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15" yWindow="45" windowWidth="15600" windowHeight="4440" tabRatio="881"/>
  </bookViews>
  <sheets>
    <sheet name="readme" sheetId="4" r:id="rId1"/>
    <sheet name="Basin_Boundary" sheetId="30" r:id="rId2"/>
    <sheet name="compare_2009_2006" sheetId="48" r:id="rId3"/>
    <sheet name="by_cnty_allpol" sheetId="21" r:id="rId4"/>
    <sheet name="by_src_allpol" sheetId="11" r:id="rId5"/>
    <sheet name="VOC-basin-pie" sheetId="15" r:id="rId6"/>
    <sheet name="NOx-basin-pie" sheetId="16" r:id="rId7"/>
    <sheet name="VOC-bar-cnty" sheetId="56" r:id="rId8"/>
    <sheet name="NOx-bar-cnty " sheetId="57" r:id="rId9"/>
    <sheet name="VOC_cnty_tbl" sheetId="46" r:id="rId10"/>
    <sheet name="NOx_cnty_tbl" sheetId="23" r:id="rId11"/>
    <sheet name="VOC_bar_chart_data" sheetId="25" r:id="rId12"/>
    <sheet name="NOx_bar_chart_data" sheetId="41" r:id="rId13"/>
    <sheet name="all_src_inventory" sheetId="10" r:id="rId14"/>
    <sheet name="Permitted Sources-Sublette" sheetId="50" r:id="rId15"/>
    <sheet name="Permitted Sources" sheetId="8" r:id="rId16"/>
    <sheet name="survey_src_summary" sheetId="1" r:id="rId17"/>
    <sheet name="Survey_Sublette_Emissions" sheetId="51" r:id="rId18"/>
    <sheet name="SCC_xref" sheetId="2" r:id="rId19"/>
    <sheet name="fips_xref" sheetId="3" r:id="rId20"/>
    <sheet name="SCC_FEB2004" sheetId="35" r:id="rId21"/>
  </sheets>
  <definedNames>
    <definedName name="_xlnm._FilterDatabase" localSheetId="13" hidden="1">all_src_inventory!$A$5:$K$2898</definedName>
    <definedName name="_xlnm._FilterDatabase" localSheetId="4" hidden="1">by_src_allpol!$A$22:$EW$48</definedName>
    <definedName name="_xlnm._FilterDatabase" localSheetId="12" hidden="1">NOx_bar_chart_data!$A$22:$P$48</definedName>
    <definedName name="_xlnm._FilterDatabase" localSheetId="15" hidden="1">'Permitted Sources'!$A$3:$N$2662</definedName>
    <definedName name="_xlnm._FilterDatabase" localSheetId="14" hidden="1">'Permitted Sources-Sublette'!$A$3:$L$1863</definedName>
    <definedName name="_xlnm._FilterDatabase" localSheetId="20" hidden="1">SCC_FEB2004!$A$1:$L$9866</definedName>
    <definedName name="_xlnm._FilterDatabase" localSheetId="18" hidden="1">SCC_xref!$A$5:$L$38</definedName>
    <definedName name="_xlnm._FilterDatabase" localSheetId="16" hidden="1">Survey_Sublette_Emissions!$A$5:$H$29</definedName>
    <definedName name="_xlnm._FilterDatabase" localSheetId="11" hidden="1">VOC_bar_chart_data!$A$16:$S$43</definedName>
    <definedName name="SCC_list" localSheetId="2">#REF!</definedName>
    <definedName name="SCC_list" localSheetId="14">#REF!</definedName>
    <definedName name="SCC_list">#REF!</definedName>
  </definedNames>
  <calcPr calcId="145621"/>
  <pivotCaches>
    <pivotCache cacheId="0" r:id="rId22"/>
    <pivotCache cacheId="1" r:id="rId23"/>
  </pivotCaches>
</workbook>
</file>

<file path=xl/calcChain.xml><?xml version="1.0" encoding="utf-8"?>
<calcChain xmlns="http://schemas.openxmlformats.org/spreadsheetml/2006/main">
  <c r="AA17" i="23" l="1"/>
  <c r="Z17" i="23"/>
  <c r="Y17" i="23"/>
  <c r="X17" i="23"/>
  <c r="W17" i="23"/>
  <c r="V17" i="23"/>
  <c r="U17" i="23"/>
  <c r="T17" i="23"/>
  <c r="S17" i="23"/>
  <c r="R17" i="23"/>
  <c r="Q17" i="23"/>
  <c r="P17" i="23"/>
  <c r="O17" i="23"/>
  <c r="N17" i="23"/>
  <c r="M17" i="23"/>
  <c r="L17" i="23"/>
  <c r="K17" i="23"/>
  <c r="J17" i="23"/>
  <c r="I17" i="23"/>
  <c r="H17" i="23"/>
  <c r="G17" i="23"/>
  <c r="F17" i="23"/>
  <c r="E17" i="23"/>
  <c r="D17" i="23"/>
  <c r="C17" i="23"/>
  <c r="B17" i="23"/>
  <c r="AA17" i="46"/>
  <c r="Z17" i="46"/>
  <c r="Y17" i="46"/>
  <c r="X17" i="46"/>
  <c r="W17" i="46"/>
  <c r="V17" i="46"/>
  <c r="U17" i="46"/>
  <c r="T17" i="46"/>
  <c r="S17" i="46"/>
  <c r="R17" i="46"/>
  <c r="Q17" i="46"/>
  <c r="P17" i="46"/>
  <c r="O17" i="46"/>
  <c r="N17" i="46"/>
  <c r="M17" i="46"/>
  <c r="L17" i="46"/>
  <c r="K17" i="46"/>
  <c r="J17" i="46"/>
  <c r="I17" i="46"/>
  <c r="G17" i="46"/>
  <c r="F17" i="46"/>
  <c r="E17" i="46"/>
  <c r="D17" i="46"/>
  <c r="C17" i="46"/>
  <c r="B17" i="46"/>
  <c r="H17" i="46"/>
  <c r="U5" i="48" l="1"/>
  <c r="T5" i="48"/>
  <c r="S5" i="48"/>
  <c r="R5" i="48"/>
  <c r="Q5" i="48"/>
  <c r="P5" i="48"/>
  <c r="O5" i="48"/>
  <c r="N5" i="48"/>
  <c r="M5" i="48"/>
  <c r="L5" i="48"/>
  <c r="K5" i="48"/>
  <c r="J5" i="48"/>
  <c r="I5" i="48"/>
  <c r="H5" i="48"/>
  <c r="G5" i="48"/>
  <c r="F5" i="48"/>
  <c r="E5" i="48"/>
  <c r="D5" i="48"/>
  <c r="C5" i="48"/>
  <c r="B5" i="48"/>
  <c r="R4" i="48"/>
  <c r="N4" i="48"/>
  <c r="J4" i="48"/>
  <c r="F4" i="48"/>
  <c r="B4" i="48"/>
  <c r="L7" i="10" l="1"/>
  <c r="L8" i="10"/>
  <c r="L9" i="10"/>
  <c r="L10" i="10"/>
  <c r="L11" i="10"/>
  <c r="L12" i="10"/>
  <c r="L13" i="10"/>
  <c r="L14" i="10"/>
  <c r="L15" i="10"/>
  <c r="L16" i="10"/>
  <c r="L17" i="10"/>
  <c r="L18" i="10"/>
  <c r="L19" i="10"/>
  <c r="L20" i="10"/>
  <c r="L21" i="10"/>
  <c r="L22" i="10"/>
  <c r="L23" i="10"/>
  <c r="L24" i="10"/>
  <c r="L25" i="10"/>
  <c r="L26" i="10"/>
  <c r="L27" i="10"/>
  <c r="L28" i="10"/>
  <c r="L29" i="10"/>
  <c r="L30" i="10"/>
  <c r="L31" i="10"/>
  <c r="L32" i="10"/>
  <c r="L33" i="10"/>
  <c r="L34" i="10"/>
  <c r="L35" i="10"/>
  <c r="L36" i="10"/>
  <c r="L37" i="10"/>
  <c r="L38"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6" i="10"/>
  <c r="L67" i="10"/>
  <c r="L68" i="10"/>
  <c r="L69" i="10"/>
  <c r="L70" i="10"/>
  <c r="L71" i="10"/>
  <c r="L72" i="10"/>
  <c r="L73" i="10"/>
  <c r="L74" i="10"/>
  <c r="L75" i="10"/>
  <c r="L76" i="10"/>
  <c r="L77" i="10"/>
  <c r="L78" i="10"/>
  <c r="L79" i="10"/>
  <c r="L80" i="10"/>
  <c r="L81" i="10"/>
  <c r="L82" i="10"/>
  <c r="L83" i="10"/>
  <c r="L84" i="10"/>
  <c r="L85" i="10"/>
  <c r="L86" i="10"/>
  <c r="L87" i="10"/>
  <c r="L88" i="10"/>
  <c r="L89" i="10"/>
  <c r="L90" i="10"/>
  <c r="L91" i="10"/>
  <c r="L92" i="10"/>
  <c r="L93" i="10"/>
  <c r="L94" i="10"/>
  <c r="L95" i="10"/>
  <c r="L96" i="10"/>
  <c r="L97" i="10"/>
  <c r="L98" i="10"/>
  <c r="L99" i="10"/>
  <c r="L100" i="10"/>
  <c r="L101" i="10"/>
  <c r="L102" i="10"/>
  <c r="L103" i="10"/>
  <c r="L104" i="10"/>
  <c r="L105" i="10"/>
  <c r="L106" i="10"/>
  <c r="L107" i="10"/>
  <c r="L108" i="10"/>
  <c r="L109" i="10"/>
  <c r="L110" i="10"/>
  <c r="L111" i="10"/>
  <c r="L112" i="10"/>
  <c r="L113" i="10"/>
  <c r="L114" i="10"/>
  <c r="L115" i="10"/>
  <c r="L116" i="10"/>
  <c r="L117" i="10"/>
  <c r="L118" i="10"/>
  <c r="L119" i="10"/>
  <c r="L120" i="10"/>
  <c r="L121" i="10"/>
  <c r="L122" i="10"/>
  <c r="L123" i="10"/>
  <c r="L124" i="10"/>
  <c r="L125" i="10"/>
  <c r="L126" i="10"/>
  <c r="L127" i="10"/>
  <c r="L128" i="10"/>
  <c r="L129" i="10"/>
  <c r="L130" i="10"/>
  <c r="L131" i="10"/>
  <c r="L132" i="10"/>
  <c r="L133" i="10"/>
  <c r="L134" i="10"/>
  <c r="L135" i="10"/>
  <c r="L136" i="10"/>
  <c r="L137" i="10"/>
  <c r="L138" i="10"/>
  <c r="L139" i="10"/>
  <c r="L140" i="10"/>
  <c r="L141" i="10"/>
  <c r="L142" i="10"/>
  <c r="L143" i="10"/>
  <c r="L144" i="10"/>
  <c r="L145" i="10"/>
  <c r="L146" i="10"/>
  <c r="L147" i="10"/>
  <c r="L148" i="10"/>
  <c r="L149" i="10"/>
  <c r="L150" i="10"/>
  <c r="L151" i="10"/>
  <c r="L152" i="10"/>
  <c r="L153" i="10"/>
  <c r="L154" i="10"/>
  <c r="L155" i="10"/>
  <c r="L156" i="10"/>
  <c r="L157" i="10"/>
  <c r="L158" i="10"/>
  <c r="L159" i="10"/>
  <c r="L160" i="10"/>
  <c r="L161" i="10"/>
  <c r="L162" i="10"/>
  <c r="L163" i="10"/>
  <c r="L164" i="10"/>
  <c r="L165" i="10"/>
  <c r="L166" i="10"/>
  <c r="L167" i="10"/>
  <c r="L168" i="10"/>
  <c r="L169" i="10"/>
  <c r="L170" i="10"/>
  <c r="L171" i="10"/>
  <c r="L172" i="10"/>
  <c r="L173" i="10"/>
  <c r="L174" i="10"/>
  <c r="L175" i="10"/>
  <c r="L176" i="10"/>
  <c r="L177" i="10"/>
  <c r="L178" i="10"/>
  <c r="L179" i="10"/>
  <c r="L180" i="10"/>
  <c r="L181" i="10"/>
  <c r="L182" i="10"/>
  <c r="L183" i="10"/>
  <c r="L184" i="10"/>
  <c r="L185" i="10"/>
  <c r="L186" i="10"/>
  <c r="L187" i="10"/>
  <c r="L188" i="10"/>
  <c r="L189" i="10"/>
  <c r="L190" i="10"/>
  <c r="L191" i="10"/>
  <c r="L192" i="10"/>
  <c r="L193" i="10"/>
  <c r="L194" i="10"/>
  <c r="L195" i="10"/>
  <c r="L196" i="10"/>
  <c r="L197" i="10"/>
  <c r="L198" i="10"/>
  <c r="L199" i="10"/>
  <c r="L200" i="10"/>
  <c r="L201" i="10"/>
  <c r="L202" i="10"/>
  <c r="L203" i="10"/>
  <c r="L204" i="10"/>
  <c r="L205" i="10"/>
  <c r="L206" i="10"/>
  <c r="L207" i="10"/>
  <c r="L208" i="10"/>
  <c r="L209" i="10"/>
  <c r="L210" i="10"/>
  <c r="L211" i="10"/>
  <c r="L212" i="10"/>
  <c r="L213" i="10"/>
  <c r="L214" i="10"/>
  <c r="L215" i="10"/>
  <c r="L216" i="10"/>
  <c r="L217" i="10"/>
  <c r="L218" i="10"/>
  <c r="L219" i="10"/>
  <c r="L220" i="10"/>
  <c r="L221" i="10"/>
  <c r="L222" i="10"/>
  <c r="L223" i="10"/>
  <c r="L224" i="10"/>
  <c r="L225" i="10"/>
  <c r="L226" i="10"/>
  <c r="L227" i="10"/>
  <c r="L228" i="10"/>
  <c r="L229" i="10"/>
  <c r="L230" i="10"/>
  <c r="L231" i="10"/>
  <c r="L232" i="10"/>
  <c r="L233" i="10"/>
  <c r="L234" i="10"/>
  <c r="L235" i="10"/>
  <c r="L236" i="10"/>
  <c r="L237" i="10"/>
  <c r="L238" i="10"/>
  <c r="L239" i="10"/>
  <c r="L240" i="10"/>
  <c r="L241" i="10"/>
  <c r="L242" i="10"/>
  <c r="L243" i="10"/>
  <c r="L244" i="10"/>
  <c r="L245" i="10"/>
  <c r="L246" i="10"/>
  <c r="L247" i="10"/>
  <c r="L248" i="10"/>
  <c r="L249" i="10"/>
  <c r="L250" i="10"/>
  <c r="L251" i="10"/>
  <c r="L252" i="10"/>
  <c r="L253" i="10"/>
  <c r="L254" i="10"/>
  <c r="L255" i="10"/>
  <c r="L256" i="10"/>
  <c r="L257" i="10"/>
  <c r="L258" i="10"/>
  <c r="L259" i="10"/>
  <c r="L260" i="10"/>
  <c r="L261" i="10"/>
  <c r="L262" i="10"/>
  <c r="L263" i="10"/>
  <c r="L264" i="10"/>
  <c r="L265" i="10"/>
  <c r="L266" i="10"/>
  <c r="L267" i="10"/>
  <c r="L268" i="10"/>
  <c r="L269" i="10"/>
  <c r="L270" i="10"/>
  <c r="L271" i="10"/>
  <c r="L272" i="10"/>
  <c r="L273" i="10"/>
  <c r="L274" i="10"/>
  <c r="L275" i="10"/>
  <c r="L276" i="10"/>
  <c r="L277" i="10"/>
  <c r="L278" i="10"/>
  <c r="L279" i="10"/>
  <c r="L280" i="10"/>
  <c r="L281" i="10"/>
  <c r="L282" i="10"/>
  <c r="L283" i="10"/>
  <c r="L284" i="10"/>
  <c r="L285" i="10"/>
  <c r="L286" i="10"/>
  <c r="L287" i="10"/>
  <c r="L288" i="10"/>
  <c r="L289" i="10"/>
  <c r="L290" i="10"/>
  <c r="L291" i="10"/>
  <c r="L292" i="10"/>
  <c r="L293" i="10"/>
  <c r="L294" i="10"/>
  <c r="L295" i="10"/>
  <c r="L296" i="10"/>
  <c r="L297" i="10"/>
  <c r="L298" i="10"/>
  <c r="L299" i="10"/>
  <c r="L300" i="10"/>
  <c r="L301" i="10"/>
  <c r="L302" i="10"/>
  <c r="L303" i="10"/>
  <c r="L304" i="10"/>
  <c r="L305" i="10"/>
  <c r="L306" i="10"/>
  <c r="L307" i="10"/>
  <c r="L308" i="10"/>
  <c r="L309" i="10"/>
  <c r="L310" i="10"/>
  <c r="L311" i="10"/>
  <c r="L312" i="10"/>
  <c r="L313" i="10"/>
  <c r="L314" i="10"/>
  <c r="L315" i="10"/>
  <c r="L316" i="10"/>
  <c r="L317" i="10"/>
  <c r="L318" i="10"/>
  <c r="L319" i="10"/>
  <c r="L320" i="10"/>
  <c r="L321" i="10"/>
  <c r="L322" i="10"/>
  <c r="L323" i="10"/>
  <c r="L324" i="10"/>
  <c r="L325" i="10"/>
  <c r="L326" i="10"/>
  <c r="L327" i="10"/>
  <c r="L328" i="10"/>
  <c r="L329" i="10"/>
  <c r="L330" i="10"/>
  <c r="L331" i="10"/>
  <c r="L332" i="10"/>
  <c r="L333" i="10"/>
  <c r="L334" i="10"/>
  <c r="L335" i="10"/>
  <c r="L336" i="10"/>
  <c r="L337" i="10"/>
  <c r="L338" i="10"/>
  <c r="L339" i="10"/>
  <c r="L340" i="10"/>
  <c r="L341" i="10"/>
  <c r="L342" i="10"/>
  <c r="L343" i="10"/>
  <c r="L344" i="10"/>
  <c r="L345" i="10"/>
  <c r="L346" i="10"/>
  <c r="L347" i="10"/>
  <c r="L348" i="10"/>
  <c r="L349" i="10"/>
  <c r="L350" i="10"/>
  <c r="L351" i="10"/>
  <c r="L352" i="10"/>
  <c r="L353" i="10"/>
  <c r="L354" i="10"/>
  <c r="L355" i="10"/>
  <c r="L356" i="10"/>
  <c r="L357" i="10"/>
  <c r="L358" i="10"/>
  <c r="L359" i="10"/>
  <c r="L360" i="10"/>
  <c r="L361" i="10"/>
  <c r="L362" i="10"/>
  <c r="L363" i="10"/>
  <c r="L364" i="10"/>
  <c r="L365" i="10"/>
  <c r="L366" i="10"/>
  <c r="L367" i="10"/>
  <c r="L368" i="10"/>
  <c r="L369" i="10"/>
  <c r="L370" i="10"/>
  <c r="L371" i="10"/>
  <c r="L372" i="10"/>
  <c r="L373" i="10"/>
  <c r="L374" i="10"/>
  <c r="L375" i="10"/>
  <c r="L376" i="10"/>
  <c r="L377" i="10"/>
  <c r="L378" i="10"/>
  <c r="L379" i="10"/>
  <c r="L380" i="10"/>
  <c r="L381" i="10"/>
  <c r="L382" i="10"/>
  <c r="L383" i="10"/>
  <c r="L384" i="10"/>
  <c r="L385" i="10"/>
  <c r="L386" i="10"/>
  <c r="L387" i="10"/>
  <c r="L388" i="10"/>
  <c r="L389" i="10"/>
  <c r="L390" i="10"/>
  <c r="L391" i="10"/>
  <c r="L392" i="10"/>
  <c r="L393" i="10"/>
  <c r="L394" i="10"/>
  <c r="L395" i="10"/>
  <c r="L396" i="10"/>
  <c r="L397" i="10"/>
  <c r="L398" i="10"/>
  <c r="L399" i="10"/>
  <c r="L400" i="10"/>
  <c r="L401" i="10"/>
  <c r="L402" i="10"/>
  <c r="L403" i="10"/>
  <c r="L404" i="10"/>
  <c r="L405" i="10"/>
  <c r="L406" i="10"/>
  <c r="L407" i="10"/>
  <c r="L408" i="10"/>
  <c r="L409" i="10"/>
  <c r="L410" i="10"/>
  <c r="L411" i="10"/>
  <c r="L412" i="10"/>
  <c r="L413" i="10"/>
  <c r="L414" i="10"/>
  <c r="L415" i="10"/>
  <c r="L416" i="10"/>
  <c r="L417" i="10"/>
  <c r="L418" i="10"/>
  <c r="L419" i="10"/>
  <c r="L420" i="10"/>
  <c r="L421" i="10"/>
  <c r="L422" i="10"/>
  <c r="L423" i="10"/>
  <c r="L424" i="10"/>
  <c r="L425" i="10"/>
  <c r="L426" i="10"/>
  <c r="L427" i="10"/>
  <c r="L428" i="10"/>
  <c r="L429" i="10"/>
  <c r="L430" i="10"/>
  <c r="L431" i="10"/>
  <c r="L432" i="10"/>
  <c r="L433" i="10"/>
  <c r="L434" i="10"/>
  <c r="L435" i="10"/>
  <c r="L436" i="10"/>
  <c r="L437" i="10"/>
  <c r="L438" i="10"/>
  <c r="L439" i="10"/>
  <c r="L440" i="10"/>
  <c r="L441" i="10"/>
  <c r="L442" i="10"/>
  <c r="L443" i="10"/>
  <c r="L444" i="10"/>
  <c r="L445" i="10"/>
  <c r="L446" i="10"/>
  <c r="L447" i="10"/>
  <c r="L448" i="10"/>
  <c r="L449" i="10"/>
  <c r="L450" i="10"/>
  <c r="L451" i="10"/>
  <c r="L452" i="10"/>
  <c r="L453" i="10"/>
  <c r="L454" i="10"/>
  <c r="L455" i="10"/>
  <c r="L456" i="10"/>
  <c r="L457" i="10"/>
  <c r="L458" i="10"/>
  <c r="L459" i="10"/>
  <c r="L460" i="10"/>
  <c r="L461" i="10"/>
  <c r="L462" i="10"/>
  <c r="L463" i="10"/>
  <c r="L464" i="10"/>
  <c r="L465" i="10"/>
  <c r="L466" i="10"/>
  <c r="L467" i="10"/>
  <c r="L468" i="10"/>
  <c r="L469" i="10"/>
  <c r="L470" i="10"/>
  <c r="L471" i="10"/>
  <c r="L472" i="10"/>
  <c r="L473" i="10"/>
  <c r="L474" i="10"/>
  <c r="L475" i="10"/>
  <c r="L476" i="10"/>
  <c r="L477" i="10"/>
  <c r="L478" i="10"/>
  <c r="L479" i="10"/>
  <c r="L480" i="10"/>
  <c r="L481" i="10"/>
  <c r="L482" i="10"/>
  <c r="L483" i="10"/>
  <c r="L484" i="10"/>
  <c r="L485" i="10"/>
  <c r="L486" i="10"/>
  <c r="L487" i="10"/>
  <c r="L488" i="10"/>
  <c r="L489" i="10"/>
  <c r="L490" i="10"/>
  <c r="L491" i="10"/>
  <c r="L492" i="10"/>
  <c r="L493" i="10"/>
  <c r="L494" i="10"/>
  <c r="L495" i="10"/>
  <c r="L496" i="10"/>
  <c r="L497" i="10"/>
  <c r="L498" i="10"/>
  <c r="L499" i="10"/>
  <c r="L500" i="10"/>
  <c r="L501" i="10"/>
  <c r="L502" i="10"/>
  <c r="L503" i="10"/>
  <c r="L504" i="10"/>
  <c r="L505" i="10"/>
  <c r="L506" i="10"/>
  <c r="L507" i="10"/>
  <c r="L508" i="10"/>
  <c r="L509" i="10"/>
  <c r="L510" i="10"/>
  <c r="L511" i="10"/>
  <c r="L512" i="10"/>
  <c r="L513" i="10"/>
  <c r="L514" i="10"/>
  <c r="L515" i="10"/>
  <c r="L516" i="10"/>
  <c r="L517" i="10"/>
  <c r="L518" i="10"/>
  <c r="L519" i="10"/>
  <c r="L520" i="10"/>
  <c r="L521" i="10"/>
  <c r="L522" i="10"/>
  <c r="L523" i="10"/>
  <c r="L524" i="10"/>
  <c r="L525" i="10"/>
  <c r="L526" i="10"/>
  <c r="L527" i="10"/>
  <c r="L528" i="10"/>
  <c r="L529" i="10"/>
  <c r="L530" i="10"/>
  <c r="L531" i="10"/>
  <c r="L532" i="10"/>
  <c r="L533" i="10"/>
  <c r="L534" i="10"/>
  <c r="L535" i="10"/>
  <c r="L536" i="10"/>
  <c r="L537" i="10"/>
  <c r="L538" i="10"/>
  <c r="L539" i="10"/>
  <c r="L540" i="10"/>
  <c r="L541" i="10"/>
  <c r="L542" i="10"/>
  <c r="L543" i="10"/>
  <c r="L544" i="10"/>
  <c r="L545" i="10"/>
  <c r="L546" i="10"/>
  <c r="L547" i="10"/>
  <c r="L548" i="10"/>
  <c r="L549" i="10"/>
  <c r="L550" i="10"/>
  <c r="L551" i="10"/>
  <c r="L552" i="10"/>
  <c r="L553" i="10"/>
  <c r="L554" i="10"/>
  <c r="L555" i="10"/>
  <c r="L556" i="10"/>
  <c r="L557" i="10"/>
  <c r="L558" i="10"/>
  <c r="L559" i="10"/>
  <c r="L560" i="10"/>
  <c r="L561" i="10"/>
  <c r="L562" i="10"/>
  <c r="L563" i="10"/>
  <c r="L564" i="10"/>
  <c r="L565" i="10"/>
  <c r="L566" i="10"/>
  <c r="L567" i="10"/>
  <c r="L568" i="10"/>
  <c r="L569" i="10"/>
  <c r="L570" i="10"/>
  <c r="L571" i="10"/>
  <c r="L572" i="10"/>
  <c r="L573" i="10"/>
  <c r="L574" i="10"/>
  <c r="L575" i="10"/>
  <c r="L576" i="10"/>
  <c r="L577" i="10"/>
  <c r="L578" i="10"/>
  <c r="L579" i="10"/>
  <c r="L580" i="10"/>
  <c r="L581" i="10"/>
  <c r="L582" i="10"/>
  <c r="L583" i="10"/>
  <c r="L584" i="10"/>
  <c r="L585" i="10"/>
  <c r="L586" i="10"/>
  <c r="L587" i="10"/>
  <c r="L588" i="10"/>
  <c r="L589" i="10"/>
  <c r="L590" i="10"/>
  <c r="L591" i="10"/>
  <c r="L592" i="10"/>
  <c r="L593" i="10"/>
  <c r="L594" i="10"/>
  <c r="L595" i="10"/>
  <c r="L596" i="10"/>
  <c r="L597" i="10"/>
  <c r="L598" i="10"/>
  <c r="L599" i="10"/>
  <c r="L600" i="10"/>
  <c r="L601" i="10"/>
  <c r="L602" i="10"/>
  <c r="L603" i="10"/>
  <c r="L604" i="10"/>
  <c r="L605" i="10"/>
  <c r="L606" i="10"/>
  <c r="L607" i="10"/>
  <c r="L608" i="10"/>
  <c r="L609" i="10"/>
  <c r="L610" i="10"/>
  <c r="L611" i="10"/>
  <c r="L612" i="10"/>
  <c r="L613" i="10"/>
  <c r="L614" i="10"/>
  <c r="L615" i="10"/>
  <c r="L616" i="10"/>
  <c r="L617" i="10"/>
  <c r="L618" i="10"/>
  <c r="L619" i="10"/>
  <c r="L620" i="10"/>
  <c r="L621" i="10"/>
  <c r="L622" i="10"/>
  <c r="L623" i="10"/>
  <c r="L624" i="10"/>
  <c r="L625" i="10"/>
  <c r="L626" i="10"/>
  <c r="L627" i="10"/>
  <c r="L628" i="10"/>
  <c r="L629" i="10"/>
  <c r="L630" i="10"/>
  <c r="L631" i="10"/>
  <c r="L632" i="10"/>
  <c r="L633" i="10"/>
  <c r="L634" i="10"/>
  <c r="L635" i="10"/>
  <c r="L636" i="10"/>
  <c r="L637" i="10"/>
  <c r="L638" i="10"/>
  <c r="L639" i="10"/>
  <c r="L640" i="10"/>
  <c r="L641" i="10"/>
  <c r="L642" i="10"/>
  <c r="L643" i="10"/>
  <c r="L644" i="10"/>
  <c r="L645" i="10"/>
  <c r="L646" i="10"/>
  <c r="L647" i="10"/>
  <c r="L648" i="10"/>
  <c r="L649" i="10"/>
  <c r="L650" i="10"/>
  <c r="L651" i="10"/>
  <c r="L652" i="10"/>
  <c r="L653" i="10"/>
  <c r="L654" i="10"/>
  <c r="L655" i="10"/>
  <c r="L656" i="10"/>
  <c r="L657" i="10"/>
  <c r="L658" i="10"/>
  <c r="L659" i="10"/>
  <c r="L660" i="10"/>
  <c r="L661" i="10"/>
  <c r="L662" i="10"/>
  <c r="L663" i="10"/>
  <c r="L664" i="10"/>
  <c r="L665" i="10"/>
  <c r="L666" i="10"/>
  <c r="L667" i="10"/>
  <c r="L668" i="10"/>
  <c r="L669" i="10"/>
  <c r="L670" i="10"/>
  <c r="L671" i="10"/>
  <c r="L672" i="10"/>
  <c r="L673" i="10"/>
  <c r="L674" i="10"/>
  <c r="L675" i="10"/>
  <c r="L676" i="10"/>
  <c r="L677" i="10"/>
  <c r="L678" i="10"/>
  <c r="L679" i="10"/>
  <c r="L680" i="10"/>
  <c r="L681" i="10"/>
  <c r="L682" i="10"/>
  <c r="L683" i="10"/>
  <c r="L684" i="10"/>
  <c r="L685" i="10"/>
  <c r="L686" i="10"/>
  <c r="L687" i="10"/>
  <c r="L688" i="10"/>
  <c r="L689" i="10"/>
  <c r="L690" i="10"/>
  <c r="L691" i="10"/>
  <c r="L692" i="10"/>
  <c r="L693" i="10"/>
  <c r="L694" i="10"/>
  <c r="L695" i="10"/>
  <c r="L696" i="10"/>
  <c r="L697" i="10"/>
  <c r="L698" i="10"/>
  <c r="L699" i="10"/>
  <c r="L700" i="10"/>
  <c r="L701" i="10"/>
  <c r="L702" i="10"/>
  <c r="L703" i="10"/>
  <c r="L704" i="10"/>
  <c r="L705" i="10"/>
  <c r="L706" i="10"/>
  <c r="L707" i="10"/>
  <c r="L708" i="10"/>
  <c r="L709" i="10"/>
  <c r="L710" i="10"/>
  <c r="L711" i="10"/>
  <c r="L712" i="10"/>
  <c r="L713" i="10"/>
  <c r="L714" i="10"/>
  <c r="L715" i="10"/>
  <c r="L716" i="10"/>
  <c r="L717" i="10"/>
  <c r="L718" i="10"/>
  <c r="L719" i="10"/>
  <c r="L720" i="10"/>
  <c r="L721" i="10"/>
  <c r="L722" i="10"/>
  <c r="L723" i="10"/>
  <c r="L724" i="10"/>
  <c r="L725" i="10"/>
  <c r="L726" i="10"/>
  <c r="L727" i="10"/>
  <c r="L728" i="10"/>
  <c r="L729" i="10"/>
  <c r="L730" i="10"/>
  <c r="L731" i="10"/>
  <c r="L732" i="10"/>
  <c r="L733" i="10"/>
  <c r="L734" i="10"/>
  <c r="L735" i="10"/>
  <c r="L736" i="10"/>
  <c r="L737" i="10"/>
  <c r="L738" i="10"/>
  <c r="L739" i="10"/>
  <c r="L740" i="10"/>
  <c r="L741" i="10"/>
  <c r="L742" i="10"/>
  <c r="L743" i="10"/>
  <c r="L744" i="10"/>
  <c r="L745" i="10"/>
  <c r="L746" i="10"/>
  <c r="L747" i="10"/>
  <c r="L748" i="10"/>
  <c r="L749" i="10"/>
  <c r="L750" i="10"/>
  <c r="L751" i="10"/>
  <c r="L752" i="10"/>
  <c r="L753" i="10"/>
  <c r="L754" i="10"/>
  <c r="L755" i="10"/>
  <c r="L756" i="10"/>
  <c r="L757" i="10"/>
  <c r="L758" i="10"/>
  <c r="L759" i="10"/>
  <c r="L760" i="10"/>
  <c r="L761" i="10"/>
  <c r="L762" i="10"/>
  <c r="L763" i="10"/>
  <c r="L764" i="10"/>
  <c r="L765" i="10"/>
  <c r="L766" i="10"/>
  <c r="L767" i="10"/>
  <c r="L768" i="10"/>
  <c r="L769" i="10"/>
  <c r="L770" i="10"/>
  <c r="L771" i="10"/>
  <c r="L772" i="10"/>
  <c r="L773" i="10"/>
  <c r="L774" i="10"/>
  <c r="L775" i="10"/>
  <c r="L776" i="10"/>
  <c r="L777" i="10"/>
  <c r="L778" i="10"/>
  <c r="L779" i="10"/>
  <c r="L780" i="10"/>
  <c r="L781" i="10"/>
  <c r="L782" i="10"/>
  <c r="L783" i="10"/>
  <c r="L784" i="10"/>
  <c r="L785" i="10"/>
  <c r="L786" i="10"/>
  <c r="L787" i="10"/>
  <c r="L788" i="10"/>
  <c r="L789" i="10"/>
  <c r="L790" i="10"/>
  <c r="L791" i="10"/>
  <c r="L792" i="10"/>
  <c r="L793" i="10"/>
  <c r="L794" i="10"/>
  <c r="L795" i="10"/>
  <c r="L796" i="10"/>
  <c r="L797" i="10"/>
  <c r="L798" i="10"/>
  <c r="L799" i="10"/>
  <c r="L800" i="10"/>
  <c r="L801" i="10"/>
  <c r="L802" i="10"/>
  <c r="L803" i="10"/>
  <c r="L804" i="10"/>
  <c r="L805" i="10"/>
  <c r="L806" i="10"/>
  <c r="L807" i="10"/>
  <c r="L808" i="10"/>
  <c r="L809" i="10"/>
  <c r="L810" i="10"/>
  <c r="L811" i="10"/>
  <c r="L812" i="10"/>
  <c r="L813" i="10"/>
  <c r="L814" i="10"/>
  <c r="L815" i="10"/>
  <c r="L816" i="10"/>
  <c r="L817" i="10"/>
  <c r="L818" i="10"/>
  <c r="L819" i="10"/>
  <c r="L820" i="10"/>
  <c r="L821" i="10"/>
  <c r="L822" i="10"/>
  <c r="L823" i="10"/>
  <c r="L824" i="10"/>
  <c r="L825" i="10"/>
  <c r="L826" i="10"/>
  <c r="L827" i="10"/>
  <c r="L828" i="10"/>
  <c r="L829" i="10"/>
  <c r="L830" i="10"/>
  <c r="L831" i="10"/>
  <c r="L832" i="10"/>
  <c r="L833" i="10"/>
  <c r="L834" i="10"/>
  <c r="L835" i="10"/>
  <c r="L836" i="10"/>
  <c r="L837" i="10"/>
  <c r="L838" i="10"/>
  <c r="L839" i="10"/>
  <c r="L840" i="10"/>
  <c r="L841" i="10"/>
  <c r="L842" i="10"/>
  <c r="L843" i="10"/>
  <c r="L844" i="10"/>
  <c r="L845" i="10"/>
  <c r="L846" i="10"/>
  <c r="L847" i="10"/>
  <c r="L848" i="10"/>
  <c r="L849" i="10"/>
  <c r="L850" i="10"/>
  <c r="L851" i="10"/>
  <c r="L852" i="10"/>
  <c r="L853" i="10"/>
  <c r="L854" i="10"/>
  <c r="L855" i="10"/>
  <c r="L856" i="10"/>
  <c r="L857" i="10"/>
  <c r="L858" i="10"/>
  <c r="L859" i="10"/>
  <c r="L860" i="10"/>
  <c r="L861" i="10"/>
  <c r="L862" i="10"/>
  <c r="L863" i="10"/>
  <c r="L864" i="10"/>
  <c r="L865" i="10"/>
  <c r="L866" i="10"/>
  <c r="L867" i="10"/>
  <c r="L868" i="10"/>
  <c r="L869" i="10"/>
  <c r="L870" i="10"/>
  <c r="L871" i="10"/>
  <c r="L872" i="10"/>
  <c r="L873" i="10"/>
  <c r="L874" i="10"/>
  <c r="L875" i="10"/>
  <c r="L876" i="10"/>
  <c r="L877" i="10"/>
  <c r="L878" i="10"/>
  <c r="L879" i="10"/>
  <c r="L880" i="10"/>
  <c r="L881" i="10"/>
  <c r="L882" i="10"/>
  <c r="L883" i="10"/>
  <c r="L884" i="10"/>
  <c r="L885" i="10"/>
  <c r="L886" i="10"/>
  <c r="L887" i="10"/>
  <c r="L888" i="10"/>
  <c r="L889" i="10"/>
  <c r="L890" i="10"/>
  <c r="L891" i="10"/>
  <c r="L892" i="10"/>
  <c r="L893" i="10"/>
  <c r="L894" i="10"/>
  <c r="L895" i="10"/>
  <c r="L896" i="10"/>
  <c r="L897" i="10"/>
  <c r="L898" i="10"/>
  <c r="L899" i="10"/>
  <c r="L900" i="10"/>
  <c r="L901" i="10"/>
  <c r="L902" i="10"/>
  <c r="L903" i="10"/>
  <c r="L904" i="10"/>
  <c r="L905" i="10"/>
  <c r="L906" i="10"/>
  <c r="L907" i="10"/>
  <c r="L908" i="10"/>
  <c r="L909" i="10"/>
  <c r="L910" i="10"/>
  <c r="L911" i="10"/>
  <c r="L912" i="10"/>
  <c r="L913" i="10"/>
  <c r="L914" i="10"/>
  <c r="L915" i="10"/>
  <c r="L916" i="10"/>
  <c r="L917" i="10"/>
  <c r="L918" i="10"/>
  <c r="L919" i="10"/>
  <c r="L920" i="10"/>
  <c r="L921" i="10"/>
  <c r="L922" i="10"/>
  <c r="L923" i="10"/>
  <c r="L924" i="10"/>
  <c r="L925" i="10"/>
  <c r="L926" i="10"/>
  <c r="L927" i="10"/>
  <c r="L928" i="10"/>
  <c r="L929" i="10"/>
  <c r="L930" i="10"/>
  <c r="L931" i="10"/>
  <c r="L932" i="10"/>
  <c r="L933" i="10"/>
  <c r="L934" i="10"/>
  <c r="L935" i="10"/>
  <c r="L936" i="10"/>
  <c r="L937" i="10"/>
  <c r="L938" i="10"/>
  <c r="L939" i="10"/>
  <c r="L940" i="10"/>
  <c r="L941" i="10"/>
  <c r="L942" i="10"/>
  <c r="L943" i="10"/>
  <c r="L944" i="10"/>
  <c r="L945" i="10"/>
  <c r="L946" i="10"/>
  <c r="L947" i="10"/>
  <c r="L948" i="10"/>
  <c r="L949" i="10"/>
  <c r="L950" i="10"/>
  <c r="L951" i="10"/>
  <c r="L952" i="10"/>
  <c r="L953" i="10"/>
  <c r="L954" i="10"/>
  <c r="L955" i="10"/>
  <c r="L956" i="10"/>
  <c r="L957" i="10"/>
  <c r="L958" i="10"/>
  <c r="L959" i="10"/>
  <c r="L960" i="10"/>
  <c r="L961" i="10"/>
  <c r="L962" i="10"/>
  <c r="L963" i="10"/>
  <c r="L964" i="10"/>
  <c r="L965" i="10"/>
  <c r="L966" i="10"/>
  <c r="L967" i="10"/>
  <c r="L968" i="10"/>
  <c r="L969" i="10"/>
  <c r="L970" i="10"/>
  <c r="L971" i="10"/>
  <c r="L972" i="10"/>
  <c r="L973" i="10"/>
  <c r="L974" i="10"/>
  <c r="L975" i="10"/>
  <c r="L976" i="10"/>
  <c r="L977" i="10"/>
  <c r="L978" i="10"/>
  <c r="L979" i="10"/>
  <c r="L980" i="10"/>
  <c r="L981" i="10"/>
  <c r="L982" i="10"/>
  <c r="L983" i="10"/>
  <c r="L984" i="10"/>
  <c r="L985" i="10"/>
  <c r="L986" i="10"/>
  <c r="L987" i="10"/>
  <c r="L988" i="10"/>
  <c r="L989" i="10"/>
  <c r="L990" i="10"/>
  <c r="L991" i="10"/>
  <c r="L992" i="10"/>
  <c r="L993" i="10"/>
  <c r="L994" i="10"/>
  <c r="L995" i="10"/>
  <c r="L996" i="10"/>
  <c r="L997" i="10"/>
  <c r="L998" i="10"/>
  <c r="L999" i="10"/>
  <c r="L1000" i="10"/>
  <c r="L1001" i="10"/>
  <c r="L1002" i="10"/>
  <c r="L1003" i="10"/>
  <c r="L1004" i="10"/>
  <c r="L1005" i="10"/>
  <c r="L1006" i="10"/>
  <c r="L1007" i="10"/>
  <c r="L1008" i="10"/>
  <c r="L1009" i="10"/>
  <c r="L1010" i="10"/>
  <c r="L1011" i="10"/>
  <c r="L1012" i="10"/>
  <c r="L1013" i="10"/>
  <c r="L1014" i="10"/>
  <c r="L1015" i="10"/>
  <c r="L1016" i="10"/>
  <c r="L1017" i="10"/>
  <c r="L1018" i="10"/>
  <c r="L1019" i="10"/>
  <c r="L1020" i="10"/>
  <c r="L1021" i="10"/>
  <c r="L1022" i="10"/>
  <c r="L1023" i="10"/>
  <c r="L1024" i="10"/>
  <c r="L1025" i="10"/>
  <c r="L1026" i="10"/>
  <c r="L1027" i="10"/>
  <c r="L1028" i="10"/>
  <c r="L1029" i="10"/>
  <c r="L1030" i="10"/>
  <c r="L1031" i="10"/>
  <c r="L1032" i="10"/>
  <c r="L1033" i="10"/>
  <c r="L1034" i="10"/>
  <c r="L1035" i="10"/>
  <c r="L1036" i="10"/>
  <c r="L1037" i="10"/>
  <c r="L1038" i="10"/>
  <c r="L1039" i="10"/>
  <c r="L1040" i="10"/>
  <c r="L1041" i="10"/>
  <c r="L1042" i="10"/>
  <c r="L1043" i="10"/>
  <c r="L1044" i="10"/>
  <c r="L6" i="10"/>
  <c r="K6" i="10" l="1"/>
  <c r="E1037" i="10" l="1"/>
  <c r="D1037" i="10"/>
  <c r="C1037" i="10"/>
  <c r="K1037" i="10" s="1"/>
  <c r="B1037" i="10"/>
  <c r="A1037" i="10"/>
  <c r="G1037" i="10" l="1"/>
  <c r="H1037" i="10"/>
  <c r="I1037" i="10"/>
  <c r="J1037" i="10"/>
  <c r="F1037" i="10" l="1"/>
  <c r="G7" i="50"/>
  <c r="E20" i="51"/>
  <c r="C23" i="51"/>
  <c r="E25" i="51"/>
  <c r="C27" i="51"/>
  <c r="G18" i="51"/>
  <c r="D18" i="51"/>
  <c r="F18" i="51"/>
  <c r="D19" i="51"/>
  <c r="F19" i="51"/>
  <c r="G20" i="51"/>
  <c r="C20" i="51"/>
  <c r="F20" i="51"/>
  <c r="D21" i="51"/>
  <c r="D22" i="51"/>
  <c r="F22" i="51"/>
  <c r="G23" i="51"/>
  <c r="E23" i="51"/>
  <c r="F23" i="51"/>
  <c r="D24" i="51"/>
  <c r="G25" i="51"/>
  <c r="C25" i="51"/>
  <c r="F25" i="51"/>
  <c r="D26" i="51"/>
  <c r="G27" i="51"/>
  <c r="E27" i="51"/>
  <c r="F27" i="51"/>
  <c r="E18" i="51" l="1"/>
  <c r="C18" i="51"/>
  <c r="F176" i="1"/>
  <c r="D176" i="10" s="1"/>
  <c r="F177" i="1"/>
  <c r="D177" i="10" s="1"/>
  <c r="F178" i="1"/>
  <c r="D178" i="10" s="1"/>
  <c r="F179" i="1"/>
  <c r="D179" i="10" s="1"/>
  <c r="F180" i="1"/>
  <c r="D180" i="10" s="1"/>
  <c r="F181" i="1"/>
  <c r="D181" i="10" s="1"/>
  <c r="F175" i="1"/>
  <c r="F174" i="1"/>
  <c r="G181" i="1"/>
  <c r="E181" i="10" s="1"/>
  <c r="D181" i="1"/>
  <c r="G180" i="1"/>
  <c r="E180" i="10" s="1"/>
  <c r="D180" i="1"/>
  <c r="G179" i="1"/>
  <c r="E179" i="10" s="1"/>
  <c r="D179" i="1"/>
  <c r="G178" i="1"/>
  <c r="E178" i="10" s="1"/>
  <c r="D178" i="1"/>
  <c r="G177" i="1"/>
  <c r="E177" i="10" s="1"/>
  <c r="D177" i="1"/>
  <c r="G176" i="1"/>
  <c r="E176" i="10" s="1"/>
  <c r="D176" i="1"/>
  <c r="B176" i="1"/>
  <c r="D175" i="1"/>
  <c r="D174" i="1"/>
  <c r="B174" i="1" l="1"/>
  <c r="C174" i="10"/>
  <c r="K174" i="10" s="1"/>
  <c r="C175" i="1"/>
  <c r="B175" i="10" s="1"/>
  <c r="C175" i="10"/>
  <c r="K175" i="10" s="1"/>
  <c r="C176" i="1"/>
  <c r="B176" i="10" s="1"/>
  <c r="C176" i="10"/>
  <c r="K176" i="10" s="1"/>
  <c r="C177" i="1"/>
  <c r="B177" i="10" s="1"/>
  <c r="C177" i="10"/>
  <c r="K177" i="10" s="1"/>
  <c r="C178" i="1"/>
  <c r="B178" i="10" s="1"/>
  <c r="C178" i="10"/>
  <c r="K178" i="10" s="1"/>
  <c r="C179" i="1"/>
  <c r="B179" i="10" s="1"/>
  <c r="C179" i="10"/>
  <c r="K179" i="10" s="1"/>
  <c r="C180" i="1"/>
  <c r="B180" i="10" s="1"/>
  <c r="C180" i="10"/>
  <c r="K180" i="10" s="1"/>
  <c r="C181" i="1"/>
  <c r="B181" i="10" s="1"/>
  <c r="C181" i="10"/>
  <c r="K181" i="10" s="1"/>
  <c r="G174" i="1"/>
  <c r="E174" i="10" s="1"/>
  <c r="D174" i="10"/>
  <c r="J176" i="10"/>
  <c r="H176" i="10"/>
  <c r="F176" i="10"/>
  <c r="I176" i="10"/>
  <c r="G175" i="1"/>
  <c r="E175" i="10" s="1"/>
  <c r="D175" i="10"/>
  <c r="B178" i="1"/>
  <c r="B179" i="1"/>
  <c r="C174" i="1"/>
  <c r="B174" i="10" s="1"/>
  <c r="B177" i="1"/>
  <c r="B180" i="1"/>
  <c r="B175" i="1"/>
  <c r="B181" i="1"/>
  <c r="G176" i="10"/>
  <c r="I175" i="10" l="1"/>
  <c r="G175" i="10"/>
  <c r="J175" i="10"/>
  <c r="H175" i="10"/>
  <c r="I177" i="10"/>
  <c r="G177" i="10"/>
  <c r="J177" i="10"/>
  <c r="H177" i="10"/>
  <c r="F177" i="10"/>
  <c r="J181" i="10"/>
  <c r="H181" i="10"/>
  <c r="F181" i="10"/>
  <c r="I181" i="10"/>
  <c r="I180" i="10"/>
  <c r="G180" i="10"/>
  <c r="J180" i="10"/>
  <c r="H180" i="10"/>
  <c r="F180" i="10"/>
  <c r="J178" i="10"/>
  <c r="H178" i="10"/>
  <c r="F178" i="10"/>
  <c r="I178" i="10"/>
  <c r="G178" i="10"/>
  <c r="J174" i="10"/>
  <c r="H174" i="10"/>
  <c r="F174" i="10"/>
  <c r="I174" i="10"/>
  <c r="G174" i="10"/>
  <c r="F175" i="10"/>
  <c r="G179" i="10"/>
  <c r="G181" i="10"/>
  <c r="A183" i="10" l="1"/>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82" i="10"/>
  <c r="J183" i="10"/>
  <c r="J184" i="10"/>
  <c r="J185" i="10"/>
  <c r="J186" i="10"/>
  <c r="J187" i="10"/>
  <c r="J188" i="10"/>
  <c r="J189" i="10"/>
  <c r="J190" i="10"/>
  <c r="J191" i="10"/>
  <c r="J192" i="10"/>
  <c r="J193" i="10"/>
  <c r="J194" i="10"/>
  <c r="J195" i="10"/>
  <c r="J196" i="10"/>
  <c r="J197" i="10"/>
  <c r="J198" i="10"/>
  <c r="J199" i="10"/>
  <c r="J200" i="10"/>
  <c r="J201" i="10"/>
  <c r="J202" i="10"/>
  <c r="J203" i="10"/>
  <c r="J204" i="10"/>
  <c r="J205" i="10"/>
  <c r="J206" i="10"/>
  <c r="J207" i="10"/>
  <c r="J208" i="10"/>
  <c r="J209" i="10"/>
  <c r="J210" i="10"/>
  <c r="J211" i="10"/>
  <c r="J212" i="10"/>
  <c r="J213" i="10"/>
  <c r="J214" i="10"/>
  <c r="J215" i="10"/>
  <c r="J216" i="10"/>
  <c r="J217" i="10"/>
  <c r="J218" i="10"/>
  <c r="J219" i="10"/>
  <c r="J220" i="10"/>
  <c r="J221" i="10"/>
  <c r="J222" i="10"/>
  <c r="J223" i="10"/>
  <c r="J224" i="10"/>
  <c r="J225" i="10"/>
  <c r="J226" i="10"/>
  <c r="J227" i="10"/>
  <c r="J228" i="10"/>
  <c r="J229" i="10"/>
  <c r="J230" i="10"/>
  <c r="J231" i="10"/>
  <c r="J232" i="10"/>
  <c r="J233" i="10"/>
  <c r="J234" i="10"/>
  <c r="J235" i="10"/>
  <c r="J236" i="10"/>
  <c r="J237" i="10"/>
  <c r="J238" i="10"/>
  <c r="J239" i="10"/>
  <c r="J240" i="10"/>
  <c r="J241" i="10"/>
  <c r="J242" i="10"/>
  <c r="J243" i="10"/>
  <c r="J244" i="10"/>
  <c r="J245" i="10"/>
  <c r="J246" i="10"/>
  <c r="J247" i="10"/>
  <c r="J248" i="10"/>
  <c r="J249" i="10"/>
  <c r="J250" i="10"/>
  <c r="J251" i="10"/>
  <c r="J252" i="10"/>
  <c r="J253" i="10"/>
  <c r="J254" i="10"/>
  <c r="J255" i="10"/>
  <c r="J256" i="10"/>
  <c r="J257" i="10"/>
  <c r="J258" i="10"/>
  <c r="J259" i="10"/>
  <c r="J260" i="10"/>
  <c r="J261" i="10"/>
  <c r="J262" i="10"/>
  <c r="J263" i="10"/>
  <c r="J264" i="10"/>
  <c r="J265" i="10"/>
  <c r="J266" i="10"/>
  <c r="J267" i="10"/>
  <c r="J268" i="10"/>
  <c r="J269" i="10"/>
  <c r="J270" i="10"/>
  <c r="J271" i="10"/>
  <c r="J272" i="10"/>
  <c r="J273" i="10"/>
  <c r="J274" i="10"/>
  <c r="J275" i="10"/>
  <c r="J276" i="10"/>
  <c r="J277" i="10"/>
  <c r="J278" i="10"/>
  <c r="J279" i="10"/>
  <c r="J280" i="10"/>
  <c r="J281" i="10"/>
  <c r="J282" i="10"/>
  <c r="J283" i="10"/>
  <c r="J284" i="10"/>
  <c r="J285" i="10"/>
  <c r="J286" i="10"/>
  <c r="J287" i="10"/>
  <c r="J288" i="10"/>
  <c r="J289" i="10"/>
  <c r="J290" i="10"/>
  <c r="J291" i="10"/>
  <c r="J292" i="10"/>
  <c r="J293" i="10"/>
  <c r="J294" i="10"/>
  <c r="J295" i="10"/>
  <c r="J296" i="10"/>
  <c r="J297" i="10"/>
  <c r="J298" i="10"/>
  <c r="J299" i="10"/>
  <c r="J300" i="10"/>
  <c r="J301" i="10"/>
  <c r="J302" i="10"/>
  <c r="J303" i="10"/>
  <c r="J304" i="10"/>
  <c r="J305" i="10"/>
  <c r="J306" i="10"/>
  <c r="J307" i="10"/>
  <c r="J308" i="10"/>
  <c r="J309" i="10"/>
  <c r="J310" i="10"/>
  <c r="J311" i="10"/>
  <c r="J312" i="10"/>
  <c r="J313" i="10"/>
  <c r="J314" i="10"/>
  <c r="J315" i="10"/>
  <c r="J316" i="10"/>
  <c r="J317" i="10"/>
  <c r="J318" i="10"/>
  <c r="J319" i="10"/>
  <c r="J320" i="10"/>
  <c r="J321" i="10"/>
  <c r="J322" i="10"/>
  <c r="J323" i="10"/>
  <c r="J324" i="10"/>
  <c r="J325" i="10"/>
  <c r="J326" i="10"/>
  <c r="J327" i="10"/>
  <c r="J328" i="10"/>
  <c r="J329" i="10"/>
  <c r="J330" i="10"/>
  <c r="J331" i="10"/>
  <c r="J332" i="10"/>
  <c r="J333" i="10"/>
  <c r="J334" i="10"/>
  <c r="J335" i="10"/>
  <c r="J336" i="10"/>
  <c r="J337" i="10"/>
  <c r="J338" i="10"/>
  <c r="J339" i="10"/>
  <c r="J340" i="10"/>
  <c r="J341" i="10"/>
  <c r="J342" i="10"/>
  <c r="J343" i="10"/>
  <c r="J344" i="10"/>
  <c r="J345" i="10"/>
  <c r="J346" i="10"/>
  <c r="J347" i="10"/>
  <c r="J348" i="10"/>
  <c r="J349" i="10"/>
  <c r="J350" i="10"/>
  <c r="J351" i="10"/>
  <c r="J352" i="10"/>
  <c r="J353" i="10"/>
  <c r="J354" i="10"/>
  <c r="J355" i="10"/>
  <c r="J356" i="10"/>
  <c r="J357" i="10"/>
  <c r="J358" i="10"/>
  <c r="J359" i="10"/>
  <c r="J360" i="10"/>
  <c r="J361" i="10"/>
  <c r="J362" i="10"/>
  <c r="J363" i="10"/>
  <c r="J364" i="10"/>
  <c r="J365" i="10"/>
  <c r="J366" i="10"/>
  <c r="J367" i="10"/>
  <c r="J368" i="10"/>
  <c r="J369" i="10"/>
  <c r="J370" i="10"/>
  <c r="J371" i="10"/>
  <c r="J372" i="10"/>
  <c r="J373" i="10"/>
  <c r="J374" i="10"/>
  <c r="J375" i="10"/>
  <c r="J376" i="10"/>
  <c r="J377" i="10"/>
  <c r="J378" i="10"/>
  <c r="J379" i="10"/>
  <c r="J380" i="10"/>
  <c r="J381" i="10"/>
  <c r="J382" i="10"/>
  <c r="J383" i="10"/>
  <c r="J384" i="10"/>
  <c r="J385" i="10"/>
  <c r="J386" i="10"/>
  <c r="J387" i="10"/>
  <c r="J388" i="10"/>
  <c r="J389" i="10"/>
  <c r="J390" i="10"/>
  <c r="J391" i="10"/>
  <c r="J392" i="10"/>
  <c r="J393" i="10"/>
  <c r="J394" i="10"/>
  <c r="J395" i="10"/>
  <c r="J396" i="10"/>
  <c r="J397" i="10"/>
  <c r="J398" i="10"/>
  <c r="J399" i="10"/>
  <c r="J400" i="10"/>
  <c r="J401" i="10"/>
  <c r="J402" i="10"/>
  <c r="J403" i="10"/>
  <c r="J404" i="10"/>
  <c r="J405" i="10"/>
  <c r="J406" i="10"/>
  <c r="J407" i="10"/>
  <c r="J408" i="10"/>
  <c r="J409" i="10"/>
  <c r="J410" i="10"/>
  <c r="J411" i="10"/>
  <c r="J412" i="10"/>
  <c r="J413" i="10"/>
  <c r="J414" i="10"/>
  <c r="J415" i="10"/>
  <c r="J416" i="10"/>
  <c r="J417" i="10"/>
  <c r="J418" i="10"/>
  <c r="J419" i="10"/>
  <c r="J420" i="10"/>
  <c r="J421" i="10"/>
  <c r="J422" i="10"/>
  <c r="J423" i="10"/>
  <c r="J424" i="10"/>
  <c r="J425" i="10"/>
  <c r="J426" i="10"/>
  <c r="J427" i="10"/>
  <c r="J428" i="10"/>
  <c r="J429" i="10"/>
  <c r="J430" i="10"/>
  <c r="J431" i="10"/>
  <c r="J432" i="10"/>
  <c r="J433" i="10"/>
  <c r="J434" i="10"/>
  <c r="J435" i="10"/>
  <c r="J436" i="10"/>
  <c r="J437" i="10"/>
  <c r="J438" i="10"/>
  <c r="J439" i="10"/>
  <c r="J440" i="10"/>
  <c r="J441" i="10"/>
  <c r="J442" i="10"/>
  <c r="J443" i="10"/>
  <c r="J444" i="10"/>
  <c r="J445" i="10"/>
  <c r="J446" i="10"/>
  <c r="J447" i="10"/>
  <c r="J448" i="10"/>
  <c r="J449" i="10"/>
  <c r="J450" i="10"/>
  <c r="J451" i="10"/>
  <c r="J452" i="10"/>
  <c r="J453" i="10"/>
  <c r="J454" i="10"/>
  <c r="J455" i="10"/>
  <c r="J456" i="10"/>
  <c r="J457" i="10"/>
  <c r="J458" i="10"/>
  <c r="J459" i="10"/>
  <c r="J460" i="10"/>
  <c r="J461" i="10"/>
  <c r="J462" i="10"/>
  <c r="J463" i="10"/>
  <c r="J464" i="10"/>
  <c r="J465" i="10"/>
  <c r="J466" i="10"/>
  <c r="J467" i="10"/>
  <c r="J468" i="10"/>
  <c r="J469" i="10"/>
  <c r="J470" i="10"/>
  <c r="J471" i="10"/>
  <c r="J472" i="10"/>
  <c r="J473" i="10"/>
  <c r="J474" i="10"/>
  <c r="J475" i="10"/>
  <c r="J476" i="10"/>
  <c r="J477" i="10"/>
  <c r="J478" i="10"/>
  <c r="J479" i="10"/>
  <c r="J480" i="10"/>
  <c r="J481" i="10"/>
  <c r="J482" i="10"/>
  <c r="J483" i="10"/>
  <c r="J484" i="10"/>
  <c r="J485" i="10"/>
  <c r="J486" i="10"/>
  <c r="J487" i="10"/>
  <c r="J488" i="10"/>
  <c r="J489" i="10"/>
  <c r="J490" i="10"/>
  <c r="J491" i="10"/>
  <c r="J492" i="10"/>
  <c r="J493" i="10"/>
  <c r="J494" i="10"/>
  <c r="J495" i="10"/>
  <c r="J496" i="10"/>
  <c r="J497" i="10"/>
  <c r="J498" i="10"/>
  <c r="J499" i="10"/>
  <c r="J500" i="10"/>
  <c r="J501" i="10"/>
  <c r="J502" i="10"/>
  <c r="J503" i="10"/>
  <c r="J504" i="10"/>
  <c r="J505" i="10"/>
  <c r="J506" i="10"/>
  <c r="J507" i="10"/>
  <c r="J508" i="10"/>
  <c r="J509" i="10"/>
  <c r="J510" i="10"/>
  <c r="J511" i="10"/>
  <c r="J512" i="10"/>
  <c r="J513" i="10"/>
  <c r="J514" i="10"/>
  <c r="J515" i="10"/>
  <c r="J516" i="10"/>
  <c r="J517" i="10"/>
  <c r="J518" i="10"/>
  <c r="J519" i="10"/>
  <c r="J520" i="10"/>
  <c r="J521" i="10"/>
  <c r="J522" i="10"/>
  <c r="J523" i="10"/>
  <c r="J524" i="10"/>
  <c r="J525" i="10"/>
  <c r="J526" i="10"/>
  <c r="J527" i="10"/>
  <c r="J528" i="10"/>
  <c r="J529" i="10"/>
  <c r="J530" i="10"/>
  <c r="J531" i="10"/>
  <c r="J532" i="10"/>
  <c r="J533" i="10"/>
  <c r="J534" i="10"/>
  <c r="J535" i="10"/>
  <c r="J536" i="10"/>
  <c r="J537" i="10"/>
  <c r="J538" i="10"/>
  <c r="J539" i="10"/>
  <c r="J540" i="10"/>
  <c r="J541" i="10"/>
  <c r="J542" i="10"/>
  <c r="J543" i="10"/>
  <c r="J544" i="10"/>
  <c r="J545" i="10"/>
  <c r="J546" i="10"/>
  <c r="J547" i="10"/>
  <c r="J548" i="10"/>
  <c r="J549" i="10"/>
  <c r="J550" i="10"/>
  <c r="J551" i="10"/>
  <c r="J552" i="10"/>
  <c r="J553" i="10"/>
  <c r="J554" i="10"/>
  <c r="J555" i="10"/>
  <c r="J556" i="10"/>
  <c r="J557" i="10"/>
  <c r="J558" i="10"/>
  <c r="J559" i="10"/>
  <c r="J560" i="10"/>
  <c r="J561" i="10"/>
  <c r="J562" i="10"/>
  <c r="J563" i="10"/>
  <c r="J564" i="10"/>
  <c r="J565" i="10"/>
  <c r="J566" i="10"/>
  <c r="J567" i="10"/>
  <c r="J568" i="10"/>
  <c r="J569" i="10"/>
  <c r="J570" i="10"/>
  <c r="J571" i="10"/>
  <c r="J572" i="10"/>
  <c r="J573" i="10"/>
  <c r="J574" i="10"/>
  <c r="J575" i="10"/>
  <c r="J576" i="10"/>
  <c r="J577" i="10"/>
  <c r="J578" i="10"/>
  <c r="J579" i="10"/>
  <c r="J580" i="10"/>
  <c r="J581" i="10"/>
  <c r="J582" i="10"/>
  <c r="J583" i="10"/>
  <c r="J584" i="10"/>
  <c r="J585" i="10"/>
  <c r="J586" i="10"/>
  <c r="J587" i="10"/>
  <c r="J588" i="10"/>
  <c r="J589" i="10"/>
  <c r="J590" i="10"/>
  <c r="J591" i="10"/>
  <c r="J592" i="10"/>
  <c r="J593" i="10"/>
  <c r="J594" i="10"/>
  <c r="J595" i="10"/>
  <c r="J596" i="10"/>
  <c r="J597" i="10"/>
  <c r="J598" i="10"/>
  <c r="J599" i="10"/>
  <c r="J600" i="10"/>
  <c r="J601" i="10"/>
  <c r="J602" i="10"/>
  <c r="J603" i="10"/>
  <c r="J604" i="10"/>
  <c r="J605" i="10"/>
  <c r="J606" i="10"/>
  <c r="J607" i="10"/>
  <c r="J608" i="10"/>
  <c r="J609" i="10"/>
  <c r="J610" i="10"/>
  <c r="J611" i="10"/>
  <c r="J612" i="10"/>
  <c r="J613" i="10"/>
  <c r="J614" i="10"/>
  <c r="J615" i="10"/>
  <c r="J616" i="10"/>
  <c r="J617" i="10"/>
  <c r="J618" i="10"/>
  <c r="J619" i="10"/>
  <c r="J620" i="10"/>
  <c r="J621" i="10"/>
  <c r="J622" i="10"/>
  <c r="J623" i="10"/>
  <c r="J624" i="10"/>
  <c r="J625" i="10"/>
  <c r="J626" i="10"/>
  <c r="J627" i="10"/>
  <c r="J628" i="10"/>
  <c r="J629" i="10"/>
  <c r="J630" i="10"/>
  <c r="J631" i="10"/>
  <c r="J632" i="10"/>
  <c r="J633" i="10"/>
  <c r="J634" i="10"/>
  <c r="J635" i="10"/>
  <c r="J636" i="10"/>
  <c r="J637" i="10"/>
  <c r="J638" i="10"/>
  <c r="J639" i="10"/>
  <c r="J640" i="10"/>
  <c r="J641" i="10"/>
  <c r="J642" i="10"/>
  <c r="J643" i="10"/>
  <c r="J644" i="10"/>
  <c r="J645" i="10"/>
  <c r="J646" i="10"/>
  <c r="J647" i="10"/>
  <c r="J648" i="10"/>
  <c r="J649" i="10"/>
  <c r="J650" i="10"/>
  <c r="J651" i="10"/>
  <c r="J652" i="10"/>
  <c r="J653" i="10"/>
  <c r="J654" i="10"/>
  <c r="J655" i="10"/>
  <c r="J656" i="10"/>
  <c r="J657" i="10"/>
  <c r="J658" i="10"/>
  <c r="J659" i="10"/>
  <c r="J660" i="10"/>
  <c r="J661" i="10"/>
  <c r="J662" i="10"/>
  <c r="J663" i="10"/>
  <c r="J664" i="10"/>
  <c r="J665" i="10"/>
  <c r="J666" i="10"/>
  <c r="J667" i="10"/>
  <c r="J668" i="10"/>
  <c r="J669" i="10"/>
  <c r="J670" i="10"/>
  <c r="J671" i="10"/>
  <c r="J672" i="10"/>
  <c r="J673" i="10"/>
  <c r="J674" i="10"/>
  <c r="J675" i="10"/>
  <c r="J676" i="10"/>
  <c r="J677" i="10"/>
  <c r="J678" i="10"/>
  <c r="J679" i="10"/>
  <c r="J680" i="10"/>
  <c r="J681" i="10"/>
  <c r="J682" i="10"/>
  <c r="J683" i="10"/>
  <c r="J684" i="10"/>
  <c r="J685" i="10"/>
  <c r="J686" i="10"/>
  <c r="J687" i="10"/>
  <c r="J688" i="10"/>
  <c r="J689" i="10"/>
  <c r="J690" i="10"/>
  <c r="J691" i="10"/>
  <c r="J692" i="10"/>
  <c r="J693" i="10"/>
  <c r="J694" i="10"/>
  <c r="J695" i="10"/>
  <c r="J696" i="10"/>
  <c r="J697" i="10"/>
  <c r="J698" i="10"/>
  <c r="J699" i="10"/>
  <c r="J700" i="10"/>
  <c r="J701" i="10"/>
  <c r="J702" i="10"/>
  <c r="J703" i="10"/>
  <c r="J704" i="10"/>
  <c r="J705" i="10"/>
  <c r="J706" i="10"/>
  <c r="J707" i="10"/>
  <c r="J708" i="10"/>
  <c r="J709" i="10"/>
  <c r="J710" i="10"/>
  <c r="J711" i="10"/>
  <c r="J712" i="10"/>
  <c r="J713" i="10"/>
  <c r="J714" i="10"/>
  <c r="J715" i="10"/>
  <c r="J716" i="10"/>
  <c r="J717" i="10"/>
  <c r="J718" i="10"/>
  <c r="J719" i="10"/>
  <c r="J720" i="10"/>
  <c r="J721" i="10"/>
  <c r="J722" i="10"/>
  <c r="J723" i="10"/>
  <c r="J724" i="10"/>
  <c r="J725" i="10"/>
  <c r="J726" i="10"/>
  <c r="J727" i="10"/>
  <c r="J728" i="10"/>
  <c r="J729" i="10"/>
  <c r="J730" i="10"/>
  <c r="J731" i="10"/>
  <c r="J732" i="10"/>
  <c r="J733" i="10"/>
  <c r="J734" i="10"/>
  <c r="J735" i="10"/>
  <c r="J736" i="10"/>
  <c r="J737" i="10"/>
  <c r="J738" i="10"/>
  <c r="J739" i="10"/>
  <c r="J740" i="10"/>
  <c r="J741" i="10"/>
  <c r="J742" i="10"/>
  <c r="J743" i="10"/>
  <c r="J744" i="10"/>
  <c r="J745" i="10"/>
  <c r="J746" i="10"/>
  <c r="J747" i="10"/>
  <c r="J748" i="10"/>
  <c r="J749" i="10"/>
  <c r="J750" i="10"/>
  <c r="J751" i="10"/>
  <c r="J752" i="10"/>
  <c r="J753" i="10"/>
  <c r="J754" i="10"/>
  <c r="J755" i="10"/>
  <c r="J756" i="10"/>
  <c r="J757" i="10"/>
  <c r="J758" i="10"/>
  <c r="J759" i="10"/>
  <c r="J760" i="10"/>
  <c r="J761" i="10"/>
  <c r="J762" i="10"/>
  <c r="J763" i="10"/>
  <c r="J764" i="10"/>
  <c r="J765" i="10"/>
  <c r="J766" i="10"/>
  <c r="J767" i="10"/>
  <c r="J768" i="10"/>
  <c r="J769" i="10"/>
  <c r="J770" i="10"/>
  <c r="J771" i="10"/>
  <c r="J772" i="10"/>
  <c r="J773" i="10"/>
  <c r="J774" i="10"/>
  <c r="J775" i="10"/>
  <c r="J776" i="10"/>
  <c r="J777" i="10"/>
  <c r="J778" i="10"/>
  <c r="J779" i="10"/>
  <c r="J780" i="10"/>
  <c r="J781" i="10"/>
  <c r="J782" i="10"/>
  <c r="J783" i="10"/>
  <c r="J784" i="10"/>
  <c r="J785" i="10"/>
  <c r="J786" i="10"/>
  <c r="J787" i="10"/>
  <c r="J788" i="10"/>
  <c r="J789" i="10"/>
  <c r="J790" i="10"/>
  <c r="J791" i="10"/>
  <c r="J792" i="10"/>
  <c r="J793" i="10"/>
  <c r="J794" i="10"/>
  <c r="J795" i="10"/>
  <c r="J796" i="10"/>
  <c r="J797" i="10"/>
  <c r="J798" i="10"/>
  <c r="J799" i="10"/>
  <c r="J800" i="10"/>
  <c r="J801" i="10"/>
  <c r="J802" i="10"/>
  <c r="J803" i="10"/>
  <c r="J804" i="10"/>
  <c r="J805" i="10"/>
  <c r="J806" i="10"/>
  <c r="J807" i="10"/>
  <c r="J808" i="10"/>
  <c r="J809" i="10"/>
  <c r="J810" i="10"/>
  <c r="J811" i="10"/>
  <c r="J812" i="10"/>
  <c r="J813" i="10"/>
  <c r="J814" i="10"/>
  <c r="J815" i="10"/>
  <c r="J816" i="10"/>
  <c r="J817" i="10"/>
  <c r="J818" i="10"/>
  <c r="J819" i="10"/>
  <c r="J820" i="10"/>
  <c r="J821" i="10"/>
  <c r="J822" i="10"/>
  <c r="J823" i="10"/>
  <c r="J824" i="10"/>
  <c r="J825" i="10"/>
  <c r="J826" i="10"/>
  <c r="J827" i="10"/>
  <c r="J828" i="10"/>
  <c r="J829" i="10"/>
  <c r="J830" i="10"/>
  <c r="J831" i="10"/>
  <c r="J832" i="10"/>
  <c r="J833" i="10"/>
  <c r="J834" i="10"/>
  <c r="J835" i="10"/>
  <c r="J836" i="10"/>
  <c r="J837" i="10"/>
  <c r="J838" i="10"/>
  <c r="J839" i="10"/>
  <c r="J840" i="10"/>
  <c r="J841" i="10"/>
  <c r="J842" i="10"/>
  <c r="J843" i="10"/>
  <c r="J844" i="10"/>
  <c r="J845" i="10"/>
  <c r="J846" i="10"/>
  <c r="J847" i="10"/>
  <c r="J848" i="10"/>
  <c r="J849" i="10"/>
  <c r="J850" i="10"/>
  <c r="J851" i="10"/>
  <c r="J852" i="10"/>
  <c r="J853" i="10"/>
  <c r="J854" i="10"/>
  <c r="J855" i="10"/>
  <c r="J856" i="10"/>
  <c r="J857" i="10"/>
  <c r="J858" i="10"/>
  <c r="J859" i="10"/>
  <c r="J860" i="10"/>
  <c r="J861" i="10"/>
  <c r="J862" i="10"/>
  <c r="J863" i="10"/>
  <c r="J864" i="10"/>
  <c r="J865" i="10"/>
  <c r="J866" i="10"/>
  <c r="J867" i="10"/>
  <c r="J868" i="10"/>
  <c r="J869" i="10"/>
  <c r="J870" i="10"/>
  <c r="J871" i="10"/>
  <c r="J872" i="10"/>
  <c r="J873" i="10"/>
  <c r="J874" i="10"/>
  <c r="J875" i="10"/>
  <c r="J876" i="10"/>
  <c r="J877" i="10"/>
  <c r="J878" i="10"/>
  <c r="J879" i="10"/>
  <c r="J880" i="10"/>
  <c r="J881" i="10"/>
  <c r="J882" i="10"/>
  <c r="J883" i="10"/>
  <c r="J884" i="10"/>
  <c r="J885" i="10"/>
  <c r="J886" i="10"/>
  <c r="J887" i="10"/>
  <c r="J888" i="10"/>
  <c r="J889" i="10"/>
  <c r="J890" i="10"/>
  <c r="J891" i="10"/>
  <c r="J892" i="10"/>
  <c r="J893" i="10"/>
  <c r="J894" i="10"/>
  <c r="J895" i="10"/>
  <c r="J896" i="10"/>
  <c r="J897" i="10"/>
  <c r="J898" i="10"/>
  <c r="J899" i="10"/>
  <c r="J900" i="10"/>
  <c r="J901" i="10"/>
  <c r="J902" i="10"/>
  <c r="J903" i="10"/>
  <c r="J904" i="10"/>
  <c r="J905" i="10"/>
  <c r="J906" i="10"/>
  <c r="J907" i="10"/>
  <c r="J908" i="10"/>
  <c r="J909" i="10"/>
  <c r="J910" i="10"/>
  <c r="J911" i="10"/>
  <c r="J912" i="10"/>
  <c r="J913" i="10"/>
  <c r="J914" i="10"/>
  <c r="J915" i="10"/>
  <c r="J916" i="10"/>
  <c r="J917" i="10"/>
  <c r="J918" i="10"/>
  <c r="J919" i="10"/>
  <c r="J920" i="10"/>
  <c r="J921" i="10"/>
  <c r="J922" i="10"/>
  <c r="J923" i="10"/>
  <c r="J924" i="10"/>
  <c r="J925" i="10"/>
  <c r="J926" i="10"/>
  <c r="J927" i="10"/>
  <c r="J928" i="10"/>
  <c r="J929" i="10"/>
  <c r="J930" i="10"/>
  <c r="J931" i="10"/>
  <c r="J932" i="10"/>
  <c r="J933" i="10"/>
  <c r="J934" i="10"/>
  <c r="J935" i="10"/>
  <c r="J936" i="10"/>
  <c r="J937" i="10"/>
  <c r="J938" i="10"/>
  <c r="J939" i="10"/>
  <c r="J940" i="10"/>
  <c r="J941" i="10"/>
  <c r="J942" i="10"/>
  <c r="J943" i="10"/>
  <c r="J944" i="10"/>
  <c r="J945" i="10"/>
  <c r="J946" i="10"/>
  <c r="J947" i="10"/>
  <c r="J948" i="10"/>
  <c r="J949" i="10"/>
  <c r="J950" i="10"/>
  <c r="J951" i="10"/>
  <c r="J952" i="10"/>
  <c r="J953" i="10"/>
  <c r="J954" i="10"/>
  <c r="J955" i="10"/>
  <c r="J956" i="10"/>
  <c r="J957" i="10"/>
  <c r="J958" i="10"/>
  <c r="J959" i="10"/>
  <c r="J960" i="10"/>
  <c r="J961" i="10"/>
  <c r="J962" i="10"/>
  <c r="J963" i="10"/>
  <c r="J964" i="10"/>
  <c r="J965" i="10"/>
  <c r="J966" i="10"/>
  <c r="J967" i="10"/>
  <c r="J968" i="10"/>
  <c r="J969" i="10"/>
  <c r="J970" i="10"/>
  <c r="J971" i="10"/>
  <c r="J972" i="10"/>
  <c r="J973" i="10"/>
  <c r="J974" i="10"/>
  <c r="J975" i="10"/>
  <c r="J976" i="10"/>
  <c r="J977" i="10"/>
  <c r="J978" i="10"/>
  <c r="J979" i="10"/>
  <c r="J980" i="10"/>
  <c r="J981" i="10"/>
  <c r="J982" i="10"/>
  <c r="J983" i="10"/>
  <c r="J984" i="10"/>
  <c r="J985" i="10"/>
  <c r="J986" i="10"/>
  <c r="J987" i="10"/>
  <c r="J988" i="10"/>
  <c r="J989" i="10"/>
  <c r="J990" i="10"/>
  <c r="J991" i="10"/>
  <c r="J992" i="10"/>
  <c r="J993" i="10"/>
  <c r="J994" i="10"/>
  <c r="J995" i="10"/>
  <c r="J996" i="10"/>
  <c r="J997" i="10"/>
  <c r="J998" i="10"/>
  <c r="J999" i="10"/>
  <c r="J1000" i="10"/>
  <c r="J1001" i="10"/>
  <c r="J1002" i="10"/>
  <c r="J1003" i="10"/>
  <c r="J1004" i="10"/>
  <c r="J1005" i="10"/>
  <c r="J1006" i="10"/>
  <c r="J1007" i="10"/>
  <c r="J1008" i="10"/>
  <c r="J1009" i="10"/>
  <c r="J1010" i="10"/>
  <c r="J1011" i="10"/>
  <c r="J1012" i="10"/>
  <c r="J1013" i="10"/>
  <c r="J1014" i="10"/>
  <c r="J1015" i="10"/>
  <c r="J1016" i="10"/>
  <c r="J1017" i="10"/>
  <c r="J1018" i="10"/>
  <c r="J1019" i="10"/>
  <c r="J1020" i="10"/>
  <c r="J1021" i="10"/>
  <c r="J1022" i="10"/>
  <c r="J1023" i="10"/>
  <c r="J1024" i="10"/>
  <c r="J1025" i="10"/>
  <c r="J1026" i="10"/>
  <c r="J1027" i="10"/>
  <c r="J1028" i="10"/>
  <c r="J1029" i="10"/>
  <c r="J1030" i="10"/>
  <c r="J1031" i="10"/>
  <c r="J1032" i="10"/>
  <c r="J1033" i="10"/>
  <c r="J1034" i="10"/>
  <c r="J1035" i="10"/>
  <c r="J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I378" i="10"/>
  <c r="I379" i="10"/>
  <c r="I380" i="10"/>
  <c r="I381" i="10"/>
  <c r="I382" i="10"/>
  <c r="I383" i="10"/>
  <c r="I384" i="10"/>
  <c r="I385" i="10"/>
  <c r="I386" i="10"/>
  <c r="I387" i="10"/>
  <c r="I388" i="10"/>
  <c r="I389" i="10"/>
  <c r="I390" i="10"/>
  <c r="I391" i="10"/>
  <c r="I392" i="10"/>
  <c r="I393" i="10"/>
  <c r="I394" i="10"/>
  <c r="I395" i="10"/>
  <c r="I396" i="10"/>
  <c r="I397" i="10"/>
  <c r="I398" i="10"/>
  <c r="I399" i="10"/>
  <c r="I400" i="10"/>
  <c r="I401" i="10"/>
  <c r="I402" i="10"/>
  <c r="I403" i="10"/>
  <c r="I404" i="10"/>
  <c r="I405" i="10"/>
  <c r="I406" i="10"/>
  <c r="I407" i="10"/>
  <c r="I408" i="10"/>
  <c r="I409" i="10"/>
  <c r="I410" i="10"/>
  <c r="I411" i="10"/>
  <c r="I412" i="10"/>
  <c r="I413" i="10"/>
  <c r="I414" i="10"/>
  <c r="I415" i="10"/>
  <c r="I416" i="10"/>
  <c r="I417" i="10"/>
  <c r="I418" i="10"/>
  <c r="I419" i="10"/>
  <c r="I420" i="10"/>
  <c r="I421" i="10"/>
  <c r="I422" i="10"/>
  <c r="I423" i="10"/>
  <c r="I424" i="10"/>
  <c r="I425" i="10"/>
  <c r="I426" i="10"/>
  <c r="I427" i="10"/>
  <c r="I428" i="10"/>
  <c r="I429" i="10"/>
  <c r="I430" i="10"/>
  <c r="I431" i="10"/>
  <c r="I432" i="10"/>
  <c r="I433" i="10"/>
  <c r="I434" i="10"/>
  <c r="I435" i="10"/>
  <c r="I436" i="10"/>
  <c r="I437" i="10"/>
  <c r="I438" i="10"/>
  <c r="I439" i="10"/>
  <c r="I440" i="10"/>
  <c r="I441" i="10"/>
  <c r="I442" i="10"/>
  <c r="I443" i="10"/>
  <c r="I444" i="10"/>
  <c r="I445" i="10"/>
  <c r="I446" i="10"/>
  <c r="I447" i="10"/>
  <c r="I448" i="10"/>
  <c r="I449" i="10"/>
  <c r="I450" i="10"/>
  <c r="I451" i="10"/>
  <c r="I452" i="10"/>
  <c r="I453" i="10"/>
  <c r="I454" i="10"/>
  <c r="I455" i="10"/>
  <c r="I456" i="10"/>
  <c r="I457" i="10"/>
  <c r="I458" i="10"/>
  <c r="I459" i="10"/>
  <c r="I460" i="10"/>
  <c r="I461" i="10"/>
  <c r="I462" i="10"/>
  <c r="I463" i="10"/>
  <c r="I464" i="10"/>
  <c r="I465" i="10"/>
  <c r="I466" i="10"/>
  <c r="I467" i="10"/>
  <c r="I468" i="10"/>
  <c r="I469" i="10"/>
  <c r="I470" i="10"/>
  <c r="I471" i="10"/>
  <c r="I472" i="10"/>
  <c r="I473" i="10"/>
  <c r="I474" i="10"/>
  <c r="I475" i="10"/>
  <c r="I476" i="10"/>
  <c r="I477" i="10"/>
  <c r="I478" i="10"/>
  <c r="I479" i="10"/>
  <c r="I480" i="10"/>
  <c r="I481" i="10"/>
  <c r="I482" i="10"/>
  <c r="I483" i="10"/>
  <c r="I484" i="10"/>
  <c r="I485" i="10"/>
  <c r="I486" i="10"/>
  <c r="I487" i="10"/>
  <c r="I488" i="10"/>
  <c r="I489" i="10"/>
  <c r="I490" i="10"/>
  <c r="I491" i="10"/>
  <c r="I492" i="10"/>
  <c r="I493" i="10"/>
  <c r="I494" i="10"/>
  <c r="I495" i="10"/>
  <c r="I496" i="10"/>
  <c r="I497" i="10"/>
  <c r="I498" i="10"/>
  <c r="I499" i="10"/>
  <c r="I500" i="10"/>
  <c r="I501" i="10"/>
  <c r="I502" i="10"/>
  <c r="I503" i="10"/>
  <c r="I504" i="10"/>
  <c r="I505" i="10"/>
  <c r="I506" i="10"/>
  <c r="I507" i="10"/>
  <c r="I508" i="10"/>
  <c r="I509" i="10"/>
  <c r="I510" i="10"/>
  <c r="I511" i="10"/>
  <c r="I512" i="10"/>
  <c r="I513" i="10"/>
  <c r="I514" i="10"/>
  <c r="I515" i="10"/>
  <c r="I516" i="10"/>
  <c r="I517" i="10"/>
  <c r="I518" i="10"/>
  <c r="I519" i="10"/>
  <c r="I520" i="10"/>
  <c r="I521" i="10"/>
  <c r="I522" i="10"/>
  <c r="I523" i="10"/>
  <c r="I524" i="10"/>
  <c r="I525" i="10"/>
  <c r="I526" i="10"/>
  <c r="I527" i="10"/>
  <c r="I528" i="10"/>
  <c r="I529" i="10"/>
  <c r="I530" i="10"/>
  <c r="I531" i="10"/>
  <c r="I532" i="10"/>
  <c r="I533" i="10"/>
  <c r="I534" i="10"/>
  <c r="I535" i="10"/>
  <c r="I536" i="10"/>
  <c r="I537" i="10"/>
  <c r="I538" i="10"/>
  <c r="I539" i="10"/>
  <c r="I540" i="10"/>
  <c r="I541" i="10"/>
  <c r="I542" i="10"/>
  <c r="I543" i="10"/>
  <c r="I544" i="10"/>
  <c r="I545" i="10"/>
  <c r="I546" i="10"/>
  <c r="I547" i="10"/>
  <c r="I548" i="10"/>
  <c r="I549" i="10"/>
  <c r="I550" i="10"/>
  <c r="I551" i="10"/>
  <c r="I552" i="10"/>
  <c r="I553" i="10"/>
  <c r="I554" i="10"/>
  <c r="I555" i="10"/>
  <c r="I556" i="10"/>
  <c r="I557" i="10"/>
  <c r="I558" i="10"/>
  <c r="I559" i="10"/>
  <c r="I560" i="10"/>
  <c r="I561" i="10"/>
  <c r="I562" i="10"/>
  <c r="I563" i="10"/>
  <c r="I564" i="10"/>
  <c r="I565" i="10"/>
  <c r="I566" i="10"/>
  <c r="I567" i="10"/>
  <c r="I568" i="10"/>
  <c r="I569" i="10"/>
  <c r="I570" i="10"/>
  <c r="I571" i="10"/>
  <c r="I57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653" i="10"/>
  <c r="I654" i="10"/>
  <c r="I655" i="10"/>
  <c r="I656" i="10"/>
  <c r="I657" i="10"/>
  <c r="I658" i="10"/>
  <c r="I659" i="10"/>
  <c r="I660" i="10"/>
  <c r="I661" i="10"/>
  <c r="I662" i="10"/>
  <c r="I663" i="10"/>
  <c r="I664" i="10"/>
  <c r="I665" i="10"/>
  <c r="I666" i="10"/>
  <c r="I667" i="10"/>
  <c r="I668" i="10"/>
  <c r="I669" i="10"/>
  <c r="I670" i="10"/>
  <c r="I671" i="10"/>
  <c r="I672" i="10"/>
  <c r="I673" i="10"/>
  <c r="I674" i="10"/>
  <c r="I675" i="10"/>
  <c r="I676" i="10"/>
  <c r="I677" i="10"/>
  <c r="I678" i="10"/>
  <c r="I679" i="10"/>
  <c r="I680" i="10"/>
  <c r="I681" i="10"/>
  <c r="I682" i="10"/>
  <c r="I683" i="10"/>
  <c r="I684" i="10"/>
  <c r="I685" i="10"/>
  <c r="I686" i="10"/>
  <c r="I687" i="10"/>
  <c r="I688" i="10"/>
  <c r="I689" i="10"/>
  <c r="I690" i="10"/>
  <c r="I691" i="10"/>
  <c r="I692" i="10"/>
  <c r="I693" i="10"/>
  <c r="I694" i="10"/>
  <c r="I695" i="10"/>
  <c r="I696" i="10"/>
  <c r="I697" i="10"/>
  <c r="I698" i="10"/>
  <c r="I699" i="10"/>
  <c r="I700" i="10"/>
  <c r="I701" i="10"/>
  <c r="I702" i="10"/>
  <c r="I703" i="10"/>
  <c r="I704" i="10"/>
  <c r="I705" i="10"/>
  <c r="I706" i="10"/>
  <c r="I707" i="10"/>
  <c r="I708" i="10"/>
  <c r="I709" i="10"/>
  <c r="I710" i="10"/>
  <c r="I711" i="10"/>
  <c r="I712" i="10"/>
  <c r="I713" i="10"/>
  <c r="I714" i="10"/>
  <c r="I715" i="10"/>
  <c r="I716" i="10"/>
  <c r="I717" i="10"/>
  <c r="I718" i="10"/>
  <c r="I719" i="10"/>
  <c r="I720" i="10"/>
  <c r="I721" i="10"/>
  <c r="I722" i="10"/>
  <c r="I723" i="10"/>
  <c r="I724" i="10"/>
  <c r="I725" i="10"/>
  <c r="I726" i="10"/>
  <c r="I727" i="10"/>
  <c r="I728" i="10"/>
  <c r="I729" i="10"/>
  <c r="I730" i="10"/>
  <c r="I731" i="10"/>
  <c r="I732" i="10"/>
  <c r="I733" i="10"/>
  <c r="I734" i="10"/>
  <c r="I735" i="10"/>
  <c r="I736" i="10"/>
  <c r="I737" i="10"/>
  <c r="I738" i="10"/>
  <c r="I739" i="10"/>
  <c r="I740" i="10"/>
  <c r="I741" i="10"/>
  <c r="I742" i="10"/>
  <c r="I743" i="10"/>
  <c r="I744" i="10"/>
  <c r="I745" i="10"/>
  <c r="I746" i="10"/>
  <c r="I747" i="10"/>
  <c r="I748" i="10"/>
  <c r="I749" i="10"/>
  <c r="I750" i="10"/>
  <c r="I751" i="10"/>
  <c r="I752" i="10"/>
  <c r="I753" i="10"/>
  <c r="I754" i="10"/>
  <c r="I755" i="10"/>
  <c r="I756" i="10"/>
  <c r="I757" i="10"/>
  <c r="I758" i="10"/>
  <c r="I759" i="10"/>
  <c r="I760" i="10"/>
  <c r="I761" i="10"/>
  <c r="I762" i="10"/>
  <c r="I763" i="10"/>
  <c r="I764" i="10"/>
  <c r="I765" i="10"/>
  <c r="I766" i="10"/>
  <c r="I767" i="10"/>
  <c r="I768" i="10"/>
  <c r="I769" i="10"/>
  <c r="I770" i="10"/>
  <c r="I771" i="10"/>
  <c r="I772" i="10"/>
  <c r="I773" i="10"/>
  <c r="I774" i="10"/>
  <c r="I775" i="10"/>
  <c r="I776" i="10"/>
  <c r="I777" i="10"/>
  <c r="I778" i="10"/>
  <c r="I779" i="10"/>
  <c r="I780" i="10"/>
  <c r="I781" i="10"/>
  <c r="I782" i="10"/>
  <c r="I783" i="10"/>
  <c r="I784" i="10"/>
  <c r="I785" i="10"/>
  <c r="I786" i="10"/>
  <c r="I787" i="10"/>
  <c r="I788" i="10"/>
  <c r="I789" i="10"/>
  <c r="I790" i="10"/>
  <c r="I791" i="10"/>
  <c r="I792" i="10"/>
  <c r="I793" i="10"/>
  <c r="I794" i="10"/>
  <c r="I795" i="10"/>
  <c r="I796" i="10"/>
  <c r="I797" i="10"/>
  <c r="I798" i="10"/>
  <c r="I799" i="10"/>
  <c r="I800" i="10"/>
  <c r="I801" i="10"/>
  <c r="I802" i="10"/>
  <c r="I803" i="10"/>
  <c r="I804" i="10"/>
  <c r="I805" i="10"/>
  <c r="I806" i="10"/>
  <c r="I807" i="10"/>
  <c r="I808" i="10"/>
  <c r="I809" i="10"/>
  <c r="I810" i="10"/>
  <c r="I811" i="10"/>
  <c r="I812" i="10"/>
  <c r="I813" i="10"/>
  <c r="I814" i="10"/>
  <c r="I815" i="10"/>
  <c r="I816" i="10"/>
  <c r="I817" i="10"/>
  <c r="I818" i="10"/>
  <c r="I819" i="10"/>
  <c r="I820" i="10"/>
  <c r="I821" i="10"/>
  <c r="I822" i="10"/>
  <c r="I823" i="10"/>
  <c r="I824" i="10"/>
  <c r="I825" i="10"/>
  <c r="I826" i="10"/>
  <c r="I827" i="10"/>
  <c r="I828" i="10"/>
  <c r="I829" i="10"/>
  <c r="I830" i="10"/>
  <c r="I831" i="10"/>
  <c r="I832" i="10"/>
  <c r="I833" i="10"/>
  <c r="I834" i="10"/>
  <c r="I835" i="10"/>
  <c r="I836" i="10"/>
  <c r="I837" i="10"/>
  <c r="I838" i="10"/>
  <c r="I839" i="10"/>
  <c r="I840" i="10"/>
  <c r="I841" i="10"/>
  <c r="I842" i="10"/>
  <c r="I843" i="10"/>
  <c r="I844" i="10"/>
  <c r="I845" i="10"/>
  <c r="I846" i="10"/>
  <c r="I847" i="10"/>
  <c r="I848" i="10"/>
  <c r="I849" i="10"/>
  <c r="I850" i="10"/>
  <c r="I851" i="10"/>
  <c r="I852" i="10"/>
  <c r="I853" i="10"/>
  <c r="I854" i="10"/>
  <c r="I855" i="10"/>
  <c r="I856" i="10"/>
  <c r="I857" i="10"/>
  <c r="I858" i="10"/>
  <c r="I859" i="10"/>
  <c r="I860" i="10"/>
  <c r="I861" i="10"/>
  <c r="I862" i="10"/>
  <c r="I863" i="10"/>
  <c r="I864" i="10"/>
  <c r="I865" i="10"/>
  <c r="I866" i="10"/>
  <c r="I867" i="10"/>
  <c r="I868" i="10"/>
  <c r="I869" i="10"/>
  <c r="I870" i="10"/>
  <c r="I871" i="10"/>
  <c r="I872" i="10"/>
  <c r="I873" i="10"/>
  <c r="I874" i="10"/>
  <c r="I875" i="10"/>
  <c r="I876" i="10"/>
  <c r="I877" i="10"/>
  <c r="I878" i="10"/>
  <c r="I879" i="10"/>
  <c r="I880" i="10"/>
  <c r="I881" i="10"/>
  <c r="I882" i="10"/>
  <c r="I883" i="10"/>
  <c r="I884" i="10"/>
  <c r="I885" i="10"/>
  <c r="I886" i="10"/>
  <c r="I887" i="10"/>
  <c r="I888" i="10"/>
  <c r="I889" i="10"/>
  <c r="I890" i="10"/>
  <c r="I891" i="10"/>
  <c r="I892" i="10"/>
  <c r="I893" i="10"/>
  <c r="I894" i="10"/>
  <c r="I895" i="10"/>
  <c r="I896" i="10"/>
  <c r="I897" i="10"/>
  <c r="I898" i="10"/>
  <c r="I899" i="10"/>
  <c r="I900" i="10"/>
  <c r="I901" i="10"/>
  <c r="I902" i="10"/>
  <c r="I903" i="10"/>
  <c r="I904" i="10"/>
  <c r="I905" i="10"/>
  <c r="I906" i="10"/>
  <c r="I907" i="10"/>
  <c r="I908" i="10"/>
  <c r="I909" i="10"/>
  <c r="I910" i="10"/>
  <c r="I911" i="10"/>
  <c r="I912" i="10"/>
  <c r="I913" i="10"/>
  <c r="I914" i="10"/>
  <c r="I915" i="10"/>
  <c r="I916" i="10"/>
  <c r="I917" i="10"/>
  <c r="I918" i="10"/>
  <c r="I919" i="10"/>
  <c r="I920" i="10"/>
  <c r="I921" i="10"/>
  <c r="I922" i="10"/>
  <c r="I923" i="10"/>
  <c r="I924" i="10"/>
  <c r="I925" i="10"/>
  <c r="I926" i="10"/>
  <c r="I927" i="10"/>
  <c r="I928" i="10"/>
  <c r="I929" i="10"/>
  <c r="I930" i="10"/>
  <c r="I931" i="10"/>
  <c r="I932" i="10"/>
  <c r="I933" i="10"/>
  <c r="I934" i="10"/>
  <c r="I935" i="10"/>
  <c r="I936" i="10"/>
  <c r="I937" i="10"/>
  <c r="I938" i="10"/>
  <c r="I939" i="10"/>
  <c r="I940" i="10"/>
  <c r="I941" i="10"/>
  <c r="I942" i="10"/>
  <c r="I943" i="10"/>
  <c r="I944" i="10"/>
  <c r="I945" i="10"/>
  <c r="I946" i="10"/>
  <c r="I947" i="10"/>
  <c r="I948" i="10"/>
  <c r="I949" i="10"/>
  <c r="I950" i="10"/>
  <c r="I951" i="10"/>
  <c r="I952" i="10"/>
  <c r="I953" i="10"/>
  <c r="I954" i="10"/>
  <c r="I955" i="10"/>
  <c r="I956" i="10"/>
  <c r="I957" i="10"/>
  <c r="I958" i="10"/>
  <c r="I959" i="10"/>
  <c r="I960" i="10"/>
  <c r="I961" i="10"/>
  <c r="I962" i="10"/>
  <c r="I963" i="10"/>
  <c r="I964" i="10"/>
  <c r="I965" i="10"/>
  <c r="I966" i="10"/>
  <c r="I967" i="10"/>
  <c r="I968" i="10"/>
  <c r="I969" i="10"/>
  <c r="I970" i="10"/>
  <c r="I971" i="10"/>
  <c r="I972" i="10"/>
  <c r="I973" i="10"/>
  <c r="I974" i="10"/>
  <c r="I975" i="10"/>
  <c r="I976" i="10"/>
  <c r="I977" i="10"/>
  <c r="I978" i="10"/>
  <c r="I979" i="10"/>
  <c r="I980" i="10"/>
  <c r="I981" i="10"/>
  <c r="I982" i="10"/>
  <c r="I983" i="10"/>
  <c r="I984" i="10"/>
  <c r="I985" i="10"/>
  <c r="I986" i="10"/>
  <c r="I987" i="10"/>
  <c r="I988" i="10"/>
  <c r="I989" i="10"/>
  <c r="I990" i="10"/>
  <c r="I991" i="10"/>
  <c r="I992" i="10"/>
  <c r="I993" i="10"/>
  <c r="I994" i="10"/>
  <c r="I995" i="10"/>
  <c r="I996" i="10"/>
  <c r="I997" i="10"/>
  <c r="I998" i="10"/>
  <c r="I999" i="10"/>
  <c r="I1000" i="10"/>
  <c r="I1001" i="10"/>
  <c r="I1002" i="10"/>
  <c r="I1003" i="10"/>
  <c r="I1004" i="10"/>
  <c r="I1005" i="10"/>
  <c r="I1006" i="10"/>
  <c r="I1007" i="10"/>
  <c r="I1008" i="10"/>
  <c r="I1009" i="10"/>
  <c r="I1010" i="10"/>
  <c r="I1011" i="10"/>
  <c r="I1012" i="10"/>
  <c r="I1013" i="10"/>
  <c r="I1014" i="10"/>
  <c r="I1015" i="10"/>
  <c r="I1016" i="10"/>
  <c r="I1017" i="10"/>
  <c r="I1018" i="10"/>
  <c r="I1019" i="10"/>
  <c r="I1020" i="10"/>
  <c r="I1021" i="10"/>
  <c r="I1022" i="10"/>
  <c r="I1023" i="10"/>
  <c r="I1024" i="10"/>
  <c r="I1025" i="10"/>
  <c r="I1026" i="10"/>
  <c r="I1027" i="10"/>
  <c r="I1028" i="10"/>
  <c r="I1029" i="10"/>
  <c r="I1030" i="10"/>
  <c r="I1031" i="10"/>
  <c r="I1032" i="10"/>
  <c r="I1033" i="10"/>
  <c r="I1034" i="10"/>
  <c r="I1035" i="10"/>
  <c r="I182" i="10"/>
  <c r="H1035" i="10"/>
  <c r="G1035" i="10"/>
  <c r="F1035" i="10"/>
  <c r="E1035" i="10"/>
  <c r="D1035" i="10"/>
  <c r="C1035" i="10"/>
  <c r="K1035" i="10" s="1"/>
  <c r="B1035" i="10"/>
  <c r="H1034" i="10"/>
  <c r="G1034" i="10"/>
  <c r="F1034" i="10"/>
  <c r="E1034" i="10"/>
  <c r="D1034" i="10"/>
  <c r="C1034" i="10"/>
  <c r="K1034" i="10" s="1"/>
  <c r="B1034" i="10"/>
  <c r="H1033" i="10"/>
  <c r="G1033" i="10"/>
  <c r="F1033" i="10"/>
  <c r="E1033" i="10"/>
  <c r="D1033" i="10"/>
  <c r="C1033" i="10"/>
  <c r="K1033" i="10" s="1"/>
  <c r="B1033" i="10"/>
  <c r="H1032" i="10"/>
  <c r="G1032" i="10"/>
  <c r="F1032" i="10"/>
  <c r="E1032" i="10"/>
  <c r="D1032" i="10"/>
  <c r="C1032" i="10"/>
  <c r="K1032" i="10" s="1"/>
  <c r="B1032" i="10"/>
  <c r="H1031" i="10"/>
  <c r="G1031" i="10"/>
  <c r="F1031" i="10"/>
  <c r="E1031" i="10"/>
  <c r="D1031" i="10"/>
  <c r="C1031" i="10"/>
  <c r="K1031" i="10" s="1"/>
  <c r="B1031" i="10"/>
  <c r="H1030" i="10"/>
  <c r="G1030" i="10"/>
  <c r="F1030" i="10"/>
  <c r="E1030" i="10"/>
  <c r="D1030" i="10"/>
  <c r="C1030" i="10"/>
  <c r="K1030" i="10" s="1"/>
  <c r="B1030" i="10"/>
  <c r="H1029" i="10"/>
  <c r="G1029" i="10"/>
  <c r="F1029" i="10"/>
  <c r="E1029" i="10"/>
  <c r="D1029" i="10"/>
  <c r="C1029" i="10"/>
  <c r="K1029" i="10" s="1"/>
  <c r="B1029" i="10"/>
  <c r="H1028" i="10"/>
  <c r="G1028" i="10"/>
  <c r="F1028" i="10"/>
  <c r="E1028" i="10"/>
  <c r="D1028" i="10"/>
  <c r="C1028" i="10"/>
  <c r="K1028" i="10" s="1"/>
  <c r="B1028" i="10"/>
  <c r="H1027" i="10"/>
  <c r="G1027" i="10"/>
  <c r="F1027" i="10"/>
  <c r="E1027" i="10"/>
  <c r="D1027" i="10"/>
  <c r="C1027" i="10"/>
  <c r="K1027" i="10" s="1"/>
  <c r="B1027" i="10"/>
  <c r="H1026" i="10"/>
  <c r="G1026" i="10"/>
  <c r="F1026" i="10"/>
  <c r="E1026" i="10"/>
  <c r="D1026" i="10"/>
  <c r="C1026" i="10"/>
  <c r="K1026" i="10" s="1"/>
  <c r="B1026" i="10"/>
  <c r="H1025" i="10"/>
  <c r="G1025" i="10"/>
  <c r="F1025" i="10"/>
  <c r="E1025" i="10"/>
  <c r="D1025" i="10"/>
  <c r="C1025" i="10"/>
  <c r="K1025" i="10" s="1"/>
  <c r="B1025" i="10"/>
  <c r="H1024" i="10"/>
  <c r="G1024" i="10"/>
  <c r="F1024" i="10"/>
  <c r="E1024" i="10"/>
  <c r="D1024" i="10"/>
  <c r="C1024" i="10"/>
  <c r="K1024" i="10" s="1"/>
  <c r="B1024" i="10"/>
  <c r="H1023" i="10"/>
  <c r="G1023" i="10"/>
  <c r="F1023" i="10"/>
  <c r="E1023" i="10"/>
  <c r="D1023" i="10"/>
  <c r="C1023" i="10"/>
  <c r="K1023" i="10" s="1"/>
  <c r="B1023" i="10"/>
  <c r="H1022" i="10"/>
  <c r="G1022" i="10"/>
  <c r="F1022" i="10"/>
  <c r="E1022" i="10"/>
  <c r="D1022" i="10"/>
  <c r="C1022" i="10"/>
  <c r="K1022" i="10" s="1"/>
  <c r="B1022" i="10"/>
  <c r="H1021" i="10"/>
  <c r="G1021" i="10"/>
  <c r="F1021" i="10"/>
  <c r="E1021" i="10"/>
  <c r="D1021" i="10"/>
  <c r="C1021" i="10"/>
  <c r="K1021" i="10" s="1"/>
  <c r="B1021" i="10"/>
  <c r="H1020" i="10"/>
  <c r="G1020" i="10"/>
  <c r="F1020" i="10"/>
  <c r="E1020" i="10"/>
  <c r="D1020" i="10"/>
  <c r="C1020" i="10"/>
  <c r="K1020" i="10" s="1"/>
  <c r="B1020" i="10"/>
  <c r="H1019" i="10"/>
  <c r="G1019" i="10"/>
  <c r="F1019" i="10"/>
  <c r="E1019" i="10"/>
  <c r="D1019" i="10"/>
  <c r="C1019" i="10"/>
  <c r="K1019" i="10" s="1"/>
  <c r="B1019" i="10"/>
  <c r="H1018" i="10"/>
  <c r="G1018" i="10"/>
  <c r="F1018" i="10"/>
  <c r="E1018" i="10"/>
  <c r="D1018" i="10"/>
  <c r="C1018" i="10"/>
  <c r="K1018" i="10" s="1"/>
  <c r="B1018" i="10"/>
  <c r="H1017" i="10"/>
  <c r="G1017" i="10"/>
  <c r="F1017" i="10"/>
  <c r="E1017" i="10"/>
  <c r="D1017" i="10"/>
  <c r="C1017" i="10"/>
  <c r="K1017" i="10" s="1"/>
  <c r="B1017" i="10"/>
  <c r="H1016" i="10"/>
  <c r="G1016" i="10"/>
  <c r="F1016" i="10"/>
  <c r="E1016" i="10"/>
  <c r="D1016" i="10"/>
  <c r="C1016" i="10"/>
  <c r="K1016" i="10" s="1"/>
  <c r="B1016" i="10"/>
  <c r="H1015" i="10"/>
  <c r="G1015" i="10"/>
  <c r="F1015" i="10"/>
  <c r="E1015" i="10"/>
  <c r="D1015" i="10"/>
  <c r="C1015" i="10"/>
  <c r="K1015" i="10" s="1"/>
  <c r="B1015" i="10"/>
  <c r="H1014" i="10"/>
  <c r="G1014" i="10"/>
  <c r="F1014" i="10"/>
  <c r="E1014" i="10"/>
  <c r="D1014" i="10"/>
  <c r="C1014" i="10"/>
  <c r="K1014" i="10" s="1"/>
  <c r="B1014" i="10"/>
  <c r="H1013" i="10"/>
  <c r="G1013" i="10"/>
  <c r="F1013" i="10"/>
  <c r="E1013" i="10"/>
  <c r="D1013" i="10"/>
  <c r="C1013" i="10"/>
  <c r="K1013" i="10" s="1"/>
  <c r="B1013" i="10"/>
  <c r="H1012" i="10"/>
  <c r="G1012" i="10"/>
  <c r="F1012" i="10"/>
  <c r="E1012" i="10"/>
  <c r="D1012" i="10"/>
  <c r="C1012" i="10"/>
  <c r="K1012" i="10" s="1"/>
  <c r="B1012" i="10"/>
  <c r="H1011" i="10"/>
  <c r="G1011" i="10"/>
  <c r="F1011" i="10"/>
  <c r="E1011" i="10"/>
  <c r="D1011" i="10"/>
  <c r="C1011" i="10"/>
  <c r="K1011" i="10" s="1"/>
  <c r="B1011" i="10"/>
  <c r="H1010" i="10"/>
  <c r="G1010" i="10"/>
  <c r="F1010" i="10"/>
  <c r="E1010" i="10"/>
  <c r="D1010" i="10"/>
  <c r="C1010" i="10"/>
  <c r="K1010" i="10" s="1"/>
  <c r="B1010" i="10"/>
  <c r="H1009" i="10"/>
  <c r="G1009" i="10"/>
  <c r="F1009" i="10"/>
  <c r="E1009" i="10"/>
  <c r="D1009" i="10"/>
  <c r="C1009" i="10"/>
  <c r="K1009" i="10" s="1"/>
  <c r="B1009" i="10"/>
  <c r="H1008" i="10"/>
  <c r="G1008" i="10"/>
  <c r="F1008" i="10"/>
  <c r="E1008" i="10"/>
  <c r="D1008" i="10"/>
  <c r="C1008" i="10"/>
  <c r="K1008" i="10" s="1"/>
  <c r="B1008" i="10"/>
  <c r="H1007" i="10"/>
  <c r="G1007" i="10"/>
  <c r="F1007" i="10"/>
  <c r="E1007" i="10"/>
  <c r="D1007" i="10"/>
  <c r="C1007" i="10"/>
  <c r="K1007" i="10" s="1"/>
  <c r="B1007" i="10"/>
  <c r="H1006" i="10"/>
  <c r="G1006" i="10"/>
  <c r="F1006" i="10"/>
  <c r="E1006" i="10"/>
  <c r="D1006" i="10"/>
  <c r="C1006" i="10"/>
  <c r="K1006" i="10" s="1"/>
  <c r="B1006" i="10"/>
  <c r="H1005" i="10"/>
  <c r="G1005" i="10"/>
  <c r="F1005" i="10"/>
  <c r="E1005" i="10"/>
  <c r="D1005" i="10"/>
  <c r="C1005" i="10"/>
  <c r="K1005" i="10" s="1"/>
  <c r="B1005" i="10"/>
  <c r="H1004" i="10"/>
  <c r="G1004" i="10"/>
  <c r="F1004" i="10"/>
  <c r="E1004" i="10"/>
  <c r="D1004" i="10"/>
  <c r="C1004" i="10"/>
  <c r="K1004" i="10" s="1"/>
  <c r="B1004" i="10"/>
  <c r="H1003" i="10"/>
  <c r="G1003" i="10"/>
  <c r="F1003" i="10"/>
  <c r="E1003" i="10"/>
  <c r="D1003" i="10"/>
  <c r="C1003" i="10"/>
  <c r="K1003" i="10" s="1"/>
  <c r="B1003" i="10"/>
  <c r="H1002" i="10"/>
  <c r="G1002" i="10"/>
  <c r="F1002" i="10"/>
  <c r="E1002" i="10"/>
  <c r="D1002" i="10"/>
  <c r="C1002" i="10"/>
  <c r="K1002" i="10" s="1"/>
  <c r="B1002" i="10"/>
  <c r="H1001" i="10"/>
  <c r="G1001" i="10"/>
  <c r="F1001" i="10"/>
  <c r="E1001" i="10"/>
  <c r="D1001" i="10"/>
  <c r="C1001" i="10"/>
  <c r="K1001" i="10" s="1"/>
  <c r="B1001" i="10"/>
  <c r="H1000" i="10"/>
  <c r="G1000" i="10"/>
  <c r="F1000" i="10"/>
  <c r="E1000" i="10"/>
  <c r="D1000" i="10"/>
  <c r="C1000" i="10"/>
  <c r="K1000" i="10" s="1"/>
  <c r="B1000" i="10"/>
  <c r="H999" i="10"/>
  <c r="G999" i="10"/>
  <c r="F999" i="10"/>
  <c r="E999" i="10"/>
  <c r="D999" i="10"/>
  <c r="C999" i="10"/>
  <c r="K999" i="10" s="1"/>
  <c r="B999" i="10"/>
  <c r="H998" i="10"/>
  <c r="G998" i="10"/>
  <c r="F998" i="10"/>
  <c r="E998" i="10"/>
  <c r="D998" i="10"/>
  <c r="C998" i="10"/>
  <c r="K998" i="10" s="1"/>
  <c r="B998" i="10"/>
  <c r="H997" i="10"/>
  <c r="G997" i="10"/>
  <c r="F997" i="10"/>
  <c r="E997" i="10"/>
  <c r="D997" i="10"/>
  <c r="C997" i="10"/>
  <c r="K997" i="10" s="1"/>
  <c r="B997" i="10"/>
  <c r="H996" i="10"/>
  <c r="G996" i="10"/>
  <c r="F996" i="10"/>
  <c r="E996" i="10"/>
  <c r="D996" i="10"/>
  <c r="C996" i="10"/>
  <c r="K996" i="10" s="1"/>
  <c r="B996" i="10"/>
  <c r="H995" i="10"/>
  <c r="G995" i="10"/>
  <c r="F995" i="10"/>
  <c r="E995" i="10"/>
  <c r="D995" i="10"/>
  <c r="C995" i="10"/>
  <c r="K995" i="10" s="1"/>
  <c r="B995" i="10"/>
  <c r="H994" i="10"/>
  <c r="G994" i="10"/>
  <c r="F994" i="10"/>
  <c r="E994" i="10"/>
  <c r="D994" i="10"/>
  <c r="C994" i="10"/>
  <c r="K994" i="10" s="1"/>
  <c r="B994" i="10"/>
  <c r="H993" i="10"/>
  <c r="G993" i="10"/>
  <c r="F993" i="10"/>
  <c r="E993" i="10"/>
  <c r="D993" i="10"/>
  <c r="C993" i="10"/>
  <c r="K993" i="10" s="1"/>
  <c r="B993" i="10"/>
  <c r="H992" i="10"/>
  <c r="G992" i="10"/>
  <c r="F992" i="10"/>
  <c r="E992" i="10"/>
  <c r="D992" i="10"/>
  <c r="C992" i="10"/>
  <c r="K992" i="10" s="1"/>
  <c r="B992" i="10"/>
  <c r="H991" i="10"/>
  <c r="G991" i="10"/>
  <c r="F991" i="10"/>
  <c r="E991" i="10"/>
  <c r="D991" i="10"/>
  <c r="C991" i="10"/>
  <c r="K991" i="10" s="1"/>
  <c r="B991" i="10"/>
  <c r="H990" i="10"/>
  <c r="G990" i="10"/>
  <c r="F990" i="10"/>
  <c r="E990" i="10"/>
  <c r="D990" i="10"/>
  <c r="C990" i="10"/>
  <c r="K990" i="10" s="1"/>
  <c r="B990" i="10"/>
  <c r="H989" i="10"/>
  <c r="H988" i="10"/>
  <c r="H987" i="10"/>
  <c r="H986" i="10"/>
  <c r="H985" i="10"/>
  <c r="H984" i="10"/>
  <c r="H983" i="10"/>
  <c r="H982" i="10"/>
  <c r="H981" i="10"/>
  <c r="H980" i="10"/>
  <c r="H979" i="10"/>
  <c r="H978" i="10"/>
  <c r="H977" i="10"/>
  <c r="H976" i="10"/>
  <c r="H975" i="10"/>
  <c r="H974" i="10"/>
  <c r="H973" i="10"/>
  <c r="H972" i="10"/>
  <c r="H971" i="10"/>
  <c r="H970" i="10"/>
  <c r="H969" i="10"/>
  <c r="H968" i="10"/>
  <c r="H967" i="10"/>
  <c r="H966" i="10"/>
  <c r="H965" i="10"/>
  <c r="H964" i="10"/>
  <c r="H963" i="10"/>
  <c r="H962" i="10"/>
  <c r="H961" i="10"/>
  <c r="H960" i="10"/>
  <c r="H959" i="10"/>
  <c r="H958" i="10"/>
  <c r="H957" i="10"/>
  <c r="H956" i="10"/>
  <c r="H955" i="10"/>
  <c r="H954" i="10"/>
  <c r="H953" i="10"/>
  <c r="H952" i="10"/>
  <c r="H951" i="10"/>
  <c r="H950" i="10"/>
  <c r="H949" i="10"/>
  <c r="H948" i="10"/>
  <c r="H947" i="10"/>
  <c r="H946" i="10"/>
  <c r="H945" i="10"/>
  <c r="H944" i="10"/>
  <c r="H943" i="10"/>
  <c r="H942" i="10"/>
  <c r="H941" i="10"/>
  <c r="H940" i="10"/>
  <c r="H939" i="10"/>
  <c r="H938" i="10"/>
  <c r="H937" i="10"/>
  <c r="H936" i="10"/>
  <c r="H935" i="10"/>
  <c r="H934" i="10"/>
  <c r="H933" i="10"/>
  <c r="H932" i="10"/>
  <c r="H931" i="10"/>
  <c r="H930" i="10"/>
  <c r="H929" i="10"/>
  <c r="H928" i="10"/>
  <c r="H927" i="10"/>
  <c r="H926" i="10"/>
  <c r="H925" i="10"/>
  <c r="H924" i="10"/>
  <c r="H923" i="10"/>
  <c r="H922" i="10"/>
  <c r="H921" i="10"/>
  <c r="H920" i="10"/>
  <c r="H919" i="10"/>
  <c r="H918" i="10"/>
  <c r="H917" i="10"/>
  <c r="H916" i="10"/>
  <c r="H915" i="10"/>
  <c r="H914" i="10"/>
  <c r="H913" i="10"/>
  <c r="H912" i="10"/>
  <c r="H911" i="10"/>
  <c r="H910" i="10"/>
  <c r="H909" i="10"/>
  <c r="H908" i="10"/>
  <c r="H907" i="10"/>
  <c r="H906" i="10"/>
  <c r="H905" i="10"/>
  <c r="H904" i="10"/>
  <c r="H903" i="10"/>
  <c r="H902" i="10"/>
  <c r="H901" i="10"/>
  <c r="H900" i="10"/>
  <c r="H899" i="10"/>
  <c r="H898" i="10"/>
  <c r="H897" i="10"/>
  <c r="H896" i="10"/>
  <c r="H895" i="10"/>
  <c r="H894" i="10"/>
  <c r="H893" i="10"/>
  <c r="H892" i="10"/>
  <c r="H891" i="10"/>
  <c r="H890" i="10"/>
  <c r="H889" i="10"/>
  <c r="H888" i="10"/>
  <c r="H887" i="10"/>
  <c r="H886" i="10"/>
  <c r="H885" i="10"/>
  <c r="H884" i="10"/>
  <c r="H883" i="10"/>
  <c r="H882" i="10"/>
  <c r="H881" i="10"/>
  <c r="H880" i="10"/>
  <c r="H879" i="10"/>
  <c r="H878" i="10"/>
  <c r="H877" i="10"/>
  <c r="H876" i="10"/>
  <c r="H875" i="10"/>
  <c r="H874" i="10"/>
  <c r="H873" i="10"/>
  <c r="H872" i="10"/>
  <c r="H871" i="10"/>
  <c r="H870" i="10"/>
  <c r="H869" i="10"/>
  <c r="H868" i="10"/>
  <c r="H867" i="10"/>
  <c r="H866" i="10"/>
  <c r="H865" i="10"/>
  <c r="H864" i="10"/>
  <c r="H863" i="10"/>
  <c r="H862" i="10"/>
  <c r="H861" i="10"/>
  <c r="H860" i="10"/>
  <c r="H859" i="10"/>
  <c r="H858" i="10"/>
  <c r="H857" i="10"/>
  <c r="H856" i="10"/>
  <c r="H855" i="10"/>
  <c r="H854" i="10"/>
  <c r="H853" i="10"/>
  <c r="H852" i="10"/>
  <c r="H851" i="10"/>
  <c r="H850" i="10"/>
  <c r="H849" i="10"/>
  <c r="H848" i="10"/>
  <c r="H847" i="10"/>
  <c r="H846" i="10"/>
  <c r="H845" i="10"/>
  <c r="H844" i="10"/>
  <c r="H843" i="10"/>
  <c r="H842" i="10"/>
  <c r="H841" i="10"/>
  <c r="H840" i="10"/>
  <c r="H839" i="10"/>
  <c r="H838" i="10"/>
  <c r="H837" i="10"/>
  <c r="H836" i="10"/>
  <c r="H835" i="10"/>
  <c r="H834" i="10"/>
  <c r="H833" i="10"/>
  <c r="H832" i="10"/>
  <c r="H831" i="10"/>
  <c r="H830" i="10"/>
  <c r="H829" i="10"/>
  <c r="H828" i="10"/>
  <c r="H827" i="10"/>
  <c r="H826" i="10"/>
  <c r="H825" i="10"/>
  <c r="H824" i="10"/>
  <c r="H823" i="10"/>
  <c r="H822" i="10"/>
  <c r="H821" i="10"/>
  <c r="H820" i="10"/>
  <c r="H819" i="10"/>
  <c r="H818" i="10"/>
  <c r="H817" i="10"/>
  <c r="H816" i="10"/>
  <c r="H815" i="10"/>
  <c r="H814" i="10"/>
  <c r="H813" i="10"/>
  <c r="H812" i="10"/>
  <c r="H811" i="10"/>
  <c r="H810" i="10"/>
  <c r="H809" i="10"/>
  <c r="H808" i="10"/>
  <c r="H807" i="10"/>
  <c r="H806" i="10"/>
  <c r="H805" i="10"/>
  <c r="H804" i="10"/>
  <c r="H803" i="10"/>
  <c r="H802" i="10"/>
  <c r="H801" i="10"/>
  <c r="H800" i="10"/>
  <c r="H799" i="10"/>
  <c r="H798" i="10"/>
  <c r="H797" i="10"/>
  <c r="H796" i="10"/>
  <c r="H795" i="10"/>
  <c r="H794" i="10"/>
  <c r="H793" i="10"/>
  <c r="H792" i="10"/>
  <c r="H791" i="10"/>
  <c r="H790" i="10"/>
  <c r="H789" i="10"/>
  <c r="H788" i="10"/>
  <c r="H787" i="10"/>
  <c r="H786" i="10"/>
  <c r="H785" i="10"/>
  <c r="H784" i="10"/>
  <c r="H783" i="10"/>
  <c r="H782" i="10"/>
  <c r="H781" i="10"/>
  <c r="H780" i="10"/>
  <c r="H779" i="10"/>
  <c r="H778" i="10"/>
  <c r="H777" i="10"/>
  <c r="H776" i="10"/>
  <c r="H775" i="10"/>
  <c r="H774" i="10"/>
  <c r="H773" i="10"/>
  <c r="H772" i="10"/>
  <c r="H771" i="10"/>
  <c r="H770" i="10"/>
  <c r="H769" i="10"/>
  <c r="H768" i="10"/>
  <c r="H767" i="10"/>
  <c r="H766" i="10"/>
  <c r="H765" i="10"/>
  <c r="H764" i="10"/>
  <c r="H763" i="10"/>
  <c r="H762" i="10"/>
  <c r="H761" i="10"/>
  <c r="H760" i="10"/>
  <c r="H759" i="10"/>
  <c r="H758" i="10"/>
  <c r="H757" i="10"/>
  <c r="H756" i="10"/>
  <c r="H755" i="10"/>
  <c r="H754" i="10"/>
  <c r="H753" i="10"/>
  <c r="H752" i="10"/>
  <c r="H751" i="10"/>
  <c r="H750" i="10"/>
  <c r="H749" i="10"/>
  <c r="H748" i="10"/>
  <c r="H747" i="10"/>
  <c r="H746" i="10"/>
  <c r="H745" i="10"/>
  <c r="H744" i="10"/>
  <c r="H743" i="10"/>
  <c r="H742" i="10"/>
  <c r="H741" i="10"/>
  <c r="H740" i="10"/>
  <c r="H739" i="10"/>
  <c r="H738" i="10"/>
  <c r="H737" i="10"/>
  <c r="H736" i="10"/>
  <c r="H735" i="10"/>
  <c r="H734" i="10"/>
  <c r="H733" i="10"/>
  <c r="H732" i="10"/>
  <c r="H731" i="10"/>
  <c r="H730" i="10"/>
  <c r="H729" i="10"/>
  <c r="H728" i="10"/>
  <c r="H727" i="10"/>
  <c r="H726" i="10"/>
  <c r="H725" i="10"/>
  <c r="H724" i="10"/>
  <c r="H723" i="10"/>
  <c r="H722" i="10"/>
  <c r="H721" i="10"/>
  <c r="H720" i="10"/>
  <c r="H719" i="10"/>
  <c r="H718" i="10"/>
  <c r="H717" i="10"/>
  <c r="H716" i="10"/>
  <c r="H715" i="10"/>
  <c r="H714" i="10"/>
  <c r="H713" i="10"/>
  <c r="H712" i="10"/>
  <c r="H711" i="10"/>
  <c r="H710" i="10"/>
  <c r="H709" i="10"/>
  <c r="H708" i="10"/>
  <c r="H707" i="10"/>
  <c r="H706" i="10"/>
  <c r="H705" i="10"/>
  <c r="H704" i="10"/>
  <c r="H703" i="10"/>
  <c r="H702" i="10"/>
  <c r="H701" i="10"/>
  <c r="H700" i="10"/>
  <c r="H699" i="10"/>
  <c r="H698" i="10"/>
  <c r="H697" i="10"/>
  <c r="H696" i="10"/>
  <c r="H695" i="10"/>
  <c r="H694" i="10"/>
  <c r="H693" i="10"/>
  <c r="H692" i="10"/>
  <c r="H691" i="10"/>
  <c r="H690" i="10"/>
  <c r="H689" i="10"/>
  <c r="H688" i="10"/>
  <c r="H687" i="10"/>
  <c r="H686" i="10"/>
  <c r="H685" i="10"/>
  <c r="H684" i="10"/>
  <c r="H683" i="10"/>
  <c r="H682" i="10"/>
  <c r="H681" i="10"/>
  <c r="H680" i="10"/>
  <c r="H679" i="10"/>
  <c r="H678" i="10"/>
  <c r="H677" i="10"/>
  <c r="H676" i="10"/>
  <c r="H675" i="10"/>
  <c r="H674" i="10"/>
  <c r="H673" i="10"/>
  <c r="H672" i="10"/>
  <c r="H671" i="10"/>
  <c r="H670" i="10"/>
  <c r="H669" i="10"/>
  <c r="H668" i="10"/>
  <c r="H667" i="10"/>
  <c r="H666" i="10"/>
  <c r="H665" i="10"/>
  <c r="H664" i="10"/>
  <c r="H663" i="10"/>
  <c r="H662" i="10"/>
  <c r="H661" i="10"/>
  <c r="H660" i="10"/>
  <c r="H659" i="10"/>
  <c r="H658" i="10"/>
  <c r="H657" i="10"/>
  <c r="H656" i="10"/>
  <c r="H655" i="10"/>
  <c r="H654" i="10"/>
  <c r="H653" i="10"/>
  <c r="H652" i="10"/>
  <c r="H651" i="10"/>
  <c r="H650" i="10"/>
  <c r="H649" i="10"/>
  <c r="H648" i="10"/>
  <c r="H647" i="10"/>
  <c r="H646" i="10"/>
  <c r="H645" i="10"/>
  <c r="H644" i="10"/>
  <c r="H643" i="10"/>
  <c r="H642" i="10"/>
  <c r="H641" i="10"/>
  <c r="H640" i="10"/>
  <c r="H639" i="10"/>
  <c r="H638" i="10"/>
  <c r="H637" i="10"/>
  <c r="H636" i="10"/>
  <c r="H635" i="10"/>
  <c r="H634" i="10"/>
  <c r="H633" i="10"/>
  <c r="H632" i="10"/>
  <c r="H631" i="10"/>
  <c r="H630" i="10"/>
  <c r="H629" i="10"/>
  <c r="H628" i="10"/>
  <c r="H627" i="10"/>
  <c r="H626" i="10"/>
  <c r="H625" i="10"/>
  <c r="H624" i="10"/>
  <c r="H623" i="10"/>
  <c r="H622" i="10"/>
  <c r="H621" i="10"/>
  <c r="H620" i="10"/>
  <c r="H619" i="10"/>
  <c r="H618" i="10"/>
  <c r="H617" i="10"/>
  <c r="H616" i="10"/>
  <c r="H615" i="10"/>
  <c r="H614" i="10"/>
  <c r="H613" i="10"/>
  <c r="H612" i="10"/>
  <c r="H611" i="10"/>
  <c r="H610" i="10"/>
  <c r="H609" i="10"/>
  <c r="H608" i="10"/>
  <c r="H607" i="10"/>
  <c r="H606" i="10"/>
  <c r="H605" i="10"/>
  <c r="H604" i="10"/>
  <c r="H603" i="10"/>
  <c r="H602" i="10"/>
  <c r="H601" i="10"/>
  <c r="H600" i="10"/>
  <c r="H599" i="10"/>
  <c r="H598" i="10"/>
  <c r="H597" i="10"/>
  <c r="H596" i="10"/>
  <c r="H595" i="10"/>
  <c r="H594" i="10"/>
  <c r="H593" i="10"/>
  <c r="H592" i="10"/>
  <c r="H591" i="10"/>
  <c r="H590" i="10"/>
  <c r="H589" i="10"/>
  <c r="H588" i="10"/>
  <c r="H587" i="10"/>
  <c r="H586" i="10"/>
  <c r="H585" i="10"/>
  <c r="H584" i="10"/>
  <c r="H583" i="10"/>
  <c r="H582" i="10"/>
  <c r="H581" i="10"/>
  <c r="H580" i="10"/>
  <c r="H579" i="10"/>
  <c r="H578" i="10"/>
  <c r="H577" i="10"/>
  <c r="H576" i="10"/>
  <c r="H575" i="10"/>
  <c r="H574" i="10"/>
  <c r="H573" i="10"/>
  <c r="H572" i="10"/>
  <c r="H571" i="10"/>
  <c r="H570" i="10"/>
  <c r="H569" i="10"/>
  <c r="H568" i="10"/>
  <c r="H567" i="10"/>
  <c r="H566" i="10"/>
  <c r="H565" i="10"/>
  <c r="H564" i="10"/>
  <c r="H563" i="10"/>
  <c r="H562" i="10"/>
  <c r="H561" i="10"/>
  <c r="H560" i="10"/>
  <c r="H559" i="10"/>
  <c r="H558" i="10"/>
  <c r="H557" i="10"/>
  <c r="H556" i="10"/>
  <c r="H555" i="10"/>
  <c r="H554" i="10"/>
  <c r="H553" i="10"/>
  <c r="H552" i="10"/>
  <c r="H551" i="10"/>
  <c r="H550" i="10"/>
  <c r="H549" i="10"/>
  <c r="H548" i="10"/>
  <c r="H547" i="10"/>
  <c r="H546" i="10"/>
  <c r="H545" i="10"/>
  <c r="H544" i="10"/>
  <c r="H543" i="10"/>
  <c r="H542" i="10"/>
  <c r="H541" i="10"/>
  <c r="H540" i="10"/>
  <c r="H539" i="10"/>
  <c r="H538" i="10"/>
  <c r="H537" i="10"/>
  <c r="H536" i="10"/>
  <c r="H535" i="10"/>
  <c r="H534" i="10"/>
  <c r="H533" i="10"/>
  <c r="H532" i="10"/>
  <c r="H531" i="10"/>
  <c r="H530" i="10"/>
  <c r="H529" i="10"/>
  <c r="H528" i="10"/>
  <c r="H527" i="10"/>
  <c r="H526" i="10"/>
  <c r="H525" i="10"/>
  <c r="H524" i="10"/>
  <c r="H523" i="10"/>
  <c r="H522" i="10"/>
  <c r="H521" i="10"/>
  <c r="H520" i="10"/>
  <c r="H519" i="10"/>
  <c r="H518" i="10"/>
  <c r="H517" i="10"/>
  <c r="H516" i="10"/>
  <c r="H515" i="10"/>
  <c r="H514" i="10"/>
  <c r="H513" i="10"/>
  <c r="H512" i="10"/>
  <c r="H511" i="10"/>
  <c r="H510" i="10"/>
  <c r="H509" i="10"/>
  <c r="H508" i="10"/>
  <c r="H507" i="10"/>
  <c r="H506" i="10"/>
  <c r="H505" i="10"/>
  <c r="H504" i="10"/>
  <c r="H503" i="10"/>
  <c r="H502" i="10"/>
  <c r="H501" i="10"/>
  <c r="H500" i="10"/>
  <c r="H499" i="10"/>
  <c r="H498" i="10"/>
  <c r="H497" i="10"/>
  <c r="H496" i="10"/>
  <c r="H495" i="10"/>
  <c r="H494" i="10"/>
  <c r="H493" i="10"/>
  <c r="H492" i="10"/>
  <c r="H491" i="10"/>
  <c r="H490" i="10"/>
  <c r="H489" i="10"/>
  <c r="H488" i="10"/>
  <c r="H487" i="10"/>
  <c r="H486" i="10"/>
  <c r="H485" i="10"/>
  <c r="H484" i="10"/>
  <c r="H483" i="10"/>
  <c r="H482" i="10"/>
  <c r="H481" i="10"/>
  <c r="H480" i="10"/>
  <c r="H479" i="10"/>
  <c r="H478" i="10"/>
  <c r="H477" i="10"/>
  <c r="H476" i="10"/>
  <c r="H475" i="10"/>
  <c r="H474" i="10"/>
  <c r="H473" i="10"/>
  <c r="H472" i="10"/>
  <c r="H471" i="10"/>
  <c r="H470" i="10"/>
  <c r="H469" i="10"/>
  <c r="H468" i="10"/>
  <c r="H467" i="10"/>
  <c r="H466" i="10"/>
  <c r="H465" i="10"/>
  <c r="H464" i="10"/>
  <c r="H463" i="10"/>
  <c r="H462" i="10"/>
  <c r="H461" i="10"/>
  <c r="H460" i="10"/>
  <c r="H459" i="10"/>
  <c r="H458" i="10"/>
  <c r="H457" i="10"/>
  <c r="H456" i="10"/>
  <c r="H455" i="10"/>
  <c r="H454" i="10"/>
  <c r="H453" i="10"/>
  <c r="H452" i="10"/>
  <c r="H451" i="10"/>
  <c r="H450" i="10"/>
  <c r="H449" i="10"/>
  <c r="H448" i="10"/>
  <c r="H447" i="10"/>
  <c r="H446" i="10"/>
  <c r="H445" i="10"/>
  <c r="H444" i="10"/>
  <c r="H443" i="10"/>
  <c r="H442" i="10"/>
  <c r="H441" i="10"/>
  <c r="H440" i="10"/>
  <c r="H439" i="10"/>
  <c r="H438" i="10"/>
  <c r="H437" i="10"/>
  <c r="H436" i="10"/>
  <c r="H435" i="10"/>
  <c r="H434" i="10"/>
  <c r="H433" i="10"/>
  <c r="H432" i="10"/>
  <c r="H431" i="10"/>
  <c r="H430" i="10"/>
  <c r="H429" i="10"/>
  <c r="H428" i="10"/>
  <c r="H427" i="10"/>
  <c r="H426" i="10"/>
  <c r="H425" i="10"/>
  <c r="H424" i="10"/>
  <c r="H423" i="10"/>
  <c r="H422" i="10"/>
  <c r="H421" i="10"/>
  <c r="H420" i="10"/>
  <c r="H419" i="10"/>
  <c r="H418" i="10"/>
  <c r="H417" i="10"/>
  <c r="H416" i="10"/>
  <c r="H415" i="10"/>
  <c r="H414" i="10"/>
  <c r="H413" i="10"/>
  <c r="H412" i="10"/>
  <c r="H411" i="10"/>
  <c r="H410" i="10"/>
  <c r="H409" i="10"/>
  <c r="H408" i="10"/>
  <c r="H407" i="10"/>
  <c r="H406" i="10"/>
  <c r="H405" i="10"/>
  <c r="H404" i="10"/>
  <c r="H403" i="10"/>
  <c r="H402" i="10"/>
  <c r="H401" i="10"/>
  <c r="H400" i="10"/>
  <c r="H399" i="10"/>
  <c r="H398" i="10"/>
  <c r="H397" i="10"/>
  <c r="H396" i="10"/>
  <c r="H395" i="10"/>
  <c r="H394" i="10"/>
  <c r="H393" i="10"/>
  <c r="H392" i="10"/>
  <c r="H391" i="10"/>
  <c r="H390" i="10"/>
  <c r="H389" i="10"/>
  <c r="H388" i="10"/>
  <c r="H387" i="10"/>
  <c r="H386" i="10"/>
  <c r="H385" i="10"/>
  <c r="H384" i="10"/>
  <c r="H383" i="10"/>
  <c r="H382" i="10"/>
  <c r="H381" i="10"/>
  <c r="H380" i="10"/>
  <c r="H379" i="10"/>
  <c r="H378" i="10"/>
  <c r="H377" i="10"/>
  <c r="H376" i="10"/>
  <c r="H375" i="10"/>
  <c r="H374" i="10"/>
  <c r="H373" i="10"/>
  <c r="H372" i="10"/>
  <c r="H371" i="10"/>
  <c r="H370" i="10"/>
  <c r="H369" i="10"/>
  <c r="H368" i="10"/>
  <c r="H367" i="10"/>
  <c r="H366" i="10"/>
  <c r="H365" i="10"/>
  <c r="H364" i="10"/>
  <c r="H363" i="10"/>
  <c r="H362" i="10"/>
  <c r="H361" i="10"/>
  <c r="H360" i="10"/>
  <c r="H359" i="10"/>
  <c r="H358" i="10"/>
  <c r="H357" i="10"/>
  <c r="H356" i="10"/>
  <c r="H355" i="10"/>
  <c r="H354" i="10"/>
  <c r="H353" i="10"/>
  <c r="H352" i="10"/>
  <c r="H351" i="10"/>
  <c r="H350" i="10"/>
  <c r="H349" i="10"/>
  <c r="H348" i="10"/>
  <c r="H347" i="10"/>
  <c r="H346" i="10"/>
  <c r="H345" i="10"/>
  <c r="H344" i="10"/>
  <c r="H343" i="10"/>
  <c r="H342" i="10"/>
  <c r="H341" i="10"/>
  <c r="H340" i="10"/>
  <c r="H339" i="10"/>
  <c r="H338" i="10"/>
  <c r="H337" i="10"/>
  <c r="H336" i="10"/>
  <c r="H335" i="10"/>
  <c r="H334" i="10"/>
  <c r="H333" i="10"/>
  <c r="H332" i="10"/>
  <c r="H331" i="10"/>
  <c r="H330" i="10"/>
  <c r="H329" i="10"/>
  <c r="H328" i="10"/>
  <c r="H327" i="10"/>
  <c r="H326" i="10"/>
  <c r="H325" i="10"/>
  <c r="H324" i="10"/>
  <c r="H323" i="10"/>
  <c r="H322" i="10"/>
  <c r="H321" i="10"/>
  <c r="H320" i="10"/>
  <c r="H319" i="10"/>
  <c r="H318" i="10"/>
  <c r="H317" i="10"/>
  <c r="H316" i="10"/>
  <c r="H315" i="10"/>
  <c r="H314" i="10"/>
  <c r="H313" i="10"/>
  <c r="H312" i="10"/>
  <c r="H311" i="10"/>
  <c r="H310" i="10"/>
  <c r="H309" i="10"/>
  <c r="H308" i="10"/>
  <c r="H307" i="10"/>
  <c r="H306" i="10"/>
  <c r="H305" i="10"/>
  <c r="H304" i="10"/>
  <c r="H303" i="10"/>
  <c r="H302" i="10"/>
  <c r="H301" i="10"/>
  <c r="H300" i="10"/>
  <c r="H299" i="10"/>
  <c r="H298" i="10"/>
  <c r="H297" i="10"/>
  <c r="H296" i="10"/>
  <c r="H295" i="10"/>
  <c r="H294" i="10"/>
  <c r="H293" i="10"/>
  <c r="H292" i="10"/>
  <c r="H291" i="10"/>
  <c r="H290" i="10"/>
  <c r="H289" i="10"/>
  <c r="H288" i="10"/>
  <c r="H287" i="10"/>
  <c r="H286" i="10"/>
  <c r="H285" i="10"/>
  <c r="H284" i="10"/>
  <c r="H283" i="10"/>
  <c r="H282" i="10"/>
  <c r="H281" i="10"/>
  <c r="H280" i="10"/>
  <c r="H279" i="10"/>
  <c r="H278" i="10"/>
  <c r="H277" i="10"/>
  <c r="H276" i="10"/>
  <c r="H275" i="10"/>
  <c r="H274" i="10"/>
  <c r="H273" i="10"/>
  <c r="H272" i="10"/>
  <c r="H271" i="10"/>
  <c r="H270" i="10"/>
  <c r="H269" i="10"/>
  <c r="H268" i="10"/>
  <c r="H267" i="10"/>
  <c r="H266" i="10"/>
  <c r="H265" i="10"/>
  <c r="H264" i="10"/>
  <c r="H263" i="10"/>
  <c r="H262" i="10"/>
  <c r="H261" i="10"/>
  <c r="H260" i="10"/>
  <c r="H259" i="10"/>
  <c r="H258" i="10"/>
  <c r="H257" i="10"/>
  <c r="H256" i="10"/>
  <c r="H255" i="10"/>
  <c r="H254" i="10"/>
  <c r="H253" i="10"/>
  <c r="H252" i="10"/>
  <c r="H251" i="10"/>
  <c r="H250" i="10"/>
  <c r="H249" i="10"/>
  <c r="H248" i="10"/>
  <c r="H247" i="10"/>
  <c r="H246" i="10"/>
  <c r="H245" i="10"/>
  <c r="H244" i="10"/>
  <c r="H243" i="10"/>
  <c r="H242" i="10"/>
  <c r="H241" i="10"/>
  <c r="H240" i="10"/>
  <c r="H239" i="10"/>
  <c r="H238" i="10"/>
  <c r="H237" i="10"/>
  <c r="H236" i="10"/>
  <c r="H235" i="10"/>
  <c r="H234" i="10"/>
  <c r="H233" i="10"/>
  <c r="H232" i="10"/>
  <c r="H231" i="10"/>
  <c r="H230" i="10"/>
  <c r="H229" i="10"/>
  <c r="H228" i="10"/>
  <c r="H227" i="10"/>
  <c r="H226" i="10"/>
  <c r="H225" i="10"/>
  <c r="H224" i="10"/>
  <c r="H223" i="10"/>
  <c r="H222" i="10"/>
  <c r="H221" i="10"/>
  <c r="H220" i="10"/>
  <c r="H219" i="10"/>
  <c r="H218" i="10"/>
  <c r="H217" i="10"/>
  <c r="H216" i="10"/>
  <c r="H215" i="10"/>
  <c r="H214" i="10"/>
  <c r="H213" i="10"/>
  <c r="H212" i="10"/>
  <c r="H211" i="10"/>
  <c r="H210" i="10"/>
  <c r="H209" i="10"/>
  <c r="H208" i="10"/>
  <c r="H207" i="10"/>
  <c r="H206" i="10"/>
  <c r="H205" i="10"/>
  <c r="H204" i="10"/>
  <c r="H203" i="10"/>
  <c r="H202" i="10"/>
  <c r="H201" i="10"/>
  <c r="H200" i="10"/>
  <c r="H199" i="10"/>
  <c r="H198" i="10"/>
  <c r="H197" i="10"/>
  <c r="H196" i="10"/>
  <c r="H195" i="10"/>
  <c r="H194" i="10"/>
  <c r="H193" i="10"/>
  <c r="H192" i="10"/>
  <c r="H191" i="10"/>
  <c r="H190" i="10"/>
  <c r="H189" i="10"/>
  <c r="H188" i="10"/>
  <c r="H187" i="10"/>
  <c r="H186" i="10"/>
  <c r="H185" i="10"/>
  <c r="H184" i="10"/>
  <c r="H183" i="10"/>
  <c r="H182" i="10"/>
  <c r="G989" i="10"/>
  <c r="G988" i="10"/>
  <c r="G987" i="10"/>
  <c r="G986" i="10"/>
  <c r="G985" i="10"/>
  <c r="G984" i="10"/>
  <c r="G983" i="10"/>
  <c r="G982" i="10"/>
  <c r="G981" i="10"/>
  <c r="G980" i="10"/>
  <c r="G979" i="10"/>
  <c r="G978" i="10"/>
  <c r="G977" i="10"/>
  <c r="G976" i="10"/>
  <c r="G975" i="10"/>
  <c r="G974" i="10"/>
  <c r="G973" i="10"/>
  <c r="G972" i="10"/>
  <c r="G971" i="10"/>
  <c r="G970" i="10"/>
  <c r="G969" i="10"/>
  <c r="G968" i="10"/>
  <c r="G967" i="10"/>
  <c r="G966" i="10"/>
  <c r="G965" i="10"/>
  <c r="G964" i="10"/>
  <c r="G963" i="10"/>
  <c r="G962" i="10"/>
  <c r="G961" i="10"/>
  <c r="G960" i="10"/>
  <c r="G959" i="10"/>
  <c r="G958" i="10"/>
  <c r="G957" i="10"/>
  <c r="G956" i="10"/>
  <c r="G955" i="10"/>
  <c r="G954" i="10"/>
  <c r="G953" i="10"/>
  <c r="G952" i="10"/>
  <c r="G951" i="10"/>
  <c r="G950" i="10"/>
  <c r="G949" i="10"/>
  <c r="G948" i="10"/>
  <c r="G947" i="10"/>
  <c r="G946" i="10"/>
  <c r="G945" i="10"/>
  <c r="G944" i="10"/>
  <c r="G943" i="10"/>
  <c r="G942" i="10"/>
  <c r="G941" i="10"/>
  <c r="G940" i="10"/>
  <c r="G939" i="10"/>
  <c r="G938" i="10"/>
  <c r="G937" i="10"/>
  <c r="G936" i="10"/>
  <c r="G935" i="10"/>
  <c r="G934" i="10"/>
  <c r="G933" i="10"/>
  <c r="G932" i="10"/>
  <c r="G931" i="10"/>
  <c r="G930" i="10"/>
  <c r="G929" i="10"/>
  <c r="G928" i="10"/>
  <c r="G927" i="10"/>
  <c r="G926" i="10"/>
  <c r="G925" i="10"/>
  <c r="G924" i="10"/>
  <c r="G923" i="10"/>
  <c r="G922" i="10"/>
  <c r="G921" i="10"/>
  <c r="G920" i="10"/>
  <c r="G919" i="10"/>
  <c r="G918" i="10"/>
  <c r="G917" i="10"/>
  <c r="G916" i="10"/>
  <c r="G915" i="10"/>
  <c r="G914" i="10"/>
  <c r="G913" i="10"/>
  <c r="G912" i="10"/>
  <c r="G911" i="10"/>
  <c r="G910" i="10"/>
  <c r="G909" i="10"/>
  <c r="G908" i="10"/>
  <c r="G907" i="10"/>
  <c r="G906" i="10"/>
  <c r="G905" i="10"/>
  <c r="G904" i="10"/>
  <c r="G903" i="10"/>
  <c r="G902" i="10"/>
  <c r="G901" i="10"/>
  <c r="G900" i="10"/>
  <c r="G899" i="10"/>
  <c r="G898" i="10"/>
  <c r="G897" i="10"/>
  <c r="G896" i="10"/>
  <c r="G895" i="10"/>
  <c r="G894" i="10"/>
  <c r="G893" i="10"/>
  <c r="G892" i="10"/>
  <c r="G891" i="10"/>
  <c r="G890" i="10"/>
  <c r="G889" i="10"/>
  <c r="G888" i="10"/>
  <c r="G887" i="10"/>
  <c r="G886" i="10"/>
  <c r="G885" i="10"/>
  <c r="G884" i="10"/>
  <c r="G883" i="10"/>
  <c r="G882" i="10"/>
  <c r="G881" i="10"/>
  <c r="G880" i="10"/>
  <c r="G879" i="10"/>
  <c r="G878" i="10"/>
  <c r="G877" i="10"/>
  <c r="G876" i="10"/>
  <c r="G875" i="10"/>
  <c r="G874" i="10"/>
  <c r="G873" i="10"/>
  <c r="G872" i="10"/>
  <c r="G871" i="10"/>
  <c r="G870" i="10"/>
  <c r="G869" i="10"/>
  <c r="G868" i="10"/>
  <c r="G867" i="10"/>
  <c r="G866" i="10"/>
  <c r="G865" i="10"/>
  <c r="G864" i="10"/>
  <c r="G863" i="10"/>
  <c r="G862" i="10"/>
  <c r="G861" i="10"/>
  <c r="G860" i="10"/>
  <c r="G859" i="10"/>
  <c r="G858" i="10"/>
  <c r="G857" i="10"/>
  <c r="G856" i="10"/>
  <c r="G855" i="10"/>
  <c r="G854" i="10"/>
  <c r="G853" i="10"/>
  <c r="G852" i="10"/>
  <c r="G851" i="10"/>
  <c r="G850" i="10"/>
  <c r="G849" i="10"/>
  <c r="G848" i="10"/>
  <c r="G847" i="10"/>
  <c r="G846" i="10"/>
  <c r="G845" i="10"/>
  <c r="G844" i="10"/>
  <c r="G843" i="10"/>
  <c r="G842" i="10"/>
  <c r="G841" i="10"/>
  <c r="G840" i="10"/>
  <c r="G839" i="10"/>
  <c r="G838" i="10"/>
  <c r="G837" i="10"/>
  <c r="G836" i="10"/>
  <c r="G835" i="10"/>
  <c r="G834" i="10"/>
  <c r="G833" i="10"/>
  <c r="G832" i="10"/>
  <c r="G831" i="10"/>
  <c r="G830" i="10"/>
  <c r="G829" i="10"/>
  <c r="G828" i="10"/>
  <c r="G827" i="10"/>
  <c r="G826" i="10"/>
  <c r="G825" i="10"/>
  <c r="G824" i="10"/>
  <c r="G823" i="10"/>
  <c r="G822" i="10"/>
  <c r="G821" i="10"/>
  <c r="G820" i="10"/>
  <c r="G819" i="10"/>
  <c r="G818" i="10"/>
  <c r="G817" i="10"/>
  <c r="G816" i="10"/>
  <c r="G815" i="10"/>
  <c r="G814" i="10"/>
  <c r="G813" i="10"/>
  <c r="G812" i="10"/>
  <c r="G811" i="10"/>
  <c r="G810" i="10"/>
  <c r="G809" i="10"/>
  <c r="G808" i="10"/>
  <c r="G807" i="10"/>
  <c r="G806" i="10"/>
  <c r="G805" i="10"/>
  <c r="G804" i="10"/>
  <c r="G803" i="10"/>
  <c r="G802" i="10"/>
  <c r="G801" i="10"/>
  <c r="G800" i="10"/>
  <c r="G799" i="10"/>
  <c r="G798" i="10"/>
  <c r="G797" i="10"/>
  <c r="G796" i="10"/>
  <c r="G795" i="10"/>
  <c r="G794" i="10"/>
  <c r="G793" i="10"/>
  <c r="G792" i="10"/>
  <c r="G791" i="10"/>
  <c r="G790" i="10"/>
  <c r="G789" i="10"/>
  <c r="G788" i="10"/>
  <c r="G787" i="10"/>
  <c r="G786" i="10"/>
  <c r="G785" i="10"/>
  <c r="G784" i="10"/>
  <c r="G783" i="10"/>
  <c r="G782" i="10"/>
  <c r="G781" i="10"/>
  <c r="G780" i="10"/>
  <c r="G779" i="10"/>
  <c r="G778" i="10"/>
  <c r="G777" i="10"/>
  <c r="G776" i="10"/>
  <c r="G775" i="10"/>
  <c r="G774" i="10"/>
  <c r="G773" i="10"/>
  <c r="G772" i="10"/>
  <c r="G771" i="10"/>
  <c r="G770" i="10"/>
  <c r="G769" i="10"/>
  <c r="G768" i="10"/>
  <c r="G767" i="10"/>
  <c r="G766" i="10"/>
  <c r="G765" i="10"/>
  <c r="G764" i="10"/>
  <c r="G763" i="10"/>
  <c r="G762" i="10"/>
  <c r="G761" i="10"/>
  <c r="G760" i="10"/>
  <c r="G759" i="10"/>
  <c r="G758" i="10"/>
  <c r="G757" i="10"/>
  <c r="G756" i="10"/>
  <c r="G755" i="10"/>
  <c r="G754" i="10"/>
  <c r="G753" i="10"/>
  <c r="G752" i="10"/>
  <c r="G751" i="10"/>
  <c r="G750" i="10"/>
  <c r="G749" i="10"/>
  <c r="G748" i="10"/>
  <c r="G747" i="10"/>
  <c r="G746" i="10"/>
  <c r="G745" i="10"/>
  <c r="G744" i="10"/>
  <c r="G743" i="10"/>
  <c r="G742" i="10"/>
  <c r="G741" i="10"/>
  <c r="G740" i="10"/>
  <c r="G739" i="10"/>
  <c r="G738" i="10"/>
  <c r="G737" i="10"/>
  <c r="G736" i="10"/>
  <c r="G735" i="10"/>
  <c r="G734" i="10"/>
  <c r="G733" i="10"/>
  <c r="G732" i="10"/>
  <c r="G731" i="10"/>
  <c r="G730" i="10"/>
  <c r="G729" i="10"/>
  <c r="G728" i="10"/>
  <c r="G727" i="10"/>
  <c r="G726" i="10"/>
  <c r="G725" i="10"/>
  <c r="G724" i="10"/>
  <c r="G723" i="10"/>
  <c r="G722" i="10"/>
  <c r="G721" i="10"/>
  <c r="G720" i="10"/>
  <c r="G719" i="10"/>
  <c r="G718" i="10"/>
  <c r="G717" i="10"/>
  <c r="G716" i="10"/>
  <c r="G715" i="10"/>
  <c r="G714" i="10"/>
  <c r="G713" i="10"/>
  <c r="G712" i="10"/>
  <c r="G711" i="10"/>
  <c r="G710" i="10"/>
  <c r="G709" i="10"/>
  <c r="G708" i="10"/>
  <c r="G707" i="10"/>
  <c r="G706" i="10"/>
  <c r="G705" i="10"/>
  <c r="G704" i="10"/>
  <c r="G703" i="10"/>
  <c r="G702" i="10"/>
  <c r="G701" i="10"/>
  <c r="G700" i="10"/>
  <c r="G699" i="10"/>
  <c r="G698" i="10"/>
  <c r="G697" i="10"/>
  <c r="G696" i="10"/>
  <c r="G695" i="10"/>
  <c r="G694" i="10"/>
  <c r="G693" i="10"/>
  <c r="G692" i="10"/>
  <c r="G691" i="10"/>
  <c r="G690" i="10"/>
  <c r="G689" i="10"/>
  <c r="G688" i="10"/>
  <c r="G687" i="10"/>
  <c r="G686" i="10"/>
  <c r="G685" i="10"/>
  <c r="G684" i="10"/>
  <c r="G683" i="10"/>
  <c r="G682" i="10"/>
  <c r="G681" i="10"/>
  <c r="G680" i="10"/>
  <c r="G679" i="10"/>
  <c r="G678" i="10"/>
  <c r="G677" i="10"/>
  <c r="G676" i="10"/>
  <c r="G675" i="10"/>
  <c r="G674" i="10"/>
  <c r="G673" i="10"/>
  <c r="G672" i="10"/>
  <c r="G671" i="10"/>
  <c r="G670" i="10"/>
  <c r="G669" i="10"/>
  <c r="G668" i="10"/>
  <c r="G667" i="10"/>
  <c r="G666" i="10"/>
  <c r="G665" i="10"/>
  <c r="G664" i="10"/>
  <c r="G663" i="10"/>
  <c r="G662" i="10"/>
  <c r="G661" i="10"/>
  <c r="G660" i="10"/>
  <c r="G659" i="10"/>
  <c r="G658" i="10"/>
  <c r="G657" i="10"/>
  <c r="G656" i="10"/>
  <c r="G655" i="10"/>
  <c r="G654" i="10"/>
  <c r="G653" i="10"/>
  <c r="G652" i="10"/>
  <c r="G651" i="10"/>
  <c r="G650" i="10"/>
  <c r="G649" i="10"/>
  <c r="G648" i="10"/>
  <c r="G647" i="10"/>
  <c r="G646" i="10"/>
  <c r="G645" i="10"/>
  <c r="G644" i="10"/>
  <c r="G643" i="10"/>
  <c r="G642" i="10"/>
  <c r="G641" i="10"/>
  <c r="G640" i="10"/>
  <c r="G639" i="10"/>
  <c r="G638" i="10"/>
  <c r="G637" i="10"/>
  <c r="G636" i="10"/>
  <c r="G635" i="10"/>
  <c r="G634" i="10"/>
  <c r="G633" i="10"/>
  <c r="G632" i="10"/>
  <c r="G631" i="10"/>
  <c r="G630" i="10"/>
  <c r="G629" i="10"/>
  <c r="G628" i="10"/>
  <c r="G627" i="10"/>
  <c r="G626" i="10"/>
  <c r="G625" i="10"/>
  <c r="G624" i="10"/>
  <c r="G623" i="10"/>
  <c r="G622" i="10"/>
  <c r="G621" i="10"/>
  <c r="G620" i="10"/>
  <c r="G619" i="10"/>
  <c r="G618" i="10"/>
  <c r="G617" i="10"/>
  <c r="G616" i="10"/>
  <c r="G615" i="10"/>
  <c r="G614" i="10"/>
  <c r="G613" i="10"/>
  <c r="G612" i="10"/>
  <c r="G611" i="10"/>
  <c r="G610" i="10"/>
  <c r="G609" i="10"/>
  <c r="G608" i="10"/>
  <c r="G607" i="10"/>
  <c r="G606" i="10"/>
  <c r="G605" i="10"/>
  <c r="G604" i="10"/>
  <c r="G603" i="10"/>
  <c r="G602" i="10"/>
  <c r="G601" i="10"/>
  <c r="G600" i="10"/>
  <c r="G599" i="10"/>
  <c r="G598" i="10"/>
  <c r="G597" i="10"/>
  <c r="G596" i="10"/>
  <c r="G595" i="10"/>
  <c r="G594" i="10"/>
  <c r="G593" i="10"/>
  <c r="G592" i="10"/>
  <c r="G591" i="10"/>
  <c r="G590" i="10"/>
  <c r="G589" i="10"/>
  <c r="G588" i="10"/>
  <c r="G587" i="10"/>
  <c r="G586" i="10"/>
  <c r="G585" i="10"/>
  <c r="G584" i="10"/>
  <c r="G583" i="10"/>
  <c r="G582" i="10"/>
  <c r="G581" i="10"/>
  <c r="G580" i="10"/>
  <c r="G579" i="10"/>
  <c r="G578" i="10"/>
  <c r="G577" i="10"/>
  <c r="G576" i="10"/>
  <c r="G575" i="10"/>
  <c r="G574" i="10"/>
  <c r="G573" i="10"/>
  <c r="G572" i="10"/>
  <c r="G571" i="10"/>
  <c r="G570" i="10"/>
  <c r="G569" i="10"/>
  <c r="G568" i="10"/>
  <c r="G567" i="10"/>
  <c r="G566" i="10"/>
  <c r="G565" i="10"/>
  <c r="G564" i="10"/>
  <c r="G563" i="10"/>
  <c r="G562" i="10"/>
  <c r="G561" i="10"/>
  <c r="G560" i="10"/>
  <c r="G559" i="10"/>
  <c r="G558" i="10"/>
  <c r="G557" i="10"/>
  <c r="G556" i="10"/>
  <c r="G555" i="10"/>
  <c r="G554" i="10"/>
  <c r="G553" i="10"/>
  <c r="G552" i="10"/>
  <c r="G551" i="10"/>
  <c r="G550" i="10"/>
  <c r="G549" i="10"/>
  <c r="G548" i="10"/>
  <c r="G547" i="10"/>
  <c r="G546" i="10"/>
  <c r="G545" i="10"/>
  <c r="G544" i="10"/>
  <c r="G543" i="10"/>
  <c r="G542" i="10"/>
  <c r="G541" i="10"/>
  <c r="G540" i="10"/>
  <c r="G539" i="10"/>
  <c r="G538" i="10"/>
  <c r="G537" i="10"/>
  <c r="G536" i="10"/>
  <c r="G535" i="10"/>
  <c r="G534" i="10"/>
  <c r="G533" i="10"/>
  <c r="G532" i="10"/>
  <c r="G531" i="10"/>
  <c r="G530" i="10"/>
  <c r="G529" i="10"/>
  <c r="G528" i="10"/>
  <c r="G527" i="10"/>
  <c r="G526" i="10"/>
  <c r="G525" i="10"/>
  <c r="G524" i="10"/>
  <c r="G523" i="10"/>
  <c r="G522" i="10"/>
  <c r="G521" i="10"/>
  <c r="G520" i="10"/>
  <c r="G519" i="10"/>
  <c r="G518" i="10"/>
  <c r="G517" i="10"/>
  <c r="G516" i="10"/>
  <c r="G515" i="10"/>
  <c r="G514" i="10"/>
  <c r="G513" i="10"/>
  <c r="G512" i="10"/>
  <c r="G511" i="10"/>
  <c r="G510" i="10"/>
  <c r="G509" i="10"/>
  <c r="G508" i="10"/>
  <c r="G507" i="10"/>
  <c r="G506" i="10"/>
  <c r="G505" i="10"/>
  <c r="G504" i="10"/>
  <c r="G503" i="10"/>
  <c r="G502" i="10"/>
  <c r="G501" i="10"/>
  <c r="G500" i="10"/>
  <c r="G499" i="10"/>
  <c r="G498" i="10"/>
  <c r="G497" i="10"/>
  <c r="G496" i="10"/>
  <c r="G495" i="10"/>
  <c r="G494" i="10"/>
  <c r="G493" i="10"/>
  <c r="G492" i="10"/>
  <c r="G491" i="10"/>
  <c r="G490" i="10"/>
  <c r="G489" i="10"/>
  <c r="G488" i="10"/>
  <c r="G487" i="10"/>
  <c r="G486" i="10"/>
  <c r="G485" i="10"/>
  <c r="G484" i="10"/>
  <c r="G483" i="10"/>
  <c r="G482" i="10"/>
  <c r="G481" i="10"/>
  <c r="G480" i="10"/>
  <c r="G479" i="10"/>
  <c r="G478" i="10"/>
  <c r="G477" i="10"/>
  <c r="G476" i="10"/>
  <c r="G475" i="10"/>
  <c r="G474" i="10"/>
  <c r="G473" i="10"/>
  <c r="G472" i="10"/>
  <c r="G471" i="10"/>
  <c r="G470" i="10"/>
  <c r="G469" i="10"/>
  <c r="G468" i="10"/>
  <c r="G467" i="10"/>
  <c r="G466" i="10"/>
  <c r="G465" i="10"/>
  <c r="G464" i="10"/>
  <c r="G463" i="10"/>
  <c r="G462" i="10"/>
  <c r="G461" i="10"/>
  <c r="G460" i="10"/>
  <c r="G459" i="10"/>
  <c r="G458" i="10"/>
  <c r="G457" i="10"/>
  <c r="G456" i="10"/>
  <c r="G455" i="10"/>
  <c r="G454" i="10"/>
  <c r="G453" i="10"/>
  <c r="G452" i="10"/>
  <c r="G451" i="10"/>
  <c r="G450" i="10"/>
  <c r="G449" i="10"/>
  <c r="G448" i="10"/>
  <c r="G447" i="10"/>
  <c r="G446" i="10"/>
  <c r="G445" i="10"/>
  <c r="G444" i="10"/>
  <c r="G443" i="10"/>
  <c r="G442" i="10"/>
  <c r="G441" i="10"/>
  <c r="G440" i="10"/>
  <c r="G439" i="10"/>
  <c r="G438" i="10"/>
  <c r="G437" i="10"/>
  <c r="G436" i="10"/>
  <c r="G435" i="10"/>
  <c r="G434" i="10"/>
  <c r="G433" i="10"/>
  <c r="G432" i="10"/>
  <c r="G431" i="10"/>
  <c r="G430" i="10"/>
  <c r="G429" i="10"/>
  <c r="G428" i="10"/>
  <c r="G427" i="10"/>
  <c r="G426" i="10"/>
  <c r="G425" i="10"/>
  <c r="G424" i="10"/>
  <c r="G423" i="10"/>
  <c r="G422" i="10"/>
  <c r="G421" i="10"/>
  <c r="G420" i="10"/>
  <c r="G419" i="10"/>
  <c r="G418" i="10"/>
  <c r="G417" i="10"/>
  <c r="G416" i="10"/>
  <c r="G415" i="10"/>
  <c r="G414" i="10"/>
  <c r="G413" i="10"/>
  <c r="G412" i="10"/>
  <c r="G411" i="10"/>
  <c r="G410" i="10"/>
  <c r="G409" i="10"/>
  <c r="G408" i="10"/>
  <c r="G407" i="10"/>
  <c r="G406" i="10"/>
  <c r="G405" i="10"/>
  <c r="G404" i="10"/>
  <c r="G403" i="10"/>
  <c r="G402" i="10"/>
  <c r="G401" i="10"/>
  <c r="G400" i="10"/>
  <c r="G399" i="10"/>
  <c r="G398" i="10"/>
  <c r="G397" i="10"/>
  <c r="G396" i="10"/>
  <c r="G395" i="10"/>
  <c r="G394" i="10"/>
  <c r="G393" i="10"/>
  <c r="G392" i="10"/>
  <c r="G391" i="10"/>
  <c r="G390" i="10"/>
  <c r="G389" i="10"/>
  <c r="G388" i="10"/>
  <c r="G387" i="10"/>
  <c r="G386" i="10"/>
  <c r="G385" i="10"/>
  <c r="G384" i="10"/>
  <c r="G383" i="10"/>
  <c r="G382" i="10"/>
  <c r="G381" i="10"/>
  <c r="G380" i="10"/>
  <c r="G379" i="10"/>
  <c r="G378" i="10"/>
  <c r="G377" i="10"/>
  <c r="G376" i="10"/>
  <c r="G375" i="10"/>
  <c r="G374" i="10"/>
  <c r="G373" i="10"/>
  <c r="G372" i="10"/>
  <c r="G371" i="10"/>
  <c r="G370" i="10"/>
  <c r="G369" i="10"/>
  <c r="G368" i="10"/>
  <c r="G367" i="10"/>
  <c r="G366" i="10"/>
  <c r="G365" i="10"/>
  <c r="G364" i="10"/>
  <c r="G363" i="10"/>
  <c r="G362" i="10"/>
  <c r="G361" i="10"/>
  <c r="G360" i="10"/>
  <c r="G359" i="10"/>
  <c r="G358" i="10"/>
  <c r="G357" i="10"/>
  <c r="G356" i="10"/>
  <c r="G355" i="10"/>
  <c r="G354" i="10"/>
  <c r="G353" i="10"/>
  <c r="G352" i="10"/>
  <c r="G351" i="10"/>
  <c r="G350" i="10"/>
  <c r="G349" i="10"/>
  <c r="G348" i="10"/>
  <c r="G347" i="10"/>
  <c r="G346" i="10"/>
  <c r="G345" i="10"/>
  <c r="G344" i="10"/>
  <c r="G343" i="10"/>
  <c r="G342" i="10"/>
  <c r="G341" i="10"/>
  <c r="G340" i="10"/>
  <c r="G339" i="10"/>
  <c r="G338" i="10"/>
  <c r="G337" i="10"/>
  <c r="G336" i="10"/>
  <c r="G335" i="10"/>
  <c r="G334" i="10"/>
  <c r="G333" i="10"/>
  <c r="G332" i="10"/>
  <c r="G331" i="10"/>
  <c r="G330" i="10"/>
  <c r="G329" i="10"/>
  <c r="G328" i="10"/>
  <c r="G327" i="10"/>
  <c r="G326" i="10"/>
  <c r="G325" i="10"/>
  <c r="G324" i="10"/>
  <c r="G323" i="10"/>
  <c r="G322" i="10"/>
  <c r="G321" i="10"/>
  <c r="G320" i="10"/>
  <c r="G319" i="10"/>
  <c r="G318" i="10"/>
  <c r="G317" i="10"/>
  <c r="G316" i="10"/>
  <c r="G315" i="10"/>
  <c r="G314" i="10"/>
  <c r="G313" i="10"/>
  <c r="G312" i="10"/>
  <c r="G311" i="10"/>
  <c r="G310" i="10"/>
  <c r="G309" i="10"/>
  <c r="G308" i="10"/>
  <c r="G307" i="10"/>
  <c r="G306" i="10"/>
  <c r="G305" i="10"/>
  <c r="G304" i="10"/>
  <c r="G303" i="10"/>
  <c r="G302" i="10"/>
  <c r="G301" i="10"/>
  <c r="G300" i="10"/>
  <c r="G299" i="10"/>
  <c r="G298" i="10"/>
  <c r="G297" i="10"/>
  <c r="G296" i="10"/>
  <c r="G295" i="10"/>
  <c r="G294" i="10"/>
  <c r="G293" i="10"/>
  <c r="G292" i="10"/>
  <c r="G291" i="10"/>
  <c r="G290" i="10"/>
  <c r="G289" i="10"/>
  <c r="G288" i="10"/>
  <c r="G287" i="10"/>
  <c r="G286" i="10"/>
  <c r="G285" i="10"/>
  <c r="G284" i="10"/>
  <c r="G283" i="10"/>
  <c r="G282" i="10"/>
  <c r="G281" i="10"/>
  <c r="G280" i="10"/>
  <c r="G279" i="10"/>
  <c r="G278" i="10"/>
  <c r="G277" i="10"/>
  <c r="G276" i="10"/>
  <c r="G275" i="10"/>
  <c r="G274" i="10"/>
  <c r="G273" i="10"/>
  <c r="G272" i="10"/>
  <c r="G271" i="10"/>
  <c r="G270" i="10"/>
  <c r="G269" i="10"/>
  <c r="G268" i="10"/>
  <c r="G267" i="10"/>
  <c r="G266" i="10"/>
  <c r="G265" i="10"/>
  <c r="G264" i="10"/>
  <c r="G263" i="10"/>
  <c r="G262" i="10"/>
  <c r="G261" i="10"/>
  <c r="G260" i="10"/>
  <c r="G259" i="10"/>
  <c r="G258" i="10"/>
  <c r="G257" i="10"/>
  <c r="G256" i="10"/>
  <c r="G255" i="10"/>
  <c r="G254" i="10"/>
  <c r="G253" i="10"/>
  <c r="G252" i="10"/>
  <c r="G251" i="10"/>
  <c r="G250" i="10"/>
  <c r="G249" i="10"/>
  <c r="G248" i="10"/>
  <c r="G247" i="10"/>
  <c r="G246" i="10"/>
  <c r="G245" i="10"/>
  <c r="G244" i="10"/>
  <c r="G243" i="10"/>
  <c r="G242" i="10"/>
  <c r="G241" i="10"/>
  <c r="G240" i="10"/>
  <c r="G239" i="10"/>
  <c r="G238" i="10"/>
  <c r="G237" i="10"/>
  <c r="G236" i="10"/>
  <c r="G235" i="10"/>
  <c r="G234" i="10"/>
  <c r="G233" i="10"/>
  <c r="G232" i="10"/>
  <c r="G231" i="10"/>
  <c r="G230" i="10"/>
  <c r="G229" i="10"/>
  <c r="G228" i="10"/>
  <c r="G227" i="10"/>
  <c r="G226" i="10"/>
  <c r="G225" i="10"/>
  <c r="G224" i="10"/>
  <c r="G223" i="10"/>
  <c r="G222" i="10"/>
  <c r="G221" i="10"/>
  <c r="G220" i="10"/>
  <c r="G219" i="10"/>
  <c r="G218" i="10"/>
  <c r="G217" i="10"/>
  <c r="G216" i="10"/>
  <c r="G215" i="10"/>
  <c r="G214" i="10"/>
  <c r="G213" i="10"/>
  <c r="G212" i="10"/>
  <c r="G211" i="10"/>
  <c r="G210" i="10"/>
  <c r="G209" i="10"/>
  <c r="G208" i="10"/>
  <c r="G207" i="10"/>
  <c r="G206" i="10"/>
  <c r="G205" i="10"/>
  <c r="G204" i="10"/>
  <c r="G203" i="10"/>
  <c r="G202" i="10"/>
  <c r="G201" i="10"/>
  <c r="G200" i="10"/>
  <c r="G199" i="10"/>
  <c r="G198" i="10"/>
  <c r="G197" i="10"/>
  <c r="G196" i="10"/>
  <c r="G195" i="10"/>
  <c r="G194" i="10"/>
  <c r="G193" i="10"/>
  <c r="G192" i="10"/>
  <c r="G191" i="10"/>
  <c r="G190" i="10"/>
  <c r="G189" i="10"/>
  <c r="G188" i="10"/>
  <c r="G187" i="10"/>
  <c r="G186" i="10"/>
  <c r="G185" i="10"/>
  <c r="G184" i="10"/>
  <c r="G183" i="10"/>
  <c r="G182"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E989" i="10"/>
  <c r="E988" i="10"/>
  <c r="E987" i="10"/>
  <c r="E986" i="10"/>
  <c r="E985" i="10"/>
  <c r="E984" i="10"/>
  <c r="E983" i="10"/>
  <c r="E982" i="10"/>
  <c r="E981" i="10"/>
  <c r="E980" i="10"/>
  <c r="E979" i="10"/>
  <c r="E978" i="10"/>
  <c r="E977" i="10"/>
  <c r="E976" i="10"/>
  <c r="E975" i="10"/>
  <c r="E974" i="10"/>
  <c r="E973" i="10"/>
  <c r="E972" i="10"/>
  <c r="E971" i="10"/>
  <c r="E970" i="10"/>
  <c r="E969" i="10"/>
  <c r="E968" i="10"/>
  <c r="E967" i="10"/>
  <c r="E966" i="10"/>
  <c r="E965" i="10"/>
  <c r="E964" i="10"/>
  <c r="E963" i="10"/>
  <c r="E962" i="10"/>
  <c r="E961" i="10"/>
  <c r="E960" i="10"/>
  <c r="E959" i="10"/>
  <c r="E958" i="10"/>
  <c r="E957" i="10"/>
  <c r="E956" i="10"/>
  <c r="E955" i="10"/>
  <c r="E954" i="10"/>
  <c r="E953" i="10"/>
  <c r="E952" i="10"/>
  <c r="E951" i="10"/>
  <c r="E950" i="10"/>
  <c r="E949" i="10"/>
  <c r="E948" i="10"/>
  <c r="E947" i="10"/>
  <c r="E946" i="10"/>
  <c r="E945" i="10"/>
  <c r="E944" i="10"/>
  <c r="E943" i="10"/>
  <c r="E942" i="10"/>
  <c r="E941" i="10"/>
  <c r="E940" i="10"/>
  <c r="E939" i="10"/>
  <c r="E938" i="10"/>
  <c r="E937" i="10"/>
  <c r="E936" i="10"/>
  <c r="E935" i="10"/>
  <c r="E934" i="10"/>
  <c r="E933" i="10"/>
  <c r="E932" i="10"/>
  <c r="E931" i="10"/>
  <c r="E930" i="10"/>
  <c r="E929" i="10"/>
  <c r="E928" i="10"/>
  <c r="E927" i="10"/>
  <c r="E926" i="10"/>
  <c r="E925" i="10"/>
  <c r="E924" i="10"/>
  <c r="E923" i="10"/>
  <c r="E922" i="10"/>
  <c r="E921" i="10"/>
  <c r="E920" i="10"/>
  <c r="E919" i="10"/>
  <c r="E918" i="10"/>
  <c r="E917" i="10"/>
  <c r="E916" i="10"/>
  <c r="E915" i="10"/>
  <c r="E914" i="10"/>
  <c r="E913" i="10"/>
  <c r="E912" i="10"/>
  <c r="E911" i="10"/>
  <c r="E910" i="10"/>
  <c r="E909" i="10"/>
  <c r="E908" i="10"/>
  <c r="E907" i="10"/>
  <c r="E906" i="10"/>
  <c r="E905" i="10"/>
  <c r="E904" i="10"/>
  <c r="E903" i="10"/>
  <c r="E902" i="10"/>
  <c r="E901" i="10"/>
  <c r="E900" i="10"/>
  <c r="E899" i="10"/>
  <c r="E898" i="10"/>
  <c r="E897" i="10"/>
  <c r="E896" i="10"/>
  <c r="E895" i="10"/>
  <c r="E894" i="10"/>
  <c r="E893" i="10"/>
  <c r="E892" i="10"/>
  <c r="E891" i="10"/>
  <c r="E890" i="10"/>
  <c r="E889" i="10"/>
  <c r="E888" i="10"/>
  <c r="E887" i="10"/>
  <c r="E886" i="10"/>
  <c r="E885" i="10"/>
  <c r="E884" i="10"/>
  <c r="E883" i="10"/>
  <c r="E882" i="10"/>
  <c r="E881" i="10"/>
  <c r="E880" i="10"/>
  <c r="E879" i="10"/>
  <c r="E878" i="10"/>
  <c r="E877" i="10"/>
  <c r="E876" i="10"/>
  <c r="E875" i="10"/>
  <c r="E874" i="10"/>
  <c r="E873" i="10"/>
  <c r="E872" i="10"/>
  <c r="E871" i="10"/>
  <c r="E870" i="10"/>
  <c r="E869" i="10"/>
  <c r="E868" i="10"/>
  <c r="E867" i="10"/>
  <c r="E866" i="10"/>
  <c r="E865" i="10"/>
  <c r="E864" i="10"/>
  <c r="E863" i="10"/>
  <c r="E862" i="10"/>
  <c r="E861" i="10"/>
  <c r="E860" i="10"/>
  <c r="E859" i="10"/>
  <c r="E858" i="10"/>
  <c r="E857" i="10"/>
  <c r="E856" i="10"/>
  <c r="E855" i="10"/>
  <c r="E854" i="10"/>
  <c r="E853" i="10"/>
  <c r="E852" i="10"/>
  <c r="E851" i="10"/>
  <c r="E850" i="10"/>
  <c r="E849" i="10"/>
  <c r="E848" i="10"/>
  <c r="E847" i="10"/>
  <c r="E846" i="10"/>
  <c r="E845" i="10"/>
  <c r="E844" i="10"/>
  <c r="E843" i="10"/>
  <c r="E842" i="10"/>
  <c r="E841" i="10"/>
  <c r="E840" i="10"/>
  <c r="E839" i="10"/>
  <c r="E838" i="10"/>
  <c r="E837" i="10"/>
  <c r="E836" i="10"/>
  <c r="E835" i="10"/>
  <c r="E834" i="10"/>
  <c r="E833" i="10"/>
  <c r="E832" i="10"/>
  <c r="E831" i="10"/>
  <c r="E830" i="10"/>
  <c r="E829" i="10"/>
  <c r="E828" i="10"/>
  <c r="E827" i="10"/>
  <c r="E826" i="10"/>
  <c r="E825" i="10"/>
  <c r="E824" i="10"/>
  <c r="E823" i="10"/>
  <c r="E822" i="10"/>
  <c r="E821" i="10"/>
  <c r="E820" i="10"/>
  <c r="E819" i="10"/>
  <c r="E818" i="10"/>
  <c r="E817" i="10"/>
  <c r="E816" i="10"/>
  <c r="E815" i="10"/>
  <c r="E814" i="10"/>
  <c r="E813" i="10"/>
  <c r="E812" i="10"/>
  <c r="E811" i="10"/>
  <c r="E810" i="10"/>
  <c r="E809" i="10"/>
  <c r="E808" i="10"/>
  <c r="E807" i="10"/>
  <c r="E806" i="10"/>
  <c r="E805" i="10"/>
  <c r="E804" i="10"/>
  <c r="E803" i="10"/>
  <c r="E802" i="10"/>
  <c r="E801" i="10"/>
  <c r="E800" i="10"/>
  <c r="E799" i="10"/>
  <c r="E798" i="10"/>
  <c r="E797" i="10"/>
  <c r="E796" i="10"/>
  <c r="E795" i="10"/>
  <c r="E794" i="10"/>
  <c r="E793" i="10"/>
  <c r="E792" i="10"/>
  <c r="E791" i="10"/>
  <c r="E790" i="10"/>
  <c r="E789" i="10"/>
  <c r="E788" i="10"/>
  <c r="E787" i="10"/>
  <c r="E786" i="10"/>
  <c r="E785" i="10"/>
  <c r="E784" i="10"/>
  <c r="E783" i="10"/>
  <c r="E782" i="10"/>
  <c r="E781" i="10"/>
  <c r="E780" i="10"/>
  <c r="E779" i="10"/>
  <c r="E778" i="10"/>
  <c r="E777" i="10"/>
  <c r="E776" i="10"/>
  <c r="E775" i="10"/>
  <c r="E774" i="10"/>
  <c r="E773" i="10"/>
  <c r="E772" i="10"/>
  <c r="E771" i="10"/>
  <c r="E770" i="10"/>
  <c r="E769" i="10"/>
  <c r="E768" i="10"/>
  <c r="E767" i="10"/>
  <c r="E766" i="10"/>
  <c r="E765" i="10"/>
  <c r="E764" i="10"/>
  <c r="E763" i="10"/>
  <c r="E762" i="10"/>
  <c r="E761" i="10"/>
  <c r="E760" i="10"/>
  <c r="E759" i="10"/>
  <c r="E758" i="10"/>
  <c r="E757" i="10"/>
  <c r="E756" i="10"/>
  <c r="E755" i="10"/>
  <c r="E754" i="10"/>
  <c r="E753" i="10"/>
  <c r="E752" i="10"/>
  <c r="E751" i="10"/>
  <c r="E750" i="10"/>
  <c r="E749" i="10"/>
  <c r="E748" i="10"/>
  <c r="E747" i="10"/>
  <c r="E746" i="10"/>
  <c r="E745" i="10"/>
  <c r="E744" i="10"/>
  <c r="E743" i="10"/>
  <c r="E742" i="10"/>
  <c r="E741" i="10"/>
  <c r="E740" i="10"/>
  <c r="E739" i="10"/>
  <c r="E738" i="10"/>
  <c r="E737" i="10"/>
  <c r="E736" i="10"/>
  <c r="E735" i="10"/>
  <c r="E734" i="10"/>
  <c r="E733" i="10"/>
  <c r="E732" i="10"/>
  <c r="E731" i="10"/>
  <c r="E730" i="10"/>
  <c r="E729" i="10"/>
  <c r="E728" i="10"/>
  <c r="E727" i="10"/>
  <c r="E726" i="10"/>
  <c r="E725" i="10"/>
  <c r="E724" i="10"/>
  <c r="E723" i="10"/>
  <c r="E722" i="10"/>
  <c r="E721" i="10"/>
  <c r="E720" i="10"/>
  <c r="E719" i="10"/>
  <c r="E718" i="10"/>
  <c r="E717" i="10"/>
  <c r="E716" i="10"/>
  <c r="E715" i="10"/>
  <c r="E714" i="10"/>
  <c r="E713" i="10"/>
  <c r="E712" i="10"/>
  <c r="E711" i="10"/>
  <c r="E710" i="10"/>
  <c r="E709" i="10"/>
  <c r="E708" i="10"/>
  <c r="E707" i="10"/>
  <c r="E706" i="10"/>
  <c r="E705" i="10"/>
  <c r="E704" i="10"/>
  <c r="E703" i="10"/>
  <c r="E702" i="10"/>
  <c r="E701" i="10"/>
  <c r="E700" i="10"/>
  <c r="E699" i="10"/>
  <c r="E698" i="10"/>
  <c r="E697" i="10"/>
  <c r="E696" i="10"/>
  <c r="E695" i="10"/>
  <c r="E694" i="10"/>
  <c r="E693" i="10"/>
  <c r="E692" i="10"/>
  <c r="E691" i="10"/>
  <c r="E690" i="10"/>
  <c r="E689" i="10"/>
  <c r="E688" i="10"/>
  <c r="E687" i="10"/>
  <c r="E686" i="10"/>
  <c r="E685" i="10"/>
  <c r="E684" i="10"/>
  <c r="E683" i="10"/>
  <c r="E682" i="10"/>
  <c r="E681" i="10"/>
  <c r="E680" i="10"/>
  <c r="E679" i="10"/>
  <c r="E678" i="10"/>
  <c r="E677" i="10"/>
  <c r="E676" i="10"/>
  <c r="E675" i="10"/>
  <c r="E674" i="10"/>
  <c r="E673" i="10"/>
  <c r="E672" i="10"/>
  <c r="E671" i="10"/>
  <c r="E670" i="10"/>
  <c r="E669" i="10"/>
  <c r="E668" i="10"/>
  <c r="E667" i="10"/>
  <c r="E666" i="10"/>
  <c r="E665" i="10"/>
  <c r="E664" i="10"/>
  <c r="E663" i="10"/>
  <c r="E662" i="10"/>
  <c r="E661" i="10"/>
  <c r="E660" i="10"/>
  <c r="E659" i="10"/>
  <c r="E658" i="10"/>
  <c r="E657" i="10"/>
  <c r="E656" i="10"/>
  <c r="E655" i="10"/>
  <c r="E654" i="10"/>
  <c r="E653" i="10"/>
  <c r="E652" i="10"/>
  <c r="E651" i="10"/>
  <c r="E650" i="10"/>
  <c r="E649" i="10"/>
  <c r="E648" i="10"/>
  <c r="E647" i="10"/>
  <c r="E646" i="10"/>
  <c r="E645" i="10"/>
  <c r="E644" i="10"/>
  <c r="E643" i="10"/>
  <c r="E642" i="10"/>
  <c r="E641" i="10"/>
  <c r="E640" i="10"/>
  <c r="E639" i="10"/>
  <c r="E638" i="10"/>
  <c r="E637" i="10"/>
  <c r="E636" i="10"/>
  <c r="E635" i="10"/>
  <c r="E634" i="10"/>
  <c r="E633" i="10"/>
  <c r="E632" i="10"/>
  <c r="E631" i="10"/>
  <c r="E630" i="10"/>
  <c r="E629" i="10"/>
  <c r="E628" i="10"/>
  <c r="E627" i="10"/>
  <c r="E626" i="10"/>
  <c r="E625" i="10"/>
  <c r="E624" i="10"/>
  <c r="E623" i="10"/>
  <c r="E622" i="10"/>
  <c r="E621" i="10"/>
  <c r="E620" i="10"/>
  <c r="E619" i="10"/>
  <c r="E618" i="10"/>
  <c r="E617" i="10"/>
  <c r="E616" i="10"/>
  <c r="E615" i="10"/>
  <c r="E614" i="10"/>
  <c r="E613" i="10"/>
  <c r="E612" i="10"/>
  <c r="E611" i="10"/>
  <c r="E610" i="10"/>
  <c r="E609" i="10"/>
  <c r="E608" i="10"/>
  <c r="E607" i="10"/>
  <c r="E606" i="10"/>
  <c r="E605" i="10"/>
  <c r="E604" i="10"/>
  <c r="E603" i="10"/>
  <c r="E602" i="10"/>
  <c r="E601" i="10"/>
  <c r="E600" i="10"/>
  <c r="E599" i="10"/>
  <c r="E598" i="10"/>
  <c r="E597" i="10"/>
  <c r="E596" i="10"/>
  <c r="E595" i="10"/>
  <c r="E594" i="10"/>
  <c r="E593" i="10"/>
  <c r="E592" i="10"/>
  <c r="E591" i="10"/>
  <c r="E590" i="10"/>
  <c r="E589" i="10"/>
  <c r="E588" i="10"/>
  <c r="E587" i="10"/>
  <c r="E586" i="10"/>
  <c r="E585" i="10"/>
  <c r="E584" i="10"/>
  <c r="E583" i="10"/>
  <c r="E582" i="10"/>
  <c r="E581" i="10"/>
  <c r="E580" i="10"/>
  <c r="E579" i="10"/>
  <c r="E578" i="10"/>
  <c r="E577" i="10"/>
  <c r="E576" i="10"/>
  <c r="E575" i="10"/>
  <c r="E574" i="10"/>
  <c r="E573" i="10"/>
  <c r="E572" i="10"/>
  <c r="E571" i="10"/>
  <c r="E570" i="10"/>
  <c r="E569" i="10"/>
  <c r="E568" i="10"/>
  <c r="E567" i="10"/>
  <c r="E566" i="10"/>
  <c r="E565" i="10"/>
  <c r="E564" i="10"/>
  <c r="E563" i="10"/>
  <c r="E562" i="10"/>
  <c r="E561" i="10"/>
  <c r="E560" i="10"/>
  <c r="E559" i="10"/>
  <c r="E558" i="10"/>
  <c r="E557" i="10"/>
  <c r="E556" i="10"/>
  <c r="E555" i="10"/>
  <c r="E554" i="10"/>
  <c r="E553" i="10"/>
  <c r="E552" i="10"/>
  <c r="E551" i="10"/>
  <c r="E550" i="10"/>
  <c r="E549" i="10"/>
  <c r="E548" i="10"/>
  <c r="E547" i="10"/>
  <c r="E546" i="10"/>
  <c r="E545" i="10"/>
  <c r="E544" i="10"/>
  <c r="E543" i="10"/>
  <c r="E542" i="10"/>
  <c r="E541" i="10"/>
  <c r="E540" i="10"/>
  <c r="E539" i="10"/>
  <c r="E538" i="10"/>
  <c r="E537" i="10"/>
  <c r="E536" i="10"/>
  <c r="E535" i="10"/>
  <c r="E534" i="10"/>
  <c r="E533" i="10"/>
  <c r="E532" i="10"/>
  <c r="E531" i="10"/>
  <c r="E530" i="10"/>
  <c r="E529" i="10"/>
  <c r="E528" i="10"/>
  <c r="E527" i="10"/>
  <c r="E526" i="10"/>
  <c r="E525" i="10"/>
  <c r="E524" i="10"/>
  <c r="E523" i="10"/>
  <c r="E522" i="10"/>
  <c r="E521" i="10"/>
  <c r="E520" i="10"/>
  <c r="E519" i="10"/>
  <c r="E518" i="10"/>
  <c r="E517" i="10"/>
  <c r="E516" i="10"/>
  <c r="E515" i="10"/>
  <c r="E514" i="10"/>
  <c r="E513" i="10"/>
  <c r="E512" i="10"/>
  <c r="E511" i="10"/>
  <c r="E510" i="10"/>
  <c r="E509" i="10"/>
  <c r="E508" i="10"/>
  <c r="E507" i="10"/>
  <c r="E506" i="10"/>
  <c r="E505" i="10"/>
  <c r="E504" i="10"/>
  <c r="E503" i="10"/>
  <c r="E502" i="10"/>
  <c r="E501" i="10"/>
  <c r="E500" i="10"/>
  <c r="E499" i="10"/>
  <c r="E498" i="10"/>
  <c r="E497" i="10"/>
  <c r="E496" i="10"/>
  <c r="E495" i="10"/>
  <c r="E494" i="10"/>
  <c r="E493" i="10"/>
  <c r="E492" i="10"/>
  <c r="E491" i="10"/>
  <c r="E490" i="10"/>
  <c r="E489" i="10"/>
  <c r="E488" i="10"/>
  <c r="E487" i="10"/>
  <c r="E486" i="10"/>
  <c r="E485" i="10"/>
  <c r="E484" i="10"/>
  <c r="E483" i="10"/>
  <c r="E482" i="10"/>
  <c r="E481" i="10"/>
  <c r="E480" i="10"/>
  <c r="E479" i="10"/>
  <c r="E478" i="10"/>
  <c r="E477" i="10"/>
  <c r="E476" i="10"/>
  <c r="E475" i="10"/>
  <c r="E474" i="10"/>
  <c r="E473" i="10"/>
  <c r="E472" i="10"/>
  <c r="E471" i="10"/>
  <c r="E470" i="10"/>
  <c r="E469" i="10"/>
  <c r="E468" i="10"/>
  <c r="E467" i="10"/>
  <c r="E466" i="10"/>
  <c r="E465" i="10"/>
  <c r="E464" i="10"/>
  <c r="E463" i="10"/>
  <c r="E462" i="10"/>
  <c r="E461" i="10"/>
  <c r="E460" i="10"/>
  <c r="E459" i="10"/>
  <c r="E458" i="10"/>
  <c r="E457" i="10"/>
  <c r="E456" i="10"/>
  <c r="E455" i="10"/>
  <c r="E454" i="10"/>
  <c r="E453" i="10"/>
  <c r="E452" i="10"/>
  <c r="E451" i="10"/>
  <c r="E450" i="10"/>
  <c r="E449" i="10"/>
  <c r="E448" i="10"/>
  <c r="E447" i="10"/>
  <c r="E446" i="10"/>
  <c r="E445" i="10"/>
  <c r="E444" i="10"/>
  <c r="E443" i="10"/>
  <c r="E442" i="10"/>
  <c r="E441" i="10"/>
  <c r="E440" i="10"/>
  <c r="E439" i="10"/>
  <c r="E438" i="10"/>
  <c r="E437" i="10"/>
  <c r="E436" i="10"/>
  <c r="E435" i="10"/>
  <c r="E434" i="10"/>
  <c r="E433" i="10"/>
  <c r="E432" i="10"/>
  <c r="E431" i="10"/>
  <c r="E430" i="10"/>
  <c r="E429" i="10"/>
  <c r="E428" i="10"/>
  <c r="E427" i="10"/>
  <c r="E426" i="10"/>
  <c r="E425" i="10"/>
  <c r="E424" i="10"/>
  <c r="E423" i="10"/>
  <c r="E422" i="10"/>
  <c r="E421" i="10"/>
  <c r="E420" i="10"/>
  <c r="E419" i="10"/>
  <c r="E418" i="10"/>
  <c r="E417" i="10"/>
  <c r="E416" i="10"/>
  <c r="E415" i="10"/>
  <c r="E414" i="10"/>
  <c r="E413" i="10"/>
  <c r="E412" i="10"/>
  <c r="E411" i="10"/>
  <c r="E410" i="10"/>
  <c r="E409" i="10"/>
  <c r="E408" i="10"/>
  <c r="E407" i="10"/>
  <c r="E406" i="10"/>
  <c r="E405" i="10"/>
  <c r="E404" i="10"/>
  <c r="E403" i="10"/>
  <c r="E402" i="10"/>
  <c r="E401" i="10"/>
  <c r="E400" i="10"/>
  <c r="E399" i="10"/>
  <c r="E398" i="10"/>
  <c r="E397" i="10"/>
  <c r="E396" i="10"/>
  <c r="E395" i="10"/>
  <c r="E394" i="10"/>
  <c r="E393" i="10"/>
  <c r="E392" i="10"/>
  <c r="E391" i="10"/>
  <c r="E390" i="10"/>
  <c r="E389" i="10"/>
  <c r="E388" i="10"/>
  <c r="E387" i="10"/>
  <c r="E386" i="10"/>
  <c r="E385" i="10"/>
  <c r="E384" i="10"/>
  <c r="E383" i="10"/>
  <c r="E382" i="10"/>
  <c r="E381" i="10"/>
  <c r="E380" i="10"/>
  <c r="E379" i="10"/>
  <c r="E378" i="10"/>
  <c r="E377" i="10"/>
  <c r="E376" i="10"/>
  <c r="E375" i="10"/>
  <c r="E374" i="10"/>
  <c r="E373" i="10"/>
  <c r="E372" i="10"/>
  <c r="E371" i="10"/>
  <c r="E370" i="10"/>
  <c r="E369" i="10"/>
  <c r="E368" i="10"/>
  <c r="E367" i="10"/>
  <c r="E366" i="10"/>
  <c r="E365" i="10"/>
  <c r="E364" i="10"/>
  <c r="E363" i="10"/>
  <c r="E362" i="10"/>
  <c r="E361" i="10"/>
  <c r="E360" i="10"/>
  <c r="E359" i="10"/>
  <c r="E358" i="10"/>
  <c r="E357" i="10"/>
  <c r="E356" i="10"/>
  <c r="E355" i="10"/>
  <c r="E354" i="10"/>
  <c r="E353" i="10"/>
  <c r="E352" i="10"/>
  <c r="E351" i="10"/>
  <c r="E350" i="10"/>
  <c r="E349" i="10"/>
  <c r="E348" i="10"/>
  <c r="E347" i="10"/>
  <c r="E346" i="10"/>
  <c r="E345" i="10"/>
  <c r="E344" i="10"/>
  <c r="E343" i="10"/>
  <c r="E342" i="10"/>
  <c r="E341" i="10"/>
  <c r="E340" i="10"/>
  <c r="E339" i="10"/>
  <c r="E338" i="10"/>
  <c r="E337" i="10"/>
  <c r="E336" i="10"/>
  <c r="E335" i="10"/>
  <c r="E334" i="10"/>
  <c r="E333" i="10"/>
  <c r="E332" i="10"/>
  <c r="E331" i="10"/>
  <c r="E330" i="10"/>
  <c r="E329" i="10"/>
  <c r="E328" i="10"/>
  <c r="E327" i="10"/>
  <c r="E326" i="10"/>
  <c r="E325" i="10"/>
  <c r="E324" i="10"/>
  <c r="E323" i="10"/>
  <c r="E322" i="10"/>
  <c r="E321" i="10"/>
  <c r="E320" i="10"/>
  <c r="E319" i="10"/>
  <c r="E318" i="10"/>
  <c r="E317" i="10"/>
  <c r="E316" i="10"/>
  <c r="E315" i="10"/>
  <c r="E314" i="10"/>
  <c r="E313" i="10"/>
  <c r="E312" i="10"/>
  <c r="E311" i="10"/>
  <c r="E310" i="10"/>
  <c r="E309" i="10"/>
  <c r="E308" i="10"/>
  <c r="E307" i="10"/>
  <c r="E306" i="10"/>
  <c r="E305" i="10"/>
  <c r="E304" i="10"/>
  <c r="E303" i="10"/>
  <c r="E302" i="10"/>
  <c r="E301" i="10"/>
  <c r="E300" i="10"/>
  <c r="E299" i="10"/>
  <c r="E298" i="10"/>
  <c r="E297" i="10"/>
  <c r="E296" i="10"/>
  <c r="E295" i="10"/>
  <c r="E294" i="10"/>
  <c r="E293" i="10"/>
  <c r="E292" i="10"/>
  <c r="E291" i="10"/>
  <c r="E290" i="10"/>
  <c r="E289" i="10"/>
  <c r="E288" i="10"/>
  <c r="E287" i="10"/>
  <c r="E286" i="10"/>
  <c r="E285" i="10"/>
  <c r="E284" i="10"/>
  <c r="E283" i="10"/>
  <c r="E282" i="10"/>
  <c r="E281" i="10"/>
  <c r="E280" i="10"/>
  <c r="E279" i="10"/>
  <c r="E278" i="10"/>
  <c r="E277" i="10"/>
  <c r="E276" i="10"/>
  <c r="E275" i="10"/>
  <c r="E274" i="10"/>
  <c r="E273" i="10"/>
  <c r="E272" i="10"/>
  <c r="E271" i="10"/>
  <c r="E270" i="10"/>
  <c r="E269" i="10"/>
  <c r="E268" i="10"/>
  <c r="E267" i="10"/>
  <c r="E266" i="10"/>
  <c r="E265" i="10"/>
  <c r="E264" i="10"/>
  <c r="E263" i="10"/>
  <c r="E262" i="10"/>
  <c r="E261" i="10"/>
  <c r="E260" i="10"/>
  <c r="E259" i="10"/>
  <c r="E258" i="10"/>
  <c r="E257" i="10"/>
  <c r="E256" i="10"/>
  <c r="E255" i="10"/>
  <c r="E254" i="10"/>
  <c r="E253" i="10"/>
  <c r="E252" i="10"/>
  <c r="E251" i="10"/>
  <c r="E250" i="10"/>
  <c r="E249" i="10"/>
  <c r="E248" i="10"/>
  <c r="E247" i="10"/>
  <c r="E246" i="10"/>
  <c r="E245" i="10"/>
  <c r="E244" i="10"/>
  <c r="E243" i="10"/>
  <c r="E242" i="10"/>
  <c r="E241" i="10"/>
  <c r="E240" i="10"/>
  <c r="E239" i="10"/>
  <c r="E238" i="10"/>
  <c r="E237" i="10"/>
  <c r="E236" i="10"/>
  <c r="E235" i="10"/>
  <c r="E234" i="10"/>
  <c r="E233" i="10"/>
  <c r="E232" i="10"/>
  <c r="E231" i="10"/>
  <c r="E230" i="10"/>
  <c r="E229" i="10"/>
  <c r="E228" i="10"/>
  <c r="E227" i="10"/>
  <c r="E226" i="10"/>
  <c r="E225" i="10"/>
  <c r="E224" i="10"/>
  <c r="E223" i="10"/>
  <c r="E222" i="10"/>
  <c r="E221" i="10"/>
  <c r="E220" i="10"/>
  <c r="E219" i="10"/>
  <c r="E218" i="10"/>
  <c r="E217" i="10"/>
  <c r="E216" i="10"/>
  <c r="E215" i="10"/>
  <c r="E214" i="10"/>
  <c r="E213" i="10"/>
  <c r="E212" i="10"/>
  <c r="E211" i="10"/>
  <c r="E210" i="10"/>
  <c r="E209" i="10"/>
  <c r="E208" i="10"/>
  <c r="E207" i="10"/>
  <c r="E206" i="10"/>
  <c r="E205" i="10"/>
  <c r="E204" i="10"/>
  <c r="E203" i="10"/>
  <c r="E202" i="10"/>
  <c r="E201" i="10"/>
  <c r="E200" i="10"/>
  <c r="E199" i="10"/>
  <c r="E198" i="10"/>
  <c r="E197" i="10"/>
  <c r="E196" i="10"/>
  <c r="E195" i="10"/>
  <c r="E194" i="10"/>
  <c r="E193" i="10"/>
  <c r="E192" i="10"/>
  <c r="E191" i="10"/>
  <c r="E190" i="10"/>
  <c r="E189" i="10"/>
  <c r="E188" i="10"/>
  <c r="E187" i="10"/>
  <c r="E186" i="10"/>
  <c r="E185" i="10"/>
  <c r="E184" i="10"/>
  <c r="E183" i="10"/>
  <c r="D989" i="10"/>
  <c r="D988" i="10"/>
  <c r="D987" i="10"/>
  <c r="D986" i="10"/>
  <c r="D985" i="10"/>
  <c r="D984" i="10"/>
  <c r="D983" i="10"/>
  <c r="D982" i="10"/>
  <c r="D981" i="10"/>
  <c r="D980" i="10"/>
  <c r="D979" i="10"/>
  <c r="D978" i="10"/>
  <c r="D977" i="10"/>
  <c r="D976" i="10"/>
  <c r="D975" i="10"/>
  <c r="D974" i="10"/>
  <c r="D973" i="10"/>
  <c r="D972" i="10"/>
  <c r="D971" i="10"/>
  <c r="D970" i="10"/>
  <c r="D969" i="10"/>
  <c r="D968" i="10"/>
  <c r="D967" i="10"/>
  <c r="D966" i="10"/>
  <c r="D965" i="10"/>
  <c r="D964" i="10"/>
  <c r="D963" i="10"/>
  <c r="D962" i="10"/>
  <c r="D961" i="10"/>
  <c r="D960" i="10"/>
  <c r="D959" i="10"/>
  <c r="D958" i="10"/>
  <c r="D957" i="10"/>
  <c r="D956" i="10"/>
  <c r="D955" i="10"/>
  <c r="D954" i="10"/>
  <c r="D953" i="10"/>
  <c r="D952" i="10"/>
  <c r="D951" i="10"/>
  <c r="D950" i="10"/>
  <c r="D949" i="10"/>
  <c r="D948" i="10"/>
  <c r="D947" i="10"/>
  <c r="D946" i="10"/>
  <c r="D945" i="10"/>
  <c r="D944" i="10"/>
  <c r="D943" i="10"/>
  <c r="D942" i="10"/>
  <c r="D941" i="10"/>
  <c r="D940" i="10"/>
  <c r="D939" i="10"/>
  <c r="D938" i="10"/>
  <c r="D937" i="10"/>
  <c r="D936" i="10"/>
  <c r="D935" i="10"/>
  <c r="D934" i="10"/>
  <c r="D933" i="10"/>
  <c r="D932" i="10"/>
  <c r="D931" i="10"/>
  <c r="D930" i="10"/>
  <c r="D929" i="10"/>
  <c r="D928" i="10"/>
  <c r="D927" i="10"/>
  <c r="D926" i="10"/>
  <c r="D925" i="10"/>
  <c r="D924" i="10"/>
  <c r="D923" i="10"/>
  <c r="D922" i="10"/>
  <c r="D921" i="10"/>
  <c r="D920" i="10"/>
  <c r="D919" i="10"/>
  <c r="D918" i="10"/>
  <c r="D917" i="10"/>
  <c r="D916" i="10"/>
  <c r="D915" i="10"/>
  <c r="D914" i="10"/>
  <c r="D913" i="10"/>
  <c r="D912" i="10"/>
  <c r="D911" i="10"/>
  <c r="D910" i="10"/>
  <c r="D909" i="10"/>
  <c r="D908" i="10"/>
  <c r="D907" i="10"/>
  <c r="D906" i="10"/>
  <c r="D905" i="10"/>
  <c r="D904" i="10"/>
  <c r="D903" i="10"/>
  <c r="D902" i="10"/>
  <c r="D901" i="10"/>
  <c r="D900" i="10"/>
  <c r="D899" i="10"/>
  <c r="D898" i="10"/>
  <c r="D897" i="10"/>
  <c r="D896" i="10"/>
  <c r="D895" i="10"/>
  <c r="D894" i="10"/>
  <c r="D893" i="10"/>
  <c r="D892" i="10"/>
  <c r="D891" i="10"/>
  <c r="D890" i="10"/>
  <c r="D889" i="10"/>
  <c r="D888" i="10"/>
  <c r="D887" i="10"/>
  <c r="D886" i="10"/>
  <c r="D885" i="10"/>
  <c r="D884" i="10"/>
  <c r="D883" i="10"/>
  <c r="D882" i="10"/>
  <c r="D881" i="10"/>
  <c r="D880" i="10"/>
  <c r="D879" i="10"/>
  <c r="D878" i="10"/>
  <c r="D877" i="10"/>
  <c r="D876" i="10"/>
  <c r="D875" i="10"/>
  <c r="D874" i="10"/>
  <c r="D873" i="10"/>
  <c r="D872" i="10"/>
  <c r="D871" i="10"/>
  <c r="D870" i="10"/>
  <c r="D869" i="10"/>
  <c r="D868" i="10"/>
  <c r="D867" i="10"/>
  <c r="D866" i="10"/>
  <c r="D865" i="10"/>
  <c r="D864" i="10"/>
  <c r="D863" i="10"/>
  <c r="D862" i="10"/>
  <c r="D861" i="10"/>
  <c r="D860" i="10"/>
  <c r="D859" i="10"/>
  <c r="D858" i="10"/>
  <c r="D857" i="10"/>
  <c r="D856" i="10"/>
  <c r="D855" i="10"/>
  <c r="D854" i="10"/>
  <c r="D853" i="10"/>
  <c r="D852" i="10"/>
  <c r="D851" i="10"/>
  <c r="D850" i="10"/>
  <c r="D849" i="10"/>
  <c r="D848" i="10"/>
  <c r="D847" i="10"/>
  <c r="D846" i="10"/>
  <c r="D845" i="10"/>
  <c r="D844" i="10"/>
  <c r="D843" i="10"/>
  <c r="D842" i="10"/>
  <c r="D841" i="10"/>
  <c r="D840" i="10"/>
  <c r="D839" i="10"/>
  <c r="D838" i="10"/>
  <c r="D837" i="10"/>
  <c r="D836" i="10"/>
  <c r="D835" i="10"/>
  <c r="D834" i="10"/>
  <c r="D833" i="10"/>
  <c r="D832" i="10"/>
  <c r="D831" i="10"/>
  <c r="D830" i="10"/>
  <c r="D829" i="10"/>
  <c r="D828" i="10"/>
  <c r="D827" i="10"/>
  <c r="D826" i="10"/>
  <c r="D825" i="10"/>
  <c r="D824" i="10"/>
  <c r="D823" i="10"/>
  <c r="D822" i="10"/>
  <c r="D821" i="10"/>
  <c r="D820" i="10"/>
  <c r="D819" i="10"/>
  <c r="D818" i="10"/>
  <c r="D817" i="10"/>
  <c r="D816" i="10"/>
  <c r="D815" i="10"/>
  <c r="D814" i="10"/>
  <c r="D813" i="10"/>
  <c r="D812" i="10"/>
  <c r="D811" i="10"/>
  <c r="D810" i="10"/>
  <c r="D809" i="10"/>
  <c r="D808" i="10"/>
  <c r="D807" i="10"/>
  <c r="D806" i="10"/>
  <c r="D805" i="10"/>
  <c r="D804" i="10"/>
  <c r="D803" i="10"/>
  <c r="D802" i="10"/>
  <c r="D801" i="10"/>
  <c r="D800" i="10"/>
  <c r="D799" i="10"/>
  <c r="D798" i="10"/>
  <c r="D797" i="10"/>
  <c r="D796" i="10"/>
  <c r="D795" i="10"/>
  <c r="D794" i="10"/>
  <c r="D793" i="10"/>
  <c r="D792" i="10"/>
  <c r="D791" i="10"/>
  <c r="D790" i="10"/>
  <c r="D789" i="10"/>
  <c r="D788" i="10"/>
  <c r="D787" i="10"/>
  <c r="D786" i="10"/>
  <c r="D785" i="10"/>
  <c r="D784" i="10"/>
  <c r="D783" i="10"/>
  <c r="D782" i="10"/>
  <c r="D781" i="10"/>
  <c r="D780" i="10"/>
  <c r="D779" i="10"/>
  <c r="D778" i="10"/>
  <c r="D777" i="10"/>
  <c r="D776" i="10"/>
  <c r="D775" i="10"/>
  <c r="D774" i="10"/>
  <c r="D773" i="10"/>
  <c r="D772" i="10"/>
  <c r="D771" i="10"/>
  <c r="D770" i="10"/>
  <c r="D769" i="10"/>
  <c r="D768" i="10"/>
  <c r="D767" i="10"/>
  <c r="D766" i="10"/>
  <c r="D765" i="10"/>
  <c r="D764" i="10"/>
  <c r="D763" i="10"/>
  <c r="D762" i="10"/>
  <c r="D761" i="10"/>
  <c r="D760" i="10"/>
  <c r="D759" i="10"/>
  <c r="D758" i="10"/>
  <c r="D757" i="10"/>
  <c r="D756" i="10"/>
  <c r="D755" i="10"/>
  <c r="D754" i="10"/>
  <c r="D753" i="10"/>
  <c r="D752" i="10"/>
  <c r="D751" i="10"/>
  <c r="D750" i="10"/>
  <c r="D749" i="10"/>
  <c r="D748" i="10"/>
  <c r="D747" i="10"/>
  <c r="D746" i="10"/>
  <c r="D745" i="10"/>
  <c r="D744" i="10"/>
  <c r="D743" i="10"/>
  <c r="D742" i="10"/>
  <c r="D741" i="10"/>
  <c r="D740" i="10"/>
  <c r="D739" i="10"/>
  <c r="D738" i="10"/>
  <c r="D737" i="10"/>
  <c r="D736" i="10"/>
  <c r="D735" i="10"/>
  <c r="D734" i="10"/>
  <c r="D733" i="10"/>
  <c r="D732" i="10"/>
  <c r="D731" i="10"/>
  <c r="D730" i="10"/>
  <c r="D729" i="10"/>
  <c r="D728" i="10"/>
  <c r="D727" i="10"/>
  <c r="D726" i="10"/>
  <c r="D725" i="10"/>
  <c r="D724" i="10"/>
  <c r="D723" i="10"/>
  <c r="D722" i="10"/>
  <c r="D721" i="10"/>
  <c r="D720" i="10"/>
  <c r="D719" i="10"/>
  <c r="D718" i="10"/>
  <c r="D717" i="10"/>
  <c r="D716" i="10"/>
  <c r="D715" i="10"/>
  <c r="D714" i="10"/>
  <c r="D713" i="10"/>
  <c r="D712" i="10"/>
  <c r="D711" i="10"/>
  <c r="D710" i="10"/>
  <c r="D709" i="10"/>
  <c r="D708" i="10"/>
  <c r="D707" i="10"/>
  <c r="D706" i="10"/>
  <c r="D705" i="10"/>
  <c r="D704" i="10"/>
  <c r="D703" i="10"/>
  <c r="D702" i="10"/>
  <c r="D701" i="10"/>
  <c r="D700" i="10"/>
  <c r="D699" i="10"/>
  <c r="D698" i="10"/>
  <c r="D697" i="10"/>
  <c r="D696" i="10"/>
  <c r="D695" i="10"/>
  <c r="D694" i="10"/>
  <c r="D693" i="10"/>
  <c r="D692" i="10"/>
  <c r="D691" i="10"/>
  <c r="D690" i="10"/>
  <c r="D689" i="10"/>
  <c r="D688" i="10"/>
  <c r="D687" i="10"/>
  <c r="D686" i="10"/>
  <c r="D685" i="10"/>
  <c r="D684" i="10"/>
  <c r="D683" i="10"/>
  <c r="D682" i="10"/>
  <c r="D681" i="10"/>
  <c r="D680" i="10"/>
  <c r="D679" i="10"/>
  <c r="D678" i="10"/>
  <c r="D677" i="10"/>
  <c r="D676" i="10"/>
  <c r="D675" i="10"/>
  <c r="D674" i="10"/>
  <c r="D673" i="10"/>
  <c r="D672" i="10"/>
  <c r="D671" i="10"/>
  <c r="D670" i="10"/>
  <c r="D669" i="10"/>
  <c r="D668" i="10"/>
  <c r="D667" i="10"/>
  <c r="D666" i="10"/>
  <c r="D665" i="10"/>
  <c r="D664" i="10"/>
  <c r="D663" i="10"/>
  <c r="D662" i="10"/>
  <c r="D661" i="10"/>
  <c r="D660" i="10"/>
  <c r="D659" i="10"/>
  <c r="D658" i="10"/>
  <c r="D657" i="10"/>
  <c r="D656" i="10"/>
  <c r="D655" i="10"/>
  <c r="D654" i="10"/>
  <c r="D653" i="10"/>
  <c r="D652" i="10"/>
  <c r="D651" i="10"/>
  <c r="D650" i="10"/>
  <c r="D649" i="10"/>
  <c r="D648" i="10"/>
  <c r="D647" i="10"/>
  <c r="D646" i="10"/>
  <c r="D645" i="10"/>
  <c r="D644" i="10"/>
  <c r="D643" i="10"/>
  <c r="D642" i="10"/>
  <c r="D641" i="10"/>
  <c r="D640" i="10"/>
  <c r="D639" i="10"/>
  <c r="D638" i="10"/>
  <c r="D637" i="10"/>
  <c r="D636" i="10"/>
  <c r="D635" i="10"/>
  <c r="D634" i="10"/>
  <c r="D633" i="10"/>
  <c r="D632" i="10"/>
  <c r="D631" i="10"/>
  <c r="D630" i="10"/>
  <c r="D629" i="10"/>
  <c r="D628" i="10"/>
  <c r="D627" i="10"/>
  <c r="D626" i="10"/>
  <c r="D625" i="10"/>
  <c r="D624" i="10"/>
  <c r="D623" i="10"/>
  <c r="D622" i="10"/>
  <c r="D621" i="10"/>
  <c r="D620" i="10"/>
  <c r="D619" i="10"/>
  <c r="D618" i="10"/>
  <c r="D617" i="10"/>
  <c r="D616" i="10"/>
  <c r="D615" i="10"/>
  <c r="D614" i="10"/>
  <c r="D613" i="10"/>
  <c r="D612" i="10"/>
  <c r="D611" i="10"/>
  <c r="D610" i="10"/>
  <c r="D609" i="10"/>
  <c r="D608" i="10"/>
  <c r="D607" i="10"/>
  <c r="D606" i="10"/>
  <c r="D605" i="10"/>
  <c r="D604" i="10"/>
  <c r="D603" i="10"/>
  <c r="D602" i="10"/>
  <c r="D601" i="10"/>
  <c r="D600" i="10"/>
  <c r="D599" i="10"/>
  <c r="D598" i="10"/>
  <c r="D597" i="10"/>
  <c r="D596" i="10"/>
  <c r="D595" i="10"/>
  <c r="D594" i="10"/>
  <c r="D593" i="10"/>
  <c r="D592" i="10"/>
  <c r="D591" i="10"/>
  <c r="D590" i="10"/>
  <c r="D589" i="10"/>
  <c r="D588" i="10"/>
  <c r="D587" i="10"/>
  <c r="D586" i="10"/>
  <c r="D585" i="10"/>
  <c r="D584" i="10"/>
  <c r="D583" i="10"/>
  <c r="D582" i="10"/>
  <c r="D581" i="10"/>
  <c r="D580" i="10"/>
  <c r="D579" i="10"/>
  <c r="D578" i="10"/>
  <c r="D577" i="10"/>
  <c r="D576" i="10"/>
  <c r="D575" i="10"/>
  <c r="D574" i="10"/>
  <c r="D573" i="10"/>
  <c r="D572" i="10"/>
  <c r="D571" i="10"/>
  <c r="D570" i="10"/>
  <c r="D569" i="10"/>
  <c r="D568" i="10"/>
  <c r="D567" i="10"/>
  <c r="D566" i="10"/>
  <c r="D565" i="10"/>
  <c r="D564" i="10"/>
  <c r="D563" i="10"/>
  <c r="D562" i="10"/>
  <c r="D561" i="10"/>
  <c r="D560" i="10"/>
  <c r="D559" i="10"/>
  <c r="D558" i="10"/>
  <c r="D557" i="10"/>
  <c r="D556" i="10"/>
  <c r="D555" i="10"/>
  <c r="D554" i="10"/>
  <c r="D553" i="10"/>
  <c r="D552" i="10"/>
  <c r="D551" i="10"/>
  <c r="D550" i="10"/>
  <c r="D549" i="10"/>
  <c r="D548" i="10"/>
  <c r="D547" i="10"/>
  <c r="D546" i="10"/>
  <c r="D545" i="10"/>
  <c r="D544" i="10"/>
  <c r="D543" i="10"/>
  <c r="D542" i="10"/>
  <c r="D541" i="10"/>
  <c r="D540" i="10"/>
  <c r="D539" i="10"/>
  <c r="D538" i="10"/>
  <c r="D537" i="10"/>
  <c r="D536" i="10"/>
  <c r="D535" i="10"/>
  <c r="D534" i="10"/>
  <c r="D533" i="10"/>
  <c r="D532" i="10"/>
  <c r="D531" i="10"/>
  <c r="D530" i="10"/>
  <c r="D529" i="10"/>
  <c r="D528" i="10"/>
  <c r="D527" i="10"/>
  <c r="D526" i="10"/>
  <c r="D525" i="10"/>
  <c r="D524" i="10"/>
  <c r="D523" i="10"/>
  <c r="D522" i="10"/>
  <c r="D521" i="10"/>
  <c r="D520" i="10"/>
  <c r="D519" i="10"/>
  <c r="D518" i="10"/>
  <c r="D517" i="10"/>
  <c r="D516" i="10"/>
  <c r="D515" i="10"/>
  <c r="D514" i="10"/>
  <c r="D513" i="10"/>
  <c r="D512" i="10"/>
  <c r="D511" i="10"/>
  <c r="D510" i="10"/>
  <c r="D509" i="10"/>
  <c r="D508" i="10"/>
  <c r="D507" i="10"/>
  <c r="D506" i="10"/>
  <c r="D505" i="10"/>
  <c r="D504" i="10"/>
  <c r="D503" i="10"/>
  <c r="D502" i="10"/>
  <c r="D501" i="10"/>
  <c r="D500" i="10"/>
  <c r="D499" i="10"/>
  <c r="D498" i="10"/>
  <c r="D497" i="10"/>
  <c r="D496" i="10"/>
  <c r="D495" i="10"/>
  <c r="D494" i="10"/>
  <c r="D493" i="10"/>
  <c r="D492" i="10"/>
  <c r="D491" i="10"/>
  <c r="D490" i="10"/>
  <c r="D489" i="10"/>
  <c r="D488" i="10"/>
  <c r="D487" i="10"/>
  <c r="D486" i="10"/>
  <c r="D485" i="10"/>
  <c r="D484" i="10"/>
  <c r="D483" i="10"/>
  <c r="D482" i="10"/>
  <c r="D481" i="10"/>
  <c r="D480" i="10"/>
  <c r="D479" i="10"/>
  <c r="D478" i="10"/>
  <c r="D477" i="10"/>
  <c r="D476" i="10"/>
  <c r="D475" i="10"/>
  <c r="D474" i="10"/>
  <c r="D473" i="10"/>
  <c r="D472" i="10"/>
  <c r="D471" i="10"/>
  <c r="D470" i="10"/>
  <c r="D469" i="10"/>
  <c r="D468" i="10"/>
  <c r="D467" i="10"/>
  <c r="D466" i="10"/>
  <c r="D465" i="10"/>
  <c r="D464" i="10"/>
  <c r="D463" i="10"/>
  <c r="D462" i="10"/>
  <c r="D461" i="10"/>
  <c r="D460" i="10"/>
  <c r="D459" i="10"/>
  <c r="D458" i="10"/>
  <c r="D457" i="10"/>
  <c r="D456" i="10"/>
  <c r="D455" i="10"/>
  <c r="D454" i="10"/>
  <c r="D453" i="10"/>
  <c r="D452" i="10"/>
  <c r="D451" i="10"/>
  <c r="D450" i="10"/>
  <c r="D449" i="10"/>
  <c r="D448" i="10"/>
  <c r="D447" i="10"/>
  <c r="D446" i="10"/>
  <c r="D445" i="10"/>
  <c r="D444" i="10"/>
  <c r="D443" i="10"/>
  <c r="D442" i="10"/>
  <c r="D441" i="10"/>
  <c r="D440" i="10"/>
  <c r="D439" i="10"/>
  <c r="D438" i="10"/>
  <c r="D437" i="10"/>
  <c r="D436" i="10"/>
  <c r="D435" i="10"/>
  <c r="D434" i="10"/>
  <c r="D433" i="10"/>
  <c r="D432" i="10"/>
  <c r="D431" i="10"/>
  <c r="D430" i="10"/>
  <c r="D429" i="10"/>
  <c r="D428" i="10"/>
  <c r="D427" i="10"/>
  <c r="D426" i="10"/>
  <c r="D425" i="10"/>
  <c r="D424" i="10"/>
  <c r="D423" i="10"/>
  <c r="D422" i="10"/>
  <c r="D421" i="10"/>
  <c r="D420" i="10"/>
  <c r="D419" i="10"/>
  <c r="D418" i="10"/>
  <c r="D417" i="10"/>
  <c r="D416" i="10"/>
  <c r="D415" i="10"/>
  <c r="D414" i="10"/>
  <c r="D413" i="10"/>
  <c r="D412" i="10"/>
  <c r="D411" i="10"/>
  <c r="D410" i="10"/>
  <c r="D409" i="10"/>
  <c r="D408" i="10"/>
  <c r="D407" i="10"/>
  <c r="D406" i="10"/>
  <c r="D405" i="10"/>
  <c r="D404" i="10"/>
  <c r="D403" i="10"/>
  <c r="D402" i="10"/>
  <c r="D401" i="10"/>
  <c r="D400" i="10"/>
  <c r="D399" i="10"/>
  <c r="D398" i="10"/>
  <c r="D397" i="10"/>
  <c r="D396" i="10"/>
  <c r="D395" i="10"/>
  <c r="D394" i="10"/>
  <c r="D393" i="10"/>
  <c r="D392" i="10"/>
  <c r="D391" i="10"/>
  <c r="D390" i="10"/>
  <c r="D389" i="10"/>
  <c r="D388" i="10"/>
  <c r="D387" i="10"/>
  <c r="D386" i="10"/>
  <c r="D385" i="10"/>
  <c r="D384" i="10"/>
  <c r="D383" i="10"/>
  <c r="D382" i="10"/>
  <c r="D381" i="10"/>
  <c r="D380" i="10"/>
  <c r="D379" i="10"/>
  <c r="D378" i="10"/>
  <c r="D377" i="10"/>
  <c r="D376" i="10"/>
  <c r="D375" i="10"/>
  <c r="D374" i="10"/>
  <c r="D373" i="10"/>
  <c r="D372" i="10"/>
  <c r="D371" i="10"/>
  <c r="D370" i="10"/>
  <c r="D369" i="10"/>
  <c r="D368" i="10"/>
  <c r="D367" i="10"/>
  <c r="D366" i="10"/>
  <c r="D365" i="10"/>
  <c r="D364" i="10"/>
  <c r="D363" i="10"/>
  <c r="D362" i="10"/>
  <c r="D361" i="10"/>
  <c r="D360" i="10"/>
  <c r="D359" i="10"/>
  <c r="D358" i="10"/>
  <c r="D357" i="10"/>
  <c r="D356" i="10"/>
  <c r="D355" i="10"/>
  <c r="D354" i="10"/>
  <c r="D353" i="10"/>
  <c r="D352" i="10"/>
  <c r="D351" i="10"/>
  <c r="D350" i="10"/>
  <c r="D349" i="10"/>
  <c r="D348" i="10"/>
  <c r="D347" i="10"/>
  <c r="D346" i="10"/>
  <c r="D345" i="10"/>
  <c r="D344" i="10"/>
  <c r="D343" i="10"/>
  <c r="D342" i="10"/>
  <c r="D341" i="10"/>
  <c r="D340" i="10"/>
  <c r="D339" i="10"/>
  <c r="D338" i="10"/>
  <c r="D337" i="10"/>
  <c r="D336" i="10"/>
  <c r="D335" i="10"/>
  <c r="D334" i="10"/>
  <c r="D333" i="10"/>
  <c r="D332" i="10"/>
  <c r="D331" i="10"/>
  <c r="D330" i="10"/>
  <c r="D329" i="10"/>
  <c r="D328" i="10"/>
  <c r="D327" i="10"/>
  <c r="D326" i="10"/>
  <c r="D325" i="10"/>
  <c r="D324" i="10"/>
  <c r="D323" i="10"/>
  <c r="D322" i="10"/>
  <c r="D321" i="10"/>
  <c r="D320" i="10"/>
  <c r="D319" i="10"/>
  <c r="D318" i="10"/>
  <c r="D317" i="10"/>
  <c r="D316" i="10"/>
  <c r="D315" i="10"/>
  <c r="D314" i="10"/>
  <c r="D313" i="10"/>
  <c r="D312" i="10"/>
  <c r="D311" i="10"/>
  <c r="D310" i="10"/>
  <c r="D309" i="10"/>
  <c r="D308" i="10"/>
  <c r="D307" i="10"/>
  <c r="D306" i="10"/>
  <c r="D305" i="10"/>
  <c r="D304" i="10"/>
  <c r="D303" i="10"/>
  <c r="D302" i="10"/>
  <c r="D301" i="10"/>
  <c r="D300" i="10"/>
  <c r="D299" i="10"/>
  <c r="D298" i="10"/>
  <c r="D297" i="10"/>
  <c r="D296" i="10"/>
  <c r="D295" i="10"/>
  <c r="D294" i="10"/>
  <c r="D293" i="10"/>
  <c r="D292" i="10"/>
  <c r="D291" i="10"/>
  <c r="D290" i="10"/>
  <c r="D289" i="10"/>
  <c r="D288" i="10"/>
  <c r="D287" i="10"/>
  <c r="D286" i="10"/>
  <c r="D285" i="10"/>
  <c r="D284" i="10"/>
  <c r="D283" i="10"/>
  <c r="D282" i="10"/>
  <c r="D281" i="10"/>
  <c r="D280" i="10"/>
  <c r="D279" i="10"/>
  <c r="D278" i="10"/>
  <c r="D277" i="10"/>
  <c r="D276" i="10"/>
  <c r="D275" i="10"/>
  <c r="D274" i="10"/>
  <c r="D273" i="10"/>
  <c r="D272" i="10"/>
  <c r="D271" i="10"/>
  <c r="D270" i="10"/>
  <c r="D269" i="10"/>
  <c r="D268" i="10"/>
  <c r="D267" i="10"/>
  <c r="D266" i="10"/>
  <c r="D265" i="10"/>
  <c r="D264" i="10"/>
  <c r="D263" i="10"/>
  <c r="D262" i="10"/>
  <c r="D261" i="10"/>
  <c r="D260" i="10"/>
  <c r="D259" i="10"/>
  <c r="D258" i="10"/>
  <c r="D257" i="10"/>
  <c r="D256" i="10"/>
  <c r="D255" i="10"/>
  <c r="D254" i="10"/>
  <c r="D253" i="10"/>
  <c r="D252" i="10"/>
  <c r="D251" i="10"/>
  <c r="D250" i="10"/>
  <c r="D249" i="10"/>
  <c r="D248" i="10"/>
  <c r="D247" i="10"/>
  <c r="D246" i="10"/>
  <c r="D245" i="10"/>
  <c r="D244" i="10"/>
  <c r="D243" i="10"/>
  <c r="D242" i="10"/>
  <c r="D241" i="10"/>
  <c r="D240" i="10"/>
  <c r="D239" i="10"/>
  <c r="D238" i="10"/>
  <c r="D237" i="10"/>
  <c r="D236" i="10"/>
  <c r="D235" i="10"/>
  <c r="D234" i="10"/>
  <c r="D233" i="10"/>
  <c r="D232" i="10"/>
  <c r="D231" i="10"/>
  <c r="D230" i="10"/>
  <c r="D229" i="10"/>
  <c r="D228" i="10"/>
  <c r="D227" i="10"/>
  <c r="D226" i="10"/>
  <c r="D225" i="10"/>
  <c r="D224" i="10"/>
  <c r="D223" i="10"/>
  <c r="D222" i="10"/>
  <c r="D221" i="10"/>
  <c r="D220" i="10"/>
  <c r="D219" i="10"/>
  <c r="D218" i="10"/>
  <c r="D217" i="10"/>
  <c r="D216" i="10"/>
  <c r="D215" i="10"/>
  <c r="D214" i="10"/>
  <c r="D213" i="10"/>
  <c r="D212" i="10"/>
  <c r="D211" i="10"/>
  <c r="D210" i="10"/>
  <c r="D209" i="10"/>
  <c r="D208" i="10"/>
  <c r="D207" i="10"/>
  <c r="D206" i="10"/>
  <c r="D205" i="10"/>
  <c r="D204" i="10"/>
  <c r="D203" i="10"/>
  <c r="D202" i="10"/>
  <c r="D201" i="10"/>
  <c r="D200" i="10"/>
  <c r="D199" i="10"/>
  <c r="D198" i="10"/>
  <c r="D197" i="10"/>
  <c r="D196" i="10"/>
  <c r="D195" i="10"/>
  <c r="D194" i="10"/>
  <c r="D193" i="10"/>
  <c r="D192" i="10"/>
  <c r="D191" i="10"/>
  <c r="D190" i="10"/>
  <c r="D189" i="10"/>
  <c r="D188" i="10"/>
  <c r="D187" i="10"/>
  <c r="D186" i="10"/>
  <c r="D185" i="10"/>
  <c r="D184" i="10"/>
  <c r="D183" i="10"/>
  <c r="C989" i="10"/>
  <c r="C988" i="10"/>
  <c r="C987" i="10"/>
  <c r="C986" i="10"/>
  <c r="C985" i="10"/>
  <c r="C984" i="10"/>
  <c r="C983" i="10"/>
  <c r="C982" i="10"/>
  <c r="C981" i="10"/>
  <c r="C980" i="10"/>
  <c r="C979" i="10"/>
  <c r="C978" i="10"/>
  <c r="C977" i="10"/>
  <c r="C976" i="10"/>
  <c r="C975" i="10"/>
  <c r="C974" i="10"/>
  <c r="C973" i="10"/>
  <c r="C972" i="10"/>
  <c r="C971" i="10"/>
  <c r="C970" i="10"/>
  <c r="C969" i="10"/>
  <c r="C968" i="10"/>
  <c r="C967" i="10"/>
  <c r="C966" i="10"/>
  <c r="C965" i="10"/>
  <c r="C964" i="10"/>
  <c r="C963" i="10"/>
  <c r="C962" i="10"/>
  <c r="C961" i="10"/>
  <c r="C960" i="10"/>
  <c r="C959" i="10"/>
  <c r="C958" i="10"/>
  <c r="C957" i="10"/>
  <c r="C956" i="10"/>
  <c r="C955" i="10"/>
  <c r="C954" i="10"/>
  <c r="C953" i="10"/>
  <c r="C952" i="10"/>
  <c r="C951" i="10"/>
  <c r="C950" i="10"/>
  <c r="C949" i="10"/>
  <c r="C948" i="10"/>
  <c r="C947" i="10"/>
  <c r="C946" i="10"/>
  <c r="C945" i="10"/>
  <c r="C944" i="10"/>
  <c r="C943" i="10"/>
  <c r="C942" i="10"/>
  <c r="C941" i="10"/>
  <c r="C940" i="10"/>
  <c r="C939" i="10"/>
  <c r="C938" i="10"/>
  <c r="C937" i="10"/>
  <c r="C936" i="10"/>
  <c r="C935" i="10"/>
  <c r="C934" i="10"/>
  <c r="C933" i="10"/>
  <c r="C932" i="10"/>
  <c r="C931" i="10"/>
  <c r="C930" i="10"/>
  <c r="C929" i="10"/>
  <c r="C928" i="10"/>
  <c r="C927" i="10"/>
  <c r="C926" i="10"/>
  <c r="C925" i="10"/>
  <c r="C924" i="10"/>
  <c r="C923" i="10"/>
  <c r="C922" i="10"/>
  <c r="C921" i="10"/>
  <c r="C920" i="10"/>
  <c r="C919" i="10"/>
  <c r="C918" i="10"/>
  <c r="C917" i="10"/>
  <c r="C916" i="10"/>
  <c r="C915" i="10"/>
  <c r="C914" i="10"/>
  <c r="C913" i="10"/>
  <c r="C912" i="10"/>
  <c r="C911" i="10"/>
  <c r="C910" i="10"/>
  <c r="C909" i="10"/>
  <c r="C908" i="10"/>
  <c r="C907" i="10"/>
  <c r="C906" i="10"/>
  <c r="C905" i="10"/>
  <c r="C904" i="10"/>
  <c r="C903" i="10"/>
  <c r="C902" i="10"/>
  <c r="C901" i="10"/>
  <c r="C900" i="10"/>
  <c r="C899" i="10"/>
  <c r="C898" i="10"/>
  <c r="C897" i="10"/>
  <c r="C896" i="10"/>
  <c r="C895" i="10"/>
  <c r="C894" i="10"/>
  <c r="C893" i="10"/>
  <c r="C892" i="10"/>
  <c r="C891" i="10"/>
  <c r="C890" i="10"/>
  <c r="C889" i="10"/>
  <c r="C888" i="10"/>
  <c r="C887" i="10"/>
  <c r="C886" i="10"/>
  <c r="C885" i="10"/>
  <c r="C884" i="10"/>
  <c r="C883" i="10"/>
  <c r="C882" i="10"/>
  <c r="C881" i="10"/>
  <c r="C880" i="10"/>
  <c r="C879" i="10"/>
  <c r="C878" i="10"/>
  <c r="C877" i="10"/>
  <c r="C876" i="10"/>
  <c r="C875" i="10"/>
  <c r="C874" i="10"/>
  <c r="C873" i="10"/>
  <c r="C872" i="10"/>
  <c r="C871" i="10"/>
  <c r="C870" i="10"/>
  <c r="C869" i="10"/>
  <c r="C868" i="10"/>
  <c r="C867" i="10"/>
  <c r="C866" i="10"/>
  <c r="C865" i="10"/>
  <c r="C864" i="10"/>
  <c r="C863" i="10"/>
  <c r="C862" i="10"/>
  <c r="C861" i="10"/>
  <c r="C860" i="10"/>
  <c r="C859" i="10"/>
  <c r="C858" i="10"/>
  <c r="C857" i="10"/>
  <c r="C856" i="10"/>
  <c r="C855" i="10"/>
  <c r="C854" i="10"/>
  <c r="C853" i="10"/>
  <c r="C852" i="10"/>
  <c r="C851" i="10"/>
  <c r="C850" i="10"/>
  <c r="C849" i="10"/>
  <c r="C848" i="10"/>
  <c r="C847" i="10"/>
  <c r="C846" i="10"/>
  <c r="C845" i="10"/>
  <c r="C844" i="10"/>
  <c r="C843" i="10"/>
  <c r="C842" i="10"/>
  <c r="C841" i="10"/>
  <c r="C840" i="10"/>
  <c r="C839" i="10"/>
  <c r="C838" i="10"/>
  <c r="C837" i="10"/>
  <c r="C836" i="10"/>
  <c r="C835" i="10"/>
  <c r="C834" i="10"/>
  <c r="C833" i="10"/>
  <c r="C832" i="10"/>
  <c r="C831" i="10"/>
  <c r="C830" i="10"/>
  <c r="C829" i="10"/>
  <c r="C828" i="10"/>
  <c r="C827" i="10"/>
  <c r="C826" i="10"/>
  <c r="C825" i="10"/>
  <c r="C824" i="10"/>
  <c r="C823" i="10"/>
  <c r="C822" i="10"/>
  <c r="C821" i="10"/>
  <c r="C820" i="10"/>
  <c r="C819" i="10"/>
  <c r="C818" i="10"/>
  <c r="C817" i="10"/>
  <c r="C816" i="10"/>
  <c r="C815" i="10"/>
  <c r="C814" i="10"/>
  <c r="C813" i="10"/>
  <c r="C812" i="10"/>
  <c r="C811" i="10"/>
  <c r="C810" i="10"/>
  <c r="C809" i="10"/>
  <c r="C808" i="10"/>
  <c r="C807" i="10"/>
  <c r="C806" i="10"/>
  <c r="C805" i="10"/>
  <c r="C804" i="10"/>
  <c r="C803" i="10"/>
  <c r="C802" i="10"/>
  <c r="C801" i="10"/>
  <c r="C800" i="10"/>
  <c r="C799" i="10"/>
  <c r="C798" i="10"/>
  <c r="C797" i="10"/>
  <c r="C796" i="10"/>
  <c r="C795" i="10"/>
  <c r="C794" i="10"/>
  <c r="C793" i="10"/>
  <c r="C792" i="10"/>
  <c r="C791" i="10"/>
  <c r="C790" i="10"/>
  <c r="C789" i="10"/>
  <c r="C788" i="10"/>
  <c r="C787" i="10"/>
  <c r="C786" i="10"/>
  <c r="C785" i="10"/>
  <c r="C784" i="10"/>
  <c r="C783" i="10"/>
  <c r="C782" i="10"/>
  <c r="C781" i="10"/>
  <c r="C780" i="10"/>
  <c r="C779" i="10"/>
  <c r="C778" i="10"/>
  <c r="C777" i="10"/>
  <c r="C776" i="10"/>
  <c r="C775" i="10"/>
  <c r="C774" i="10"/>
  <c r="C773" i="10"/>
  <c r="C772" i="10"/>
  <c r="C771" i="10"/>
  <c r="C770" i="10"/>
  <c r="C769" i="10"/>
  <c r="C768" i="10"/>
  <c r="C767" i="10"/>
  <c r="C766" i="10"/>
  <c r="C765" i="10"/>
  <c r="C764" i="10"/>
  <c r="C763" i="10"/>
  <c r="C762" i="10"/>
  <c r="C761" i="10"/>
  <c r="C760" i="10"/>
  <c r="C759" i="10"/>
  <c r="C758" i="10"/>
  <c r="C757" i="10"/>
  <c r="C756" i="10"/>
  <c r="C755" i="10"/>
  <c r="C754" i="10"/>
  <c r="C753" i="10"/>
  <c r="C752" i="10"/>
  <c r="C751" i="10"/>
  <c r="C750" i="10"/>
  <c r="C749" i="10"/>
  <c r="C748" i="10"/>
  <c r="C747" i="10"/>
  <c r="C746" i="10"/>
  <c r="C745" i="10"/>
  <c r="C744" i="10"/>
  <c r="C743" i="10"/>
  <c r="C742" i="10"/>
  <c r="C741" i="10"/>
  <c r="C740" i="10"/>
  <c r="C739" i="10"/>
  <c r="C738" i="10"/>
  <c r="C737" i="10"/>
  <c r="C736" i="10"/>
  <c r="C735" i="10"/>
  <c r="C734" i="10"/>
  <c r="C733" i="10"/>
  <c r="C732" i="10"/>
  <c r="C731" i="10"/>
  <c r="C730" i="10"/>
  <c r="C729" i="10"/>
  <c r="C728" i="10"/>
  <c r="C727" i="10"/>
  <c r="C726" i="10"/>
  <c r="C725" i="10"/>
  <c r="C724" i="10"/>
  <c r="C723" i="10"/>
  <c r="C722" i="10"/>
  <c r="C721" i="10"/>
  <c r="C720" i="10"/>
  <c r="C719" i="10"/>
  <c r="C718" i="10"/>
  <c r="C717" i="10"/>
  <c r="C716" i="10"/>
  <c r="C715" i="10"/>
  <c r="C714" i="10"/>
  <c r="C713" i="10"/>
  <c r="C712" i="10"/>
  <c r="C711" i="10"/>
  <c r="C710" i="10"/>
  <c r="C709" i="10"/>
  <c r="C708" i="10"/>
  <c r="C707" i="10"/>
  <c r="C706" i="10"/>
  <c r="C705" i="10"/>
  <c r="C704" i="10"/>
  <c r="C703" i="10"/>
  <c r="C702" i="10"/>
  <c r="C701" i="10"/>
  <c r="C700" i="10"/>
  <c r="C699" i="10"/>
  <c r="C698" i="10"/>
  <c r="C697" i="10"/>
  <c r="C696" i="10"/>
  <c r="C695" i="10"/>
  <c r="C694" i="10"/>
  <c r="C693" i="10"/>
  <c r="C692" i="10"/>
  <c r="C691" i="10"/>
  <c r="C690" i="10"/>
  <c r="C689" i="10"/>
  <c r="C688" i="10"/>
  <c r="C687" i="10"/>
  <c r="C686" i="10"/>
  <c r="C685" i="10"/>
  <c r="C684" i="10"/>
  <c r="C683" i="10"/>
  <c r="C682" i="10"/>
  <c r="C681" i="10"/>
  <c r="C680" i="10"/>
  <c r="C679" i="10"/>
  <c r="C678" i="10"/>
  <c r="C677" i="10"/>
  <c r="C676" i="10"/>
  <c r="C675" i="10"/>
  <c r="C674" i="10"/>
  <c r="C673" i="10"/>
  <c r="C672" i="10"/>
  <c r="C671" i="10"/>
  <c r="C670" i="10"/>
  <c r="C669" i="10"/>
  <c r="C668" i="10"/>
  <c r="C667" i="10"/>
  <c r="C666" i="10"/>
  <c r="C665" i="10"/>
  <c r="C664" i="10"/>
  <c r="C663" i="10"/>
  <c r="C662" i="10"/>
  <c r="C661" i="10"/>
  <c r="C660" i="10"/>
  <c r="C659" i="10"/>
  <c r="C658" i="10"/>
  <c r="C657" i="10"/>
  <c r="C656" i="10"/>
  <c r="C655" i="10"/>
  <c r="C654" i="10"/>
  <c r="C653" i="10"/>
  <c r="C652" i="10"/>
  <c r="C651" i="10"/>
  <c r="C650" i="10"/>
  <c r="C649" i="10"/>
  <c r="C648" i="10"/>
  <c r="C647" i="10"/>
  <c r="C646" i="10"/>
  <c r="C645" i="10"/>
  <c r="C644" i="10"/>
  <c r="C643" i="10"/>
  <c r="C642" i="10"/>
  <c r="C641" i="10"/>
  <c r="C640" i="10"/>
  <c r="C639" i="10"/>
  <c r="C638" i="10"/>
  <c r="C637" i="10"/>
  <c r="C636" i="10"/>
  <c r="C635" i="10"/>
  <c r="C634" i="10"/>
  <c r="C633" i="10"/>
  <c r="C632" i="10"/>
  <c r="C631" i="10"/>
  <c r="C630" i="10"/>
  <c r="C629" i="10"/>
  <c r="C628" i="10"/>
  <c r="C627" i="10"/>
  <c r="C626" i="10"/>
  <c r="C625" i="10"/>
  <c r="C624" i="10"/>
  <c r="C623" i="10"/>
  <c r="C622" i="10"/>
  <c r="C621" i="10"/>
  <c r="C620" i="10"/>
  <c r="C619" i="10"/>
  <c r="C618" i="10"/>
  <c r="C617" i="10"/>
  <c r="C616" i="10"/>
  <c r="C615" i="10"/>
  <c r="C614" i="10"/>
  <c r="C613" i="10"/>
  <c r="C612" i="10"/>
  <c r="C611" i="10"/>
  <c r="C610" i="10"/>
  <c r="C609" i="10"/>
  <c r="C608" i="10"/>
  <c r="C607" i="10"/>
  <c r="C606" i="10"/>
  <c r="C605" i="10"/>
  <c r="C604" i="10"/>
  <c r="C603" i="10"/>
  <c r="C602" i="10"/>
  <c r="C601" i="10"/>
  <c r="C600" i="10"/>
  <c r="C599" i="10"/>
  <c r="C598" i="10"/>
  <c r="C597" i="10"/>
  <c r="C596" i="10"/>
  <c r="C595" i="10"/>
  <c r="C594" i="10"/>
  <c r="C593" i="10"/>
  <c r="C592" i="10"/>
  <c r="C591" i="10"/>
  <c r="C590" i="10"/>
  <c r="C589" i="10"/>
  <c r="C588" i="10"/>
  <c r="C587" i="10"/>
  <c r="C586" i="10"/>
  <c r="C585" i="10"/>
  <c r="C584" i="10"/>
  <c r="C583" i="10"/>
  <c r="C582" i="10"/>
  <c r="C581" i="10"/>
  <c r="C580" i="10"/>
  <c r="C579" i="10"/>
  <c r="C578" i="10"/>
  <c r="C577" i="10"/>
  <c r="C576" i="10"/>
  <c r="C575" i="10"/>
  <c r="C574" i="10"/>
  <c r="C573" i="10"/>
  <c r="C572" i="10"/>
  <c r="C571" i="10"/>
  <c r="C570" i="10"/>
  <c r="C569" i="10"/>
  <c r="C568" i="10"/>
  <c r="C567" i="10"/>
  <c r="C566" i="10"/>
  <c r="C565" i="10"/>
  <c r="C564" i="10"/>
  <c r="C563" i="10"/>
  <c r="C562" i="10"/>
  <c r="C561" i="10"/>
  <c r="C560" i="10"/>
  <c r="C559" i="10"/>
  <c r="C558" i="10"/>
  <c r="C557" i="10"/>
  <c r="C556" i="10"/>
  <c r="C555" i="10"/>
  <c r="C554" i="10"/>
  <c r="C553" i="10"/>
  <c r="C552" i="10"/>
  <c r="C551" i="10"/>
  <c r="C550" i="10"/>
  <c r="C549" i="10"/>
  <c r="C548" i="10"/>
  <c r="C547" i="10"/>
  <c r="C546" i="10"/>
  <c r="C545" i="10"/>
  <c r="C544" i="10"/>
  <c r="C543" i="10"/>
  <c r="C542" i="10"/>
  <c r="C541" i="10"/>
  <c r="C540" i="10"/>
  <c r="C539" i="10"/>
  <c r="C538" i="10"/>
  <c r="C537" i="10"/>
  <c r="C536" i="10"/>
  <c r="C535" i="10"/>
  <c r="C534" i="10"/>
  <c r="C533" i="10"/>
  <c r="C532" i="10"/>
  <c r="C531" i="10"/>
  <c r="C530" i="10"/>
  <c r="C529" i="10"/>
  <c r="C528" i="10"/>
  <c r="C527" i="10"/>
  <c r="C526" i="10"/>
  <c r="C525" i="10"/>
  <c r="C524" i="10"/>
  <c r="C523" i="10"/>
  <c r="C522" i="10"/>
  <c r="C521" i="10"/>
  <c r="C520" i="10"/>
  <c r="C519" i="10"/>
  <c r="C518" i="10"/>
  <c r="C517" i="10"/>
  <c r="C516" i="10"/>
  <c r="C515" i="10"/>
  <c r="C514" i="10"/>
  <c r="C513" i="10"/>
  <c r="C512" i="10"/>
  <c r="C511" i="10"/>
  <c r="C510" i="10"/>
  <c r="C509" i="10"/>
  <c r="C508" i="10"/>
  <c r="C507" i="10"/>
  <c r="C506" i="10"/>
  <c r="C505" i="10"/>
  <c r="C504" i="10"/>
  <c r="C503" i="10"/>
  <c r="C502" i="10"/>
  <c r="C501" i="10"/>
  <c r="C500" i="10"/>
  <c r="C499" i="10"/>
  <c r="C498" i="10"/>
  <c r="C497" i="10"/>
  <c r="C496" i="10"/>
  <c r="C495" i="10"/>
  <c r="C494" i="10"/>
  <c r="C493" i="10"/>
  <c r="C492" i="10"/>
  <c r="C491" i="10"/>
  <c r="C490" i="10"/>
  <c r="C489" i="10"/>
  <c r="C488" i="10"/>
  <c r="C487" i="10"/>
  <c r="C486" i="10"/>
  <c r="C485" i="10"/>
  <c r="C484" i="10"/>
  <c r="C483" i="10"/>
  <c r="C482" i="10"/>
  <c r="C481" i="10"/>
  <c r="C480" i="10"/>
  <c r="C479" i="10"/>
  <c r="C478" i="10"/>
  <c r="C477" i="10"/>
  <c r="C476" i="10"/>
  <c r="C475" i="10"/>
  <c r="C474" i="10"/>
  <c r="C473" i="10"/>
  <c r="C472" i="10"/>
  <c r="C471" i="10"/>
  <c r="C470" i="10"/>
  <c r="C469" i="10"/>
  <c r="C468" i="10"/>
  <c r="C467" i="10"/>
  <c r="C466" i="10"/>
  <c r="C465" i="10"/>
  <c r="C464" i="10"/>
  <c r="C463" i="10"/>
  <c r="C462" i="10"/>
  <c r="C461" i="10"/>
  <c r="C460" i="10"/>
  <c r="C459" i="10"/>
  <c r="C458" i="10"/>
  <c r="C457" i="10"/>
  <c r="C456" i="10"/>
  <c r="C455" i="10"/>
  <c r="C454" i="10"/>
  <c r="C453" i="10"/>
  <c r="C452" i="10"/>
  <c r="C451" i="10"/>
  <c r="C450" i="10"/>
  <c r="C449" i="10"/>
  <c r="C448" i="10"/>
  <c r="C447" i="10"/>
  <c r="C446" i="10"/>
  <c r="C445" i="10"/>
  <c r="C444" i="10"/>
  <c r="C443" i="10"/>
  <c r="C442" i="10"/>
  <c r="C441" i="10"/>
  <c r="C440" i="10"/>
  <c r="C439" i="10"/>
  <c r="C438" i="10"/>
  <c r="C437" i="10"/>
  <c r="C436" i="10"/>
  <c r="C435" i="10"/>
  <c r="C434" i="10"/>
  <c r="C433" i="10"/>
  <c r="C432" i="10"/>
  <c r="C431" i="10"/>
  <c r="C430" i="10"/>
  <c r="C429" i="10"/>
  <c r="C428" i="10"/>
  <c r="C427" i="10"/>
  <c r="C426" i="10"/>
  <c r="C425" i="10"/>
  <c r="C424" i="10"/>
  <c r="C423" i="10"/>
  <c r="C422" i="10"/>
  <c r="C421" i="10"/>
  <c r="C420" i="10"/>
  <c r="C419" i="10"/>
  <c r="C418" i="10"/>
  <c r="C417" i="10"/>
  <c r="C416" i="10"/>
  <c r="C415" i="10"/>
  <c r="C414" i="10"/>
  <c r="C413" i="10"/>
  <c r="C412" i="10"/>
  <c r="C411" i="10"/>
  <c r="C410" i="10"/>
  <c r="C409" i="10"/>
  <c r="C408" i="10"/>
  <c r="C407" i="10"/>
  <c r="C406" i="10"/>
  <c r="C405" i="10"/>
  <c r="C404" i="10"/>
  <c r="C403" i="10"/>
  <c r="C402" i="10"/>
  <c r="C401" i="10"/>
  <c r="C400" i="10"/>
  <c r="C399" i="10"/>
  <c r="C398" i="10"/>
  <c r="C397" i="10"/>
  <c r="C396" i="10"/>
  <c r="C395" i="10"/>
  <c r="C394" i="10"/>
  <c r="C393" i="10"/>
  <c r="C392" i="10"/>
  <c r="C391" i="10"/>
  <c r="C390" i="10"/>
  <c r="C389" i="10"/>
  <c r="C388" i="10"/>
  <c r="C387" i="10"/>
  <c r="C386" i="10"/>
  <c r="C385" i="10"/>
  <c r="C384" i="10"/>
  <c r="C383" i="10"/>
  <c r="C382" i="10"/>
  <c r="C381" i="10"/>
  <c r="C380" i="10"/>
  <c r="C379" i="10"/>
  <c r="C378" i="10"/>
  <c r="C377" i="10"/>
  <c r="C376" i="10"/>
  <c r="C375" i="10"/>
  <c r="C374" i="10"/>
  <c r="C373" i="10"/>
  <c r="C372" i="10"/>
  <c r="C371" i="10"/>
  <c r="C370" i="10"/>
  <c r="C369" i="10"/>
  <c r="C368" i="10"/>
  <c r="C367" i="10"/>
  <c r="C366" i="10"/>
  <c r="C365" i="10"/>
  <c r="C364" i="10"/>
  <c r="C363" i="10"/>
  <c r="C362" i="10"/>
  <c r="C361" i="10"/>
  <c r="C360" i="10"/>
  <c r="C359" i="10"/>
  <c r="C358" i="10"/>
  <c r="C357" i="10"/>
  <c r="C356" i="10"/>
  <c r="C355" i="10"/>
  <c r="C354" i="10"/>
  <c r="C353" i="10"/>
  <c r="C352" i="10"/>
  <c r="C351" i="10"/>
  <c r="C350" i="10"/>
  <c r="C349" i="10"/>
  <c r="C348" i="10"/>
  <c r="C347" i="10"/>
  <c r="C346" i="10"/>
  <c r="C345" i="10"/>
  <c r="C344" i="10"/>
  <c r="C343" i="10"/>
  <c r="C342" i="10"/>
  <c r="C341" i="10"/>
  <c r="C340" i="10"/>
  <c r="C339" i="10"/>
  <c r="C338" i="10"/>
  <c r="C337" i="10"/>
  <c r="C336" i="10"/>
  <c r="C335" i="10"/>
  <c r="C334" i="10"/>
  <c r="C333" i="10"/>
  <c r="C332" i="10"/>
  <c r="C331" i="10"/>
  <c r="C330" i="10"/>
  <c r="C329" i="10"/>
  <c r="C328" i="10"/>
  <c r="C327" i="10"/>
  <c r="C326" i="10"/>
  <c r="C325" i="10"/>
  <c r="C324" i="10"/>
  <c r="C323" i="10"/>
  <c r="C322" i="10"/>
  <c r="C321" i="10"/>
  <c r="C320" i="10"/>
  <c r="C319" i="10"/>
  <c r="C318" i="10"/>
  <c r="C317" i="10"/>
  <c r="C316" i="10"/>
  <c r="C315" i="10"/>
  <c r="C314" i="10"/>
  <c r="C313" i="10"/>
  <c r="C312" i="10"/>
  <c r="C311" i="10"/>
  <c r="C310" i="10"/>
  <c r="C309" i="10"/>
  <c r="C308" i="10"/>
  <c r="C307" i="10"/>
  <c r="C306" i="10"/>
  <c r="C305" i="10"/>
  <c r="C304" i="10"/>
  <c r="C303" i="10"/>
  <c r="C302" i="10"/>
  <c r="C301" i="10"/>
  <c r="C300" i="10"/>
  <c r="C299" i="10"/>
  <c r="C298" i="10"/>
  <c r="C297" i="10"/>
  <c r="C296" i="10"/>
  <c r="C295" i="10"/>
  <c r="C294" i="10"/>
  <c r="C293" i="10"/>
  <c r="C292" i="10"/>
  <c r="C291" i="10"/>
  <c r="C290" i="10"/>
  <c r="C289" i="10"/>
  <c r="C288" i="10"/>
  <c r="C287" i="10"/>
  <c r="C286" i="10"/>
  <c r="C285" i="10"/>
  <c r="C284" i="10"/>
  <c r="C283" i="10"/>
  <c r="C282" i="10"/>
  <c r="C281" i="10"/>
  <c r="C280" i="10"/>
  <c r="C279" i="10"/>
  <c r="C278" i="10"/>
  <c r="C277" i="10"/>
  <c r="C276" i="10"/>
  <c r="C275" i="10"/>
  <c r="C274" i="10"/>
  <c r="C273" i="10"/>
  <c r="C272" i="10"/>
  <c r="C271" i="10"/>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182" i="10"/>
  <c r="F1044" i="10"/>
  <c r="D1038" i="10"/>
  <c r="D1039" i="10"/>
  <c r="D1040" i="10"/>
  <c r="D1041" i="10"/>
  <c r="D1042" i="10"/>
  <c r="D1043" i="10"/>
  <c r="D1044" i="10"/>
  <c r="D1036"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B1036" i="10"/>
  <c r="C1036" i="10"/>
  <c r="A1036" i="10"/>
  <c r="G1036" i="10"/>
  <c r="H1036" i="10"/>
  <c r="I1036" i="10"/>
  <c r="J1036" i="10"/>
  <c r="G1038" i="10"/>
  <c r="H1038" i="10"/>
  <c r="I1038" i="10"/>
  <c r="J1038" i="10"/>
  <c r="G1039" i="10"/>
  <c r="H1039" i="10"/>
  <c r="I1039" i="10"/>
  <c r="J1039" i="10"/>
  <c r="G1040" i="10"/>
  <c r="H1040" i="10"/>
  <c r="I1040" i="10"/>
  <c r="J1040" i="10"/>
  <c r="G1041" i="10"/>
  <c r="H1041" i="10"/>
  <c r="I1041" i="10"/>
  <c r="J1041" i="10"/>
  <c r="G1042" i="10"/>
  <c r="H1042" i="10"/>
  <c r="I1042" i="10"/>
  <c r="J1042" i="10"/>
  <c r="G1043" i="10"/>
  <c r="H1043" i="10"/>
  <c r="I1043" i="10"/>
  <c r="J1043" i="10"/>
  <c r="G1044" i="10"/>
  <c r="H1044" i="10"/>
  <c r="I1044" i="10"/>
  <c r="J1044" i="10"/>
  <c r="F1038" i="10"/>
  <c r="F1039" i="10"/>
  <c r="F1040" i="10"/>
  <c r="F1041" i="10"/>
  <c r="F1042" i="10"/>
  <c r="F1043" i="10"/>
  <c r="F1036" i="10"/>
  <c r="G8" i="50"/>
  <c r="E1038" i="10" s="1"/>
  <c r="G9" i="50"/>
  <c r="E1039" i="10" s="1"/>
  <c r="G10" i="50"/>
  <c r="E1040" i="10" s="1"/>
  <c r="G11" i="50"/>
  <c r="E1041" i="10" s="1"/>
  <c r="G12" i="50"/>
  <c r="E1042" i="10" s="1"/>
  <c r="G13" i="50"/>
  <c r="E1043" i="10" s="1"/>
  <c r="G14" i="50"/>
  <c r="E1044" i="10" s="1"/>
  <c r="G6" i="50"/>
  <c r="E1036" i="10" s="1"/>
  <c r="A13" i="3" l="1"/>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M12" i="23"/>
  <c r="M11" i="23"/>
  <c r="M10" i="23"/>
  <c r="M9" i="23"/>
  <c r="M8" i="23"/>
  <c r="M7" i="23"/>
  <c r="M6" i="23"/>
  <c r="M5" i="23"/>
  <c r="L12" i="23"/>
  <c r="L11" i="23"/>
  <c r="L10" i="23"/>
  <c r="L9" i="23"/>
  <c r="L8" i="23"/>
  <c r="L7" i="23"/>
  <c r="L6" i="23"/>
  <c r="L5" i="23"/>
  <c r="K12" i="23"/>
  <c r="K11" i="23"/>
  <c r="K10" i="23"/>
  <c r="K9" i="23"/>
  <c r="K8" i="23"/>
  <c r="K7" i="23"/>
  <c r="K6" i="23"/>
  <c r="K5" i="23"/>
  <c r="M12" i="46"/>
  <c r="M11" i="46"/>
  <c r="M10" i="46"/>
  <c r="M9" i="46"/>
  <c r="M8" i="46"/>
  <c r="M7" i="46"/>
  <c r="M6" i="46"/>
  <c r="M5" i="46"/>
  <c r="L12" i="46"/>
  <c r="L11" i="46"/>
  <c r="L10" i="46"/>
  <c r="L9" i="46"/>
  <c r="L8" i="46"/>
  <c r="L7" i="46"/>
  <c r="L6" i="46"/>
  <c r="L5" i="46"/>
  <c r="K12" i="46"/>
  <c r="K11" i="46"/>
  <c r="K10" i="46"/>
  <c r="K9" i="46"/>
  <c r="K8" i="46"/>
  <c r="K7" i="46"/>
  <c r="K6" i="46"/>
  <c r="K5" i="46"/>
  <c r="M13" i="23" l="1"/>
  <c r="K13" i="46"/>
  <c r="L13" i="46"/>
  <c r="M13" i="46"/>
  <c r="K13" i="23"/>
  <c r="L13" i="23"/>
  <c r="C24" i="11" l="1"/>
  <c r="A27" i="48" s="1"/>
  <c r="C25" i="11"/>
  <c r="A28" i="48" s="1"/>
  <c r="C26" i="11"/>
  <c r="A29" i="48" s="1"/>
  <c r="C27" i="11"/>
  <c r="A30" i="48" s="1"/>
  <c r="C28" i="11"/>
  <c r="A31" i="48" s="1"/>
  <c r="C29" i="11"/>
  <c r="A32" i="48" s="1"/>
  <c r="C30" i="11"/>
  <c r="A33" i="48" s="1"/>
  <c r="C31" i="11"/>
  <c r="A34" i="48" s="1"/>
  <c r="C32" i="11"/>
  <c r="A35" i="48" s="1"/>
  <c r="C33" i="11"/>
  <c r="A36" i="48" s="1"/>
  <c r="C34" i="11"/>
  <c r="A37" i="48" s="1"/>
  <c r="C35" i="11"/>
  <c r="A38" i="48" s="1"/>
  <c r="C36" i="11"/>
  <c r="A39" i="48" s="1"/>
  <c r="C37" i="11"/>
  <c r="A40" i="48" s="1"/>
  <c r="C38" i="11"/>
  <c r="A41" i="48" s="1"/>
  <c r="C39" i="11"/>
  <c r="A42" i="48" s="1"/>
  <c r="C40" i="11"/>
  <c r="A43" i="48" s="1"/>
  <c r="C41" i="11"/>
  <c r="A44" i="48" s="1"/>
  <c r="C42" i="11"/>
  <c r="A45" i="48" s="1"/>
  <c r="C43" i="11"/>
  <c r="A46" i="48" s="1"/>
  <c r="C44" i="11"/>
  <c r="A47" i="48" s="1"/>
  <c r="C45" i="11"/>
  <c r="A48" i="48" s="1"/>
  <c r="C46" i="11"/>
  <c r="A49" i="48" s="1"/>
  <c r="C47" i="11"/>
  <c r="A50" i="48" s="1"/>
  <c r="C48" i="11"/>
  <c r="A51" i="48" s="1"/>
  <c r="A48" i="11" l="1"/>
  <c r="A44" i="11"/>
  <c r="A42" i="11"/>
  <c r="A47" i="11"/>
  <c r="A45" i="11"/>
  <c r="A43" i="11"/>
  <c r="A41" i="11"/>
  <c r="A39" i="11"/>
  <c r="A37" i="11"/>
  <c r="A35" i="11"/>
  <c r="A33" i="11"/>
  <c r="A31" i="11"/>
  <c r="A29" i="11"/>
  <c r="A27" i="11"/>
  <c r="A25" i="11"/>
  <c r="A46" i="11"/>
  <c r="A40" i="11"/>
  <c r="A38" i="11"/>
  <c r="A36" i="11"/>
  <c r="A34" i="11"/>
  <c r="A32" i="11"/>
  <c r="A30" i="11"/>
  <c r="A28" i="11"/>
  <c r="A26" i="11"/>
  <c r="A24" i="11"/>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1036" i="10"/>
  <c r="K1038" i="10"/>
  <c r="K1039" i="10"/>
  <c r="K1040" i="10"/>
  <c r="K1041" i="10"/>
  <c r="K1042" i="10"/>
  <c r="K1043" i="10"/>
  <c r="K1044" i="10"/>
  <c r="J12" i="46" l="1"/>
  <c r="I12" i="46"/>
  <c r="H12" i="46"/>
  <c r="G12" i="46"/>
  <c r="F12" i="46"/>
  <c r="E12" i="46"/>
  <c r="D12" i="46"/>
  <c r="C12" i="46"/>
  <c r="B12" i="46"/>
  <c r="A12" i="46"/>
  <c r="J11" i="46"/>
  <c r="I11" i="46"/>
  <c r="H11" i="46"/>
  <c r="G11" i="46"/>
  <c r="F11" i="46"/>
  <c r="E11" i="46"/>
  <c r="D11" i="46"/>
  <c r="C11" i="46"/>
  <c r="B11" i="46"/>
  <c r="A11" i="46"/>
  <c r="J10" i="46"/>
  <c r="I10" i="46"/>
  <c r="H10" i="46"/>
  <c r="G10" i="46"/>
  <c r="F10" i="46"/>
  <c r="E10" i="46"/>
  <c r="D10" i="46"/>
  <c r="C10" i="46"/>
  <c r="B10" i="46"/>
  <c r="A10" i="46"/>
  <c r="J9" i="46"/>
  <c r="I9" i="46"/>
  <c r="H9" i="46"/>
  <c r="G9" i="46"/>
  <c r="F9" i="46"/>
  <c r="E9" i="46"/>
  <c r="D9" i="46"/>
  <c r="C9" i="46"/>
  <c r="B9" i="46"/>
  <c r="A9" i="46"/>
  <c r="J8" i="46"/>
  <c r="I8" i="46"/>
  <c r="H8" i="46"/>
  <c r="G8" i="46"/>
  <c r="F8" i="46"/>
  <c r="E8" i="46"/>
  <c r="D8" i="46"/>
  <c r="C8" i="46"/>
  <c r="B8" i="46"/>
  <c r="A8" i="46"/>
  <c r="J7" i="46"/>
  <c r="I7" i="46"/>
  <c r="H7" i="46"/>
  <c r="G7" i="46"/>
  <c r="F7" i="46"/>
  <c r="E7" i="46"/>
  <c r="D7" i="46"/>
  <c r="C7" i="46"/>
  <c r="B7" i="46"/>
  <c r="A7" i="46"/>
  <c r="J6" i="46"/>
  <c r="I6" i="46"/>
  <c r="H6" i="46"/>
  <c r="G6" i="46"/>
  <c r="F6" i="46"/>
  <c r="E6" i="46"/>
  <c r="D6" i="46"/>
  <c r="C6" i="46"/>
  <c r="B6" i="46"/>
  <c r="A6" i="46"/>
  <c r="J5" i="46"/>
  <c r="I5" i="46"/>
  <c r="H5" i="46"/>
  <c r="G5" i="46"/>
  <c r="F5" i="46"/>
  <c r="E5" i="46"/>
  <c r="D5" i="46"/>
  <c r="C5" i="46"/>
  <c r="B5" i="46"/>
  <c r="A5" i="46"/>
  <c r="A4" i="46"/>
  <c r="N5" i="46" l="1"/>
  <c r="N6" i="46"/>
  <c r="O6" i="46" s="1"/>
  <c r="N8" i="46"/>
  <c r="O8" i="46" s="1"/>
  <c r="N10" i="46"/>
  <c r="N12" i="46"/>
  <c r="O12" i="46" s="1"/>
  <c r="N7" i="46"/>
  <c r="N9" i="46"/>
  <c r="O9" i="46" s="1"/>
  <c r="N11" i="46"/>
  <c r="O11" i="46" s="1"/>
  <c r="B13" i="46"/>
  <c r="F13" i="46"/>
  <c r="J13" i="46"/>
  <c r="O10" i="46"/>
  <c r="D13" i="46"/>
  <c r="H13" i="46"/>
  <c r="O5" i="46"/>
  <c r="O7" i="46"/>
  <c r="C13" i="46"/>
  <c r="E13" i="46"/>
  <c r="G13" i="46"/>
  <c r="I13" i="46"/>
  <c r="N13" i="46" l="1"/>
  <c r="O13" i="46"/>
  <c r="I179" i="10"/>
  <c r="J24" i="41"/>
  <c r="J25" i="41"/>
  <c r="J26" i="41"/>
  <c r="J27" i="41"/>
  <c r="J28" i="41"/>
  <c r="J29" i="41"/>
  <c r="J30" i="41"/>
  <c r="J31" i="41"/>
  <c r="J32" i="41"/>
  <c r="J33" i="41"/>
  <c r="J34" i="41"/>
  <c r="J35" i="41"/>
  <c r="J36" i="41"/>
  <c r="J37" i="41"/>
  <c r="J38" i="41"/>
  <c r="J39" i="41"/>
  <c r="J40" i="41"/>
  <c r="J41" i="41"/>
  <c r="J42" i="41"/>
  <c r="J43" i="41"/>
  <c r="J44" i="41"/>
  <c r="J45" i="41"/>
  <c r="J46" i="41"/>
  <c r="J47" i="41"/>
  <c r="J48" i="41"/>
  <c r="J12" i="23"/>
  <c r="I12" i="23"/>
  <c r="H12" i="23"/>
  <c r="G12" i="23"/>
  <c r="F12" i="23"/>
  <c r="E12" i="23"/>
  <c r="D12" i="23"/>
  <c r="C12" i="23"/>
  <c r="B12" i="23"/>
  <c r="J11" i="23"/>
  <c r="I11" i="23"/>
  <c r="H11" i="23"/>
  <c r="G11" i="23"/>
  <c r="F11" i="23"/>
  <c r="E11" i="23"/>
  <c r="D11" i="23"/>
  <c r="C11" i="23"/>
  <c r="B11" i="23"/>
  <c r="J10" i="23"/>
  <c r="I10" i="23"/>
  <c r="H10" i="23"/>
  <c r="G10" i="23"/>
  <c r="F10" i="23"/>
  <c r="E10" i="23"/>
  <c r="D10" i="23"/>
  <c r="C10" i="23"/>
  <c r="B10" i="23"/>
  <c r="J9" i="23"/>
  <c r="I9" i="23"/>
  <c r="H9" i="23"/>
  <c r="G9" i="23"/>
  <c r="F9" i="23"/>
  <c r="E9" i="23"/>
  <c r="D9" i="23"/>
  <c r="C9" i="23"/>
  <c r="B9" i="23"/>
  <c r="J8" i="23"/>
  <c r="I8" i="23"/>
  <c r="H8" i="23"/>
  <c r="G8" i="23"/>
  <c r="F8" i="23"/>
  <c r="E8" i="23"/>
  <c r="D8" i="23"/>
  <c r="C8" i="23"/>
  <c r="B8" i="23"/>
  <c r="J7" i="23"/>
  <c r="I7" i="23"/>
  <c r="H7" i="23"/>
  <c r="G7" i="23"/>
  <c r="F7" i="23"/>
  <c r="E7" i="23"/>
  <c r="D7" i="23"/>
  <c r="C7" i="23"/>
  <c r="B7" i="23"/>
  <c r="J6" i="23"/>
  <c r="I6" i="23"/>
  <c r="H6" i="23"/>
  <c r="G6" i="23"/>
  <c r="F6" i="23"/>
  <c r="E6" i="23"/>
  <c r="D6" i="23"/>
  <c r="C6" i="23"/>
  <c r="B6" i="23"/>
  <c r="J5" i="23"/>
  <c r="I5" i="23"/>
  <c r="H5" i="23"/>
  <c r="G5" i="23"/>
  <c r="F5" i="23"/>
  <c r="E5" i="23"/>
  <c r="D5" i="23"/>
  <c r="C5" i="23"/>
  <c r="B5" i="23"/>
  <c r="F182" i="10"/>
  <c r="D182" i="10"/>
  <c r="I48" i="41"/>
  <c r="H48" i="41"/>
  <c r="G48" i="41"/>
  <c r="F48" i="41"/>
  <c r="E48" i="41"/>
  <c r="D48" i="41"/>
  <c r="C48" i="41"/>
  <c r="B48" i="41"/>
  <c r="A48" i="41" s="1"/>
  <c r="I47" i="41"/>
  <c r="H47" i="41"/>
  <c r="G47" i="41"/>
  <c r="F47" i="41"/>
  <c r="E47" i="41"/>
  <c r="D47" i="41"/>
  <c r="C47" i="41"/>
  <c r="B47" i="41"/>
  <c r="A47" i="41" s="1"/>
  <c r="I46" i="41"/>
  <c r="H46" i="41"/>
  <c r="G46" i="41"/>
  <c r="F46" i="41"/>
  <c r="E46" i="41"/>
  <c r="D46" i="41"/>
  <c r="C46" i="41"/>
  <c r="B46" i="41"/>
  <c r="A46" i="41" s="1"/>
  <c r="I45" i="41"/>
  <c r="H45" i="41"/>
  <c r="G45" i="41"/>
  <c r="F45" i="41"/>
  <c r="E45" i="41"/>
  <c r="D45" i="41"/>
  <c r="C45" i="41"/>
  <c r="B45" i="41"/>
  <c r="A45" i="41" s="1"/>
  <c r="I44" i="41"/>
  <c r="H44" i="41"/>
  <c r="G44" i="41"/>
  <c r="F44" i="41"/>
  <c r="E44" i="41"/>
  <c r="D44" i="41"/>
  <c r="C44" i="41"/>
  <c r="B44" i="41"/>
  <c r="A44" i="41" s="1"/>
  <c r="I43" i="41"/>
  <c r="H43" i="41"/>
  <c r="G43" i="41"/>
  <c r="F43" i="41"/>
  <c r="E43" i="41"/>
  <c r="D43" i="41"/>
  <c r="C43" i="41"/>
  <c r="B43" i="41"/>
  <c r="A43" i="41" s="1"/>
  <c r="I42" i="41"/>
  <c r="H42" i="41"/>
  <c r="G42" i="41"/>
  <c r="F42" i="41"/>
  <c r="E42" i="41"/>
  <c r="D42" i="41"/>
  <c r="C42" i="41"/>
  <c r="B42" i="41"/>
  <c r="A42" i="41" s="1"/>
  <c r="I41" i="41"/>
  <c r="H41" i="41"/>
  <c r="G41" i="41"/>
  <c r="F41" i="41"/>
  <c r="E41" i="41"/>
  <c r="D41" i="41"/>
  <c r="C41" i="41"/>
  <c r="B41" i="41"/>
  <c r="A41" i="41" s="1"/>
  <c r="I40" i="41"/>
  <c r="H40" i="41"/>
  <c r="G40" i="41"/>
  <c r="F40" i="41"/>
  <c r="E40" i="41"/>
  <c r="D40" i="41"/>
  <c r="C40" i="41"/>
  <c r="B40" i="41"/>
  <c r="A40" i="41" s="1"/>
  <c r="I39" i="41"/>
  <c r="H39" i="41"/>
  <c r="G39" i="41"/>
  <c r="F39" i="41"/>
  <c r="E39" i="41"/>
  <c r="D39" i="41"/>
  <c r="C39" i="41"/>
  <c r="B39" i="41"/>
  <c r="A39" i="41" s="1"/>
  <c r="I38" i="41"/>
  <c r="H38" i="41"/>
  <c r="G38" i="41"/>
  <c r="F38" i="41"/>
  <c r="E38" i="41"/>
  <c r="D38" i="41"/>
  <c r="C38" i="41"/>
  <c r="B38" i="41"/>
  <c r="A38" i="41" s="1"/>
  <c r="I37" i="41"/>
  <c r="H37" i="41"/>
  <c r="G37" i="41"/>
  <c r="F37" i="41"/>
  <c r="E37" i="41"/>
  <c r="D37" i="41"/>
  <c r="C37" i="41"/>
  <c r="B37" i="41"/>
  <c r="A37" i="41" s="1"/>
  <c r="I36" i="41"/>
  <c r="H36" i="41"/>
  <c r="G36" i="41"/>
  <c r="F36" i="41"/>
  <c r="E36" i="41"/>
  <c r="D36" i="41"/>
  <c r="C36" i="41"/>
  <c r="B36" i="41"/>
  <c r="A36" i="41" s="1"/>
  <c r="I35" i="41"/>
  <c r="H35" i="41"/>
  <c r="G35" i="41"/>
  <c r="F35" i="41"/>
  <c r="E35" i="41"/>
  <c r="D35" i="41"/>
  <c r="C35" i="41"/>
  <c r="B35" i="41"/>
  <c r="A35" i="41" s="1"/>
  <c r="I34" i="41"/>
  <c r="H34" i="41"/>
  <c r="G34" i="41"/>
  <c r="F34" i="41"/>
  <c r="E34" i="41"/>
  <c r="D34" i="41"/>
  <c r="C34" i="41"/>
  <c r="B34" i="41"/>
  <c r="A34" i="41" s="1"/>
  <c r="I33" i="41"/>
  <c r="H33" i="41"/>
  <c r="G33" i="41"/>
  <c r="F33" i="41"/>
  <c r="E33" i="41"/>
  <c r="D33" i="41"/>
  <c r="C33" i="41"/>
  <c r="B33" i="41"/>
  <c r="A33" i="41" s="1"/>
  <c r="I32" i="41"/>
  <c r="H32" i="41"/>
  <c r="G32" i="41"/>
  <c r="F32" i="41"/>
  <c r="E32" i="41"/>
  <c r="D32" i="41"/>
  <c r="C32" i="41"/>
  <c r="B32" i="41"/>
  <c r="A32" i="41" s="1"/>
  <c r="I31" i="41"/>
  <c r="H31" i="41"/>
  <c r="G31" i="41"/>
  <c r="F31" i="41"/>
  <c r="E31" i="41"/>
  <c r="D31" i="41"/>
  <c r="C31" i="41"/>
  <c r="B31" i="41"/>
  <c r="A31" i="41" s="1"/>
  <c r="I30" i="41"/>
  <c r="H30" i="41"/>
  <c r="G30" i="41"/>
  <c r="F30" i="41"/>
  <c r="E30" i="41"/>
  <c r="D30" i="41"/>
  <c r="C30" i="41"/>
  <c r="B30" i="41"/>
  <c r="A30" i="41" s="1"/>
  <c r="I29" i="41"/>
  <c r="H29" i="41"/>
  <c r="G29" i="41"/>
  <c r="F29" i="41"/>
  <c r="E29" i="41"/>
  <c r="D29" i="41"/>
  <c r="C29" i="41"/>
  <c r="B29" i="41"/>
  <c r="A29" i="41" s="1"/>
  <c r="I28" i="41"/>
  <c r="H28" i="41"/>
  <c r="G28" i="41"/>
  <c r="F28" i="41"/>
  <c r="E28" i="41"/>
  <c r="D28" i="41"/>
  <c r="C28" i="41"/>
  <c r="B28" i="41"/>
  <c r="A28" i="41" s="1"/>
  <c r="I27" i="41"/>
  <c r="H27" i="41"/>
  <c r="G27" i="41"/>
  <c r="F27" i="41"/>
  <c r="E27" i="41"/>
  <c r="D27" i="41"/>
  <c r="C27" i="41"/>
  <c r="B27" i="41"/>
  <c r="A27" i="41" s="1"/>
  <c r="I26" i="41"/>
  <c r="H26" i="41"/>
  <c r="G26" i="41"/>
  <c r="F26" i="41"/>
  <c r="E26" i="41"/>
  <c r="D26" i="41"/>
  <c r="C26" i="41"/>
  <c r="B26" i="41"/>
  <c r="A26" i="41" s="1"/>
  <c r="I25" i="41"/>
  <c r="H25" i="41"/>
  <c r="G25" i="41"/>
  <c r="F25" i="41"/>
  <c r="E25" i="41"/>
  <c r="D25" i="41"/>
  <c r="C25" i="41"/>
  <c r="B25" i="41"/>
  <c r="A25" i="41" s="1"/>
  <c r="I24" i="41"/>
  <c r="H24" i="41"/>
  <c r="G24" i="41"/>
  <c r="F24" i="41"/>
  <c r="E24" i="41"/>
  <c r="D24" i="41"/>
  <c r="C24" i="41"/>
  <c r="B24" i="41"/>
  <c r="A24" i="41" s="1"/>
  <c r="J23" i="41"/>
  <c r="J49" i="41" s="1"/>
  <c r="I23" i="41"/>
  <c r="H23" i="41"/>
  <c r="G23" i="41"/>
  <c r="F23" i="41"/>
  <c r="E23" i="41"/>
  <c r="D23" i="41"/>
  <c r="C23" i="41"/>
  <c r="B23" i="41"/>
  <c r="A23" i="41" s="1"/>
  <c r="J22" i="41"/>
  <c r="J4" i="41" s="1"/>
  <c r="I22" i="41"/>
  <c r="I4" i="41" s="1"/>
  <c r="H22" i="41"/>
  <c r="H4" i="41" s="1"/>
  <c r="G22" i="41"/>
  <c r="G4" i="41" s="1"/>
  <c r="F22" i="41"/>
  <c r="F4" i="41" s="1"/>
  <c r="E22" i="41"/>
  <c r="E4" i="41" s="1"/>
  <c r="D22" i="41"/>
  <c r="D4" i="41" s="1"/>
  <c r="C22" i="41"/>
  <c r="C4" i="41" s="1"/>
  <c r="B22" i="41"/>
  <c r="B4" i="41" s="1"/>
  <c r="K4" i="41"/>
  <c r="D22" i="25"/>
  <c r="D4" i="25" s="1"/>
  <c r="E22" i="25"/>
  <c r="E4" i="25" s="1"/>
  <c r="F22" i="25"/>
  <c r="F4" i="25" s="1"/>
  <c r="G22" i="25"/>
  <c r="G4" i="25" s="1"/>
  <c r="H22" i="25"/>
  <c r="H4" i="25" s="1"/>
  <c r="I22" i="25"/>
  <c r="I4" i="25" s="1"/>
  <c r="J22" i="25"/>
  <c r="J4" i="25" s="1"/>
  <c r="C22" i="25"/>
  <c r="C4" i="25" s="1"/>
  <c r="A12" i="23"/>
  <c r="A11" i="23"/>
  <c r="A10" i="23"/>
  <c r="A9" i="23"/>
  <c r="A8" i="23"/>
  <c r="A7" i="23"/>
  <c r="A6" i="23"/>
  <c r="A5" i="23"/>
  <c r="A4" i="23"/>
  <c r="B5" i="21"/>
  <c r="B6" i="21"/>
  <c r="B7" i="21"/>
  <c r="B8" i="21"/>
  <c r="B9" i="21"/>
  <c r="B10" i="21"/>
  <c r="B11" i="21"/>
  <c r="B12" i="21"/>
  <c r="D173" i="1"/>
  <c r="C173" i="10" s="1"/>
  <c r="D172" i="1"/>
  <c r="C172" i="10" s="1"/>
  <c r="D171" i="1"/>
  <c r="C171" i="10" s="1"/>
  <c r="D170" i="1"/>
  <c r="C170" i="10" s="1"/>
  <c r="D169" i="1"/>
  <c r="C169" i="10" s="1"/>
  <c r="K169" i="10" s="1"/>
  <c r="D168" i="1"/>
  <c r="C168" i="10" s="1"/>
  <c r="D167" i="1"/>
  <c r="C167" i="10" s="1"/>
  <c r="D166" i="1"/>
  <c r="C166" i="10" s="1"/>
  <c r="D165" i="1"/>
  <c r="C165" i="10" s="1"/>
  <c r="D164" i="1"/>
  <c r="C164" i="10" s="1"/>
  <c r="D163" i="1"/>
  <c r="C163" i="10" s="1"/>
  <c r="K163" i="10" s="1"/>
  <c r="D162" i="1"/>
  <c r="C162" i="10" s="1"/>
  <c r="D161" i="1"/>
  <c r="C161" i="10" s="1"/>
  <c r="K161" i="10" s="1"/>
  <c r="D160" i="1"/>
  <c r="C160" i="10" s="1"/>
  <c r="K160" i="10" s="1"/>
  <c r="D159" i="1"/>
  <c r="C159" i="10" s="1"/>
  <c r="D158" i="1"/>
  <c r="C158" i="10" s="1"/>
  <c r="K158" i="10" s="1"/>
  <c r="D157" i="1"/>
  <c r="C157" i="10" s="1"/>
  <c r="D156" i="1"/>
  <c r="C156" i="10" s="1"/>
  <c r="K156" i="10" s="1"/>
  <c r="D155" i="1"/>
  <c r="C155" i="10" s="1"/>
  <c r="D154" i="1"/>
  <c r="C154" i="10" s="1"/>
  <c r="D153" i="1"/>
  <c r="C153" i="10" s="1"/>
  <c r="D152" i="1"/>
  <c r="C152" i="10" s="1"/>
  <c r="K152" i="10" s="1"/>
  <c r="D151" i="1"/>
  <c r="C151" i="10" s="1"/>
  <c r="D150" i="1"/>
  <c r="C150" i="10" s="1"/>
  <c r="D149" i="1"/>
  <c r="C149" i="10" s="1"/>
  <c r="D148" i="1"/>
  <c r="C148" i="10" s="1"/>
  <c r="D147" i="1"/>
  <c r="C147" i="10" s="1"/>
  <c r="D146" i="1"/>
  <c r="C146" i="10" s="1"/>
  <c r="D145" i="1"/>
  <c r="C145" i="10" s="1"/>
  <c r="D144" i="1"/>
  <c r="C144" i="10" s="1"/>
  <c r="D143" i="1"/>
  <c r="C143" i="10" s="1"/>
  <c r="K143" i="10" s="1"/>
  <c r="D142" i="1"/>
  <c r="C142" i="10" s="1"/>
  <c r="C142" i="1"/>
  <c r="B142" i="10" s="1"/>
  <c r="D141" i="1"/>
  <c r="C141" i="10" s="1"/>
  <c r="C141" i="1"/>
  <c r="B141" i="10" s="1"/>
  <c r="D140" i="1"/>
  <c r="C140" i="10" s="1"/>
  <c r="B140" i="1"/>
  <c r="D139" i="1"/>
  <c r="C139" i="10" s="1"/>
  <c r="K139" i="10" s="1"/>
  <c r="D138" i="1"/>
  <c r="C138" i="10" s="1"/>
  <c r="K138" i="10" s="1"/>
  <c r="D137" i="1"/>
  <c r="C137" i="10" s="1"/>
  <c r="K137" i="10" s="1"/>
  <c r="D136" i="1"/>
  <c r="C136" i="10" s="1"/>
  <c r="K136" i="10" s="1"/>
  <c r="D135" i="1"/>
  <c r="C135" i="10" s="1"/>
  <c r="C135" i="1"/>
  <c r="B135" i="10" s="1"/>
  <c r="D134" i="1"/>
  <c r="C134" i="10" s="1"/>
  <c r="B134" i="1"/>
  <c r="D133" i="1"/>
  <c r="C133" i="10" s="1"/>
  <c r="K133" i="10" s="1"/>
  <c r="D132" i="1"/>
  <c r="C132" i="10" s="1"/>
  <c r="D131" i="1"/>
  <c r="C131" i="10" s="1"/>
  <c r="D130" i="1"/>
  <c r="C130" i="10" s="1"/>
  <c r="D129" i="1"/>
  <c r="C129" i="10" s="1"/>
  <c r="D128" i="1"/>
  <c r="C128" i="10" s="1"/>
  <c r="D127" i="1"/>
  <c r="C127" i="10" s="1"/>
  <c r="K127" i="10" s="1"/>
  <c r="D126" i="1"/>
  <c r="C126" i="10" s="1"/>
  <c r="D125" i="1"/>
  <c r="C125" i="10" s="1"/>
  <c r="D124" i="1"/>
  <c r="C124" i="10" s="1"/>
  <c r="K124" i="10" s="1"/>
  <c r="D123" i="1"/>
  <c r="C123" i="10" s="1"/>
  <c r="D122" i="1"/>
  <c r="C122" i="10" s="1"/>
  <c r="D121" i="1"/>
  <c r="C121" i="10" s="1"/>
  <c r="D120" i="1"/>
  <c r="C120" i="10" s="1"/>
  <c r="D119" i="1"/>
  <c r="C119" i="10" s="1"/>
  <c r="D118" i="1"/>
  <c r="C118" i="10" s="1"/>
  <c r="K118" i="10" s="1"/>
  <c r="D117" i="1"/>
  <c r="C117" i="10" s="1"/>
  <c r="D116" i="1"/>
  <c r="C116" i="10" s="1"/>
  <c r="K116" i="10" s="1"/>
  <c r="D115" i="1"/>
  <c r="C115" i="10" s="1"/>
  <c r="D114" i="1"/>
  <c r="C114" i="10" s="1"/>
  <c r="D113" i="1"/>
  <c r="C113" i="10" s="1"/>
  <c r="K113" i="10" s="1"/>
  <c r="D112" i="1"/>
  <c r="C112" i="10" s="1"/>
  <c r="K112" i="10" s="1"/>
  <c r="D111" i="1"/>
  <c r="C111" i="10" s="1"/>
  <c r="D110" i="1"/>
  <c r="C110" i="10" s="1"/>
  <c r="D109" i="1"/>
  <c r="C109" i="10" s="1"/>
  <c r="D108" i="1"/>
  <c r="C108" i="10" s="1"/>
  <c r="K108" i="10" s="1"/>
  <c r="D107" i="1"/>
  <c r="C107" i="10" s="1"/>
  <c r="K107" i="10" s="1"/>
  <c r="D106" i="1"/>
  <c r="C106" i="10" s="1"/>
  <c r="D105" i="1"/>
  <c r="C105" i="10" s="1"/>
  <c r="D104" i="1"/>
  <c r="C104" i="10" s="1"/>
  <c r="K104" i="10" s="1"/>
  <c r="D103" i="1"/>
  <c r="C103" i="10" s="1"/>
  <c r="D102" i="1"/>
  <c r="C102" i="10" s="1"/>
  <c r="D101" i="1"/>
  <c r="C101" i="10" s="1"/>
  <c r="D100" i="1"/>
  <c r="C100" i="10" s="1"/>
  <c r="D99" i="1"/>
  <c r="C99" i="10" s="1"/>
  <c r="K99" i="10" s="1"/>
  <c r="D98" i="1"/>
  <c r="C98" i="10" s="1"/>
  <c r="K98" i="10" s="1"/>
  <c r="D97" i="1"/>
  <c r="C97" i="10" s="1"/>
  <c r="D96" i="1"/>
  <c r="C96" i="10" s="1"/>
  <c r="K96" i="10" s="1"/>
  <c r="D95" i="1"/>
  <c r="C95" i="10" s="1"/>
  <c r="D94" i="1"/>
  <c r="C94" i="10" s="1"/>
  <c r="K94" i="10" s="1"/>
  <c r="D93" i="1"/>
  <c r="C93" i="10" s="1"/>
  <c r="B93" i="1"/>
  <c r="D92" i="1"/>
  <c r="C92" i="10" s="1"/>
  <c r="D91" i="1"/>
  <c r="C91" i="10" s="1"/>
  <c r="K91" i="10" s="1"/>
  <c r="D90" i="1"/>
  <c r="C90" i="10" s="1"/>
  <c r="K90" i="10" s="1"/>
  <c r="D89" i="1"/>
  <c r="C89" i="10" s="1"/>
  <c r="D88" i="1"/>
  <c r="C88" i="10" s="1"/>
  <c r="K88" i="10" s="1"/>
  <c r="D87" i="1"/>
  <c r="C87" i="10" s="1"/>
  <c r="D86" i="1"/>
  <c r="C86" i="10" s="1"/>
  <c r="D85" i="1"/>
  <c r="C85" i="10" s="1"/>
  <c r="D84" i="1"/>
  <c r="C84" i="10" s="1"/>
  <c r="D83" i="1"/>
  <c r="C83" i="10" s="1"/>
  <c r="K83" i="10" s="1"/>
  <c r="D82" i="1"/>
  <c r="C82" i="10" s="1"/>
  <c r="D81" i="1"/>
  <c r="C81" i="10" s="1"/>
  <c r="D80" i="1"/>
  <c r="C80" i="10" s="1"/>
  <c r="K80" i="10" s="1"/>
  <c r="D79" i="1"/>
  <c r="C79" i="10" s="1"/>
  <c r="D78" i="1"/>
  <c r="C78" i="10" s="1"/>
  <c r="C78" i="1"/>
  <c r="B78" i="10" s="1"/>
  <c r="D77" i="1"/>
  <c r="C77" i="10" s="1"/>
  <c r="B77" i="1"/>
  <c r="D76" i="1"/>
  <c r="C76" i="10" s="1"/>
  <c r="D75" i="1"/>
  <c r="C75" i="10" s="1"/>
  <c r="D74" i="1"/>
  <c r="C74" i="10" s="1"/>
  <c r="K74" i="10" s="1"/>
  <c r="D73" i="1"/>
  <c r="C73" i="10" s="1"/>
  <c r="D72" i="1"/>
  <c r="C72" i="10" s="1"/>
  <c r="K72" i="10" s="1"/>
  <c r="D71" i="1"/>
  <c r="C71" i="10" s="1"/>
  <c r="D70" i="1"/>
  <c r="C70" i="10" s="1"/>
  <c r="K70" i="10" s="1"/>
  <c r="D69" i="1"/>
  <c r="C69" i="10" s="1"/>
  <c r="D68" i="1"/>
  <c r="C68" i="10" s="1"/>
  <c r="D67" i="1"/>
  <c r="C67" i="10" s="1"/>
  <c r="K67" i="10" s="1"/>
  <c r="D66" i="1"/>
  <c r="C66" i="10" s="1"/>
  <c r="K66" i="10" s="1"/>
  <c r="D65" i="1"/>
  <c r="C65" i="10" s="1"/>
  <c r="D64" i="1"/>
  <c r="C64" i="10" s="1"/>
  <c r="K64" i="10" s="1"/>
  <c r="D63" i="1"/>
  <c r="C63" i="10" s="1"/>
  <c r="D62" i="1"/>
  <c r="C62" i="10" s="1"/>
  <c r="D61" i="1"/>
  <c r="C61" i="10" s="1"/>
  <c r="D60" i="1"/>
  <c r="C60" i="10" s="1"/>
  <c r="D59" i="1"/>
  <c r="C59" i="10" s="1"/>
  <c r="D58" i="1"/>
  <c r="C58" i="10" s="1"/>
  <c r="D57" i="1"/>
  <c r="C57" i="10" s="1"/>
  <c r="D56" i="1"/>
  <c r="C56" i="10" s="1"/>
  <c r="K56" i="10" s="1"/>
  <c r="D55" i="1"/>
  <c r="C55" i="10" s="1"/>
  <c r="K55" i="10" s="1"/>
  <c r="D54" i="1"/>
  <c r="C54" i="10" s="1"/>
  <c r="D53" i="1"/>
  <c r="C53" i="10" s="1"/>
  <c r="D52" i="1"/>
  <c r="C52" i="10" s="1"/>
  <c r="K52" i="10" s="1"/>
  <c r="D51" i="1"/>
  <c r="C51" i="10" s="1"/>
  <c r="K51" i="10" s="1"/>
  <c r="D50" i="1"/>
  <c r="C50" i="10" s="1"/>
  <c r="D49" i="1"/>
  <c r="C49" i="10" s="1"/>
  <c r="K49" i="10" s="1"/>
  <c r="D48" i="1"/>
  <c r="C48" i="10" s="1"/>
  <c r="K48" i="10" s="1"/>
  <c r="D47" i="1"/>
  <c r="C47" i="10" s="1"/>
  <c r="D46" i="1"/>
  <c r="C46" i="10" s="1"/>
  <c r="D45" i="1"/>
  <c r="C45" i="10" s="1"/>
  <c r="K45" i="10" s="1"/>
  <c r="D44" i="1"/>
  <c r="C44" i="10" s="1"/>
  <c r="D43" i="1"/>
  <c r="C43" i="10" s="1"/>
  <c r="D42" i="1"/>
  <c r="C42" i="10" s="1"/>
  <c r="K42" i="10" s="1"/>
  <c r="D41" i="1"/>
  <c r="C41" i="10" s="1"/>
  <c r="K41" i="10" s="1"/>
  <c r="D40" i="1"/>
  <c r="C40" i="10" s="1"/>
  <c r="D39" i="1"/>
  <c r="C39" i="10" s="1"/>
  <c r="D38" i="1"/>
  <c r="C38" i="10" s="1"/>
  <c r="K38" i="10" s="1"/>
  <c r="D37" i="1"/>
  <c r="C37" i="10" s="1"/>
  <c r="K37" i="10" s="1"/>
  <c r="D36" i="1"/>
  <c r="C36" i="10" s="1"/>
  <c r="D35" i="1"/>
  <c r="C35" i="10" s="1"/>
  <c r="D34" i="1"/>
  <c r="C34" i="10" s="1"/>
  <c r="D33" i="1"/>
  <c r="C33" i="10" s="1"/>
  <c r="D32" i="1"/>
  <c r="C32" i="10" s="1"/>
  <c r="K32" i="10" s="1"/>
  <c r="D31" i="1"/>
  <c r="C31" i="10" s="1"/>
  <c r="D30" i="1"/>
  <c r="C30" i="10" s="1"/>
  <c r="K30" i="10" s="1"/>
  <c r="D29" i="1"/>
  <c r="C29" i="10" s="1"/>
  <c r="D28" i="1"/>
  <c r="C28" i="10" s="1"/>
  <c r="K28" i="10" s="1"/>
  <c r="D27" i="1"/>
  <c r="C27" i="10" s="1"/>
  <c r="K27" i="10" s="1"/>
  <c r="D26" i="1"/>
  <c r="C26" i="10" s="1"/>
  <c r="D25" i="1"/>
  <c r="C25" i="10" s="1"/>
  <c r="K25" i="10" s="1"/>
  <c r="D24" i="1"/>
  <c r="C24" i="10" s="1"/>
  <c r="D23" i="1"/>
  <c r="C23" i="10" s="1"/>
  <c r="D22" i="1"/>
  <c r="C22" i="10" s="1"/>
  <c r="D21" i="1"/>
  <c r="C21" i="10" s="1"/>
  <c r="D20" i="1"/>
  <c r="C20" i="10" s="1"/>
  <c r="D19" i="1"/>
  <c r="C19" i="10" s="1"/>
  <c r="D18" i="1"/>
  <c r="C18" i="10" s="1"/>
  <c r="K18" i="10" s="1"/>
  <c r="D17" i="1"/>
  <c r="C17" i="10" s="1"/>
  <c r="K17" i="10" s="1"/>
  <c r="D16" i="1"/>
  <c r="C16" i="10" s="1"/>
  <c r="D15" i="1"/>
  <c r="C15" i="10" s="1"/>
  <c r="D14" i="1"/>
  <c r="C14" i="10" s="1"/>
  <c r="K14" i="10" s="1"/>
  <c r="F173" i="1"/>
  <c r="D173" i="10" s="1"/>
  <c r="F172" i="1"/>
  <c r="D172" i="10" s="1"/>
  <c r="F171" i="1"/>
  <c r="D171" i="10" s="1"/>
  <c r="F170" i="1"/>
  <c r="D170" i="10" s="1"/>
  <c r="F169" i="1"/>
  <c r="D169" i="10" s="1"/>
  <c r="F168" i="1"/>
  <c r="D168" i="10" s="1"/>
  <c r="F167" i="1"/>
  <c r="D167" i="10" s="1"/>
  <c r="F166" i="1"/>
  <c r="D166" i="10" s="1"/>
  <c r="F165" i="1"/>
  <c r="D165" i="10" s="1"/>
  <c r="F164" i="1"/>
  <c r="D164" i="10" s="1"/>
  <c r="F163" i="1"/>
  <c r="D163" i="10" s="1"/>
  <c r="F162" i="1"/>
  <c r="D162" i="10" s="1"/>
  <c r="F161" i="1"/>
  <c r="D161" i="10" s="1"/>
  <c r="F160" i="1"/>
  <c r="D160" i="10" s="1"/>
  <c r="F159" i="1"/>
  <c r="D159" i="10" s="1"/>
  <c r="F158" i="1"/>
  <c r="D158" i="10" s="1"/>
  <c r="F157" i="1"/>
  <c r="D157" i="10" s="1"/>
  <c r="F156" i="1"/>
  <c r="D156" i="10" s="1"/>
  <c r="F155" i="1"/>
  <c r="D155" i="10" s="1"/>
  <c r="F154" i="1"/>
  <c r="D154" i="10" s="1"/>
  <c r="F153" i="1"/>
  <c r="D153" i="10" s="1"/>
  <c r="F152" i="1"/>
  <c r="D152" i="10" s="1"/>
  <c r="F151" i="1"/>
  <c r="D151" i="10" s="1"/>
  <c r="F150" i="1"/>
  <c r="D150" i="10" s="1"/>
  <c r="F149" i="1"/>
  <c r="D149" i="10" s="1"/>
  <c r="F148" i="1"/>
  <c r="D148" i="10" s="1"/>
  <c r="F147" i="1"/>
  <c r="D147" i="10" s="1"/>
  <c r="F146" i="1"/>
  <c r="D146" i="10" s="1"/>
  <c r="F145" i="1"/>
  <c r="D145" i="10" s="1"/>
  <c r="F144" i="1"/>
  <c r="D144" i="10" s="1"/>
  <c r="F143" i="1"/>
  <c r="D143" i="10" s="1"/>
  <c r="F142" i="1"/>
  <c r="D142" i="10" s="1"/>
  <c r="F141" i="1"/>
  <c r="D141" i="10" s="1"/>
  <c r="F140" i="1"/>
  <c r="D140" i="10" s="1"/>
  <c r="F139" i="1"/>
  <c r="D139" i="10" s="1"/>
  <c r="F138" i="1"/>
  <c r="D138" i="10" s="1"/>
  <c r="F137" i="1"/>
  <c r="D137" i="10" s="1"/>
  <c r="F136" i="1"/>
  <c r="D136" i="10" s="1"/>
  <c r="F135" i="1"/>
  <c r="D135" i="10" s="1"/>
  <c r="F134" i="1"/>
  <c r="D134" i="10" s="1"/>
  <c r="F133" i="1"/>
  <c r="D133" i="10" s="1"/>
  <c r="F132" i="1"/>
  <c r="D132" i="10" s="1"/>
  <c r="F131" i="1"/>
  <c r="D131" i="10" s="1"/>
  <c r="F130" i="1"/>
  <c r="D130" i="10" s="1"/>
  <c r="F129" i="1"/>
  <c r="D129" i="10" s="1"/>
  <c r="F128" i="1"/>
  <c r="D128" i="10" s="1"/>
  <c r="F127" i="1"/>
  <c r="D127" i="10" s="1"/>
  <c r="F126" i="1"/>
  <c r="D126" i="10" s="1"/>
  <c r="F125" i="1"/>
  <c r="D125" i="10" s="1"/>
  <c r="F124" i="1"/>
  <c r="D124" i="10" s="1"/>
  <c r="F123" i="1"/>
  <c r="D123" i="10" s="1"/>
  <c r="F122" i="1"/>
  <c r="D122" i="10" s="1"/>
  <c r="F121" i="1"/>
  <c r="D121" i="10" s="1"/>
  <c r="F120" i="1"/>
  <c r="D120" i="10" s="1"/>
  <c r="F119" i="1"/>
  <c r="D119" i="10" s="1"/>
  <c r="F118" i="1"/>
  <c r="D118" i="10" s="1"/>
  <c r="F117" i="1"/>
  <c r="D117" i="10" s="1"/>
  <c r="F116" i="1"/>
  <c r="D116" i="10" s="1"/>
  <c r="F115" i="1"/>
  <c r="D115" i="10" s="1"/>
  <c r="F114" i="1"/>
  <c r="D114" i="10" s="1"/>
  <c r="F113" i="1"/>
  <c r="D113" i="10" s="1"/>
  <c r="F112" i="1"/>
  <c r="D112" i="10" s="1"/>
  <c r="F111" i="1"/>
  <c r="D111" i="10" s="1"/>
  <c r="F110" i="1"/>
  <c r="D110" i="10" s="1"/>
  <c r="F109" i="1"/>
  <c r="D109" i="10" s="1"/>
  <c r="F108" i="1"/>
  <c r="D108" i="10" s="1"/>
  <c r="F107" i="1"/>
  <c r="D107" i="10" s="1"/>
  <c r="F106" i="1"/>
  <c r="D106" i="10" s="1"/>
  <c r="F105" i="1"/>
  <c r="D105" i="10" s="1"/>
  <c r="F104" i="1"/>
  <c r="D104" i="10" s="1"/>
  <c r="F103" i="1"/>
  <c r="D103" i="10" s="1"/>
  <c r="F102" i="1"/>
  <c r="D102" i="10" s="1"/>
  <c r="F101" i="1"/>
  <c r="D101" i="10" s="1"/>
  <c r="F100" i="1"/>
  <c r="D100" i="10" s="1"/>
  <c r="F99" i="1"/>
  <c r="D99" i="10" s="1"/>
  <c r="F98" i="1"/>
  <c r="D98" i="10" s="1"/>
  <c r="F97" i="1"/>
  <c r="D97" i="10" s="1"/>
  <c r="F96" i="1"/>
  <c r="D96" i="10" s="1"/>
  <c r="F95" i="1"/>
  <c r="D95" i="10" s="1"/>
  <c r="F94" i="1"/>
  <c r="D94" i="10" s="1"/>
  <c r="F93" i="1"/>
  <c r="D93" i="10" s="1"/>
  <c r="F92" i="1"/>
  <c r="D92" i="10" s="1"/>
  <c r="F91" i="1"/>
  <c r="D91" i="10" s="1"/>
  <c r="F90" i="1"/>
  <c r="D90" i="10" s="1"/>
  <c r="F89" i="1"/>
  <c r="D89" i="10" s="1"/>
  <c r="F88" i="1"/>
  <c r="D88" i="10" s="1"/>
  <c r="F87" i="1"/>
  <c r="D87" i="10" s="1"/>
  <c r="F86" i="1"/>
  <c r="D86" i="10" s="1"/>
  <c r="F85" i="1"/>
  <c r="D85" i="10" s="1"/>
  <c r="F84" i="1"/>
  <c r="D84" i="10" s="1"/>
  <c r="F83" i="1"/>
  <c r="D83" i="10" s="1"/>
  <c r="F82" i="1"/>
  <c r="D82" i="10" s="1"/>
  <c r="F81" i="1"/>
  <c r="D81" i="10" s="1"/>
  <c r="F80" i="1"/>
  <c r="D80" i="10" s="1"/>
  <c r="F79" i="1"/>
  <c r="D79" i="10" s="1"/>
  <c r="F78" i="1"/>
  <c r="D78" i="10" s="1"/>
  <c r="F77" i="1"/>
  <c r="D77" i="10" s="1"/>
  <c r="F76" i="1"/>
  <c r="D76" i="10" s="1"/>
  <c r="F75" i="1"/>
  <c r="D75" i="10" s="1"/>
  <c r="F74" i="1"/>
  <c r="D74" i="10" s="1"/>
  <c r="F73" i="1"/>
  <c r="D73" i="10" s="1"/>
  <c r="F72" i="1"/>
  <c r="D72" i="10" s="1"/>
  <c r="F71" i="1"/>
  <c r="D71" i="10" s="1"/>
  <c r="F70" i="1"/>
  <c r="D70" i="10" s="1"/>
  <c r="F69" i="1"/>
  <c r="D69" i="10" s="1"/>
  <c r="F68" i="1"/>
  <c r="D68" i="10" s="1"/>
  <c r="F67" i="1"/>
  <c r="D67" i="10" s="1"/>
  <c r="F66" i="1"/>
  <c r="D66" i="10" s="1"/>
  <c r="F65" i="1"/>
  <c r="D65" i="10" s="1"/>
  <c r="F64" i="1"/>
  <c r="D64" i="10" s="1"/>
  <c r="F63" i="1"/>
  <c r="D63" i="10" s="1"/>
  <c r="F62" i="1"/>
  <c r="D62" i="10" s="1"/>
  <c r="F61" i="1"/>
  <c r="D61" i="10" s="1"/>
  <c r="F60" i="1"/>
  <c r="D60" i="10" s="1"/>
  <c r="F59" i="1"/>
  <c r="D59" i="10" s="1"/>
  <c r="F58" i="1"/>
  <c r="D58" i="10" s="1"/>
  <c r="F57" i="1"/>
  <c r="D57" i="10" s="1"/>
  <c r="F56" i="1"/>
  <c r="D56" i="10" s="1"/>
  <c r="F55" i="1"/>
  <c r="D55" i="10" s="1"/>
  <c r="F54" i="1"/>
  <c r="D54" i="10" s="1"/>
  <c r="F53" i="1"/>
  <c r="D53" i="10" s="1"/>
  <c r="F52" i="1"/>
  <c r="D52" i="10" s="1"/>
  <c r="F51" i="1"/>
  <c r="D51" i="10" s="1"/>
  <c r="F50" i="1"/>
  <c r="D50" i="10" s="1"/>
  <c r="F49" i="1"/>
  <c r="D49" i="10" s="1"/>
  <c r="F48" i="1"/>
  <c r="D48" i="10" s="1"/>
  <c r="F47" i="1"/>
  <c r="D47" i="10" s="1"/>
  <c r="F46" i="1"/>
  <c r="D46" i="10" s="1"/>
  <c r="F45" i="1"/>
  <c r="D45" i="10" s="1"/>
  <c r="F44" i="1"/>
  <c r="D44" i="10" s="1"/>
  <c r="F43" i="1"/>
  <c r="D43" i="10" s="1"/>
  <c r="F42" i="1"/>
  <c r="D42" i="10" s="1"/>
  <c r="F41" i="1"/>
  <c r="D41" i="10" s="1"/>
  <c r="F40" i="1"/>
  <c r="D40" i="10" s="1"/>
  <c r="F39" i="1"/>
  <c r="D39" i="10" s="1"/>
  <c r="F38" i="1"/>
  <c r="D38" i="10" s="1"/>
  <c r="F37" i="1"/>
  <c r="D37" i="10" s="1"/>
  <c r="F36" i="1"/>
  <c r="D36" i="10" s="1"/>
  <c r="F35" i="1"/>
  <c r="D35" i="10" s="1"/>
  <c r="F34" i="1"/>
  <c r="D34" i="10" s="1"/>
  <c r="F33" i="1"/>
  <c r="D33" i="10" s="1"/>
  <c r="F32" i="1"/>
  <c r="D32" i="10" s="1"/>
  <c r="F31" i="1"/>
  <c r="D31" i="10" s="1"/>
  <c r="F30" i="1"/>
  <c r="D30" i="10" s="1"/>
  <c r="F29" i="1"/>
  <c r="D29" i="10" s="1"/>
  <c r="F28" i="1"/>
  <c r="D28" i="10" s="1"/>
  <c r="F27" i="1"/>
  <c r="D27" i="10" s="1"/>
  <c r="F26" i="1"/>
  <c r="D26" i="10" s="1"/>
  <c r="F25" i="1"/>
  <c r="D25" i="10" s="1"/>
  <c r="F24" i="1"/>
  <c r="D24" i="10" s="1"/>
  <c r="F23" i="1"/>
  <c r="D23" i="10" s="1"/>
  <c r="F22" i="1"/>
  <c r="D22" i="10" s="1"/>
  <c r="F21" i="1"/>
  <c r="D21" i="10" s="1"/>
  <c r="F20" i="1"/>
  <c r="D20" i="10" s="1"/>
  <c r="F19" i="1"/>
  <c r="D19" i="10" s="1"/>
  <c r="F18" i="1"/>
  <c r="D18" i="10" s="1"/>
  <c r="F17" i="1"/>
  <c r="D17" i="10" s="1"/>
  <c r="F16" i="1"/>
  <c r="D16" i="10" s="1"/>
  <c r="F15" i="1"/>
  <c r="D15" i="10" s="1"/>
  <c r="F14" i="1"/>
  <c r="D14" i="10" s="1"/>
  <c r="D13" i="1"/>
  <c r="C13" i="10" s="1"/>
  <c r="D12" i="1"/>
  <c r="C12" i="10" s="1"/>
  <c r="D11" i="1"/>
  <c r="C11" i="10" s="1"/>
  <c r="D10" i="1"/>
  <c r="C10" i="10" s="1"/>
  <c r="D9" i="1"/>
  <c r="C9" i="10" s="1"/>
  <c r="D8" i="1"/>
  <c r="C8" i="10" s="1"/>
  <c r="D7" i="1"/>
  <c r="C7" i="10" s="1"/>
  <c r="D6" i="1"/>
  <c r="C6" i="10" s="1"/>
  <c r="F13" i="1"/>
  <c r="D13" i="10" s="1"/>
  <c r="F12" i="1"/>
  <c r="D12" i="10" s="1"/>
  <c r="F11" i="1"/>
  <c r="D11" i="10" s="1"/>
  <c r="F10" i="1"/>
  <c r="D10" i="10" s="1"/>
  <c r="F9" i="1"/>
  <c r="D9" i="10" s="1"/>
  <c r="F8" i="1"/>
  <c r="D8" i="10" s="1"/>
  <c r="F7" i="1"/>
  <c r="D7" i="10" s="1"/>
  <c r="F6" i="1"/>
  <c r="D6" i="10" s="1"/>
  <c r="F13" i="3"/>
  <c r="F19" i="3"/>
  <c r="E15" i="3"/>
  <c r="E17" i="3"/>
  <c r="E19" i="3"/>
  <c r="F14" i="3"/>
  <c r="F15" i="3"/>
  <c r="F16" i="3"/>
  <c r="F17" i="3"/>
  <c r="F18" i="3"/>
  <c r="E20" i="3"/>
  <c r="E13" i="3"/>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23" i="11"/>
  <c r="H22"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23" i="11"/>
  <c r="G22" i="11"/>
  <c r="G4" i="11" s="1"/>
  <c r="F22" i="11"/>
  <c r="F4" i="11" s="1"/>
  <c r="E22" i="11"/>
  <c r="E4" i="11" s="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23" i="11"/>
  <c r="J48" i="25"/>
  <c r="I48" i="25"/>
  <c r="H48" i="25"/>
  <c r="G48" i="25"/>
  <c r="F48" i="25"/>
  <c r="E48" i="25"/>
  <c r="D48" i="25"/>
  <c r="C48" i="25"/>
  <c r="B48" i="25"/>
  <c r="A48" i="25" s="1"/>
  <c r="J47" i="25"/>
  <c r="I47" i="25"/>
  <c r="H47" i="25"/>
  <c r="G47" i="25"/>
  <c r="F47" i="25"/>
  <c r="E47" i="25"/>
  <c r="D47" i="25"/>
  <c r="C47" i="25"/>
  <c r="B47" i="25"/>
  <c r="A47" i="25" s="1"/>
  <c r="J46" i="25"/>
  <c r="I46" i="25"/>
  <c r="H46" i="25"/>
  <c r="G46" i="25"/>
  <c r="F46" i="25"/>
  <c r="E46" i="25"/>
  <c r="D46" i="25"/>
  <c r="C46" i="25"/>
  <c r="B46" i="25"/>
  <c r="A46" i="25" s="1"/>
  <c r="J45" i="25"/>
  <c r="I45" i="25"/>
  <c r="H45" i="25"/>
  <c r="G45" i="25"/>
  <c r="F45" i="25"/>
  <c r="E45" i="25"/>
  <c r="D45" i="25"/>
  <c r="C45" i="25"/>
  <c r="B45" i="25"/>
  <c r="A45" i="25" s="1"/>
  <c r="J44" i="25"/>
  <c r="I44" i="25"/>
  <c r="H44" i="25"/>
  <c r="G44" i="25"/>
  <c r="F44" i="25"/>
  <c r="E44" i="25"/>
  <c r="D44" i="25"/>
  <c r="C44" i="25"/>
  <c r="B44" i="25"/>
  <c r="A44" i="25" s="1"/>
  <c r="J43" i="25"/>
  <c r="I43" i="25"/>
  <c r="H43" i="25"/>
  <c r="G43" i="25"/>
  <c r="F43" i="25"/>
  <c r="E43" i="25"/>
  <c r="D43" i="25"/>
  <c r="C43" i="25"/>
  <c r="B43" i="25"/>
  <c r="A43" i="25" s="1"/>
  <c r="J42" i="25"/>
  <c r="I42" i="25"/>
  <c r="H42" i="25"/>
  <c r="G42" i="25"/>
  <c r="F42" i="25"/>
  <c r="E42" i="25"/>
  <c r="D42" i="25"/>
  <c r="C42" i="25"/>
  <c r="B42" i="25"/>
  <c r="A42" i="25" s="1"/>
  <c r="J41" i="25"/>
  <c r="I41" i="25"/>
  <c r="H41" i="25"/>
  <c r="G41" i="25"/>
  <c r="F41" i="25"/>
  <c r="E41" i="25"/>
  <c r="D41" i="25"/>
  <c r="C41" i="25"/>
  <c r="B41" i="25"/>
  <c r="A41" i="25" s="1"/>
  <c r="J40" i="25"/>
  <c r="I40" i="25"/>
  <c r="H40" i="25"/>
  <c r="G40" i="25"/>
  <c r="F40" i="25"/>
  <c r="E40" i="25"/>
  <c r="D40" i="25"/>
  <c r="C40" i="25"/>
  <c r="B40" i="25"/>
  <c r="A40" i="25" s="1"/>
  <c r="J39" i="25"/>
  <c r="I39" i="25"/>
  <c r="H39" i="25"/>
  <c r="G39" i="25"/>
  <c r="F39" i="25"/>
  <c r="E39" i="25"/>
  <c r="D39" i="25"/>
  <c r="C39" i="25"/>
  <c r="B39" i="25"/>
  <c r="A39" i="25" s="1"/>
  <c r="J38" i="25"/>
  <c r="I38" i="25"/>
  <c r="H38" i="25"/>
  <c r="G38" i="25"/>
  <c r="F38" i="25"/>
  <c r="E38" i="25"/>
  <c r="D38" i="25"/>
  <c r="C38" i="25"/>
  <c r="B38" i="25"/>
  <c r="A38" i="25" s="1"/>
  <c r="J37" i="25"/>
  <c r="I37" i="25"/>
  <c r="H37" i="25"/>
  <c r="G37" i="25"/>
  <c r="F37" i="25"/>
  <c r="E37" i="25"/>
  <c r="D37" i="25"/>
  <c r="C37" i="25"/>
  <c r="B37" i="25"/>
  <c r="A37" i="25" s="1"/>
  <c r="J36" i="25"/>
  <c r="I36" i="25"/>
  <c r="H36" i="25"/>
  <c r="G36" i="25"/>
  <c r="F36" i="25"/>
  <c r="E36" i="25"/>
  <c r="D36" i="25"/>
  <c r="C36" i="25"/>
  <c r="B36" i="25"/>
  <c r="A36" i="25" s="1"/>
  <c r="J35" i="25"/>
  <c r="I35" i="25"/>
  <c r="H35" i="25"/>
  <c r="G35" i="25"/>
  <c r="F35" i="25"/>
  <c r="E35" i="25"/>
  <c r="D35" i="25"/>
  <c r="C35" i="25"/>
  <c r="B35" i="25"/>
  <c r="A35" i="25" s="1"/>
  <c r="J34" i="25"/>
  <c r="I34" i="25"/>
  <c r="H34" i="25"/>
  <c r="G34" i="25"/>
  <c r="F34" i="25"/>
  <c r="E34" i="25"/>
  <c r="D34" i="25"/>
  <c r="C34" i="25"/>
  <c r="B34" i="25"/>
  <c r="A34" i="25" s="1"/>
  <c r="J33" i="25"/>
  <c r="I33" i="25"/>
  <c r="H33" i="25"/>
  <c r="G33" i="25"/>
  <c r="F33" i="25"/>
  <c r="E33" i="25"/>
  <c r="D33" i="25"/>
  <c r="C33" i="25"/>
  <c r="B33" i="25"/>
  <c r="A33" i="25" s="1"/>
  <c r="J32" i="25"/>
  <c r="I32" i="25"/>
  <c r="H32" i="25"/>
  <c r="G32" i="25"/>
  <c r="F32" i="25"/>
  <c r="E32" i="25"/>
  <c r="D32" i="25"/>
  <c r="C32" i="25"/>
  <c r="B32" i="25"/>
  <c r="A32" i="25" s="1"/>
  <c r="J31" i="25"/>
  <c r="I31" i="25"/>
  <c r="H31" i="25"/>
  <c r="G31" i="25"/>
  <c r="F31" i="25"/>
  <c r="E31" i="25"/>
  <c r="D31" i="25"/>
  <c r="C31" i="25"/>
  <c r="B31" i="25"/>
  <c r="A31" i="25" s="1"/>
  <c r="J30" i="25"/>
  <c r="I30" i="25"/>
  <c r="H30" i="25"/>
  <c r="G30" i="25"/>
  <c r="F30" i="25"/>
  <c r="E30" i="25"/>
  <c r="D30" i="25"/>
  <c r="C30" i="25"/>
  <c r="B30" i="25"/>
  <c r="A30" i="25" s="1"/>
  <c r="J29" i="25"/>
  <c r="I29" i="25"/>
  <c r="H29" i="25"/>
  <c r="G29" i="25"/>
  <c r="F29" i="25"/>
  <c r="E29" i="25"/>
  <c r="D29" i="25"/>
  <c r="C29" i="25"/>
  <c r="B29" i="25"/>
  <c r="A29" i="25" s="1"/>
  <c r="J28" i="25"/>
  <c r="I28" i="25"/>
  <c r="H28" i="25"/>
  <c r="G28" i="25"/>
  <c r="F28" i="25"/>
  <c r="E28" i="25"/>
  <c r="D28" i="25"/>
  <c r="C28" i="25"/>
  <c r="B28" i="25"/>
  <c r="A28" i="25" s="1"/>
  <c r="J27" i="25"/>
  <c r="I27" i="25"/>
  <c r="H27" i="25"/>
  <c r="G27" i="25"/>
  <c r="F27" i="25"/>
  <c r="E27" i="25"/>
  <c r="D27" i="25"/>
  <c r="C27" i="25"/>
  <c r="B27" i="25"/>
  <c r="A27" i="25" s="1"/>
  <c r="J26" i="25"/>
  <c r="I26" i="25"/>
  <c r="H26" i="25"/>
  <c r="G26" i="25"/>
  <c r="F26" i="25"/>
  <c r="E26" i="25"/>
  <c r="D26" i="25"/>
  <c r="C26" i="25"/>
  <c r="B26" i="25"/>
  <c r="A26" i="25" s="1"/>
  <c r="J25" i="25"/>
  <c r="I25" i="25"/>
  <c r="H25" i="25"/>
  <c r="G25" i="25"/>
  <c r="F25" i="25"/>
  <c r="E25" i="25"/>
  <c r="D25" i="25"/>
  <c r="C25" i="25"/>
  <c r="B25" i="25"/>
  <c r="A25" i="25" s="1"/>
  <c r="J24" i="25"/>
  <c r="I24" i="25"/>
  <c r="H24" i="25"/>
  <c r="G24" i="25"/>
  <c r="F24" i="25"/>
  <c r="E24" i="25"/>
  <c r="D24" i="25"/>
  <c r="C24" i="25"/>
  <c r="B24" i="25"/>
  <c r="A24" i="25" s="1"/>
  <c r="J23" i="25"/>
  <c r="I23" i="25"/>
  <c r="H23" i="25"/>
  <c r="G23" i="25"/>
  <c r="F23" i="25"/>
  <c r="E23" i="25"/>
  <c r="D23" i="25"/>
  <c r="C23" i="25"/>
  <c r="B23" i="25"/>
  <c r="A23" i="25" s="1"/>
  <c r="B22" i="25"/>
  <c r="K4" i="25"/>
  <c r="C22" i="11"/>
  <c r="E2477" i="35"/>
  <c r="C1231" i="1"/>
  <c r="C23" i="11"/>
  <c r="A26" i="48" s="1"/>
  <c r="C5" i="21"/>
  <c r="C6" i="21"/>
  <c r="C7" i="21"/>
  <c r="C8" i="21"/>
  <c r="C9" i="21"/>
  <c r="C10" i="21"/>
  <c r="C11" i="21"/>
  <c r="C12" i="21"/>
  <c r="D5" i="21"/>
  <c r="D6" i="21"/>
  <c r="D7" i="21"/>
  <c r="D8" i="21"/>
  <c r="D9" i="21"/>
  <c r="D10" i="21"/>
  <c r="D11" i="21"/>
  <c r="D12" i="21"/>
  <c r="E5" i="21"/>
  <c r="E6" i="21"/>
  <c r="E7" i="21"/>
  <c r="E8" i="21"/>
  <c r="E9" i="21"/>
  <c r="E10" i="21"/>
  <c r="E11" i="21"/>
  <c r="E12" i="21"/>
  <c r="F5" i="21"/>
  <c r="F6" i="21"/>
  <c r="F7" i="21"/>
  <c r="F8" i="21"/>
  <c r="F9" i="21"/>
  <c r="F10" i="21"/>
  <c r="F11" i="21"/>
  <c r="F12" i="21"/>
  <c r="G5" i="21"/>
  <c r="G6" i="21"/>
  <c r="G7" i="21"/>
  <c r="G8" i="21"/>
  <c r="G9" i="21"/>
  <c r="G10" i="21"/>
  <c r="G11" i="21"/>
  <c r="G12" i="21"/>
  <c r="D22" i="11"/>
  <c r="F31" i="2"/>
  <c r="F56" i="2"/>
  <c r="F23" i="2"/>
  <c r="F65" i="2"/>
  <c r="F7" i="2"/>
  <c r="F8" i="2"/>
  <c r="F9" i="2"/>
  <c r="F10" i="2"/>
  <c r="F11" i="2"/>
  <c r="F12" i="2"/>
  <c r="F13" i="2"/>
  <c r="F14" i="2"/>
  <c r="F15" i="2"/>
  <c r="F16" i="2"/>
  <c r="F17" i="2"/>
  <c r="F18" i="2"/>
  <c r="F19" i="2"/>
  <c r="F20" i="2"/>
  <c r="F21" i="2"/>
  <c r="F22" i="2"/>
  <c r="F24" i="2"/>
  <c r="F25" i="2"/>
  <c r="F26" i="2"/>
  <c r="F27" i="2"/>
  <c r="F28" i="2"/>
  <c r="F29" i="2"/>
  <c r="F30" i="2"/>
  <c r="F32" i="2"/>
  <c r="F33" i="2"/>
  <c r="F34" i="2"/>
  <c r="F35" i="2"/>
  <c r="F36" i="2"/>
  <c r="F37" i="2"/>
  <c r="F38" i="2"/>
  <c r="F39" i="2"/>
  <c r="F40" i="2"/>
  <c r="F41" i="2"/>
  <c r="F42" i="2"/>
  <c r="F43" i="2"/>
  <c r="F44" i="2"/>
  <c r="F45" i="2"/>
  <c r="F47" i="2"/>
  <c r="F48" i="2"/>
  <c r="F49" i="2"/>
  <c r="F50" i="2"/>
  <c r="F51" i="2"/>
  <c r="F52" i="2"/>
  <c r="F53" i="2"/>
  <c r="F54" i="2"/>
  <c r="F55" i="2"/>
  <c r="F57" i="2"/>
  <c r="F58" i="2"/>
  <c r="F59" i="2"/>
  <c r="F60" i="2"/>
  <c r="F61" i="2"/>
  <c r="F62" i="2"/>
  <c r="F63" i="2"/>
  <c r="F64" i="2"/>
  <c r="F6" i="2"/>
  <c r="E2462" i="35"/>
  <c r="E2463" i="35"/>
  <c r="E2464" i="35"/>
  <c r="E2465" i="35"/>
  <c r="E2466" i="35"/>
  <c r="E2467" i="35"/>
  <c r="E2468" i="35"/>
  <c r="E2469" i="35"/>
  <c r="E2470" i="35"/>
  <c r="E2471" i="35"/>
  <c r="E2472" i="35"/>
  <c r="E2473" i="35"/>
  <c r="E2474" i="35"/>
  <c r="E2475" i="35"/>
  <c r="E2476" i="35"/>
  <c r="E2478" i="35"/>
  <c r="E2479" i="35"/>
  <c r="E2480" i="35"/>
  <c r="E2481" i="35"/>
  <c r="E2482" i="35"/>
  <c r="E2483" i="35"/>
  <c r="E2484" i="35"/>
  <c r="E2485" i="35"/>
  <c r="E2486" i="35"/>
  <c r="E2487" i="35"/>
  <c r="E2488" i="35"/>
  <c r="E2489" i="35"/>
  <c r="E2490" i="35"/>
  <c r="E2491" i="35"/>
  <c r="E2492" i="35"/>
  <c r="E2493" i="35"/>
  <c r="E2494" i="35"/>
  <c r="E2495" i="35"/>
  <c r="E2496" i="35"/>
  <c r="E2497" i="35"/>
  <c r="E2498" i="35"/>
  <c r="E2499" i="35"/>
  <c r="E2500" i="35"/>
  <c r="E2501" i="35"/>
  <c r="E2502" i="35"/>
  <c r="E2503" i="35"/>
  <c r="E2504" i="35"/>
  <c r="E2505" i="35"/>
  <c r="E2506" i="35"/>
  <c r="E2507" i="35"/>
  <c r="E2508" i="35"/>
  <c r="E2509" i="35"/>
  <c r="E2510" i="35"/>
  <c r="E2511" i="35"/>
  <c r="E2512" i="35"/>
  <c r="E2513" i="35"/>
  <c r="E2514" i="35"/>
  <c r="E2515" i="35"/>
  <c r="E2516" i="35"/>
  <c r="E2517" i="35"/>
  <c r="E2518" i="35"/>
  <c r="E2519" i="35"/>
  <c r="E2520" i="35"/>
  <c r="E2521" i="35"/>
  <c r="E2522" i="35"/>
  <c r="E2523" i="35"/>
  <c r="E2524" i="35"/>
  <c r="E2525" i="35"/>
  <c r="E2526" i="35"/>
  <c r="E2527" i="35"/>
  <c r="E2528" i="35"/>
  <c r="E2529" i="35"/>
  <c r="E2530" i="35"/>
  <c r="E2531" i="35"/>
  <c r="E2532" i="35"/>
  <c r="E2533" i="35"/>
  <c r="E2534" i="35"/>
  <c r="E2535" i="35"/>
  <c r="E2536" i="35"/>
  <c r="E2537" i="35"/>
  <c r="E2538" i="35"/>
  <c r="E2539" i="35"/>
  <c r="E2540" i="35"/>
  <c r="E2541" i="35"/>
  <c r="E2542" i="35"/>
  <c r="E2543" i="35"/>
  <c r="E2544" i="35"/>
  <c r="E2545" i="35"/>
  <c r="E2546" i="35"/>
  <c r="E2547" i="35"/>
  <c r="E2548" i="35"/>
  <c r="E2549" i="35"/>
  <c r="E2550" i="35"/>
  <c r="E2551" i="35"/>
  <c r="E2552" i="35"/>
  <c r="E2553" i="35"/>
  <c r="E2554" i="35"/>
  <c r="E2555" i="35"/>
  <c r="E2556" i="35"/>
  <c r="E2557" i="35"/>
  <c r="E2558" i="35"/>
  <c r="E2559" i="35"/>
  <c r="E2560" i="35"/>
  <c r="E2561" i="35"/>
  <c r="E2562" i="35"/>
  <c r="E2563" i="35"/>
  <c r="E2564" i="35"/>
  <c r="E2565" i="35"/>
  <c r="E2566" i="35"/>
  <c r="E2567" i="35"/>
  <c r="E2568" i="35"/>
  <c r="E2569" i="35"/>
  <c r="E2570" i="35"/>
  <c r="E2571" i="35"/>
  <c r="E2572" i="35"/>
  <c r="E2573" i="35"/>
  <c r="E2574" i="35"/>
  <c r="E2575" i="35"/>
  <c r="E2576" i="35"/>
  <c r="E2577" i="35"/>
  <c r="E2578" i="35"/>
  <c r="E2579" i="35"/>
  <c r="E2580" i="35"/>
  <c r="E2581" i="35"/>
  <c r="E2582" i="35"/>
  <c r="E2583" i="35"/>
  <c r="E2584" i="35"/>
  <c r="E2585" i="35"/>
  <c r="E2586" i="35"/>
  <c r="E2587" i="35"/>
  <c r="E2588" i="35"/>
  <c r="E2589" i="35"/>
  <c r="E2590" i="35"/>
  <c r="E2591" i="35"/>
  <c r="E2592" i="35"/>
  <c r="E2593" i="35"/>
  <c r="E2594" i="35"/>
  <c r="E2595" i="35"/>
  <c r="E2596" i="35"/>
  <c r="E2597" i="35"/>
  <c r="E2598" i="35"/>
  <c r="E2599" i="35"/>
  <c r="E2600" i="35"/>
  <c r="E2601" i="35"/>
  <c r="E2602" i="35"/>
  <c r="E2603" i="35"/>
  <c r="E2604" i="35"/>
  <c r="E2605" i="35"/>
  <c r="E2606" i="35"/>
  <c r="E2607" i="35"/>
  <c r="E2608" i="35"/>
  <c r="E2609" i="35"/>
  <c r="E2610" i="35"/>
  <c r="E2611" i="35"/>
  <c r="E2612" i="35"/>
  <c r="E2613" i="35"/>
  <c r="E2614" i="35"/>
  <c r="E2615" i="35"/>
  <c r="E2616" i="35"/>
  <c r="E2617" i="35"/>
  <c r="E2618" i="35"/>
  <c r="E2619" i="35"/>
  <c r="E2620" i="35"/>
  <c r="E2621" i="35"/>
  <c r="E2622" i="35"/>
  <c r="E2623" i="35"/>
  <c r="E2624" i="35"/>
  <c r="E2625" i="35"/>
  <c r="E2626" i="35"/>
  <c r="E2627" i="35"/>
  <c r="E2628" i="35"/>
  <c r="E2629" i="35"/>
  <c r="E2630" i="35"/>
  <c r="E2631" i="35"/>
  <c r="E2632" i="35"/>
  <c r="E2633" i="35"/>
  <c r="E2634" i="35"/>
  <c r="E2635" i="35"/>
  <c r="E2636" i="35"/>
  <c r="E2637" i="35"/>
  <c r="E2638" i="35"/>
  <c r="E2639" i="35"/>
  <c r="E2640" i="35"/>
  <c r="E2641" i="35"/>
  <c r="E2642" i="35"/>
  <c r="E2643" i="35"/>
  <c r="E2644" i="35"/>
  <c r="E2645" i="35"/>
  <c r="E2646" i="35"/>
  <c r="E2647" i="35"/>
  <c r="E2648" i="35"/>
  <c r="E2649" i="35"/>
  <c r="E2650" i="35"/>
  <c r="E2651" i="35"/>
  <c r="E2652" i="35"/>
  <c r="E2653" i="35"/>
  <c r="E2654" i="35"/>
  <c r="E2655" i="35"/>
  <c r="E2656" i="35"/>
  <c r="E2657" i="35"/>
  <c r="E2658" i="35"/>
  <c r="E2659" i="35"/>
  <c r="E2660" i="35"/>
  <c r="E2661" i="35"/>
  <c r="E2662" i="35"/>
  <c r="E2663" i="35"/>
  <c r="E2664" i="35"/>
  <c r="E2665" i="35"/>
  <c r="E2666" i="35"/>
  <c r="E2667" i="35"/>
  <c r="E2668" i="35"/>
  <c r="E2669" i="35"/>
  <c r="E2670" i="35"/>
  <c r="E2671" i="35"/>
  <c r="E2672" i="35"/>
  <c r="E2673" i="35"/>
  <c r="E2674" i="35"/>
  <c r="E2675" i="35"/>
  <c r="E2676" i="35"/>
  <c r="E2677" i="35"/>
  <c r="E2678" i="35"/>
  <c r="E2679" i="35"/>
  <c r="E2680" i="35"/>
  <c r="E2681" i="35"/>
  <c r="E2682" i="35"/>
  <c r="E2683" i="35"/>
  <c r="E2684" i="35"/>
  <c r="E2685" i="35"/>
  <c r="E2686" i="35"/>
  <c r="E2687" i="35"/>
  <c r="E2688" i="35"/>
  <c r="E2689" i="35"/>
  <c r="E2690" i="35"/>
  <c r="E2691" i="35"/>
  <c r="E2692" i="35"/>
  <c r="E2693" i="35"/>
  <c r="E2694" i="35"/>
  <c r="E2695" i="35"/>
  <c r="E2696" i="35"/>
  <c r="E2697" i="35"/>
  <c r="E2698" i="35"/>
  <c r="E2699" i="35"/>
  <c r="E2700" i="35"/>
  <c r="E2701" i="35"/>
  <c r="E2702" i="35"/>
  <c r="E2703" i="35"/>
  <c r="E2704" i="35"/>
  <c r="E2705" i="35"/>
  <c r="E2706" i="35"/>
  <c r="E2707" i="35"/>
  <c r="E2708" i="35"/>
  <c r="E2709" i="35"/>
  <c r="E2710" i="35"/>
  <c r="E2711" i="35"/>
  <c r="E2712" i="35"/>
  <c r="E2713" i="35"/>
  <c r="E2714" i="35"/>
  <c r="E2715" i="35"/>
  <c r="E2716" i="35"/>
  <c r="E2717" i="35"/>
  <c r="E2718" i="35"/>
  <c r="E2719" i="35"/>
  <c r="E2720" i="35"/>
  <c r="E2721" i="35"/>
  <c r="E2722" i="35"/>
  <c r="E2723" i="35"/>
  <c r="E2724" i="35"/>
  <c r="E2725" i="35"/>
  <c r="E2726" i="35"/>
  <c r="E2727" i="35"/>
  <c r="E2728" i="35"/>
  <c r="E2729" i="35"/>
  <c r="E2730" i="35"/>
  <c r="E2731" i="35"/>
  <c r="E2732" i="35"/>
  <c r="E2733" i="35"/>
  <c r="E2734" i="35"/>
  <c r="E2735" i="35"/>
  <c r="E2736" i="35"/>
  <c r="E2737" i="35"/>
  <c r="E2738" i="35"/>
  <c r="E2739" i="35"/>
  <c r="E2740" i="35"/>
  <c r="E2741" i="35"/>
  <c r="E2742" i="35"/>
  <c r="E2743" i="35"/>
  <c r="E2744" i="35"/>
  <c r="E2745" i="35"/>
  <c r="E2746" i="35"/>
  <c r="E2747" i="35"/>
  <c r="E2748" i="35"/>
  <c r="E2749" i="35"/>
  <c r="E2750" i="35"/>
  <c r="E2751" i="35"/>
  <c r="E2752" i="35"/>
  <c r="E2753" i="35"/>
  <c r="E2754" i="35"/>
  <c r="E2755" i="35"/>
  <c r="E2756" i="35"/>
  <c r="E2757" i="35"/>
  <c r="E2758" i="35"/>
  <c r="E2759" i="35"/>
  <c r="E2760" i="35"/>
  <c r="E2761" i="35"/>
  <c r="E2762" i="35"/>
  <c r="E2763" i="35"/>
  <c r="E2764" i="35"/>
  <c r="E2765" i="35"/>
  <c r="E2766" i="35"/>
  <c r="E2767" i="35"/>
  <c r="E2768" i="35"/>
  <c r="E2769" i="35"/>
  <c r="E2770" i="35"/>
  <c r="E2771" i="35"/>
  <c r="E2772" i="35"/>
  <c r="E2773" i="35"/>
  <c r="E2774" i="35"/>
  <c r="E2775" i="35"/>
  <c r="E2776" i="35"/>
  <c r="E2777" i="35"/>
  <c r="E2778" i="35"/>
  <c r="E2779" i="35"/>
  <c r="E2780" i="35"/>
  <c r="E2781" i="35"/>
  <c r="E2782" i="35"/>
  <c r="E2783" i="35"/>
  <c r="E2784" i="35"/>
  <c r="E2785" i="35"/>
  <c r="E2786" i="35"/>
  <c r="E2787" i="35"/>
  <c r="E2788" i="35"/>
  <c r="E2789" i="35"/>
  <c r="E2790" i="35"/>
  <c r="E2791" i="35"/>
  <c r="E2792" i="35"/>
  <c r="E2793" i="35"/>
  <c r="E2794" i="35"/>
  <c r="E2795" i="35"/>
  <c r="E2796" i="35"/>
  <c r="E2797" i="35"/>
  <c r="E2798" i="35"/>
  <c r="E2799" i="35"/>
  <c r="E2800" i="35"/>
  <c r="E2801" i="35"/>
  <c r="E2802" i="35"/>
  <c r="E2803" i="35"/>
  <c r="E2804" i="35"/>
  <c r="E2805" i="35"/>
  <c r="E2806" i="35"/>
  <c r="E2807" i="35"/>
  <c r="E2808" i="35"/>
  <c r="E2809" i="35"/>
  <c r="E2810" i="35"/>
  <c r="E2811" i="35"/>
  <c r="E2812" i="35"/>
  <c r="E2813" i="35"/>
  <c r="E2814" i="35"/>
  <c r="E2815" i="35"/>
  <c r="E2816" i="35"/>
  <c r="E2817" i="35"/>
  <c r="E2818" i="35"/>
  <c r="E2819" i="35"/>
  <c r="E2820" i="35"/>
  <c r="E2821" i="35"/>
  <c r="E2822" i="35"/>
  <c r="E2823" i="35"/>
  <c r="E2824" i="35"/>
  <c r="E2825" i="35"/>
  <c r="E2826" i="35"/>
  <c r="E2827" i="35"/>
  <c r="E2828" i="35"/>
  <c r="E2829" i="35"/>
  <c r="E2830" i="35"/>
  <c r="E2831" i="35"/>
  <c r="E2832" i="35"/>
  <c r="E2833" i="35"/>
  <c r="E2834" i="35"/>
  <c r="E2835" i="35"/>
  <c r="E2836" i="35"/>
  <c r="E2837" i="35"/>
  <c r="E2838" i="35"/>
  <c r="E2839" i="35"/>
  <c r="E2840" i="35"/>
  <c r="E2841" i="35"/>
  <c r="E2842" i="35"/>
  <c r="E2843" i="35"/>
  <c r="E2844" i="35"/>
  <c r="E2845" i="35"/>
  <c r="E2846" i="35"/>
  <c r="E2847" i="35"/>
  <c r="E2848" i="35"/>
  <c r="E2849" i="35"/>
  <c r="E2850" i="35"/>
  <c r="E2851" i="35"/>
  <c r="E2852" i="35"/>
  <c r="E2853" i="35"/>
  <c r="E2854" i="35"/>
  <c r="E2855" i="35"/>
  <c r="E2856" i="35"/>
  <c r="E2857" i="35"/>
  <c r="E2858" i="35"/>
  <c r="E2859" i="35"/>
  <c r="E2860" i="35"/>
  <c r="E2861" i="35"/>
  <c r="E2862" i="35"/>
  <c r="E2863" i="35"/>
  <c r="E2864" i="35"/>
  <c r="E2865" i="35"/>
  <c r="E2866" i="35"/>
  <c r="E2867" i="35"/>
  <c r="E2868" i="35"/>
  <c r="E2869" i="35"/>
  <c r="E2870" i="35"/>
  <c r="E2871" i="35"/>
  <c r="E2872" i="35"/>
  <c r="E2873" i="35"/>
  <c r="E2874" i="35"/>
  <c r="E2875" i="35"/>
  <c r="E2876" i="35"/>
  <c r="E2877" i="35"/>
  <c r="E2878" i="35"/>
  <c r="E2879" i="35"/>
  <c r="E2880" i="35"/>
  <c r="E2881" i="35"/>
  <c r="E2882" i="35"/>
  <c r="E2883" i="35"/>
  <c r="E2884" i="35"/>
  <c r="E2885" i="35"/>
  <c r="E2886" i="35"/>
  <c r="E2887" i="35"/>
  <c r="E2888" i="35"/>
  <c r="E2889" i="35"/>
  <c r="E2890" i="35"/>
  <c r="E2891" i="35"/>
  <c r="E2892" i="35"/>
  <c r="E2893" i="35"/>
  <c r="E2894" i="35"/>
  <c r="E2895" i="35"/>
  <c r="E2896" i="35"/>
  <c r="E2897" i="35"/>
  <c r="E2898" i="35"/>
  <c r="E2899" i="35"/>
  <c r="E2900" i="35"/>
  <c r="E2901" i="35"/>
  <c r="E2902" i="35"/>
  <c r="E2903" i="35"/>
  <c r="E2904" i="35"/>
  <c r="E2905" i="35"/>
  <c r="E2906" i="35"/>
  <c r="E2907" i="35"/>
  <c r="E2908" i="35"/>
  <c r="E2909" i="35"/>
  <c r="E2910" i="35"/>
  <c r="E2911" i="35"/>
  <c r="E2912" i="35"/>
  <c r="E2913" i="35"/>
  <c r="E2914" i="35"/>
  <c r="E2915" i="35"/>
  <c r="E2916" i="35"/>
  <c r="E2917" i="35"/>
  <c r="E2918" i="35"/>
  <c r="E2919" i="35"/>
  <c r="E2920" i="35"/>
  <c r="E2921" i="35"/>
  <c r="E2922" i="35"/>
  <c r="E2923" i="35"/>
  <c r="E2924" i="35"/>
  <c r="E2925" i="35"/>
  <c r="E2926" i="35"/>
  <c r="E2927" i="35"/>
  <c r="E2928" i="35"/>
  <c r="E2929" i="35"/>
  <c r="E2930" i="35"/>
  <c r="E2931" i="35"/>
  <c r="E2932" i="35"/>
  <c r="E2933" i="35"/>
  <c r="E2934" i="35"/>
  <c r="E2935" i="35"/>
  <c r="E2936" i="35"/>
  <c r="E2937" i="35"/>
  <c r="E2938" i="35"/>
  <c r="E2939" i="35"/>
  <c r="E2940" i="35"/>
  <c r="E2941" i="35"/>
  <c r="E2942" i="35"/>
  <c r="E2943" i="35"/>
  <c r="E2944" i="35"/>
  <c r="E2945" i="35"/>
  <c r="E2946" i="35"/>
  <c r="E2947" i="35"/>
  <c r="E2948" i="35"/>
  <c r="E2949" i="35"/>
  <c r="E2950" i="35"/>
  <c r="E2951" i="35"/>
  <c r="E2952" i="35"/>
  <c r="E2953" i="35"/>
  <c r="E2954" i="35"/>
  <c r="E2955" i="35"/>
  <c r="E2956" i="35"/>
  <c r="E2957" i="35"/>
  <c r="E2958" i="35"/>
  <c r="E2959" i="35"/>
  <c r="E2960" i="35"/>
  <c r="E2961" i="35"/>
  <c r="E2962" i="35"/>
  <c r="E2963" i="35"/>
  <c r="E2964" i="35"/>
  <c r="E2965" i="35"/>
  <c r="E2966" i="35"/>
  <c r="E2967" i="35"/>
  <c r="E2968" i="35"/>
  <c r="E2969" i="35"/>
  <c r="E2970" i="35"/>
  <c r="E2971" i="35"/>
  <c r="E2972" i="35"/>
  <c r="E2973" i="35"/>
  <c r="E2974" i="35"/>
  <c r="E2975" i="35"/>
  <c r="E2976" i="35"/>
  <c r="E2977" i="35"/>
  <c r="E2978" i="35"/>
  <c r="E2979" i="35"/>
  <c r="E2980" i="35"/>
  <c r="E2981" i="35"/>
  <c r="E2982" i="35"/>
  <c r="E2983" i="35"/>
  <c r="E2984" i="35"/>
  <c r="E2985" i="35"/>
  <c r="E2986" i="35"/>
  <c r="E2987" i="35"/>
  <c r="E2988" i="35"/>
  <c r="E2989" i="35"/>
  <c r="E2990" i="35"/>
  <c r="E2991" i="35"/>
  <c r="E2992" i="35"/>
  <c r="E2993" i="35"/>
  <c r="E2994" i="35"/>
  <c r="E2995" i="35"/>
  <c r="E2996" i="35"/>
  <c r="E2997" i="35"/>
  <c r="E2998" i="35"/>
  <c r="E2999" i="35"/>
  <c r="E3000" i="35"/>
  <c r="E3001" i="35"/>
  <c r="E3002" i="35"/>
  <c r="E3003" i="35"/>
  <c r="E3004" i="35"/>
  <c r="E3005" i="35"/>
  <c r="E3006" i="35"/>
  <c r="E3007" i="35"/>
  <c r="E3008" i="35"/>
  <c r="E3009" i="35"/>
  <c r="E3010" i="35"/>
  <c r="E3011" i="35"/>
  <c r="E3012" i="35"/>
  <c r="E3013" i="35"/>
  <c r="E3014" i="35"/>
  <c r="E3015" i="35"/>
  <c r="E3016" i="35"/>
  <c r="E3017" i="35"/>
  <c r="E3018" i="35"/>
  <c r="E3019" i="35"/>
  <c r="E3020" i="35"/>
  <c r="E3021" i="35"/>
  <c r="E3022" i="35"/>
  <c r="E3023" i="35"/>
  <c r="E3024" i="35"/>
  <c r="E3025" i="35"/>
  <c r="E3026" i="35"/>
  <c r="E3027" i="35"/>
  <c r="E3028" i="35"/>
  <c r="E3029" i="35"/>
  <c r="E3030" i="35"/>
  <c r="E3031" i="35"/>
  <c r="E3032" i="35"/>
  <c r="E3033" i="35"/>
  <c r="E3034" i="35"/>
  <c r="E3035" i="35"/>
  <c r="E3036" i="35"/>
  <c r="E3037" i="35"/>
  <c r="E3038" i="35"/>
  <c r="E3039" i="35"/>
  <c r="E3040" i="35"/>
  <c r="E3041" i="35"/>
  <c r="E3042" i="35"/>
  <c r="E3043" i="35"/>
  <c r="E3044" i="35"/>
  <c r="E3045" i="35"/>
  <c r="E3046" i="35"/>
  <c r="E3047" i="35"/>
  <c r="E3048" i="35"/>
  <c r="E3049" i="35"/>
  <c r="E3050" i="35"/>
  <c r="E3051" i="35"/>
  <c r="E3052" i="35"/>
  <c r="E3053" i="35"/>
  <c r="E3054" i="35"/>
  <c r="E3055" i="35"/>
  <c r="E3056" i="35"/>
  <c r="E3057" i="35"/>
  <c r="E3058" i="35"/>
  <c r="E3059" i="35"/>
  <c r="E3060" i="35"/>
  <c r="E3061" i="35"/>
  <c r="E3062" i="35"/>
  <c r="E3063" i="35"/>
  <c r="E3064" i="35"/>
  <c r="E3065" i="35"/>
  <c r="E3066" i="35"/>
  <c r="E3067" i="35"/>
  <c r="E3068" i="35"/>
  <c r="E3069" i="35"/>
  <c r="E3070" i="35"/>
  <c r="E3071" i="35"/>
  <c r="E3072" i="35"/>
  <c r="E3073" i="35"/>
  <c r="E3074" i="35"/>
  <c r="E3075" i="35"/>
  <c r="E3076" i="35"/>
  <c r="E3077" i="35"/>
  <c r="E3078" i="35"/>
  <c r="E3079" i="35"/>
  <c r="E3080" i="35"/>
  <c r="E3081" i="35"/>
  <c r="E3082" i="35"/>
  <c r="E3083" i="35"/>
  <c r="E3084" i="35"/>
  <c r="E3085" i="35"/>
  <c r="E3086" i="35"/>
  <c r="E3087" i="35"/>
  <c r="E3088" i="35"/>
  <c r="E3089" i="35"/>
  <c r="E3090" i="35"/>
  <c r="E3091" i="35"/>
  <c r="E3092" i="35"/>
  <c r="E3093" i="35"/>
  <c r="E3094" i="35"/>
  <c r="E3095" i="35"/>
  <c r="E3096" i="35"/>
  <c r="E3097" i="35"/>
  <c r="E3098" i="35"/>
  <c r="E3099" i="35"/>
  <c r="E3100" i="35"/>
  <c r="E3101" i="35"/>
  <c r="E3102" i="35"/>
  <c r="E3103" i="35"/>
  <c r="E3104" i="35"/>
  <c r="E3105" i="35"/>
  <c r="E3106" i="35"/>
  <c r="E3107" i="35"/>
  <c r="E3108" i="35"/>
  <c r="E3109" i="35"/>
  <c r="E3110" i="35"/>
  <c r="E3111" i="35"/>
  <c r="E3112" i="35"/>
  <c r="E3113" i="35"/>
  <c r="E3114" i="35"/>
  <c r="E3115" i="35"/>
  <c r="E3116" i="35"/>
  <c r="E3117" i="35"/>
  <c r="E3118" i="35"/>
  <c r="E3119" i="35"/>
  <c r="E3120" i="35"/>
  <c r="E3121" i="35"/>
  <c r="E3122" i="35"/>
  <c r="E3123" i="35"/>
  <c r="E3124" i="35"/>
  <c r="E3125" i="35"/>
  <c r="E3126" i="35"/>
  <c r="E3127" i="35"/>
  <c r="E3128" i="35"/>
  <c r="E3129" i="35"/>
  <c r="E3130" i="35"/>
  <c r="E3131" i="35"/>
  <c r="E3132" i="35"/>
  <c r="E3133" i="35"/>
  <c r="E3134" i="35"/>
  <c r="E3135" i="35"/>
  <c r="E3136" i="35"/>
  <c r="E3137" i="35"/>
  <c r="E3138" i="35"/>
  <c r="E3139" i="35"/>
  <c r="E3140" i="35"/>
  <c r="E3141" i="35"/>
  <c r="E3142" i="35"/>
  <c r="E3143" i="35"/>
  <c r="E3144" i="35"/>
  <c r="E3145" i="35"/>
  <c r="E3146" i="35"/>
  <c r="E3147" i="35"/>
  <c r="E3148" i="35"/>
  <c r="E3149" i="35"/>
  <c r="E3150" i="35"/>
  <c r="E3151" i="35"/>
  <c r="E3152" i="35"/>
  <c r="E3153" i="35"/>
  <c r="E3154" i="35"/>
  <c r="E3155" i="35"/>
  <c r="E3156" i="35"/>
  <c r="E3157" i="35"/>
  <c r="E3158" i="35"/>
  <c r="E3159" i="35"/>
  <c r="E3160" i="35"/>
  <c r="E3161" i="35"/>
  <c r="E3162" i="35"/>
  <c r="E3163" i="35"/>
  <c r="E3164" i="35"/>
  <c r="E3165" i="35"/>
  <c r="E3166" i="35"/>
  <c r="E3167" i="35"/>
  <c r="E3168" i="35"/>
  <c r="E3169" i="35"/>
  <c r="E3170" i="35"/>
  <c r="E3171" i="35"/>
  <c r="E3172" i="35"/>
  <c r="E3173" i="35"/>
  <c r="E3174" i="35"/>
  <c r="E3175" i="35"/>
  <c r="E3176" i="35"/>
  <c r="E3177" i="35"/>
  <c r="E3178" i="35"/>
  <c r="E3179" i="35"/>
  <c r="E3180" i="35"/>
  <c r="E3181" i="35"/>
  <c r="E3182" i="35"/>
  <c r="E3183" i="35"/>
  <c r="E3184" i="35"/>
  <c r="E3185" i="35"/>
  <c r="E3186" i="35"/>
  <c r="E3187" i="35"/>
  <c r="E3188" i="35"/>
  <c r="E3189" i="35"/>
  <c r="E3190" i="35"/>
  <c r="E3191" i="35"/>
  <c r="E3192" i="35"/>
  <c r="E3193" i="35"/>
  <c r="E3194" i="35"/>
  <c r="E3195" i="35"/>
  <c r="E3196" i="35"/>
  <c r="E3197" i="35"/>
  <c r="E3198" i="35"/>
  <c r="E3199" i="35"/>
  <c r="E3200" i="35"/>
  <c r="E3201" i="35"/>
  <c r="E3202" i="35"/>
  <c r="E3203" i="35"/>
  <c r="E3204" i="35"/>
  <c r="E3205" i="35"/>
  <c r="E3206" i="35"/>
  <c r="E3207" i="35"/>
  <c r="E3208" i="35"/>
  <c r="E3209" i="35"/>
  <c r="E3210" i="35"/>
  <c r="E3211" i="35"/>
  <c r="E3212" i="35"/>
  <c r="E3213" i="35"/>
  <c r="E3214" i="35"/>
  <c r="E3215" i="35"/>
  <c r="E3216" i="35"/>
  <c r="E3217" i="35"/>
  <c r="E3218" i="35"/>
  <c r="E3219" i="35"/>
  <c r="E3220" i="35"/>
  <c r="E3221" i="35"/>
  <c r="E3222" i="35"/>
  <c r="E3223" i="35"/>
  <c r="E3224" i="35"/>
  <c r="E3225" i="35"/>
  <c r="E3226" i="35"/>
  <c r="E3227" i="35"/>
  <c r="E3228" i="35"/>
  <c r="E3229" i="35"/>
  <c r="E3230" i="35"/>
  <c r="E3231" i="35"/>
  <c r="E3232" i="35"/>
  <c r="E3233" i="35"/>
  <c r="E3234" i="35"/>
  <c r="E3235" i="35"/>
  <c r="E3236" i="35"/>
  <c r="E3237" i="35"/>
  <c r="E3238" i="35"/>
  <c r="E3239" i="35"/>
  <c r="E3240" i="35"/>
  <c r="E3241" i="35"/>
  <c r="E3242" i="35"/>
  <c r="E3243" i="35"/>
  <c r="E3244" i="35"/>
  <c r="E3245" i="35"/>
  <c r="E3246" i="35"/>
  <c r="E3247" i="35"/>
  <c r="E3248" i="35"/>
  <c r="E3249" i="35"/>
  <c r="E3250" i="35"/>
  <c r="E3251" i="35"/>
  <c r="E3252" i="35"/>
  <c r="E3253" i="35"/>
  <c r="E3254" i="35"/>
  <c r="E3255" i="35"/>
  <c r="E3256" i="35"/>
  <c r="E3257" i="35"/>
  <c r="E3258" i="35"/>
  <c r="E3259" i="35"/>
  <c r="E3260" i="35"/>
  <c r="E3261" i="35"/>
  <c r="E3262" i="35"/>
  <c r="E3263" i="35"/>
  <c r="E3264" i="35"/>
  <c r="E3265" i="35"/>
  <c r="E3266" i="35"/>
  <c r="E3267" i="35"/>
  <c r="E3268" i="35"/>
  <c r="E3269" i="35"/>
  <c r="E3270" i="35"/>
  <c r="E3271" i="35"/>
  <c r="E3272" i="35"/>
  <c r="E3273" i="35"/>
  <c r="E3274" i="35"/>
  <c r="E3275" i="35"/>
  <c r="E3276" i="35"/>
  <c r="E3277" i="35"/>
  <c r="E3278" i="35"/>
  <c r="E3279" i="35"/>
  <c r="E3280" i="35"/>
  <c r="E3281" i="35"/>
  <c r="E3282" i="35"/>
  <c r="E3283" i="35"/>
  <c r="E3284" i="35"/>
  <c r="E3285" i="35"/>
  <c r="E3286" i="35"/>
  <c r="E3287" i="35"/>
  <c r="E3288" i="35"/>
  <c r="E3289" i="35"/>
  <c r="E3290" i="35"/>
  <c r="E3291" i="35"/>
  <c r="E3292" i="35"/>
  <c r="E3293" i="35"/>
  <c r="E3294" i="35"/>
  <c r="E3295" i="35"/>
  <c r="E3296" i="35"/>
  <c r="E3297" i="35"/>
  <c r="E3298" i="35"/>
  <c r="E3299" i="35"/>
  <c r="E3300" i="35"/>
  <c r="E3301" i="35"/>
  <c r="E3302" i="35"/>
  <c r="E3303" i="35"/>
  <c r="E3304" i="35"/>
  <c r="E3305" i="35"/>
  <c r="E3306" i="35"/>
  <c r="E3307" i="35"/>
  <c r="E3308" i="35"/>
  <c r="E3309" i="35"/>
  <c r="E3310" i="35"/>
  <c r="E3311" i="35"/>
  <c r="E3312" i="35"/>
  <c r="E3313" i="35"/>
  <c r="E3314" i="35"/>
  <c r="E3315" i="35"/>
  <c r="E3316" i="35"/>
  <c r="E3317" i="35"/>
  <c r="E3318" i="35"/>
  <c r="E3319" i="35"/>
  <c r="E3320" i="35"/>
  <c r="E3321" i="35"/>
  <c r="E3322" i="35"/>
  <c r="E3323" i="35"/>
  <c r="E3324" i="35"/>
  <c r="E3325" i="35"/>
  <c r="E3326" i="35"/>
  <c r="E3327" i="35"/>
  <c r="E3328" i="35"/>
  <c r="E3329" i="35"/>
  <c r="E3330" i="35"/>
  <c r="E3331" i="35"/>
  <c r="E3332" i="35"/>
  <c r="E3333" i="35"/>
  <c r="E3334" i="35"/>
  <c r="E3335" i="35"/>
  <c r="E3336" i="35"/>
  <c r="E3337" i="35"/>
  <c r="E3338" i="35"/>
  <c r="E3339" i="35"/>
  <c r="E3340" i="35"/>
  <c r="E3341" i="35"/>
  <c r="E3342" i="35"/>
  <c r="E3343" i="35"/>
  <c r="E3344" i="35"/>
  <c r="E3345" i="35"/>
  <c r="E3346" i="35"/>
  <c r="E3347" i="35"/>
  <c r="E3348" i="35"/>
  <c r="E3349" i="35"/>
  <c r="E3350" i="35"/>
  <c r="E3351" i="35"/>
  <c r="E3352" i="35"/>
  <c r="E3353" i="35"/>
  <c r="E3354" i="35"/>
  <c r="E3355" i="35"/>
  <c r="E3356" i="35"/>
  <c r="E3357" i="35"/>
  <c r="E3358" i="35"/>
  <c r="E3359" i="35"/>
  <c r="E3360" i="35"/>
  <c r="E3361" i="35"/>
  <c r="E3362" i="35"/>
  <c r="E3363" i="35"/>
  <c r="E3364" i="35"/>
  <c r="E3365" i="35"/>
  <c r="E3366" i="35"/>
  <c r="E3367" i="35"/>
  <c r="E3368" i="35"/>
  <c r="E3369" i="35"/>
  <c r="E3370" i="35"/>
  <c r="E3371" i="35"/>
  <c r="E3372" i="35"/>
  <c r="E3373" i="35"/>
  <c r="E3374" i="35"/>
  <c r="E3375" i="35"/>
  <c r="E3376" i="35"/>
  <c r="E3377" i="35"/>
  <c r="E3378" i="35"/>
  <c r="E3379" i="35"/>
  <c r="E3380" i="35"/>
  <c r="E3381" i="35"/>
  <c r="E3382" i="35"/>
  <c r="E3383" i="35"/>
  <c r="E3384" i="35"/>
  <c r="E3385" i="35"/>
  <c r="E3386" i="35"/>
  <c r="E3387" i="35"/>
  <c r="E3388" i="35"/>
  <c r="E3389" i="35"/>
  <c r="E3390" i="35"/>
  <c r="E3391" i="35"/>
  <c r="E3392" i="35"/>
  <c r="E3393" i="35"/>
  <c r="E3394" i="35"/>
  <c r="E3395" i="35"/>
  <c r="E3396" i="35"/>
  <c r="E3397" i="35"/>
  <c r="E3398" i="35"/>
  <c r="E3399" i="35"/>
  <c r="E3400" i="35"/>
  <c r="E3401" i="35"/>
  <c r="E3402" i="35"/>
  <c r="E3403" i="35"/>
  <c r="E3404" i="35"/>
  <c r="E3405" i="35"/>
  <c r="E3406" i="35"/>
  <c r="E3407" i="35"/>
  <c r="E3408" i="35"/>
  <c r="E3409" i="35"/>
  <c r="E3410" i="35"/>
  <c r="E3411" i="35"/>
  <c r="E3412" i="35"/>
  <c r="E3413" i="35"/>
  <c r="E3414" i="35"/>
  <c r="E3415" i="35"/>
  <c r="E3416" i="35"/>
  <c r="E3417" i="35"/>
  <c r="E3418" i="35"/>
  <c r="E3419" i="35"/>
  <c r="E3420" i="35"/>
  <c r="E3421" i="35"/>
  <c r="E3422" i="35"/>
  <c r="E3423" i="35"/>
  <c r="E3424" i="35"/>
  <c r="E3425" i="35"/>
  <c r="E3426" i="35"/>
  <c r="E3427" i="35"/>
  <c r="E3428" i="35"/>
  <c r="E3429" i="35"/>
  <c r="E3430" i="35"/>
  <c r="E3431" i="35"/>
  <c r="E3432" i="35"/>
  <c r="E3433" i="35"/>
  <c r="E3434" i="35"/>
  <c r="E3435" i="35"/>
  <c r="E3436" i="35"/>
  <c r="E3437" i="35"/>
  <c r="E3438" i="35"/>
  <c r="E3439" i="35"/>
  <c r="E3440" i="35"/>
  <c r="E3441" i="35"/>
  <c r="E3442" i="35"/>
  <c r="E3443" i="35"/>
  <c r="E3444" i="35"/>
  <c r="E3445" i="35"/>
  <c r="E3446" i="35"/>
  <c r="E3447" i="35"/>
  <c r="E3448" i="35"/>
  <c r="E3449" i="35"/>
  <c r="E3450" i="35"/>
  <c r="E3451" i="35"/>
  <c r="E3452" i="35"/>
  <c r="E3453" i="35"/>
  <c r="E3454" i="35"/>
  <c r="E3455" i="35"/>
  <c r="E3456" i="35"/>
  <c r="E3457" i="35"/>
  <c r="E3458" i="35"/>
  <c r="E3459" i="35"/>
  <c r="E3460" i="35"/>
  <c r="E3461" i="35"/>
  <c r="E3462" i="35"/>
  <c r="E3463" i="35"/>
  <c r="E3464" i="35"/>
  <c r="E3465" i="35"/>
  <c r="E3466" i="35"/>
  <c r="E3467" i="35"/>
  <c r="E3468" i="35"/>
  <c r="E3469" i="35"/>
  <c r="E3470" i="35"/>
  <c r="E3471" i="35"/>
  <c r="E3472" i="35"/>
  <c r="E3473" i="35"/>
  <c r="E3474" i="35"/>
  <c r="E3475" i="35"/>
  <c r="E3476" i="35"/>
  <c r="E3477" i="35"/>
  <c r="E3478" i="35"/>
  <c r="E3479" i="35"/>
  <c r="E3480" i="35"/>
  <c r="E3481" i="35"/>
  <c r="E3482" i="35"/>
  <c r="E3483" i="35"/>
  <c r="E3484" i="35"/>
  <c r="E3485" i="35"/>
  <c r="E3486" i="35"/>
  <c r="E3487" i="35"/>
  <c r="E3488" i="35"/>
  <c r="E3489" i="35"/>
  <c r="E3490" i="35"/>
  <c r="E3491" i="35"/>
  <c r="E3492" i="35"/>
  <c r="E3493" i="35"/>
  <c r="E3494" i="35"/>
  <c r="E3495" i="35"/>
  <c r="E3496" i="35"/>
  <c r="E3497" i="35"/>
  <c r="E3498" i="35"/>
  <c r="E3499" i="35"/>
  <c r="E3500" i="35"/>
  <c r="E3501" i="35"/>
  <c r="E3502" i="35"/>
  <c r="E3503" i="35"/>
  <c r="E3504" i="35"/>
  <c r="E3505" i="35"/>
  <c r="E3506" i="35"/>
  <c r="E3507" i="35"/>
  <c r="E3508" i="35"/>
  <c r="E3509" i="35"/>
  <c r="E3510" i="35"/>
  <c r="E3511" i="35"/>
  <c r="E3512" i="35"/>
  <c r="E3513" i="35"/>
  <c r="E3514" i="35"/>
  <c r="E3515" i="35"/>
  <c r="E3516" i="35"/>
  <c r="E3517" i="35"/>
  <c r="E3518" i="35"/>
  <c r="E3519" i="35"/>
  <c r="E3520" i="35"/>
  <c r="E3521" i="35"/>
  <c r="E3522" i="35"/>
  <c r="E3523" i="35"/>
  <c r="E3524" i="35"/>
  <c r="E3525" i="35"/>
  <c r="E3526" i="35"/>
  <c r="E3527" i="35"/>
  <c r="E3528" i="35"/>
  <c r="E3529" i="35"/>
  <c r="E3530" i="35"/>
  <c r="E3531" i="35"/>
  <c r="E3532" i="35"/>
  <c r="E3533" i="35"/>
  <c r="E3534" i="35"/>
  <c r="E3535" i="35"/>
  <c r="E3536" i="35"/>
  <c r="E3537" i="35"/>
  <c r="E3538" i="35"/>
  <c r="E3539" i="35"/>
  <c r="E3540" i="35"/>
  <c r="E3541" i="35"/>
  <c r="E3542" i="35"/>
  <c r="E3543" i="35"/>
  <c r="E3544" i="35"/>
  <c r="E3545" i="35"/>
  <c r="E3546" i="35"/>
  <c r="E3547" i="35"/>
  <c r="E3548" i="35"/>
  <c r="E3549" i="35"/>
  <c r="E3550" i="35"/>
  <c r="E3551" i="35"/>
  <c r="E3552" i="35"/>
  <c r="E3553" i="35"/>
  <c r="E3554" i="35"/>
  <c r="E3555" i="35"/>
  <c r="E3556" i="35"/>
  <c r="E3557" i="35"/>
  <c r="E3558" i="35"/>
  <c r="E3559" i="35"/>
  <c r="E3560" i="35"/>
  <c r="E3561" i="35"/>
  <c r="E3562" i="35"/>
  <c r="E3563" i="35"/>
  <c r="E3564" i="35"/>
  <c r="E3565" i="35"/>
  <c r="E3566" i="35"/>
  <c r="E3567" i="35"/>
  <c r="E3568" i="35"/>
  <c r="E3569" i="35"/>
  <c r="E3570" i="35"/>
  <c r="E3571" i="35"/>
  <c r="E3572" i="35"/>
  <c r="E3573" i="35"/>
  <c r="E3574" i="35"/>
  <c r="E3575" i="35"/>
  <c r="E3576" i="35"/>
  <c r="E3577" i="35"/>
  <c r="E3578" i="35"/>
  <c r="E3579" i="35"/>
  <c r="E3580" i="35"/>
  <c r="E3581" i="35"/>
  <c r="E3582" i="35"/>
  <c r="E3583" i="35"/>
  <c r="E3584" i="35"/>
  <c r="E3585" i="35"/>
  <c r="E3586" i="35"/>
  <c r="E3587" i="35"/>
  <c r="E3588" i="35"/>
  <c r="E3589" i="35"/>
  <c r="E3590" i="35"/>
  <c r="E3591" i="35"/>
  <c r="E3592" i="35"/>
  <c r="E3593" i="35"/>
  <c r="E3594" i="35"/>
  <c r="E3595" i="35"/>
  <c r="E3596" i="35"/>
  <c r="E3597" i="35"/>
  <c r="E3598" i="35"/>
  <c r="E3599" i="35"/>
  <c r="E3600" i="35"/>
  <c r="E3601" i="35"/>
  <c r="E3602" i="35"/>
  <c r="E3603" i="35"/>
  <c r="E3604" i="35"/>
  <c r="E3605" i="35"/>
  <c r="E3606" i="35"/>
  <c r="E3607" i="35"/>
  <c r="E3608" i="35"/>
  <c r="E3609" i="35"/>
  <c r="E3610" i="35"/>
  <c r="E3611" i="35"/>
  <c r="E3612" i="35"/>
  <c r="E3613" i="35"/>
  <c r="E3614" i="35"/>
  <c r="E3615" i="35"/>
  <c r="E3616" i="35"/>
  <c r="E3617" i="35"/>
  <c r="E3618" i="35"/>
  <c r="E3619" i="35"/>
  <c r="E3620" i="35"/>
  <c r="E3621" i="35"/>
  <c r="E3622" i="35"/>
  <c r="E3623" i="35"/>
  <c r="E3624" i="35"/>
  <c r="E3625" i="35"/>
  <c r="E3626" i="35"/>
  <c r="E3627" i="35"/>
  <c r="E3628" i="35"/>
  <c r="E3629" i="35"/>
  <c r="E3630" i="35"/>
  <c r="E3631" i="35"/>
  <c r="E3632" i="35"/>
  <c r="E3633" i="35"/>
  <c r="E3634" i="35"/>
  <c r="E3635" i="35"/>
  <c r="E3636" i="35"/>
  <c r="E3637" i="35"/>
  <c r="E3638" i="35"/>
  <c r="E3639" i="35"/>
  <c r="E3640" i="35"/>
  <c r="E3641" i="35"/>
  <c r="E3642" i="35"/>
  <c r="E3643" i="35"/>
  <c r="E3644" i="35"/>
  <c r="E3645" i="35"/>
  <c r="E3646" i="35"/>
  <c r="E3647" i="35"/>
  <c r="E3648" i="35"/>
  <c r="E3649" i="35"/>
  <c r="E3650" i="35"/>
  <c r="E3651" i="35"/>
  <c r="E3652" i="35"/>
  <c r="E3653" i="35"/>
  <c r="E3654" i="35"/>
  <c r="E3655" i="35"/>
  <c r="E3656" i="35"/>
  <c r="E3657" i="35"/>
  <c r="E3658" i="35"/>
  <c r="E3659" i="35"/>
  <c r="E3660" i="35"/>
  <c r="E3661" i="35"/>
  <c r="E3662" i="35"/>
  <c r="E3663" i="35"/>
  <c r="E3664" i="35"/>
  <c r="E3665" i="35"/>
  <c r="E3666" i="35"/>
  <c r="E3667" i="35"/>
  <c r="E3668" i="35"/>
  <c r="E3669" i="35"/>
  <c r="E3670" i="35"/>
  <c r="E3671" i="35"/>
  <c r="E3672" i="35"/>
  <c r="E3673" i="35"/>
  <c r="E3674" i="35"/>
  <c r="E3675" i="35"/>
  <c r="E3676" i="35"/>
  <c r="E3677" i="35"/>
  <c r="E3678" i="35"/>
  <c r="E3679" i="35"/>
  <c r="E3680" i="35"/>
  <c r="E3681" i="35"/>
  <c r="E3682" i="35"/>
  <c r="E3683" i="35"/>
  <c r="E3684" i="35"/>
  <c r="E3685" i="35"/>
  <c r="E3686" i="35"/>
  <c r="E3687" i="35"/>
  <c r="E3688" i="35"/>
  <c r="E3689" i="35"/>
  <c r="E3690" i="35"/>
  <c r="E3691" i="35"/>
  <c r="E3692" i="35"/>
  <c r="E3693" i="35"/>
  <c r="E3694" i="35"/>
  <c r="E3695" i="35"/>
  <c r="E3696" i="35"/>
  <c r="E3697" i="35"/>
  <c r="E3698" i="35"/>
  <c r="E3699" i="35"/>
  <c r="E3700" i="35"/>
  <c r="E3701" i="35"/>
  <c r="E3702" i="35"/>
  <c r="E3703" i="35"/>
  <c r="E3704" i="35"/>
  <c r="E3705" i="35"/>
  <c r="E3706" i="35"/>
  <c r="E3707" i="35"/>
  <c r="E3708" i="35"/>
  <c r="E3709" i="35"/>
  <c r="E3710" i="35"/>
  <c r="E3711" i="35"/>
  <c r="E3712" i="35"/>
  <c r="E3713" i="35"/>
  <c r="E3714" i="35"/>
  <c r="E3715" i="35"/>
  <c r="E3716" i="35"/>
  <c r="E3717" i="35"/>
  <c r="E3718" i="35"/>
  <c r="E3719" i="35"/>
  <c r="E3720" i="35"/>
  <c r="E3721" i="35"/>
  <c r="E3722" i="35"/>
  <c r="E3723" i="35"/>
  <c r="E3724" i="35"/>
  <c r="E3725" i="35"/>
  <c r="E3726" i="35"/>
  <c r="E3727" i="35"/>
  <c r="E3728" i="35"/>
  <c r="E3729" i="35"/>
  <c r="E3730" i="35"/>
  <c r="E3731" i="35"/>
  <c r="E3732" i="35"/>
  <c r="E3733" i="35"/>
  <c r="E3734" i="35"/>
  <c r="E3735" i="35"/>
  <c r="E3736" i="35"/>
  <c r="E3737" i="35"/>
  <c r="E3738" i="35"/>
  <c r="E3739" i="35"/>
  <c r="E3740" i="35"/>
  <c r="E3741" i="35"/>
  <c r="E3742" i="35"/>
  <c r="E3743" i="35"/>
  <c r="E3744" i="35"/>
  <c r="E3745" i="35"/>
  <c r="E3746" i="35"/>
  <c r="E3747" i="35"/>
  <c r="E3748" i="35"/>
  <c r="E3749" i="35"/>
  <c r="E3750" i="35"/>
  <c r="E3751" i="35"/>
  <c r="E3752" i="35"/>
  <c r="E3753" i="35"/>
  <c r="E3754" i="35"/>
  <c r="E3755" i="35"/>
  <c r="E3756" i="35"/>
  <c r="E3757" i="35"/>
  <c r="E3758" i="35"/>
  <c r="E3759" i="35"/>
  <c r="E3760" i="35"/>
  <c r="E3761" i="35"/>
  <c r="E3762" i="35"/>
  <c r="E3763" i="35"/>
  <c r="E3764" i="35"/>
  <c r="E3765" i="35"/>
  <c r="E3766" i="35"/>
  <c r="E3767" i="35"/>
  <c r="E3768" i="35"/>
  <c r="E3769" i="35"/>
  <c r="E3770" i="35"/>
  <c r="E3771" i="35"/>
  <c r="E3772" i="35"/>
  <c r="E3773" i="35"/>
  <c r="E3774" i="35"/>
  <c r="E3775" i="35"/>
  <c r="E3776" i="35"/>
  <c r="E3777" i="35"/>
  <c r="E3778" i="35"/>
  <c r="E3779" i="35"/>
  <c r="E3780" i="35"/>
  <c r="E3781" i="35"/>
  <c r="E3782" i="35"/>
  <c r="E3783" i="35"/>
  <c r="E3784" i="35"/>
  <c r="E3785" i="35"/>
  <c r="E3786" i="35"/>
  <c r="E3787" i="35"/>
  <c r="E3788" i="35"/>
  <c r="E3789" i="35"/>
  <c r="E3790" i="35"/>
  <c r="E3791" i="35"/>
  <c r="E3792" i="35"/>
  <c r="E3793" i="35"/>
  <c r="E3794" i="35"/>
  <c r="E3795" i="35"/>
  <c r="E3796" i="35"/>
  <c r="E3797" i="35"/>
  <c r="E3798" i="35"/>
  <c r="E3799" i="35"/>
  <c r="E3800" i="35"/>
  <c r="E3801" i="35"/>
  <c r="E3802" i="35"/>
  <c r="E3803" i="35"/>
  <c r="E3804" i="35"/>
  <c r="E3805" i="35"/>
  <c r="E3806" i="35"/>
  <c r="E3807" i="35"/>
  <c r="E3808" i="35"/>
  <c r="E3809" i="35"/>
  <c r="E3810" i="35"/>
  <c r="E3811" i="35"/>
  <c r="E3812" i="35"/>
  <c r="E3813" i="35"/>
  <c r="E3814" i="35"/>
  <c r="E3815" i="35"/>
  <c r="E3816" i="35"/>
  <c r="E3817" i="35"/>
  <c r="E3818" i="35"/>
  <c r="E3819" i="35"/>
  <c r="E3820" i="35"/>
  <c r="E3821" i="35"/>
  <c r="E3822" i="35"/>
  <c r="E3823" i="35"/>
  <c r="E3824" i="35"/>
  <c r="E3825" i="35"/>
  <c r="E3826" i="35"/>
  <c r="E3827" i="35"/>
  <c r="E3828" i="35"/>
  <c r="E3829" i="35"/>
  <c r="E3830" i="35"/>
  <c r="E3831" i="35"/>
  <c r="E3832" i="35"/>
  <c r="E3833" i="35"/>
  <c r="E3834" i="35"/>
  <c r="E3835" i="35"/>
  <c r="E3836" i="35"/>
  <c r="E3837" i="35"/>
  <c r="E3838" i="35"/>
  <c r="E3839" i="35"/>
  <c r="E3840" i="35"/>
  <c r="E3841" i="35"/>
  <c r="E3842" i="35"/>
  <c r="E3843" i="35"/>
  <c r="E3844" i="35"/>
  <c r="E3845" i="35"/>
  <c r="E3846" i="35"/>
  <c r="E3847" i="35"/>
  <c r="E3848" i="35"/>
  <c r="E3849" i="35"/>
  <c r="E3850" i="35"/>
  <c r="E3851" i="35"/>
  <c r="E3852" i="35"/>
  <c r="E3853" i="35"/>
  <c r="E3854" i="35"/>
  <c r="E3855" i="35"/>
  <c r="E3856" i="35"/>
  <c r="E3857" i="35"/>
  <c r="E3858" i="35"/>
  <c r="E3859" i="35"/>
  <c r="E3860" i="35"/>
  <c r="E3861" i="35"/>
  <c r="E3862" i="35"/>
  <c r="E3863" i="35"/>
  <c r="E3864" i="35"/>
  <c r="E3865" i="35"/>
  <c r="E3866" i="35"/>
  <c r="E3867" i="35"/>
  <c r="E3868" i="35"/>
  <c r="E3869" i="35"/>
  <c r="E3870" i="35"/>
  <c r="E3871" i="35"/>
  <c r="E3872" i="35"/>
  <c r="E3873" i="35"/>
  <c r="E3874" i="35"/>
  <c r="E3875" i="35"/>
  <c r="E3876" i="35"/>
  <c r="E3877" i="35"/>
  <c r="E3878" i="35"/>
  <c r="E3879" i="35"/>
  <c r="E3880" i="35"/>
  <c r="E3881" i="35"/>
  <c r="E3882" i="35"/>
  <c r="E3883" i="35"/>
  <c r="E3884" i="35"/>
  <c r="E3885" i="35"/>
  <c r="E3886" i="35"/>
  <c r="E3887" i="35"/>
  <c r="E3888" i="35"/>
  <c r="E3889" i="35"/>
  <c r="E3890" i="35"/>
  <c r="E3891" i="35"/>
  <c r="E3892" i="35"/>
  <c r="E3893" i="35"/>
  <c r="E3894" i="35"/>
  <c r="E3895" i="35"/>
  <c r="E3896" i="35"/>
  <c r="E3897" i="35"/>
  <c r="E3898" i="35"/>
  <c r="E3899" i="35"/>
  <c r="E3900" i="35"/>
  <c r="E3901" i="35"/>
  <c r="E3902" i="35"/>
  <c r="E3903" i="35"/>
  <c r="E3904" i="35"/>
  <c r="E3905" i="35"/>
  <c r="E3906" i="35"/>
  <c r="E3907" i="35"/>
  <c r="E3908" i="35"/>
  <c r="E3909" i="35"/>
  <c r="E3910" i="35"/>
  <c r="E3911" i="35"/>
  <c r="E3912" i="35"/>
  <c r="E3913" i="35"/>
  <c r="E3914" i="35"/>
  <c r="E3915" i="35"/>
  <c r="E3916" i="35"/>
  <c r="E3917" i="35"/>
  <c r="E3918" i="35"/>
  <c r="E3919" i="35"/>
  <c r="E3920" i="35"/>
  <c r="E3921" i="35"/>
  <c r="E3922" i="35"/>
  <c r="E3923" i="35"/>
  <c r="E3924" i="35"/>
  <c r="E3925" i="35"/>
  <c r="E3926" i="35"/>
  <c r="E3927" i="35"/>
  <c r="E3928" i="35"/>
  <c r="E3929" i="35"/>
  <c r="E3930" i="35"/>
  <c r="E3931" i="35"/>
  <c r="E3932" i="35"/>
  <c r="E3933" i="35"/>
  <c r="E3934" i="35"/>
  <c r="E3935" i="35"/>
  <c r="E3936" i="35"/>
  <c r="E3937" i="35"/>
  <c r="E3938" i="35"/>
  <c r="E3939" i="35"/>
  <c r="E3940" i="35"/>
  <c r="E3941" i="35"/>
  <c r="E3942" i="35"/>
  <c r="E3943" i="35"/>
  <c r="E3944" i="35"/>
  <c r="E3945" i="35"/>
  <c r="E3946" i="35"/>
  <c r="E3947" i="35"/>
  <c r="E3948" i="35"/>
  <c r="E3949" i="35"/>
  <c r="E3950" i="35"/>
  <c r="E3951" i="35"/>
  <c r="E3952" i="35"/>
  <c r="E3953" i="35"/>
  <c r="E3954" i="35"/>
  <c r="E3955" i="35"/>
  <c r="E3956" i="35"/>
  <c r="E3957" i="35"/>
  <c r="E3958" i="35"/>
  <c r="E3959" i="35"/>
  <c r="E3960" i="35"/>
  <c r="E3961" i="35"/>
  <c r="E3962" i="35"/>
  <c r="E3963" i="35"/>
  <c r="E3964" i="35"/>
  <c r="E3965" i="35"/>
  <c r="E3966" i="35"/>
  <c r="E3967" i="35"/>
  <c r="E3968" i="35"/>
  <c r="E3969" i="35"/>
  <c r="E3970" i="35"/>
  <c r="E3971" i="35"/>
  <c r="E3972" i="35"/>
  <c r="E3973" i="35"/>
  <c r="E3974" i="35"/>
  <c r="E3975" i="35"/>
  <c r="E3976" i="35"/>
  <c r="E3977" i="35"/>
  <c r="E3978" i="35"/>
  <c r="E3979" i="35"/>
  <c r="E3980" i="35"/>
  <c r="E3981" i="35"/>
  <c r="E3982" i="35"/>
  <c r="E3983" i="35"/>
  <c r="E3984" i="35"/>
  <c r="E3985" i="35"/>
  <c r="E3986" i="35"/>
  <c r="E3987" i="35"/>
  <c r="E3988" i="35"/>
  <c r="E3989" i="35"/>
  <c r="E3990" i="35"/>
  <c r="E3991" i="35"/>
  <c r="E3992" i="35"/>
  <c r="E3993" i="35"/>
  <c r="E3994" i="35"/>
  <c r="E3995" i="35"/>
  <c r="E3996" i="35"/>
  <c r="E3997" i="35"/>
  <c r="E3998" i="35"/>
  <c r="E3999" i="35"/>
  <c r="E4000" i="35"/>
  <c r="E4001" i="35"/>
  <c r="E4002" i="35"/>
  <c r="E4003" i="35"/>
  <c r="E4004" i="35"/>
  <c r="E4005" i="35"/>
  <c r="E4006" i="35"/>
  <c r="E4007" i="35"/>
  <c r="E4008" i="35"/>
  <c r="E4009" i="35"/>
  <c r="E4010" i="35"/>
  <c r="E4011" i="35"/>
  <c r="E4012" i="35"/>
  <c r="E4013" i="35"/>
  <c r="E4014" i="35"/>
  <c r="E4015" i="35"/>
  <c r="E4016" i="35"/>
  <c r="E4017" i="35"/>
  <c r="E4018" i="35"/>
  <c r="E4019" i="35"/>
  <c r="E4020" i="35"/>
  <c r="E4021" i="35"/>
  <c r="E4022" i="35"/>
  <c r="E4023" i="35"/>
  <c r="E4024" i="35"/>
  <c r="E4025" i="35"/>
  <c r="E4026" i="35"/>
  <c r="E4027" i="35"/>
  <c r="E4028" i="35"/>
  <c r="E4029" i="35"/>
  <c r="E4030" i="35"/>
  <c r="E4031" i="35"/>
  <c r="E4032" i="35"/>
  <c r="E4033" i="35"/>
  <c r="E4034" i="35"/>
  <c r="E4035" i="35"/>
  <c r="E4036" i="35"/>
  <c r="E4037" i="35"/>
  <c r="E4038" i="35"/>
  <c r="E4039" i="35"/>
  <c r="E4040" i="35"/>
  <c r="E4041" i="35"/>
  <c r="E4042" i="35"/>
  <c r="E4043" i="35"/>
  <c r="E4044" i="35"/>
  <c r="E4045" i="35"/>
  <c r="E4046" i="35"/>
  <c r="E4047" i="35"/>
  <c r="E4048" i="35"/>
  <c r="E4049" i="35"/>
  <c r="E4050" i="35"/>
  <c r="E4051" i="35"/>
  <c r="E4052" i="35"/>
  <c r="E4053" i="35"/>
  <c r="E4054" i="35"/>
  <c r="E4055" i="35"/>
  <c r="E4056" i="35"/>
  <c r="E4057" i="35"/>
  <c r="E4058" i="35"/>
  <c r="E4059" i="35"/>
  <c r="E4060" i="35"/>
  <c r="E4061" i="35"/>
  <c r="E4062" i="35"/>
  <c r="E4063" i="35"/>
  <c r="E4064" i="35"/>
  <c r="E4065" i="35"/>
  <c r="E4066" i="35"/>
  <c r="E4067" i="35"/>
  <c r="E4068" i="35"/>
  <c r="E4069" i="35"/>
  <c r="E4070" i="35"/>
  <c r="E4071" i="35"/>
  <c r="E4072" i="35"/>
  <c r="E4073" i="35"/>
  <c r="E4074" i="35"/>
  <c r="E4075" i="35"/>
  <c r="E4076" i="35"/>
  <c r="E4077" i="35"/>
  <c r="E4078" i="35"/>
  <c r="E4079" i="35"/>
  <c r="E4080" i="35"/>
  <c r="E4081" i="35"/>
  <c r="E4082" i="35"/>
  <c r="E4083" i="35"/>
  <c r="E4084" i="35"/>
  <c r="E4085" i="35"/>
  <c r="E4086" i="35"/>
  <c r="E4087" i="35"/>
  <c r="E4088" i="35"/>
  <c r="E4089" i="35"/>
  <c r="E4090" i="35"/>
  <c r="E4091" i="35"/>
  <c r="E4092" i="35"/>
  <c r="E4093" i="35"/>
  <c r="E4094" i="35"/>
  <c r="E4095" i="35"/>
  <c r="E4096" i="35"/>
  <c r="E4097" i="35"/>
  <c r="E4098" i="35"/>
  <c r="E4099" i="35"/>
  <c r="E4100" i="35"/>
  <c r="E4101" i="35"/>
  <c r="E4102" i="35"/>
  <c r="E4103" i="35"/>
  <c r="E4104" i="35"/>
  <c r="E4105" i="35"/>
  <c r="E4106" i="35"/>
  <c r="E4107" i="35"/>
  <c r="E4108" i="35"/>
  <c r="E4109" i="35"/>
  <c r="E4110" i="35"/>
  <c r="E4111" i="35"/>
  <c r="E4112" i="35"/>
  <c r="E4113" i="35"/>
  <c r="E4114" i="35"/>
  <c r="E4115" i="35"/>
  <c r="E4116" i="35"/>
  <c r="E4117" i="35"/>
  <c r="E4118" i="35"/>
  <c r="E4119" i="35"/>
  <c r="E4120" i="35"/>
  <c r="E4121" i="35"/>
  <c r="E4122" i="35"/>
  <c r="E4123" i="35"/>
  <c r="E4124" i="35"/>
  <c r="E4125" i="35"/>
  <c r="E4126" i="35"/>
  <c r="E4127" i="35"/>
  <c r="E4128" i="35"/>
  <c r="E4129" i="35"/>
  <c r="E4130" i="35"/>
  <c r="E4131" i="35"/>
  <c r="E4132" i="35"/>
  <c r="E4133" i="35"/>
  <c r="E4134" i="35"/>
  <c r="E4135" i="35"/>
  <c r="E4136" i="35"/>
  <c r="E4137" i="35"/>
  <c r="E4138" i="35"/>
  <c r="E4139" i="35"/>
  <c r="E4140" i="35"/>
  <c r="E4141" i="35"/>
  <c r="E4142" i="35"/>
  <c r="E4143" i="35"/>
  <c r="E4144" i="35"/>
  <c r="E4145" i="35"/>
  <c r="E4146" i="35"/>
  <c r="E4147" i="35"/>
  <c r="E4148" i="35"/>
  <c r="E4149" i="35"/>
  <c r="E4150" i="35"/>
  <c r="E4151" i="35"/>
  <c r="E4152" i="35"/>
  <c r="E4153" i="35"/>
  <c r="E4154" i="35"/>
  <c r="E4155" i="35"/>
  <c r="E4156" i="35"/>
  <c r="E4157" i="35"/>
  <c r="E4158" i="35"/>
  <c r="E4159" i="35"/>
  <c r="E4160" i="35"/>
  <c r="E4161" i="35"/>
  <c r="E4162" i="35"/>
  <c r="E4163" i="35"/>
  <c r="E4164" i="35"/>
  <c r="E4165" i="35"/>
  <c r="E4166" i="35"/>
  <c r="E4167" i="35"/>
  <c r="E4168" i="35"/>
  <c r="E4169" i="35"/>
  <c r="E4170" i="35"/>
  <c r="E4171" i="35"/>
  <c r="E4172" i="35"/>
  <c r="E4173" i="35"/>
  <c r="E4174" i="35"/>
  <c r="E4175" i="35"/>
  <c r="E4176" i="35"/>
  <c r="E4177" i="35"/>
  <c r="E4178" i="35"/>
  <c r="E4179" i="35"/>
  <c r="E4180" i="35"/>
  <c r="E4181" i="35"/>
  <c r="E4182" i="35"/>
  <c r="E4183" i="35"/>
  <c r="E4184" i="35"/>
  <c r="E4185" i="35"/>
  <c r="E4186" i="35"/>
  <c r="E4187" i="35"/>
  <c r="E4188" i="35"/>
  <c r="E4189" i="35"/>
  <c r="E4190" i="35"/>
  <c r="E4191" i="35"/>
  <c r="E4192" i="35"/>
  <c r="E4193" i="35"/>
  <c r="E4194" i="35"/>
  <c r="E4195" i="35"/>
  <c r="E4196" i="35"/>
  <c r="E4197" i="35"/>
  <c r="E4198" i="35"/>
  <c r="E4199" i="35"/>
  <c r="E4200" i="35"/>
  <c r="E4201" i="35"/>
  <c r="E4202" i="35"/>
  <c r="E4203" i="35"/>
  <c r="E4204" i="35"/>
  <c r="E4205" i="35"/>
  <c r="E4206" i="35"/>
  <c r="E4207" i="35"/>
  <c r="E4208" i="35"/>
  <c r="E4209" i="35"/>
  <c r="E4210" i="35"/>
  <c r="E4211" i="35"/>
  <c r="E4212" i="35"/>
  <c r="E4213" i="35"/>
  <c r="E4214" i="35"/>
  <c r="E4215" i="35"/>
  <c r="E4216" i="35"/>
  <c r="E4217" i="35"/>
  <c r="E4218" i="35"/>
  <c r="E4219" i="35"/>
  <c r="E4220" i="35"/>
  <c r="E4221" i="35"/>
  <c r="E4222" i="35"/>
  <c r="E4223" i="35"/>
  <c r="E4224" i="35"/>
  <c r="E4225" i="35"/>
  <c r="E4226" i="35"/>
  <c r="E4227" i="35"/>
  <c r="E4228" i="35"/>
  <c r="E4229" i="35"/>
  <c r="E4230" i="35"/>
  <c r="E4231" i="35"/>
  <c r="E4232" i="35"/>
  <c r="E4233" i="35"/>
  <c r="E4234" i="35"/>
  <c r="E4235" i="35"/>
  <c r="E4236" i="35"/>
  <c r="E4237" i="35"/>
  <c r="E4238" i="35"/>
  <c r="E4239" i="35"/>
  <c r="E4240" i="35"/>
  <c r="E4241" i="35"/>
  <c r="E4242" i="35"/>
  <c r="E4243" i="35"/>
  <c r="E4244" i="35"/>
  <c r="E4245" i="35"/>
  <c r="E4246" i="35"/>
  <c r="E4247" i="35"/>
  <c r="E4248" i="35"/>
  <c r="E4249" i="35"/>
  <c r="E4250" i="35"/>
  <c r="E4251" i="35"/>
  <c r="E4252" i="35"/>
  <c r="E4253" i="35"/>
  <c r="E4254" i="35"/>
  <c r="E4255" i="35"/>
  <c r="E4256" i="35"/>
  <c r="E4257" i="35"/>
  <c r="E4258" i="35"/>
  <c r="E4259" i="35"/>
  <c r="E4260" i="35"/>
  <c r="E4261" i="35"/>
  <c r="E4262" i="35"/>
  <c r="E4263" i="35"/>
  <c r="E4264" i="35"/>
  <c r="E4265" i="35"/>
  <c r="E4266" i="35"/>
  <c r="E4267" i="35"/>
  <c r="E4268" i="35"/>
  <c r="E4269" i="35"/>
  <c r="E4270" i="35"/>
  <c r="E4271" i="35"/>
  <c r="E4272" i="35"/>
  <c r="E4273" i="35"/>
  <c r="E4274" i="35"/>
  <c r="E4275" i="35"/>
  <c r="E4276" i="35"/>
  <c r="E4277" i="35"/>
  <c r="E4278" i="35"/>
  <c r="E4279" i="35"/>
  <c r="E4280" i="35"/>
  <c r="E4281" i="35"/>
  <c r="E4282" i="35"/>
  <c r="E4283" i="35"/>
  <c r="E4284" i="35"/>
  <c r="E4285" i="35"/>
  <c r="E4286" i="35"/>
  <c r="E4287" i="35"/>
  <c r="E4288" i="35"/>
  <c r="E4289" i="35"/>
  <c r="E4290" i="35"/>
  <c r="E4291" i="35"/>
  <c r="E4292" i="35"/>
  <c r="E4293" i="35"/>
  <c r="E4294" i="35"/>
  <c r="E4295" i="35"/>
  <c r="E4296" i="35"/>
  <c r="E4297" i="35"/>
  <c r="E4298" i="35"/>
  <c r="E4299" i="35"/>
  <c r="E4300" i="35"/>
  <c r="E4301" i="35"/>
  <c r="E4302" i="35"/>
  <c r="E4303" i="35"/>
  <c r="E4304" i="35"/>
  <c r="E4305" i="35"/>
  <c r="E4306" i="35"/>
  <c r="E4307" i="35"/>
  <c r="E4308" i="35"/>
  <c r="E4309" i="35"/>
  <c r="E4310" i="35"/>
  <c r="E4311" i="35"/>
  <c r="E4312" i="35"/>
  <c r="E4313" i="35"/>
  <c r="E4314" i="35"/>
  <c r="E4315" i="35"/>
  <c r="E4316" i="35"/>
  <c r="E4317" i="35"/>
  <c r="E4318" i="35"/>
  <c r="E4319" i="35"/>
  <c r="E4320" i="35"/>
  <c r="E4321" i="35"/>
  <c r="E4322" i="35"/>
  <c r="E4323" i="35"/>
  <c r="E4324" i="35"/>
  <c r="E4325" i="35"/>
  <c r="E4326" i="35"/>
  <c r="E4327" i="35"/>
  <c r="E4328" i="35"/>
  <c r="E4329" i="35"/>
  <c r="E4330" i="35"/>
  <c r="E4331" i="35"/>
  <c r="E4332" i="35"/>
  <c r="E4333" i="35"/>
  <c r="E4334" i="35"/>
  <c r="E4335" i="35"/>
  <c r="E4336" i="35"/>
  <c r="E4337" i="35"/>
  <c r="E4338" i="35"/>
  <c r="E4339" i="35"/>
  <c r="E4340" i="35"/>
  <c r="E4341" i="35"/>
  <c r="E4342" i="35"/>
  <c r="E4343" i="35"/>
  <c r="E4344" i="35"/>
  <c r="E4345" i="35"/>
  <c r="E4346" i="35"/>
  <c r="E4347" i="35"/>
  <c r="E4348" i="35"/>
  <c r="E4349" i="35"/>
  <c r="E4350" i="35"/>
  <c r="E4351" i="35"/>
  <c r="E4352" i="35"/>
  <c r="E4353" i="35"/>
  <c r="E4354" i="35"/>
  <c r="E4355" i="35"/>
  <c r="E4356" i="35"/>
  <c r="E4357" i="35"/>
  <c r="E4358" i="35"/>
  <c r="E4359" i="35"/>
  <c r="E4360" i="35"/>
  <c r="E4361" i="35"/>
  <c r="E4362" i="35"/>
  <c r="E4363" i="35"/>
  <c r="E4364" i="35"/>
  <c r="E4365" i="35"/>
  <c r="E4366" i="35"/>
  <c r="E4367" i="35"/>
  <c r="E4368" i="35"/>
  <c r="E4369" i="35"/>
  <c r="E4370" i="35"/>
  <c r="E4371" i="35"/>
  <c r="E4372" i="35"/>
  <c r="E4373" i="35"/>
  <c r="E4374" i="35"/>
  <c r="E4375" i="35"/>
  <c r="E4376" i="35"/>
  <c r="E4377" i="35"/>
  <c r="E4378" i="35"/>
  <c r="E4379" i="35"/>
  <c r="E4380" i="35"/>
  <c r="E4381" i="35"/>
  <c r="E4382" i="35"/>
  <c r="E4383" i="35"/>
  <c r="E4384" i="35"/>
  <c r="E4385" i="35"/>
  <c r="E4386" i="35"/>
  <c r="E4387" i="35"/>
  <c r="E4388" i="35"/>
  <c r="E4389" i="35"/>
  <c r="E4390" i="35"/>
  <c r="E4391" i="35"/>
  <c r="E4392" i="35"/>
  <c r="E4393" i="35"/>
  <c r="E4394" i="35"/>
  <c r="E4395" i="35"/>
  <c r="E4396" i="35"/>
  <c r="E4397" i="35"/>
  <c r="E4398" i="35"/>
  <c r="E4399" i="35"/>
  <c r="E4400" i="35"/>
  <c r="E4401" i="35"/>
  <c r="E4402" i="35"/>
  <c r="E4403" i="35"/>
  <c r="E4404" i="35"/>
  <c r="E4405" i="35"/>
  <c r="E4406" i="35"/>
  <c r="E4407" i="35"/>
  <c r="E4408" i="35"/>
  <c r="E4409" i="35"/>
  <c r="E4410" i="35"/>
  <c r="E4411" i="35"/>
  <c r="E4412" i="35"/>
  <c r="E4413" i="35"/>
  <c r="E4414" i="35"/>
  <c r="E4415" i="35"/>
  <c r="E4416" i="35"/>
  <c r="E4417" i="35"/>
  <c r="E4418" i="35"/>
  <c r="E4419" i="35"/>
  <c r="E4420" i="35"/>
  <c r="E4421" i="35"/>
  <c r="E4422" i="35"/>
  <c r="E4423" i="35"/>
  <c r="E4424" i="35"/>
  <c r="E4425" i="35"/>
  <c r="E4426" i="35"/>
  <c r="E4427" i="35"/>
  <c r="E4428" i="35"/>
  <c r="E4429" i="35"/>
  <c r="E4430" i="35"/>
  <c r="E4431" i="35"/>
  <c r="E4432" i="35"/>
  <c r="E4433" i="35"/>
  <c r="E4434" i="35"/>
  <c r="E4435" i="35"/>
  <c r="E4436" i="35"/>
  <c r="E4437" i="35"/>
  <c r="E4438" i="35"/>
  <c r="E4439" i="35"/>
  <c r="E4440" i="35"/>
  <c r="E4441" i="35"/>
  <c r="E4442" i="35"/>
  <c r="E4443" i="35"/>
  <c r="E4444" i="35"/>
  <c r="E4445" i="35"/>
  <c r="E4446" i="35"/>
  <c r="E4447" i="35"/>
  <c r="E4448" i="35"/>
  <c r="E4449" i="35"/>
  <c r="E4450" i="35"/>
  <c r="E4451" i="35"/>
  <c r="E4452" i="35"/>
  <c r="E4453" i="35"/>
  <c r="E4454" i="35"/>
  <c r="E4455" i="35"/>
  <c r="E4456" i="35"/>
  <c r="E4457" i="35"/>
  <c r="E4458" i="35"/>
  <c r="E4459" i="35"/>
  <c r="E4460" i="35"/>
  <c r="E4461" i="35"/>
  <c r="E4462" i="35"/>
  <c r="E4463" i="35"/>
  <c r="E4464" i="35"/>
  <c r="E4465" i="35"/>
  <c r="E4466" i="35"/>
  <c r="E4467" i="35"/>
  <c r="E4468" i="35"/>
  <c r="E4469" i="35"/>
  <c r="E4470" i="35"/>
  <c r="E4471" i="35"/>
  <c r="E4472" i="35"/>
  <c r="E4473" i="35"/>
  <c r="E4474" i="35"/>
  <c r="E4475" i="35"/>
  <c r="E4476" i="35"/>
  <c r="E4477" i="35"/>
  <c r="E4478" i="35"/>
  <c r="E4479" i="35"/>
  <c r="E4480" i="35"/>
  <c r="E4481" i="35"/>
  <c r="E4482" i="35"/>
  <c r="E4483" i="35"/>
  <c r="E4484" i="35"/>
  <c r="E4485" i="35"/>
  <c r="E4486" i="35"/>
  <c r="E4487" i="35"/>
  <c r="E4488" i="35"/>
  <c r="E4489" i="35"/>
  <c r="E4490" i="35"/>
  <c r="E4491" i="35"/>
  <c r="E4492" i="35"/>
  <c r="E4493" i="35"/>
  <c r="E4494" i="35"/>
  <c r="E4495" i="35"/>
  <c r="E4496" i="35"/>
  <c r="E4497" i="35"/>
  <c r="E4498" i="35"/>
  <c r="E4499" i="35"/>
  <c r="E4500" i="35"/>
  <c r="E4501" i="35"/>
  <c r="E4502" i="35"/>
  <c r="E4503" i="35"/>
  <c r="E4504" i="35"/>
  <c r="E4505" i="35"/>
  <c r="E4506" i="35"/>
  <c r="E4507" i="35"/>
  <c r="E4508" i="35"/>
  <c r="E4509" i="35"/>
  <c r="E4510" i="35"/>
  <c r="E4511" i="35"/>
  <c r="E4512" i="35"/>
  <c r="E4513" i="35"/>
  <c r="E4514" i="35"/>
  <c r="E4515" i="35"/>
  <c r="E4516" i="35"/>
  <c r="E4517" i="35"/>
  <c r="E4518" i="35"/>
  <c r="E4519" i="35"/>
  <c r="E4520" i="35"/>
  <c r="E4521" i="35"/>
  <c r="E4522" i="35"/>
  <c r="E4523" i="35"/>
  <c r="E4524" i="35"/>
  <c r="E4525" i="35"/>
  <c r="E4526" i="35"/>
  <c r="E4527" i="35"/>
  <c r="E4528" i="35"/>
  <c r="E4529" i="35"/>
  <c r="E4530" i="35"/>
  <c r="E4531" i="35"/>
  <c r="E4532" i="35"/>
  <c r="E4533" i="35"/>
  <c r="E4534" i="35"/>
  <c r="E4535" i="35"/>
  <c r="E4536" i="35"/>
  <c r="E4537" i="35"/>
  <c r="E4538" i="35"/>
  <c r="E4539" i="35"/>
  <c r="E4540" i="35"/>
  <c r="E4541" i="35"/>
  <c r="E4542" i="35"/>
  <c r="E4543" i="35"/>
  <c r="E4544" i="35"/>
  <c r="E4545" i="35"/>
  <c r="E4546" i="35"/>
  <c r="E4547" i="35"/>
  <c r="E4548" i="35"/>
  <c r="E4549" i="35"/>
  <c r="E4550" i="35"/>
  <c r="E4551" i="35"/>
  <c r="E4552" i="35"/>
  <c r="E4553" i="35"/>
  <c r="E4554" i="35"/>
  <c r="E4555" i="35"/>
  <c r="E4556" i="35"/>
  <c r="E4557" i="35"/>
  <c r="E4558" i="35"/>
  <c r="E4559" i="35"/>
  <c r="E4560" i="35"/>
  <c r="E4561" i="35"/>
  <c r="E4562" i="35"/>
  <c r="E4563" i="35"/>
  <c r="E4564" i="35"/>
  <c r="E4565" i="35"/>
  <c r="E4566" i="35"/>
  <c r="E4567" i="35"/>
  <c r="E4568" i="35"/>
  <c r="E4569" i="35"/>
  <c r="E4570" i="35"/>
  <c r="E4571" i="35"/>
  <c r="E4572" i="35"/>
  <c r="E4573" i="35"/>
  <c r="E4574" i="35"/>
  <c r="E4575" i="35"/>
  <c r="E4576" i="35"/>
  <c r="E4577" i="35"/>
  <c r="E4578" i="35"/>
  <c r="E4579" i="35"/>
  <c r="E4580" i="35"/>
  <c r="E4581" i="35"/>
  <c r="E4582" i="35"/>
  <c r="E4583" i="35"/>
  <c r="E4584" i="35"/>
  <c r="E4585" i="35"/>
  <c r="E4586" i="35"/>
  <c r="E4587" i="35"/>
  <c r="E4588" i="35"/>
  <c r="E4589" i="35"/>
  <c r="E4590" i="35"/>
  <c r="E4591" i="35"/>
  <c r="E4592" i="35"/>
  <c r="E4593" i="35"/>
  <c r="E4594" i="35"/>
  <c r="E4595" i="35"/>
  <c r="E4596" i="35"/>
  <c r="E4597" i="35"/>
  <c r="E4598" i="35"/>
  <c r="E4599" i="35"/>
  <c r="E4600" i="35"/>
  <c r="E4601" i="35"/>
  <c r="E4602" i="35"/>
  <c r="E4603" i="35"/>
  <c r="E4604" i="35"/>
  <c r="E4605" i="35"/>
  <c r="E4606" i="35"/>
  <c r="E4607" i="35"/>
  <c r="E4608" i="35"/>
  <c r="E4609" i="35"/>
  <c r="E4610" i="35"/>
  <c r="E4611" i="35"/>
  <c r="E4612" i="35"/>
  <c r="E4613" i="35"/>
  <c r="E4614" i="35"/>
  <c r="E4615" i="35"/>
  <c r="E4616" i="35"/>
  <c r="E4617" i="35"/>
  <c r="E4618" i="35"/>
  <c r="E4619" i="35"/>
  <c r="E4620" i="35"/>
  <c r="E4621" i="35"/>
  <c r="E4622" i="35"/>
  <c r="E4623" i="35"/>
  <c r="E4624" i="35"/>
  <c r="E4625" i="35"/>
  <c r="E4626" i="35"/>
  <c r="E4627" i="35"/>
  <c r="E4628" i="35"/>
  <c r="E4629" i="35"/>
  <c r="E4630" i="35"/>
  <c r="E4631" i="35"/>
  <c r="E4632" i="35"/>
  <c r="E4633" i="35"/>
  <c r="E4634" i="35"/>
  <c r="E4635" i="35"/>
  <c r="E4636" i="35"/>
  <c r="E4637" i="35"/>
  <c r="E4638" i="35"/>
  <c r="E4639" i="35"/>
  <c r="E4640" i="35"/>
  <c r="E4641" i="35"/>
  <c r="E4642" i="35"/>
  <c r="E4643" i="35"/>
  <c r="E4644" i="35"/>
  <c r="E4645" i="35"/>
  <c r="E4646" i="35"/>
  <c r="E4647" i="35"/>
  <c r="E4648" i="35"/>
  <c r="E4649" i="35"/>
  <c r="E4650" i="35"/>
  <c r="E4651" i="35"/>
  <c r="E4652" i="35"/>
  <c r="E4653" i="35"/>
  <c r="E4654" i="35"/>
  <c r="E4655" i="35"/>
  <c r="E4656" i="35"/>
  <c r="E4657" i="35"/>
  <c r="E4658" i="35"/>
  <c r="E4659" i="35"/>
  <c r="E4660" i="35"/>
  <c r="E4661" i="35"/>
  <c r="E4662" i="35"/>
  <c r="E4663" i="35"/>
  <c r="E4664" i="35"/>
  <c r="E4665" i="35"/>
  <c r="E4666" i="35"/>
  <c r="E4667" i="35"/>
  <c r="E4668" i="35"/>
  <c r="E4669" i="35"/>
  <c r="E4670" i="35"/>
  <c r="E4671" i="35"/>
  <c r="E4672" i="35"/>
  <c r="E4673" i="35"/>
  <c r="E4674" i="35"/>
  <c r="E4675" i="35"/>
  <c r="E4676" i="35"/>
  <c r="E4677" i="35"/>
  <c r="E4678" i="35"/>
  <c r="E4679" i="35"/>
  <c r="E4680" i="35"/>
  <c r="E4681" i="35"/>
  <c r="E4682" i="35"/>
  <c r="E4683" i="35"/>
  <c r="E4684" i="35"/>
  <c r="E4685" i="35"/>
  <c r="E4686" i="35"/>
  <c r="E4687" i="35"/>
  <c r="E4688" i="35"/>
  <c r="E4689" i="35"/>
  <c r="E4690" i="35"/>
  <c r="E4691" i="35"/>
  <c r="E4692" i="35"/>
  <c r="E4693" i="35"/>
  <c r="E4694" i="35"/>
  <c r="E4695" i="35"/>
  <c r="E4696" i="35"/>
  <c r="E4697" i="35"/>
  <c r="E4698" i="35"/>
  <c r="E4699" i="35"/>
  <c r="E4700" i="35"/>
  <c r="E4701" i="35"/>
  <c r="E4702" i="35"/>
  <c r="E4703" i="35"/>
  <c r="E4704" i="35"/>
  <c r="E4705" i="35"/>
  <c r="E4706" i="35"/>
  <c r="E4707" i="35"/>
  <c r="E4708" i="35"/>
  <c r="E4709" i="35"/>
  <c r="E4710" i="35"/>
  <c r="E4711" i="35"/>
  <c r="E4712" i="35"/>
  <c r="E4713" i="35"/>
  <c r="E4714" i="35"/>
  <c r="E4715" i="35"/>
  <c r="E4716" i="35"/>
  <c r="E4717" i="35"/>
  <c r="E4718" i="35"/>
  <c r="E4719" i="35"/>
  <c r="E4720" i="35"/>
  <c r="E4721" i="35"/>
  <c r="E4722" i="35"/>
  <c r="E4723" i="35"/>
  <c r="E4724" i="35"/>
  <c r="E4725" i="35"/>
  <c r="E4726" i="35"/>
  <c r="E4727" i="35"/>
  <c r="E4728" i="35"/>
  <c r="E4729" i="35"/>
  <c r="E4730" i="35"/>
  <c r="E4731" i="35"/>
  <c r="E4732" i="35"/>
  <c r="E4733" i="35"/>
  <c r="E4734" i="35"/>
  <c r="E4735" i="35"/>
  <c r="E4736" i="35"/>
  <c r="E4737" i="35"/>
  <c r="E4738" i="35"/>
  <c r="E4739" i="35"/>
  <c r="E4740" i="35"/>
  <c r="E4741" i="35"/>
  <c r="E4742" i="35"/>
  <c r="E4743" i="35"/>
  <c r="E4744" i="35"/>
  <c r="E4745" i="35"/>
  <c r="E4746" i="35"/>
  <c r="E4747" i="35"/>
  <c r="E4748" i="35"/>
  <c r="E4749" i="35"/>
  <c r="E4750" i="35"/>
  <c r="E4751" i="35"/>
  <c r="E4752" i="35"/>
  <c r="E4753" i="35"/>
  <c r="E4754" i="35"/>
  <c r="E4755" i="35"/>
  <c r="E4756" i="35"/>
  <c r="E4757" i="35"/>
  <c r="E4758" i="35"/>
  <c r="E4759" i="35"/>
  <c r="E4760" i="35"/>
  <c r="E4761" i="35"/>
  <c r="E4762" i="35"/>
  <c r="E4763" i="35"/>
  <c r="E4764" i="35"/>
  <c r="E4765" i="35"/>
  <c r="E4766" i="35"/>
  <c r="E4767" i="35"/>
  <c r="E4768" i="35"/>
  <c r="E4769" i="35"/>
  <c r="E4770" i="35"/>
  <c r="E4771" i="35"/>
  <c r="E4772" i="35"/>
  <c r="E4773" i="35"/>
  <c r="E4774" i="35"/>
  <c r="E4775" i="35"/>
  <c r="E4776" i="35"/>
  <c r="E4777" i="35"/>
  <c r="E4778" i="35"/>
  <c r="E4779" i="35"/>
  <c r="E4780" i="35"/>
  <c r="E4781" i="35"/>
  <c r="E4782" i="35"/>
  <c r="E4783" i="35"/>
  <c r="E4784" i="35"/>
  <c r="E4785" i="35"/>
  <c r="E4786" i="35"/>
  <c r="E4787" i="35"/>
  <c r="E4788" i="35"/>
  <c r="E4789" i="35"/>
  <c r="E4790" i="35"/>
  <c r="E4791" i="35"/>
  <c r="E4792" i="35"/>
  <c r="E4793" i="35"/>
  <c r="E4794" i="35"/>
  <c r="E4795" i="35"/>
  <c r="E4796" i="35"/>
  <c r="E4797" i="35"/>
  <c r="E4798" i="35"/>
  <c r="E4799" i="35"/>
  <c r="E4800" i="35"/>
  <c r="E4801" i="35"/>
  <c r="E4802" i="35"/>
  <c r="E4803" i="35"/>
  <c r="E4804" i="35"/>
  <c r="E4805" i="35"/>
  <c r="E4806" i="35"/>
  <c r="E4807" i="35"/>
  <c r="E4808" i="35"/>
  <c r="E4809" i="35"/>
  <c r="E4810" i="35"/>
  <c r="E4811" i="35"/>
  <c r="E4812" i="35"/>
  <c r="E4813" i="35"/>
  <c r="E4814" i="35"/>
  <c r="E4815" i="35"/>
  <c r="E4816" i="35"/>
  <c r="E4817" i="35"/>
  <c r="E4818" i="35"/>
  <c r="E4819" i="35"/>
  <c r="E4820" i="35"/>
  <c r="E4821" i="35"/>
  <c r="E4822" i="35"/>
  <c r="E4823" i="35"/>
  <c r="E4824" i="35"/>
  <c r="E4825" i="35"/>
  <c r="E4826" i="35"/>
  <c r="E4827" i="35"/>
  <c r="E4828" i="35"/>
  <c r="E4829" i="35"/>
  <c r="E4830" i="35"/>
  <c r="E4831" i="35"/>
  <c r="E4832" i="35"/>
  <c r="E4833" i="35"/>
  <c r="E4834" i="35"/>
  <c r="E4835" i="35"/>
  <c r="E4836" i="35"/>
  <c r="E4837" i="35"/>
  <c r="E4838" i="35"/>
  <c r="E4839" i="35"/>
  <c r="E4840" i="35"/>
  <c r="E4841" i="35"/>
  <c r="E4842" i="35"/>
  <c r="E4843" i="35"/>
  <c r="E4844" i="35"/>
  <c r="E4845" i="35"/>
  <c r="E4846" i="35"/>
  <c r="E4847" i="35"/>
  <c r="E4848" i="35"/>
  <c r="E4849" i="35"/>
  <c r="E4850" i="35"/>
  <c r="E4851" i="35"/>
  <c r="E4852" i="35"/>
  <c r="E4853" i="35"/>
  <c r="E4854" i="35"/>
  <c r="E4855" i="35"/>
  <c r="E4856" i="35"/>
  <c r="E4857" i="35"/>
  <c r="E4858" i="35"/>
  <c r="E4859" i="35"/>
  <c r="E4860" i="35"/>
  <c r="E4861" i="35"/>
  <c r="E4862" i="35"/>
  <c r="E4863" i="35"/>
  <c r="E4864" i="35"/>
  <c r="E4865" i="35"/>
  <c r="E4866" i="35"/>
  <c r="E4867" i="35"/>
  <c r="E4868" i="35"/>
  <c r="E4869" i="35"/>
  <c r="E4870" i="35"/>
  <c r="E4871" i="35"/>
  <c r="E4872" i="35"/>
  <c r="E4873" i="35"/>
  <c r="E4874" i="35"/>
  <c r="E4875" i="35"/>
  <c r="E4876" i="35"/>
  <c r="E4877" i="35"/>
  <c r="E4878" i="35"/>
  <c r="E4879" i="35"/>
  <c r="E4880" i="35"/>
  <c r="E4881" i="35"/>
  <c r="E4882" i="35"/>
  <c r="E4883" i="35"/>
  <c r="E4884" i="35"/>
  <c r="E4885" i="35"/>
  <c r="E4886" i="35"/>
  <c r="E4887" i="35"/>
  <c r="E4888" i="35"/>
  <c r="E4889" i="35"/>
  <c r="E4890" i="35"/>
  <c r="E4891" i="35"/>
  <c r="E4892" i="35"/>
  <c r="E4893" i="35"/>
  <c r="E4894" i="35"/>
  <c r="E4895" i="35"/>
  <c r="E4896" i="35"/>
  <c r="E4897" i="35"/>
  <c r="E4898" i="35"/>
  <c r="E4899" i="35"/>
  <c r="E4900" i="35"/>
  <c r="E4901" i="35"/>
  <c r="E4902" i="35"/>
  <c r="E4903" i="35"/>
  <c r="E4904" i="35"/>
  <c r="E4905" i="35"/>
  <c r="E4906" i="35"/>
  <c r="E4907" i="35"/>
  <c r="E4908" i="35"/>
  <c r="E4909" i="35"/>
  <c r="E4910" i="35"/>
  <c r="E4911" i="35"/>
  <c r="E4912" i="35"/>
  <c r="E4913" i="35"/>
  <c r="E4914" i="35"/>
  <c r="E4915" i="35"/>
  <c r="E4916" i="35"/>
  <c r="E4917" i="35"/>
  <c r="E4918" i="35"/>
  <c r="E4919" i="35"/>
  <c r="E4920" i="35"/>
  <c r="E4921" i="35"/>
  <c r="E4922" i="35"/>
  <c r="E4923" i="35"/>
  <c r="E4924" i="35"/>
  <c r="E4925" i="35"/>
  <c r="E4926" i="35"/>
  <c r="E4927" i="35"/>
  <c r="E4928" i="35"/>
  <c r="E4929" i="35"/>
  <c r="E4930" i="35"/>
  <c r="E4931" i="35"/>
  <c r="E4932" i="35"/>
  <c r="E4933" i="35"/>
  <c r="E4934" i="35"/>
  <c r="E4935" i="35"/>
  <c r="E4936" i="35"/>
  <c r="E4937" i="35"/>
  <c r="E4938" i="35"/>
  <c r="E4939" i="35"/>
  <c r="E4940" i="35"/>
  <c r="E4941" i="35"/>
  <c r="E4942" i="35"/>
  <c r="E4943" i="35"/>
  <c r="E4944" i="35"/>
  <c r="E4945" i="35"/>
  <c r="E4946" i="35"/>
  <c r="E4947" i="35"/>
  <c r="E4948" i="35"/>
  <c r="E4949" i="35"/>
  <c r="E4950" i="35"/>
  <c r="E4951" i="35"/>
  <c r="E4952" i="35"/>
  <c r="E4953" i="35"/>
  <c r="E4954" i="35"/>
  <c r="E4955" i="35"/>
  <c r="E4956" i="35"/>
  <c r="E4957" i="35"/>
  <c r="E4958" i="35"/>
  <c r="E4959" i="35"/>
  <c r="E4960" i="35"/>
  <c r="E4961" i="35"/>
  <c r="E4962" i="35"/>
  <c r="E4963" i="35"/>
  <c r="E4964" i="35"/>
  <c r="E4965" i="35"/>
  <c r="E4966" i="35"/>
  <c r="E4967" i="35"/>
  <c r="E4968" i="35"/>
  <c r="E4969" i="35"/>
  <c r="E4970" i="35"/>
  <c r="E4971" i="35"/>
  <c r="E4972" i="35"/>
  <c r="E4973" i="35"/>
  <c r="E4974" i="35"/>
  <c r="E4975" i="35"/>
  <c r="E4976" i="35"/>
  <c r="E4977" i="35"/>
  <c r="E4978" i="35"/>
  <c r="E4979" i="35"/>
  <c r="E4980" i="35"/>
  <c r="E4981" i="35"/>
  <c r="E4982" i="35"/>
  <c r="E4983" i="35"/>
  <c r="E4984" i="35"/>
  <c r="E4985" i="35"/>
  <c r="E4986" i="35"/>
  <c r="E4987" i="35"/>
  <c r="E4988" i="35"/>
  <c r="E4989" i="35"/>
  <c r="E4990" i="35"/>
  <c r="E4991" i="35"/>
  <c r="E4992" i="35"/>
  <c r="E4993" i="35"/>
  <c r="E4994" i="35"/>
  <c r="E4995" i="35"/>
  <c r="E4996" i="35"/>
  <c r="E4997" i="35"/>
  <c r="E4998" i="35"/>
  <c r="E4999" i="35"/>
  <c r="E5000" i="35"/>
  <c r="E5001" i="35"/>
  <c r="E5002" i="35"/>
  <c r="E5003" i="35"/>
  <c r="E5004" i="35"/>
  <c r="E5005" i="35"/>
  <c r="E5006" i="35"/>
  <c r="E5007" i="35"/>
  <c r="E5008" i="35"/>
  <c r="E5009" i="35"/>
  <c r="E5010" i="35"/>
  <c r="E5011" i="35"/>
  <c r="E5012" i="35"/>
  <c r="E5013" i="35"/>
  <c r="E5014" i="35"/>
  <c r="E5015" i="35"/>
  <c r="E5016" i="35"/>
  <c r="E5017" i="35"/>
  <c r="E5018" i="35"/>
  <c r="E5019" i="35"/>
  <c r="E5020" i="35"/>
  <c r="E5021" i="35"/>
  <c r="E5022" i="35"/>
  <c r="E5023" i="35"/>
  <c r="E5024" i="35"/>
  <c r="E5025" i="35"/>
  <c r="E5026" i="35"/>
  <c r="E5027" i="35"/>
  <c r="E5028" i="35"/>
  <c r="E5029" i="35"/>
  <c r="E5030" i="35"/>
  <c r="E5031" i="35"/>
  <c r="E5032" i="35"/>
  <c r="E5033" i="35"/>
  <c r="E5034" i="35"/>
  <c r="E5035" i="35"/>
  <c r="E5036" i="35"/>
  <c r="E5037" i="35"/>
  <c r="E5038" i="35"/>
  <c r="E5039" i="35"/>
  <c r="E5040" i="35"/>
  <c r="E5041" i="35"/>
  <c r="E5042" i="35"/>
  <c r="E5043" i="35"/>
  <c r="E5044" i="35"/>
  <c r="E5045" i="35"/>
  <c r="E5046" i="35"/>
  <c r="E5047" i="35"/>
  <c r="E5048" i="35"/>
  <c r="E5049" i="35"/>
  <c r="E5050" i="35"/>
  <c r="E5051" i="35"/>
  <c r="E5052" i="35"/>
  <c r="E5053" i="35"/>
  <c r="E5054" i="35"/>
  <c r="E5055" i="35"/>
  <c r="E5056" i="35"/>
  <c r="E5057" i="35"/>
  <c r="E5058" i="35"/>
  <c r="E5059" i="35"/>
  <c r="E5060" i="35"/>
  <c r="E5061" i="35"/>
  <c r="E5062" i="35"/>
  <c r="E5063" i="35"/>
  <c r="E5064" i="35"/>
  <c r="E5065" i="35"/>
  <c r="E5066" i="35"/>
  <c r="E5067" i="35"/>
  <c r="E5068" i="35"/>
  <c r="E5069" i="35"/>
  <c r="E5070" i="35"/>
  <c r="E5071" i="35"/>
  <c r="E5072" i="35"/>
  <c r="E5073" i="35"/>
  <c r="E5074" i="35"/>
  <c r="E5075" i="35"/>
  <c r="E5076" i="35"/>
  <c r="E5077" i="35"/>
  <c r="E5078" i="35"/>
  <c r="E5079" i="35"/>
  <c r="E5080" i="35"/>
  <c r="E5081" i="35"/>
  <c r="E5082" i="35"/>
  <c r="E5083" i="35"/>
  <c r="E5084" i="35"/>
  <c r="E5085" i="35"/>
  <c r="E5086" i="35"/>
  <c r="E5087" i="35"/>
  <c r="E5088" i="35"/>
  <c r="E5089" i="35"/>
  <c r="E5090" i="35"/>
  <c r="E5091" i="35"/>
  <c r="E5092" i="35"/>
  <c r="E5093" i="35"/>
  <c r="E5094" i="35"/>
  <c r="E5095" i="35"/>
  <c r="E5096" i="35"/>
  <c r="E5097" i="35"/>
  <c r="E5098" i="35"/>
  <c r="E5099" i="35"/>
  <c r="E5100" i="35"/>
  <c r="E5101" i="35"/>
  <c r="E5102" i="35"/>
  <c r="E5103" i="35"/>
  <c r="E5104" i="35"/>
  <c r="E5105" i="35"/>
  <c r="E5106" i="35"/>
  <c r="E5107" i="35"/>
  <c r="E5108" i="35"/>
  <c r="E5109" i="35"/>
  <c r="E5110" i="35"/>
  <c r="E5111" i="35"/>
  <c r="E5112" i="35"/>
  <c r="E5113" i="35"/>
  <c r="E5114" i="35"/>
  <c r="E5115" i="35"/>
  <c r="E5116" i="35"/>
  <c r="E5117" i="35"/>
  <c r="E5118" i="35"/>
  <c r="E5119" i="35"/>
  <c r="E5120" i="35"/>
  <c r="E5121" i="35"/>
  <c r="E5122" i="35"/>
  <c r="E5123" i="35"/>
  <c r="E5124" i="35"/>
  <c r="E5125" i="35"/>
  <c r="E5126" i="35"/>
  <c r="E5127" i="35"/>
  <c r="E5128" i="35"/>
  <c r="E5129" i="35"/>
  <c r="E5130" i="35"/>
  <c r="E5131" i="35"/>
  <c r="E5132" i="35"/>
  <c r="E5133" i="35"/>
  <c r="E5134" i="35"/>
  <c r="E5135" i="35"/>
  <c r="E5136" i="35"/>
  <c r="E5137" i="35"/>
  <c r="E5138" i="35"/>
  <c r="E5139" i="35"/>
  <c r="E5140" i="35"/>
  <c r="E5141" i="35"/>
  <c r="E5142" i="35"/>
  <c r="E5143" i="35"/>
  <c r="E5144" i="35"/>
  <c r="E5145" i="35"/>
  <c r="E5146" i="35"/>
  <c r="E5147" i="35"/>
  <c r="E5148" i="35"/>
  <c r="E5149" i="35"/>
  <c r="E5150" i="35"/>
  <c r="E5151" i="35"/>
  <c r="E5152" i="35"/>
  <c r="E5153" i="35"/>
  <c r="E5154" i="35"/>
  <c r="E5155" i="35"/>
  <c r="E5156" i="35"/>
  <c r="E5157" i="35"/>
  <c r="E5158" i="35"/>
  <c r="E5159" i="35"/>
  <c r="E5160" i="35"/>
  <c r="E5161" i="35"/>
  <c r="E5162" i="35"/>
  <c r="E5163" i="35"/>
  <c r="E5164" i="35"/>
  <c r="E5165" i="35"/>
  <c r="E5166" i="35"/>
  <c r="E5167" i="35"/>
  <c r="E5168" i="35"/>
  <c r="E5169" i="35"/>
  <c r="E5170" i="35"/>
  <c r="E5171" i="35"/>
  <c r="E5172" i="35"/>
  <c r="E5173" i="35"/>
  <c r="E5174" i="35"/>
  <c r="E5175" i="35"/>
  <c r="E5176" i="35"/>
  <c r="E5177" i="35"/>
  <c r="E5178" i="35"/>
  <c r="E5179" i="35"/>
  <c r="E5180" i="35"/>
  <c r="E5181" i="35"/>
  <c r="E5182" i="35"/>
  <c r="E5183" i="35"/>
  <c r="E5184" i="35"/>
  <c r="E5185" i="35"/>
  <c r="E5186" i="35"/>
  <c r="E5187" i="35"/>
  <c r="E5188" i="35"/>
  <c r="E5189" i="35"/>
  <c r="E5190" i="35"/>
  <c r="E5191" i="35"/>
  <c r="E5192" i="35"/>
  <c r="E5193" i="35"/>
  <c r="E5194" i="35"/>
  <c r="E5195" i="35"/>
  <c r="E5196" i="35"/>
  <c r="E5197" i="35"/>
  <c r="E5198" i="35"/>
  <c r="E5199" i="35"/>
  <c r="E5200" i="35"/>
  <c r="E5201" i="35"/>
  <c r="E5202" i="35"/>
  <c r="E5203" i="35"/>
  <c r="E5204" i="35"/>
  <c r="E5205" i="35"/>
  <c r="E5206" i="35"/>
  <c r="E5207" i="35"/>
  <c r="E5208" i="35"/>
  <c r="E5209" i="35"/>
  <c r="E5210" i="35"/>
  <c r="E5211" i="35"/>
  <c r="E5212" i="35"/>
  <c r="E5213" i="35"/>
  <c r="E5214" i="35"/>
  <c r="E5215" i="35"/>
  <c r="E5216" i="35"/>
  <c r="E5217" i="35"/>
  <c r="E5218" i="35"/>
  <c r="E5219" i="35"/>
  <c r="E5220" i="35"/>
  <c r="E5221" i="35"/>
  <c r="E5222" i="35"/>
  <c r="E5223" i="35"/>
  <c r="E5224" i="35"/>
  <c r="E5225" i="35"/>
  <c r="E5226" i="35"/>
  <c r="E5227" i="35"/>
  <c r="E5228" i="35"/>
  <c r="E5229" i="35"/>
  <c r="E5230" i="35"/>
  <c r="E5231" i="35"/>
  <c r="E5232" i="35"/>
  <c r="E5233" i="35"/>
  <c r="E5234" i="35"/>
  <c r="E5235" i="35"/>
  <c r="E5236" i="35"/>
  <c r="E5237" i="35"/>
  <c r="E5238" i="35"/>
  <c r="E5239" i="35"/>
  <c r="E5240" i="35"/>
  <c r="E5241" i="35"/>
  <c r="E5242" i="35"/>
  <c r="E5243" i="35"/>
  <c r="E5244" i="35"/>
  <c r="E5245" i="35"/>
  <c r="E5246" i="35"/>
  <c r="E5247" i="35"/>
  <c r="E5248" i="35"/>
  <c r="E5249" i="35"/>
  <c r="E5250" i="35"/>
  <c r="E5251" i="35"/>
  <c r="E5252" i="35"/>
  <c r="E5253" i="35"/>
  <c r="E5254" i="35"/>
  <c r="E5255" i="35"/>
  <c r="E5256" i="35"/>
  <c r="E5257" i="35"/>
  <c r="E5258" i="35"/>
  <c r="E5259" i="35"/>
  <c r="E5260" i="35"/>
  <c r="E5261" i="35"/>
  <c r="E5262" i="35"/>
  <c r="E5263" i="35"/>
  <c r="E5264" i="35"/>
  <c r="E5265" i="35"/>
  <c r="E5266" i="35"/>
  <c r="E5267" i="35"/>
  <c r="E5268" i="35"/>
  <c r="E5269" i="35"/>
  <c r="E5270" i="35"/>
  <c r="E5271" i="35"/>
  <c r="E5272" i="35"/>
  <c r="E5273" i="35"/>
  <c r="E5274" i="35"/>
  <c r="E5275" i="35"/>
  <c r="E5276" i="35"/>
  <c r="E5277" i="35"/>
  <c r="E5278" i="35"/>
  <c r="E5279" i="35"/>
  <c r="E5280" i="35"/>
  <c r="E5281" i="35"/>
  <c r="E5282" i="35"/>
  <c r="E5283" i="35"/>
  <c r="E5284" i="35"/>
  <c r="E5285" i="35"/>
  <c r="E5286" i="35"/>
  <c r="E5287" i="35"/>
  <c r="E5288" i="35"/>
  <c r="E5289" i="35"/>
  <c r="E5290" i="35"/>
  <c r="E5291" i="35"/>
  <c r="E5292" i="35"/>
  <c r="E5293" i="35"/>
  <c r="E5294" i="35"/>
  <c r="E5295" i="35"/>
  <c r="E5296" i="35"/>
  <c r="E5297" i="35"/>
  <c r="E5298" i="35"/>
  <c r="E5299" i="35"/>
  <c r="E5300" i="35"/>
  <c r="E5301" i="35"/>
  <c r="E5302" i="35"/>
  <c r="E5303" i="35"/>
  <c r="E5304" i="35"/>
  <c r="E5305" i="35"/>
  <c r="E5306" i="35"/>
  <c r="E5307" i="35"/>
  <c r="E5308" i="35"/>
  <c r="E5309" i="35"/>
  <c r="E5310" i="35"/>
  <c r="E5311" i="35"/>
  <c r="E5312" i="35"/>
  <c r="E5313" i="35"/>
  <c r="E5314" i="35"/>
  <c r="E5315" i="35"/>
  <c r="E5316" i="35"/>
  <c r="E5317" i="35"/>
  <c r="E5318" i="35"/>
  <c r="E5319" i="35"/>
  <c r="E5320" i="35"/>
  <c r="E5321" i="35"/>
  <c r="E5322" i="35"/>
  <c r="E5323" i="35"/>
  <c r="E5324" i="35"/>
  <c r="E5325" i="35"/>
  <c r="E5326" i="35"/>
  <c r="E5327" i="35"/>
  <c r="E5328" i="35"/>
  <c r="E5329" i="35"/>
  <c r="E5330" i="35"/>
  <c r="E5331" i="35"/>
  <c r="E5332" i="35"/>
  <c r="E5333" i="35"/>
  <c r="E5334" i="35"/>
  <c r="E5335" i="35"/>
  <c r="E5336" i="35"/>
  <c r="E5337" i="35"/>
  <c r="E5338" i="35"/>
  <c r="E5339" i="35"/>
  <c r="E5340" i="35"/>
  <c r="E5341" i="35"/>
  <c r="E5342" i="35"/>
  <c r="E5343" i="35"/>
  <c r="E5344" i="35"/>
  <c r="E5345" i="35"/>
  <c r="E5346" i="35"/>
  <c r="E5347" i="35"/>
  <c r="E5348" i="35"/>
  <c r="E5349" i="35"/>
  <c r="E5350" i="35"/>
  <c r="E5351" i="35"/>
  <c r="E5352" i="35"/>
  <c r="E5353" i="35"/>
  <c r="E5354" i="35"/>
  <c r="E5355" i="35"/>
  <c r="E5356" i="35"/>
  <c r="E5357" i="35"/>
  <c r="E5358" i="35"/>
  <c r="E5359" i="35"/>
  <c r="E5360" i="35"/>
  <c r="E5361" i="35"/>
  <c r="E5362" i="35"/>
  <c r="E5363" i="35"/>
  <c r="E5364" i="35"/>
  <c r="E5365" i="35"/>
  <c r="E5366" i="35"/>
  <c r="E5367" i="35"/>
  <c r="E5368" i="35"/>
  <c r="E5369" i="35"/>
  <c r="E5370" i="35"/>
  <c r="E5371" i="35"/>
  <c r="E5372" i="35"/>
  <c r="E5373" i="35"/>
  <c r="E5374" i="35"/>
  <c r="E5375" i="35"/>
  <c r="E5376" i="35"/>
  <c r="E5377" i="35"/>
  <c r="E5378" i="35"/>
  <c r="E5379" i="35"/>
  <c r="E5380" i="35"/>
  <c r="E5381" i="35"/>
  <c r="E5382" i="35"/>
  <c r="E5383" i="35"/>
  <c r="E5384" i="35"/>
  <c r="E5385" i="35"/>
  <c r="E5386" i="35"/>
  <c r="E5387" i="35"/>
  <c r="E5388" i="35"/>
  <c r="E5389" i="35"/>
  <c r="E5390" i="35"/>
  <c r="E5391" i="35"/>
  <c r="E5392" i="35"/>
  <c r="E5393" i="35"/>
  <c r="E5394" i="35"/>
  <c r="E5395" i="35"/>
  <c r="E5396" i="35"/>
  <c r="E5397" i="35"/>
  <c r="E5398" i="35"/>
  <c r="E5399" i="35"/>
  <c r="E5400" i="35"/>
  <c r="E5401" i="35"/>
  <c r="E5402" i="35"/>
  <c r="E5403" i="35"/>
  <c r="E5404" i="35"/>
  <c r="E5405" i="35"/>
  <c r="E5406" i="35"/>
  <c r="E5407" i="35"/>
  <c r="E5408" i="35"/>
  <c r="E5409" i="35"/>
  <c r="E5410" i="35"/>
  <c r="E5411" i="35"/>
  <c r="E5412" i="35"/>
  <c r="E5413" i="35"/>
  <c r="E5414" i="35"/>
  <c r="E5415" i="35"/>
  <c r="E5416" i="35"/>
  <c r="E5417" i="35"/>
  <c r="E5418" i="35"/>
  <c r="E5419" i="35"/>
  <c r="E5420" i="35"/>
  <c r="E5421" i="35"/>
  <c r="E5422" i="35"/>
  <c r="E5423" i="35"/>
  <c r="E5424" i="35"/>
  <c r="E5425" i="35"/>
  <c r="E5426" i="35"/>
  <c r="E5427" i="35"/>
  <c r="E5428" i="35"/>
  <c r="E5429" i="35"/>
  <c r="E5430" i="35"/>
  <c r="E5431" i="35"/>
  <c r="E5432" i="35"/>
  <c r="E5433" i="35"/>
  <c r="E5434" i="35"/>
  <c r="E5435" i="35"/>
  <c r="E5436" i="35"/>
  <c r="E5437" i="35"/>
  <c r="E5438" i="35"/>
  <c r="E5439" i="35"/>
  <c r="E5440" i="35"/>
  <c r="E5441" i="35"/>
  <c r="E5442" i="35"/>
  <c r="E5443" i="35"/>
  <c r="E5444" i="35"/>
  <c r="E5445" i="35"/>
  <c r="E5446" i="35"/>
  <c r="E5447" i="35"/>
  <c r="E5448" i="35"/>
  <c r="E5449" i="35"/>
  <c r="E5450" i="35"/>
  <c r="E5451" i="35"/>
  <c r="E5452" i="35"/>
  <c r="E5453" i="35"/>
  <c r="E5454" i="35"/>
  <c r="E5455" i="35"/>
  <c r="E5456" i="35"/>
  <c r="E5457" i="35"/>
  <c r="E5458" i="35"/>
  <c r="E5459" i="35"/>
  <c r="E5460" i="35"/>
  <c r="E5461" i="35"/>
  <c r="E5462" i="35"/>
  <c r="E5463" i="35"/>
  <c r="E5464" i="35"/>
  <c r="E5465" i="35"/>
  <c r="E5466" i="35"/>
  <c r="E5467" i="35"/>
  <c r="E5468" i="35"/>
  <c r="E5469" i="35"/>
  <c r="E5470" i="35"/>
  <c r="E5471" i="35"/>
  <c r="E5472" i="35"/>
  <c r="E5473" i="35"/>
  <c r="E5474" i="35"/>
  <c r="E5475" i="35"/>
  <c r="E5476" i="35"/>
  <c r="E5477" i="35"/>
  <c r="E5478" i="35"/>
  <c r="E5479" i="35"/>
  <c r="E5480" i="35"/>
  <c r="E5481" i="35"/>
  <c r="E5482" i="35"/>
  <c r="E5483" i="35"/>
  <c r="E5484" i="35"/>
  <c r="E5485" i="35"/>
  <c r="E5486" i="35"/>
  <c r="E5487" i="35"/>
  <c r="E5488" i="35"/>
  <c r="E5489" i="35"/>
  <c r="E5490" i="35"/>
  <c r="E5491" i="35"/>
  <c r="E5492" i="35"/>
  <c r="E5493" i="35"/>
  <c r="E5494" i="35"/>
  <c r="E5495" i="35"/>
  <c r="E5496" i="35"/>
  <c r="E5497" i="35"/>
  <c r="E5498" i="35"/>
  <c r="E5499" i="35"/>
  <c r="E5500" i="35"/>
  <c r="E5501" i="35"/>
  <c r="E5502" i="35"/>
  <c r="E5503" i="35"/>
  <c r="E5504" i="35"/>
  <c r="E5505" i="35"/>
  <c r="E5506" i="35"/>
  <c r="E5507" i="35"/>
  <c r="E5508" i="35"/>
  <c r="E5509" i="35"/>
  <c r="E5510" i="35"/>
  <c r="E5511" i="35"/>
  <c r="E5512" i="35"/>
  <c r="E5513" i="35"/>
  <c r="E5514" i="35"/>
  <c r="E5515" i="35"/>
  <c r="E5516" i="35"/>
  <c r="E5517" i="35"/>
  <c r="E5518" i="35"/>
  <c r="E5519" i="35"/>
  <c r="E5520" i="35"/>
  <c r="E5521" i="35"/>
  <c r="E5522" i="35"/>
  <c r="E5523" i="35"/>
  <c r="E5524" i="35"/>
  <c r="E5525" i="35"/>
  <c r="E5526" i="35"/>
  <c r="E5527" i="35"/>
  <c r="E5528" i="35"/>
  <c r="E5529" i="35"/>
  <c r="E5530" i="35"/>
  <c r="E5531" i="35"/>
  <c r="E5532" i="35"/>
  <c r="E5533" i="35"/>
  <c r="E5534" i="35"/>
  <c r="E5535" i="35"/>
  <c r="E5536" i="35"/>
  <c r="E5537" i="35"/>
  <c r="E5538" i="35"/>
  <c r="E5539" i="35"/>
  <c r="E5540" i="35"/>
  <c r="E5541" i="35"/>
  <c r="E5542" i="35"/>
  <c r="E5543" i="35"/>
  <c r="E5544" i="35"/>
  <c r="E5545" i="35"/>
  <c r="E5546" i="35"/>
  <c r="E5547" i="35"/>
  <c r="E5548" i="35"/>
  <c r="E5549" i="35"/>
  <c r="E5550" i="35"/>
  <c r="E5551" i="35"/>
  <c r="E5552" i="35"/>
  <c r="E5553" i="35"/>
  <c r="E5554" i="35"/>
  <c r="E5555" i="35"/>
  <c r="E5556" i="35"/>
  <c r="E5557" i="35"/>
  <c r="E5558" i="35"/>
  <c r="E5559" i="35"/>
  <c r="E5560" i="35"/>
  <c r="E5561" i="35"/>
  <c r="E5562" i="35"/>
  <c r="E5563" i="35"/>
  <c r="E5564" i="35"/>
  <c r="E5565" i="35"/>
  <c r="E5566" i="35"/>
  <c r="E5567" i="35"/>
  <c r="E5568" i="35"/>
  <c r="E5569" i="35"/>
  <c r="E5570" i="35"/>
  <c r="E5571" i="35"/>
  <c r="E5572" i="35"/>
  <c r="E5573" i="35"/>
  <c r="E5574" i="35"/>
  <c r="E5575" i="35"/>
  <c r="E5576" i="35"/>
  <c r="E5577" i="35"/>
  <c r="E5578" i="35"/>
  <c r="E5579" i="35"/>
  <c r="E5580" i="35"/>
  <c r="E5581" i="35"/>
  <c r="E5582" i="35"/>
  <c r="E5583" i="35"/>
  <c r="E5584" i="35"/>
  <c r="E5585" i="35"/>
  <c r="E5586" i="35"/>
  <c r="E5587" i="35"/>
  <c r="E5588" i="35"/>
  <c r="E5589" i="35"/>
  <c r="E5590" i="35"/>
  <c r="E5591" i="35"/>
  <c r="E5592" i="35"/>
  <c r="E5593" i="35"/>
  <c r="E5594" i="35"/>
  <c r="E5595" i="35"/>
  <c r="E5596" i="35"/>
  <c r="E5597" i="35"/>
  <c r="E5598" i="35"/>
  <c r="E5599" i="35"/>
  <c r="E5600" i="35"/>
  <c r="E5601" i="35"/>
  <c r="E5602" i="35"/>
  <c r="E5603" i="35"/>
  <c r="E5604" i="35"/>
  <c r="E5605" i="35"/>
  <c r="E5606" i="35"/>
  <c r="E5607" i="35"/>
  <c r="E5608" i="35"/>
  <c r="E5609" i="35"/>
  <c r="E5610" i="35"/>
  <c r="E5611" i="35"/>
  <c r="E5612" i="35"/>
  <c r="E5613" i="35"/>
  <c r="E5614" i="35"/>
  <c r="E5615" i="35"/>
  <c r="E5616" i="35"/>
  <c r="E5617" i="35"/>
  <c r="E5618" i="35"/>
  <c r="E5619" i="35"/>
  <c r="E5620" i="35"/>
  <c r="E5621" i="35"/>
  <c r="E5622" i="35"/>
  <c r="E5623" i="35"/>
  <c r="E5624" i="35"/>
  <c r="E5625" i="35"/>
  <c r="E5626" i="35"/>
  <c r="E5627" i="35"/>
  <c r="E5628" i="35"/>
  <c r="E5629" i="35"/>
  <c r="E5630" i="35"/>
  <c r="E5631" i="35"/>
  <c r="E5632" i="35"/>
  <c r="E5633" i="35"/>
  <c r="E5634" i="35"/>
  <c r="E5635" i="35"/>
  <c r="E5636" i="35"/>
  <c r="E5637" i="35"/>
  <c r="E5638" i="35"/>
  <c r="E5639" i="35"/>
  <c r="E5640" i="35"/>
  <c r="E5641" i="35"/>
  <c r="E5642" i="35"/>
  <c r="E5643" i="35"/>
  <c r="E5644" i="35"/>
  <c r="E5645" i="35"/>
  <c r="E5646" i="35"/>
  <c r="E5647" i="35"/>
  <c r="E5648" i="35"/>
  <c r="E5649" i="35"/>
  <c r="E5650" i="35"/>
  <c r="E5651" i="35"/>
  <c r="E5652" i="35"/>
  <c r="E5653" i="35"/>
  <c r="E5654" i="35"/>
  <c r="E5655" i="35"/>
  <c r="E5656" i="35"/>
  <c r="E5657" i="35"/>
  <c r="E5658" i="35"/>
  <c r="E5659" i="35"/>
  <c r="E5660" i="35"/>
  <c r="E5661" i="35"/>
  <c r="E5662" i="35"/>
  <c r="E5663" i="35"/>
  <c r="E5664" i="35"/>
  <c r="E5665" i="35"/>
  <c r="E5666" i="35"/>
  <c r="E5667" i="35"/>
  <c r="E5668" i="35"/>
  <c r="E5669" i="35"/>
  <c r="E5670" i="35"/>
  <c r="E5671" i="35"/>
  <c r="E5672" i="35"/>
  <c r="E5673" i="35"/>
  <c r="E5674" i="35"/>
  <c r="E5675" i="35"/>
  <c r="E5676" i="35"/>
  <c r="E5677" i="35"/>
  <c r="E5678" i="35"/>
  <c r="E5679" i="35"/>
  <c r="E5680" i="35"/>
  <c r="E5681" i="35"/>
  <c r="E5682" i="35"/>
  <c r="E5683" i="35"/>
  <c r="E5684" i="35"/>
  <c r="E5685" i="35"/>
  <c r="E5686" i="35"/>
  <c r="E5687" i="35"/>
  <c r="E5688" i="35"/>
  <c r="E5689" i="35"/>
  <c r="E5690" i="35"/>
  <c r="E5691" i="35"/>
  <c r="E5692" i="35"/>
  <c r="E5693" i="35"/>
  <c r="E5694" i="35"/>
  <c r="E5695" i="35"/>
  <c r="E5696" i="35"/>
  <c r="E5697" i="35"/>
  <c r="E5698" i="35"/>
  <c r="E5699" i="35"/>
  <c r="E5700" i="35"/>
  <c r="E5701" i="35"/>
  <c r="E5702" i="35"/>
  <c r="E5703" i="35"/>
  <c r="E5704" i="35"/>
  <c r="E5705" i="35"/>
  <c r="E5706" i="35"/>
  <c r="E5707" i="35"/>
  <c r="E5708" i="35"/>
  <c r="E5709" i="35"/>
  <c r="E5710" i="35"/>
  <c r="E5711" i="35"/>
  <c r="E5712" i="35"/>
  <c r="E5713" i="35"/>
  <c r="E5714" i="35"/>
  <c r="E5715" i="35"/>
  <c r="E5716" i="35"/>
  <c r="E5717" i="35"/>
  <c r="E5718" i="35"/>
  <c r="E5719" i="35"/>
  <c r="E5720" i="35"/>
  <c r="E5721" i="35"/>
  <c r="E5722" i="35"/>
  <c r="E5723" i="35"/>
  <c r="E5724" i="35"/>
  <c r="E5725" i="35"/>
  <c r="E5726" i="35"/>
  <c r="E5727" i="35"/>
  <c r="E5728" i="35"/>
  <c r="E5729" i="35"/>
  <c r="E5730" i="35"/>
  <c r="E5731" i="35"/>
  <c r="E5732" i="35"/>
  <c r="E5733" i="35"/>
  <c r="E5734" i="35"/>
  <c r="E5735" i="35"/>
  <c r="E5736" i="35"/>
  <c r="E5737" i="35"/>
  <c r="E5738" i="35"/>
  <c r="E5739" i="35"/>
  <c r="E5740" i="35"/>
  <c r="E5741" i="35"/>
  <c r="E5742" i="35"/>
  <c r="E5743" i="35"/>
  <c r="E5744" i="35"/>
  <c r="E5745" i="35"/>
  <c r="E5746" i="35"/>
  <c r="E5747" i="35"/>
  <c r="E5748" i="35"/>
  <c r="E5749" i="35"/>
  <c r="E5750" i="35"/>
  <c r="E5751" i="35"/>
  <c r="E5752" i="35"/>
  <c r="E5753" i="35"/>
  <c r="E5754" i="35"/>
  <c r="E5755" i="35"/>
  <c r="E5756" i="35"/>
  <c r="E5757" i="35"/>
  <c r="E5758" i="35"/>
  <c r="E5759" i="35"/>
  <c r="E5760" i="35"/>
  <c r="E5761" i="35"/>
  <c r="E5762" i="35"/>
  <c r="E5763" i="35"/>
  <c r="E5764" i="35"/>
  <c r="E5765" i="35"/>
  <c r="E5766" i="35"/>
  <c r="E5767" i="35"/>
  <c r="E5768" i="35"/>
  <c r="E5769" i="35"/>
  <c r="E5770" i="35"/>
  <c r="E5771" i="35"/>
  <c r="E5772" i="35"/>
  <c r="E5773" i="35"/>
  <c r="E5774" i="35"/>
  <c r="E5775" i="35"/>
  <c r="E5776" i="35"/>
  <c r="E5777" i="35"/>
  <c r="E5778" i="35"/>
  <c r="E5779" i="35"/>
  <c r="E5780" i="35"/>
  <c r="E5781" i="35"/>
  <c r="E5782" i="35"/>
  <c r="E5783" i="35"/>
  <c r="E5784" i="35"/>
  <c r="E5785" i="35"/>
  <c r="E5786" i="35"/>
  <c r="E5787" i="35"/>
  <c r="E5788" i="35"/>
  <c r="E5789" i="35"/>
  <c r="E5790" i="35"/>
  <c r="E5791" i="35"/>
  <c r="E5792" i="35"/>
  <c r="E5793" i="35"/>
  <c r="E5794" i="35"/>
  <c r="E5795" i="35"/>
  <c r="E5796" i="35"/>
  <c r="E5797" i="35"/>
  <c r="E5798" i="35"/>
  <c r="E5799" i="35"/>
  <c r="E5800" i="35"/>
  <c r="E5801" i="35"/>
  <c r="E5802" i="35"/>
  <c r="E5803" i="35"/>
  <c r="E5804" i="35"/>
  <c r="E5805" i="35"/>
  <c r="E5806" i="35"/>
  <c r="E5807" i="35"/>
  <c r="E5808" i="35"/>
  <c r="E5809" i="35"/>
  <c r="E5810" i="35"/>
  <c r="E5811" i="35"/>
  <c r="E5812" i="35"/>
  <c r="E5813" i="35"/>
  <c r="E5814" i="35"/>
  <c r="E5815" i="35"/>
  <c r="E5816" i="35"/>
  <c r="E5817" i="35"/>
  <c r="E5818" i="35"/>
  <c r="E5819" i="35"/>
  <c r="E5820" i="35"/>
  <c r="E5821" i="35"/>
  <c r="E5822" i="35"/>
  <c r="E5823" i="35"/>
  <c r="E5824" i="35"/>
  <c r="E5825" i="35"/>
  <c r="E5826" i="35"/>
  <c r="E5827" i="35"/>
  <c r="E5828" i="35"/>
  <c r="E5829" i="35"/>
  <c r="E5830" i="35"/>
  <c r="E5831" i="35"/>
  <c r="E5832" i="35"/>
  <c r="E5833" i="35"/>
  <c r="E5834" i="35"/>
  <c r="E5835" i="35"/>
  <c r="E5836" i="35"/>
  <c r="E5837" i="35"/>
  <c r="E5838" i="35"/>
  <c r="E5839" i="35"/>
  <c r="E5840" i="35"/>
  <c r="E5841" i="35"/>
  <c r="E5842" i="35"/>
  <c r="E5843" i="35"/>
  <c r="E5844" i="35"/>
  <c r="E5845" i="35"/>
  <c r="E5846" i="35"/>
  <c r="E5847" i="35"/>
  <c r="E5848" i="35"/>
  <c r="E5849" i="35"/>
  <c r="E5850" i="35"/>
  <c r="E5851" i="35"/>
  <c r="E5852" i="35"/>
  <c r="E5853" i="35"/>
  <c r="E5854" i="35"/>
  <c r="E5855" i="35"/>
  <c r="E5856" i="35"/>
  <c r="E5857" i="35"/>
  <c r="E5858" i="35"/>
  <c r="E5859" i="35"/>
  <c r="E5860" i="35"/>
  <c r="E5861" i="35"/>
  <c r="E5862" i="35"/>
  <c r="E5863" i="35"/>
  <c r="E5864" i="35"/>
  <c r="E5865" i="35"/>
  <c r="E5866" i="35"/>
  <c r="E5867" i="35"/>
  <c r="E5868" i="35"/>
  <c r="E5869" i="35"/>
  <c r="E5870" i="35"/>
  <c r="E5871" i="35"/>
  <c r="E5872" i="35"/>
  <c r="E5873" i="35"/>
  <c r="E5874" i="35"/>
  <c r="E5875" i="35"/>
  <c r="E5876" i="35"/>
  <c r="E5877" i="35"/>
  <c r="E5878" i="35"/>
  <c r="E5879" i="35"/>
  <c r="E5880" i="35"/>
  <c r="E5881" i="35"/>
  <c r="E5882" i="35"/>
  <c r="E5883" i="35"/>
  <c r="E5884" i="35"/>
  <c r="E5885" i="35"/>
  <c r="E5886" i="35"/>
  <c r="E5887" i="35"/>
  <c r="E5888" i="35"/>
  <c r="E5889" i="35"/>
  <c r="E5890" i="35"/>
  <c r="E5891" i="35"/>
  <c r="E5892" i="35"/>
  <c r="E5893" i="35"/>
  <c r="E5894" i="35"/>
  <c r="E5895" i="35"/>
  <c r="E5896" i="35"/>
  <c r="E5897" i="35"/>
  <c r="E5898" i="35"/>
  <c r="E5899" i="35"/>
  <c r="E5900" i="35"/>
  <c r="E5901" i="35"/>
  <c r="E5902" i="35"/>
  <c r="E5903" i="35"/>
  <c r="E5904" i="35"/>
  <c r="E5905" i="35"/>
  <c r="E5906" i="35"/>
  <c r="E5907" i="35"/>
  <c r="E5908" i="35"/>
  <c r="E5909" i="35"/>
  <c r="E5910" i="35"/>
  <c r="E5911" i="35"/>
  <c r="E5912" i="35"/>
  <c r="E5913" i="35"/>
  <c r="E5914" i="35"/>
  <c r="E5915" i="35"/>
  <c r="E5916" i="35"/>
  <c r="E5917" i="35"/>
  <c r="E5918" i="35"/>
  <c r="E5919" i="35"/>
  <c r="E5920" i="35"/>
  <c r="E5921" i="35"/>
  <c r="E5922" i="35"/>
  <c r="E5923" i="35"/>
  <c r="E5924" i="35"/>
  <c r="E5925" i="35"/>
  <c r="E5926" i="35"/>
  <c r="E5927" i="35"/>
  <c r="E5928" i="35"/>
  <c r="E5929" i="35"/>
  <c r="E5930" i="35"/>
  <c r="E5931" i="35"/>
  <c r="E5932" i="35"/>
  <c r="E5933" i="35"/>
  <c r="E5934" i="35"/>
  <c r="E5935" i="35"/>
  <c r="E5936" i="35"/>
  <c r="E5937" i="35"/>
  <c r="E5938" i="35"/>
  <c r="E5939" i="35"/>
  <c r="E5940" i="35"/>
  <c r="E5941" i="35"/>
  <c r="E5942" i="35"/>
  <c r="E5943" i="35"/>
  <c r="E5944" i="35"/>
  <c r="E5945" i="35"/>
  <c r="E5946" i="35"/>
  <c r="E5947" i="35"/>
  <c r="E5948" i="35"/>
  <c r="E5949" i="35"/>
  <c r="E5950" i="35"/>
  <c r="E5951" i="35"/>
  <c r="E5952" i="35"/>
  <c r="E5953" i="35"/>
  <c r="E5954" i="35"/>
  <c r="E5955" i="35"/>
  <c r="E5956" i="35"/>
  <c r="E5957" i="35"/>
  <c r="E5958" i="35"/>
  <c r="E5959" i="35"/>
  <c r="E5960" i="35"/>
  <c r="E5961" i="35"/>
  <c r="E5962" i="35"/>
  <c r="E5963" i="35"/>
  <c r="E5964" i="35"/>
  <c r="E5965" i="35"/>
  <c r="E5966" i="35"/>
  <c r="E5967" i="35"/>
  <c r="E5968" i="35"/>
  <c r="E5969" i="35"/>
  <c r="E5970" i="35"/>
  <c r="E5971" i="35"/>
  <c r="E5972" i="35"/>
  <c r="E5973" i="35"/>
  <c r="E5974" i="35"/>
  <c r="E5975" i="35"/>
  <c r="E5976" i="35"/>
  <c r="E5977" i="35"/>
  <c r="E5978" i="35"/>
  <c r="E5979" i="35"/>
  <c r="E5980" i="35"/>
  <c r="E5981" i="35"/>
  <c r="E5982" i="35"/>
  <c r="E5983" i="35"/>
  <c r="E5984" i="35"/>
  <c r="E5985" i="35"/>
  <c r="E5986" i="35"/>
  <c r="E5987" i="35"/>
  <c r="E5988" i="35"/>
  <c r="E5989" i="35"/>
  <c r="E5990" i="35"/>
  <c r="E5991" i="35"/>
  <c r="E5992" i="35"/>
  <c r="E5993" i="35"/>
  <c r="E5994" i="35"/>
  <c r="E5995" i="35"/>
  <c r="E5996" i="35"/>
  <c r="E5997" i="35"/>
  <c r="E5998" i="35"/>
  <c r="E5999" i="35"/>
  <c r="E6000" i="35"/>
  <c r="E6001" i="35"/>
  <c r="E6002" i="35"/>
  <c r="E6003" i="35"/>
  <c r="E6004" i="35"/>
  <c r="E6005" i="35"/>
  <c r="E6006" i="35"/>
  <c r="E6007" i="35"/>
  <c r="E6008" i="35"/>
  <c r="E6009" i="35"/>
  <c r="E6010" i="35"/>
  <c r="E6011" i="35"/>
  <c r="E6012" i="35"/>
  <c r="E6013" i="35"/>
  <c r="E6014" i="35"/>
  <c r="E6015" i="35"/>
  <c r="E6016" i="35"/>
  <c r="E6017" i="35"/>
  <c r="E6018" i="35"/>
  <c r="E6019" i="35"/>
  <c r="E6020" i="35"/>
  <c r="E6021" i="35"/>
  <c r="E6022" i="35"/>
  <c r="E6023" i="35"/>
  <c r="E6024" i="35"/>
  <c r="E6025" i="35"/>
  <c r="E6026" i="35"/>
  <c r="E6027" i="35"/>
  <c r="E6028" i="35"/>
  <c r="E6029" i="35"/>
  <c r="E6030" i="35"/>
  <c r="E6031" i="35"/>
  <c r="E6032" i="35"/>
  <c r="E6033" i="35"/>
  <c r="E6034" i="35"/>
  <c r="E6035" i="35"/>
  <c r="E6036" i="35"/>
  <c r="E6037" i="35"/>
  <c r="E6038" i="35"/>
  <c r="E6039" i="35"/>
  <c r="E6040" i="35"/>
  <c r="E6041" i="35"/>
  <c r="E6042" i="35"/>
  <c r="E6043" i="35"/>
  <c r="E6044" i="35"/>
  <c r="E6045" i="35"/>
  <c r="E6046" i="35"/>
  <c r="E6047" i="35"/>
  <c r="E6048" i="35"/>
  <c r="E6049" i="35"/>
  <c r="E6050" i="35"/>
  <c r="E6051" i="35"/>
  <c r="E6052" i="35"/>
  <c r="E6053" i="35"/>
  <c r="E6054" i="35"/>
  <c r="E6055" i="35"/>
  <c r="E6056" i="35"/>
  <c r="E6057" i="35"/>
  <c r="E6058" i="35"/>
  <c r="E6059" i="35"/>
  <c r="E6060" i="35"/>
  <c r="E6061" i="35"/>
  <c r="E6062" i="35"/>
  <c r="E6063" i="35"/>
  <c r="E6064" i="35"/>
  <c r="E6065" i="35"/>
  <c r="E6066" i="35"/>
  <c r="E6067" i="35"/>
  <c r="E6068" i="35"/>
  <c r="E6069" i="35"/>
  <c r="E6070" i="35"/>
  <c r="E6071" i="35"/>
  <c r="E6072" i="35"/>
  <c r="E6073" i="35"/>
  <c r="E6074" i="35"/>
  <c r="E6075" i="35"/>
  <c r="E6076" i="35"/>
  <c r="E6077" i="35"/>
  <c r="E6078" i="35"/>
  <c r="E6079" i="35"/>
  <c r="E6080" i="35"/>
  <c r="E6081" i="35"/>
  <c r="E6082" i="35"/>
  <c r="E6083" i="35"/>
  <c r="E6084" i="35"/>
  <c r="E6085" i="35"/>
  <c r="E6086" i="35"/>
  <c r="E6087" i="35"/>
  <c r="E6088" i="35"/>
  <c r="E6089" i="35"/>
  <c r="E6090" i="35"/>
  <c r="E6091" i="35"/>
  <c r="E6092" i="35"/>
  <c r="E6093" i="35"/>
  <c r="E6094" i="35"/>
  <c r="E6095" i="35"/>
  <c r="E6096" i="35"/>
  <c r="E6097" i="35"/>
  <c r="E6098" i="35"/>
  <c r="E6099" i="35"/>
  <c r="E6100" i="35"/>
  <c r="E6101" i="35"/>
  <c r="E6102" i="35"/>
  <c r="E6103" i="35"/>
  <c r="E6104" i="35"/>
  <c r="E6105" i="35"/>
  <c r="E6106" i="35"/>
  <c r="E6107" i="35"/>
  <c r="E6108" i="35"/>
  <c r="E6109" i="35"/>
  <c r="E6110" i="35"/>
  <c r="E6111" i="35"/>
  <c r="E6112" i="35"/>
  <c r="E6113" i="35"/>
  <c r="E6114" i="35"/>
  <c r="E6115" i="35"/>
  <c r="E6116" i="35"/>
  <c r="E6117" i="35"/>
  <c r="E6118" i="35"/>
  <c r="E6119" i="35"/>
  <c r="E6120" i="35"/>
  <c r="E6121" i="35"/>
  <c r="E6122" i="35"/>
  <c r="E6123" i="35"/>
  <c r="E6124" i="35"/>
  <c r="E6125" i="35"/>
  <c r="E6126" i="35"/>
  <c r="E6127" i="35"/>
  <c r="E6128" i="35"/>
  <c r="E6129" i="35"/>
  <c r="E6130" i="35"/>
  <c r="E6131" i="35"/>
  <c r="E6132" i="35"/>
  <c r="E6133" i="35"/>
  <c r="E6134" i="35"/>
  <c r="E6135" i="35"/>
  <c r="E6136" i="35"/>
  <c r="E6137" i="35"/>
  <c r="E6138" i="35"/>
  <c r="E6139" i="35"/>
  <c r="E6140" i="35"/>
  <c r="E6141" i="35"/>
  <c r="E6142" i="35"/>
  <c r="E6143" i="35"/>
  <c r="E6144" i="35"/>
  <c r="E6145" i="35"/>
  <c r="E6146" i="35"/>
  <c r="E6147" i="35"/>
  <c r="E6148" i="35"/>
  <c r="E6149" i="35"/>
  <c r="E6150" i="35"/>
  <c r="E6151" i="35"/>
  <c r="E6152" i="35"/>
  <c r="E6153" i="35"/>
  <c r="E6154" i="35"/>
  <c r="E6155" i="35"/>
  <c r="E6156" i="35"/>
  <c r="E6157" i="35"/>
  <c r="E6158" i="35"/>
  <c r="E6159" i="35"/>
  <c r="E6160" i="35"/>
  <c r="E6161" i="35"/>
  <c r="E6162" i="35"/>
  <c r="E6163" i="35"/>
  <c r="E6164" i="35"/>
  <c r="E6165" i="35"/>
  <c r="E6166" i="35"/>
  <c r="E6167" i="35"/>
  <c r="E6168" i="35"/>
  <c r="E6169" i="35"/>
  <c r="E6170" i="35"/>
  <c r="E6171" i="35"/>
  <c r="E6172" i="35"/>
  <c r="E6173" i="35"/>
  <c r="E6174" i="35"/>
  <c r="E6175" i="35"/>
  <c r="E6176" i="35"/>
  <c r="E6177" i="35"/>
  <c r="E6178" i="35"/>
  <c r="E6179" i="35"/>
  <c r="E6180" i="35"/>
  <c r="E6181" i="35"/>
  <c r="E6182" i="35"/>
  <c r="E6183" i="35"/>
  <c r="E6184" i="35"/>
  <c r="E6185" i="35"/>
  <c r="E6186" i="35"/>
  <c r="E6187" i="35"/>
  <c r="E6188" i="35"/>
  <c r="E6189" i="35"/>
  <c r="E6190" i="35"/>
  <c r="E6191" i="35"/>
  <c r="E6192" i="35"/>
  <c r="E6193" i="35"/>
  <c r="E6194" i="35"/>
  <c r="E6195" i="35"/>
  <c r="E6196" i="35"/>
  <c r="E6197" i="35"/>
  <c r="E6198" i="35"/>
  <c r="E6199" i="35"/>
  <c r="E6200" i="35"/>
  <c r="E6201" i="35"/>
  <c r="E6202" i="35"/>
  <c r="E6203" i="35"/>
  <c r="E6204" i="35"/>
  <c r="E6205" i="35"/>
  <c r="E6206" i="35"/>
  <c r="E6207" i="35"/>
  <c r="E6208" i="35"/>
  <c r="E6209" i="35"/>
  <c r="E6210" i="35"/>
  <c r="E6211" i="35"/>
  <c r="E6212" i="35"/>
  <c r="E6213" i="35"/>
  <c r="E6214" i="35"/>
  <c r="E6215" i="35"/>
  <c r="E6216" i="35"/>
  <c r="E6217" i="35"/>
  <c r="E6218" i="35"/>
  <c r="E6219" i="35"/>
  <c r="E6220" i="35"/>
  <c r="E6221" i="35"/>
  <c r="E6222" i="35"/>
  <c r="E6223" i="35"/>
  <c r="E6224" i="35"/>
  <c r="E6225" i="35"/>
  <c r="E6226" i="35"/>
  <c r="E6227" i="35"/>
  <c r="E6228" i="35"/>
  <c r="E6229" i="35"/>
  <c r="E6230" i="35"/>
  <c r="E6231" i="35"/>
  <c r="E6232" i="35"/>
  <c r="E6233" i="35"/>
  <c r="E6234" i="35"/>
  <c r="E6235" i="35"/>
  <c r="E6236" i="35"/>
  <c r="E6237" i="35"/>
  <c r="E6238" i="35"/>
  <c r="E6239" i="35"/>
  <c r="E6240" i="35"/>
  <c r="E6241" i="35"/>
  <c r="E6242" i="35"/>
  <c r="E6243" i="35"/>
  <c r="E6244" i="35"/>
  <c r="E6245" i="35"/>
  <c r="E6246" i="35"/>
  <c r="E6247" i="35"/>
  <c r="E6248" i="35"/>
  <c r="E6249" i="35"/>
  <c r="E6250" i="35"/>
  <c r="E6251" i="35"/>
  <c r="E6252" i="35"/>
  <c r="E6253" i="35"/>
  <c r="E6254" i="35"/>
  <c r="E6255" i="35"/>
  <c r="E6256" i="35"/>
  <c r="E6257" i="35"/>
  <c r="E6258" i="35"/>
  <c r="E6259" i="35"/>
  <c r="E6260" i="35"/>
  <c r="E6261" i="35"/>
  <c r="E6262" i="35"/>
  <c r="E6263" i="35"/>
  <c r="E6264" i="35"/>
  <c r="E6265" i="35"/>
  <c r="E6266" i="35"/>
  <c r="E6267" i="35"/>
  <c r="E6268" i="35"/>
  <c r="E6269" i="35"/>
  <c r="E6270" i="35"/>
  <c r="E6271" i="35"/>
  <c r="E6272" i="35"/>
  <c r="E6273" i="35"/>
  <c r="E6274" i="35"/>
  <c r="E6275" i="35"/>
  <c r="E6276" i="35"/>
  <c r="E6277" i="35"/>
  <c r="E6278" i="35"/>
  <c r="E6279" i="35"/>
  <c r="E6280" i="35"/>
  <c r="E6281" i="35"/>
  <c r="E6282" i="35"/>
  <c r="E6283" i="35"/>
  <c r="E6284" i="35"/>
  <c r="E6285" i="35"/>
  <c r="E6286" i="35"/>
  <c r="E6287" i="35"/>
  <c r="E6288" i="35"/>
  <c r="E6289" i="35"/>
  <c r="E6290" i="35"/>
  <c r="E6291" i="35"/>
  <c r="E6292" i="35"/>
  <c r="E6293" i="35"/>
  <c r="E6294" i="35"/>
  <c r="E6295" i="35"/>
  <c r="E6296" i="35"/>
  <c r="E6297" i="35"/>
  <c r="E6298" i="35"/>
  <c r="E6299" i="35"/>
  <c r="E6300" i="35"/>
  <c r="E6301" i="35"/>
  <c r="E6302" i="35"/>
  <c r="E6303" i="35"/>
  <c r="E6304" i="35"/>
  <c r="E6305" i="35"/>
  <c r="E6306" i="35"/>
  <c r="E6307" i="35"/>
  <c r="E6308" i="35"/>
  <c r="E6309" i="35"/>
  <c r="E6310" i="35"/>
  <c r="E6311" i="35"/>
  <c r="E6312" i="35"/>
  <c r="E6313" i="35"/>
  <c r="E6314" i="35"/>
  <c r="E6315" i="35"/>
  <c r="E6316" i="35"/>
  <c r="E6317" i="35"/>
  <c r="E6318" i="35"/>
  <c r="E6319" i="35"/>
  <c r="E6320" i="35"/>
  <c r="E6321" i="35"/>
  <c r="E6322" i="35"/>
  <c r="E6323" i="35"/>
  <c r="E6324" i="35"/>
  <c r="E6325" i="35"/>
  <c r="E6326" i="35"/>
  <c r="E6327" i="35"/>
  <c r="E6328" i="35"/>
  <c r="E6329" i="35"/>
  <c r="E6330" i="35"/>
  <c r="E6331" i="35"/>
  <c r="E6332" i="35"/>
  <c r="E6333" i="35"/>
  <c r="E6334" i="35"/>
  <c r="E6335" i="35"/>
  <c r="E6336" i="35"/>
  <c r="E6337" i="35"/>
  <c r="E6338" i="35"/>
  <c r="E6339" i="35"/>
  <c r="E6340" i="35"/>
  <c r="E6341" i="35"/>
  <c r="E6342" i="35"/>
  <c r="E6343" i="35"/>
  <c r="E6344" i="35"/>
  <c r="E6345" i="35"/>
  <c r="E6346" i="35"/>
  <c r="E6347" i="35"/>
  <c r="E6348" i="35"/>
  <c r="E6349" i="35"/>
  <c r="E6350" i="35"/>
  <c r="E6351" i="35"/>
  <c r="E6352" i="35"/>
  <c r="E6353" i="35"/>
  <c r="E6354" i="35"/>
  <c r="E6355" i="35"/>
  <c r="E6356" i="35"/>
  <c r="E6357" i="35"/>
  <c r="E6358" i="35"/>
  <c r="E6359" i="35"/>
  <c r="E6360" i="35"/>
  <c r="E6361" i="35"/>
  <c r="E6362" i="35"/>
  <c r="E6363" i="35"/>
  <c r="E6364" i="35"/>
  <c r="E6365" i="35"/>
  <c r="E6366" i="35"/>
  <c r="E6367" i="35"/>
  <c r="E6368" i="35"/>
  <c r="E6369" i="35"/>
  <c r="E6370" i="35"/>
  <c r="E6371" i="35"/>
  <c r="E6372" i="35"/>
  <c r="E6373" i="35"/>
  <c r="E6374" i="35"/>
  <c r="E6375" i="35"/>
  <c r="E6376" i="35"/>
  <c r="E6377" i="35"/>
  <c r="E6378" i="35"/>
  <c r="E6379" i="35"/>
  <c r="E6380" i="35"/>
  <c r="E6381" i="35"/>
  <c r="E6382" i="35"/>
  <c r="E6383" i="35"/>
  <c r="E6384" i="35"/>
  <c r="E6385" i="35"/>
  <c r="E6386" i="35"/>
  <c r="E6387" i="35"/>
  <c r="E6388" i="35"/>
  <c r="E6389" i="35"/>
  <c r="E6390" i="35"/>
  <c r="E6391" i="35"/>
  <c r="E6392" i="35"/>
  <c r="E6393" i="35"/>
  <c r="E6394" i="35"/>
  <c r="E6395" i="35"/>
  <c r="E6396" i="35"/>
  <c r="E6397" i="35"/>
  <c r="E6398" i="35"/>
  <c r="E6399" i="35"/>
  <c r="E6400" i="35"/>
  <c r="E6401" i="35"/>
  <c r="E6402" i="35"/>
  <c r="E6403" i="35"/>
  <c r="E6404" i="35"/>
  <c r="E6405" i="35"/>
  <c r="E6406" i="35"/>
  <c r="E6407" i="35"/>
  <c r="E6408" i="35"/>
  <c r="E6409" i="35"/>
  <c r="E6410" i="35"/>
  <c r="E6411" i="35"/>
  <c r="E6412" i="35"/>
  <c r="E6413" i="35"/>
  <c r="E6414" i="35"/>
  <c r="E6415" i="35"/>
  <c r="E6416" i="35"/>
  <c r="E6417" i="35"/>
  <c r="E6418" i="35"/>
  <c r="E6419" i="35"/>
  <c r="E6420" i="35"/>
  <c r="E6421" i="35"/>
  <c r="E6422" i="35"/>
  <c r="E6423" i="35"/>
  <c r="E6424" i="35"/>
  <c r="E6425" i="35"/>
  <c r="E6426" i="35"/>
  <c r="E6427" i="35"/>
  <c r="E6428" i="35"/>
  <c r="E6429" i="35"/>
  <c r="E6430" i="35"/>
  <c r="E6431" i="35"/>
  <c r="E6432" i="35"/>
  <c r="E6433" i="35"/>
  <c r="E6434" i="35"/>
  <c r="E6435" i="35"/>
  <c r="E6436" i="35"/>
  <c r="E6437" i="35"/>
  <c r="E6438" i="35"/>
  <c r="E6439" i="35"/>
  <c r="E6440" i="35"/>
  <c r="E6441" i="35"/>
  <c r="E6442" i="35"/>
  <c r="E6443" i="35"/>
  <c r="E6444" i="35"/>
  <c r="E6445" i="35"/>
  <c r="E6446" i="35"/>
  <c r="E6447" i="35"/>
  <c r="E6448" i="35"/>
  <c r="E6449" i="35"/>
  <c r="E6450" i="35"/>
  <c r="E6451" i="35"/>
  <c r="E6452" i="35"/>
  <c r="E6453" i="35"/>
  <c r="E6454" i="35"/>
  <c r="E6455" i="35"/>
  <c r="E6456" i="35"/>
  <c r="E6457" i="35"/>
  <c r="E6458" i="35"/>
  <c r="E6459" i="35"/>
  <c r="E6460" i="35"/>
  <c r="E6461" i="35"/>
  <c r="E6462" i="35"/>
  <c r="E6463" i="35"/>
  <c r="E6464" i="35"/>
  <c r="E6465" i="35"/>
  <c r="E6466" i="35"/>
  <c r="E6467" i="35"/>
  <c r="E6468" i="35"/>
  <c r="E6469" i="35"/>
  <c r="E6470" i="35"/>
  <c r="E6471" i="35"/>
  <c r="E6472" i="35"/>
  <c r="E6473" i="35"/>
  <c r="E6474" i="35"/>
  <c r="E6475" i="35"/>
  <c r="E6476" i="35"/>
  <c r="E6477" i="35"/>
  <c r="E6478" i="35"/>
  <c r="E6479" i="35"/>
  <c r="E6480" i="35"/>
  <c r="E6481" i="35"/>
  <c r="E6482" i="35"/>
  <c r="E6483" i="35"/>
  <c r="E6484" i="35"/>
  <c r="E6485" i="35"/>
  <c r="E6486" i="35"/>
  <c r="E6487" i="35"/>
  <c r="E6488" i="35"/>
  <c r="E6489" i="35"/>
  <c r="E6490" i="35"/>
  <c r="E6491" i="35"/>
  <c r="E6492" i="35"/>
  <c r="E6493" i="35"/>
  <c r="E6494" i="35"/>
  <c r="E6495" i="35"/>
  <c r="E6496" i="35"/>
  <c r="E6497" i="35"/>
  <c r="E6498" i="35"/>
  <c r="E6499" i="35"/>
  <c r="E6500" i="35"/>
  <c r="E6501" i="35"/>
  <c r="E6502" i="35"/>
  <c r="E6503" i="35"/>
  <c r="E6504" i="35"/>
  <c r="E6505" i="35"/>
  <c r="E6506" i="35"/>
  <c r="E6507" i="35"/>
  <c r="E6508" i="35"/>
  <c r="E6509" i="35"/>
  <c r="E6510" i="35"/>
  <c r="E6511" i="35"/>
  <c r="E6512" i="35"/>
  <c r="E6513" i="35"/>
  <c r="E6514" i="35"/>
  <c r="E6515" i="35"/>
  <c r="E6516" i="35"/>
  <c r="E6517" i="35"/>
  <c r="E6518" i="35"/>
  <c r="E6519" i="35"/>
  <c r="E6520" i="35"/>
  <c r="E6521" i="35"/>
  <c r="E6522" i="35"/>
  <c r="E6523" i="35"/>
  <c r="E6524" i="35"/>
  <c r="E6525" i="35"/>
  <c r="E6526" i="35"/>
  <c r="E6527" i="35"/>
  <c r="E6528" i="35"/>
  <c r="E6529" i="35"/>
  <c r="E6530" i="35"/>
  <c r="E6531" i="35"/>
  <c r="E6532" i="35"/>
  <c r="E6533" i="35"/>
  <c r="E6534" i="35"/>
  <c r="E6535" i="35"/>
  <c r="E6536" i="35"/>
  <c r="E6537" i="35"/>
  <c r="E6538" i="35"/>
  <c r="E6539" i="35"/>
  <c r="E6540" i="35"/>
  <c r="E6541" i="35"/>
  <c r="E6542" i="35"/>
  <c r="E6543" i="35"/>
  <c r="E6544" i="35"/>
  <c r="E6545" i="35"/>
  <c r="E6546" i="35"/>
  <c r="E6547" i="35"/>
  <c r="E6548" i="35"/>
  <c r="E6549" i="35"/>
  <c r="E6550" i="35"/>
  <c r="E6551" i="35"/>
  <c r="E6552" i="35"/>
  <c r="E6553" i="35"/>
  <c r="E6554" i="35"/>
  <c r="E6555" i="35"/>
  <c r="E6556" i="35"/>
  <c r="E6557" i="35"/>
  <c r="E6558" i="35"/>
  <c r="E6559" i="35"/>
  <c r="E6560" i="35"/>
  <c r="E6561" i="35"/>
  <c r="E6562" i="35"/>
  <c r="E6563" i="35"/>
  <c r="E6564" i="35"/>
  <c r="E6565" i="35"/>
  <c r="E6566" i="35"/>
  <c r="E6567" i="35"/>
  <c r="E6568" i="35"/>
  <c r="E6569" i="35"/>
  <c r="E6570" i="35"/>
  <c r="E6571" i="35"/>
  <c r="E6572" i="35"/>
  <c r="E6573" i="35"/>
  <c r="E6574" i="35"/>
  <c r="E6575" i="35"/>
  <c r="E6576" i="35"/>
  <c r="E6577" i="35"/>
  <c r="E6578" i="35"/>
  <c r="E6579" i="35"/>
  <c r="E6580" i="35"/>
  <c r="E6581" i="35"/>
  <c r="E6582" i="35"/>
  <c r="E6583" i="35"/>
  <c r="E6584" i="35"/>
  <c r="E6585" i="35"/>
  <c r="E6586" i="35"/>
  <c r="E6587" i="35"/>
  <c r="E6588" i="35"/>
  <c r="E6589" i="35"/>
  <c r="E6590" i="35"/>
  <c r="E6591" i="35"/>
  <c r="E6592" i="35"/>
  <c r="E6593" i="35"/>
  <c r="E6594" i="35"/>
  <c r="E6595" i="35"/>
  <c r="E6596" i="35"/>
  <c r="E6597" i="35"/>
  <c r="E6598" i="35"/>
  <c r="E6599" i="35"/>
  <c r="E6600" i="35"/>
  <c r="E6601" i="35"/>
  <c r="E6602" i="35"/>
  <c r="E6603" i="35"/>
  <c r="E6604" i="35"/>
  <c r="E6605" i="35"/>
  <c r="E6606" i="35"/>
  <c r="E6607" i="35"/>
  <c r="E6608" i="35"/>
  <c r="E6609" i="35"/>
  <c r="E6610" i="35"/>
  <c r="E6611" i="35"/>
  <c r="E6612" i="35"/>
  <c r="E6613" i="35"/>
  <c r="E6614" i="35"/>
  <c r="E6615" i="35"/>
  <c r="E6616" i="35"/>
  <c r="E6617" i="35"/>
  <c r="E6618" i="35"/>
  <c r="E6619" i="35"/>
  <c r="E6620" i="35"/>
  <c r="E6621" i="35"/>
  <c r="E6622" i="35"/>
  <c r="E6623" i="35"/>
  <c r="E6624" i="35"/>
  <c r="E6625" i="35"/>
  <c r="E6626" i="35"/>
  <c r="E6627" i="35"/>
  <c r="E6628" i="35"/>
  <c r="E6629" i="35"/>
  <c r="E6630" i="35"/>
  <c r="E6631" i="35"/>
  <c r="E6632" i="35"/>
  <c r="E6633" i="35"/>
  <c r="E6634" i="35"/>
  <c r="E6635" i="35"/>
  <c r="E6636" i="35"/>
  <c r="E6637" i="35"/>
  <c r="E6638" i="35"/>
  <c r="E6639" i="35"/>
  <c r="E6640" i="35"/>
  <c r="E6641" i="35"/>
  <c r="E6642" i="35"/>
  <c r="E6643" i="35"/>
  <c r="E6644" i="35"/>
  <c r="E6645" i="35"/>
  <c r="E6646" i="35"/>
  <c r="E6647" i="35"/>
  <c r="E6648" i="35"/>
  <c r="E6649" i="35"/>
  <c r="E6650" i="35"/>
  <c r="E6651" i="35"/>
  <c r="E6652" i="35"/>
  <c r="E6653" i="35"/>
  <c r="E6654" i="35"/>
  <c r="E6655" i="35"/>
  <c r="E6656" i="35"/>
  <c r="E6657" i="35"/>
  <c r="E6658" i="35"/>
  <c r="E6659" i="35"/>
  <c r="E6660" i="35"/>
  <c r="E6661" i="35"/>
  <c r="E6662" i="35"/>
  <c r="E6663" i="35"/>
  <c r="E6664" i="35"/>
  <c r="E6665" i="35"/>
  <c r="E6666" i="35"/>
  <c r="E6667" i="35"/>
  <c r="E6668" i="35"/>
  <c r="E6669" i="35"/>
  <c r="E6670" i="35"/>
  <c r="E6671" i="35"/>
  <c r="E6672" i="35"/>
  <c r="E6673" i="35"/>
  <c r="E6674" i="35"/>
  <c r="E6675" i="35"/>
  <c r="E6676" i="35"/>
  <c r="E6677" i="35"/>
  <c r="E6678" i="35"/>
  <c r="E6679" i="35"/>
  <c r="E6680" i="35"/>
  <c r="E6681" i="35"/>
  <c r="E6682" i="35"/>
  <c r="E6683" i="35"/>
  <c r="E6684" i="35"/>
  <c r="E6685" i="35"/>
  <c r="E6686" i="35"/>
  <c r="E6687" i="35"/>
  <c r="E6688" i="35"/>
  <c r="E6689" i="35"/>
  <c r="E6690" i="35"/>
  <c r="E6691" i="35"/>
  <c r="E6692" i="35"/>
  <c r="E6693" i="35"/>
  <c r="E6694" i="35"/>
  <c r="E6695" i="35"/>
  <c r="E6696" i="35"/>
  <c r="E6697" i="35"/>
  <c r="E6698" i="35"/>
  <c r="E6699" i="35"/>
  <c r="E6700" i="35"/>
  <c r="E6701" i="35"/>
  <c r="E6702" i="35"/>
  <c r="E6703" i="35"/>
  <c r="E6704" i="35"/>
  <c r="E6705" i="35"/>
  <c r="E6706" i="35"/>
  <c r="E6707" i="35"/>
  <c r="E6708" i="35"/>
  <c r="E6709" i="35"/>
  <c r="E6710" i="35"/>
  <c r="E6711" i="35"/>
  <c r="E6712" i="35"/>
  <c r="E6713" i="35"/>
  <c r="E6714" i="35"/>
  <c r="E6715" i="35"/>
  <c r="E6716" i="35"/>
  <c r="E6717" i="35"/>
  <c r="E6718" i="35"/>
  <c r="E6719" i="35"/>
  <c r="E6720" i="35"/>
  <c r="E6721" i="35"/>
  <c r="E6722" i="35"/>
  <c r="E6723" i="35"/>
  <c r="E6724" i="35"/>
  <c r="E6725" i="35"/>
  <c r="E6726" i="35"/>
  <c r="E6727" i="35"/>
  <c r="E6728" i="35"/>
  <c r="E6729" i="35"/>
  <c r="E6730" i="35"/>
  <c r="E6731" i="35"/>
  <c r="E6732" i="35"/>
  <c r="E6733" i="35"/>
  <c r="E6734" i="35"/>
  <c r="E6735" i="35"/>
  <c r="E6736" i="35"/>
  <c r="E6737" i="35"/>
  <c r="E6738" i="35"/>
  <c r="E6739" i="35"/>
  <c r="E6740" i="35"/>
  <c r="E6741" i="35"/>
  <c r="E6742" i="35"/>
  <c r="E6743" i="35"/>
  <c r="E6744" i="35"/>
  <c r="E6745" i="35"/>
  <c r="E6746" i="35"/>
  <c r="E6747" i="35"/>
  <c r="E6748" i="35"/>
  <c r="E6749" i="35"/>
  <c r="E6750" i="35"/>
  <c r="E6751" i="35"/>
  <c r="E6752" i="35"/>
  <c r="E6753" i="35"/>
  <c r="E6754" i="35"/>
  <c r="E6755" i="35"/>
  <c r="E6756" i="35"/>
  <c r="E6757" i="35"/>
  <c r="E6758" i="35"/>
  <c r="E6759" i="35"/>
  <c r="E6760" i="35"/>
  <c r="E6761" i="35"/>
  <c r="E6762" i="35"/>
  <c r="E6763" i="35"/>
  <c r="E6764" i="35"/>
  <c r="E6765" i="35"/>
  <c r="E6766" i="35"/>
  <c r="E6767" i="35"/>
  <c r="E6768" i="35"/>
  <c r="E6769" i="35"/>
  <c r="E6770" i="35"/>
  <c r="E6771" i="35"/>
  <c r="E6772" i="35"/>
  <c r="E6773" i="35"/>
  <c r="E6774" i="35"/>
  <c r="E6775" i="35"/>
  <c r="E6776" i="35"/>
  <c r="E6777" i="35"/>
  <c r="E6778" i="35"/>
  <c r="E6779" i="35"/>
  <c r="E6780" i="35"/>
  <c r="E6781" i="35"/>
  <c r="E6782" i="35"/>
  <c r="E6783" i="35"/>
  <c r="E6784" i="35"/>
  <c r="E6785" i="35"/>
  <c r="E6786" i="35"/>
  <c r="E6787" i="35"/>
  <c r="E6788" i="35"/>
  <c r="E6789" i="35"/>
  <c r="E6790" i="35"/>
  <c r="E6791" i="35"/>
  <c r="E6792" i="35"/>
  <c r="E6793" i="35"/>
  <c r="E6794" i="35"/>
  <c r="E6795" i="35"/>
  <c r="E6796" i="35"/>
  <c r="E6797" i="35"/>
  <c r="E6798" i="35"/>
  <c r="E6799" i="35"/>
  <c r="E6800" i="35"/>
  <c r="E6801" i="35"/>
  <c r="E6802" i="35"/>
  <c r="E6803" i="35"/>
  <c r="E6804" i="35"/>
  <c r="E6805" i="35"/>
  <c r="E6806" i="35"/>
  <c r="E6807" i="35"/>
  <c r="E6808" i="35"/>
  <c r="E6809" i="35"/>
  <c r="E6810" i="35"/>
  <c r="E6811" i="35"/>
  <c r="E6812" i="35"/>
  <c r="E6813" i="35"/>
  <c r="E6814" i="35"/>
  <c r="E6815" i="35"/>
  <c r="E6816" i="35"/>
  <c r="E6817" i="35"/>
  <c r="E6818" i="35"/>
  <c r="E6819" i="35"/>
  <c r="E6820" i="35"/>
  <c r="E6821" i="35"/>
  <c r="E6822" i="35"/>
  <c r="E6823" i="35"/>
  <c r="E6824" i="35"/>
  <c r="E6825" i="35"/>
  <c r="E6826" i="35"/>
  <c r="E6827" i="35"/>
  <c r="E6828" i="35"/>
  <c r="E6829" i="35"/>
  <c r="E6830" i="35"/>
  <c r="E6831" i="35"/>
  <c r="E6832" i="35"/>
  <c r="E6833" i="35"/>
  <c r="E6834" i="35"/>
  <c r="E6835" i="35"/>
  <c r="E6836" i="35"/>
  <c r="E6837" i="35"/>
  <c r="E6838" i="35"/>
  <c r="E6839" i="35"/>
  <c r="E6840" i="35"/>
  <c r="E6841" i="35"/>
  <c r="E6842" i="35"/>
  <c r="E6843" i="35"/>
  <c r="E6844" i="35"/>
  <c r="E6845" i="35"/>
  <c r="E6846" i="35"/>
  <c r="E6847" i="35"/>
  <c r="E6848" i="35"/>
  <c r="E6849" i="35"/>
  <c r="E6850" i="35"/>
  <c r="E6851" i="35"/>
  <c r="E6852" i="35"/>
  <c r="E6853" i="35"/>
  <c r="E6854" i="35"/>
  <c r="E6855" i="35"/>
  <c r="E6856" i="35"/>
  <c r="E6857" i="35"/>
  <c r="E6858" i="35"/>
  <c r="E6859" i="35"/>
  <c r="E6860" i="35"/>
  <c r="E6861" i="35"/>
  <c r="E6862" i="35"/>
  <c r="E6863" i="35"/>
  <c r="E6864" i="35"/>
  <c r="E6865" i="35"/>
  <c r="E6866" i="35"/>
  <c r="E6867" i="35"/>
  <c r="E6868" i="35"/>
  <c r="E6869" i="35"/>
  <c r="E6870" i="35"/>
  <c r="E6871" i="35"/>
  <c r="E6872" i="35"/>
  <c r="E6873" i="35"/>
  <c r="E6874" i="35"/>
  <c r="E6875" i="35"/>
  <c r="E6876" i="35"/>
  <c r="E6877" i="35"/>
  <c r="E6878" i="35"/>
  <c r="E6879" i="35"/>
  <c r="E6880" i="35"/>
  <c r="E6881" i="35"/>
  <c r="E6882" i="35"/>
  <c r="E6883" i="35"/>
  <c r="E6884" i="35"/>
  <c r="E6885" i="35"/>
  <c r="E6886" i="35"/>
  <c r="E6887" i="35"/>
  <c r="E6888" i="35"/>
  <c r="E6889" i="35"/>
  <c r="E6890" i="35"/>
  <c r="E6891" i="35"/>
  <c r="E6892" i="35"/>
  <c r="E6893" i="35"/>
  <c r="E6894" i="35"/>
  <c r="E6895" i="35"/>
  <c r="E6896" i="35"/>
  <c r="E6897" i="35"/>
  <c r="E6898" i="35"/>
  <c r="E6899" i="35"/>
  <c r="E6900" i="35"/>
  <c r="E6901" i="35"/>
  <c r="E6902" i="35"/>
  <c r="E6903" i="35"/>
  <c r="E6904" i="35"/>
  <c r="E6905" i="35"/>
  <c r="E6906" i="35"/>
  <c r="E6907" i="35"/>
  <c r="E6908" i="35"/>
  <c r="E6909" i="35"/>
  <c r="E6910" i="35"/>
  <c r="E6911" i="35"/>
  <c r="E6912" i="35"/>
  <c r="E6913" i="35"/>
  <c r="E6914" i="35"/>
  <c r="E6915" i="35"/>
  <c r="E6916" i="35"/>
  <c r="E6917" i="35"/>
  <c r="E6918" i="35"/>
  <c r="E6919" i="35"/>
  <c r="E6920" i="35"/>
  <c r="E6921" i="35"/>
  <c r="E6922" i="35"/>
  <c r="E6923" i="35"/>
  <c r="E6924" i="35"/>
  <c r="E6925" i="35"/>
  <c r="E6926" i="35"/>
  <c r="E6927" i="35"/>
  <c r="E6928" i="35"/>
  <c r="E6929" i="35"/>
  <c r="E6930" i="35"/>
  <c r="E6931" i="35"/>
  <c r="E6932" i="35"/>
  <c r="E6933" i="35"/>
  <c r="E6934" i="35"/>
  <c r="E6935" i="35"/>
  <c r="E6936" i="35"/>
  <c r="E6937" i="35"/>
  <c r="E6938" i="35"/>
  <c r="E6939" i="35"/>
  <c r="E6940" i="35"/>
  <c r="E6941" i="35"/>
  <c r="E6942" i="35"/>
  <c r="E6943" i="35"/>
  <c r="E6944" i="35"/>
  <c r="E6945" i="35"/>
  <c r="E6946" i="35"/>
  <c r="E6947" i="35"/>
  <c r="E6948" i="35"/>
  <c r="E6949" i="35"/>
  <c r="E6950" i="35"/>
  <c r="E6951" i="35"/>
  <c r="E6952" i="35"/>
  <c r="E6953" i="35"/>
  <c r="E6954" i="35"/>
  <c r="E6955" i="35"/>
  <c r="E6956" i="35"/>
  <c r="E6957" i="35"/>
  <c r="E6958" i="35"/>
  <c r="E6959" i="35"/>
  <c r="E6960" i="35"/>
  <c r="E6961" i="35"/>
  <c r="E6962" i="35"/>
  <c r="E6963" i="35"/>
  <c r="E6964" i="35"/>
  <c r="E6965" i="35"/>
  <c r="E6966" i="35"/>
  <c r="E6967" i="35"/>
  <c r="E6968" i="35"/>
  <c r="E6969" i="35"/>
  <c r="E6970" i="35"/>
  <c r="E6971" i="35"/>
  <c r="E6972" i="35"/>
  <c r="E6973" i="35"/>
  <c r="E6974" i="35"/>
  <c r="E6975" i="35"/>
  <c r="E6976" i="35"/>
  <c r="E6977" i="35"/>
  <c r="E6978" i="35"/>
  <c r="E6979" i="35"/>
  <c r="E6980" i="35"/>
  <c r="E6981" i="35"/>
  <c r="E6982" i="35"/>
  <c r="E6983" i="35"/>
  <c r="E6984" i="35"/>
  <c r="E6985" i="35"/>
  <c r="E6986" i="35"/>
  <c r="E6987" i="35"/>
  <c r="E6988" i="35"/>
  <c r="E6989" i="35"/>
  <c r="E6990" i="35"/>
  <c r="E6991" i="35"/>
  <c r="E6992" i="35"/>
  <c r="E6993" i="35"/>
  <c r="E6994" i="35"/>
  <c r="E6995" i="35"/>
  <c r="E6996" i="35"/>
  <c r="E6997" i="35"/>
  <c r="E6998" i="35"/>
  <c r="E6999" i="35"/>
  <c r="E7000" i="35"/>
  <c r="E7001" i="35"/>
  <c r="E7002" i="35"/>
  <c r="E7003" i="35"/>
  <c r="E7004" i="35"/>
  <c r="E7005" i="35"/>
  <c r="E7006" i="35"/>
  <c r="E7007" i="35"/>
  <c r="E7008" i="35"/>
  <c r="E7009" i="35"/>
  <c r="E7010" i="35"/>
  <c r="E7011" i="35"/>
  <c r="E7012" i="35"/>
  <c r="E7013" i="35"/>
  <c r="E7014" i="35"/>
  <c r="E7015" i="35"/>
  <c r="E7016" i="35"/>
  <c r="E7017" i="35"/>
  <c r="E7018" i="35"/>
  <c r="E7019" i="35"/>
  <c r="E7020" i="35"/>
  <c r="E7021" i="35"/>
  <c r="E7022" i="35"/>
  <c r="E7023" i="35"/>
  <c r="E7024" i="35"/>
  <c r="E7025" i="35"/>
  <c r="E7026" i="35"/>
  <c r="E7027" i="35"/>
  <c r="E7028" i="35"/>
  <c r="E7029" i="35"/>
  <c r="E7030" i="35"/>
  <c r="E7031" i="35"/>
  <c r="E7032" i="35"/>
  <c r="E7033" i="35"/>
  <c r="E7034" i="35"/>
  <c r="E7035" i="35"/>
  <c r="E7036" i="35"/>
  <c r="E7037" i="35"/>
  <c r="E7038" i="35"/>
  <c r="E7039" i="35"/>
  <c r="E7040" i="35"/>
  <c r="E7041" i="35"/>
  <c r="E7042" i="35"/>
  <c r="E7043" i="35"/>
  <c r="E7044" i="35"/>
  <c r="E7045" i="35"/>
  <c r="E7046" i="35"/>
  <c r="E7047" i="35"/>
  <c r="E7048" i="35"/>
  <c r="E7049" i="35"/>
  <c r="E7050" i="35"/>
  <c r="E7051" i="35"/>
  <c r="E7052" i="35"/>
  <c r="E7053" i="35"/>
  <c r="E7054" i="35"/>
  <c r="E7055" i="35"/>
  <c r="E7056" i="35"/>
  <c r="E7057" i="35"/>
  <c r="E7058" i="35"/>
  <c r="E7059" i="35"/>
  <c r="E7060" i="35"/>
  <c r="E7061" i="35"/>
  <c r="E7062" i="35"/>
  <c r="E7063" i="35"/>
  <c r="E7064" i="35"/>
  <c r="E7065" i="35"/>
  <c r="E7066" i="35"/>
  <c r="E7067" i="35"/>
  <c r="E7068" i="35"/>
  <c r="E7069" i="35"/>
  <c r="E7070" i="35"/>
  <c r="E7071" i="35"/>
  <c r="E7072" i="35"/>
  <c r="E7073" i="35"/>
  <c r="E7074" i="35"/>
  <c r="E7075" i="35"/>
  <c r="E7076" i="35"/>
  <c r="E7077" i="35"/>
  <c r="E7078" i="35"/>
  <c r="E7079" i="35"/>
  <c r="E7080" i="35"/>
  <c r="E7081" i="35"/>
  <c r="E7082" i="35"/>
  <c r="E7083" i="35"/>
  <c r="E7084" i="35"/>
  <c r="E7085" i="35"/>
  <c r="E7086" i="35"/>
  <c r="E7087" i="35"/>
  <c r="E7088" i="35"/>
  <c r="E7089" i="35"/>
  <c r="E7090" i="35"/>
  <c r="E7091" i="35"/>
  <c r="E7092" i="35"/>
  <c r="E7093" i="35"/>
  <c r="E7094" i="35"/>
  <c r="E7095" i="35"/>
  <c r="E7096" i="35"/>
  <c r="E7097" i="35"/>
  <c r="E7098" i="35"/>
  <c r="E7099" i="35"/>
  <c r="E7100" i="35"/>
  <c r="E7101" i="35"/>
  <c r="E7102" i="35"/>
  <c r="E7103" i="35"/>
  <c r="E7104" i="35"/>
  <c r="E7105" i="35"/>
  <c r="E7106" i="35"/>
  <c r="E7107" i="35"/>
  <c r="E7108" i="35"/>
  <c r="E7109" i="35"/>
  <c r="E7110" i="35"/>
  <c r="E7111" i="35"/>
  <c r="E7112" i="35"/>
  <c r="E7113" i="35"/>
  <c r="E7114" i="35"/>
  <c r="E7115" i="35"/>
  <c r="E7116" i="35"/>
  <c r="E7117" i="35"/>
  <c r="E7118" i="35"/>
  <c r="E7119" i="35"/>
  <c r="E7120" i="35"/>
  <c r="E7121" i="35"/>
  <c r="E7122" i="35"/>
  <c r="E7123" i="35"/>
  <c r="E7124" i="35"/>
  <c r="E7125" i="35"/>
  <c r="E7126" i="35"/>
  <c r="E7127" i="35"/>
  <c r="E7128" i="35"/>
  <c r="E7129" i="35"/>
  <c r="E7130" i="35"/>
  <c r="E7131" i="35"/>
  <c r="E7132" i="35"/>
  <c r="E7133" i="35"/>
  <c r="E7134" i="35"/>
  <c r="E7135" i="35"/>
  <c r="E7136" i="35"/>
  <c r="E7137" i="35"/>
  <c r="E7138" i="35"/>
  <c r="E7139" i="35"/>
  <c r="E7140" i="35"/>
  <c r="E7141" i="35"/>
  <c r="E7142" i="35"/>
  <c r="E7143" i="35"/>
  <c r="E7144" i="35"/>
  <c r="E7145" i="35"/>
  <c r="E7146" i="35"/>
  <c r="E7147" i="35"/>
  <c r="E7148" i="35"/>
  <c r="E7149" i="35"/>
  <c r="E7150" i="35"/>
  <c r="E7151" i="35"/>
  <c r="E7152" i="35"/>
  <c r="E7153" i="35"/>
  <c r="E7154" i="35"/>
  <c r="E7155" i="35"/>
  <c r="E7156" i="35"/>
  <c r="E7157" i="35"/>
  <c r="E7158" i="35"/>
  <c r="E7159" i="35"/>
  <c r="E7160" i="35"/>
  <c r="E7161" i="35"/>
  <c r="E7162" i="35"/>
  <c r="E7163" i="35"/>
  <c r="E7164" i="35"/>
  <c r="E7165" i="35"/>
  <c r="E7166" i="35"/>
  <c r="E7167" i="35"/>
  <c r="E7168" i="35"/>
  <c r="E7169" i="35"/>
  <c r="E7170" i="35"/>
  <c r="E7171" i="35"/>
  <c r="E7172" i="35"/>
  <c r="E7173" i="35"/>
  <c r="E7174" i="35"/>
  <c r="E7175" i="35"/>
  <c r="E7176" i="35"/>
  <c r="E7177" i="35"/>
  <c r="E7178" i="35"/>
  <c r="E7179" i="35"/>
  <c r="E7180" i="35"/>
  <c r="E7181" i="35"/>
  <c r="E7182" i="35"/>
  <c r="E7183" i="35"/>
  <c r="E7184" i="35"/>
  <c r="E7185" i="35"/>
  <c r="E7186" i="35"/>
  <c r="E7187" i="35"/>
  <c r="E7188" i="35"/>
  <c r="E7189" i="35"/>
  <c r="E7190" i="35"/>
  <c r="E7191" i="35"/>
  <c r="E7192" i="35"/>
  <c r="E7193" i="35"/>
  <c r="E7194" i="35"/>
  <c r="E7195" i="35"/>
  <c r="E7196" i="35"/>
  <c r="E7197" i="35"/>
  <c r="E7198" i="35"/>
  <c r="E7199" i="35"/>
  <c r="E7200" i="35"/>
  <c r="E7201" i="35"/>
  <c r="E7202" i="35"/>
  <c r="E7203" i="35"/>
  <c r="E7204" i="35"/>
  <c r="E7205" i="35"/>
  <c r="E7206" i="35"/>
  <c r="E7207" i="35"/>
  <c r="E7208" i="35"/>
  <c r="E7209" i="35"/>
  <c r="E7210" i="35"/>
  <c r="E7211" i="35"/>
  <c r="E7212" i="35"/>
  <c r="E7213" i="35"/>
  <c r="E7214" i="35"/>
  <c r="E7215" i="35"/>
  <c r="E7216" i="35"/>
  <c r="E7217" i="35"/>
  <c r="E7218" i="35"/>
  <c r="E7219" i="35"/>
  <c r="E7220" i="35"/>
  <c r="E7221" i="35"/>
  <c r="E7222" i="35"/>
  <c r="E7223" i="35"/>
  <c r="E7224" i="35"/>
  <c r="E7225" i="35"/>
  <c r="E7226" i="35"/>
  <c r="E7227" i="35"/>
  <c r="E7228" i="35"/>
  <c r="E7229" i="35"/>
  <c r="E7230" i="35"/>
  <c r="E7231" i="35"/>
  <c r="E7232" i="35"/>
  <c r="E7233" i="35"/>
  <c r="E7234" i="35"/>
  <c r="E7235" i="35"/>
  <c r="E7236" i="35"/>
  <c r="E7237" i="35"/>
  <c r="E7238" i="35"/>
  <c r="E7239" i="35"/>
  <c r="E7240" i="35"/>
  <c r="E7241" i="35"/>
  <c r="E7242" i="35"/>
  <c r="E7243" i="35"/>
  <c r="E7244" i="35"/>
  <c r="E7245" i="35"/>
  <c r="E7246" i="35"/>
  <c r="E7247" i="35"/>
  <c r="E7248" i="35"/>
  <c r="E7249" i="35"/>
  <c r="E7250" i="35"/>
  <c r="E7251" i="35"/>
  <c r="E7252" i="35"/>
  <c r="E7253" i="35"/>
  <c r="E7254" i="35"/>
  <c r="E7255" i="35"/>
  <c r="E7256" i="35"/>
  <c r="E7257" i="35"/>
  <c r="E7258" i="35"/>
  <c r="E7259" i="35"/>
  <c r="E7260" i="35"/>
  <c r="E7261" i="35"/>
  <c r="E7262" i="35"/>
  <c r="E7263" i="35"/>
  <c r="E7264" i="35"/>
  <c r="E7265" i="35"/>
  <c r="E7266" i="35"/>
  <c r="E7267" i="35"/>
  <c r="E7268" i="35"/>
  <c r="E7269" i="35"/>
  <c r="E7270" i="35"/>
  <c r="E7271" i="35"/>
  <c r="E7272" i="35"/>
  <c r="E7273" i="35"/>
  <c r="E7274" i="35"/>
  <c r="E7275" i="35"/>
  <c r="E7276" i="35"/>
  <c r="E7277" i="35"/>
  <c r="E7278" i="35"/>
  <c r="E7279" i="35"/>
  <c r="E7280" i="35"/>
  <c r="E7281" i="35"/>
  <c r="E7282" i="35"/>
  <c r="E7283" i="35"/>
  <c r="E7284" i="35"/>
  <c r="E7285" i="35"/>
  <c r="E7286" i="35"/>
  <c r="E7287" i="35"/>
  <c r="E7288" i="35"/>
  <c r="E7289" i="35"/>
  <c r="E7290" i="35"/>
  <c r="E7291" i="35"/>
  <c r="E7292" i="35"/>
  <c r="E7293" i="35"/>
  <c r="E7294" i="35"/>
  <c r="E7295" i="35"/>
  <c r="E7296" i="35"/>
  <c r="E7297" i="35"/>
  <c r="E7298" i="35"/>
  <c r="E7299" i="35"/>
  <c r="E7300" i="35"/>
  <c r="E7301" i="35"/>
  <c r="E7302" i="35"/>
  <c r="E7303" i="35"/>
  <c r="E7304" i="35"/>
  <c r="E7305" i="35"/>
  <c r="E7306" i="35"/>
  <c r="E7307" i="35"/>
  <c r="E7308" i="35"/>
  <c r="E7309" i="35"/>
  <c r="E7310" i="35"/>
  <c r="E7311" i="35"/>
  <c r="E7312" i="35"/>
  <c r="E7313" i="35"/>
  <c r="E7314" i="35"/>
  <c r="E7315" i="35"/>
  <c r="E7316" i="35"/>
  <c r="E7317" i="35"/>
  <c r="E7318" i="35"/>
  <c r="E7319" i="35"/>
  <c r="E7320" i="35"/>
  <c r="E7321" i="35"/>
  <c r="E7322" i="35"/>
  <c r="E7323" i="35"/>
  <c r="E7324" i="35"/>
  <c r="E7325" i="35"/>
  <c r="E7326" i="35"/>
  <c r="E7327" i="35"/>
  <c r="E7328" i="35"/>
  <c r="E7329" i="35"/>
  <c r="E7330" i="35"/>
  <c r="E7331" i="35"/>
  <c r="E7332" i="35"/>
  <c r="E7333" i="35"/>
  <c r="E7334" i="35"/>
  <c r="E7335" i="35"/>
  <c r="E7336" i="35"/>
  <c r="E7337" i="35"/>
  <c r="E7338" i="35"/>
  <c r="E7339" i="35"/>
  <c r="E7340" i="35"/>
  <c r="E7341" i="35"/>
  <c r="E7342" i="35"/>
  <c r="E7343" i="35"/>
  <c r="E7344" i="35"/>
  <c r="E7345" i="35"/>
  <c r="E7346" i="35"/>
  <c r="E7347" i="35"/>
  <c r="E7348" i="35"/>
  <c r="E7349" i="35"/>
  <c r="E7350" i="35"/>
  <c r="E7351" i="35"/>
  <c r="E7352" i="35"/>
  <c r="E7353" i="35"/>
  <c r="E7354" i="35"/>
  <c r="E7355" i="35"/>
  <c r="E7356" i="35"/>
  <c r="E7357" i="35"/>
  <c r="E7358" i="35"/>
  <c r="E7359" i="35"/>
  <c r="E7360" i="35"/>
  <c r="E7361" i="35"/>
  <c r="E7362" i="35"/>
  <c r="E7363" i="35"/>
  <c r="E7364" i="35"/>
  <c r="E7365" i="35"/>
  <c r="E7366" i="35"/>
  <c r="E7367" i="35"/>
  <c r="E7368" i="35"/>
  <c r="E7369" i="35"/>
  <c r="E7370" i="35"/>
  <c r="E7371" i="35"/>
  <c r="E7372" i="35"/>
  <c r="E7373" i="35"/>
  <c r="E7374" i="35"/>
  <c r="E7375" i="35"/>
  <c r="E7376" i="35"/>
  <c r="E7377" i="35"/>
  <c r="E7378" i="35"/>
  <c r="E7379" i="35"/>
  <c r="E7380" i="35"/>
  <c r="E7381" i="35"/>
  <c r="E7382" i="35"/>
  <c r="E7383" i="35"/>
  <c r="E7384" i="35"/>
  <c r="E7385" i="35"/>
  <c r="E7386" i="35"/>
  <c r="E7387" i="35"/>
  <c r="E7388" i="35"/>
  <c r="E7389" i="35"/>
  <c r="E7390" i="35"/>
  <c r="E7391" i="35"/>
  <c r="E7392" i="35"/>
  <c r="E7393" i="35"/>
  <c r="E7394" i="35"/>
  <c r="E7395" i="35"/>
  <c r="E7396" i="35"/>
  <c r="E7397" i="35"/>
  <c r="E7398" i="35"/>
  <c r="E7399" i="35"/>
  <c r="E7400" i="35"/>
  <c r="E7401" i="35"/>
  <c r="E7402" i="35"/>
  <c r="E7403" i="35"/>
  <c r="E7404" i="35"/>
  <c r="E7405" i="35"/>
  <c r="E7406" i="35"/>
  <c r="E7407" i="35"/>
  <c r="E7408" i="35"/>
  <c r="E7409" i="35"/>
  <c r="E7410" i="35"/>
  <c r="E7411" i="35"/>
  <c r="E7412" i="35"/>
  <c r="E7413" i="35"/>
  <c r="E7414" i="35"/>
  <c r="E7415" i="35"/>
  <c r="E7416" i="35"/>
  <c r="E7417" i="35"/>
  <c r="E7418" i="35"/>
  <c r="E7419" i="35"/>
  <c r="E7420" i="35"/>
  <c r="E7421" i="35"/>
  <c r="E7422" i="35"/>
  <c r="E7423" i="35"/>
  <c r="E7424" i="35"/>
  <c r="E7425" i="35"/>
  <c r="E7426" i="35"/>
  <c r="E7427" i="35"/>
  <c r="E7428" i="35"/>
  <c r="E7429" i="35"/>
  <c r="E7430" i="35"/>
  <c r="E7431" i="35"/>
  <c r="E7432" i="35"/>
  <c r="E7433" i="35"/>
  <c r="E7434" i="35"/>
  <c r="E7435" i="35"/>
  <c r="E7436" i="35"/>
  <c r="E7437" i="35"/>
  <c r="E7438" i="35"/>
  <c r="E7439" i="35"/>
  <c r="E7440" i="35"/>
  <c r="E7441" i="35"/>
  <c r="E7442" i="35"/>
  <c r="E7443" i="35"/>
  <c r="E7444" i="35"/>
  <c r="E7445" i="35"/>
  <c r="E7446" i="35"/>
  <c r="E7447" i="35"/>
  <c r="E7448" i="35"/>
  <c r="E7449" i="35"/>
  <c r="E7450" i="35"/>
  <c r="E7451" i="35"/>
  <c r="E7452" i="35"/>
  <c r="E7453" i="35"/>
  <c r="E7454" i="35"/>
  <c r="E7455" i="35"/>
  <c r="E7456" i="35"/>
  <c r="E7457" i="35"/>
  <c r="E7458" i="35"/>
  <c r="E7459" i="35"/>
  <c r="E7460" i="35"/>
  <c r="E7461" i="35"/>
  <c r="E7462" i="35"/>
  <c r="E7463" i="35"/>
  <c r="E7464" i="35"/>
  <c r="E7465" i="35"/>
  <c r="E7466" i="35"/>
  <c r="E7467" i="35"/>
  <c r="E7468" i="35"/>
  <c r="E7469" i="35"/>
  <c r="E7470" i="35"/>
  <c r="E7471" i="35"/>
  <c r="E7472" i="35"/>
  <c r="E7473" i="35"/>
  <c r="E7474" i="35"/>
  <c r="E7475" i="35"/>
  <c r="E7476" i="35"/>
  <c r="E7477" i="35"/>
  <c r="E7478" i="35"/>
  <c r="E7479" i="35"/>
  <c r="E7480" i="35"/>
  <c r="E7481" i="35"/>
  <c r="E7482" i="35"/>
  <c r="E7483" i="35"/>
  <c r="E7484" i="35"/>
  <c r="E7485" i="35"/>
  <c r="E7486" i="35"/>
  <c r="E7487" i="35"/>
  <c r="E7488" i="35"/>
  <c r="E7489" i="35"/>
  <c r="E7490" i="35"/>
  <c r="E7491" i="35"/>
  <c r="E7492" i="35"/>
  <c r="E7493" i="35"/>
  <c r="E7494" i="35"/>
  <c r="E7495" i="35"/>
  <c r="E7496" i="35"/>
  <c r="E7497" i="35"/>
  <c r="E7498" i="35"/>
  <c r="E7499" i="35"/>
  <c r="E7500" i="35"/>
  <c r="E7501" i="35"/>
  <c r="E7502" i="35"/>
  <c r="E7503" i="35"/>
  <c r="E7504" i="35"/>
  <c r="E7505" i="35"/>
  <c r="E7506" i="35"/>
  <c r="E7507" i="35"/>
  <c r="E7508" i="35"/>
  <c r="E7509" i="35"/>
  <c r="E7510" i="35"/>
  <c r="E7511" i="35"/>
  <c r="E7512" i="35"/>
  <c r="E7513" i="35"/>
  <c r="E7514" i="35"/>
  <c r="E7515" i="35"/>
  <c r="E7516" i="35"/>
  <c r="E7517" i="35"/>
  <c r="E7518" i="35"/>
  <c r="E7519" i="35"/>
  <c r="E7520" i="35"/>
  <c r="E7521" i="35"/>
  <c r="E7522" i="35"/>
  <c r="E7523" i="35"/>
  <c r="E7524" i="35"/>
  <c r="E7525" i="35"/>
  <c r="E7526" i="35"/>
  <c r="E7527" i="35"/>
  <c r="E7528" i="35"/>
  <c r="E7529" i="35"/>
  <c r="E7530" i="35"/>
  <c r="E7531" i="35"/>
  <c r="E7532" i="35"/>
  <c r="E7533" i="35"/>
  <c r="E7534" i="35"/>
  <c r="E7535" i="35"/>
  <c r="E7536" i="35"/>
  <c r="E7537" i="35"/>
  <c r="E7538" i="35"/>
  <c r="E7539" i="35"/>
  <c r="E7540" i="35"/>
  <c r="E7541" i="35"/>
  <c r="E7542" i="35"/>
  <c r="E7543" i="35"/>
  <c r="E7544" i="35"/>
  <c r="E7545" i="35"/>
  <c r="E7546" i="35"/>
  <c r="E7547" i="35"/>
  <c r="E7548" i="35"/>
  <c r="E7549" i="35"/>
  <c r="E7550" i="35"/>
  <c r="E7551" i="35"/>
  <c r="E7552" i="35"/>
  <c r="E7553" i="35"/>
  <c r="E7554" i="35"/>
  <c r="E7555" i="35"/>
  <c r="E7556" i="35"/>
  <c r="E7557" i="35"/>
  <c r="E7558" i="35"/>
  <c r="E7559" i="35"/>
  <c r="E7560" i="35"/>
  <c r="E7561" i="35"/>
  <c r="E7562" i="35"/>
  <c r="E7563" i="35"/>
  <c r="E7564" i="35"/>
  <c r="E7565" i="35"/>
  <c r="E7566" i="35"/>
  <c r="E7567" i="35"/>
  <c r="E7568" i="35"/>
  <c r="E7569" i="35"/>
  <c r="E7570" i="35"/>
  <c r="E7571" i="35"/>
  <c r="E7572" i="35"/>
  <c r="E7573" i="35"/>
  <c r="E7574" i="35"/>
  <c r="E7575" i="35"/>
  <c r="E7576" i="35"/>
  <c r="E7577" i="35"/>
  <c r="E7578" i="35"/>
  <c r="E7579" i="35"/>
  <c r="E7580" i="35"/>
  <c r="E7581" i="35"/>
  <c r="E7582" i="35"/>
  <c r="E7583" i="35"/>
  <c r="E7584" i="35"/>
  <c r="E7585" i="35"/>
  <c r="E7586" i="35"/>
  <c r="E7587" i="35"/>
  <c r="E7588" i="35"/>
  <c r="E7589" i="35"/>
  <c r="E7590" i="35"/>
  <c r="E7591" i="35"/>
  <c r="E7592" i="35"/>
  <c r="E7593" i="35"/>
  <c r="E7594" i="35"/>
  <c r="E7595" i="35"/>
  <c r="E7596" i="35"/>
  <c r="E7597" i="35"/>
  <c r="E7598" i="35"/>
  <c r="E7599" i="35"/>
  <c r="E7600" i="35"/>
  <c r="E7601" i="35"/>
  <c r="E7602" i="35"/>
  <c r="E7603" i="35"/>
  <c r="E7604" i="35"/>
  <c r="E7605" i="35"/>
  <c r="E7606" i="35"/>
  <c r="E7607" i="35"/>
  <c r="E7608" i="35"/>
  <c r="E7609" i="35"/>
  <c r="E7610" i="35"/>
  <c r="E7611" i="35"/>
  <c r="E7612" i="35"/>
  <c r="E7613" i="35"/>
  <c r="E7614" i="35"/>
  <c r="E7615" i="35"/>
  <c r="E7616" i="35"/>
  <c r="E7617" i="35"/>
  <c r="E7618" i="35"/>
  <c r="E7619" i="35"/>
  <c r="E7620" i="35"/>
  <c r="E7621" i="35"/>
  <c r="E7622" i="35"/>
  <c r="E7623" i="35"/>
  <c r="E7624" i="35"/>
  <c r="E7625" i="35"/>
  <c r="E7626" i="35"/>
  <c r="E7627" i="35"/>
  <c r="E7628" i="35"/>
  <c r="E7629" i="35"/>
  <c r="E7630" i="35"/>
  <c r="E7631" i="35"/>
  <c r="E7632" i="35"/>
  <c r="E7633" i="35"/>
  <c r="E7634" i="35"/>
  <c r="E7635" i="35"/>
  <c r="E7636" i="35"/>
  <c r="E7637" i="35"/>
  <c r="E7638" i="35"/>
  <c r="E7639" i="35"/>
  <c r="E7640" i="35"/>
  <c r="E7641" i="35"/>
  <c r="E7642" i="35"/>
  <c r="E7643" i="35"/>
  <c r="E7644" i="35"/>
  <c r="E7645" i="35"/>
  <c r="E7646" i="35"/>
  <c r="E7647" i="35"/>
  <c r="E7648" i="35"/>
  <c r="E7649" i="35"/>
  <c r="E7650" i="35"/>
  <c r="E7651" i="35"/>
  <c r="E7652" i="35"/>
  <c r="E7653" i="35"/>
  <c r="E7654" i="35"/>
  <c r="E7655" i="35"/>
  <c r="E7656" i="35"/>
  <c r="E7657" i="35"/>
  <c r="E7658" i="35"/>
  <c r="E7659" i="35"/>
  <c r="E7660" i="35"/>
  <c r="E7661" i="35"/>
  <c r="E7662" i="35"/>
  <c r="E7663" i="35"/>
  <c r="E7664" i="35"/>
  <c r="E7665" i="35"/>
  <c r="E7666" i="35"/>
  <c r="E7667" i="35"/>
  <c r="E7668" i="35"/>
  <c r="E7669" i="35"/>
  <c r="E7670" i="35"/>
  <c r="E7671" i="35"/>
  <c r="E7672" i="35"/>
  <c r="E7673" i="35"/>
  <c r="E7674" i="35"/>
  <c r="E7675" i="35"/>
  <c r="E7676" i="35"/>
  <c r="E7677" i="35"/>
  <c r="E7678" i="35"/>
  <c r="E7679" i="35"/>
  <c r="E7680" i="35"/>
  <c r="E7681" i="35"/>
  <c r="E7682" i="35"/>
  <c r="E7683" i="35"/>
  <c r="E7684" i="35"/>
  <c r="E7685" i="35"/>
  <c r="E7686" i="35"/>
  <c r="E7687" i="35"/>
  <c r="E7688" i="35"/>
  <c r="E7689" i="35"/>
  <c r="E7690" i="35"/>
  <c r="E7691" i="35"/>
  <c r="E7692" i="35"/>
  <c r="E7693" i="35"/>
  <c r="E7694" i="35"/>
  <c r="E7695" i="35"/>
  <c r="E7696" i="35"/>
  <c r="E7697" i="35"/>
  <c r="E7698" i="35"/>
  <c r="E7699" i="35"/>
  <c r="E7700" i="35"/>
  <c r="E7701" i="35"/>
  <c r="E7702" i="35"/>
  <c r="E7703" i="35"/>
  <c r="E7704" i="35"/>
  <c r="E7705" i="35"/>
  <c r="E7706" i="35"/>
  <c r="E7707" i="35"/>
  <c r="E7708" i="35"/>
  <c r="E7709" i="35"/>
  <c r="E7710" i="35"/>
  <c r="E7711" i="35"/>
  <c r="E7712" i="35"/>
  <c r="E7713" i="35"/>
  <c r="E7714" i="35"/>
  <c r="E7715" i="35"/>
  <c r="E7716" i="35"/>
  <c r="E7717" i="35"/>
  <c r="E7718" i="35"/>
  <c r="E7719" i="35"/>
  <c r="E7720" i="35"/>
  <c r="E7721" i="35"/>
  <c r="E7722" i="35"/>
  <c r="E7723" i="35"/>
  <c r="E7724" i="35"/>
  <c r="E7725" i="35"/>
  <c r="E7726" i="35"/>
  <c r="E7727" i="35"/>
  <c r="E7728" i="35"/>
  <c r="E7729" i="35"/>
  <c r="E7730" i="35"/>
  <c r="E7731" i="35"/>
  <c r="E7732" i="35"/>
  <c r="E7733" i="35"/>
  <c r="E7734" i="35"/>
  <c r="E7735" i="35"/>
  <c r="E7736" i="35"/>
  <c r="E7737" i="35"/>
  <c r="E7738" i="35"/>
  <c r="E7739" i="35"/>
  <c r="E7740" i="35"/>
  <c r="E7741" i="35"/>
  <c r="E7742" i="35"/>
  <c r="E7743" i="35"/>
  <c r="E7744" i="35"/>
  <c r="E7745" i="35"/>
  <c r="E7746" i="35"/>
  <c r="E7747" i="35"/>
  <c r="E7748" i="35"/>
  <c r="E7749" i="35"/>
  <c r="E7750" i="35"/>
  <c r="E7751" i="35"/>
  <c r="E7752" i="35"/>
  <c r="E7753" i="35"/>
  <c r="E7754" i="35"/>
  <c r="E7755" i="35"/>
  <c r="E7756" i="35"/>
  <c r="E7757" i="35"/>
  <c r="E7758" i="35"/>
  <c r="E7759" i="35"/>
  <c r="E7760" i="35"/>
  <c r="E7761" i="35"/>
  <c r="E7762" i="35"/>
  <c r="E7763" i="35"/>
  <c r="E7764" i="35"/>
  <c r="E7765" i="35"/>
  <c r="E7766" i="35"/>
  <c r="E7767" i="35"/>
  <c r="E7768" i="35"/>
  <c r="E7769" i="35"/>
  <c r="E7770" i="35"/>
  <c r="E7771" i="35"/>
  <c r="E7772" i="35"/>
  <c r="E7773" i="35"/>
  <c r="E7774" i="35"/>
  <c r="E7775" i="35"/>
  <c r="E7776" i="35"/>
  <c r="E7777" i="35"/>
  <c r="E7778" i="35"/>
  <c r="E7779" i="35"/>
  <c r="E7780" i="35"/>
  <c r="E7781" i="35"/>
  <c r="E7782" i="35"/>
  <c r="E7783" i="35"/>
  <c r="E7784" i="35"/>
  <c r="E7785" i="35"/>
  <c r="E7786" i="35"/>
  <c r="E7787" i="35"/>
  <c r="E7788" i="35"/>
  <c r="E7789" i="35"/>
  <c r="E7790" i="35"/>
  <c r="E7791" i="35"/>
  <c r="E7792" i="35"/>
  <c r="E7793" i="35"/>
  <c r="E7794" i="35"/>
  <c r="E7795" i="35"/>
  <c r="E7796" i="35"/>
  <c r="E7797" i="35"/>
  <c r="E7798" i="35"/>
  <c r="E7799" i="35"/>
  <c r="E7800" i="35"/>
  <c r="E7801" i="35"/>
  <c r="E7802" i="35"/>
  <c r="E7803" i="35"/>
  <c r="E7804" i="35"/>
  <c r="E7805" i="35"/>
  <c r="E7806" i="35"/>
  <c r="E7807" i="35"/>
  <c r="E7808" i="35"/>
  <c r="E7809" i="35"/>
  <c r="E7810" i="35"/>
  <c r="E7811" i="35"/>
  <c r="E7812" i="35"/>
  <c r="E7813" i="35"/>
  <c r="E7814" i="35"/>
  <c r="E7815" i="35"/>
  <c r="E7816" i="35"/>
  <c r="E7817" i="35"/>
  <c r="E7818" i="35"/>
  <c r="E7819" i="35"/>
  <c r="E7820" i="35"/>
  <c r="E7821" i="35"/>
  <c r="E7822" i="35"/>
  <c r="E7823" i="35"/>
  <c r="E7824" i="35"/>
  <c r="E7825" i="35"/>
  <c r="E7826" i="35"/>
  <c r="E7827" i="35"/>
  <c r="E7828" i="35"/>
  <c r="E7829" i="35"/>
  <c r="E7830" i="35"/>
  <c r="E7831" i="35"/>
  <c r="E7832" i="35"/>
  <c r="E7833" i="35"/>
  <c r="E7834" i="35"/>
  <c r="E7835" i="35"/>
  <c r="E7836" i="35"/>
  <c r="E7837" i="35"/>
  <c r="E7838" i="35"/>
  <c r="E7839" i="35"/>
  <c r="E7840" i="35"/>
  <c r="E7841" i="35"/>
  <c r="E7842" i="35"/>
  <c r="E7843" i="35"/>
  <c r="E7844" i="35"/>
  <c r="E7845" i="35"/>
  <c r="E7846" i="35"/>
  <c r="E7847" i="35"/>
  <c r="E7848" i="35"/>
  <c r="E7849" i="35"/>
  <c r="E7850" i="35"/>
  <c r="E7851" i="35"/>
  <c r="E7852" i="35"/>
  <c r="E7853" i="35"/>
  <c r="E7854" i="35"/>
  <c r="E7855" i="35"/>
  <c r="E7856" i="35"/>
  <c r="E7857" i="35"/>
  <c r="E7858" i="35"/>
  <c r="E7859" i="35"/>
  <c r="E7860" i="35"/>
  <c r="E7861" i="35"/>
  <c r="E7862" i="35"/>
  <c r="E7863" i="35"/>
  <c r="E7864" i="35"/>
  <c r="E7865" i="35"/>
  <c r="E7866" i="35"/>
  <c r="E7867" i="35"/>
  <c r="E7868" i="35"/>
  <c r="E7869" i="35"/>
  <c r="E7870" i="35"/>
  <c r="E7871" i="35"/>
  <c r="E7872" i="35"/>
  <c r="E7873" i="35"/>
  <c r="E7874" i="35"/>
  <c r="E7875" i="35"/>
  <c r="E7876" i="35"/>
  <c r="E7877" i="35"/>
  <c r="E7878" i="35"/>
  <c r="E7879" i="35"/>
  <c r="E7880" i="35"/>
  <c r="E7881" i="35"/>
  <c r="E7882" i="35"/>
  <c r="E7883" i="35"/>
  <c r="E7884" i="35"/>
  <c r="E7885" i="35"/>
  <c r="E7886" i="35"/>
  <c r="E7887" i="35"/>
  <c r="E7888" i="35"/>
  <c r="E7889" i="35"/>
  <c r="E7890" i="35"/>
  <c r="E7891" i="35"/>
  <c r="E7892" i="35"/>
  <c r="E7893" i="35"/>
  <c r="E7894" i="35"/>
  <c r="E7895" i="35"/>
  <c r="E7896" i="35"/>
  <c r="E7897" i="35"/>
  <c r="E7898" i="35"/>
  <c r="E7899" i="35"/>
  <c r="E7900" i="35"/>
  <c r="E7901" i="35"/>
  <c r="E7902" i="35"/>
  <c r="E7903" i="35"/>
  <c r="E7904" i="35"/>
  <c r="E7905" i="35"/>
  <c r="E7906" i="35"/>
  <c r="E7907" i="35"/>
  <c r="E7908" i="35"/>
  <c r="E7909" i="35"/>
  <c r="E7910" i="35"/>
  <c r="E7911" i="35"/>
  <c r="E7912" i="35"/>
  <c r="E7913" i="35"/>
  <c r="E7914" i="35"/>
  <c r="E7915" i="35"/>
  <c r="E7916" i="35"/>
  <c r="E7917" i="35"/>
  <c r="E7918" i="35"/>
  <c r="E7919" i="35"/>
  <c r="E7920" i="35"/>
  <c r="E7921" i="35"/>
  <c r="E7922" i="35"/>
  <c r="E7923" i="35"/>
  <c r="E7924" i="35"/>
  <c r="E7925" i="35"/>
  <c r="E7926" i="35"/>
  <c r="E7927" i="35"/>
  <c r="E7928" i="35"/>
  <c r="E7929" i="35"/>
  <c r="E7930" i="35"/>
  <c r="E7931" i="35"/>
  <c r="E7932" i="35"/>
  <c r="E7933" i="35"/>
  <c r="E7934" i="35"/>
  <c r="E7935" i="35"/>
  <c r="E7936" i="35"/>
  <c r="E7937" i="35"/>
  <c r="E7938" i="35"/>
  <c r="E7939" i="35"/>
  <c r="E7940" i="35"/>
  <c r="E7941" i="35"/>
  <c r="E7942" i="35"/>
  <c r="E7943" i="35"/>
  <c r="E7944" i="35"/>
  <c r="E7945" i="35"/>
  <c r="E7946" i="35"/>
  <c r="E7947" i="35"/>
  <c r="E7948" i="35"/>
  <c r="E7949" i="35"/>
  <c r="E7950" i="35"/>
  <c r="E7951" i="35"/>
  <c r="E7952" i="35"/>
  <c r="E7953" i="35"/>
  <c r="E7954" i="35"/>
  <c r="E7955" i="35"/>
  <c r="E7956" i="35"/>
  <c r="E7957" i="35"/>
  <c r="E7958" i="35"/>
  <c r="E7959" i="35"/>
  <c r="E7960" i="35"/>
  <c r="E7961" i="35"/>
  <c r="E7962" i="35"/>
  <c r="E7963" i="35"/>
  <c r="E7964" i="35"/>
  <c r="E7965" i="35"/>
  <c r="E7966" i="35"/>
  <c r="E7967" i="35"/>
  <c r="E7968" i="35"/>
  <c r="E7969" i="35"/>
  <c r="E7970" i="35"/>
  <c r="E7971" i="35"/>
  <c r="E7972" i="35"/>
  <c r="E7973" i="35"/>
  <c r="E7974" i="35"/>
  <c r="E7975" i="35"/>
  <c r="E7976" i="35"/>
  <c r="E7977" i="35"/>
  <c r="E7978" i="35"/>
  <c r="E7979" i="35"/>
  <c r="E7980" i="35"/>
  <c r="E7981" i="35"/>
  <c r="E7982" i="35"/>
  <c r="E7983" i="35"/>
  <c r="E7984" i="35"/>
  <c r="E7985" i="35"/>
  <c r="E7986" i="35"/>
  <c r="E7987" i="35"/>
  <c r="E7988" i="35"/>
  <c r="E7989" i="35"/>
  <c r="E7990" i="35"/>
  <c r="E7991" i="35"/>
  <c r="E7992" i="35"/>
  <c r="E7993" i="35"/>
  <c r="E7994" i="35"/>
  <c r="E7995" i="35"/>
  <c r="E7996" i="35"/>
  <c r="E7997" i="35"/>
  <c r="E7998" i="35"/>
  <c r="E7999" i="35"/>
  <c r="E8000" i="35"/>
  <c r="E8001" i="35"/>
  <c r="E8002" i="35"/>
  <c r="E8003" i="35"/>
  <c r="E8004" i="35"/>
  <c r="E8005" i="35"/>
  <c r="E8006" i="35"/>
  <c r="E8007" i="35"/>
  <c r="E8008" i="35"/>
  <c r="E8009" i="35"/>
  <c r="E8010" i="35"/>
  <c r="E8011" i="35"/>
  <c r="E8012" i="35"/>
  <c r="E8013" i="35"/>
  <c r="E8014" i="35"/>
  <c r="E8015" i="35"/>
  <c r="E8016" i="35"/>
  <c r="E8017" i="35"/>
  <c r="E8018" i="35"/>
  <c r="E8019" i="35"/>
  <c r="E8020" i="35"/>
  <c r="E8021" i="35"/>
  <c r="E8022" i="35"/>
  <c r="E8023" i="35"/>
  <c r="E8024" i="35"/>
  <c r="E8025" i="35"/>
  <c r="E8026" i="35"/>
  <c r="E8027" i="35"/>
  <c r="E8028" i="35"/>
  <c r="E8029" i="35"/>
  <c r="E8030" i="35"/>
  <c r="E8031" i="35"/>
  <c r="E8032" i="35"/>
  <c r="E8033" i="35"/>
  <c r="E8034" i="35"/>
  <c r="E8035" i="35"/>
  <c r="E8036" i="35"/>
  <c r="E8037" i="35"/>
  <c r="E8038" i="35"/>
  <c r="E8039" i="35"/>
  <c r="E8040" i="35"/>
  <c r="E8041" i="35"/>
  <c r="E8042" i="35"/>
  <c r="E8043" i="35"/>
  <c r="E8044" i="35"/>
  <c r="E8045" i="35"/>
  <c r="E8046" i="35"/>
  <c r="E8047" i="35"/>
  <c r="E8048" i="35"/>
  <c r="E8049" i="35"/>
  <c r="E8050" i="35"/>
  <c r="E8051" i="35"/>
  <c r="E8052" i="35"/>
  <c r="E8053" i="35"/>
  <c r="E8054" i="35"/>
  <c r="E8055" i="35"/>
  <c r="E8056" i="35"/>
  <c r="E8057" i="35"/>
  <c r="E8058" i="35"/>
  <c r="E8059" i="35"/>
  <c r="E8060" i="35"/>
  <c r="E8061" i="35"/>
  <c r="E8062" i="35"/>
  <c r="E8063" i="35"/>
  <c r="E8064" i="35"/>
  <c r="E8065" i="35"/>
  <c r="E8066" i="35"/>
  <c r="E8067" i="35"/>
  <c r="E8068" i="35"/>
  <c r="E8069" i="35"/>
  <c r="E8070" i="35"/>
  <c r="E8071" i="35"/>
  <c r="E8072" i="35"/>
  <c r="E8073" i="35"/>
  <c r="E8074" i="35"/>
  <c r="E8075" i="35"/>
  <c r="E8076" i="35"/>
  <c r="E8077" i="35"/>
  <c r="E8078" i="35"/>
  <c r="E8079" i="35"/>
  <c r="E8080" i="35"/>
  <c r="E8081" i="35"/>
  <c r="E8082" i="35"/>
  <c r="E8083" i="35"/>
  <c r="E8084" i="35"/>
  <c r="E8085" i="35"/>
  <c r="E8086" i="35"/>
  <c r="E8087" i="35"/>
  <c r="E8088" i="35"/>
  <c r="E8089" i="35"/>
  <c r="E8090" i="35"/>
  <c r="E8091" i="35"/>
  <c r="E8092" i="35"/>
  <c r="E8093" i="35"/>
  <c r="E8094" i="35"/>
  <c r="E8095" i="35"/>
  <c r="E2" i="35"/>
  <c r="E3"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E30" i="35"/>
  <c r="E31" i="35"/>
  <c r="E32" i="35"/>
  <c r="E33" i="35"/>
  <c r="E34" i="35"/>
  <c r="E35" i="35"/>
  <c r="E36" i="35"/>
  <c r="E37" i="35"/>
  <c r="E38" i="35"/>
  <c r="E39" i="35"/>
  <c r="E40" i="35"/>
  <c r="E41" i="35"/>
  <c r="E42" i="35"/>
  <c r="E43" i="35"/>
  <c r="E44" i="35"/>
  <c r="E45" i="35"/>
  <c r="E46" i="35"/>
  <c r="E47" i="35"/>
  <c r="E48" i="35"/>
  <c r="E49" i="35"/>
  <c r="E50" i="35"/>
  <c r="E51" i="35"/>
  <c r="E52" i="35"/>
  <c r="E53" i="35"/>
  <c r="E54" i="35"/>
  <c r="E55" i="35"/>
  <c r="E56" i="35"/>
  <c r="E57" i="35"/>
  <c r="E58" i="35"/>
  <c r="E59" i="35"/>
  <c r="E60" i="35"/>
  <c r="E61" i="35"/>
  <c r="E62" i="35"/>
  <c r="E63" i="35"/>
  <c r="E64" i="35"/>
  <c r="E65" i="35"/>
  <c r="E66" i="35"/>
  <c r="E67" i="35"/>
  <c r="E68" i="35"/>
  <c r="E69" i="35"/>
  <c r="E70" i="35"/>
  <c r="E71" i="35"/>
  <c r="E72" i="35"/>
  <c r="E73" i="35"/>
  <c r="E74" i="35"/>
  <c r="E75" i="35"/>
  <c r="E76" i="35"/>
  <c r="E77" i="35"/>
  <c r="E78" i="35"/>
  <c r="E79" i="35"/>
  <c r="E80" i="35"/>
  <c r="E81" i="35"/>
  <c r="E82" i="35"/>
  <c r="E83" i="35"/>
  <c r="E84" i="35"/>
  <c r="E85" i="35"/>
  <c r="E86" i="35"/>
  <c r="E87" i="35"/>
  <c r="E88" i="35"/>
  <c r="E89" i="35"/>
  <c r="E90" i="35"/>
  <c r="E91" i="35"/>
  <c r="E92" i="35"/>
  <c r="E93" i="35"/>
  <c r="E94" i="35"/>
  <c r="E95" i="35"/>
  <c r="E96" i="35"/>
  <c r="E97" i="35"/>
  <c r="E98" i="35"/>
  <c r="E99" i="35"/>
  <c r="E100" i="35"/>
  <c r="E101" i="35"/>
  <c r="E102" i="35"/>
  <c r="E103" i="35"/>
  <c r="E104" i="35"/>
  <c r="E105" i="35"/>
  <c r="E106" i="35"/>
  <c r="E107" i="35"/>
  <c r="E108" i="35"/>
  <c r="E109" i="35"/>
  <c r="E110" i="35"/>
  <c r="E111" i="35"/>
  <c r="E112" i="35"/>
  <c r="E113" i="35"/>
  <c r="E114" i="35"/>
  <c r="E115" i="35"/>
  <c r="E116" i="35"/>
  <c r="E117" i="35"/>
  <c r="E118" i="35"/>
  <c r="E119" i="35"/>
  <c r="E120" i="35"/>
  <c r="E121" i="35"/>
  <c r="E122" i="35"/>
  <c r="E123" i="35"/>
  <c r="E124" i="35"/>
  <c r="E125" i="35"/>
  <c r="E126" i="35"/>
  <c r="E127" i="35"/>
  <c r="E128" i="35"/>
  <c r="E129" i="35"/>
  <c r="E130" i="35"/>
  <c r="E131" i="35"/>
  <c r="E132" i="35"/>
  <c r="E133" i="35"/>
  <c r="E134" i="35"/>
  <c r="E135" i="35"/>
  <c r="E136" i="35"/>
  <c r="E137" i="35"/>
  <c r="E138" i="35"/>
  <c r="E139" i="35"/>
  <c r="E140" i="35"/>
  <c r="E141" i="35"/>
  <c r="E142" i="35"/>
  <c r="E143" i="35"/>
  <c r="E144" i="35"/>
  <c r="E145" i="35"/>
  <c r="E146" i="35"/>
  <c r="E147" i="35"/>
  <c r="E148" i="35"/>
  <c r="E149" i="35"/>
  <c r="E150" i="35"/>
  <c r="E151" i="35"/>
  <c r="E152" i="35"/>
  <c r="E153" i="35"/>
  <c r="E154" i="35"/>
  <c r="E155" i="35"/>
  <c r="E156" i="35"/>
  <c r="E157" i="35"/>
  <c r="E158" i="35"/>
  <c r="E159" i="35"/>
  <c r="E160" i="35"/>
  <c r="E161" i="35"/>
  <c r="E162" i="35"/>
  <c r="E163" i="35"/>
  <c r="E164" i="35"/>
  <c r="E165" i="35"/>
  <c r="E166" i="35"/>
  <c r="E167" i="35"/>
  <c r="E168" i="35"/>
  <c r="E169" i="35"/>
  <c r="E170" i="35"/>
  <c r="E171" i="35"/>
  <c r="E172" i="35"/>
  <c r="E173" i="35"/>
  <c r="E174" i="35"/>
  <c r="E175" i="35"/>
  <c r="E176" i="35"/>
  <c r="E177" i="35"/>
  <c r="E178" i="35"/>
  <c r="E179" i="35"/>
  <c r="E180" i="35"/>
  <c r="E181" i="35"/>
  <c r="E182" i="35"/>
  <c r="E183" i="35"/>
  <c r="E184" i="35"/>
  <c r="E185" i="35"/>
  <c r="E186" i="35"/>
  <c r="E187" i="35"/>
  <c r="E188" i="35"/>
  <c r="E189" i="35"/>
  <c r="E190" i="35"/>
  <c r="E191" i="35"/>
  <c r="E192" i="35"/>
  <c r="E193" i="35"/>
  <c r="E194" i="35"/>
  <c r="E195" i="35"/>
  <c r="E196" i="35"/>
  <c r="E197" i="35"/>
  <c r="E198" i="35"/>
  <c r="E199" i="35"/>
  <c r="E200" i="35"/>
  <c r="E201" i="35"/>
  <c r="E202" i="35"/>
  <c r="E203" i="35"/>
  <c r="E204" i="35"/>
  <c r="E205" i="35"/>
  <c r="E206" i="35"/>
  <c r="E207" i="35"/>
  <c r="E208" i="35"/>
  <c r="E209" i="35"/>
  <c r="E210" i="35"/>
  <c r="E211" i="35"/>
  <c r="E212" i="35"/>
  <c r="E213" i="35"/>
  <c r="E214" i="35"/>
  <c r="E215" i="35"/>
  <c r="E216" i="35"/>
  <c r="E217" i="35"/>
  <c r="E218" i="35"/>
  <c r="E219" i="35"/>
  <c r="E220" i="35"/>
  <c r="E221" i="35"/>
  <c r="E222" i="35"/>
  <c r="E223" i="35"/>
  <c r="E224" i="35"/>
  <c r="E225" i="35"/>
  <c r="E226" i="35"/>
  <c r="E227" i="35"/>
  <c r="E228" i="35"/>
  <c r="E229" i="35"/>
  <c r="E230" i="35"/>
  <c r="E231" i="35"/>
  <c r="E232" i="35"/>
  <c r="E233" i="35"/>
  <c r="E234" i="35"/>
  <c r="E235" i="35"/>
  <c r="E236" i="35"/>
  <c r="E237" i="35"/>
  <c r="E238" i="35"/>
  <c r="E239" i="35"/>
  <c r="E240" i="35"/>
  <c r="E241" i="35"/>
  <c r="E242" i="35"/>
  <c r="E243" i="35"/>
  <c r="E244" i="35"/>
  <c r="E245" i="35"/>
  <c r="E246" i="35"/>
  <c r="E247" i="35"/>
  <c r="E248" i="35"/>
  <c r="E249" i="35"/>
  <c r="E250" i="35"/>
  <c r="E251" i="35"/>
  <c r="E252" i="35"/>
  <c r="E253" i="35"/>
  <c r="E254" i="35"/>
  <c r="E255" i="35"/>
  <c r="E256" i="35"/>
  <c r="E257" i="35"/>
  <c r="E258" i="35"/>
  <c r="E259" i="35"/>
  <c r="E260" i="35"/>
  <c r="E261" i="35"/>
  <c r="E262" i="35"/>
  <c r="E263" i="35"/>
  <c r="E264" i="35"/>
  <c r="E265" i="35"/>
  <c r="E266" i="35"/>
  <c r="E267" i="35"/>
  <c r="E268" i="35"/>
  <c r="E269" i="35"/>
  <c r="E270" i="35"/>
  <c r="E271" i="35"/>
  <c r="E272" i="35"/>
  <c r="E273" i="35"/>
  <c r="E274" i="35"/>
  <c r="E275" i="35"/>
  <c r="E276" i="35"/>
  <c r="E277" i="35"/>
  <c r="E278" i="35"/>
  <c r="E279" i="35"/>
  <c r="E280" i="35"/>
  <c r="E281" i="35"/>
  <c r="E282" i="35"/>
  <c r="E283" i="35"/>
  <c r="E284" i="35"/>
  <c r="E285" i="35"/>
  <c r="E286" i="35"/>
  <c r="E287" i="35"/>
  <c r="E288" i="35"/>
  <c r="E289" i="35"/>
  <c r="E290" i="35"/>
  <c r="E291" i="35"/>
  <c r="E292" i="35"/>
  <c r="E293" i="35"/>
  <c r="E294" i="35"/>
  <c r="E295" i="35"/>
  <c r="E296" i="35"/>
  <c r="E297" i="35"/>
  <c r="E298" i="35"/>
  <c r="E299" i="35"/>
  <c r="E300" i="35"/>
  <c r="E301" i="35"/>
  <c r="E302" i="35"/>
  <c r="E303" i="35"/>
  <c r="E304" i="35"/>
  <c r="E305" i="35"/>
  <c r="E306" i="35"/>
  <c r="E307" i="35"/>
  <c r="E308" i="35"/>
  <c r="E309" i="35"/>
  <c r="E310" i="35"/>
  <c r="E311" i="35"/>
  <c r="E312" i="35"/>
  <c r="E313" i="35"/>
  <c r="E314" i="35"/>
  <c r="E315" i="35"/>
  <c r="E316" i="35"/>
  <c r="E317" i="35"/>
  <c r="E318" i="35"/>
  <c r="E319" i="35"/>
  <c r="E320" i="35"/>
  <c r="E321" i="35"/>
  <c r="E322" i="35"/>
  <c r="E323" i="35"/>
  <c r="E324" i="35"/>
  <c r="E325" i="35"/>
  <c r="E326" i="35"/>
  <c r="E327" i="35"/>
  <c r="E328" i="35"/>
  <c r="E329" i="35"/>
  <c r="E330" i="35"/>
  <c r="E331" i="35"/>
  <c r="E332" i="35"/>
  <c r="E333" i="35"/>
  <c r="E334" i="35"/>
  <c r="E335" i="35"/>
  <c r="E336" i="35"/>
  <c r="E337" i="35"/>
  <c r="E338" i="35"/>
  <c r="E339" i="35"/>
  <c r="E340" i="35"/>
  <c r="E341" i="35"/>
  <c r="E342" i="35"/>
  <c r="E343" i="35"/>
  <c r="E344" i="35"/>
  <c r="E345" i="35"/>
  <c r="E346" i="35"/>
  <c r="E347" i="35"/>
  <c r="E348" i="35"/>
  <c r="E349" i="35"/>
  <c r="E350" i="35"/>
  <c r="E351" i="35"/>
  <c r="E352" i="35"/>
  <c r="E353" i="35"/>
  <c r="E354" i="35"/>
  <c r="E355" i="35"/>
  <c r="E356" i="35"/>
  <c r="E357" i="35"/>
  <c r="E358" i="35"/>
  <c r="E359" i="35"/>
  <c r="E360" i="35"/>
  <c r="E361" i="35"/>
  <c r="E362" i="35"/>
  <c r="E363" i="35"/>
  <c r="E364" i="35"/>
  <c r="E365" i="35"/>
  <c r="E366" i="35"/>
  <c r="E367" i="35"/>
  <c r="E368" i="35"/>
  <c r="E369" i="35"/>
  <c r="E370" i="35"/>
  <c r="E371" i="35"/>
  <c r="E372" i="35"/>
  <c r="E373" i="35"/>
  <c r="E374" i="35"/>
  <c r="E375" i="35"/>
  <c r="E376" i="35"/>
  <c r="E377" i="35"/>
  <c r="E378" i="35"/>
  <c r="E379" i="35"/>
  <c r="E380" i="35"/>
  <c r="E381" i="35"/>
  <c r="E382" i="35"/>
  <c r="E383" i="35"/>
  <c r="E384" i="35"/>
  <c r="E385" i="35"/>
  <c r="E386" i="35"/>
  <c r="E387" i="35"/>
  <c r="E388" i="35"/>
  <c r="E389" i="35"/>
  <c r="E390" i="35"/>
  <c r="E391" i="35"/>
  <c r="E392" i="35"/>
  <c r="E393" i="35"/>
  <c r="E394" i="35"/>
  <c r="E395" i="35"/>
  <c r="E396" i="35"/>
  <c r="E397" i="35"/>
  <c r="E398" i="35"/>
  <c r="E399" i="35"/>
  <c r="E400" i="35"/>
  <c r="E401" i="35"/>
  <c r="E402" i="35"/>
  <c r="E403" i="35"/>
  <c r="E404" i="35"/>
  <c r="E405" i="35"/>
  <c r="E406" i="35"/>
  <c r="E407" i="35"/>
  <c r="E408" i="35"/>
  <c r="E409" i="35"/>
  <c r="E410" i="35"/>
  <c r="E411" i="35"/>
  <c r="E412" i="35"/>
  <c r="E413" i="35"/>
  <c r="E414" i="35"/>
  <c r="E415" i="35"/>
  <c r="E416" i="35"/>
  <c r="E417" i="35"/>
  <c r="E418" i="35"/>
  <c r="E419" i="35"/>
  <c r="E420" i="35"/>
  <c r="E421" i="35"/>
  <c r="E422" i="35"/>
  <c r="E423" i="35"/>
  <c r="E424" i="35"/>
  <c r="E425" i="35"/>
  <c r="E426" i="35"/>
  <c r="E427" i="35"/>
  <c r="E428" i="35"/>
  <c r="E429" i="35"/>
  <c r="E430" i="35"/>
  <c r="E431" i="35"/>
  <c r="E432" i="35"/>
  <c r="E433" i="35"/>
  <c r="E434" i="35"/>
  <c r="E435" i="35"/>
  <c r="E436" i="35"/>
  <c r="E437" i="35"/>
  <c r="E438" i="35"/>
  <c r="E439" i="35"/>
  <c r="E440" i="35"/>
  <c r="E441" i="35"/>
  <c r="E442" i="35"/>
  <c r="E443" i="35"/>
  <c r="E444" i="35"/>
  <c r="E445" i="35"/>
  <c r="E446" i="35"/>
  <c r="E447" i="35"/>
  <c r="E448" i="35"/>
  <c r="E449" i="35"/>
  <c r="E450" i="35"/>
  <c r="E451" i="35"/>
  <c r="E452" i="35"/>
  <c r="E453" i="35"/>
  <c r="E454" i="35"/>
  <c r="E455" i="35"/>
  <c r="E456" i="35"/>
  <c r="E457" i="35"/>
  <c r="E458" i="35"/>
  <c r="E459" i="35"/>
  <c r="E460" i="35"/>
  <c r="E461" i="35"/>
  <c r="E462" i="35"/>
  <c r="E463" i="35"/>
  <c r="E464" i="35"/>
  <c r="E465" i="35"/>
  <c r="E466" i="35"/>
  <c r="E467" i="35"/>
  <c r="E468" i="35"/>
  <c r="E469" i="35"/>
  <c r="E470" i="35"/>
  <c r="E471" i="35"/>
  <c r="E472" i="35"/>
  <c r="E473" i="35"/>
  <c r="E474" i="35"/>
  <c r="E475" i="35"/>
  <c r="E476" i="35"/>
  <c r="E477" i="35"/>
  <c r="E478" i="35"/>
  <c r="E479" i="35"/>
  <c r="E480" i="35"/>
  <c r="E481" i="35"/>
  <c r="E482" i="35"/>
  <c r="E483" i="35"/>
  <c r="E484" i="35"/>
  <c r="E485" i="35"/>
  <c r="E486" i="35"/>
  <c r="E487" i="35"/>
  <c r="E488" i="35"/>
  <c r="E489" i="35"/>
  <c r="E490" i="35"/>
  <c r="E491" i="35"/>
  <c r="E492" i="35"/>
  <c r="E493" i="35"/>
  <c r="E494" i="35"/>
  <c r="E495" i="35"/>
  <c r="E496" i="35"/>
  <c r="E497" i="35"/>
  <c r="E498" i="35"/>
  <c r="E499" i="35"/>
  <c r="E500" i="35"/>
  <c r="E501" i="35"/>
  <c r="E502" i="35"/>
  <c r="E503" i="35"/>
  <c r="E504" i="35"/>
  <c r="E505" i="35"/>
  <c r="E506" i="35"/>
  <c r="E507" i="35"/>
  <c r="E508" i="35"/>
  <c r="E509" i="35"/>
  <c r="E510" i="35"/>
  <c r="E511" i="35"/>
  <c r="E512" i="35"/>
  <c r="E513" i="35"/>
  <c r="E514" i="35"/>
  <c r="E515" i="35"/>
  <c r="E516" i="35"/>
  <c r="E517" i="35"/>
  <c r="E518" i="35"/>
  <c r="E519" i="35"/>
  <c r="E520" i="35"/>
  <c r="E521" i="35"/>
  <c r="E522" i="35"/>
  <c r="E523" i="35"/>
  <c r="E524" i="35"/>
  <c r="E525" i="35"/>
  <c r="E526" i="35"/>
  <c r="E527" i="35"/>
  <c r="E528" i="35"/>
  <c r="E529" i="35"/>
  <c r="E530" i="35"/>
  <c r="E531" i="35"/>
  <c r="E532" i="35"/>
  <c r="E533" i="35"/>
  <c r="E534" i="35"/>
  <c r="E535" i="35"/>
  <c r="E536" i="35"/>
  <c r="E537" i="35"/>
  <c r="E538" i="35"/>
  <c r="E539" i="35"/>
  <c r="E540" i="35"/>
  <c r="E541" i="35"/>
  <c r="E542" i="35"/>
  <c r="E543" i="35"/>
  <c r="E544" i="35"/>
  <c r="E545" i="35"/>
  <c r="E546" i="35"/>
  <c r="E547" i="35"/>
  <c r="E548" i="35"/>
  <c r="E549" i="35"/>
  <c r="E550" i="35"/>
  <c r="E551" i="35"/>
  <c r="E552" i="35"/>
  <c r="E553" i="35"/>
  <c r="E554" i="35"/>
  <c r="E555" i="35"/>
  <c r="E556" i="35"/>
  <c r="E557" i="35"/>
  <c r="E558" i="35"/>
  <c r="E559" i="35"/>
  <c r="E560" i="35"/>
  <c r="E561" i="35"/>
  <c r="E562" i="35"/>
  <c r="E563" i="35"/>
  <c r="E564" i="35"/>
  <c r="E565" i="35"/>
  <c r="E566" i="35"/>
  <c r="E567" i="35"/>
  <c r="E568" i="35"/>
  <c r="E569" i="35"/>
  <c r="E570" i="35"/>
  <c r="E571" i="35"/>
  <c r="E572" i="35"/>
  <c r="E573" i="35"/>
  <c r="E574" i="35"/>
  <c r="E575" i="35"/>
  <c r="E576" i="35"/>
  <c r="E577" i="35"/>
  <c r="E578" i="35"/>
  <c r="E579" i="35"/>
  <c r="E580" i="35"/>
  <c r="E581" i="35"/>
  <c r="E582" i="35"/>
  <c r="E583" i="35"/>
  <c r="E584" i="35"/>
  <c r="E585" i="35"/>
  <c r="E586" i="35"/>
  <c r="E587" i="35"/>
  <c r="E588" i="35"/>
  <c r="E589" i="35"/>
  <c r="E590" i="35"/>
  <c r="E591" i="35"/>
  <c r="E592" i="35"/>
  <c r="E593" i="35"/>
  <c r="E594" i="35"/>
  <c r="E595" i="35"/>
  <c r="E596" i="35"/>
  <c r="E597" i="35"/>
  <c r="E598" i="35"/>
  <c r="E599" i="35"/>
  <c r="E600" i="35"/>
  <c r="E601" i="35"/>
  <c r="E602" i="35"/>
  <c r="E603" i="35"/>
  <c r="E604" i="35"/>
  <c r="E605" i="35"/>
  <c r="E606" i="35"/>
  <c r="E607" i="35"/>
  <c r="E608" i="35"/>
  <c r="E609" i="35"/>
  <c r="E610" i="35"/>
  <c r="E611" i="35"/>
  <c r="E612" i="35"/>
  <c r="E613" i="35"/>
  <c r="E614" i="35"/>
  <c r="E615" i="35"/>
  <c r="E616" i="35"/>
  <c r="E617" i="35"/>
  <c r="E618" i="35"/>
  <c r="E619" i="35"/>
  <c r="E620" i="35"/>
  <c r="E621" i="35"/>
  <c r="E622" i="35"/>
  <c r="E623" i="35"/>
  <c r="E624" i="35"/>
  <c r="E625" i="35"/>
  <c r="E626" i="35"/>
  <c r="E627" i="35"/>
  <c r="E628" i="35"/>
  <c r="E629" i="35"/>
  <c r="E630" i="35"/>
  <c r="E631" i="35"/>
  <c r="E632" i="35"/>
  <c r="E633" i="35"/>
  <c r="E634" i="35"/>
  <c r="E635" i="35"/>
  <c r="E636" i="35"/>
  <c r="E637" i="35"/>
  <c r="E638" i="35"/>
  <c r="E639" i="35"/>
  <c r="E640" i="35"/>
  <c r="E641" i="35"/>
  <c r="E642" i="35"/>
  <c r="E643" i="35"/>
  <c r="E644" i="35"/>
  <c r="E645" i="35"/>
  <c r="E646" i="35"/>
  <c r="E647" i="35"/>
  <c r="E648" i="35"/>
  <c r="E649" i="35"/>
  <c r="E650" i="35"/>
  <c r="E651" i="35"/>
  <c r="E652" i="35"/>
  <c r="E653" i="35"/>
  <c r="E654" i="35"/>
  <c r="E655" i="35"/>
  <c r="E656" i="35"/>
  <c r="E657" i="35"/>
  <c r="E658" i="35"/>
  <c r="E659" i="35"/>
  <c r="E660" i="35"/>
  <c r="E661" i="35"/>
  <c r="E662" i="35"/>
  <c r="E663" i="35"/>
  <c r="E664" i="35"/>
  <c r="E665" i="35"/>
  <c r="E666" i="35"/>
  <c r="E667" i="35"/>
  <c r="E668" i="35"/>
  <c r="E669" i="35"/>
  <c r="E670" i="35"/>
  <c r="E671" i="35"/>
  <c r="E672" i="35"/>
  <c r="E673" i="35"/>
  <c r="E674" i="35"/>
  <c r="E675" i="35"/>
  <c r="E676" i="35"/>
  <c r="E677" i="35"/>
  <c r="E678" i="35"/>
  <c r="E679" i="35"/>
  <c r="E680" i="35"/>
  <c r="E681" i="35"/>
  <c r="E682" i="35"/>
  <c r="E683" i="35"/>
  <c r="E684" i="35"/>
  <c r="E685" i="35"/>
  <c r="E686" i="35"/>
  <c r="E687" i="35"/>
  <c r="E688" i="35"/>
  <c r="E689" i="35"/>
  <c r="E690" i="35"/>
  <c r="E691" i="35"/>
  <c r="E692" i="35"/>
  <c r="E693" i="35"/>
  <c r="E694" i="35"/>
  <c r="E695" i="35"/>
  <c r="E696" i="35"/>
  <c r="E697" i="35"/>
  <c r="E698" i="35"/>
  <c r="E699" i="35"/>
  <c r="E700" i="35"/>
  <c r="E701" i="35"/>
  <c r="E702" i="35"/>
  <c r="E703" i="35"/>
  <c r="E704" i="35"/>
  <c r="E705" i="35"/>
  <c r="E706" i="35"/>
  <c r="E707" i="35"/>
  <c r="E708" i="35"/>
  <c r="E709" i="35"/>
  <c r="E710" i="35"/>
  <c r="E711" i="35"/>
  <c r="E712" i="35"/>
  <c r="E713" i="35"/>
  <c r="E714" i="35"/>
  <c r="E715" i="35"/>
  <c r="E716" i="35"/>
  <c r="E717" i="35"/>
  <c r="E718" i="35"/>
  <c r="E719" i="35"/>
  <c r="E720" i="35"/>
  <c r="E721" i="35"/>
  <c r="E722" i="35"/>
  <c r="E723" i="35"/>
  <c r="E724" i="35"/>
  <c r="E725" i="35"/>
  <c r="E726" i="35"/>
  <c r="E727" i="35"/>
  <c r="E728" i="35"/>
  <c r="E729" i="35"/>
  <c r="E730" i="35"/>
  <c r="E731" i="35"/>
  <c r="E732" i="35"/>
  <c r="E733" i="35"/>
  <c r="E734" i="35"/>
  <c r="E735" i="35"/>
  <c r="E736" i="35"/>
  <c r="E737" i="35"/>
  <c r="E738" i="35"/>
  <c r="E739" i="35"/>
  <c r="E740" i="35"/>
  <c r="E741" i="35"/>
  <c r="E742" i="35"/>
  <c r="E743" i="35"/>
  <c r="E744" i="35"/>
  <c r="E745" i="35"/>
  <c r="E746" i="35"/>
  <c r="E747" i="35"/>
  <c r="E748" i="35"/>
  <c r="E749" i="35"/>
  <c r="E750" i="35"/>
  <c r="E751" i="35"/>
  <c r="E752" i="35"/>
  <c r="E753" i="35"/>
  <c r="E754" i="35"/>
  <c r="E755" i="35"/>
  <c r="E756" i="35"/>
  <c r="E757" i="35"/>
  <c r="E758" i="35"/>
  <c r="E759" i="35"/>
  <c r="E760" i="35"/>
  <c r="E761" i="35"/>
  <c r="E762" i="35"/>
  <c r="E763" i="35"/>
  <c r="E764" i="35"/>
  <c r="E765" i="35"/>
  <c r="E766" i="35"/>
  <c r="E767" i="35"/>
  <c r="E768" i="35"/>
  <c r="E769" i="35"/>
  <c r="E770" i="35"/>
  <c r="E771" i="35"/>
  <c r="E772" i="35"/>
  <c r="E773" i="35"/>
  <c r="E774" i="35"/>
  <c r="E775" i="35"/>
  <c r="E776" i="35"/>
  <c r="E777" i="35"/>
  <c r="E778" i="35"/>
  <c r="E779" i="35"/>
  <c r="E780" i="35"/>
  <c r="E781" i="35"/>
  <c r="E782" i="35"/>
  <c r="E783" i="35"/>
  <c r="E784" i="35"/>
  <c r="E785" i="35"/>
  <c r="E786" i="35"/>
  <c r="E787" i="35"/>
  <c r="E788" i="35"/>
  <c r="E789" i="35"/>
  <c r="E790" i="35"/>
  <c r="E791" i="35"/>
  <c r="E792" i="35"/>
  <c r="E793" i="35"/>
  <c r="E794" i="35"/>
  <c r="E795" i="35"/>
  <c r="E796" i="35"/>
  <c r="E797" i="35"/>
  <c r="E798" i="35"/>
  <c r="E799" i="35"/>
  <c r="E800" i="35"/>
  <c r="E801" i="35"/>
  <c r="E802" i="35"/>
  <c r="E803" i="35"/>
  <c r="E804" i="35"/>
  <c r="E805" i="35"/>
  <c r="E806" i="35"/>
  <c r="E807" i="35"/>
  <c r="E808" i="35"/>
  <c r="E809" i="35"/>
  <c r="E810" i="35"/>
  <c r="E811" i="35"/>
  <c r="E812" i="35"/>
  <c r="E813" i="35"/>
  <c r="E814" i="35"/>
  <c r="E815" i="35"/>
  <c r="E816" i="35"/>
  <c r="E817" i="35"/>
  <c r="E818" i="35"/>
  <c r="E819" i="35"/>
  <c r="E820" i="35"/>
  <c r="E821" i="35"/>
  <c r="E822" i="35"/>
  <c r="E823" i="35"/>
  <c r="E824" i="35"/>
  <c r="E825" i="35"/>
  <c r="E826" i="35"/>
  <c r="E827" i="35"/>
  <c r="E828" i="35"/>
  <c r="E829" i="35"/>
  <c r="E830" i="35"/>
  <c r="E831" i="35"/>
  <c r="E832" i="35"/>
  <c r="E833" i="35"/>
  <c r="E834" i="35"/>
  <c r="E835" i="35"/>
  <c r="E836" i="35"/>
  <c r="E837" i="35"/>
  <c r="E838" i="35"/>
  <c r="E839" i="35"/>
  <c r="E840" i="35"/>
  <c r="E841" i="35"/>
  <c r="E842" i="35"/>
  <c r="E843" i="35"/>
  <c r="E844" i="35"/>
  <c r="E845" i="35"/>
  <c r="E846" i="35"/>
  <c r="E847" i="35"/>
  <c r="E848" i="35"/>
  <c r="E849" i="35"/>
  <c r="E850" i="35"/>
  <c r="E851" i="35"/>
  <c r="E852" i="35"/>
  <c r="E853" i="35"/>
  <c r="E854" i="35"/>
  <c r="E855" i="35"/>
  <c r="E856" i="35"/>
  <c r="E857" i="35"/>
  <c r="E858" i="35"/>
  <c r="E859" i="35"/>
  <c r="E860" i="35"/>
  <c r="E861" i="35"/>
  <c r="E862" i="35"/>
  <c r="E863" i="35"/>
  <c r="E864" i="35"/>
  <c r="E865" i="35"/>
  <c r="E866" i="35"/>
  <c r="E867" i="35"/>
  <c r="E868" i="35"/>
  <c r="E869" i="35"/>
  <c r="E870" i="35"/>
  <c r="E871" i="35"/>
  <c r="E872" i="35"/>
  <c r="E873" i="35"/>
  <c r="E874" i="35"/>
  <c r="E875" i="35"/>
  <c r="E876" i="35"/>
  <c r="E877" i="35"/>
  <c r="E878" i="35"/>
  <c r="E879" i="35"/>
  <c r="E880" i="35"/>
  <c r="E881" i="35"/>
  <c r="E882" i="35"/>
  <c r="E883" i="35"/>
  <c r="E884" i="35"/>
  <c r="E885" i="35"/>
  <c r="E886" i="35"/>
  <c r="E887" i="35"/>
  <c r="E888" i="35"/>
  <c r="E889" i="35"/>
  <c r="E890" i="35"/>
  <c r="E891" i="35"/>
  <c r="E892" i="35"/>
  <c r="E893" i="35"/>
  <c r="E894" i="35"/>
  <c r="E895" i="35"/>
  <c r="E896" i="35"/>
  <c r="E897" i="35"/>
  <c r="E898" i="35"/>
  <c r="E899" i="35"/>
  <c r="E900" i="35"/>
  <c r="E901" i="35"/>
  <c r="E902" i="35"/>
  <c r="E903" i="35"/>
  <c r="E904" i="35"/>
  <c r="E905" i="35"/>
  <c r="E906" i="35"/>
  <c r="E907" i="35"/>
  <c r="E908" i="35"/>
  <c r="E909" i="35"/>
  <c r="E910" i="35"/>
  <c r="E911" i="35"/>
  <c r="E912" i="35"/>
  <c r="E913" i="35"/>
  <c r="E914" i="35"/>
  <c r="E915" i="35"/>
  <c r="E916" i="35"/>
  <c r="E917" i="35"/>
  <c r="E918" i="35"/>
  <c r="E919" i="35"/>
  <c r="E920" i="35"/>
  <c r="E921" i="35"/>
  <c r="E922" i="35"/>
  <c r="E923" i="35"/>
  <c r="E924" i="35"/>
  <c r="E925" i="35"/>
  <c r="E926" i="35"/>
  <c r="E927" i="35"/>
  <c r="E928" i="35"/>
  <c r="E929" i="35"/>
  <c r="E930" i="35"/>
  <c r="E931" i="35"/>
  <c r="E932" i="35"/>
  <c r="E933" i="35"/>
  <c r="E934" i="35"/>
  <c r="E935" i="35"/>
  <c r="E936" i="35"/>
  <c r="E937" i="35"/>
  <c r="E938" i="35"/>
  <c r="E939" i="35"/>
  <c r="E940" i="35"/>
  <c r="E941" i="35"/>
  <c r="E942" i="35"/>
  <c r="E943" i="35"/>
  <c r="E944" i="35"/>
  <c r="E945" i="35"/>
  <c r="E946" i="35"/>
  <c r="E947" i="35"/>
  <c r="E948" i="35"/>
  <c r="E949" i="35"/>
  <c r="E950" i="35"/>
  <c r="E951" i="35"/>
  <c r="E952" i="35"/>
  <c r="E953" i="35"/>
  <c r="E954" i="35"/>
  <c r="E955" i="35"/>
  <c r="E956" i="35"/>
  <c r="E957" i="35"/>
  <c r="E958" i="35"/>
  <c r="E959" i="35"/>
  <c r="E960" i="35"/>
  <c r="E961" i="35"/>
  <c r="E962" i="35"/>
  <c r="E963" i="35"/>
  <c r="E964" i="35"/>
  <c r="E965" i="35"/>
  <c r="E966" i="35"/>
  <c r="E967" i="35"/>
  <c r="E968" i="35"/>
  <c r="E969" i="35"/>
  <c r="E970" i="35"/>
  <c r="E971" i="35"/>
  <c r="E972" i="35"/>
  <c r="E973" i="35"/>
  <c r="E974" i="35"/>
  <c r="E975" i="35"/>
  <c r="E976" i="35"/>
  <c r="E977" i="35"/>
  <c r="E978" i="35"/>
  <c r="E979" i="35"/>
  <c r="E980" i="35"/>
  <c r="E981" i="35"/>
  <c r="E982" i="35"/>
  <c r="E983" i="35"/>
  <c r="E984" i="35"/>
  <c r="E985" i="35"/>
  <c r="E986" i="35"/>
  <c r="E987" i="35"/>
  <c r="E988" i="35"/>
  <c r="E989" i="35"/>
  <c r="E990" i="35"/>
  <c r="E991" i="35"/>
  <c r="E992" i="35"/>
  <c r="E993" i="35"/>
  <c r="E994" i="35"/>
  <c r="E995" i="35"/>
  <c r="E996" i="35"/>
  <c r="E997" i="35"/>
  <c r="E998" i="35"/>
  <c r="E999" i="35"/>
  <c r="E1000" i="35"/>
  <c r="E1001" i="35"/>
  <c r="E1002" i="35"/>
  <c r="E1003" i="35"/>
  <c r="E1004" i="35"/>
  <c r="E1005" i="35"/>
  <c r="E1006" i="35"/>
  <c r="E1007" i="35"/>
  <c r="E1008" i="35"/>
  <c r="E1009" i="35"/>
  <c r="E1010" i="35"/>
  <c r="E1011" i="35"/>
  <c r="E1012" i="35"/>
  <c r="E1013" i="35"/>
  <c r="E1014" i="35"/>
  <c r="E1015" i="35"/>
  <c r="E1016" i="35"/>
  <c r="E1017" i="35"/>
  <c r="E1018" i="35"/>
  <c r="E1019" i="35"/>
  <c r="E1020" i="35"/>
  <c r="E1021" i="35"/>
  <c r="E1022" i="35"/>
  <c r="E1023" i="35"/>
  <c r="E1024" i="35"/>
  <c r="E1025" i="35"/>
  <c r="E1026" i="35"/>
  <c r="E1027" i="35"/>
  <c r="E1028" i="35"/>
  <c r="E1029" i="35"/>
  <c r="E1030" i="35"/>
  <c r="E1031" i="35"/>
  <c r="E1032" i="35"/>
  <c r="E1033" i="35"/>
  <c r="E1034" i="35"/>
  <c r="E1035" i="35"/>
  <c r="E1036" i="35"/>
  <c r="E1037" i="35"/>
  <c r="E1038" i="35"/>
  <c r="E1039" i="35"/>
  <c r="E1040" i="35"/>
  <c r="E1041" i="35"/>
  <c r="E1042" i="35"/>
  <c r="E1043" i="35"/>
  <c r="E1044" i="35"/>
  <c r="E1045" i="35"/>
  <c r="E1046" i="35"/>
  <c r="E1047" i="35"/>
  <c r="E1048" i="35"/>
  <c r="E1049" i="35"/>
  <c r="E1050" i="35"/>
  <c r="E1051" i="35"/>
  <c r="E1052" i="35"/>
  <c r="E1053" i="35"/>
  <c r="E1054" i="35"/>
  <c r="E1055" i="35"/>
  <c r="E1056" i="35"/>
  <c r="E1057" i="35"/>
  <c r="E1058" i="35"/>
  <c r="E1059" i="35"/>
  <c r="E1060" i="35"/>
  <c r="E1061" i="35"/>
  <c r="E1062" i="35"/>
  <c r="E1063" i="35"/>
  <c r="E1064" i="35"/>
  <c r="E1065" i="35"/>
  <c r="E1066" i="35"/>
  <c r="E1067" i="35"/>
  <c r="E1068" i="35"/>
  <c r="E1069" i="35"/>
  <c r="E1070" i="35"/>
  <c r="E1071" i="35"/>
  <c r="E1072" i="35"/>
  <c r="E1073" i="35"/>
  <c r="E1074" i="35"/>
  <c r="E1075" i="35"/>
  <c r="E1076" i="35"/>
  <c r="E1077" i="35"/>
  <c r="E1078" i="35"/>
  <c r="E1079" i="35"/>
  <c r="E1080" i="35"/>
  <c r="E1081" i="35"/>
  <c r="E1082" i="35"/>
  <c r="E1083" i="35"/>
  <c r="E1084" i="35"/>
  <c r="E1085" i="35"/>
  <c r="E1086" i="35"/>
  <c r="E1087" i="35"/>
  <c r="E1088" i="35"/>
  <c r="E1089" i="35"/>
  <c r="E1090" i="35"/>
  <c r="E1091" i="35"/>
  <c r="E1092" i="35"/>
  <c r="E1093" i="35"/>
  <c r="E1094" i="35"/>
  <c r="E1095" i="35"/>
  <c r="E1096" i="35"/>
  <c r="E1097" i="35"/>
  <c r="E1098" i="35"/>
  <c r="E1099" i="35"/>
  <c r="E1100" i="35"/>
  <c r="E1101" i="35"/>
  <c r="E1102" i="35"/>
  <c r="E1103" i="35"/>
  <c r="E1104" i="35"/>
  <c r="E1105" i="35"/>
  <c r="E1106" i="35"/>
  <c r="E1107" i="35"/>
  <c r="E1108" i="35"/>
  <c r="E1109" i="35"/>
  <c r="E1110" i="35"/>
  <c r="E1111" i="35"/>
  <c r="E1112" i="35"/>
  <c r="E1113" i="35"/>
  <c r="E1114" i="35"/>
  <c r="E1115" i="35"/>
  <c r="E1116" i="35"/>
  <c r="E1117" i="35"/>
  <c r="E1118" i="35"/>
  <c r="E1119" i="35"/>
  <c r="E1120" i="35"/>
  <c r="E1121" i="35"/>
  <c r="E1122" i="35"/>
  <c r="E1123" i="35"/>
  <c r="E1124" i="35"/>
  <c r="E1125" i="35"/>
  <c r="E1126" i="35"/>
  <c r="E1127" i="35"/>
  <c r="E1128" i="35"/>
  <c r="E1129" i="35"/>
  <c r="E1130" i="35"/>
  <c r="E1131" i="35"/>
  <c r="E1132" i="35"/>
  <c r="E1133" i="35"/>
  <c r="E1134" i="35"/>
  <c r="E1135" i="35"/>
  <c r="E1136" i="35"/>
  <c r="E1137" i="35"/>
  <c r="E1138" i="35"/>
  <c r="E1139" i="35"/>
  <c r="E1140" i="35"/>
  <c r="E1141" i="35"/>
  <c r="E1142" i="35"/>
  <c r="E1143" i="35"/>
  <c r="E1144" i="35"/>
  <c r="E1145" i="35"/>
  <c r="E1146" i="35"/>
  <c r="E1147" i="35"/>
  <c r="E1148" i="35"/>
  <c r="E1149" i="35"/>
  <c r="E1150" i="35"/>
  <c r="E1151" i="35"/>
  <c r="E1152" i="35"/>
  <c r="E1153" i="35"/>
  <c r="E1154" i="35"/>
  <c r="E1155" i="35"/>
  <c r="E1156" i="35"/>
  <c r="E1157" i="35"/>
  <c r="E1158" i="35"/>
  <c r="E1159" i="35"/>
  <c r="E1160" i="35"/>
  <c r="E1161" i="35"/>
  <c r="E1162" i="35"/>
  <c r="E1163" i="35"/>
  <c r="E1164" i="35"/>
  <c r="E1165" i="35"/>
  <c r="E1166" i="35"/>
  <c r="E1167" i="35"/>
  <c r="E1168" i="35"/>
  <c r="E1169" i="35"/>
  <c r="E1170" i="35"/>
  <c r="E1171" i="35"/>
  <c r="E1172" i="35"/>
  <c r="E1173" i="35"/>
  <c r="E1174" i="35"/>
  <c r="E1175" i="35"/>
  <c r="E1176" i="35"/>
  <c r="E1177" i="35"/>
  <c r="E1178" i="35"/>
  <c r="E1179" i="35"/>
  <c r="E1180" i="35"/>
  <c r="E1181" i="35"/>
  <c r="E1182" i="35"/>
  <c r="E1183" i="35"/>
  <c r="E1184" i="35"/>
  <c r="E1185" i="35"/>
  <c r="E1186" i="35"/>
  <c r="E1187" i="35"/>
  <c r="E1188" i="35"/>
  <c r="E1189" i="35"/>
  <c r="E1190" i="35"/>
  <c r="E1191" i="35"/>
  <c r="E1192" i="35"/>
  <c r="E1193" i="35"/>
  <c r="E1194" i="35"/>
  <c r="E1195" i="35"/>
  <c r="E1196" i="35"/>
  <c r="E1197" i="35"/>
  <c r="E1198" i="35"/>
  <c r="E1199" i="35"/>
  <c r="E1200" i="35"/>
  <c r="E1201" i="35"/>
  <c r="E1202" i="35"/>
  <c r="E1203" i="35"/>
  <c r="E1204" i="35"/>
  <c r="E1205" i="35"/>
  <c r="E1206" i="35"/>
  <c r="E1207" i="35"/>
  <c r="E1208" i="35"/>
  <c r="E1209" i="35"/>
  <c r="E1210" i="35"/>
  <c r="E1211" i="35"/>
  <c r="E1212" i="35"/>
  <c r="E1213" i="35"/>
  <c r="E1214" i="35"/>
  <c r="E1215" i="35"/>
  <c r="E1216" i="35"/>
  <c r="E1217" i="35"/>
  <c r="E1218" i="35"/>
  <c r="E1219" i="35"/>
  <c r="E1220" i="35"/>
  <c r="E1221" i="35"/>
  <c r="E1222" i="35"/>
  <c r="E1223" i="35"/>
  <c r="E1224" i="35"/>
  <c r="E1225" i="35"/>
  <c r="E1226" i="35"/>
  <c r="E1227" i="35"/>
  <c r="E1228" i="35"/>
  <c r="E1229" i="35"/>
  <c r="E1230" i="35"/>
  <c r="E1231" i="35"/>
  <c r="E1232" i="35"/>
  <c r="E1233" i="35"/>
  <c r="E1234" i="35"/>
  <c r="E1235" i="35"/>
  <c r="E1236" i="35"/>
  <c r="E1237" i="35"/>
  <c r="E1238" i="35"/>
  <c r="E1239" i="35"/>
  <c r="E1240" i="35"/>
  <c r="E1241" i="35"/>
  <c r="E1242" i="35"/>
  <c r="E1243" i="35"/>
  <c r="E1244" i="35"/>
  <c r="E1245" i="35"/>
  <c r="E1246" i="35"/>
  <c r="E1247" i="35"/>
  <c r="E1248" i="35"/>
  <c r="E1249" i="35"/>
  <c r="E1250" i="35"/>
  <c r="E1251" i="35"/>
  <c r="E1252" i="35"/>
  <c r="E1253" i="35"/>
  <c r="E1254" i="35"/>
  <c r="E1255" i="35"/>
  <c r="E1256" i="35"/>
  <c r="E1257" i="35"/>
  <c r="E1258" i="35"/>
  <c r="E1259" i="35"/>
  <c r="E1260" i="35"/>
  <c r="E1261" i="35"/>
  <c r="E1262" i="35"/>
  <c r="E1263" i="35"/>
  <c r="E1264" i="35"/>
  <c r="E1265" i="35"/>
  <c r="E1266" i="35"/>
  <c r="E1267" i="35"/>
  <c r="E1268" i="35"/>
  <c r="E1269" i="35"/>
  <c r="E1270" i="35"/>
  <c r="E1271" i="35"/>
  <c r="E1272" i="35"/>
  <c r="E1273" i="35"/>
  <c r="E1274" i="35"/>
  <c r="E1275" i="35"/>
  <c r="E1276" i="35"/>
  <c r="E1277" i="35"/>
  <c r="E1278" i="35"/>
  <c r="E1279" i="35"/>
  <c r="E1280" i="35"/>
  <c r="E1281" i="35"/>
  <c r="E1282" i="35"/>
  <c r="E1283" i="35"/>
  <c r="E1284" i="35"/>
  <c r="E1285" i="35"/>
  <c r="E1286" i="35"/>
  <c r="E1287" i="35"/>
  <c r="E1288" i="35"/>
  <c r="E1289" i="35"/>
  <c r="E1290" i="35"/>
  <c r="E1291" i="35"/>
  <c r="E1292" i="35"/>
  <c r="E1293" i="35"/>
  <c r="E1294" i="35"/>
  <c r="E1295" i="35"/>
  <c r="E1296" i="35"/>
  <c r="E1297" i="35"/>
  <c r="E1298" i="35"/>
  <c r="E1299" i="35"/>
  <c r="E1300" i="35"/>
  <c r="E1301" i="35"/>
  <c r="E1302" i="35"/>
  <c r="E1303" i="35"/>
  <c r="E1304" i="35"/>
  <c r="E1305" i="35"/>
  <c r="E1306" i="35"/>
  <c r="E1307" i="35"/>
  <c r="E1308" i="35"/>
  <c r="E1309" i="35"/>
  <c r="E1310" i="35"/>
  <c r="E1311" i="35"/>
  <c r="E1312" i="35"/>
  <c r="E1313" i="35"/>
  <c r="E1314" i="35"/>
  <c r="E1315" i="35"/>
  <c r="E1316" i="35"/>
  <c r="E1317" i="35"/>
  <c r="E1318" i="35"/>
  <c r="E1319" i="35"/>
  <c r="E1320" i="35"/>
  <c r="E1321" i="35"/>
  <c r="E1322" i="35"/>
  <c r="E1323" i="35"/>
  <c r="E1324" i="35"/>
  <c r="E1325" i="35"/>
  <c r="E1326" i="35"/>
  <c r="E1327" i="35"/>
  <c r="E1328" i="35"/>
  <c r="E1329" i="35"/>
  <c r="E1330" i="35"/>
  <c r="E1331" i="35"/>
  <c r="E1332" i="35"/>
  <c r="E1333" i="35"/>
  <c r="E1334" i="35"/>
  <c r="E1335" i="35"/>
  <c r="E1336" i="35"/>
  <c r="E1337" i="35"/>
  <c r="E1338" i="35"/>
  <c r="E1339" i="35"/>
  <c r="E1340" i="35"/>
  <c r="E1341" i="35"/>
  <c r="E1342" i="35"/>
  <c r="E1343" i="35"/>
  <c r="E1344" i="35"/>
  <c r="E1345" i="35"/>
  <c r="E1346" i="35"/>
  <c r="E1347" i="35"/>
  <c r="E1348" i="35"/>
  <c r="E1349" i="35"/>
  <c r="E1350" i="35"/>
  <c r="E1351" i="35"/>
  <c r="E1352" i="35"/>
  <c r="E1353" i="35"/>
  <c r="E1354" i="35"/>
  <c r="E1355" i="35"/>
  <c r="E1356" i="35"/>
  <c r="E1357" i="35"/>
  <c r="E1358" i="35"/>
  <c r="E1359" i="35"/>
  <c r="E1360" i="35"/>
  <c r="E1361" i="35"/>
  <c r="E1362" i="35"/>
  <c r="E1363" i="35"/>
  <c r="E1364" i="35"/>
  <c r="E1365" i="35"/>
  <c r="E1366" i="35"/>
  <c r="E1367" i="35"/>
  <c r="E1368" i="35"/>
  <c r="E1369" i="35"/>
  <c r="E1370" i="35"/>
  <c r="E1371" i="35"/>
  <c r="E1372" i="35"/>
  <c r="E1373" i="35"/>
  <c r="E1374" i="35"/>
  <c r="E1375" i="35"/>
  <c r="E1376" i="35"/>
  <c r="E1377" i="35"/>
  <c r="E1378" i="35"/>
  <c r="E1379" i="35"/>
  <c r="E1380" i="35"/>
  <c r="E1381" i="35"/>
  <c r="E1382" i="35"/>
  <c r="E1383" i="35"/>
  <c r="E1384" i="35"/>
  <c r="E1385" i="35"/>
  <c r="E1386" i="35"/>
  <c r="E1387" i="35"/>
  <c r="E1388" i="35"/>
  <c r="E1389" i="35"/>
  <c r="E1390" i="35"/>
  <c r="E1391" i="35"/>
  <c r="E1392" i="35"/>
  <c r="E1393" i="35"/>
  <c r="E1394" i="35"/>
  <c r="E1395" i="35"/>
  <c r="E1396" i="35"/>
  <c r="E1397" i="35"/>
  <c r="E1398" i="35"/>
  <c r="E1399" i="35"/>
  <c r="E1400" i="35"/>
  <c r="E1401" i="35"/>
  <c r="E1402" i="35"/>
  <c r="E1403" i="35"/>
  <c r="E1404" i="35"/>
  <c r="E1405" i="35"/>
  <c r="E1406" i="35"/>
  <c r="E1407" i="35"/>
  <c r="E1408" i="35"/>
  <c r="E1409" i="35"/>
  <c r="E1410" i="35"/>
  <c r="E1411" i="35"/>
  <c r="E1412" i="35"/>
  <c r="E1413" i="35"/>
  <c r="E1414" i="35"/>
  <c r="E1415" i="35"/>
  <c r="E1416" i="35"/>
  <c r="E1417" i="35"/>
  <c r="E1418" i="35"/>
  <c r="E1419" i="35"/>
  <c r="E1420" i="35"/>
  <c r="E1421" i="35"/>
  <c r="E1422" i="35"/>
  <c r="E1423" i="35"/>
  <c r="E1424" i="35"/>
  <c r="E1425" i="35"/>
  <c r="E1426" i="35"/>
  <c r="E1427" i="35"/>
  <c r="E1428" i="35"/>
  <c r="E1429" i="35"/>
  <c r="E1430" i="35"/>
  <c r="E1431" i="35"/>
  <c r="E1432" i="35"/>
  <c r="E1433" i="35"/>
  <c r="E1434" i="35"/>
  <c r="E1435" i="35"/>
  <c r="E1436" i="35"/>
  <c r="E1437" i="35"/>
  <c r="E1438" i="35"/>
  <c r="E1439" i="35"/>
  <c r="E1440" i="35"/>
  <c r="E1441" i="35"/>
  <c r="E1442" i="35"/>
  <c r="E1443" i="35"/>
  <c r="E1444" i="35"/>
  <c r="E1445" i="35"/>
  <c r="E1446" i="35"/>
  <c r="E1447" i="35"/>
  <c r="E1448" i="35"/>
  <c r="E1449" i="35"/>
  <c r="E1450" i="35"/>
  <c r="E1451" i="35"/>
  <c r="E1452" i="35"/>
  <c r="E1453" i="35"/>
  <c r="E1454" i="35"/>
  <c r="E1455" i="35"/>
  <c r="E1456" i="35"/>
  <c r="E1457" i="35"/>
  <c r="E1458" i="35"/>
  <c r="E1459" i="35"/>
  <c r="E1460" i="35"/>
  <c r="E1461" i="35"/>
  <c r="E1462" i="35"/>
  <c r="E1463" i="35"/>
  <c r="E1464" i="35"/>
  <c r="E1465" i="35"/>
  <c r="E1466" i="35"/>
  <c r="E1467" i="35"/>
  <c r="E1468" i="35"/>
  <c r="E1469" i="35"/>
  <c r="E1470" i="35"/>
  <c r="E1471" i="35"/>
  <c r="E1472" i="35"/>
  <c r="E1473" i="35"/>
  <c r="E1474" i="35"/>
  <c r="E1475" i="35"/>
  <c r="E1476" i="35"/>
  <c r="E1477" i="35"/>
  <c r="E1478" i="35"/>
  <c r="E1479" i="35"/>
  <c r="E1480" i="35"/>
  <c r="E1481" i="35"/>
  <c r="E1482" i="35"/>
  <c r="E1483" i="35"/>
  <c r="E1484" i="35"/>
  <c r="E1485" i="35"/>
  <c r="E1486" i="35"/>
  <c r="E1487" i="35"/>
  <c r="E1488" i="35"/>
  <c r="E1489" i="35"/>
  <c r="E1490" i="35"/>
  <c r="E1491" i="35"/>
  <c r="E1492" i="35"/>
  <c r="E1493" i="35"/>
  <c r="E1494" i="35"/>
  <c r="E1495" i="35"/>
  <c r="E1496" i="35"/>
  <c r="E1497" i="35"/>
  <c r="E1498" i="35"/>
  <c r="E1499" i="35"/>
  <c r="E1500" i="35"/>
  <c r="E1501" i="35"/>
  <c r="E1502" i="35"/>
  <c r="E1503" i="35"/>
  <c r="E1504" i="35"/>
  <c r="E1505" i="35"/>
  <c r="E1506" i="35"/>
  <c r="E1507" i="35"/>
  <c r="E1508" i="35"/>
  <c r="E1509" i="35"/>
  <c r="E1510" i="35"/>
  <c r="E1511" i="35"/>
  <c r="E1512" i="35"/>
  <c r="E1513" i="35"/>
  <c r="E1514" i="35"/>
  <c r="E1515" i="35"/>
  <c r="E1516" i="35"/>
  <c r="E1517" i="35"/>
  <c r="E1518" i="35"/>
  <c r="E1519" i="35"/>
  <c r="E1520" i="35"/>
  <c r="E1521" i="35"/>
  <c r="E1522" i="35"/>
  <c r="E1523" i="35"/>
  <c r="E1524" i="35"/>
  <c r="E1525" i="35"/>
  <c r="E1526" i="35"/>
  <c r="E1527" i="35"/>
  <c r="E1528" i="35"/>
  <c r="E1529" i="35"/>
  <c r="E1530" i="35"/>
  <c r="E1531" i="35"/>
  <c r="E1532" i="35"/>
  <c r="E1533" i="35"/>
  <c r="E1534" i="35"/>
  <c r="E1535" i="35"/>
  <c r="E1536" i="35"/>
  <c r="E1537" i="35"/>
  <c r="E1538" i="35"/>
  <c r="E1539" i="35"/>
  <c r="E1540" i="35"/>
  <c r="E1541" i="35"/>
  <c r="E1542" i="35"/>
  <c r="E1543" i="35"/>
  <c r="E1544" i="35"/>
  <c r="E1545" i="35"/>
  <c r="E1546" i="35"/>
  <c r="E1547" i="35"/>
  <c r="E1548" i="35"/>
  <c r="E1549" i="35"/>
  <c r="E1550" i="35"/>
  <c r="E1551" i="35"/>
  <c r="E1552" i="35"/>
  <c r="E1553" i="35"/>
  <c r="E1554" i="35"/>
  <c r="E1555" i="35"/>
  <c r="E1556" i="35"/>
  <c r="E1557" i="35"/>
  <c r="E1558" i="35"/>
  <c r="E1559" i="35"/>
  <c r="E1560" i="35"/>
  <c r="E1561" i="35"/>
  <c r="E1562" i="35"/>
  <c r="E1563" i="35"/>
  <c r="E1564" i="35"/>
  <c r="E1565" i="35"/>
  <c r="E1566" i="35"/>
  <c r="E1567" i="35"/>
  <c r="E1568" i="35"/>
  <c r="E1569" i="35"/>
  <c r="E1570" i="35"/>
  <c r="E1571" i="35"/>
  <c r="E1572" i="35"/>
  <c r="E1573" i="35"/>
  <c r="E1574" i="35"/>
  <c r="E1575" i="35"/>
  <c r="E1576" i="35"/>
  <c r="E1577" i="35"/>
  <c r="E1578" i="35"/>
  <c r="E1579" i="35"/>
  <c r="E1580" i="35"/>
  <c r="E1581" i="35"/>
  <c r="E1582" i="35"/>
  <c r="E1583" i="35"/>
  <c r="E1584" i="35"/>
  <c r="E1585" i="35"/>
  <c r="E1586" i="35"/>
  <c r="E1587" i="35"/>
  <c r="E1588" i="35"/>
  <c r="E1589" i="35"/>
  <c r="E1590" i="35"/>
  <c r="E1591" i="35"/>
  <c r="E1592" i="35"/>
  <c r="E1593" i="35"/>
  <c r="E1594" i="35"/>
  <c r="E1595" i="35"/>
  <c r="E1596" i="35"/>
  <c r="E1597" i="35"/>
  <c r="E1598" i="35"/>
  <c r="E1599" i="35"/>
  <c r="E1600" i="35"/>
  <c r="E1601" i="35"/>
  <c r="E1602" i="35"/>
  <c r="E1603" i="35"/>
  <c r="E1604" i="35"/>
  <c r="E1605" i="35"/>
  <c r="E1606" i="35"/>
  <c r="E1607" i="35"/>
  <c r="E1608" i="35"/>
  <c r="E1609" i="35"/>
  <c r="E1610" i="35"/>
  <c r="E1611" i="35"/>
  <c r="E1612" i="35"/>
  <c r="E1613" i="35"/>
  <c r="E1614" i="35"/>
  <c r="E1615" i="35"/>
  <c r="E1616" i="35"/>
  <c r="E1617" i="35"/>
  <c r="E1618" i="35"/>
  <c r="E1619" i="35"/>
  <c r="E1620" i="35"/>
  <c r="E1621" i="35"/>
  <c r="E1622" i="35"/>
  <c r="E1623" i="35"/>
  <c r="E1624" i="35"/>
  <c r="E1625" i="35"/>
  <c r="E1626" i="35"/>
  <c r="E1627" i="35"/>
  <c r="E1628" i="35"/>
  <c r="E1629" i="35"/>
  <c r="E1630" i="35"/>
  <c r="E1631" i="35"/>
  <c r="E1632" i="35"/>
  <c r="E1633" i="35"/>
  <c r="E1634" i="35"/>
  <c r="E1635" i="35"/>
  <c r="E1636" i="35"/>
  <c r="E1637" i="35"/>
  <c r="E1638" i="35"/>
  <c r="E1639" i="35"/>
  <c r="E1640" i="35"/>
  <c r="E1641" i="35"/>
  <c r="E1642" i="35"/>
  <c r="E1643" i="35"/>
  <c r="E1644" i="35"/>
  <c r="E1645" i="35"/>
  <c r="E1646" i="35"/>
  <c r="E1647" i="35"/>
  <c r="E1648" i="35"/>
  <c r="E1649" i="35"/>
  <c r="E1650" i="35"/>
  <c r="E1651" i="35"/>
  <c r="E1652" i="35"/>
  <c r="E1653" i="35"/>
  <c r="E1654" i="35"/>
  <c r="E1655" i="35"/>
  <c r="E1656" i="35"/>
  <c r="E1657" i="35"/>
  <c r="E1658" i="35"/>
  <c r="E1659" i="35"/>
  <c r="E1660" i="35"/>
  <c r="E1661" i="35"/>
  <c r="E1662" i="35"/>
  <c r="E1663" i="35"/>
  <c r="E1664" i="35"/>
  <c r="E1665" i="35"/>
  <c r="E1666" i="35"/>
  <c r="E1667" i="35"/>
  <c r="E1668" i="35"/>
  <c r="E1669" i="35"/>
  <c r="E1670" i="35"/>
  <c r="E1671" i="35"/>
  <c r="E1672" i="35"/>
  <c r="E1673" i="35"/>
  <c r="E1674" i="35"/>
  <c r="E1675" i="35"/>
  <c r="E1676" i="35"/>
  <c r="E1677" i="35"/>
  <c r="E1678" i="35"/>
  <c r="E1679" i="35"/>
  <c r="E1680" i="35"/>
  <c r="E1681" i="35"/>
  <c r="E1682" i="35"/>
  <c r="E1683" i="35"/>
  <c r="E1684" i="35"/>
  <c r="E1685" i="35"/>
  <c r="E1686" i="35"/>
  <c r="E1687" i="35"/>
  <c r="E1688" i="35"/>
  <c r="E1689" i="35"/>
  <c r="E1690" i="35"/>
  <c r="E1691" i="35"/>
  <c r="E1692" i="35"/>
  <c r="E1693" i="35"/>
  <c r="E1694" i="35"/>
  <c r="E1695" i="35"/>
  <c r="E1696" i="35"/>
  <c r="E1697" i="35"/>
  <c r="E1698" i="35"/>
  <c r="E1699" i="35"/>
  <c r="E1700" i="35"/>
  <c r="E1701" i="35"/>
  <c r="E1702" i="35"/>
  <c r="E1703" i="35"/>
  <c r="E1704" i="35"/>
  <c r="E1705" i="35"/>
  <c r="E1706" i="35"/>
  <c r="E1707" i="35"/>
  <c r="E1708" i="35"/>
  <c r="E1709" i="35"/>
  <c r="E1710" i="35"/>
  <c r="E1711" i="35"/>
  <c r="E1712" i="35"/>
  <c r="E1713" i="35"/>
  <c r="E1714" i="35"/>
  <c r="E1715" i="35"/>
  <c r="E1716" i="35"/>
  <c r="E1717" i="35"/>
  <c r="E1718" i="35"/>
  <c r="E1719" i="35"/>
  <c r="E1720" i="35"/>
  <c r="E1721" i="35"/>
  <c r="E1722" i="35"/>
  <c r="E1723" i="35"/>
  <c r="E1724" i="35"/>
  <c r="E1725" i="35"/>
  <c r="E1726" i="35"/>
  <c r="E1727" i="35"/>
  <c r="E1728" i="35"/>
  <c r="E1729" i="35"/>
  <c r="E1730" i="35"/>
  <c r="E1731" i="35"/>
  <c r="E1732" i="35"/>
  <c r="E1733" i="35"/>
  <c r="E1734" i="35"/>
  <c r="E1735" i="35"/>
  <c r="E1736" i="35"/>
  <c r="E1737" i="35"/>
  <c r="E1738" i="35"/>
  <c r="E1739" i="35"/>
  <c r="E1740" i="35"/>
  <c r="E1741" i="35"/>
  <c r="E1742" i="35"/>
  <c r="E1743" i="35"/>
  <c r="E1744" i="35"/>
  <c r="E1745" i="35"/>
  <c r="E1746" i="35"/>
  <c r="E1747" i="35"/>
  <c r="E1748" i="35"/>
  <c r="E1749" i="35"/>
  <c r="E1750" i="35"/>
  <c r="E1751" i="35"/>
  <c r="E1752" i="35"/>
  <c r="E1753" i="35"/>
  <c r="E1754" i="35"/>
  <c r="E1755" i="35"/>
  <c r="E1756" i="35"/>
  <c r="E1757" i="35"/>
  <c r="E1758" i="35"/>
  <c r="E1759" i="35"/>
  <c r="E1760" i="35"/>
  <c r="E1761" i="35"/>
  <c r="E1762" i="35"/>
  <c r="E1763" i="35"/>
  <c r="E1764" i="35"/>
  <c r="E1765" i="35"/>
  <c r="E1766" i="35"/>
  <c r="E1767" i="35"/>
  <c r="E1768" i="35"/>
  <c r="E1769" i="35"/>
  <c r="E1770" i="35"/>
  <c r="E1771" i="35"/>
  <c r="E1772" i="35"/>
  <c r="E1773" i="35"/>
  <c r="E1774" i="35"/>
  <c r="E1775" i="35"/>
  <c r="E1776" i="35"/>
  <c r="E1777" i="35"/>
  <c r="E1778" i="35"/>
  <c r="E1779" i="35"/>
  <c r="E1780" i="35"/>
  <c r="E1781" i="35"/>
  <c r="E1782" i="35"/>
  <c r="E1783" i="35"/>
  <c r="E1784" i="35"/>
  <c r="E1785" i="35"/>
  <c r="E1786" i="35"/>
  <c r="E1787" i="35"/>
  <c r="E1788" i="35"/>
  <c r="E1789" i="35"/>
  <c r="E1790" i="35"/>
  <c r="E1791" i="35"/>
  <c r="E1792" i="35"/>
  <c r="E1793" i="35"/>
  <c r="E1794" i="35"/>
  <c r="E1795" i="35"/>
  <c r="E1796" i="35"/>
  <c r="E1797" i="35"/>
  <c r="E1798" i="35"/>
  <c r="E1799" i="35"/>
  <c r="E1800" i="35"/>
  <c r="E1801" i="35"/>
  <c r="E1802" i="35"/>
  <c r="E1803" i="35"/>
  <c r="E1804" i="35"/>
  <c r="E1805" i="35"/>
  <c r="E1806" i="35"/>
  <c r="E1807" i="35"/>
  <c r="E1808" i="35"/>
  <c r="E1809" i="35"/>
  <c r="E1810" i="35"/>
  <c r="E1811" i="35"/>
  <c r="E1812" i="35"/>
  <c r="E1813" i="35"/>
  <c r="E1814" i="35"/>
  <c r="E1815" i="35"/>
  <c r="E1816" i="35"/>
  <c r="E1817" i="35"/>
  <c r="E1818" i="35"/>
  <c r="E1819" i="35"/>
  <c r="E1820" i="35"/>
  <c r="E1821" i="35"/>
  <c r="E1822" i="35"/>
  <c r="E1823" i="35"/>
  <c r="E1824" i="35"/>
  <c r="E1825" i="35"/>
  <c r="E1826" i="35"/>
  <c r="E1827" i="35"/>
  <c r="E1828" i="35"/>
  <c r="E1829" i="35"/>
  <c r="E1830" i="35"/>
  <c r="E1831" i="35"/>
  <c r="E1832" i="35"/>
  <c r="E1833" i="35"/>
  <c r="E1834" i="35"/>
  <c r="E1835" i="35"/>
  <c r="E1836" i="35"/>
  <c r="E1837" i="35"/>
  <c r="E1838" i="35"/>
  <c r="E1839" i="35"/>
  <c r="E1840" i="35"/>
  <c r="E1841" i="35"/>
  <c r="E1842" i="35"/>
  <c r="E1843" i="35"/>
  <c r="E1844" i="35"/>
  <c r="E1845" i="35"/>
  <c r="E1846" i="35"/>
  <c r="E1847" i="35"/>
  <c r="E1848" i="35"/>
  <c r="E1849" i="35"/>
  <c r="E1850" i="35"/>
  <c r="E1851" i="35"/>
  <c r="E1852" i="35"/>
  <c r="E1853" i="35"/>
  <c r="E1854" i="35"/>
  <c r="E1855" i="35"/>
  <c r="E1856" i="35"/>
  <c r="E1857" i="35"/>
  <c r="E1858" i="35"/>
  <c r="E1859" i="35"/>
  <c r="E1860" i="35"/>
  <c r="E1861" i="35"/>
  <c r="E1862" i="35"/>
  <c r="E1863" i="35"/>
  <c r="E1864" i="35"/>
  <c r="E1865" i="35"/>
  <c r="E1866" i="35"/>
  <c r="E1867" i="35"/>
  <c r="E1868" i="35"/>
  <c r="E1869" i="35"/>
  <c r="E1870" i="35"/>
  <c r="E1871" i="35"/>
  <c r="E1872" i="35"/>
  <c r="E1873" i="35"/>
  <c r="E1874" i="35"/>
  <c r="E1875" i="35"/>
  <c r="E1876" i="35"/>
  <c r="E1877" i="35"/>
  <c r="E1878" i="35"/>
  <c r="E1879" i="35"/>
  <c r="E1880" i="35"/>
  <c r="E1881" i="35"/>
  <c r="E1882" i="35"/>
  <c r="E1883" i="35"/>
  <c r="E1884" i="35"/>
  <c r="E1885" i="35"/>
  <c r="E1886" i="35"/>
  <c r="E1887" i="35"/>
  <c r="E1888" i="35"/>
  <c r="E1889" i="35"/>
  <c r="E1890" i="35"/>
  <c r="E1891" i="35"/>
  <c r="E1892" i="35"/>
  <c r="E1893" i="35"/>
  <c r="E1894" i="35"/>
  <c r="E1895" i="35"/>
  <c r="E1896" i="35"/>
  <c r="E1897" i="35"/>
  <c r="E1898" i="35"/>
  <c r="E1899" i="35"/>
  <c r="E1900" i="35"/>
  <c r="E1901" i="35"/>
  <c r="E1902" i="35"/>
  <c r="E1903" i="35"/>
  <c r="E1904" i="35"/>
  <c r="E1905" i="35"/>
  <c r="E1906" i="35"/>
  <c r="E1907" i="35"/>
  <c r="E1908" i="35"/>
  <c r="E1909" i="35"/>
  <c r="E1910" i="35"/>
  <c r="E1911" i="35"/>
  <c r="E1912" i="35"/>
  <c r="E1913" i="35"/>
  <c r="E1914" i="35"/>
  <c r="E1915" i="35"/>
  <c r="E1916" i="35"/>
  <c r="E1917" i="35"/>
  <c r="E1918" i="35"/>
  <c r="E1919" i="35"/>
  <c r="E1920" i="35"/>
  <c r="E1921" i="35"/>
  <c r="E1922" i="35"/>
  <c r="E1923" i="35"/>
  <c r="E1924" i="35"/>
  <c r="E1925" i="35"/>
  <c r="E1926" i="35"/>
  <c r="E1927" i="35"/>
  <c r="E1928" i="35"/>
  <c r="E1929" i="35"/>
  <c r="E1930" i="35"/>
  <c r="E1931" i="35"/>
  <c r="E1932" i="35"/>
  <c r="E1933" i="35"/>
  <c r="E1934" i="35"/>
  <c r="E1935" i="35"/>
  <c r="E1936" i="35"/>
  <c r="E1937" i="35"/>
  <c r="E1938" i="35"/>
  <c r="E1939" i="35"/>
  <c r="E1940" i="35"/>
  <c r="E1941" i="35"/>
  <c r="E1942" i="35"/>
  <c r="E1943" i="35"/>
  <c r="E1944" i="35"/>
  <c r="E1945" i="35"/>
  <c r="E1946" i="35"/>
  <c r="E1947" i="35"/>
  <c r="E1948" i="35"/>
  <c r="E1949" i="35"/>
  <c r="E1950" i="35"/>
  <c r="E1951" i="35"/>
  <c r="E1952" i="35"/>
  <c r="E1953" i="35"/>
  <c r="E1954" i="35"/>
  <c r="E1955" i="35"/>
  <c r="E1956" i="35"/>
  <c r="E1957" i="35"/>
  <c r="E1958" i="35"/>
  <c r="E1959" i="35"/>
  <c r="E1960" i="35"/>
  <c r="E1961" i="35"/>
  <c r="E1962" i="35"/>
  <c r="E1963" i="35"/>
  <c r="E1964" i="35"/>
  <c r="E1965" i="35"/>
  <c r="E1966" i="35"/>
  <c r="E1967" i="35"/>
  <c r="E1968" i="35"/>
  <c r="E1969" i="35"/>
  <c r="E1970" i="35"/>
  <c r="E1971" i="35"/>
  <c r="E1972" i="35"/>
  <c r="E1973" i="35"/>
  <c r="E1974" i="35"/>
  <c r="E1975" i="35"/>
  <c r="E1976" i="35"/>
  <c r="E1977" i="35"/>
  <c r="E1978" i="35"/>
  <c r="E1979" i="35"/>
  <c r="E1980" i="35"/>
  <c r="E1981" i="35"/>
  <c r="E1982" i="35"/>
  <c r="E1983" i="35"/>
  <c r="E1984" i="35"/>
  <c r="E1985" i="35"/>
  <c r="E1986" i="35"/>
  <c r="E1987" i="35"/>
  <c r="E1988" i="35"/>
  <c r="E1989" i="35"/>
  <c r="E1990" i="35"/>
  <c r="E1991" i="35"/>
  <c r="E1992" i="35"/>
  <c r="E1993" i="35"/>
  <c r="E1994" i="35"/>
  <c r="E1995" i="35"/>
  <c r="E1996" i="35"/>
  <c r="E1997" i="35"/>
  <c r="E1998" i="35"/>
  <c r="E1999" i="35"/>
  <c r="E2000" i="35"/>
  <c r="E2001" i="35"/>
  <c r="E2002" i="35"/>
  <c r="E2003" i="35"/>
  <c r="E2004" i="35"/>
  <c r="E2005" i="35"/>
  <c r="E2006" i="35"/>
  <c r="E2007" i="35"/>
  <c r="E2008" i="35"/>
  <c r="E2009" i="35"/>
  <c r="E2010" i="35"/>
  <c r="E2011" i="35"/>
  <c r="E2012" i="35"/>
  <c r="E2013" i="35"/>
  <c r="E2014" i="35"/>
  <c r="E2015" i="35"/>
  <c r="E2016" i="35"/>
  <c r="E2017" i="35"/>
  <c r="E2018" i="35"/>
  <c r="E2019" i="35"/>
  <c r="E2020" i="35"/>
  <c r="E2021" i="35"/>
  <c r="E2022" i="35"/>
  <c r="E2023" i="35"/>
  <c r="E2024" i="35"/>
  <c r="E2025" i="35"/>
  <c r="E2026" i="35"/>
  <c r="E2027" i="35"/>
  <c r="E2028" i="35"/>
  <c r="E2029" i="35"/>
  <c r="E2030" i="35"/>
  <c r="E2031" i="35"/>
  <c r="E2032" i="35"/>
  <c r="E2033" i="35"/>
  <c r="E2034" i="35"/>
  <c r="E2035" i="35"/>
  <c r="E2036" i="35"/>
  <c r="E2037" i="35"/>
  <c r="E2038" i="35"/>
  <c r="E2039" i="35"/>
  <c r="E2040" i="35"/>
  <c r="E2041" i="35"/>
  <c r="E2042" i="35"/>
  <c r="E2043" i="35"/>
  <c r="E2044" i="35"/>
  <c r="E2045" i="35"/>
  <c r="E2046" i="35"/>
  <c r="E2047" i="35"/>
  <c r="E2048" i="35"/>
  <c r="E2049" i="35"/>
  <c r="E2050" i="35"/>
  <c r="E2051" i="35"/>
  <c r="E2052" i="35"/>
  <c r="E2053" i="35"/>
  <c r="E2054" i="35"/>
  <c r="E2055" i="35"/>
  <c r="E2056" i="35"/>
  <c r="E2057" i="35"/>
  <c r="E2058" i="35"/>
  <c r="E2059" i="35"/>
  <c r="E2060" i="35"/>
  <c r="E2061" i="35"/>
  <c r="E2062" i="35"/>
  <c r="E2063" i="35"/>
  <c r="E2064" i="35"/>
  <c r="E2065" i="35"/>
  <c r="E2066" i="35"/>
  <c r="E2067" i="35"/>
  <c r="E2068" i="35"/>
  <c r="E2069" i="35"/>
  <c r="E2070" i="35"/>
  <c r="E2071" i="35"/>
  <c r="E2072" i="35"/>
  <c r="E2073" i="35"/>
  <c r="E2074" i="35"/>
  <c r="E2075" i="35"/>
  <c r="E2076" i="35"/>
  <c r="E2077" i="35"/>
  <c r="E2078" i="35"/>
  <c r="E2079" i="35"/>
  <c r="E2080" i="35"/>
  <c r="E2081" i="35"/>
  <c r="E2082" i="35"/>
  <c r="E2083" i="35"/>
  <c r="E2084" i="35"/>
  <c r="E2085" i="35"/>
  <c r="E2086" i="35"/>
  <c r="E2087" i="35"/>
  <c r="E2088" i="35"/>
  <c r="E2089" i="35"/>
  <c r="E2090" i="35"/>
  <c r="E2091" i="35"/>
  <c r="E2092" i="35"/>
  <c r="E2093" i="35"/>
  <c r="E2094" i="35"/>
  <c r="E2095" i="35"/>
  <c r="E2096" i="35"/>
  <c r="E2097" i="35"/>
  <c r="E2098" i="35"/>
  <c r="E2099" i="35"/>
  <c r="E2100" i="35"/>
  <c r="E2101" i="35"/>
  <c r="E2102" i="35"/>
  <c r="E2103" i="35"/>
  <c r="E2104" i="35"/>
  <c r="E2105" i="35"/>
  <c r="E2106" i="35"/>
  <c r="E2107" i="35"/>
  <c r="E2108" i="35"/>
  <c r="E2109" i="35"/>
  <c r="E2110" i="35"/>
  <c r="E2111" i="35"/>
  <c r="E2112" i="35"/>
  <c r="E2113" i="35"/>
  <c r="E2114" i="35"/>
  <c r="E2115" i="35"/>
  <c r="E2116" i="35"/>
  <c r="E2117" i="35"/>
  <c r="E2118" i="35"/>
  <c r="E2119" i="35"/>
  <c r="E2120" i="35"/>
  <c r="E2121" i="35"/>
  <c r="E2122" i="35"/>
  <c r="E2123" i="35"/>
  <c r="E2124" i="35"/>
  <c r="E2125" i="35"/>
  <c r="E2126" i="35"/>
  <c r="E2127" i="35"/>
  <c r="E2128" i="35"/>
  <c r="E2129" i="35"/>
  <c r="E2130" i="35"/>
  <c r="E2131" i="35"/>
  <c r="E2132" i="35"/>
  <c r="E2133" i="35"/>
  <c r="E2134" i="35"/>
  <c r="E2135" i="35"/>
  <c r="E2136" i="35"/>
  <c r="E2137" i="35"/>
  <c r="E2138" i="35"/>
  <c r="E2139" i="35"/>
  <c r="E2140" i="35"/>
  <c r="E2141" i="35"/>
  <c r="E2142" i="35"/>
  <c r="E2143" i="35"/>
  <c r="E2144" i="35"/>
  <c r="E2145" i="35"/>
  <c r="E2146" i="35"/>
  <c r="E2147" i="35"/>
  <c r="E2148" i="35"/>
  <c r="E2149" i="35"/>
  <c r="E2150" i="35"/>
  <c r="E2151" i="35"/>
  <c r="E2152" i="35"/>
  <c r="E2153" i="35"/>
  <c r="E2154" i="35"/>
  <c r="E2155" i="35"/>
  <c r="E2156" i="35"/>
  <c r="E2157" i="35"/>
  <c r="E2158" i="35"/>
  <c r="E2159" i="35"/>
  <c r="E2160" i="35"/>
  <c r="E2161" i="35"/>
  <c r="E2162" i="35"/>
  <c r="E2163" i="35"/>
  <c r="E2164" i="35"/>
  <c r="E2165" i="35"/>
  <c r="E2166" i="35"/>
  <c r="E2167" i="35"/>
  <c r="E2168" i="35"/>
  <c r="E2169" i="35"/>
  <c r="E2170" i="35"/>
  <c r="E2171" i="35"/>
  <c r="E2172" i="35"/>
  <c r="E2173" i="35"/>
  <c r="E2174" i="35"/>
  <c r="E2175" i="35"/>
  <c r="E2176" i="35"/>
  <c r="E2177" i="35"/>
  <c r="E2178" i="35"/>
  <c r="E2179" i="35"/>
  <c r="E2180" i="35"/>
  <c r="E2181" i="35"/>
  <c r="E2182" i="35"/>
  <c r="E2183" i="35"/>
  <c r="E2184" i="35"/>
  <c r="E2185" i="35"/>
  <c r="E2186" i="35"/>
  <c r="E2187" i="35"/>
  <c r="E2188" i="35"/>
  <c r="E2189" i="35"/>
  <c r="E2190" i="35"/>
  <c r="E2191" i="35"/>
  <c r="E2192" i="35"/>
  <c r="E2193" i="35"/>
  <c r="E2194" i="35"/>
  <c r="E2195" i="35"/>
  <c r="E2196" i="35"/>
  <c r="E2197" i="35"/>
  <c r="E2198" i="35"/>
  <c r="E2199" i="35"/>
  <c r="E2200" i="35"/>
  <c r="E2201" i="35"/>
  <c r="E2202" i="35"/>
  <c r="E2203" i="35"/>
  <c r="E2204" i="35"/>
  <c r="E2205" i="35"/>
  <c r="E2206" i="35"/>
  <c r="E2207" i="35"/>
  <c r="E2208" i="35"/>
  <c r="E2209" i="35"/>
  <c r="E2210" i="35"/>
  <c r="E2211" i="35"/>
  <c r="E2212" i="35"/>
  <c r="E2213" i="35"/>
  <c r="E2214" i="35"/>
  <c r="E2215" i="35"/>
  <c r="E2216" i="35"/>
  <c r="E2217" i="35"/>
  <c r="E2218" i="35"/>
  <c r="E2219" i="35"/>
  <c r="E2220" i="35"/>
  <c r="E2221" i="35"/>
  <c r="E2222" i="35"/>
  <c r="E2223" i="35"/>
  <c r="E2224" i="35"/>
  <c r="E2225" i="35"/>
  <c r="E2226" i="35"/>
  <c r="E2227" i="35"/>
  <c r="E2228" i="35"/>
  <c r="E2229" i="35"/>
  <c r="E2230" i="35"/>
  <c r="E2231" i="35"/>
  <c r="E2232" i="35"/>
  <c r="E2233" i="35"/>
  <c r="E2234" i="35"/>
  <c r="E2235" i="35"/>
  <c r="E2236" i="35"/>
  <c r="E2237" i="35"/>
  <c r="E2238" i="35"/>
  <c r="E2239" i="35"/>
  <c r="E2240" i="35"/>
  <c r="E2241" i="35"/>
  <c r="E2242" i="35"/>
  <c r="E2243" i="35"/>
  <c r="E2244" i="35"/>
  <c r="E2245" i="35"/>
  <c r="E2246" i="35"/>
  <c r="E2247" i="35"/>
  <c r="E2248" i="35"/>
  <c r="E2249" i="35"/>
  <c r="E2250" i="35"/>
  <c r="E2251" i="35"/>
  <c r="E2252" i="35"/>
  <c r="E2253" i="35"/>
  <c r="E2254" i="35"/>
  <c r="E2255" i="35"/>
  <c r="E2256" i="35"/>
  <c r="E2257" i="35"/>
  <c r="E2258" i="35"/>
  <c r="E2259" i="35"/>
  <c r="E2260" i="35"/>
  <c r="E2261" i="35"/>
  <c r="E2262" i="35"/>
  <c r="E2263" i="35"/>
  <c r="E2264" i="35"/>
  <c r="E2265" i="35"/>
  <c r="E2266" i="35"/>
  <c r="E2267" i="35"/>
  <c r="E2268" i="35"/>
  <c r="E2269" i="35"/>
  <c r="E2270" i="35"/>
  <c r="E2271" i="35"/>
  <c r="E2272" i="35"/>
  <c r="E2273" i="35"/>
  <c r="E2274" i="35"/>
  <c r="E2275" i="35"/>
  <c r="E2276" i="35"/>
  <c r="E2277" i="35"/>
  <c r="E2278" i="35"/>
  <c r="E2279" i="35"/>
  <c r="E2280" i="35"/>
  <c r="E2281" i="35"/>
  <c r="E2282" i="35"/>
  <c r="E2283" i="35"/>
  <c r="E2284" i="35"/>
  <c r="E2285" i="35"/>
  <c r="E2286" i="35"/>
  <c r="E2287" i="35"/>
  <c r="E2288" i="35"/>
  <c r="E2289" i="35"/>
  <c r="E2290" i="35"/>
  <c r="E2291" i="35"/>
  <c r="E2292" i="35"/>
  <c r="E2293" i="35"/>
  <c r="E2294" i="35"/>
  <c r="E2295" i="35"/>
  <c r="E2296" i="35"/>
  <c r="E2297" i="35"/>
  <c r="E2298" i="35"/>
  <c r="E2299" i="35"/>
  <c r="E2300" i="35"/>
  <c r="E2301" i="35"/>
  <c r="E2302" i="35"/>
  <c r="E2303" i="35"/>
  <c r="E2304" i="35"/>
  <c r="E2305" i="35"/>
  <c r="E2306" i="35"/>
  <c r="E2307" i="35"/>
  <c r="E2308" i="35"/>
  <c r="E2309" i="35"/>
  <c r="E2310" i="35"/>
  <c r="E2311" i="35"/>
  <c r="E2312" i="35"/>
  <c r="E2313" i="35"/>
  <c r="E2314" i="35"/>
  <c r="E2315" i="35"/>
  <c r="E2316" i="35"/>
  <c r="E2317" i="35"/>
  <c r="E2318" i="35"/>
  <c r="E2319" i="35"/>
  <c r="E2320" i="35"/>
  <c r="E2321" i="35"/>
  <c r="E2322" i="35"/>
  <c r="E2323" i="35"/>
  <c r="E2324" i="35"/>
  <c r="E2325" i="35"/>
  <c r="E2326" i="35"/>
  <c r="E2327" i="35"/>
  <c r="E2328" i="35"/>
  <c r="E2329" i="35"/>
  <c r="E2330" i="35"/>
  <c r="E2331" i="35"/>
  <c r="E2332" i="35"/>
  <c r="E2333" i="35"/>
  <c r="E2334" i="35"/>
  <c r="E2335" i="35"/>
  <c r="E2336" i="35"/>
  <c r="E2337" i="35"/>
  <c r="E2338" i="35"/>
  <c r="E2339" i="35"/>
  <c r="E2340" i="35"/>
  <c r="E2341" i="35"/>
  <c r="E2342" i="35"/>
  <c r="E2343" i="35"/>
  <c r="E2344" i="35"/>
  <c r="E2345" i="35"/>
  <c r="E2346" i="35"/>
  <c r="E2347" i="35"/>
  <c r="E2348" i="35"/>
  <c r="E2349" i="35"/>
  <c r="E2350" i="35"/>
  <c r="E2351" i="35"/>
  <c r="E2352" i="35"/>
  <c r="E2353" i="35"/>
  <c r="E2354" i="35"/>
  <c r="E2355" i="35"/>
  <c r="E2356" i="35"/>
  <c r="E2357" i="35"/>
  <c r="E2358" i="35"/>
  <c r="E2359" i="35"/>
  <c r="E2360" i="35"/>
  <c r="E2361" i="35"/>
  <c r="E2362" i="35"/>
  <c r="E2363" i="35"/>
  <c r="E2364" i="35"/>
  <c r="E2365" i="35"/>
  <c r="E2366" i="35"/>
  <c r="E2367" i="35"/>
  <c r="E2368" i="35"/>
  <c r="E2369" i="35"/>
  <c r="E2370" i="35"/>
  <c r="E2371" i="35"/>
  <c r="E2372" i="35"/>
  <c r="E2373" i="35"/>
  <c r="E2374" i="35"/>
  <c r="E2375" i="35"/>
  <c r="E2376" i="35"/>
  <c r="E2377" i="35"/>
  <c r="E2378" i="35"/>
  <c r="E2379" i="35"/>
  <c r="E2380" i="35"/>
  <c r="E2381" i="35"/>
  <c r="E2382" i="35"/>
  <c r="E2383" i="35"/>
  <c r="E2384" i="35"/>
  <c r="E2385" i="35"/>
  <c r="E2386" i="35"/>
  <c r="E2387" i="35"/>
  <c r="E2388" i="35"/>
  <c r="E2389" i="35"/>
  <c r="E2390" i="35"/>
  <c r="E2391" i="35"/>
  <c r="E2392" i="35"/>
  <c r="E2393" i="35"/>
  <c r="E2394" i="35"/>
  <c r="E2395" i="35"/>
  <c r="E2396" i="35"/>
  <c r="E2397" i="35"/>
  <c r="E2398" i="35"/>
  <c r="E2399" i="35"/>
  <c r="E2400" i="35"/>
  <c r="E2401" i="35"/>
  <c r="E2402" i="35"/>
  <c r="E2403" i="35"/>
  <c r="E2404" i="35"/>
  <c r="E2405" i="35"/>
  <c r="E2406" i="35"/>
  <c r="E2407" i="35"/>
  <c r="E2408" i="35"/>
  <c r="E2409" i="35"/>
  <c r="E2410" i="35"/>
  <c r="E2411" i="35"/>
  <c r="E2412" i="35"/>
  <c r="E2413" i="35"/>
  <c r="E2414" i="35"/>
  <c r="E2415" i="35"/>
  <c r="E2416" i="35"/>
  <c r="E2417" i="35"/>
  <c r="E2418" i="35"/>
  <c r="E2419" i="35"/>
  <c r="E2420" i="35"/>
  <c r="E2421" i="35"/>
  <c r="E2422" i="35"/>
  <c r="E2423" i="35"/>
  <c r="E2424" i="35"/>
  <c r="E2425" i="35"/>
  <c r="E2426" i="35"/>
  <c r="E2427" i="35"/>
  <c r="E2428" i="35"/>
  <c r="E2429" i="35"/>
  <c r="E2430" i="35"/>
  <c r="E2431" i="35"/>
  <c r="E2432" i="35"/>
  <c r="E2433" i="35"/>
  <c r="E2434" i="35"/>
  <c r="E2435" i="35"/>
  <c r="E2436" i="35"/>
  <c r="E2437" i="35"/>
  <c r="E2438" i="35"/>
  <c r="E2439" i="35"/>
  <c r="E2440" i="35"/>
  <c r="E2441" i="35"/>
  <c r="E2442" i="35"/>
  <c r="E2443" i="35"/>
  <c r="E2444" i="35"/>
  <c r="E2445" i="35"/>
  <c r="E2446" i="35"/>
  <c r="E2447" i="35"/>
  <c r="E2448" i="35"/>
  <c r="E2449" i="35"/>
  <c r="E2450" i="35"/>
  <c r="E2451" i="35"/>
  <c r="E2452" i="35"/>
  <c r="E2453" i="35"/>
  <c r="E2454" i="35"/>
  <c r="E2455" i="35"/>
  <c r="E2456" i="35"/>
  <c r="E2457" i="35"/>
  <c r="E2458" i="35"/>
  <c r="E2459" i="35"/>
  <c r="E2460" i="35"/>
  <c r="E2461" i="35"/>
  <c r="E8096" i="35"/>
  <c r="E8097" i="35"/>
  <c r="E8098" i="35"/>
  <c r="E8099" i="35"/>
  <c r="E8100" i="35"/>
  <c r="E8101" i="35"/>
  <c r="E8102" i="35"/>
  <c r="E8103" i="35"/>
  <c r="E8104" i="35"/>
  <c r="E8105" i="35"/>
  <c r="E8106" i="35"/>
  <c r="E8107" i="35"/>
  <c r="E8108" i="35"/>
  <c r="E8109" i="35"/>
  <c r="E8110" i="35"/>
  <c r="E8111" i="35"/>
  <c r="E8112" i="35"/>
  <c r="E8113" i="35"/>
  <c r="E8114" i="35"/>
  <c r="E8115" i="35"/>
  <c r="E8116" i="35"/>
  <c r="E8117" i="35"/>
  <c r="E8118" i="35"/>
  <c r="E8119" i="35"/>
  <c r="E8120" i="35"/>
  <c r="E8121" i="35"/>
  <c r="E8122" i="35"/>
  <c r="E8123" i="35"/>
  <c r="E8124" i="35"/>
  <c r="E8125" i="35"/>
  <c r="E8126" i="35"/>
  <c r="E8127" i="35"/>
  <c r="E8128" i="35"/>
  <c r="E8129" i="35"/>
  <c r="E8130" i="35"/>
  <c r="E8131" i="35"/>
  <c r="E8132" i="35"/>
  <c r="E8133" i="35"/>
  <c r="E8134" i="35"/>
  <c r="E8135" i="35"/>
  <c r="E8136" i="35"/>
  <c r="E8137" i="35"/>
  <c r="E8138" i="35"/>
  <c r="E8139" i="35"/>
  <c r="E8140" i="35"/>
  <c r="E8141" i="35"/>
  <c r="E8142" i="35"/>
  <c r="E8143" i="35"/>
  <c r="E8144" i="35"/>
  <c r="E8145" i="35"/>
  <c r="E8146" i="35"/>
  <c r="E8147" i="35"/>
  <c r="E8148" i="35"/>
  <c r="E8149" i="35"/>
  <c r="E8150" i="35"/>
  <c r="E8151" i="35"/>
  <c r="E8152" i="35"/>
  <c r="E8153" i="35"/>
  <c r="E8154" i="35"/>
  <c r="E8155" i="35"/>
  <c r="E8156" i="35"/>
  <c r="E8157" i="35"/>
  <c r="E8158" i="35"/>
  <c r="E8159" i="35"/>
  <c r="E8160" i="35"/>
  <c r="E8161" i="35"/>
  <c r="E8162" i="35"/>
  <c r="E8163" i="35"/>
  <c r="E8164" i="35"/>
  <c r="E8165" i="35"/>
  <c r="E8166" i="35"/>
  <c r="E8167" i="35"/>
  <c r="E8168" i="35"/>
  <c r="E8169" i="35"/>
  <c r="E8170" i="35"/>
  <c r="E8171" i="35"/>
  <c r="E8172" i="35"/>
  <c r="E8173" i="35"/>
  <c r="E8174" i="35"/>
  <c r="E8175" i="35"/>
  <c r="E8176" i="35"/>
  <c r="E8177" i="35"/>
  <c r="E8178" i="35"/>
  <c r="E8179" i="35"/>
  <c r="E8180" i="35"/>
  <c r="E8181" i="35"/>
  <c r="E8182" i="35"/>
  <c r="E8183" i="35"/>
  <c r="E8184" i="35"/>
  <c r="E8185" i="35"/>
  <c r="E8186" i="35"/>
  <c r="E8187" i="35"/>
  <c r="E8188" i="35"/>
  <c r="E8189" i="35"/>
  <c r="E8190" i="35"/>
  <c r="E8191" i="35"/>
  <c r="E8192" i="35"/>
  <c r="E8193" i="35"/>
  <c r="E8194" i="35"/>
  <c r="E8195" i="35"/>
  <c r="E8196" i="35"/>
  <c r="E8197" i="35"/>
  <c r="E8198" i="35"/>
  <c r="E8199" i="35"/>
  <c r="E8200" i="35"/>
  <c r="E8201" i="35"/>
  <c r="E8202" i="35"/>
  <c r="E8203" i="35"/>
  <c r="E8204" i="35"/>
  <c r="E8205" i="35"/>
  <c r="E8206" i="35"/>
  <c r="E8207" i="35"/>
  <c r="E8208" i="35"/>
  <c r="E8209" i="35"/>
  <c r="E8210" i="35"/>
  <c r="E8211" i="35"/>
  <c r="E8212" i="35"/>
  <c r="E8213" i="35"/>
  <c r="E8214" i="35"/>
  <c r="E8215" i="35"/>
  <c r="E8216" i="35"/>
  <c r="E8217" i="35"/>
  <c r="E8218" i="35"/>
  <c r="E8219" i="35"/>
  <c r="E8220" i="35"/>
  <c r="E8221" i="35"/>
  <c r="E8222" i="35"/>
  <c r="E8223" i="35"/>
  <c r="E8224" i="35"/>
  <c r="E8225" i="35"/>
  <c r="E8226" i="35"/>
  <c r="E8227" i="35"/>
  <c r="E8228" i="35"/>
  <c r="E8229" i="35"/>
  <c r="E8230" i="35"/>
  <c r="E8231" i="35"/>
  <c r="E8232" i="35"/>
  <c r="E8233" i="35"/>
  <c r="E8234" i="35"/>
  <c r="E8235" i="35"/>
  <c r="E8236" i="35"/>
  <c r="E8237" i="35"/>
  <c r="E8238" i="35"/>
  <c r="E8239" i="35"/>
  <c r="E8240" i="35"/>
  <c r="E8241" i="35"/>
  <c r="E8242" i="35"/>
  <c r="E8243" i="35"/>
  <c r="E8244" i="35"/>
  <c r="E8245" i="35"/>
  <c r="E8246" i="35"/>
  <c r="E8247" i="35"/>
  <c r="E8248" i="35"/>
  <c r="E8249" i="35"/>
  <c r="E8250" i="35"/>
  <c r="E8251" i="35"/>
  <c r="E8252" i="35"/>
  <c r="E8253" i="35"/>
  <c r="E8254" i="35"/>
  <c r="E8255" i="35"/>
  <c r="E8256" i="35"/>
  <c r="E8257" i="35"/>
  <c r="E8258" i="35"/>
  <c r="E8259" i="35"/>
  <c r="E8260" i="35"/>
  <c r="E8261" i="35"/>
  <c r="E8262" i="35"/>
  <c r="E8263" i="35"/>
  <c r="E8264" i="35"/>
  <c r="E8265" i="35"/>
  <c r="E8266" i="35"/>
  <c r="E8267" i="35"/>
  <c r="E8268" i="35"/>
  <c r="E8269" i="35"/>
  <c r="E8270" i="35"/>
  <c r="E8271" i="35"/>
  <c r="E8272" i="35"/>
  <c r="E8273" i="35"/>
  <c r="E8274" i="35"/>
  <c r="E8275" i="35"/>
  <c r="E8276" i="35"/>
  <c r="E8277" i="35"/>
  <c r="E8278" i="35"/>
  <c r="E8279" i="35"/>
  <c r="E8280" i="35"/>
  <c r="E8281" i="35"/>
  <c r="E8282" i="35"/>
  <c r="E8283" i="35"/>
  <c r="E8284" i="35"/>
  <c r="E8285" i="35"/>
  <c r="E8286" i="35"/>
  <c r="E8287" i="35"/>
  <c r="E8288" i="35"/>
  <c r="E8289" i="35"/>
  <c r="E8290" i="35"/>
  <c r="E8291" i="35"/>
  <c r="E8292" i="35"/>
  <c r="E8293" i="35"/>
  <c r="E8294" i="35"/>
  <c r="E8295" i="35"/>
  <c r="E8296" i="35"/>
  <c r="E8297" i="35"/>
  <c r="E8298" i="35"/>
  <c r="E8299" i="35"/>
  <c r="E8300" i="35"/>
  <c r="E8301" i="35"/>
  <c r="E8302" i="35"/>
  <c r="E8303" i="35"/>
  <c r="E8304" i="35"/>
  <c r="E8305" i="35"/>
  <c r="E8306" i="35"/>
  <c r="E8307" i="35"/>
  <c r="E8308" i="35"/>
  <c r="E8309" i="35"/>
  <c r="E8310" i="35"/>
  <c r="E8311" i="35"/>
  <c r="E8312" i="35"/>
  <c r="E8313" i="35"/>
  <c r="E8314" i="35"/>
  <c r="E8315" i="35"/>
  <c r="E8316" i="35"/>
  <c r="E8317" i="35"/>
  <c r="E8318" i="35"/>
  <c r="E8319" i="35"/>
  <c r="E8320" i="35"/>
  <c r="E8321" i="35"/>
  <c r="E8322" i="35"/>
  <c r="E8323" i="35"/>
  <c r="E8324" i="35"/>
  <c r="E8325" i="35"/>
  <c r="E8326" i="35"/>
  <c r="E8327" i="35"/>
  <c r="E8328" i="35"/>
  <c r="E8329" i="35"/>
  <c r="E8330" i="35"/>
  <c r="E8331" i="35"/>
  <c r="E8332" i="35"/>
  <c r="E8333" i="35"/>
  <c r="E8334" i="35"/>
  <c r="E8335" i="35"/>
  <c r="E8336" i="35"/>
  <c r="E8337" i="35"/>
  <c r="E8338" i="35"/>
  <c r="E8339" i="35"/>
  <c r="E8340" i="35"/>
  <c r="E8341" i="35"/>
  <c r="E8342" i="35"/>
  <c r="E8343" i="35"/>
  <c r="E8344" i="35"/>
  <c r="E8345" i="35"/>
  <c r="E8346" i="35"/>
  <c r="E8347" i="35"/>
  <c r="E8348" i="35"/>
  <c r="E8349" i="35"/>
  <c r="E8350" i="35"/>
  <c r="E8351" i="35"/>
  <c r="E8352" i="35"/>
  <c r="E8353" i="35"/>
  <c r="E8354" i="35"/>
  <c r="E8355" i="35"/>
  <c r="E8356" i="35"/>
  <c r="E8357" i="35"/>
  <c r="E8358" i="35"/>
  <c r="E8359" i="35"/>
  <c r="E8360" i="35"/>
  <c r="E8361" i="35"/>
  <c r="E8362" i="35"/>
  <c r="E8363" i="35"/>
  <c r="E8364" i="35"/>
  <c r="E8365" i="35"/>
  <c r="E8366" i="35"/>
  <c r="E8367" i="35"/>
  <c r="E8368" i="35"/>
  <c r="E8369" i="35"/>
  <c r="E8370" i="35"/>
  <c r="E8371" i="35"/>
  <c r="E8372" i="35"/>
  <c r="E8373" i="35"/>
  <c r="E8374" i="35"/>
  <c r="E8375" i="35"/>
  <c r="E8376" i="35"/>
  <c r="E8377" i="35"/>
  <c r="E8378" i="35"/>
  <c r="E8379" i="35"/>
  <c r="E8380" i="35"/>
  <c r="E8381" i="35"/>
  <c r="E8382" i="35"/>
  <c r="E8383" i="35"/>
  <c r="E8384" i="35"/>
  <c r="E8385" i="35"/>
  <c r="E8386" i="35"/>
  <c r="E8387" i="35"/>
  <c r="E8388" i="35"/>
  <c r="E8389" i="35"/>
  <c r="E8390" i="35"/>
  <c r="E8391" i="35"/>
  <c r="E8392" i="35"/>
  <c r="E8393" i="35"/>
  <c r="E8394" i="35"/>
  <c r="E8395" i="35"/>
  <c r="E8396" i="35"/>
  <c r="E8397" i="35"/>
  <c r="E8398" i="35"/>
  <c r="E8399" i="35"/>
  <c r="E8400" i="35"/>
  <c r="E8401" i="35"/>
  <c r="E8402" i="35"/>
  <c r="E8403" i="35"/>
  <c r="E8404" i="35"/>
  <c r="E8405" i="35"/>
  <c r="E8406" i="35"/>
  <c r="E8407" i="35"/>
  <c r="E8408" i="35"/>
  <c r="E8409" i="35"/>
  <c r="E8410" i="35"/>
  <c r="E8411" i="35"/>
  <c r="E8412" i="35"/>
  <c r="E8413" i="35"/>
  <c r="E8414" i="35"/>
  <c r="E8415" i="35"/>
  <c r="E8416" i="35"/>
  <c r="E8417" i="35"/>
  <c r="E8418" i="35"/>
  <c r="E8419" i="35"/>
  <c r="E8420" i="35"/>
  <c r="E8421" i="35"/>
  <c r="E8422" i="35"/>
  <c r="E8423" i="35"/>
  <c r="E8424" i="35"/>
  <c r="E8425" i="35"/>
  <c r="E8426" i="35"/>
  <c r="E8427" i="35"/>
  <c r="E8428" i="35"/>
  <c r="E8429" i="35"/>
  <c r="E8430" i="35"/>
  <c r="E8431" i="35"/>
  <c r="E8432" i="35"/>
  <c r="E8433" i="35"/>
  <c r="E8434" i="35"/>
  <c r="E8435" i="35"/>
  <c r="E8436" i="35"/>
  <c r="E8437" i="35"/>
  <c r="E8438" i="35"/>
  <c r="E8439" i="35"/>
  <c r="E8440" i="35"/>
  <c r="E8441" i="35"/>
  <c r="E8442" i="35"/>
  <c r="E8443" i="35"/>
  <c r="E8444" i="35"/>
  <c r="E8445" i="35"/>
  <c r="E8446" i="35"/>
  <c r="E8447" i="35"/>
  <c r="E8448" i="35"/>
  <c r="E8449" i="35"/>
  <c r="E8450" i="35"/>
  <c r="E8451" i="35"/>
  <c r="E8452" i="35"/>
  <c r="E8453" i="35"/>
  <c r="E8454" i="35"/>
  <c r="E8455" i="35"/>
  <c r="E8456" i="35"/>
  <c r="E8457" i="35"/>
  <c r="E8458" i="35"/>
  <c r="E8459" i="35"/>
  <c r="E8460" i="35"/>
  <c r="E8461" i="35"/>
  <c r="E8462" i="35"/>
  <c r="E8463" i="35"/>
  <c r="E8464" i="35"/>
  <c r="E8465" i="35"/>
  <c r="E8466" i="35"/>
  <c r="E8467" i="35"/>
  <c r="E8468" i="35"/>
  <c r="E8469" i="35"/>
  <c r="E8470" i="35"/>
  <c r="E8471" i="35"/>
  <c r="E8472" i="35"/>
  <c r="E8473" i="35"/>
  <c r="E8474" i="35"/>
  <c r="E8475" i="35"/>
  <c r="E8476" i="35"/>
  <c r="E8477" i="35"/>
  <c r="E8478" i="35"/>
  <c r="E8479" i="35"/>
  <c r="E8480" i="35"/>
  <c r="E8481" i="35"/>
  <c r="E8482" i="35"/>
  <c r="E8483" i="35"/>
  <c r="E8484" i="35"/>
  <c r="E8485" i="35"/>
  <c r="E8486" i="35"/>
  <c r="E8487" i="35"/>
  <c r="E8488" i="35"/>
  <c r="E8489" i="35"/>
  <c r="E8490" i="35"/>
  <c r="E8491" i="35"/>
  <c r="E8492" i="35"/>
  <c r="E8493" i="35"/>
  <c r="E8494" i="35"/>
  <c r="E8495" i="35"/>
  <c r="E8496" i="35"/>
  <c r="E8497" i="35"/>
  <c r="E8498" i="35"/>
  <c r="E8499" i="35"/>
  <c r="E8500" i="35"/>
  <c r="E8501" i="35"/>
  <c r="E8502" i="35"/>
  <c r="E8503" i="35"/>
  <c r="E8504" i="35"/>
  <c r="E8505" i="35"/>
  <c r="E8506" i="35"/>
  <c r="E8507" i="35"/>
  <c r="E8508" i="35"/>
  <c r="E8509" i="35"/>
  <c r="E8510" i="35"/>
  <c r="E8511" i="35"/>
  <c r="E8512" i="35"/>
  <c r="E8513" i="35"/>
  <c r="E8514" i="35"/>
  <c r="E8515" i="35"/>
  <c r="E8516" i="35"/>
  <c r="E8517" i="35"/>
  <c r="E8518" i="35"/>
  <c r="E8519" i="35"/>
  <c r="E8520" i="35"/>
  <c r="E8521" i="35"/>
  <c r="E8522" i="35"/>
  <c r="E8523" i="35"/>
  <c r="E8524" i="35"/>
  <c r="E8525" i="35"/>
  <c r="E8526" i="35"/>
  <c r="E8527" i="35"/>
  <c r="E8528" i="35"/>
  <c r="E8529" i="35"/>
  <c r="E8530" i="35"/>
  <c r="E8531" i="35"/>
  <c r="E8532" i="35"/>
  <c r="E8533" i="35"/>
  <c r="E8534" i="35"/>
  <c r="E8535" i="35"/>
  <c r="E8536" i="35"/>
  <c r="E8537" i="35"/>
  <c r="E8538" i="35"/>
  <c r="E8539" i="35"/>
  <c r="E8540" i="35"/>
  <c r="E8541" i="35"/>
  <c r="E8542" i="35"/>
  <c r="E8543" i="35"/>
  <c r="E8544" i="35"/>
  <c r="E8545" i="35"/>
  <c r="E8546" i="35"/>
  <c r="E8547" i="35"/>
  <c r="E8548" i="35"/>
  <c r="E8549" i="35"/>
  <c r="E8550" i="35"/>
  <c r="E8551" i="35"/>
  <c r="E8552" i="35"/>
  <c r="E8553" i="35"/>
  <c r="E8554" i="35"/>
  <c r="E8555" i="35"/>
  <c r="E8556" i="35"/>
  <c r="E8557" i="35"/>
  <c r="E8558" i="35"/>
  <c r="E8559" i="35"/>
  <c r="E8560" i="35"/>
  <c r="E8561" i="35"/>
  <c r="E8562" i="35"/>
  <c r="E8563" i="35"/>
  <c r="E8564" i="35"/>
  <c r="E8565" i="35"/>
  <c r="E8566" i="35"/>
  <c r="E8567" i="35"/>
  <c r="E8568" i="35"/>
  <c r="E8569" i="35"/>
  <c r="E8570" i="35"/>
  <c r="E8571" i="35"/>
  <c r="E8572" i="35"/>
  <c r="E8573" i="35"/>
  <c r="E8574" i="35"/>
  <c r="E8575" i="35"/>
  <c r="E8576" i="35"/>
  <c r="E8577" i="35"/>
  <c r="E8578" i="35"/>
  <c r="E8579" i="35"/>
  <c r="E8580" i="35"/>
  <c r="E8581" i="35"/>
  <c r="E8582" i="35"/>
  <c r="E8583" i="35"/>
  <c r="E8584" i="35"/>
  <c r="E8585" i="35"/>
  <c r="E8586" i="35"/>
  <c r="E8587" i="35"/>
  <c r="E8588" i="35"/>
  <c r="E8589" i="35"/>
  <c r="E8590" i="35"/>
  <c r="E8591" i="35"/>
  <c r="E8592" i="35"/>
  <c r="E8593" i="35"/>
  <c r="E8594" i="35"/>
  <c r="E8595" i="35"/>
  <c r="E8596" i="35"/>
  <c r="E8597" i="35"/>
  <c r="E8598" i="35"/>
  <c r="E8599" i="35"/>
  <c r="E8600" i="35"/>
  <c r="E8601" i="35"/>
  <c r="E8602" i="35"/>
  <c r="E8603" i="35"/>
  <c r="E8604" i="35"/>
  <c r="E8605" i="35"/>
  <c r="E8606" i="35"/>
  <c r="E8607" i="35"/>
  <c r="E8608" i="35"/>
  <c r="E8609" i="35"/>
  <c r="E8610" i="35"/>
  <c r="E8611" i="35"/>
  <c r="E8612" i="35"/>
  <c r="E8613" i="35"/>
  <c r="E8614" i="35"/>
  <c r="E8615" i="35"/>
  <c r="E8616" i="35"/>
  <c r="E8617" i="35"/>
  <c r="E8618" i="35"/>
  <c r="E8619" i="35"/>
  <c r="E8620" i="35"/>
  <c r="E8621" i="35"/>
  <c r="E8622" i="35"/>
  <c r="E8623" i="35"/>
  <c r="E8624" i="35"/>
  <c r="E8625" i="35"/>
  <c r="E8626" i="35"/>
  <c r="E8627" i="35"/>
  <c r="E8628" i="35"/>
  <c r="E8629" i="35"/>
  <c r="E8630" i="35"/>
  <c r="E8631" i="35"/>
  <c r="E8632" i="35"/>
  <c r="E8633" i="35"/>
  <c r="E8634" i="35"/>
  <c r="E8635" i="35"/>
  <c r="E8636" i="35"/>
  <c r="E8637" i="35"/>
  <c r="E8638" i="35"/>
  <c r="E8639" i="35"/>
  <c r="E8640" i="35"/>
  <c r="E8641" i="35"/>
  <c r="E8642" i="35"/>
  <c r="E8643" i="35"/>
  <c r="E8644" i="35"/>
  <c r="E8645" i="35"/>
  <c r="E8646" i="35"/>
  <c r="E8647" i="35"/>
  <c r="E8648" i="35"/>
  <c r="E8649" i="35"/>
  <c r="E8650" i="35"/>
  <c r="E8651" i="35"/>
  <c r="E8652" i="35"/>
  <c r="E8653" i="35"/>
  <c r="E8654" i="35"/>
  <c r="E8655" i="35"/>
  <c r="E8656" i="35"/>
  <c r="E8657" i="35"/>
  <c r="E8658" i="35"/>
  <c r="E8659" i="35"/>
  <c r="E8660" i="35"/>
  <c r="E8661" i="35"/>
  <c r="E8662" i="35"/>
  <c r="E8663" i="35"/>
  <c r="E8664" i="35"/>
  <c r="E8665" i="35"/>
  <c r="E8666" i="35"/>
  <c r="E8667" i="35"/>
  <c r="E8668" i="35"/>
  <c r="E8669" i="35"/>
  <c r="E8670" i="35"/>
  <c r="E8671" i="35"/>
  <c r="E8672" i="35"/>
  <c r="E8673" i="35"/>
  <c r="E8674" i="35"/>
  <c r="E8675" i="35"/>
  <c r="E8676" i="35"/>
  <c r="E8677" i="35"/>
  <c r="E8678" i="35"/>
  <c r="E8679" i="35"/>
  <c r="E8680" i="35"/>
  <c r="E8681" i="35"/>
  <c r="E8682" i="35"/>
  <c r="E8683" i="35"/>
  <c r="E8684" i="35"/>
  <c r="E8685" i="35"/>
  <c r="E8686" i="35"/>
  <c r="E8687" i="35"/>
  <c r="E8688" i="35"/>
  <c r="E8689" i="35"/>
  <c r="E8690" i="35"/>
  <c r="E8691" i="35"/>
  <c r="E8692" i="35"/>
  <c r="E8693" i="35"/>
  <c r="E8694" i="35"/>
  <c r="E8695" i="35"/>
  <c r="E8696" i="35"/>
  <c r="E8697" i="35"/>
  <c r="E8698" i="35"/>
  <c r="E8699" i="35"/>
  <c r="E8700" i="35"/>
  <c r="E8701" i="35"/>
  <c r="E8702" i="35"/>
  <c r="E8703" i="35"/>
  <c r="E8704" i="35"/>
  <c r="E8705" i="35"/>
  <c r="E8706" i="35"/>
  <c r="E8707" i="35"/>
  <c r="E8708" i="35"/>
  <c r="E8709" i="35"/>
  <c r="E8710" i="35"/>
  <c r="E8711" i="35"/>
  <c r="E8712" i="35"/>
  <c r="E8713" i="35"/>
  <c r="E8714" i="35"/>
  <c r="E8715" i="35"/>
  <c r="E8716" i="35"/>
  <c r="E8717" i="35"/>
  <c r="E8718" i="35"/>
  <c r="E8719" i="35"/>
  <c r="E8720" i="35"/>
  <c r="E8721" i="35"/>
  <c r="E8722" i="35"/>
  <c r="E8723" i="35"/>
  <c r="E8724" i="35"/>
  <c r="E8725" i="35"/>
  <c r="E8726" i="35"/>
  <c r="E8727" i="35"/>
  <c r="E8728" i="35"/>
  <c r="E8729" i="35"/>
  <c r="E8730" i="35"/>
  <c r="E8731" i="35"/>
  <c r="E8732" i="35"/>
  <c r="E8733" i="35"/>
  <c r="E8734" i="35"/>
  <c r="E8735" i="35"/>
  <c r="E8736" i="35"/>
  <c r="E8737" i="35"/>
  <c r="E8738" i="35"/>
  <c r="E8739" i="35"/>
  <c r="E8740" i="35"/>
  <c r="E8741" i="35"/>
  <c r="E8742" i="35"/>
  <c r="E8743" i="35"/>
  <c r="E8744" i="35"/>
  <c r="E8745" i="35"/>
  <c r="E8746" i="35"/>
  <c r="E8747" i="35"/>
  <c r="E8748" i="35"/>
  <c r="E8749" i="35"/>
  <c r="E8750" i="35"/>
  <c r="E8751" i="35"/>
  <c r="E8752" i="35"/>
  <c r="E8753" i="35"/>
  <c r="E8754" i="35"/>
  <c r="E8755" i="35"/>
  <c r="E8756" i="35"/>
  <c r="E8757" i="35"/>
  <c r="E8758" i="35"/>
  <c r="E8759" i="35"/>
  <c r="E8760" i="35"/>
  <c r="E8761" i="35"/>
  <c r="E8762" i="35"/>
  <c r="E8763" i="35"/>
  <c r="E8764" i="35"/>
  <c r="E8765" i="35"/>
  <c r="E8766" i="35"/>
  <c r="E8767" i="35"/>
  <c r="E8768" i="35"/>
  <c r="E8769" i="35"/>
  <c r="E8770" i="35"/>
  <c r="E8771" i="35"/>
  <c r="E8772" i="35"/>
  <c r="E8773" i="35"/>
  <c r="E8774" i="35"/>
  <c r="E8775" i="35"/>
  <c r="E8776" i="35"/>
  <c r="E8777" i="35"/>
  <c r="E8778" i="35"/>
  <c r="E8779" i="35"/>
  <c r="E8780" i="35"/>
  <c r="E8781" i="35"/>
  <c r="E8782" i="35"/>
  <c r="E8783" i="35"/>
  <c r="E8784" i="35"/>
  <c r="E8785" i="35"/>
  <c r="E8786" i="35"/>
  <c r="E8787" i="35"/>
  <c r="E8788" i="35"/>
  <c r="E8789" i="35"/>
  <c r="E8790" i="35"/>
  <c r="E8791" i="35"/>
  <c r="E8792" i="35"/>
  <c r="E8793" i="35"/>
  <c r="E8794" i="35"/>
  <c r="E8795" i="35"/>
  <c r="E8796" i="35"/>
  <c r="E8797" i="35"/>
  <c r="E8798" i="35"/>
  <c r="E8799" i="35"/>
  <c r="E8800" i="35"/>
  <c r="E8801" i="35"/>
  <c r="E8802" i="35"/>
  <c r="E8803" i="35"/>
  <c r="E8804" i="35"/>
  <c r="E8805" i="35"/>
  <c r="E8806" i="35"/>
  <c r="E8807" i="35"/>
  <c r="E8808" i="35"/>
  <c r="E8809" i="35"/>
  <c r="E8810" i="35"/>
  <c r="E8811" i="35"/>
  <c r="E8812" i="35"/>
  <c r="E8813" i="35"/>
  <c r="E8814" i="35"/>
  <c r="E8815" i="35"/>
  <c r="E8816" i="35"/>
  <c r="E8817" i="35"/>
  <c r="E8818" i="35"/>
  <c r="E8819" i="35"/>
  <c r="E8820" i="35"/>
  <c r="E8821" i="35"/>
  <c r="E8822" i="35"/>
  <c r="E8823" i="35"/>
  <c r="E8824" i="35"/>
  <c r="E8825" i="35"/>
  <c r="E8826" i="35"/>
  <c r="E8827" i="35"/>
  <c r="E8828" i="35"/>
  <c r="E8829" i="35"/>
  <c r="E8830" i="35"/>
  <c r="E8831" i="35"/>
  <c r="E8832" i="35"/>
  <c r="E8833" i="35"/>
  <c r="E8834" i="35"/>
  <c r="E8835" i="35"/>
  <c r="E8836" i="35"/>
  <c r="E8837" i="35"/>
  <c r="E8838" i="35"/>
  <c r="E8839" i="35"/>
  <c r="E8840" i="35"/>
  <c r="E8841" i="35"/>
  <c r="E8842" i="35"/>
  <c r="E8843" i="35"/>
  <c r="E8844" i="35"/>
  <c r="E8845" i="35"/>
  <c r="E8846" i="35"/>
  <c r="E8847" i="35"/>
  <c r="E8848" i="35"/>
  <c r="E8849" i="35"/>
  <c r="E8850" i="35"/>
  <c r="E8851" i="35"/>
  <c r="E8852" i="35"/>
  <c r="E8853" i="35"/>
  <c r="E8854" i="35"/>
  <c r="E8855" i="35"/>
  <c r="E8856" i="35"/>
  <c r="E8857" i="35"/>
  <c r="E8858" i="35"/>
  <c r="E8859" i="35"/>
  <c r="E8860" i="35"/>
  <c r="E8861" i="35"/>
  <c r="E8862" i="35"/>
  <c r="E8863" i="35"/>
  <c r="E8864" i="35"/>
  <c r="E8865" i="35"/>
  <c r="E8866" i="35"/>
  <c r="E8867" i="35"/>
  <c r="E8868" i="35"/>
  <c r="E8869" i="35"/>
  <c r="E8870" i="35"/>
  <c r="E8871" i="35"/>
  <c r="E8872" i="35"/>
  <c r="E8873" i="35"/>
  <c r="E8874" i="35"/>
  <c r="E8875" i="35"/>
  <c r="E8876" i="35"/>
  <c r="E8877" i="35"/>
  <c r="E8878" i="35"/>
  <c r="E8879" i="35"/>
  <c r="E8880" i="35"/>
  <c r="E8881" i="35"/>
  <c r="E8882" i="35"/>
  <c r="E8883" i="35"/>
  <c r="E8884" i="35"/>
  <c r="E8885" i="35"/>
  <c r="E8886" i="35"/>
  <c r="E8887" i="35"/>
  <c r="E8888" i="35"/>
  <c r="E8889" i="35"/>
  <c r="E8890" i="35"/>
  <c r="E8891" i="35"/>
  <c r="E8892" i="35"/>
  <c r="E8893" i="35"/>
  <c r="E8894" i="35"/>
  <c r="E8895" i="35"/>
  <c r="E8896" i="35"/>
  <c r="E8897" i="35"/>
  <c r="E8898" i="35"/>
  <c r="E8899" i="35"/>
  <c r="E8900" i="35"/>
  <c r="E8901" i="35"/>
  <c r="E8902" i="35"/>
  <c r="E8903" i="35"/>
  <c r="E8904" i="35"/>
  <c r="E8905" i="35"/>
  <c r="E8906" i="35"/>
  <c r="E8907" i="35"/>
  <c r="E8908" i="35"/>
  <c r="E8909" i="35"/>
  <c r="E8910" i="35"/>
  <c r="E8911" i="35"/>
  <c r="E8912" i="35"/>
  <c r="E8913" i="35"/>
  <c r="E8914" i="35"/>
  <c r="E8915" i="35"/>
  <c r="E8916" i="35"/>
  <c r="E8917" i="35"/>
  <c r="E8918" i="35"/>
  <c r="E8919" i="35"/>
  <c r="E8920" i="35"/>
  <c r="E8921" i="35"/>
  <c r="E8922" i="35"/>
  <c r="E8923" i="35"/>
  <c r="E8924" i="35"/>
  <c r="E8925" i="35"/>
  <c r="E8926" i="35"/>
  <c r="E8927" i="35"/>
  <c r="E8928" i="35"/>
  <c r="E8929" i="35"/>
  <c r="E8930" i="35"/>
  <c r="E8931" i="35"/>
  <c r="E8932" i="35"/>
  <c r="E8933" i="35"/>
  <c r="E8934" i="35"/>
  <c r="E8935" i="35"/>
  <c r="E8936" i="35"/>
  <c r="E8937" i="35"/>
  <c r="E8938" i="35"/>
  <c r="E8939" i="35"/>
  <c r="E8940" i="35"/>
  <c r="E8941" i="35"/>
  <c r="E8942" i="35"/>
  <c r="E8943" i="35"/>
  <c r="E8944" i="35"/>
  <c r="E8945" i="35"/>
  <c r="E8946" i="35"/>
  <c r="E8947" i="35"/>
  <c r="E8948" i="35"/>
  <c r="E8949" i="35"/>
  <c r="E8950" i="35"/>
  <c r="E8951" i="35"/>
  <c r="E8952" i="35"/>
  <c r="E8953" i="35"/>
  <c r="E8954" i="35"/>
  <c r="E8955" i="35"/>
  <c r="E8956" i="35"/>
  <c r="E8957" i="35"/>
  <c r="E8958" i="35"/>
  <c r="E8959" i="35"/>
  <c r="E8960" i="35"/>
  <c r="E8961" i="35"/>
  <c r="E8962" i="35"/>
  <c r="E8963" i="35"/>
  <c r="E8964" i="35"/>
  <c r="E8965" i="35"/>
  <c r="E8966" i="35"/>
  <c r="E8967" i="35"/>
  <c r="E8968" i="35"/>
  <c r="E8969" i="35"/>
  <c r="E8970" i="35"/>
  <c r="E8971" i="35"/>
  <c r="E8972" i="35"/>
  <c r="E8973" i="35"/>
  <c r="E8974" i="35"/>
  <c r="E8975" i="35"/>
  <c r="E8976" i="35"/>
  <c r="E8977" i="35"/>
  <c r="E8978" i="35"/>
  <c r="E8979" i="35"/>
  <c r="E8980" i="35"/>
  <c r="E8981" i="35"/>
  <c r="E8982" i="35"/>
  <c r="E8983" i="35"/>
  <c r="E8984" i="35"/>
  <c r="E8985" i="35"/>
  <c r="E8986" i="35"/>
  <c r="E8987" i="35"/>
  <c r="E8988" i="35"/>
  <c r="E8989" i="35"/>
  <c r="E8990" i="35"/>
  <c r="E8991" i="35"/>
  <c r="E8992" i="35"/>
  <c r="E8993" i="35"/>
  <c r="E8994" i="35"/>
  <c r="E8995" i="35"/>
  <c r="E8996" i="35"/>
  <c r="E8997" i="35"/>
  <c r="E8998" i="35"/>
  <c r="E8999" i="35"/>
  <c r="E9000" i="35"/>
  <c r="E9001" i="35"/>
  <c r="E9002" i="35"/>
  <c r="E9003" i="35"/>
  <c r="E9004" i="35"/>
  <c r="E9005" i="35"/>
  <c r="E9006" i="35"/>
  <c r="E9007" i="35"/>
  <c r="E9008" i="35"/>
  <c r="E9009" i="35"/>
  <c r="E9010" i="35"/>
  <c r="E9011" i="35"/>
  <c r="E9012" i="35"/>
  <c r="E9013" i="35"/>
  <c r="E9014" i="35"/>
  <c r="E9015" i="35"/>
  <c r="E9016" i="35"/>
  <c r="E9017" i="35"/>
  <c r="E9018" i="35"/>
  <c r="E9019" i="35"/>
  <c r="E9020" i="35"/>
  <c r="E9021" i="35"/>
  <c r="E9022" i="35"/>
  <c r="E9023" i="35"/>
  <c r="E9024" i="35"/>
  <c r="E9025" i="35"/>
  <c r="E9026" i="35"/>
  <c r="E9027" i="35"/>
  <c r="E9028" i="35"/>
  <c r="E9029" i="35"/>
  <c r="E9030" i="35"/>
  <c r="E9031" i="35"/>
  <c r="E9032" i="35"/>
  <c r="E9033" i="35"/>
  <c r="E9034" i="35"/>
  <c r="E9035" i="35"/>
  <c r="E9036" i="35"/>
  <c r="E9037" i="35"/>
  <c r="E9038" i="35"/>
  <c r="E9039" i="35"/>
  <c r="E9040" i="35"/>
  <c r="E9041" i="35"/>
  <c r="E9042" i="35"/>
  <c r="E9043" i="35"/>
  <c r="E9044" i="35"/>
  <c r="E9045" i="35"/>
  <c r="E9046" i="35"/>
  <c r="E9047" i="35"/>
  <c r="E9048" i="35"/>
  <c r="E9049" i="35"/>
  <c r="E9050" i="35"/>
  <c r="E9051" i="35"/>
  <c r="E9052" i="35"/>
  <c r="E9053" i="35"/>
  <c r="E9054" i="35"/>
  <c r="E9055" i="35"/>
  <c r="E9056" i="35"/>
  <c r="E9057" i="35"/>
  <c r="E9058" i="35"/>
  <c r="E9059" i="35"/>
  <c r="E9060" i="35"/>
  <c r="E9061" i="35"/>
  <c r="E9062" i="35"/>
  <c r="E9063" i="35"/>
  <c r="E9064" i="35"/>
  <c r="E9065" i="35"/>
  <c r="E9066" i="35"/>
  <c r="E9067" i="35"/>
  <c r="E9068" i="35"/>
  <c r="E9069" i="35"/>
  <c r="E9070" i="35"/>
  <c r="E9071" i="35"/>
  <c r="E9072" i="35"/>
  <c r="E9073" i="35"/>
  <c r="E9074" i="35"/>
  <c r="E9075" i="35"/>
  <c r="E9076" i="35"/>
  <c r="E9077" i="35"/>
  <c r="E9078" i="35"/>
  <c r="E9079" i="35"/>
  <c r="E9080" i="35"/>
  <c r="E9081" i="35"/>
  <c r="E9082" i="35"/>
  <c r="E9083" i="35"/>
  <c r="E9084" i="35"/>
  <c r="E9085" i="35"/>
  <c r="E9086" i="35"/>
  <c r="E9087" i="35"/>
  <c r="E9088" i="35"/>
  <c r="E9089" i="35"/>
  <c r="E9090" i="35"/>
  <c r="E9091" i="35"/>
  <c r="E9092" i="35"/>
  <c r="E9093" i="35"/>
  <c r="E9094" i="35"/>
  <c r="E9095" i="35"/>
  <c r="E9096" i="35"/>
  <c r="E9097" i="35"/>
  <c r="E9098" i="35"/>
  <c r="E9099" i="35"/>
  <c r="E9100" i="35"/>
  <c r="E9101" i="35"/>
  <c r="E9102" i="35"/>
  <c r="E9103" i="35"/>
  <c r="E9104" i="35"/>
  <c r="E9105" i="35"/>
  <c r="E9106" i="35"/>
  <c r="E9107" i="35"/>
  <c r="E9108" i="35"/>
  <c r="E9109" i="35"/>
  <c r="E9110" i="35"/>
  <c r="E9111" i="35"/>
  <c r="E9112" i="35"/>
  <c r="E9113" i="35"/>
  <c r="E9114" i="35"/>
  <c r="E9115" i="35"/>
  <c r="E9116" i="35"/>
  <c r="E9117" i="35"/>
  <c r="E9118" i="35"/>
  <c r="E9119" i="35"/>
  <c r="E9120" i="35"/>
  <c r="E9121" i="35"/>
  <c r="E9122" i="35"/>
  <c r="E9123" i="35"/>
  <c r="E9124" i="35"/>
  <c r="E9125" i="35"/>
  <c r="E9126" i="35"/>
  <c r="E9127" i="35"/>
  <c r="E9128" i="35"/>
  <c r="E9129" i="35"/>
  <c r="E9130" i="35"/>
  <c r="E9131" i="35"/>
  <c r="E9132" i="35"/>
  <c r="E9133" i="35"/>
  <c r="E9134" i="35"/>
  <c r="E9135" i="35"/>
  <c r="E9136" i="35"/>
  <c r="E9137" i="35"/>
  <c r="E9138" i="35"/>
  <c r="E9139" i="35"/>
  <c r="E9140" i="35"/>
  <c r="E9141" i="35"/>
  <c r="E9142" i="35"/>
  <c r="E9143" i="35"/>
  <c r="E9144" i="35"/>
  <c r="E9145" i="35"/>
  <c r="E9146" i="35"/>
  <c r="E9147" i="35"/>
  <c r="E9148" i="35"/>
  <c r="E9149" i="35"/>
  <c r="E9150" i="35"/>
  <c r="E9151" i="35"/>
  <c r="E9152" i="35"/>
  <c r="E9153" i="35"/>
  <c r="E9154" i="35"/>
  <c r="E9155" i="35"/>
  <c r="E9156" i="35"/>
  <c r="E9157" i="35"/>
  <c r="E9158" i="35"/>
  <c r="E9159" i="35"/>
  <c r="E9160" i="35"/>
  <c r="E9161" i="35"/>
  <c r="E9162" i="35"/>
  <c r="E9163" i="35"/>
  <c r="E9164" i="35"/>
  <c r="E9165" i="35"/>
  <c r="E9166" i="35"/>
  <c r="E9167" i="35"/>
  <c r="E9168" i="35"/>
  <c r="E9169" i="35"/>
  <c r="E9170" i="35"/>
  <c r="E9171" i="35"/>
  <c r="E9172" i="35"/>
  <c r="E9173" i="35"/>
  <c r="E9174" i="35"/>
  <c r="E9175" i="35"/>
  <c r="E9176" i="35"/>
  <c r="E9177" i="35"/>
  <c r="E9178" i="35"/>
  <c r="E9179" i="35"/>
  <c r="E9180" i="35"/>
  <c r="E9181" i="35"/>
  <c r="E9182" i="35"/>
  <c r="E9183" i="35"/>
  <c r="E9184" i="35"/>
  <c r="E9185" i="35"/>
  <c r="E9186" i="35"/>
  <c r="E9187" i="35"/>
  <c r="E9188" i="35"/>
  <c r="E9189" i="35"/>
  <c r="E9190" i="35"/>
  <c r="E9191" i="35"/>
  <c r="E9192" i="35"/>
  <c r="E9193" i="35"/>
  <c r="E9194" i="35"/>
  <c r="E9195" i="35"/>
  <c r="E9196" i="35"/>
  <c r="E9197" i="35"/>
  <c r="E9198" i="35"/>
  <c r="E9199" i="35"/>
  <c r="E9200" i="35"/>
  <c r="E9201" i="35"/>
  <c r="E9202" i="35"/>
  <c r="E9203" i="35"/>
  <c r="E9204" i="35"/>
  <c r="E9205" i="35"/>
  <c r="E9206" i="35"/>
  <c r="E9207" i="35"/>
  <c r="E9208" i="35"/>
  <c r="E9209" i="35"/>
  <c r="E9210" i="35"/>
  <c r="E9211" i="35"/>
  <c r="E9212" i="35"/>
  <c r="E9213" i="35"/>
  <c r="E9214" i="35"/>
  <c r="E9215" i="35"/>
  <c r="E9216" i="35"/>
  <c r="E9217" i="35"/>
  <c r="E9218" i="35"/>
  <c r="E9219" i="35"/>
  <c r="E9220" i="35"/>
  <c r="E9221" i="35"/>
  <c r="E9222" i="35"/>
  <c r="E9223" i="35"/>
  <c r="E9224" i="35"/>
  <c r="E9225" i="35"/>
  <c r="E9226" i="35"/>
  <c r="E9227" i="35"/>
  <c r="E9228" i="35"/>
  <c r="E9229" i="35"/>
  <c r="E9230" i="35"/>
  <c r="E9231" i="35"/>
  <c r="E9232" i="35"/>
  <c r="E9233" i="35"/>
  <c r="E9234" i="35"/>
  <c r="E9235" i="35"/>
  <c r="E9236" i="35"/>
  <c r="E9237" i="35"/>
  <c r="E9238" i="35"/>
  <c r="E9239" i="35"/>
  <c r="E9240" i="35"/>
  <c r="E9241" i="35"/>
  <c r="E9242" i="35"/>
  <c r="E9243" i="35"/>
  <c r="E9244" i="35"/>
  <c r="E9245" i="35"/>
  <c r="E9246" i="35"/>
  <c r="E9247" i="35"/>
  <c r="E9248" i="35"/>
  <c r="E9249" i="35"/>
  <c r="E9250" i="35"/>
  <c r="E9251" i="35"/>
  <c r="E9252" i="35"/>
  <c r="E9253" i="35"/>
  <c r="E9254" i="35"/>
  <c r="E9255" i="35"/>
  <c r="E9256" i="35"/>
  <c r="E9257" i="35"/>
  <c r="E9258" i="35"/>
  <c r="E9259" i="35"/>
  <c r="E9260" i="35"/>
  <c r="E9261" i="35"/>
  <c r="E9262" i="35"/>
  <c r="E9263" i="35"/>
  <c r="E9264" i="35"/>
  <c r="E9265" i="35"/>
  <c r="E9266" i="35"/>
  <c r="E9267" i="35"/>
  <c r="E9268" i="35"/>
  <c r="E9269" i="35"/>
  <c r="E9270" i="35"/>
  <c r="E9271" i="35"/>
  <c r="E9272" i="35"/>
  <c r="E9273" i="35"/>
  <c r="E9274" i="35"/>
  <c r="E9275" i="35"/>
  <c r="E9276" i="35"/>
  <c r="E9277" i="35"/>
  <c r="E9278" i="35"/>
  <c r="E9279" i="35"/>
  <c r="E9280" i="35"/>
  <c r="E9281" i="35"/>
  <c r="E9282" i="35"/>
  <c r="E9283" i="35"/>
  <c r="E9284" i="35"/>
  <c r="E9285" i="35"/>
  <c r="E9286" i="35"/>
  <c r="E9287" i="35"/>
  <c r="E9288" i="35"/>
  <c r="E9289" i="35"/>
  <c r="E9290" i="35"/>
  <c r="E9291" i="35"/>
  <c r="E9292" i="35"/>
  <c r="E9293" i="35"/>
  <c r="E9294" i="35"/>
  <c r="E9295" i="35"/>
  <c r="E9296" i="35"/>
  <c r="E9297" i="35"/>
  <c r="E9298" i="35"/>
  <c r="E9299" i="35"/>
  <c r="E9300" i="35"/>
  <c r="E9301" i="35"/>
  <c r="E9302" i="35"/>
  <c r="E9303" i="35"/>
  <c r="E9304" i="35"/>
  <c r="E9305" i="35"/>
  <c r="E9306" i="35"/>
  <c r="E9307" i="35"/>
  <c r="E9308" i="35"/>
  <c r="E9309" i="35"/>
  <c r="E9310" i="35"/>
  <c r="E9311" i="35"/>
  <c r="E9312" i="35"/>
  <c r="E9313" i="35"/>
  <c r="E9314" i="35"/>
  <c r="E9315" i="35"/>
  <c r="E9316" i="35"/>
  <c r="E9317" i="35"/>
  <c r="E9318" i="35"/>
  <c r="E9319" i="35"/>
  <c r="E9320" i="35"/>
  <c r="E9321" i="35"/>
  <c r="E9322" i="35"/>
  <c r="E9323" i="35"/>
  <c r="E9324" i="35"/>
  <c r="E9325" i="35"/>
  <c r="E9326" i="35"/>
  <c r="E9327" i="35"/>
  <c r="E9328" i="35"/>
  <c r="E9329" i="35"/>
  <c r="E9330" i="35"/>
  <c r="E9331" i="35"/>
  <c r="E9332" i="35"/>
  <c r="E9333" i="35"/>
  <c r="E9334" i="35"/>
  <c r="E9335" i="35"/>
  <c r="E9336" i="35"/>
  <c r="E9337" i="35"/>
  <c r="E9338" i="35"/>
  <c r="E9339" i="35"/>
  <c r="E9340" i="35"/>
  <c r="E9341" i="35"/>
  <c r="E9342" i="35"/>
  <c r="E9343" i="35"/>
  <c r="E9344" i="35"/>
  <c r="E9345" i="35"/>
  <c r="E9346" i="35"/>
  <c r="E9347" i="35"/>
  <c r="E9348" i="35"/>
  <c r="E9349" i="35"/>
  <c r="E9350" i="35"/>
  <c r="E9351" i="35"/>
  <c r="E9352" i="35"/>
  <c r="E9353" i="35"/>
  <c r="E9354" i="35"/>
  <c r="E9355" i="35"/>
  <c r="E9356" i="35"/>
  <c r="E9357" i="35"/>
  <c r="E9358" i="35"/>
  <c r="E9359" i="35"/>
  <c r="E9360" i="35"/>
  <c r="E9361" i="35"/>
  <c r="E9362" i="35"/>
  <c r="E9363" i="35"/>
  <c r="E9364" i="35"/>
  <c r="E9365" i="35"/>
  <c r="E9366" i="35"/>
  <c r="E9367" i="35"/>
  <c r="E9368" i="35"/>
  <c r="E9369" i="35"/>
  <c r="E9370" i="35"/>
  <c r="E9371" i="35"/>
  <c r="E9372" i="35"/>
  <c r="E9373" i="35"/>
  <c r="E9374" i="35"/>
  <c r="E9375" i="35"/>
  <c r="E9376" i="35"/>
  <c r="E9377" i="35"/>
  <c r="E9378" i="35"/>
  <c r="E9379" i="35"/>
  <c r="E9380" i="35"/>
  <c r="E9381" i="35"/>
  <c r="E9382" i="35"/>
  <c r="E9383" i="35"/>
  <c r="E9384" i="35"/>
  <c r="E9385" i="35"/>
  <c r="E9386" i="35"/>
  <c r="E9387" i="35"/>
  <c r="E9388" i="35"/>
  <c r="E9389" i="35"/>
  <c r="E9390" i="35"/>
  <c r="E9391" i="35"/>
  <c r="E9392" i="35"/>
  <c r="E9393" i="35"/>
  <c r="E9394" i="35"/>
  <c r="E9395" i="35"/>
  <c r="E9396" i="35"/>
  <c r="E9397" i="35"/>
  <c r="E9398" i="35"/>
  <c r="E9399" i="35"/>
  <c r="E9400" i="35"/>
  <c r="E9401" i="35"/>
  <c r="E9402" i="35"/>
  <c r="E9403" i="35"/>
  <c r="E9404" i="35"/>
  <c r="E9405" i="35"/>
  <c r="E9406" i="35"/>
  <c r="E9407" i="35"/>
  <c r="E9408" i="35"/>
  <c r="E9409" i="35"/>
  <c r="E9410" i="35"/>
  <c r="E9411" i="35"/>
  <c r="E9412" i="35"/>
  <c r="E9413" i="35"/>
  <c r="E9414" i="35"/>
  <c r="E9415" i="35"/>
  <c r="E9416" i="35"/>
  <c r="E9417" i="35"/>
  <c r="E9418" i="35"/>
  <c r="E9419" i="35"/>
  <c r="E9420" i="35"/>
  <c r="E9421" i="35"/>
  <c r="E9422" i="35"/>
  <c r="E9423" i="35"/>
  <c r="E9424" i="35"/>
  <c r="E9425" i="35"/>
  <c r="E9426" i="35"/>
  <c r="E9427" i="35"/>
  <c r="E9428" i="35"/>
  <c r="E9429" i="35"/>
  <c r="E9430" i="35"/>
  <c r="E9431" i="35"/>
  <c r="E9432" i="35"/>
  <c r="E9433" i="35"/>
  <c r="E9434" i="35"/>
  <c r="E9435" i="35"/>
  <c r="E9436" i="35"/>
  <c r="E9437" i="35"/>
  <c r="E9438" i="35"/>
  <c r="E9439" i="35"/>
  <c r="E9440" i="35"/>
  <c r="E9441" i="35"/>
  <c r="E9442" i="35"/>
  <c r="E9443" i="35"/>
  <c r="E9444" i="35"/>
  <c r="E9445" i="35"/>
  <c r="E9446" i="35"/>
  <c r="E9447" i="35"/>
  <c r="E9448" i="35"/>
  <c r="E9449" i="35"/>
  <c r="E9450" i="35"/>
  <c r="E9451" i="35"/>
  <c r="E9452" i="35"/>
  <c r="E9453" i="35"/>
  <c r="E9454" i="35"/>
  <c r="E9455" i="35"/>
  <c r="E9456" i="35"/>
  <c r="E9457" i="35"/>
  <c r="E9458" i="35"/>
  <c r="E9459" i="35"/>
  <c r="E9460" i="35"/>
  <c r="E9461" i="35"/>
  <c r="E9462" i="35"/>
  <c r="E9463" i="35"/>
  <c r="E9464" i="35"/>
  <c r="E9465" i="35"/>
  <c r="E9466" i="35"/>
  <c r="E9467" i="35"/>
  <c r="E9468" i="35"/>
  <c r="E9469" i="35"/>
  <c r="E9470" i="35"/>
  <c r="E9471" i="35"/>
  <c r="E9472" i="35"/>
  <c r="E9473" i="35"/>
  <c r="E9474" i="35"/>
  <c r="E9475" i="35"/>
  <c r="E9476" i="35"/>
  <c r="E9477" i="35"/>
  <c r="E9478" i="35"/>
  <c r="E9479" i="35"/>
  <c r="E9480" i="35"/>
  <c r="E9481" i="35"/>
  <c r="E9482" i="35"/>
  <c r="E9483" i="35"/>
  <c r="E9484" i="35"/>
  <c r="E9485" i="35"/>
  <c r="E9486" i="35"/>
  <c r="E9487" i="35"/>
  <c r="E9488" i="35"/>
  <c r="E9489" i="35"/>
  <c r="E9490" i="35"/>
  <c r="E9491" i="35"/>
  <c r="E9492" i="35"/>
  <c r="E9493" i="35"/>
  <c r="E9494" i="35"/>
  <c r="E9495" i="35"/>
  <c r="E9496" i="35"/>
  <c r="E9497" i="35"/>
  <c r="E9498" i="35"/>
  <c r="E9499" i="35"/>
  <c r="E9500" i="35"/>
  <c r="E9501" i="35"/>
  <c r="E9502" i="35"/>
  <c r="E9503" i="35"/>
  <c r="E9504" i="35"/>
  <c r="E9505" i="35"/>
  <c r="E9506" i="35"/>
  <c r="E9507" i="35"/>
  <c r="E9508" i="35"/>
  <c r="E9509" i="35"/>
  <c r="E9510" i="35"/>
  <c r="E9511" i="35"/>
  <c r="E9512" i="35"/>
  <c r="E9513" i="35"/>
  <c r="E9514" i="35"/>
  <c r="E9515" i="35"/>
  <c r="E9516" i="35"/>
  <c r="E9517" i="35"/>
  <c r="E9518" i="35"/>
  <c r="E9519" i="35"/>
  <c r="E9520" i="35"/>
  <c r="E9521" i="35"/>
  <c r="E9522" i="35"/>
  <c r="E9523" i="35"/>
  <c r="E9524" i="35"/>
  <c r="E9525" i="35"/>
  <c r="E9526" i="35"/>
  <c r="E9527" i="35"/>
  <c r="E9528" i="35"/>
  <c r="E9529" i="35"/>
  <c r="E9530" i="35"/>
  <c r="E9531" i="35"/>
  <c r="E9532" i="35"/>
  <c r="E9533" i="35"/>
  <c r="E9534" i="35"/>
  <c r="E9535" i="35"/>
  <c r="E9536" i="35"/>
  <c r="E9537" i="35"/>
  <c r="E9538" i="35"/>
  <c r="E9539" i="35"/>
  <c r="E9540" i="35"/>
  <c r="E9541" i="35"/>
  <c r="E9542" i="35"/>
  <c r="E9543" i="35"/>
  <c r="E9544" i="35"/>
  <c r="E9545" i="35"/>
  <c r="E9546" i="35"/>
  <c r="E9547" i="35"/>
  <c r="E9548" i="35"/>
  <c r="E9549" i="35"/>
  <c r="E9550" i="35"/>
  <c r="E9551" i="35"/>
  <c r="E9552" i="35"/>
  <c r="E9553" i="35"/>
  <c r="E9554" i="35"/>
  <c r="E9555" i="35"/>
  <c r="E9556" i="35"/>
  <c r="E9557" i="35"/>
  <c r="E9558" i="35"/>
  <c r="E9559" i="35"/>
  <c r="E9560" i="35"/>
  <c r="E9561" i="35"/>
  <c r="E9562" i="35"/>
  <c r="E9563" i="35"/>
  <c r="E9564" i="35"/>
  <c r="E9565" i="35"/>
  <c r="E9566" i="35"/>
  <c r="E9567" i="35"/>
  <c r="E9568" i="35"/>
  <c r="E9569" i="35"/>
  <c r="E9570" i="35"/>
  <c r="E9571" i="35"/>
  <c r="E9572" i="35"/>
  <c r="E9573" i="35"/>
  <c r="E9574" i="35"/>
  <c r="E9575" i="35"/>
  <c r="E9576" i="35"/>
  <c r="E9577" i="35"/>
  <c r="E9578" i="35"/>
  <c r="E9579" i="35"/>
  <c r="E9580" i="35"/>
  <c r="E9581" i="35"/>
  <c r="E9582" i="35"/>
  <c r="E9583" i="35"/>
  <c r="E9584" i="35"/>
  <c r="E9585" i="35"/>
  <c r="E9586" i="35"/>
  <c r="E9587" i="35"/>
  <c r="E9588" i="35"/>
  <c r="E9589" i="35"/>
  <c r="E9590" i="35"/>
  <c r="E9591" i="35"/>
  <c r="E9592" i="35"/>
  <c r="E9593" i="35"/>
  <c r="E9594" i="35"/>
  <c r="E9595" i="35"/>
  <c r="E9596" i="35"/>
  <c r="E9597" i="35"/>
  <c r="E9598" i="35"/>
  <c r="E9599" i="35"/>
  <c r="E9600" i="35"/>
  <c r="E9601" i="35"/>
  <c r="E9602" i="35"/>
  <c r="E9603" i="35"/>
  <c r="E9604" i="35"/>
  <c r="E9605" i="35"/>
  <c r="E9606" i="35"/>
  <c r="E9607" i="35"/>
  <c r="E9608" i="35"/>
  <c r="E9609" i="35"/>
  <c r="E9610" i="35"/>
  <c r="E9611" i="35"/>
  <c r="E9612" i="35"/>
  <c r="E9613" i="35"/>
  <c r="E9614" i="35"/>
  <c r="E9615" i="35"/>
  <c r="E9616" i="35"/>
  <c r="E9617" i="35"/>
  <c r="E9618" i="35"/>
  <c r="E9619" i="35"/>
  <c r="E9620" i="35"/>
  <c r="E9621" i="35"/>
  <c r="E9622" i="35"/>
  <c r="E9623" i="35"/>
  <c r="E9624" i="35"/>
  <c r="E9625" i="35"/>
  <c r="E9626" i="35"/>
  <c r="E9627" i="35"/>
  <c r="E9628" i="35"/>
  <c r="E9629" i="35"/>
  <c r="E9630" i="35"/>
  <c r="E9631" i="35"/>
  <c r="E9632" i="35"/>
  <c r="E9633" i="35"/>
  <c r="E9634" i="35"/>
  <c r="E9635" i="35"/>
  <c r="E9636" i="35"/>
  <c r="E9637" i="35"/>
  <c r="E9638" i="35"/>
  <c r="E9639" i="35"/>
  <c r="E9640" i="35"/>
  <c r="E9641" i="35"/>
  <c r="E9642" i="35"/>
  <c r="E9643" i="35"/>
  <c r="E9644" i="35"/>
  <c r="E9645" i="35"/>
  <c r="E9646" i="35"/>
  <c r="E9647" i="35"/>
  <c r="E9648" i="35"/>
  <c r="E9649" i="35"/>
  <c r="E9650" i="35"/>
  <c r="E9651" i="35"/>
  <c r="E9652" i="35"/>
  <c r="E9653" i="35"/>
  <c r="E9654" i="35"/>
  <c r="E9655" i="35"/>
  <c r="E9656" i="35"/>
  <c r="E9657" i="35"/>
  <c r="E9658" i="35"/>
  <c r="E9659" i="35"/>
  <c r="E9660" i="35"/>
  <c r="E9661" i="35"/>
  <c r="E9662" i="35"/>
  <c r="E9663" i="35"/>
  <c r="E9664" i="35"/>
  <c r="E9665" i="35"/>
  <c r="E9666" i="35"/>
  <c r="E9667" i="35"/>
  <c r="E9668" i="35"/>
  <c r="E9669" i="35"/>
  <c r="E9670" i="35"/>
  <c r="E9671" i="35"/>
  <c r="E9672" i="35"/>
  <c r="E9673" i="35"/>
  <c r="E9674" i="35"/>
  <c r="E9675" i="35"/>
  <c r="E9676" i="35"/>
  <c r="E9677" i="35"/>
  <c r="E9678" i="35"/>
  <c r="E9679" i="35"/>
  <c r="E9680" i="35"/>
  <c r="E9681" i="35"/>
  <c r="E9682" i="35"/>
  <c r="E9683" i="35"/>
  <c r="E9684" i="35"/>
  <c r="E9685" i="35"/>
  <c r="E9686" i="35"/>
  <c r="E9687" i="35"/>
  <c r="E9688" i="35"/>
  <c r="E9689" i="35"/>
  <c r="E9690" i="35"/>
  <c r="E9691" i="35"/>
  <c r="E9692" i="35"/>
  <c r="E9693" i="35"/>
  <c r="E9694" i="35"/>
  <c r="E9695" i="35"/>
  <c r="E9696" i="35"/>
  <c r="E9697" i="35"/>
  <c r="E9698" i="35"/>
  <c r="E9699" i="35"/>
  <c r="E9700" i="35"/>
  <c r="E9701" i="35"/>
  <c r="E9702" i="35"/>
  <c r="E9703" i="35"/>
  <c r="E9704" i="35"/>
  <c r="E9705" i="35"/>
  <c r="E9706" i="35"/>
  <c r="E9707" i="35"/>
  <c r="E9708" i="35"/>
  <c r="E9709" i="35"/>
  <c r="E9710" i="35"/>
  <c r="E9711" i="35"/>
  <c r="E9712" i="35"/>
  <c r="E9713" i="35"/>
  <c r="E9714" i="35"/>
  <c r="E9715" i="35"/>
  <c r="E9716" i="35"/>
  <c r="E9717" i="35"/>
  <c r="E9718" i="35"/>
  <c r="E9719" i="35"/>
  <c r="E9720" i="35"/>
  <c r="E9721" i="35"/>
  <c r="E9722" i="35"/>
  <c r="E9723" i="35"/>
  <c r="E9724" i="35"/>
  <c r="E9725" i="35"/>
  <c r="E9726" i="35"/>
  <c r="E9727" i="35"/>
  <c r="E9728" i="35"/>
  <c r="E9729" i="35"/>
  <c r="E9730" i="35"/>
  <c r="E9731" i="35"/>
  <c r="E9732" i="35"/>
  <c r="E9733" i="35"/>
  <c r="E9734" i="35"/>
  <c r="E9735" i="35"/>
  <c r="E9736" i="35"/>
  <c r="E9737" i="35"/>
  <c r="E9738" i="35"/>
  <c r="E9739" i="35"/>
  <c r="E9740" i="35"/>
  <c r="E9741" i="35"/>
  <c r="E9742" i="35"/>
  <c r="E9743" i="35"/>
  <c r="E9744" i="35"/>
  <c r="E9745" i="35"/>
  <c r="E9746" i="35"/>
  <c r="E9747" i="35"/>
  <c r="E9748" i="35"/>
  <c r="E9749" i="35"/>
  <c r="E9750" i="35"/>
  <c r="E9751" i="35"/>
  <c r="E9752" i="35"/>
  <c r="E9753" i="35"/>
  <c r="E9754" i="35"/>
  <c r="E9755" i="35"/>
  <c r="E9756" i="35"/>
  <c r="E9757" i="35"/>
  <c r="E9758" i="35"/>
  <c r="E9759" i="35"/>
  <c r="E9760" i="35"/>
  <c r="E9761" i="35"/>
  <c r="E9762" i="35"/>
  <c r="E9763" i="35"/>
  <c r="E9764" i="35"/>
  <c r="E9765" i="35"/>
  <c r="E9766" i="35"/>
  <c r="E9767" i="35"/>
  <c r="E9768" i="35"/>
  <c r="E9769" i="35"/>
  <c r="E9770" i="35"/>
  <c r="E9771" i="35"/>
  <c r="E9772" i="35"/>
  <c r="E9773" i="35"/>
  <c r="E9774" i="35"/>
  <c r="E9775" i="35"/>
  <c r="E9776" i="35"/>
  <c r="E9777" i="35"/>
  <c r="E9778" i="35"/>
  <c r="E9779" i="35"/>
  <c r="E9780" i="35"/>
  <c r="E9781" i="35"/>
  <c r="E9782" i="35"/>
  <c r="E9783" i="35"/>
  <c r="E9784" i="35"/>
  <c r="E9785" i="35"/>
  <c r="E9786" i="35"/>
  <c r="E9787" i="35"/>
  <c r="E9788" i="35"/>
  <c r="E9789" i="35"/>
  <c r="E9790" i="35"/>
  <c r="E9791" i="35"/>
  <c r="E9792" i="35"/>
  <c r="E9793" i="35"/>
  <c r="E9794" i="35"/>
  <c r="E9795" i="35"/>
  <c r="E9796" i="35"/>
  <c r="E9797" i="35"/>
  <c r="E9798" i="35"/>
  <c r="E9799" i="35"/>
  <c r="E9800" i="35"/>
  <c r="E9801" i="35"/>
  <c r="E9802" i="35"/>
  <c r="E9803" i="35"/>
  <c r="E9804" i="35"/>
  <c r="E9805" i="35"/>
  <c r="E9806" i="35"/>
  <c r="E9807" i="35"/>
  <c r="E9808" i="35"/>
  <c r="E9809" i="35"/>
  <c r="E9810" i="35"/>
  <c r="E9811" i="35"/>
  <c r="E9812" i="35"/>
  <c r="E9813" i="35"/>
  <c r="E9814" i="35"/>
  <c r="E9815" i="35"/>
  <c r="E9816" i="35"/>
  <c r="E9817" i="35"/>
  <c r="E9818" i="35"/>
  <c r="E9819" i="35"/>
  <c r="E9820" i="35"/>
  <c r="E9821" i="35"/>
  <c r="E9822" i="35"/>
  <c r="E9823" i="35"/>
  <c r="E9824" i="35"/>
  <c r="E9825" i="35"/>
  <c r="E9826" i="35"/>
  <c r="E9827" i="35"/>
  <c r="E9828" i="35"/>
  <c r="E9829" i="35"/>
  <c r="E9830" i="35"/>
  <c r="E9831" i="35"/>
  <c r="E9832" i="35"/>
  <c r="E9833" i="35"/>
  <c r="E9834" i="35"/>
  <c r="E9835" i="35"/>
  <c r="E9836" i="35"/>
  <c r="E9837" i="35"/>
  <c r="E9838" i="35"/>
  <c r="E9839" i="35"/>
  <c r="E9840" i="35"/>
  <c r="E9841" i="35"/>
  <c r="E9842" i="35"/>
  <c r="E9843" i="35"/>
  <c r="E9844" i="35"/>
  <c r="E9845" i="35"/>
  <c r="E9846" i="35"/>
  <c r="E9847" i="35"/>
  <c r="E9848" i="35"/>
  <c r="E9849" i="35"/>
  <c r="E9850" i="35"/>
  <c r="E9851" i="35"/>
  <c r="E9852" i="35"/>
  <c r="E9853" i="35"/>
  <c r="E9854" i="35"/>
  <c r="E9855" i="35"/>
  <c r="E9856" i="35"/>
  <c r="E9857" i="35"/>
  <c r="E9858" i="35"/>
  <c r="E9859" i="35"/>
  <c r="E9860" i="35"/>
  <c r="E9861" i="35"/>
  <c r="E9862" i="35"/>
  <c r="E9863" i="35"/>
  <c r="E9864" i="35"/>
  <c r="E9865" i="35"/>
  <c r="E9866" i="35"/>
  <c r="C4" i="21"/>
  <c r="D4" i="21"/>
  <c r="E4" i="21"/>
  <c r="F4" i="21"/>
  <c r="G4" i="21"/>
  <c r="K182" i="10"/>
  <c r="E182" i="10"/>
  <c r="H4" i="11"/>
  <c r="E18" i="3"/>
  <c r="E16" i="3"/>
  <c r="E14" i="3"/>
  <c r="F20" i="3"/>
  <c r="C72" i="1"/>
  <c r="B72" i="10" s="1"/>
  <c r="C158" i="1"/>
  <c r="B158" i="10" s="1"/>
  <c r="G138" i="1"/>
  <c r="E138" i="10" s="1"/>
  <c r="C38" i="1"/>
  <c r="B38" i="10" s="1"/>
  <c r="B32" i="1"/>
  <c r="B80" i="1"/>
  <c r="G41" i="1"/>
  <c r="E41" i="10" s="1"/>
  <c r="K7" i="10"/>
  <c r="C42" i="1"/>
  <c r="B42" i="10" s="1"/>
  <c r="K58" i="10"/>
  <c r="C34" i="1"/>
  <c r="B34" i="10" s="1"/>
  <c r="B136" i="1"/>
  <c r="C90" i="1"/>
  <c r="B90" i="10" s="1"/>
  <c r="C118" i="1"/>
  <c r="B118" i="10" s="1"/>
  <c r="K146" i="10"/>
  <c r="G154" i="1"/>
  <c r="E154" i="10" s="1"/>
  <c r="B22" i="1"/>
  <c r="C106" i="1"/>
  <c r="B106" i="10" s="1"/>
  <c r="C114" i="1"/>
  <c r="B114" i="10" s="1"/>
  <c r="K122" i="10"/>
  <c r="K130" i="10"/>
  <c r="B142" i="1"/>
  <c r="G142" i="1"/>
  <c r="E142" i="10" s="1"/>
  <c r="K142" i="10"/>
  <c r="B90" i="1"/>
  <c r="G57" i="1"/>
  <c r="E57" i="10" s="1"/>
  <c r="B20" i="1"/>
  <c r="C154" i="1"/>
  <c r="B154" i="10" s="1"/>
  <c r="K154" i="10"/>
  <c r="C150" i="1"/>
  <c r="B150" i="10" s="1"/>
  <c r="K162" i="10"/>
  <c r="K168" i="10"/>
  <c r="B168" i="1"/>
  <c r="B78" i="1"/>
  <c r="K172" i="10"/>
  <c r="G75" i="1"/>
  <c r="E75" i="10" s="1"/>
  <c r="B163" i="1"/>
  <c r="B45" i="1"/>
  <c r="K21" i="10"/>
  <c r="C127" i="1"/>
  <c r="B127" i="10" s="1"/>
  <c r="G111" i="1"/>
  <c r="E111" i="10" s="1"/>
  <c r="G144" i="1"/>
  <c r="E144" i="10" s="1"/>
  <c r="C172" i="1"/>
  <c r="B172" i="10" s="1"/>
  <c r="B127" i="1"/>
  <c r="G135" i="1"/>
  <c r="E135" i="10" s="1"/>
  <c r="G173" i="1"/>
  <c r="E173" i="10" s="1"/>
  <c r="C93" i="1"/>
  <c r="B93" i="10" s="1"/>
  <c r="C156" i="1"/>
  <c r="B156" i="10" s="1"/>
  <c r="K120" i="10"/>
  <c r="C140" i="1"/>
  <c r="B140" i="10" s="1"/>
  <c r="K9" i="10"/>
  <c r="K129" i="10"/>
  <c r="C77" i="1"/>
  <c r="B77" i="10" s="1"/>
  <c r="C67" i="1"/>
  <c r="B67" i="10" s="1"/>
  <c r="G69" i="1"/>
  <c r="E69" i="10" s="1"/>
  <c r="B133" i="1"/>
  <c r="B27" i="1"/>
  <c r="C65" i="1"/>
  <c r="B65" i="10" s="1"/>
  <c r="C15" i="1"/>
  <c r="B15" i="10" s="1"/>
  <c r="G15" i="1"/>
  <c r="E15" i="10" s="1"/>
  <c r="C117" i="1"/>
  <c r="B117" i="10" s="1"/>
  <c r="C45" i="1"/>
  <c r="B45" i="10" s="1"/>
  <c r="G19" i="1"/>
  <c r="E19" i="10" s="1"/>
  <c r="C161" i="1"/>
  <c r="B161" i="10" s="1"/>
  <c r="G8" i="1"/>
  <c r="E8" i="10" s="1"/>
  <c r="B169" i="1"/>
  <c r="K95" i="10"/>
  <c r="K33" i="10"/>
  <c r="C41" i="1"/>
  <c r="B41" i="10" s="1"/>
  <c r="C21" i="1"/>
  <c r="B21" i="10" s="1"/>
  <c r="K103" i="10"/>
  <c r="B105" i="1"/>
  <c r="K141" i="10"/>
  <c r="B19" i="1"/>
  <c r="K15" i="10"/>
  <c r="G125" i="1"/>
  <c r="E125" i="10" s="1"/>
  <c r="B123" i="1"/>
  <c r="G172" i="1"/>
  <c r="E172" i="10" s="1"/>
  <c r="C71" i="1"/>
  <c r="B71" i="10" s="1"/>
  <c r="B47" i="1"/>
  <c r="G24" i="1"/>
  <c r="E24" i="10" s="1"/>
  <c r="K65" i="10"/>
  <c r="K97" i="10"/>
  <c r="B120" i="1"/>
  <c r="G72" i="1"/>
  <c r="E72" i="10" s="1"/>
  <c r="K63" i="10"/>
  <c r="K117" i="10"/>
  <c r="G33" i="1"/>
  <c r="E33" i="10" s="1"/>
  <c r="K24" i="10"/>
  <c r="C27" i="1"/>
  <c r="B27" i="10" s="1"/>
  <c r="B38" i="1"/>
  <c r="B109" i="1"/>
  <c r="B49" i="1"/>
  <c r="G143" i="1"/>
  <c r="E143" i="10" s="1"/>
  <c r="K123" i="10"/>
  <c r="G43" i="1"/>
  <c r="E43" i="10" s="1"/>
  <c r="G151" i="1"/>
  <c r="E151" i="10" s="1"/>
  <c r="K73" i="10"/>
  <c r="G46" i="1"/>
  <c r="E46" i="10" s="1"/>
  <c r="K153" i="10"/>
  <c r="G18" i="1"/>
  <c r="E18" i="10" s="1"/>
  <c r="G37" i="1"/>
  <c r="E37" i="10" s="1"/>
  <c r="B24" i="1"/>
  <c r="C133" i="1"/>
  <c r="B133" i="10" s="1"/>
  <c r="B161" i="1"/>
  <c r="C165" i="1"/>
  <c r="B165" i="10" s="1"/>
  <c r="K78" i="10"/>
  <c r="K150" i="10"/>
  <c r="B52" i="1"/>
  <c r="K20" i="10"/>
  <c r="K101" i="10"/>
  <c r="B146" i="1"/>
  <c r="K106" i="10"/>
  <c r="C97" i="1"/>
  <c r="B97" i="10" s="1"/>
  <c r="B58" i="1"/>
  <c r="C80" i="1"/>
  <c r="B80" i="10" s="1"/>
  <c r="K105" i="10"/>
  <c r="C163" i="1"/>
  <c r="B163" i="10" s="1"/>
  <c r="B158" i="1"/>
  <c r="B102" i="1"/>
  <c r="K82" i="10"/>
  <c r="G83" i="1"/>
  <c r="E83" i="10" s="1"/>
  <c r="G86" i="1"/>
  <c r="E86" i="10" s="1"/>
  <c r="K102" i="10"/>
  <c r="K173" i="10"/>
  <c r="G107" i="1"/>
  <c r="E107" i="10" s="1"/>
  <c r="K93" i="10"/>
  <c r="B101" i="1"/>
  <c r="G36" i="1"/>
  <c r="E36" i="10" s="1"/>
  <c r="B41" i="1"/>
  <c r="G40" i="1"/>
  <c r="E40" i="10" s="1"/>
  <c r="C103" i="1"/>
  <c r="B103" i="10" s="1"/>
  <c r="G17" i="1"/>
  <c r="E17" i="10" s="1"/>
  <c r="G152" i="1"/>
  <c r="E152" i="10" s="1"/>
  <c r="B173" i="1"/>
  <c r="K77" i="10"/>
  <c r="B60" i="1"/>
  <c r="C96" i="1"/>
  <c r="B96" i="10" s="1"/>
  <c r="C52" i="1"/>
  <c r="B52" i="10" s="1"/>
  <c r="C130" i="1"/>
  <c r="B130" i="10" s="1"/>
  <c r="K114" i="10"/>
  <c r="G171" i="1"/>
  <c r="E171" i="10" s="1"/>
  <c r="G132" i="1"/>
  <c r="E132" i="10" s="1"/>
  <c r="C136" i="1"/>
  <c r="B136" i="10" s="1"/>
  <c r="C94" i="1"/>
  <c r="B94" i="10" s="1"/>
  <c r="G87" i="1"/>
  <c r="E87" i="10" s="1"/>
  <c r="C73" i="1"/>
  <c r="B73" i="10" s="1"/>
  <c r="C7" i="1"/>
  <c r="B7" i="10" s="1"/>
  <c r="K87" i="10"/>
  <c r="C13" i="1"/>
  <c r="B13" i="10" s="1"/>
  <c r="B66" i="1"/>
  <c r="C66" i="1"/>
  <c r="B66" i="10" s="1"/>
  <c r="G25" i="1"/>
  <c r="E25" i="10" s="1"/>
  <c r="K165" i="10"/>
  <c r="C169" i="1"/>
  <c r="B169" i="10" s="1"/>
  <c r="C155" i="1"/>
  <c r="B155" i="10" s="1"/>
  <c r="K164" i="10"/>
  <c r="B141" i="1"/>
  <c r="K39" i="10"/>
  <c r="K126" i="10"/>
  <c r="B98" i="1"/>
  <c r="B126" i="1"/>
  <c r="K157" i="10"/>
  <c r="K111" i="10"/>
  <c r="G73" i="1"/>
  <c r="E73" i="10" s="1"/>
  <c r="G30" i="1"/>
  <c r="E30" i="10" s="1"/>
  <c r="C153" i="1"/>
  <c r="B153" i="10" s="1"/>
  <c r="B64" i="1"/>
  <c r="K140" i="10"/>
  <c r="C164" i="1"/>
  <c r="B164" i="10" s="1"/>
  <c r="K121" i="10"/>
  <c r="G84" i="1"/>
  <c r="E84" i="10" s="1"/>
  <c r="G106" i="1"/>
  <c r="E106" i="10" s="1"/>
  <c r="K115" i="10"/>
  <c r="B115" i="1"/>
  <c r="C115" i="1"/>
  <c r="B115" i="10" s="1"/>
  <c r="B119" i="1"/>
  <c r="C119" i="1"/>
  <c r="B119" i="10" s="1"/>
  <c r="C137" i="1"/>
  <c r="B137" i="10" s="1"/>
  <c r="B137" i="1"/>
  <c r="C144" i="1"/>
  <c r="B144" i="10" s="1"/>
  <c r="K144" i="10"/>
  <c r="B148" i="1"/>
  <c r="K148" i="10"/>
  <c r="B166" i="1"/>
  <c r="C166" i="1"/>
  <c r="B166" i="10" s="1"/>
  <c r="B170" i="1"/>
  <c r="C170" i="1"/>
  <c r="B170" i="10" s="1"/>
  <c r="G38" i="1"/>
  <c r="E38" i="10" s="1"/>
  <c r="K170" i="10"/>
  <c r="B129" i="1"/>
  <c r="K60" i="10"/>
  <c r="C98" i="1"/>
  <c r="B98" i="10" s="1"/>
  <c r="K22" i="10"/>
  <c r="G136" i="1"/>
  <c r="E136" i="10" s="1"/>
  <c r="K119" i="10"/>
  <c r="G59" i="1"/>
  <c r="E59" i="10" s="1"/>
  <c r="C32" i="1"/>
  <c r="B32" i="10" s="1"/>
  <c r="K13" i="10"/>
  <c r="C64" i="1"/>
  <c r="B64" i="10" s="1"/>
  <c r="B9" i="1"/>
  <c r="B72" i="1"/>
  <c r="G48" i="1"/>
  <c r="E48" i="10" s="1"/>
  <c r="G94" i="1"/>
  <c r="E94" i="10" s="1"/>
  <c r="G98" i="1"/>
  <c r="E98" i="10" s="1"/>
  <c r="G157" i="1"/>
  <c r="E157" i="10" s="1"/>
  <c r="B37" i="1"/>
  <c r="C37" i="1"/>
  <c r="B37" i="10" s="1"/>
  <c r="K44" i="10"/>
  <c r="B44" i="1"/>
  <c r="C113" i="1"/>
  <c r="B113" i="10" s="1"/>
  <c r="B113" i="1"/>
  <c r="C138" i="1"/>
  <c r="B138" i="10" s="1"/>
  <c r="B138" i="1"/>
  <c r="G32" i="1"/>
  <c r="E32" i="10" s="1"/>
  <c r="G95" i="1"/>
  <c r="E95" i="10" s="1"/>
  <c r="G104" i="1"/>
  <c r="E104" i="10" s="1"/>
  <c r="C56" i="1"/>
  <c r="B56" i="10" s="1"/>
  <c r="B56" i="1"/>
  <c r="K68" i="10"/>
  <c r="C68" i="1"/>
  <c r="B68" i="10" s="1"/>
  <c r="K166" i="10"/>
  <c r="B162" i="1"/>
  <c r="C39" i="1"/>
  <c r="B39" i="10" s="1"/>
  <c r="K110" i="10"/>
  <c r="C122" i="1"/>
  <c r="B122" i="10" s="1"/>
  <c r="G47" i="1"/>
  <c r="E47" i="10" s="1"/>
  <c r="C110" i="1"/>
  <c r="B110" i="10" s="1"/>
  <c r="B156" i="1"/>
  <c r="G42" i="1"/>
  <c r="E42" i="10" s="1"/>
  <c r="G89" i="1"/>
  <c r="E89" i="10" s="1"/>
  <c r="B144" i="1"/>
  <c r="C87" i="1"/>
  <c r="B87" i="10" s="1"/>
  <c r="G110" i="1"/>
  <c r="E110" i="10" s="1"/>
  <c r="C6" i="1"/>
  <c r="B6" i="10" s="1"/>
  <c r="K53" i="10"/>
  <c r="B53" i="1"/>
  <c r="B76" i="1"/>
  <c r="K76" i="10"/>
  <c r="B84" i="1"/>
  <c r="K84" i="10"/>
  <c r="C107" i="1"/>
  <c r="B107" i="10" s="1"/>
  <c r="B107" i="1"/>
  <c r="C159" i="1"/>
  <c r="B159" i="10" s="1"/>
  <c r="K159" i="10"/>
  <c r="G6" i="1"/>
  <c r="E6" i="10" s="1"/>
  <c r="G21" i="1"/>
  <c r="E21" i="10" s="1"/>
  <c r="G66" i="1"/>
  <c r="E66" i="10" s="1"/>
  <c r="G70" i="1"/>
  <c r="E70" i="10" s="1"/>
  <c r="G102" i="1"/>
  <c r="E102" i="10" s="1"/>
  <c r="G116" i="1"/>
  <c r="E116" i="10" s="1"/>
  <c r="G134" i="1"/>
  <c r="E134" i="10" s="1"/>
  <c r="G166" i="1"/>
  <c r="E166" i="10" s="1"/>
  <c r="K31" i="10"/>
  <c r="B31" i="1"/>
  <c r="K145" i="10"/>
  <c r="C145" i="1"/>
  <c r="B145" i="10" s="1"/>
  <c r="B149" i="1"/>
  <c r="C149" i="1"/>
  <c r="B149" i="10" s="1"/>
  <c r="K167" i="10"/>
  <c r="C167" i="1"/>
  <c r="B167" i="10" s="1"/>
  <c r="K171" i="10"/>
  <c r="B171" i="1"/>
  <c r="K155" i="10"/>
  <c r="K109" i="10"/>
  <c r="C84" i="1"/>
  <c r="B84" i="10" s="1"/>
  <c r="K47" i="10"/>
  <c r="B96" i="1"/>
  <c r="C49" i="1"/>
  <c r="B49" i="10" s="1"/>
  <c r="C33" i="1"/>
  <c r="B33" i="10" s="1"/>
  <c r="K54" i="10"/>
  <c r="C111" i="1"/>
  <c r="B111" i="10" s="1"/>
  <c r="B167" i="1"/>
  <c r="B145" i="1"/>
  <c r="G130" i="1"/>
  <c r="E130" i="10" s="1"/>
  <c r="G77" i="1"/>
  <c r="E77" i="10" s="1"/>
  <c r="G80" i="1"/>
  <c r="E80" i="10" s="1"/>
  <c r="G113" i="1"/>
  <c r="E113" i="10" s="1"/>
  <c r="B14" i="1"/>
  <c r="C14" i="1"/>
  <c r="B14" i="10" s="1"/>
  <c r="B50" i="1"/>
  <c r="K50" i="10"/>
  <c r="C108" i="1"/>
  <c r="B108" i="10" s="1"/>
  <c r="B108" i="1"/>
  <c r="K131" i="10"/>
  <c r="C131" i="1"/>
  <c r="B131" i="10" s="1"/>
  <c r="B131" i="1"/>
  <c r="B135" i="1"/>
  <c r="K135" i="10"/>
  <c r="G45" i="1"/>
  <c r="E45" i="10" s="1"/>
  <c r="G52" i="1"/>
  <c r="E52" i="10" s="1"/>
  <c r="G93" i="1"/>
  <c r="E93" i="10" s="1"/>
  <c r="G159" i="1"/>
  <c r="E159" i="10" s="1"/>
  <c r="C51" i="1"/>
  <c r="B51" i="10" s="1"/>
  <c r="B51" i="1"/>
  <c r="K69" i="10"/>
  <c r="B69" i="1"/>
  <c r="C91" i="1"/>
  <c r="B91" i="10" s="1"/>
  <c r="B91" i="1"/>
  <c r="C124" i="1"/>
  <c r="B124" i="10" s="1"/>
  <c r="B124" i="1"/>
  <c r="K128" i="10"/>
  <c r="B128" i="1"/>
  <c r="C132" i="1"/>
  <c r="B132" i="10" s="1"/>
  <c r="B132" i="1"/>
  <c r="C143" i="1"/>
  <c r="B143" i="10" s="1"/>
  <c r="B143" i="1"/>
  <c r="K147" i="10"/>
  <c r="B147" i="1"/>
  <c r="K151" i="10"/>
  <c r="B151" i="1"/>
  <c r="B67" i="1"/>
  <c r="K57" i="10"/>
  <c r="C76" i="1"/>
  <c r="B76" i="10" s="1"/>
  <c r="B118" i="1"/>
  <c r="C157" i="1"/>
  <c r="B157" i="10" s="1"/>
  <c r="K132" i="10"/>
  <c r="B94" i="1"/>
  <c r="G82" i="1"/>
  <c r="E82" i="10" s="1"/>
  <c r="K149" i="10"/>
  <c r="G145" i="1"/>
  <c r="E145" i="10" s="1"/>
  <c r="C63" i="1"/>
  <c r="B63" i="10" s="1"/>
  <c r="C121" i="1"/>
  <c r="B121" i="10" s="1"/>
  <c r="G23" i="1"/>
  <c r="E23" i="10" s="1"/>
  <c r="B82" i="1"/>
  <c r="G127" i="1"/>
  <c r="E127" i="10" s="1"/>
  <c r="K16" i="10"/>
  <c r="C16" i="1"/>
  <c r="B16" i="10" s="1"/>
  <c r="B30" i="1"/>
  <c r="C30" i="1"/>
  <c r="B30" i="10" s="1"/>
  <c r="B34" i="1"/>
  <c r="K34" i="10"/>
  <c r="B89" i="1"/>
  <c r="K89" i="10"/>
  <c r="B152" i="1"/>
  <c r="C152" i="1"/>
  <c r="B152" i="10" s="1"/>
  <c r="G7" i="1"/>
  <c r="E7" i="10" s="1"/>
  <c r="K11" i="10"/>
  <c r="C11" i="1"/>
  <c r="B11" i="10" s="1"/>
  <c r="G55" i="1"/>
  <c r="E55" i="10" s="1"/>
  <c r="G68" i="1"/>
  <c r="E68" i="10" s="1"/>
  <c r="G105" i="1"/>
  <c r="E105" i="10" s="1"/>
  <c r="G108" i="1"/>
  <c r="E108" i="10" s="1"/>
  <c r="G137" i="1"/>
  <c r="E137" i="10" s="1"/>
  <c r="G146" i="1"/>
  <c r="E146" i="10" s="1"/>
  <c r="G158" i="1"/>
  <c r="E158" i="10" s="1"/>
  <c r="K23" i="10"/>
  <c r="C23" i="1"/>
  <c r="B23" i="10" s="1"/>
  <c r="C26" i="1"/>
  <c r="B26" i="10" s="1"/>
  <c r="K26" i="10"/>
  <c r="B29" i="1"/>
  <c r="K29" i="10"/>
  <c r="K35" i="10"/>
  <c r="B35" i="1"/>
  <c r="B59" i="1"/>
  <c r="C59" i="1"/>
  <c r="B59" i="10" s="1"/>
  <c r="K79" i="10"/>
  <c r="B79" i="1"/>
  <c r="B85" i="1"/>
  <c r="C85" i="1"/>
  <c r="B85" i="10" s="1"/>
  <c r="C125" i="1"/>
  <c r="B125" i="10" s="1"/>
  <c r="K125" i="10"/>
  <c r="C134" i="1"/>
  <c r="B134" i="10" s="1"/>
  <c r="K134" i="10"/>
  <c r="K71" i="10"/>
  <c r="C95" i="1"/>
  <c r="B95" i="10" s="1"/>
  <c r="C57" i="1"/>
  <c r="B57" i="10" s="1"/>
  <c r="K85" i="10"/>
  <c r="C54" i="1"/>
  <c r="B54" i="10" s="1"/>
  <c r="B23" i="1"/>
  <c r="G160" i="1"/>
  <c r="E160" i="10" s="1"/>
  <c r="K59" i="10"/>
  <c r="C79" i="1"/>
  <c r="B79" i="10" s="1"/>
  <c r="G11" i="1"/>
  <c r="E11" i="10" s="1"/>
  <c r="C8" i="1"/>
  <c r="B8" i="10" s="1"/>
  <c r="K8" i="10"/>
  <c r="B12" i="1"/>
  <c r="C12" i="1"/>
  <c r="B12" i="10" s="1"/>
  <c r="K12" i="10"/>
  <c r="G49" i="1"/>
  <c r="E49" i="10" s="1"/>
  <c r="G53" i="1"/>
  <c r="E53" i="10" s="1"/>
  <c r="G56" i="1"/>
  <c r="E56" i="10" s="1"/>
  <c r="G109" i="1"/>
  <c r="E109" i="10" s="1"/>
  <c r="G150" i="1"/>
  <c r="E150" i="10" s="1"/>
  <c r="K36" i="10"/>
  <c r="B36" i="1"/>
  <c r="K43" i="10"/>
  <c r="C43" i="1"/>
  <c r="B43" i="10" s="1"/>
  <c r="K46" i="10"/>
  <c r="C46" i="1"/>
  <c r="B46" i="10" s="1"/>
  <c r="B48" i="1"/>
  <c r="C48" i="1"/>
  <c r="B48" i="10" s="1"/>
  <c r="B70" i="1"/>
  <c r="C70" i="1"/>
  <c r="B70" i="10" s="1"/>
  <c r="K86" i="10"/>
  <c r="C86" i="1"/>
  <c r="B86" i="10" s="1"/>
  <c r="B86" i="1"/>
  <c r="C104" i="1"/>
  <c r="B104" i="10" s="1"/>
  <c r="B104" i="1"/>
  <c r="C116" i="1"/>
  <c r="B116" i="10" s="1"/>
  <c r="B116" i="1"/>
  <c r="C139" i="1"/>
  <c r="B139" i="10" s="1"/>
  <c r="B139" i="1"/>
  <c r="G20" i="1"/>
  <c r="E20" i="10" s="1"/>
  <c r="G50" i="1"/>
  <c r="E50" i="10" s="1"/>
  <c r="G78" i="1"/>
  <c r="E78" i="10" s="1"/>
  <c r="C17" i="1"/>
  <c r="B17" i="10" s="1"/>
  <c r="B17" i="1"/>
  <c r="K40" i="10"/>
  <c r="C40" i="1"/>
  <c r="B40" i="10" s="1"/>
  <c r="B40" i="1"/>
  <c r="K61" i="10"/>
  <c r="C61" i="1"/>
  <c r="B61" i="10" s="1"/>
  <c r="B74" i="1"/>
  <c r="C74" i="1"/>
  <c r="B74" i="10" s="1"/>
  <c r="K81" i="10"/>
  <c r="B81" i="1"/>
  <c r="C83" i="1"/>
  <c r="B83" i="10" s="1"/>
  <c r="B83" i="1"/>
  <c r="B92" i="1"/>
  <c r="K92" i="10"/>
  <c r="C99" i="1"/>
  <c r="B99" i="10" s="1"/>
  <c r="B99" i="1"/>
  <c r="B112" i="1"/>
  <c r="C112" i="1"/>
  <c r="B112" i="10" s="1"/>
  <c r="K19" i="10"/>
  <c r="G122" i="1"/>
  <c r="E122" i="10" s="1"/>
  <c r="B61" i="1"/>
  <c r="G71" i="1"/>
  <c r="E71" i="10" s="1"/>
  <c r="B42" i="1"/>
  <c r="B26" i="1"/>
  <c r="G13" i="1"/>
  <c r="E13" i="10" s="1"/>
  <c r="C29" i="1"/>
  <c r="B29" i="10" s="1"/>
  <c r="G99" i="1"/>
  <c r="E99" i="10" s="1"/>
  <c r="K10" i="10"/>
  <c r="B10" i="1"/>
  <c r="G22" i="1"/>
  <c r="E22" i="10" s="1"/>
  <c r="G28" i="1"/>
  <c r="E28" i="10" s="1"/>
  <c r="G61" i="1"/>
  <c r="E61" i="10" s="1"/>
  <c r="G65" i="1"/>
  <c r="E65" i="10" s="1"/>
  <c r="G115" i="1"/>
  <c r="E115" i="10" s="1"/>
  <c r="G119" i="1"/>
  <c r="E119" i="10" s="1"/>
  <c r="C18" i="1"/>
  <c r="B18" i="10" s="1"/>
  <c r="B18" i="1"/>
  <c r="B25" i="1"/>
  <c r="C25" i="1"/>
  <c r="B25" i="10" s="1"/>
  <c r="C28" i="1"/>
  <c r="B28" i="10" s="1"/>
  <c r="B28" i="1"/>
  <c r="C55" i="1"/>
  <c r="B55" i="10" s="1"/>
  <c r="B55" i="1"/>
  <c r="B62" i="1"/>
  <c r="K62" i="10"/>
  <c r="C62" i="1"/>
  <c r="B62" i="10" s="1"/>
  <c r="B75" i="1"/>
  <c r="C75" i="1"/>
  <c r="B75" i="10" s="1"/>
  <c r="K75" i="10"/>
  <c r="C88" i="1"/>
  <c r="B88" i="10" s="1"/>
  <c r="B88" i="1"/>
  <c r="C100" i="1"/>
  <c r="B100" i="10" s="1"/>
  <c r="K100" i="10"/>
  <c r="C160" i="1"/>
  <c r="B160" i="10" s="1"/>
  <c r="B160" i="1"/>
  <c r="R26" i="48" l="1"/>
  <c r="S19" i="48"/>
  <c r="F26" i="48"/>
  <c r="B26" i="48"/>
  <c r="N26" i="48"/>
  <c r="J26" i="48"/>
  <c r="K19" i="48"/>
  <c r="O19" i="48"/>
  <c r="C19" i="48"/>
  <c r="G19" i="48"/>
  <c r="O13" i="48"/>
  <c r="C13" i="48"/>
  <c r="G11" i="48"/>
  <c r="K8" i="48"/>
  <c r="G9" i="48"/>
  <c r="G10" i="48"/>
  <c r="G15" i="48"/>
  <c r="O6" i="48"/>
  <c r="S12" i="48"/>
  <c r="O7" i="48"/>
  <c r="O17" i="48"/>
  <c r="S17" i="48"/>
  <c r="O14" i="48"/>
  <c r="O16" i="48"/>
  <c r="S13" i="48"/>
  <c r="S11" i="48"/>
  <c r="C8" i="48"/>
  <c r="K9" i="48"/>
  <c r="O9" i="48"/>
  <c r="C10" i="48"/>
  <c r="K15" i="48"/>
  <c r="O15" i="48"/>
  <c r="G6" i="48"/>
  <c r="K6" i="48"/>
  <c r="G12" i="48"/>
  <c r="G7" i="48"/>
  <c r="K7" i="48"/>
  <c r="C17" i="48"/>
  <c r="S14" i="48"/>
  <c r="S16" i="48"/>
  <c r="K16" i="48"/>
  <c r="G13" i="48"/>
  <c r="O11" i="48"/>
  <c r="C11" i="48"/>
  <c r="S8" i="48"/>
  <c r="S9" i="48"/>
  <c r="S10" i="48"/>
  <c r="S15" i="48"/>
  <c r="K12" i="48"/>
  <c r="C12" i="48"/>
  <c r="G17" i="48"/>
  <c r="C14" i="48"/>
  <c r="G16" i="48"/>
  <c r="K13" i="48"/>
  <c r="K11" i="48"/>
  <c r="G8" i="48"/>
  <c r="O8" i="48"/>
  <c r="C9" i="48"/>
  <c r="K10" i="48"/>
  <c r="O10" i="48"/>
  <c r="C15" i="48"/>
  <c r="S6" i="48"/>
  <c r="C6" i="48"/>
  <c r="O12" i="48"/>
  <c r="S7" i="48"/>
  <c r="C7" i="48"/>
  <c r="K17" i="48"/>
  <c r="G14" i="48"/>
  <c r="K14" i="48"/>
  <c r="C16" i="48"/>
  <c r="C4" i="11"/>
  <c r="N54" i="48"/>
  <c r="F54" i="48"/>
  <c r="R56" i="48"/>
  <c r="N56" i="48"/>
  <c r="J56" i="48"/>
  <c r="F56" i="48"/>
  <c r="B56" i="48"/>
  <c r="R54" i="48"/>
  <c r="J54" i="48"/>
  <c r="B54" i="48"/>
  <c r="B53" i="48"/>
  <c r="J53" i="48"/>
  <c r="R53" i="48"/>
  <c r="B55" i="48"/>
  <c r="J55" i="48"/>
  <c r="R55" i="48"/>
  <c r="F53" i="48"/>
  <c r="N53" i="48"/>
  <c r="F55" i="48"/>
  <c r="N55" i="48"/>
  <c r="B52" i="48"/>
  <c r="J52" i="48"/>
  <c r="R52" i="48"/>
  <c r="F52" i="48"/>
  <c r="N52" i="48"/>
  <c r="N51" i="48"/>
  <c r="B51" i="48"/>
  <c r="R50" i="48"/>
  <c r="F50" i="48"/>
  <c r="N48" i="48"/>
  <c r="B48" i="48"/>
  <c r="F48" i="48"/>
  <c r="N46" i="48"/>
  <c r="B46" i="48"/>
  <c r="F46" i="48"/>
  <c r="N44" i="48"/>
  <c r="B44" i="48"/>
  <c r="F44" i="48"/>
  <c r="N42" i="48"/>
  <c r="B42" i="48"/>
  <c r="F42" i="48"/>
  <c r="N40" i="48"/>
  <c r="B40" i="48"/>
  <c r="F40" i="48"/>
  <c r="R38" i="48"/>
  <c r="N38" i="48"/>
  <c r="J36" i="48"/>
  <c r="F36" i="48"/>
  <c r="N36" i="48"/>
  <c r="R34" i="48"/>
  <c r="B34" i="48"/>
  <c r="F34" i="48"/>
  <c r="J32" i="48"/>
  <c r="R30" i="48"/>
  <c r="F30" i="48"/>
  <c r="N30" i="48"/>
  <c r="N12" i="48" s="1"/>
  <c r="J28" i="48"/>
  <c r="N49" i="48"/>
  <c r="B49" i="48"/>
  <c r="N47" i="48"/>
  <c r="B47" i="48"/>
  <c r="N45" i="48"/>
  <c r="B45" i="48"/>
  <c r="N43" i="48"/>
  <c r="N10" i="48" s="1"/>
  <c r="B43" i="48"/>
  <c r="N41" i="48"/>
  <c r="B41" i="48"/>
  <c r="R39" i="48"/>
  <c r="N39" i="48"/>
  <c r="R37" i="48"/>
  <c r="F37" i="48"/>
  <c r="R35" i="48"/>
  <c r="R8" i="48" s="1"/>
  <c r="N35" i="48"/>
  <c r="R33" i="48"/>
  <c r="J33" i="48"/>
  <c r="F33" i="48"/>
  <c r="R31" i="48"/>
  <c r="J31" i="48"/>
  <c r="N31" i="48"/>
  <c r="J29" i="48"/>
  <c r="R29" i="48"/>
  <c r="F29" i="48"/>
  <c r="B27" i="48"/>
  <c r="N27" i="48"/>
  <c r="J27" i="48"/>
  <c r="J51" i="48"/>
  <c r="R51" i="48"/>
  <c r="F51" i="48"/>
  <c r="N50" i="48"/>
  <c r="B50" i="48"/>
  <c r="B16" i="48" s="1"/>
  <c r="J50" i="48"/>
  <c r="R48" i="48"/>
  <c r="J48" i="48"/>
  <c r="R46" i="48"/>
  <c r="J46" i="48"/>
  <c r="R44" i="48"/>
  <c r="J44" i="48"/>
  <c r="R42" i="48"/>
  <c r="J42" i="48"/>
  <c r="R40" i="48"/>
  <c r="J40" i="48"/>
  <c r="B38" i="48"/>
  <c r="J38" i="48"/>
  <c r="F38" i="48"/>
  <c r="F14" i="48" s="1"/>
  <c r="R36" i="48"/>
  <c r="B36" i="48"/>
  <c r="N34" i="48"/>
  <c r="J34" i="48"/>
  <c r="F32" i="48"/>
  <c r="B32" i="48"/>
  <c r="N32" i="48"/>
  <c r="R32" i="48"/>
  <c r="R7" i="48" s="1"/>
  <c r="B30" i="48"/>
  <c r="J30" i="48"/>
  <c r="F28" i="48"/>
  <c r="R28" i="48"/>
  <c r="R6" i="48" s="1"/>
  <c r="N28" i="48"/>
  <c r="B28" i="48"/>
  <c r="J49" i="48"/>
  <c r="R49" i="48"/>
  <c r="F49" i="48"/>
  <c r="J47" i="48"/>
  <c r="R47" i="48"/>
  <c r="F47" i="48"/>
  <c r="J45" i="48"/>
  <c r="R45" i="48"/>
  <c r="F45" i="48"/>
  <c r="J43" i="48"/>
  <c r="J10" i="48" s="1"/>
  <c r="R43" i="48"/>
  <c r="F43" i="48"/>
  <c r="F10" i="48" s="1"/>
  <c r="J41" i="48"/>
  <c r="R41" i="48"/>
  <c r="F41" i="48"/>
  <c r="J39" i="48"/>
  <c r="B39" i="48"/>
  <c r="F39" i="48"/>
  <c r="J37" i="48"/>
  <c r="B37" i="48"/>
  <c r="N37" i="48"/>
  <c r="J35" i="48"/>
  <c r="B35" i="48"/>
  <c r="F35" i="48"/>
  <c r="B33" i="48"/>
  <c r="N33" i="48"/>
  <c r="B31" i="48"/>
  <c r="F31" i="48"/>
  <c r="B29" i="48"/>
  <c r="N29" i="48"/>
  <c r="R27" i="48"/>
  <c r="F27" i="48"/>
  <c r="A23" i="11"/>
  <c r="C49" i="41"/>
  <c r="E49" i="41"/>
  <c r="G49" i="41"/>
  <c r="I49" i="41"/>
  <c r="K28" i="25"/>
  <c r="D49" i="25"/>
  <c r="F49" i="25"/>
  <c r="H49" i="25"/>
  <c r="J49" i="25"/>
  <c r="D13" i="23"/>
  <c r="H13" i="23"/>
  <c r="C17" i="41"/>
  <c r="D49" i="41"/>
  <c r="F49" i="41"/>
  <c r="H49" i="41"/>
  <c r="J179" i="10"/>
  <c r="H19" i="10"/>
  <c r="F19" i="10"/>
  <c r="E17" i="25"/>
  <c r="G17" i="25"/>
  <c r="I17" i="25"/>
  <c r="C17" i="25"/>
  <c r="D17" i="25"/>
  <c r="F17" i="25"/>
  <c r="H17" i="25"/>
  <c r="J17" i="25"/>
  <c r="C49" i="25"/>
  <c r="E49" i="25"/>
  <c r="G49" i="25"/>
  <c r="I49" i="25"/>
  <c r="H16" i="11"/>
  <c r="F16" i="11"/>
  <c r="D16" i="11"/>
  <c r="G15" i="11"/>
  <c r="E15" i="11"/>
  <c r="H14" i="11"/>
  <c r="F14" i="11"/>
  <c r="D14" i="11"/>
  <c r="G13" i="11"/>
  <c r="E13" i="11"/>
  <c r="H12" i="11"/>
  <c r="F12" i="11"/>
  <c r="D12" i="11"/>
  <c r="G11" i="11"/>
  <c r="E11" i="11"/>
  <c r="H10" i="11"/>
  <c r="F10" i="11"/>
  <c r="D10" i="11"/>
  <c r="G9" i="11"/>
  <c r="E9" i="11"/>
  <c r="H8" i="11"/>
  <c r="F8" i="11"/>
  <c r="D8" i="11"/>
  <c r="G7" i="11"/>
  <c r="E7" i="11"/>
  <c r="H6" i="11"/>
  <c r="F6" i="11"/>
  <c r="D6" i="11"/>
  <c r="G5" i="11"/>
  <c r="E5" i="11"/>
  <c r="G16" i="11"/>
  <c r="E16" i="11"/>
  <c r="H15" i="11"/>
  <c r="F15" i="11"/>
  <c r="D15" i="11"/>
  <c r="G14" i="11"/>
  <c r="E14" i="11"/>
  <c r="H13" i="11"/>
  <c r="F13" i="11"/>
  <c r="D13" i="11"/>
  <c r="G12" i="11"/>
  <c r="E12" i="11"/>
  <c r="H11" i="11"/>
  <c r="F11" i="11"/>
  <c r="D11" i="11"/>
  <c r="G10" i="11"/>
  <c r="E10" i="11"/>
  <c r="H9" i="11"/>
  <c r="F9" i="11"/>
  <c r="D9" i="11"/>
  <c r="G8" i="11"/>
  <c r="E8" i="11"/>
  <c r="H7" i="11"/>
  <c r="F7" i="11"/>
  <c r="D7" i="11"/>
  <c r="G6" i="11"/>
  <c r="E6" i="11"/>
  <c r="H5" i="11"/>
  <c r="F5" i="11"/>
  <c r="D5" i="11"/>
  <c r="D49" i="11"/>
  <c r="B57" i="48" s="1"/>
  <c r="H49" i="11"/>
  <c r="R57" i="48" s="1"/>
  <c r="E49" i="11"/>
  <c r="F57" i="48" s="1"/>
  <c r="F49" i="11"/>
  <c r="J57" i="48" s="1"/>
  <c r="G49" i="11"/>
  <c r="N57" i="48" s="1"/>
  <c r="B6" i="1"/>
  <c r="B7" i="1"/>
  <c r="B8" i="1"/>
  <c r="C9" i="1"/>
  <c r="B9" i="10" s="1"/>
  <c r="C10" i="1"/>
  <c r="B10" i="10" s="1"/>
  <c r="B11" i="1"/>
  <c r="F179" i="10"/>
  <c r="H179" i="10"/>
  <c r="G16" i="1"/>
  <c r="E16" i="10" s="1"/>
  <c r="G29" i="1"/>
  <c r="E29" i="10" s="1"/>
  <c r="G60" i="1"/>
  <c r="E60" i="10" s="1"/>
  <c r="G85" i="1"/>
  <c r="E85" i="10" s="1"/>
  <c r="G88" i="1"/>
  <c r="E88" i="10" s="1"/>
  <c r="G147" i="1"/>
  <c r="E147" i="10" s="1"/>
  <c r="G148" i="1"/>
  <c r="E148" i="10" s="1"/>
  <c r="G149" i="1"/>
  <c r="E149" i="10" s="1"/>
  <c r="C6" i="25"/>
  <c r="E6" i="25"/>
  <c r="G6" i="25"/>
  <c r="I6" i="25"/>
  <c r="C7" i="25"/>
  <c r="E7" i="25"/>
  <c r="G7" i="25"/>
  <c r="I7" i="25"/>
  <c r="C8" i="25"/>
  <c r="E8" i="25"/>
  <c r="G8" i="25"/>
  <c r="I8" i="25"/>
  <c r="C9" i="25"/>
  <c r="E9" i="25"/>
  <c r="G9" i="25"/>
  <c r="I9" i="25"/>
  <c r="D6" i="25"/>
  <c r="F6" i="25"/>
  <c r="H6" i="25"/>
  <c r="J6" i="25"/>
  <c r="D7" i="25"/>
  <c r="F7" i="25"/>
  <c r="H7" i="25"/>
  <c r="J7" i="25"/>
  <c r="D8" i="25"/>
  <c r="F8" i="25"/>
  <c r="H8" i="25"/>
  <c r="D9" i="25"/>
  <c r="H9" i="25"/>
  <c r="C10" i="25"/>
  <c r="E10" i="25"/>
  <c r="G10" i="25"/>
  <c r="I10" i="25"/>
  <c r="D11" i="25"/>
  <c r="F11" i="25"/>
  <c r="H11" i="25"/>
  <c r="J11" i="25"/>
  <c r="D12" i="25"/>
  <c r="F12" i="25"/>
  <c r="H12" i="25"/>
  <c r="J12" i="25"/>
  <c r="D13" i="25"/>
  <c r="F13" i="25"/>
  <c r="H13" i="25"/>
  <c r="J13" i="25"/>
  <c r="D14" i="25"/>
  <c r="F14" i="25"/>
  <c r="H14" i="25"/>
  <c r="J14" i="25"/>
  <c r="D15" i="25"/>
  <c r="F15" i="25"/>
  <c r="H15" i="25"/>
  <c r="J15" i="25"/>
  <c r="D16" i="25"/>
  <c r="F16" i="25"/>
  <c r="H16" i="25"/>
  <c r="J16" i="25"/>
  <c r="F5" i="25"/>
  <c r="H5" i="25"/>
  <c r="J5" i="25"/>
  <c r="C5" i="25"/>
  <c r="J8" i="25"/>
  <c r="F9" i="25"/>
  <c r="J9" i="25"/>
  <c r="D10" i="25"/>
  <c r="F10" i="25"/>
  <c r="H10" i="25"/>
  <c r="J10" i="25"/>
  <c r="C11" i="25"/>
  <c r="E11" i="25"/>
  <c r="G11" i="25"/>
  <c r="I11" i="25"/>
  <c r="C12" i="25"/>
  <c r="E12" i="25"/>
  <c r="G12" i="25"/>
  <c r="I12" i="25"/>
  <c r="C13" i="25"/>
  <c r="E13" i="25"/>
  <c r="G13" i="25"/>
  <c r="I13" i="25"/>
  <c r="C14" i="25"/>
  <c r="E14" i="25"/>
  <c r="G14" i="25"/>
  <c r="I14" i="25"/>
  <c r="C15" i="25"/>
  <c r="E15" i="25"/>
  <c r="G15" i="25"/>
  <c r="I15" i="25"/>
  <c r="C16" i="25"/>
  <c r="E16" i="25"/>
  <c r="G16" i="25"/>
  <c r="I16" i="25"/>
  <c r="E5" i="25"/>
  <c r="G5" i="25"/>
  <c r="I5" i="25"/>
  <c r="D5" i="25"/>
  <c r="J16" i="41"/>
  <c r="H16" i="41"/>
  <c r="F16" i="41"/>
  <c r="D16" i="41"/>
  <c r="J15" i="41"/>
  <c r="H15" i="41"/>
  <c r="F15" i="41"/>
  <c r="D15" i="41"/>
  <c r="J14" i="41"/>
  <c r="H14" i="41"/>
  <c r="F14" i="41"/>
  <c r="D14" i="41"/>
  <c r="J13" i="41"/>
  <c r="H13" i="41"/>
  <c r="F13" i="41"/>
  <c r="D13" i="41"/>
  <c r="J12" i="41"/>
  <c r="H12" i="41"/>
  <c r="F12" i="41"/>
  <c r="D12" i="41"/>
  <c r="J11" i="41"/>
  <c r="H11" i="41"/>
  <c r="F11" i="41"/>
  <c r="D11" i="41"/>
  <c r="J10" i="41"/>
  <c r="H10" i="41"/>
  <c r="F10" i="41"/>
  <c r="D10" i="41"/>
  <c r="J9" i="41"/>
  <c r="H9" i="41"/>
  <c r="F9" i="41"/>
  <c r="D9" i="41"/>
  <c r="J8" i="41"/>
  <c r="H8" i="41"/>
  <c r="F8" i="41"/>
  <c r="D8" i="41"/>
  <c r="J7" i="41"/>
  <c r="H7" i="41"/>
  <c r="F7" i="41"/>
  <c r="D7" i="41"/>
  <c r="J6" i="41"/>
  <c r="H6" i="41"/>
  <c r="F6" i="41"/>
  <c r="D6" i="41"/>
  <c r="J5" i="41"/>
  <c r="H5" i="41"/>
  <c r="F5" i="41"/>
  <c r="D5" i="41"/>
  <c r="I16" i="41"/>
  <c r="G16" i="41"/>
  <c r="E16" i="41"/>
  <c r="C16" i="41"/>
  <c r="I15" i="41"/>
  <c r="G15" i="41"/>
  <c r="E15" i="41"/>
  <c r="C15" i="41"/>
  <c r="I14" i="41"/>
  <c r="G14" i="41"/>
  <c r="E14" i="41"/>
  <c r="C14" i="41"/>
  <c r="I13" i="41"/>
  <c r="G13" i="41"/>
  <c r="E13" i="41"/>
  <c r="C13" i="41"/>
  <c r="I12" i="41"/>
  <c r="G12" i="41"/>
  <c r="E12" i="41"/>
  <c r="C12" i="41"/>
  <c r="I11" i="41"/>
  <c r="G11" i="41"/>
  <c r="E11" i="41"/>
  <c r="C11" i="41"/>
  <c r="I10" i="41"/>
  <c r="G10" i="41"/>
  <c r="E10" i="41"/>
  <c r="C10" i="41"/>
  <c r="I9" i="41"/>
  <c r="G9" i="41"/>
  <c r="E9" i="41"/>
  <c r="C9" i="41"/>
  <c r="I8" i="41"/>
  <c r="G8" i="41"/>
  <c r="E8" i="41"/>
  <c r="C8" i="41"/>
  <c r="I7" i="41"/>
  <c r="G7" i="41"/>
  <c r="E7" i="41"/>
  <c r="C7" i="41"/>
  <c r="I6" i="41"/>
  <c r="G6" i="41"/>
  <c r="E6" i="41"/>
  <c r="C6" i="41"/>
  <c r="I5" i="41"/>
  <c r="G5" i="41"/>
  <c r="E5" i="41"/>
  <c r="C5" i="41"/>
  <c r="K33" i="25"/>
  <c r="D13" i="21"/>
  <c r="K23" i="25"/>
  <c r="K30" i="41"/>
  <c r="K31" i="41"/>
  <c r="K46" i="41"/>
  <c r="K47" i="41"/>
  <c r="C13" i="23"/>
  <c r="G13" i="23"/>
  <c r="B13" i="23"/>
  <c r="J13" i="23"/>
  <c r="K35" i="41"/>
  <c r="K34" i="41"/>
  <c r="E13" i="21"/>
  <c r="K36" i="25"/>
  <c r="K39" i="25"/>
  <c r="K44" i="25"/>
  <c r="K47" i="25"/>
  <c r="K27" i="41"/>
  <c r="K38" i="41"/>
  <c r="K43" i="41"/>
  <c r="D4" i="11"/>
  <c r="K29" i="25"/>
  <c r="K41" i="25"/>
  <c r="G13" i="21"/>
  <c r="F13" i="21"/>
  <c r="C13" i="21"/>
  <c r="K27" i="25"/>
  <c r="K31" i="25"/>
  <c r="K32" i="25"/>
  <c r="K35" i="25"/>
  <c r="K40" i="25"/>
  <c r="K43" i="25"/>
  <c r="K46" i="25"/>
  <c r="K48" i="25"/>
  <c r="K26" i="41"/>
  <c r="K39" i="41"/>
  <c r="K42" i="41"/>
  <c r="K25" i="41"/>
  <c r="K28" i="41"/>
  <c r="K33" i="41"/>
  <c r="K37" i="41"/>
  <c r="K41" i="41"/>
  <c r="K44" i="41"/>
  <c r="I13" i="23"/>
  <c r="B4" i="25"/>
  <c r="K25" i="25"/>
  <c r="K26" i="25"/>
  <c r="K30" i="25"/>
  <c r="K34" i="25"/>
  <c r="K37" i="25"/>
  <c r="K38" i="25"/>
  <c r="K42" i="25"/>
  <c r="K45" i="25"/>
  <c r="K23" i="41"/>
  <c r="K24" i="41"/>
  <c r="K29" i="41"/>
  <c r="K32" i="41"/>
  <c r="K36" i="41"/>
  <c r="K40" i="41"/>
  <c r="K45" i="41"/>
  <c r="K48" i="41"/>
  <c r="E13" i="23"/>
  <c r="K24" i="25"/>
  <c r="F13" i="23"/>
  <c r="F40" i="10"/>
  <c r="H38" i="10"/>
  <c r="J45" i="10"/>
  <c r="I42" i="10"/>
  <c r="I25" i="10"/>
  <c r="I17" i="10"/>
  <c r="J59" i="10"/>
  <c r="J29" i="10"/>
  <c r="F56" i="10"/>
  <c r="J60" i="10"/>
  <c r="I24" i="10"/>
  <c r="H62" i="10"/>
  <c r="F55" i="10"/>
  <c r="J61" i="10"/>
  <c r="H22" i="10"/>
  <c r="F160" i="10"/>
  <c r="H160" i="10"/>
  <c r="J160" i="10"/>
  <c r="I160" i="10"/>
  <c r="F10" i="10"/>
  <c r="H10" i="10"/>
  <c r="F12" i="10"/>
  <c r="H12" i="10"/>
  <c r="G132" i="10"/>
  <c r="J132" i="10"/>
  <c r="H14" i="10"/>
  <c r="F156" i="10"/>
  <c r="H156" i="10"/>
  <c r="J156" i="10"/>
  <c r="I156" i="10"/>
  <c r="F162" i="10"/>
  <c r="H162" i="10"/>
  <c r="J162" i="10"/>
  <c r="I162" i="10"/>
  <c r="H9" i="10"/>
  <c r="F158" i="10"/>
  <c r="H158" i="10"/>
  <c r="J158" i="10"/>
  <c r="I158" i="10"/>
  <c r="I161" i="10"/>
  <c r="F161" i="10"/>
  <c r="H161" i="10"/>
  <c r="J161" i="10"/>
  <c r="B71" i="1"/>
  <c r="B125" i="1"/>
  <c r="C126" i="1"/>
  <c r="B126" i="10" s="1"/>
  <c r="G128" i="1"/>
  <c r="E128" i="10" s="1"/>
  <c r="G129" i="1"/>
  <c r="E129" i="10" s="1"/>
  <c r="B15" i="1"/>
  <c r="B16" i="1"/>
  <c r="C19" i="1"/>
  <c r="B19" i="10" s="1"/>
  <c r="C20" i="1"/>
  <c r="B20" i="10" s="1"/>
  <c r="B21" i="1"/>
  <c r="C22" i="1"/>
  <c r="B22" i="10" s="1"/>
  <c r="C35" i="1"/>
  <c r="B35" i="10" s="1"/>
  <c r="C36" i="1"/>
  <c r="B36" i="10" s="1"/>
  <c r="B39" i="1"/>
  <c r="C60" i="1"/>
  <c r="B60" i="10" s="1"/>
  <c r="B63" i="1"/>
  <c r="B97" i="1"/>
  <c r="B100" i="1"/>
  <c r="C101" i="1"/>
  <c r="B101" i="10" s="1"/>
  <c r="C102" i="1"/>
  <c r="B102" i="10" s="1"/>
  <c r="B103" i="1"/>
  <c r="C120" i="1"/>
  <c r="B120" i="10" s="1"/>
  <c r="B121" i="1"/>
  <c r="B122" i="1"/>
  <c r="C123" i="1"/>
  <c r="B123" i="10" s="1"/>
  <c r="C128" i="1"/>
  <c r="B128" i="10" s="1"/>
  <c r="C129" i="1"/>
  <c r="B129" i="10" s="1"/>
  <c r="B130" i="1"/>
  <c r="C146" i="1"/>
  <c r="B146" i="10" s="1"/>
  <c r="C147" i="1"/>
  <c r="B147" i="10" s="1"/>
  <c r="C148" i="1"/>
  <c r="B148" i="10" s="1"/>
  <c r="C171" i="1"/>
  <c r="B171" i="10" s="1"/>
  <c r="B172" i="1"/>
  <c r="C173" i="1"/>
  <c r="B173" i="10" s="1"/>
  <c r="G9" i="1"/>
  <c r="E9" i="10" s="1"/>
  <c r="G10" i="1"/>
  <c r="E10" i="10" s="1"/>
  <c r="G39" i="1"/>
  <c r="E39" i="10" s="1"/>
  <c r="G44" i="1"/>
  <c r="E44" i="10" s="1"/>
  <c r="G51" i="1"/>
  <c r="E51" i="10" s="1"/>
  <c r="G54" i="1"/>
  <c r="E54" i="10" s="1"/>
  <c r="G76" i="1"/>
  <c r="E76" i="10" s="1"/>
  <c r="G79" i="1"/>
  <c r="E79" i="10" s="1"/>
  <c r="G96" i="1"/>
  <c r="E96" i="10" s="1"/>
  <c r="G97" i="1"/>
  <c r="E97" i="10" s="1"/>
  <c r="G100" i="1"/>
  <c r="E100" i="10" s="1"/>
  <c r="G101" i="1"/>
  <c r="E101" i="10" s="1"/>
  <c r="G114" i="1"/>
  <c r="E114" i="10" s="1"/>
  <c r="G117" i="1"/>
  <c r="E117" i="10" s="1"/>
  <c r="G118" i="1"/>
  <c r="E118" i="10" s="1"/>
  <c r="G123" i="1"/>
  <c r="E123" i="10" s="1"/>
  <c r="G124" i="1"/>
  <c r="E124" i="10" s="1"/>
  <c r="G133" i="1"/>
  <c r="E133" i="10" s="1"/>
  <c r="G155" i="1"/>
  <c r="E155" i="10" s="1"/>
  <c r="G156" i="1"/>
  <c r="E156" i="10" s="1"/>
  <c r="G161" i="1"/>
  <c r="E161" i="10" s="1"/>
  <c r="G162" i="1"/>
  <c r="E162" i="10" s="1"/>
  <c r="G163" i="1"/>
  <c r="E163" i="10" s="1"/>
  <c r="G164" i="1"/>
  <c r="E164" i="10" s="1"/>
  <c r="G165" i="1"/>
  <c r="E165" i="10" s="1"/>
  <c r="B65" i="1"/>
  <c r="B68" i="1"/>
  <c r="C69" i="1"/>
  <c r="B69" i="10" s="1"/>
  <c r="B73" i="1"/>
  <c r="B95" i="1"/>
  <c r="C105" i="1"/>
  <c r="B105" i="10" s="1"/>
  <c r="B106" i="1"/>
  <c r="C109" i="1"/>
  <c r="B109" i="10" s="1"/>
  <c r="B110" i="1"/>
  <c r="B111" i="1"/>
  <c r="B114" i="1"/>
  <c r="I19" i="10"/>
  <c r="J19" i="10"/>
  <c r="H99" i="10"/>
  <c r="F99" i="10"/>
  <c r="G12" i="1"/>
  <c r="E12" i="10" s="1"/>
  <c r="B13" i="1"/>
  <c r="G14" i="1"/>
  <c r="E14" i="10" s="1"/>
  <c r="G26" i="1"/>
  <c r="E26" i="10" s="1"/>
  <c r="G27" i="1"/>
  <c r="E27" i="10" s="1"/>
  <c r="G31" i="1"/>
  <c r="E31" i="10" s="1"/>
  <c r="G34" i="1"/>
  <c r="E34" i="10" s="1"/>
  <c r="G35" i="1"/>
  <c r="E35" i="10" s="1"/>
  <c r="G58" i="1"/>
  <c r="E58" i="10" s="1"/>
  <c r="G62" i="1"/>
  <c r="E62" i="10" s="1"/>
  <c r="G63" i="1"/>
  <c r="E63" i="10" s="1"/>
  <c r="G64" i="1"/>
  <c r="E64" i="10" s="1"/>
  <c r="G67" i="1"/>
  <c r="E67" i="10" s="1"/>
  <c r="G74" i="1"/>
  <c r="E74" i="10" s="1"/>
  <c r="G81" i="1"/>
  <c r="E81" i="10" s="1"/>
  <c r="G90" i="1"/>
  <c r="E90" i="10" s="1"/>
  <c r="G91" i="1"/>
  <c r="E91" i="10" s="1"/>
  <c r="G92" i="1"/>
  <c r="E92" i="10" s="1"/>
  <c r="G103" i="1"/>
  <c r="E103" i="10" s="1"/>
  <c r="G112" i="1"/>
  <c r="E112" i="10" s="1"/>
  <c r="G120" i="1"/>
  <c r="E120" i="10" s="1"/>
  <c r="G121" i="1"/>
  <c r="E121" i="10" s="1"/>
  <c r="G126" i="1"/>
  <c r="E126" i="10" s="1"/>
  <c r="G131" i="1"/>
  <c r="E131" i="10" s="1"/>
  <c r="G139" i="1"/>
  <c r="E139" i="10" s="1"/>
  <c r="G140" i="1"/>
  <c r="E140" i="10" s="1"/>
  <c r="G141" i="1"/>
  <c r="E141" i="10" s="1"/>
  <c r="G153" i="1"/>
  <c r="E153" i="10" s="1"/>
  <c r="G167" i="1"/>
  <c r="E167" i="10" s="1"/>
  <c r="G168" i="1"/>
  <c r="E168" i="10" s="1"/>
  <c r="G169" i="1"/>
  <c r="E169" i="10" s="1"/>
  <c r="G170" i="1"/>
  <c r="E170" i="10" s="1"/>
  <c r="C24" i="1"/>
  <c r="B24" i="10" s="1"/>
  <c r="C31" i="1"/>
  <c r="B31" i="10" s="1"/>
  <c r="B33" i="1"/>
  <c r="B43" i="1"/>
  <c r="C44" i="1"/>
  <c r="B44" i="10" s="1"/>
  <c r="B46" i="1"/>
  <c r="C47" i="1"/>
  <c r="B47" i="10" s="1"/>
  <c r="C50" i="1"/>
  <c r="B50" i="10" s="1"/>
  <c r="C53" i="1"/>
  <c r="B53" i="10" s="1"/>
  <c r="B54" i="1"/>
  <c r="B57" i="1"/>
  <c r="C58" i="1"/>
  <c r="B58" i="10" s="1"/>
  <c r="C81" i="1"/>
  <c r="B81" i="10" s="1"/>
  <c r="C82" i="1"/>
  <c r="B82" i="10" s="1"/>
  <c r="B87" i="1"/>
  <c r="C89" i="1"/>
  <c r="B89" i="10" s="1"/>
  <c r="C92" i="1"/>
  <c r="B92" i="10" s="1"/>
  <c r="B117" i="1"/>
  <c r="B150" i="1"/>
  <c r="C151" i="1"/>
  <c r="B151" i="10" s="1"/>
  <c r="B153" i="1"/>
  <c r="B154" i="1"/>
  <c r="B155" i="1"/>
  <c r="B157" i="1"/>
  <c r="B159" i="1"/>
  <c r="C162" i="1"/>
  <c r="B162" i="10" s="1"/>
  <c r="B164" i="1"/>
  <c r="B165" i="1"/>
  <c r="C168" i="1"/>
  <c r="B168" i="10" s="1"/>
  <c r="Q57" i="48" l="1"/>
  <c r="P57" i="48"/>
  <c r="N19" i="48"/>
  <c r="H57" i="48"/>
  <c r="I57" i="48"/>
  <c r="F19" i="48"/>
  <c r="E57" i="48"/>
  <c r="D57" i="48"/>
  <c r="B19" i="48"/>
  <c r="I10" i="48"/>
  <c r="H10" i="48"/>
  <c r="M10" i="48"/>
  <c r="L10" i="48"/>
  <c r="T6" i="48"/>
  <c r="U6" i="48"/>
  <c r="T7" i="48"/>
  <c r="U7" i="48"/>
  <c r="I14" i="48"/>
  <c r="H14" i="48"/>
  <c r="E16" i="48"/>
  <c r="D16" i="48"/>
  <c r="T8" i="48"/>
  <c r="U8" i="48"/>
  <c r="P10" i="48"/>
  <c r="Q10" i="48"/>
  <c r="P12" i="48"/>
  <c r="Q12" i="48"/>
  <c r="M57" i="48"/>
  <c r="L57" i="48"/>
  <c r="J19" i="48"/>
  <c r="U57" i="48"/>
  <c r="T57" i="48"/>
  <c r="R19" i="48"/>
  <c r="U27" i="48"/>
  <c r="T27" i="48"/>
  <c r="D29" i="48"/>
  <c r="E29" i="48"/>
  <c r="D31" i="48"/>
  <c r="E31" i="48"/>
  <c r="B11" i="48"/>
  <c r="D33" i="48"/>
  <c r="E33" i="48"/>
  <c r="D35" i="48"/>
  <c r="E35" i="48"/>
  <c r="Q37" i="48"/>
  <c r="P37" i="48"/>
  <c r="M37" i="48"/>
  <c r="L37" i="48"/>
  <c r="D39" i="48"/>
  <c r="E39" i="48"/>
  <c r="I41" i="48"/>
  <c r="H41" i="48"/>
  <c r="M41" i="48"/>
  <c r="L41" i="48"/>
  <c r="T43" i="48"/>
  <c r="U43" i="48"/>
  <c r="H45" i="48"/>
  <c r="I45" i="48"/>
  <c r="M45" i="48"/>
  <c r="L45" i="48"/>
  <c r="U47" i="48"/>
  <c r="T47" i="48"/>
  <c r="H49" i="48"/>
  <c r="I49" i="48"/>
  <c r="L49" i="48"/>
  <c r="M49" i="48"/>
  <c r="P28" i="48"/>
  <c r="Q28" i="48"/>
  <c r="H28" i="48"/>
  <c r="I28" i="48"/>
  <c r="D30" i="48"/>
  <c r="E30" i="48"/>
  <c r="Q32" i="48"/>
  <c r="P32" i="48"/>
  <c r="H32" i="48"/>
  <c r="I32" i="48"/>
  <c r="Q34" i="48"/>
  <c r="P34" i="48"/>
  <c r="T36" i="48"/>
  <c r="U36" i="48"/>
  <c r="L38" i="48"/>
  <c r="M38" i="48"/>
  <c r="M40" i="48"/>
  <c r="L40" i="48"/>
  <c r="L42" i="48"/>
  <c r="M42" i="48"/>
  <c r="L44" i="48"/>
  <c r="M44" i="48"/>
  <c r="M46" i="48"/>
  <c r="L46" i="48"/>
  <c r="L48" i="48"/>
  <c r="M48" i="48"/>
  <c r="L50" i="48"/>
  <c r="M50" i="48"/>
  <c r="P50" i="48"/>
  <c r="Q50" i="48"/>
  <c r="T51" i="48"/>
  <c r="U51" i="48"/>
  <c r="M27" i="48"/>
  <c r="L27" i="48"/>
  <c r="E27" i="48"/>
  <c r="D27" i="48"/>
  <c r="T29" i="48"/>
  <c r="U29" i="48"/>
  <c r="Q31" i="48"/>
  <c r="P31" i="48"/>
  <c r="U31" i="48"/>
  <c r="T31" i="48"/>
  <c r="J11" i="48"/>
  <c r="M33" i="48"/>
  <c r="L33" i="48"/>
  <c r="P35" i="48"/>
  <c r="Q35" i="48"/>
  <c r="I37" i="48"/>
  <c r="H37" i="48"/>
  <c r="Q39" i="48"/>
  <c r="P39" i="48"/>
  <c r="D41" i="48"/>
  <c r="E41" i="48"/>
  <c r="E43" i="48"/>
  <c r="D43" i="48"/>
  <c r="D45" i="48"/>
  <c r="E45" i="48"/>
  <c r="E47" i="48"/>
  <c r="D47" i="48"/>
  <c r="E49" i="48"/>
  <c r="D49" i="48"/>
  <c r="L28" i="48"/>
  <c r="M28" i="48"/>
  <c r="I30" i="48"/>
  <c r="H30" i="48"/>
  <c r="L32" i="48"/>
  <c r="M32" i="48"/>
  <c r="D34" i="48"/>
  <c r="E34" i="48"/>
  <c r="Q36" i="48"/>
  <c r="P36" i="48"/>
  <c r="L36" i="48"/>
  <c r="M36" i="48"/>
  <c r="U38" i="48"/>
  <c r="T38" i="48"/>
  <c r="E40" i="48"/>
  <c r="D40" i="48"/>
  <c r="H42" i="48"/>
  <c r="I42" i="48"/>
  <c r="P42" i="48"/>
  <c r="Q42" i="48"/>
  <c r="E44" i="48"/>
  <c r="D44" i="48"/>
  <c r="I46" i="48"/>
  <c r="H46" i="48"/>
  <c r="Q46" i="48"/>
  <c r="P46" i="48"/>
  <c r="E48" i="48"/>
  <c r="D48" i="48"/>
  <c r="I50" i="48"/>
  <c r="H50" i="48"/>
  <c r="D51" i="48"/>
  <c r="E51" i="48"/>
  <c r="Q52" i="48"/>
  <c r="P52" i="48"/>
  <c r="T52" i="48"/>
  <c r="U52" i="48"/>
  <c r="D52" i="48"/>
  <c r="E52" i="48"/>
  <c r="I55" i="48"/>
  <c r="H55" i="48"/>
  <c r="I53" i="48"/>
  <c r="H53" i="48"/>
  <c r="M55" i="48"/>
  <c r="L55" i="48"/>
  <c r="U53" i="48"/>
  <c r="T53" i="48"/>
  <c r="E53" i="48"/>
  <c r="D53" i="48"/>
  <c r="L54" i="48"/>
  <c r="M54" i="48"/>
  <c r="E56" i="48"/>
  <c r="D56" i="48"/>
  <c r="L56" i="48"/>
  <c r="M56" i="48"/>
  <c r="T56" i="48"/>
  <c r="U56" i="48"/>
  <c r="I54" i="48"/>
  <c r="H54" i="48"/>
  <c r="R13" i="48"/>
  <c r="F12" i="48"/>
  <c r="J9" i="48"/>
  <c r="B13" i="48"/>
  <c r="N16" i="48"/>
  <c r="F7" i="48"/>
  <c r="R17" i="48"/>
  <c r="F15" i="48"/>
  <c r="N8" i="48"/>
  <c r="J16" i="48"/>
  <c r="G18" i="48"/>
  <c r="G21" i="48" s="1"/>
  <c r="B10" i="48"/>
  <c r="F9" i="48"/>
  <c r="B12" i="48"/>
  <c r="N6" i="48"/>
  <c r="O18" i="48"/>
  <c r="O21" i="48" s="1"/>
  <c r="M26" i="48"/>
  <c r="L26" i="48"/>
  <c r="D26" i="48"/>
  <c r="E26" i="48"/>
  <c r="I26" i="48"/>
  <c r="H26" i="48"/>
  <c r="R14" i="48"/>
  <c r="J17" i="48"/>
  <c r="M17" i="48" s="1"/>
  <c r="I27" i="48"/>
  <c r="H27" i="48"/>
  <c r="P29" i="48"/>
  <c r="Q29" i="48"/>
  <c r="I31" i="48"/>
  <c r="H31" i="48"/>
  <c r="Q33" i="48"/>
  <c r="P33" i="48"/>
  <c r="H35" i="48"/>
  <c r="I35" i="48"/>
  <c r="M35" i="48"/>
  <c r="L35" i="48"/>
  <c r="D37" i="48"/>
  <c r="E37" i="48"/>
  <c r="H39" i="48"/>
  <c r="I39" i="48"/>
  <c r="M39" i="48"/>
  <c r="L39" i="48"/>
  <c r="U41" i="48"/>
  <c r="T41" i="48"/>
  <c r="H43" i="48"/>
  <c r="I43" i="48"/>
  <c r="M43" i="48"/>
  <c r="L43" i="48"/>
  <c r="T45" i="48"/>
  <c r="U45" i="48"/>
  <c r="I47" i="48"/>
  <c r="H47" i="48"/>
  <c r="M47" i="48"/>
  <c r="L47" i="48"/>
  <c r="T49" i="48"/>
  <c r="U49" i="48"/>
  <c r="E28" i="48"/>
  <c r="D28" i="48"/>
  <c r="T28" i="48"/>
  <c r="U28" i="48"/>
  <c r="L30" i="48"/>
  <c r="M30" i="48"/>
  <c r="T32" i="48"/>
  <c r="U32" i="48"/>
  <c r="E32" i="48"/>
  <c r="D32" i="48"/>
  <c r="M34" i="48"/>
  <c r="L34" i="48"/>
  <c r="D36" i="48"/>
  <c r="E36" i="48"/>
  <c r="H38" i="48"/>
  <c r="I38" i="48"/>
  <c r="E38" i="48"/>
  <c r="D38" i="48"/>
  <c r="U40" i="48"/>
  <c r="T40" i="48"/>
  <c r="T42" i="48"/>
  <c r="U42" i="48"/>
  <c r="T44" i="48"/>
  <c r="U44" i="48"/>
  <c r="U46" i="48"/>
  <c r="T46" i="48"/>
  <c r="T48" i="48"/>
  <c r="U48" i="48"/>
  <c r="E50" i="48"/>
  <c r="D50" i="48"/>
  <c r="I51" i="48"/>
  <c r="H51" i="48"/>
  <c r="L51" i="48"/>
  <c r="M51" i="48"/>
  <c r="Q27" i="48"/>
  <c r="P27" i="48"/>
  <c r="H29" i="48"/>
  <c r="I29" i="48"/>
  <c r="M29" i="48"/>
  <c r="L29" i="48"/>
  <c r="L31" i="48"/>
  <c r="M31" i="48"/>
  <c r="I33" i="48"/>
  <c r="H33" i="48"/>
  <c r="R11" i="48"/>
  <c r="T33" i="48"/>
  <c r="U33" i="48"/>
  <c r="U35" i="48"/>
  <c r="T35" i="48"/>
  <c r="U37" i="48"/>
  <c r="T37" i="48"/>
  <c r="T39" i="48"/>
  <c r="U39" i="48"/>
  <c r="P41" i="48"/>
  <c r="Q41" i="48"/>
  <c r="Q43" i="48"/>
  <c r="P43" i="48"/>
  <c r="Q45" i="48"/>
  <c r="P45" i="48"/>
  <c r="P47" i="48"/>
  <c r="Q47" i="48"/>
  <c r="P49" i="48"/>
  <c r="Q49" i="48"/>
  <c r="P30" i="48"/>
  <c r="Q30" i="48"/>
  <c r="T30" i="48"/>
  <c r="U30" i="48"/>
  <c r="H34" i="48"/>
  <c r="I34" i="48"/>
  <c r="T34" i="48"/>
  <c r="U34" i="48"/>
  <c r="H36" i="48"/>
  <c r="I36" i="48"/>
  <c r="P38" i="48"/>
  <c r="Q38" i="48"/>
  <c r="I40" i="48"/>
  <c r="H40" i="48"/>
  <c r="Q40" i="48"/>
  <c r="P40" i="48"/>
  <c r="E42" i="48"/>
  <c r="D42" i="48"/>
  <c r="H44" i="48"/>
  <c r="I44" i="48"/>
  <c r="P44" i="48"/>
  <c r="Q44" i="48"/>
  <c r="E46" i="48"/>
  <c r="D46" i="48"/>
  <c r="I48" i="48"/>
  <c r="H48" i="48"/>
  <c r="Q48" i="48"/>
  <c r="P48" i="48"/>
  <c r="T50" i="48"/>
  <c r="U50" i="48"/>
  <c r="Q51" i="48"/>
  <c r="P51" i="48"/>
  <c r="H52" i="48"/>
  <c r="I52" i="48"/>
  <c r="M52" i="48"/>
  <c r="L52" i="48"/>
  <c r="Q55" i="48"/>
  <c r="P55" i="48"/>
  <c r="Q53" i="48"/>
  <c r="P53" i="48"/>
  <c r="U55" i="48"/>
  <c r="T55" i="48"/>
  <c r="E55" i="48"/>
  <c r="D55" i="48"/>
  <c r="M53" i="48"/>
  <c r="L53" i="48"/>
  <c r="D54" i="48"/>
  <c r="E54" i="48"/>
  <c r="T54" i="48"/>
  <c r="U54" i="48"/>
  <c r="I56" i="48"/>
  <c r="H56" i="48"/>
  <c r="Q56" i="48"/>
  <c r="P56" i="48"/>
  <c r="P54" i="48"/>
  <c r="Q54" i="48"/>
  <c r="S18" i="48"/>
  <c r="S21" i="48" s="1"/>
  <c r="N15" i="48"/>
  <c r="J15" i="48"/>
  <c r="N9" i="48"/>
  <c r="R16" i="48"/>
  <c r="F17" i="48"/>
  <c r="J12" i="48"/>
  <c r="B15" i="48"/>
  <c r="J8" i="48"/>
  <c r="F13" i="48"/>
  <c r="N14" i="48"/>
  <c r="F6" i="48"/>
  <c r="B7" i="48"/>
  <c r="F8" i="48"/>
  <c r="J14" i="48"/>
  <c r="R15" i="48"/>
  <c r="R10" i="48"/>
  <c r="B9" i="48"/>
  <c r="J13" i="48"/>
  <c r="B14" i="48"/>
  <c r="N17" i="48"/>
  <c r="B6" i="48"/>
  <c r="N11" i="48"/>
  <c r="C18" i="48"/>
  <c r="C21" i="48" s="1"/>
  <c r="R9" i="48"/>
  <c r="B8" i="48"/>
  <c r="F16" i="48"/>
  <c r="N7" i="48"/>
  <c r="N13" i="48"/>
  <c r="B17" i="48"/>
  <c r="F11" i="48"/>
  <c r="K18" i="48"/>
  <c r="K21" i="48" s="1"/>
  <c r="P26" i="48"/>
  <c r="Q26" i="48"/>
  <c r="R12" i="48"/>
  <c r="T12" i="48" s="1"/>
  <c r="J7" i="48"/>
  <c r="J6" i="48"/>
  <c r="U26" i="48"/>
  <c r="T26" i="48"/>
  <c r="K49" i="41"/>
  <c r="H111" i="10"/>
  <c r="I123" i="10"/>
  <c r="H163" i="10"/>
  <c r="I131" i="10"/>
  <c r="J51" i="10"/>
  <c r="I163" i="10"/>
  <c r="F163" i="10"/>
  <c r="J163" i="10"/>
  <c r="J123" i="10"/>
  <c r="G131" i="10"/>
  <c r="J131" i="10"/>
  <c r="F11" i="10"/>
  <c r="H11" i="10"/>
  <c r="H27" i="10"/>
  <c r="I27" i="10"/>
  <c r="F27" i="10"/>
  <c r="J27" i="10"/>
  <c r="K49" i="25"/>
  <c r="N5" i="23"/>
  <c r="O5" i="23" s="1"/>
  <c r="E17" i="11"/>
  <c r="E18" i="11" s="1"/>
  <c r="G17" i="11"/>
  <c r="D17" i="11"/>
  <c r="D18" i="11" s="1"/>
  <c r="F17" i="11"/>
  <c r="F18" i="11" s="1"/>
  <c r="H17" i="11"/>
  <c r="K5" i="41"/>
  <c r="K6" i="41"/>
  <c r="K7" i="41"/>
  <c r="K8" i="41"/>
  <c r="K9" i="41"/>
  <c r="K10" i="41"/>
  <c r="K11" i="41"/>
  <c r="K12" i="41"/>
  <c r="K13" i="41"/>
  <c r="K14" i="41"/>
  <c r="K15" i="41"/>
  <c r="K16" i="41"/>
  <c r="K10" i="25"/>
  <c r="K16" i="25"/>
  <c r="K15" i="25"/>
  <c r="K14" i="25"/>
  <c r="K13" i="25"/>
  <c r="K12" i="25"/>
  <c r="K11" i="25"/>
  <c r="K9" i="25"/>
  <c r="K8" i="25"/>
  <c r="K7" i="25"/>
  <c r="K6" i="25"/>
  <c r="N12" i="23"/>
  <c r="O12" i="23" s="1"/>
  <c r="N8" i="23"/>
  <c r="O8" i="23" s="1"/>
  <c r="N11" i="23"/>
  <c r="O11" i="23" s="1"/>
  <c r="N7" i="23"/>
  <c r="O7" i="23" s="1"/>
  <c r="N10" i="23"/>
  <c r="O10" i="23" s="1"/>
  <c r="N6" i="23"/>
  <c r="O6" i="23" s="1"/>
  <c r="N9" i="23"/>
  <c r="O9" i="23" s="1"/>
  <c r="H51" i="10"/>
  <c r="H47" i="10"/>
  <c r="F52" i="10"/>
  <c r="G76" i="10"/>
  <c r="I70" i="10"/>
  <c r="K5" i="25"/>
  <c r="G107" i="10"/>
  <c r="G99" i="10"/>
  <c r="F75" i="10"/>
  <c r="J75" i="10"/>
  <c r="H172" i="10"/>
  <c r="H134" i="10"/>
  <c r="H125" i="10"/>
  <c r="H121" i="10"/>
  <c r="G106" i="10"/>
  <c r="G97" i="10"/>
  <c r="F169" i="10"/>
  <c r="G105" i="10"/>
  <c r="H144" i="10"/>
  <c r="G108" i="10"/>
  <c r="H135" i="10"/>
  <c r="F32" i="10"/>
  <c r="F31" i="10"/>
  <c r="F168" i="10"/>
  <c r="J168" i="10"/>
  <c r="H141" i="10"/>
  <c r="F35" i="10"/>
  <c r="F34" i="10"/>
  <c r="G40" i="10"/>
  <c r="F74" i="10"/>
  <c r="J74" i="10"/>
  <c r="H77" i="10"/>
  <c r="H73" i="10"/>
  <c r="G71" i="10"/>
  <c r="F72" i="10"/>
  <c r="J72" i="10"/>
  <c r="I76" i="10"/>
  <c r="H50" i="10"/>
  <c r="H32" i="10"/>
  <c r="H127" i="10"/>
  <c r="F173" i="10"/>
  <c r="J173" i="10"/>
  <c r="H119" i="10"/>
  <c r="F166" i="10"/>
  <c r="J166" i="10"/>
  <c r="F170" i="10"/>
  <c r="J170" i="10"/>
  <c r="H129" i="10"/>
  <c r="G37" i="10"/>
  <c r="J31" i="10"/>
  <c r="G171" i="10"/>
  <c r="G167" i="10"/>
  <c r="J50" i="10"/>
  <c r="H113" i="10"/>
  <c r="H143" i="10"/>
  <c r="G59" i="10"/>
  <c r="G52" i="10"/>
  <c r="G50" i="10"/>
  <c r="F48" i="10"/>
  <c r="F131" i="10"/>
  <c r="F132" i="10"/>
  <c r="H115" i="10"/>
  <c r="H123" i="10"/>
  <c r="I49" i="10"/>
  <c r="G58" i="10"/>
  <c r="J53" i="10"/>
  <c r="H133" i="10"/>
  <c r="G173" i="10"/>
  <c r="H148" i="10"/>
  <c r="J171" i="10"/>
  <c r="F167" i="10"/>
  <c r="J167" i="10"/>
  <c r="F70" i="10"/>
  <c r="J70" i="10"/>
  <c r="H74" i="10"/>
  <c r="H145" i="10"/>
  <c r="F143" i="10"/>
  <c r="H139" i="10"/>
  <c r="G81" i="10"/>
  <c r="G75" i="10"/>
  <c r="G60" i="10"/>
  <c r="H53" i="10"/>
  <c r="G51" i="10"/>
  <c r="F49" i="10"/>
  <c r="G172" i="10"/>
  <c r="J172" i="10"/>
  <c r="H140" i="10"/>
  <c r="H130" i="10"/>
  <c r="H122" i="10"/>
  <c r="H114" i="10"/>
  <c r="F77" i="10"/>
  <c r="J77" i="10"/>
  <c r="F73" i="10"/>
  <c r="J73" i="10"/>
  <c r="F71" i="10"/>
  <c r="J71" i="10"/>
  <c r="I168" i="10"/>
  <c r="G169" i="10"/>
  <c r="I47" i="10"/>
  <c r="H137" i="10"/>
  <c r="I72" i="10"/>
  <c r="H138" i="10"/>
  <c r="F76" i="10"/>
  <c r="J76" i="10"/>
  <c r="H149" i="10"/>
  <c r="H131" i="10"/>
  <c r="H132" i="10"/>
  <c r="F115" i="10"/>
  <c r="F123" i="10"/>
  <c r="J52" i="10"/>
  <c r="G66" i="10"/>
  <c r="I50" i="10"/>
  <c r="I48" i="10"/>
  <c r="G67" i="10"/>
  <c r="F67" i="10"/>
  <c r="F60" i="10"/>
  <c r="F51" i="10"/>
  <c r="F44" i="10"/>
  <c r="J41" i="10"/>
  <c r="I38" i="10"/>
  <c r="I29" i="10"/>
  <c r="F28" i="10"/>
  <c r="H25" i="10"/>
  <c r="J23" i="10"/>
  <c r="I20" i="10"/>
  <c r="H17" i="10"/>
  <c r="I16" i="10"/>
  <c r="J15" i="10"/>
  <c r="F15" i="10"/>
  <c r="I12" i="10"/>
  <c r="J11" i="10"/>
  <c r="J8" i="10"/>
  <c r="F8" i="10"/>
  <c r="J6" i="10"/>
  <c r="I32" i="10"/>
  <c r="F22" i="10"/>
  <c r="J22" i="10"/>
  <c r="F90" i="10"/>
  <c r="J90" i="10"/>
  <c r="H90" i="10"/>
  <c r="I78" i="10"/>
  <c r="G78" i="10"/>
  <c r="F91" i="10"/>
  <c r="J83" i="10"/>
  <c r="H45" i="10"/>
  <c r="G127" i="10"/>
  <c r="J127" i="10"/>
  <c r="J133" i="10"/>
  <c r="G133" i="10"/>
  <c r="G123" i="10"/>
  <c r="H24" i="10"/>
  <c r="I58" i="10"/>
  <c r="H173" i="10"/>
  <c r="H60" i="10"/>
  <c r="I66" i="10"/>
  <c r="J98" i="10"/>
  <c r="G98" i="10"/>
  <c r="I115" i="10"/>
  <c r="G119" i="10"/>
  <c r="J119" i="10"/>
  <c r="G148" i="10"/>
  <c r="I148" i="10"/>
  <c r="J129" i="10"/>
  <c r="F129" i="10"/>
  <c r="H37" i="10"/>
  <c r="H56" i="10"/>
  <c r="J107" i="10"/>
  <c r="H107" i="10"/>
  <c r="I31" i="10"/>
  <c r="I51" i="10"/>
  <c r="G69" i="10"/>
  <c r="F69" i="10"/>
  <c r="J69" i="10"/>
  <c r="H67" i="10"/>
  <c r="J67" i="10"/>
  <c r="J94" i="10"/>
  <c r="I94" i="10"/>
  <c r="H94" i="10"/>
  <c r="I152" i="10"/>
  <c r="H29" i="10"/>
  <c r="H59" i="10"/>
  <c r="I85" i="10"/>
  <c r="H70" i="10"/>
  <c r="H86" i="10"/>
  <c r="I86" i="10"/>
  <c r="F17" i="10"/>
  <c r="J17" i="10"/>
  <c r="I92" i="10"/>
  <c r="F92" i="10"/>
  <c r="J92" i="10"/>
  <c r="I26" i="10"/>
  <c r="I62" i="10"/>
  <c r="J113" i="10"/>
  <c r="F113" i="10"/>
  <c r="I84" i="10"/>
  <c r="I145" i="10"/>
  <c r="G145" i="10"/>
  <c r="G143" i="10"/>
  <c r="J143" i="10"/>
  <c r="I82" i="10"/>
  <c r="G82" i="10"/>
  <c r="G30" i="10"/>
  <c r="F30" i="10"/>
  <c r="J30" i="10"/>
  <c r="G34" i="10"/>
  <c r="J34" i="10"/>
  <c r="J35" i="10"/>
  <c r="I35" i="10"/>
  <c r="G139" i="10"/>
  <c r="I139" i="10"/>
  <c r="H40" i="10"/>
  <c r="H81" i="10"/>
  <c r="I81" i="10"/>
  <c r="H112" i="10"/>
  <c r="G112" i="10"/>
  <c r="G61" i="10"/>
  <c r="I55" i="10"/>
  <c r="H88" i="10"/>
  <c r="F88" i="10"/>
  <c r="J88" i="10"/>
  <c r="F65" i="10"/>
  <c r="F63" i="10"/>
  <c r="F47" i="10"/>
  <c r="F41" i="10"/>
  <c r="J28" i="10"/>
  <c r="F24" i="10"/>
  <c r="H21" i="10"/>
  <c r="I15" i="10"/>
  <c r="I14" i="10"/>
  <c r="I11" i="10"/>
  <c r="I10" i="10"/>
  <c r="J9" i="10"/>
  <c r="F9" i="10"/>
  <c r="H7" i="10"/>
  <c r="H6" i="10"/>
  <c r="G140" i="10"/>
  <c r="I140" i="10"/>
  <c r="F134" i="10"/>
  <c r="J134" i="10"/>
  <c r="I130" i="10"/>
  <c r="G130" i="10"/>
  <c r="I125" i="10"/>
  <c r="F125" i="10"/>
  <c r="I122" i="10"/>
  <c r="G122" i="10"/>
  <c r="J121" i="10"/>
  <c r="F121" i="10"/>
  <c r="I114" i="10"/>
  <c r="G114" i="10"/>
  <c r="G111" i="10"/>
  <c r="F111" i="10"/>
  <c r="J111" i="10"/>
  <c r="H110" i="10"/>
  <c r="G110" i="10"/>
  <c r="F106" i="10"/>
  <c r="I106" i="10"/>
  <c r="F103" i="10"/>
  <c r="J103" i="10"/>
  <c r="H103" i="10"/>
  <c r="J100" i="10"/>
  <c r="I100" i="10"/>
  <c r="H100" i="10"/>
  <c r="F97" i="10"/>
  <c r="J97" i="10"/>
  <c r="H95" i="10"/>
  <c r="F95" i="10"/>
  <c r="J95" i="10"/>
  <c r="F93" i="10"/>
  <c r="J93" i="10"/>
  <c r="I77" i="10"/>
  <c r="I73" i="10"/>
  <c r="I71" i="10"/>
  <c r="I68" i="10"/>
  <c r="H65" i="10"/>
  <c r="H63" i="10"/>
  <c r="I39" i="10"/>
  <c r="I80" i="10"/>
  <c r="G136" i="10"/>
  <c r="H136" i="10"/>
  <c r="G142" i="10"/>
  <c r="J142" i="10"/>
  <c r="H20" i="10"/>
  <c r="G83" i="10"/>
  <c r="F83" i="10"/>
  <c r="J91" i="10"/>
  <c r="H169" i="10"/>
  <c r="H105" i="10"/>
  <c r="J105" i="10"/>
  <c r="J120" i="10"/>
  <c r="H120" i="10"/>
  <c r="F109" i="10"/>
  <c r="J109" i="10"/>
  <c r="H109" i="10"/>
  <c r="G146" i="10"/>
  <c r="J146" i="10"/>
  <c r="G102" i="10"/>
  <c r="I102" i="10"/>
  <c r="I101" i="10"/>
  <c r="H41" i="10"/>
  <c r="J141" i="10"/>
  <c r="H126" i="10"/>
  <c r="G126" i="10"/>
  <c r="H64" i="10"/>
  <c r="J137" i="10"/>
  <c r="G137" i="10"/>
  <c r="H72" i="10"/>
  <c r="H44" i="10"/>
  <c r="I138" i="10"/>
  <c r="G138" i="10"/>
  <c r="J144" i="10"/>
  <c r="I149" i="10"/>
  <c r="G149" i="10"/>
  <c r="H96" i="10"/>
  <c r="F96" i="10"/>
  <c r="J96" i="10"/>
  <c r="F108" i="10"/>
  <c r="J108" i="10"/>
  <c r="F135" i="10"/>
  <c r="J135" i="10"/>
  <c r="G124" i="10"/>
  <c r="H124" i="10"/>
  <c r="G128" i="10"/>
  <c r="F128" i="10"/>
  <c r="I128" i="10"/>
  <c r="I147" i="10"/>
  <c r="F151" i="10"/>
  <c r="J151" i="10"/>
  <c r="I118" i="10"/>
  <c r="F118" i="10"/>
  <c r="J118" i="10"/>
  <c r="H89" i="10"/>
  <c r="H79" i="10"/>
  <c r="F79" i="10"/>
  <c r="J79" i="10"/>
  <c r="H23" i="10"/>
  <c r="I36" i="10"/>
  <c r="H36" i="10"/>
  <c r="I104" i="10"/>
  <c r="F104" i="10"/>
  <c r="J104" i="10"/>
  <c r="F116" i="10"/>
  <c r="J116" i="10"/>
  <c r="I116" i="10"/>
  <c r="I18" i="10"/>
  <c r="I28" i="10"/>
  <c r="J65" i="10"/>
  <c r="I61" i="10"/>
  <c r="H58" i="10"/>
  <c r="J47" i="10"/>
  <c r="I45" i="10"/>
  <c r="H66" i="10"/>
  <c r="J64" i="10"/>
  <c r="J63" i="10"/>
  <c r="G62" i="10"/>
  <c r="F61" i="10"/>
  <c r="F59" i="10"/>
  <c r="J56" i="10"/>
  <c r="J55" i="10"/>
  <c r="I52" i="10"/>
  <c r="H49" i="10"/>
  <c r="F45" i="10"/>
  <c r="H42" i="10"/>
  <c r="J40" i="10"/>
  <c r="G39" i="10"/>
  <c r="F29" i="10"/>
  <c r="H26" i="10"/>
  <c r="J24" i="10"/>
  <c r="I21" i="10"/>
  <c r="F20" i="10"/>
  <c r="H18" i="10"/>
  <c r="J16" i="10"/>
  <c r="F16" i="10"/>
  <c r="J12" i="10"/>
  <c r="J10" i="10"/>
  <c r="I8" i="10"/>
  <c r="J7" i="10"/>
  <c r="F7" i="10"/>
  <c r="G32" i="10"/>
  <c r="J32" i="10"/>
  <c r="I22" i="10"/>
  <c r="I90" i="10"/>
  <c r="F78" i="10"/>
  <c r="J78" i="10"/>
  <c r="H78" i="10"/>
  <c r="H91" i="10"/>
  <c r="I91" i="10"/>
  <c r="G45" i="10"/>
  <c r="F127" i="10"/>
  <c r="I127" i="10"/>
  <c r="I133" i="10"/>
  <c r="F133" i="10"/>
  <c r="F38" i="10"/>
  <c r="J38" i="10"/>
  <c r="G49" i="10"/>
  <c r="H52" i="10"/>
  <c r="F58" i="10"/>
  <c r="J58" i="10"/>
  <c r="I60" i="10"/>
  <c r="F66" i="10"/>
  <c r="J66" i="10"/>
  <c r="F98" i="10"/>
  <c r="H98" i="10"/>
  <c r="I98" i="10"/>
  <c r="G115" i="10"/>
  <c r="J115" i="10"/>
  <c r="F119" i="10"/>
  <c r="I119" i="10"/>
  <c r="J148" i="10"/>
  <c r="G166" i="10"/>
  <c r="I166" i="10"/>
  <c r="G170" i="10"/>
  <c r="I170" i="10"/>
  <c r="I129" i="10"/>
  <c r="G129" i="10"/>
  <c r="F37" i="10"/>
  <c r="I37" i="10"/>
  <c r="I56" i="10"/>
  <c r="G53" i="10"/>
  <c r="F107" i="10"/>
  <c r="I107" i="10"/>
  <c r="G31" i="10"/>
  <c r="H171" i="10"/>
  <c r="H147" i="10"/>
  <c r="H167" i="10"/>
  <c r="F50" i="10"/>
  <c r="H69" i="10"/>
  <c r="I69" i="10"/>
  <c r="I67" i="10"/>
  <c r="F94" i="10"/>
  <c r="G94" i="10"/>
  <c r="F152" i="10"/>
  <c r="H152" i="10"/>
  <c r="J152" i="10"/>
  <c r="I59" i="10"/>
  <c r="H85" i="10"/>
  <c r="F85" i="10"/>
  <c r="J85" i="10"/>
  <c r="H48" i="10"/>
  <c r="F86" i="10"/>
  <c r="J86" i="10"/>
  <c r="H92" i="10"/>
  <c r="I99" i="10"/>
  <c r="J99" i="10"/>
  <c r="F26" i="10"/>
  <c r="J26" i="10"/>
  <c r="F25" i="10"/>
  <c r="J25" i="10"/>
  <c r="F62" i="10"/>
  <c r="J62" i="10"/>
  <c r="I113" i="10"/>
  <c r="G113" i="10"/>
  <c r="H84" i="10"/>
  <c r="F84" i="10"/>
  <c r="J84" i="10"/>
  <c r="J145" i="10"/>
  <c r="I143" i="10"/>
  <c r="F82" i="10"/>
  <c r="J82" i="10"/>
  <c r="H82" i="10"/>
  <c r="I30" i="10"/>
  <c r="H34" i="10"/>
  <c r="H35" i="10"/>
  <c r="F139" i="10"/>
  <c r="J139" i="10"/>
  <c r="I40" i="10"/>
  <c r="F81" i="10"/>
  <c r="J81" i="10"/>
  <c r="F112" i="10"/>
  <c r="J112" i="10"/>
  <c r="I112" i="10"/>
  <c r="H61" i="10"/>
  <c r="F42" i="10"/>
  <c r="J42" i="10"/>
  <c r="H55" i="10"/>
  <c r="I75" i="10"/>
  <c r="I88" i="10"/>
  <c r="I65" i="10"/>
  <c r="F64" i="10"/>
  <c r="J44" i="10"/>
  <c r="I41" i="10"/>
  <c r="H39" i="10"/>
  <c r="F23" i="10"/>
  <c r="J20" i="10"/>
  <c r="J14" i="10"/>
  <c r="F14" i="10"/>
  <c r="I9" i="10"/>
  <c r="H8" i="10"/>
  <c r="I7" i="10"/>
  <c r="I6" i="10"/>
  <c r="I172" i="10"/>
  <c r="J140" i="10"/>
  <c r="I134" i="10"/>
  <c r="G134" i="10"/>
  <c r="F130" i="10"/>
  <c r="J130" i="10"/>
  <c r="J125" i="10"/>
  <c r="G125" i="10"/>
  <c r="F122" i="10"/>
  <c r="J122" i="10"/>
  <c r="I121" i="10"/>
  <c r="G121" i="10"/>
  <c r="F114" i="10"/>
  <c r="J114" i="10"/>
  <c r="I111" i="10"/>
  <c r="I110" i="10"/>
  <c r="F110" i="10"/>
  <c r="J110" i="10"/>
  <c r="J106" i="10"/>
  <c r="H106" i="10"/>
  <c r="I103" i="10"/>
  <c r="G103" i="10"/>
  <c r="F100" i="10"/>
  <c r="G100" i="10"/>
  <c r="I97" i="10"/>
  <c r="H97" i="10"/>
  <c r="I95" i="10"/>
  <c r="H93" i="10"/>
  <c r="I93" i="10"/>
  <c r="G77" i="10"/>
  <c r="G73" i="10"/>
  <c r="H68" i="10"/>
  <c r="F68" i="10"/>
  <c r="J68" i="10"/>
  <c r="G65" i="10"/>
  <c r="I63" i="10"/>
  <c r="F39" i="10"/>
  <c r="J39" i="10"/>
  <c r="F21" i="10"/>
  <c r="J21" i="10"/>
  <c r="H80" i="10"/>
  <c r="F80" i="10"/>
  <c r="J80" i="10"/>
  <c r="F136" i="10"/>
  <c r="J136" i="10"/>
  <c r="I136" i="10"/>
  <c r="I142" i="10"/>
  <c r="G168" i="10"/>
  <c r="H83" i="10"/>
  <c r="I83" i="10"/>
  <c r="F105" i="10"/>
  <c r="I105" i="10"/>
  <c r="G120" i="10"/>
  <c r="F120" i="10"/>
  <c r="I120" i="10"/>
  <c r="I109" i="10"/>
  <c r="G109" i="10"/>
  <c r="I146" i="10"/>
  <c r="H102" i="10"/>
  <c r="F102" i="10"/>
  <c r="J102" i="10"/>
  <c r="H101" i="10"/>
  <c r="F101" i="10"/>
  <c r="J101" i="10"/>
  <c r="G41" i="10"/>
  <c r="I141" i="10"/>
  <c r="G141" i="10"/>
  <c r="I126" i="10"/>
  <c r="F126" i="10"/>
  <c r="J126" i="10"/>
  <c r="I64" i="10"/>
  <c r="I137" i="10"/>
  <c r="F137" i="10"/>
  <c r="I44" i="10"/>
  <c r="F138" i="10"/>
  <c r="J138" i="10"/>
  <c r="G144" i="10"/>
  <c r="I144" i="10"/>
  <c r="H76" i="10"/>
  <c r="J149" i="10"/>
  <c r="I96" i="10"/>
  <c r="I108" i="10"/>
  <c r="H108" i="10"/>
  <c r="G135" i="10"/>
  <c r="I135" i="10"/>
  <c r="F124" i="10"/>
  <c r="J124" i="10"/>
  <c r="I124" i="10"/>
  <c r="J128" i="10"/>
  <c r="H128" i="10"/>
  <c r="G147" i="10"/>
  <c r="J147" i="10"/>
  <c r="H151" i="10"/>
  <c r="I151" i="10"/>
  <c r="H118" i="10"/>
  <c r="G118" i="10"/>
  <c r="F89" i="10"/>
  <c r="J89" i="10"/>
  <c r="I89" i="10"/>
  <c r="I79" i="10"/>
  <c r="I23" i="10"/>
  <c r="G36" i="10"/>
  <c r="F36" i="10"/>
  <c r="J36" i="10"/>
  <c r="H104" i="10"/>
  <c r="G116" i="10"/>
  <c r="H116" i="10"/>
  <c r="F18" i="10"/>
  <c r="J18" i="10"/>
  <c r="H28" i="10"/>
  <c r="I132" i="10"/>
  <c r="J37" i="10"/>
  <c r="H31" i="10"/>
  <c r="H30" i="10"/>
  <c r="I34" i="10"/>
  <c r="G35" i="10"/>
  <c r="D17" i="41"/>
  <c r="D18" i="41" s="1"/>
  <c r="H17" i="41"/>
  <c r="H18" i="41" s="1"/>
  <c r="F17" i="41"/>
  <c r="F18" i="41" s="1"/>
  <c r="E17" i="41"/>
  <c r="E18" i="41" s="1"/>
  <c r="G17" i="41"/>
  <c r="G18" i="41" s="1"/>
  <c r="C18" i="41"/>
  <c r="I17" i="41"/>
  <c r="I18" i="41" s="1"/>
  <c r="J17" i="41"/>
  <c r="J18" i="41" s="1"/>
  <c r="H18" i="11"/>
  <c r="G18" i="11"/>
  <c r="I157" i="10"/>
  <c r="F157" i="10"/>
  <c r="H157" i="10"/>
  <c r="J157" i="10"/>
  <c r="F164" i="10"/>
  <c r="H164" i="10"/>
  <c r="J164" i="10"/>
  <c r="I164" i="10"/>
  <c r="I159" i="10"/>
  <c r="F159" i="10"/>
  <c r="H159" i="10"/>
  <c r="J159" i="10"/>
  <c r="I155" i="10"/>
  <c r="F155" i="10"/>
  <c r="H155" i="10"/>
  <c r="J155" i="10"/>
  <c r="F13" i="10"/>
  <c r="H13" i="10"/>
  <c r="F171" i="10"/>
  <c r="I173" i="10"/>
  <c r="F148" i="10"/>
  <c r="G85" i="10"/>
  <c r="G48" i="10"/>
  <c r="J48" i="10"/>
  <c r="G70" i="10"/>
  <c r="I74" i="10"/>
  <c r="G84" i="10"/>
  <c r="G42" i="10"/>
  <c r="H75" i="10"/>
  <c r="F172" i="10"/>
  <c r="G68" i="10"/>
  <c r="G63" i="10"/>
  <c r="G80" i="10"/>
  <c r="F142" i="10"/>
  <c r="H168" i="10"/>
  <c r="I169" i="10"/>
  <c r="G47" i="10"/>
  <c r="H146" i="10"/>
  <c r="G72" i="10"/>
  <c r="F149" i="10"/>
  <c r="G96" i="10"/>
  <c r="G38" i="10"/>
  <c r="J49" i="10"/>
  <c r="H166" i="10"/>
  <c r="H170" i="10"/>
  <c r="G56" i="10"/>
  <c r="F53" i="10"/>
  <c r="I53" i="10"/>
  <c r="I171" i="10"/>
  <c r="I167" i="10"/>
  <c r="G74" i="10"/>
  <c r="F145" i="10"/>
  <c r="G55" i="10"/>
  <c r="F140" i="10"/>
  <c r="G95" i="10"/>
  <c r="H71" i="10"/>
  <c r="H142" i="10"/>
  <c r="J169" i="10"/>
  <c r="F146" i="10"/>
  <c r="G101" i="10"/>
  <c r="F141" i="10"/>
  <c r="G64" i="10"/>
  <c r="G44" i="10"/>
  <c r="F144" i="10"/>
  <c r="F147" i="10"/>
  <c r="G79" i="10"/>
  <c r="G104" i="10"/>
  <c r="M7" i="48" l="1"/>
  <c r="L7" i="48"/>
  <c r="E17" i="48"/>
  <c r="D17" i="48"/>
  <c r="P7" i="48"/>
  <c r="Q7" i="48"/>
  <c r="D8" i="48"/>
  <c r="E8" i="48"/>
  <c r="D6" i="48"/>
  <c r="E6" i="48"/>
  <c r="D14" i="48"/>
  <c r="E14" i="48"/>
  <c r="D9" i="48"/>
  <c r="E9" i="48"/>
  <c r="T15" i="48"/>
  <c r="U15" i="48"/>
  <c r="I8" i="48"/>
  <c r="H8" i="48"/>
  <c r="H6" i="48"/>
  <c r="I6" i="48"/>
  <c r="H13" i="48"/>
  <c r="I13" i="48"/>
  <c r="E15" i="48"/>
  <c r="D15" i="48"/>
  <c r="I17" i="48"/>
  <c r="H17" i="48"/>
  <c r="Q9" i="48"/>
  <c r="P9" i="48"/>
  <c r="P15" i="48"/>
  <c r="Q15" i="48"/>
  <c r="U11" i="48"/>
  <c r="T11" i="48"/>
  <c r="D12" i="48"/>
  <c r="E12" i="48"/>
  <c r="D10" i="48"/>
  <c r="E10" i="48"/>
  <c r="P8" i="48"/>
  <c r="Q8" i="48"/>
  <c r="T17" i="48"/>
  <c r="U17" i="48"/>
  <c r="P16" i="48"/>
  <c r="Q16" i="48"/>
  <c r="M9" i="48"/>
  <c r="L9" i="48"/>
  <c r="T13" i="48"/>
  <c r="U13" i="48"/>
  <c r="L17" i="48"/>
  <c r="E11" i="48"/>
  <c r="D11" i="48"/>
  <c r="L19" i="48"/>
  <c r="M19" i="48"/>
  <c r="J18" i="48"/>
  <c r="F18" i="48"/>
  <c r="H19" i="48"/>
  <c r="I19" i="48"/>
  <c r="F21" i="48"/>
  <c r="M6" i="48"/>
  <c r="L6" i="48"/>
  <c r="I11" i="48"/>
  <c r="H11" i="48"/>
  <c r="Q13" i="48"/>
  <c r="P13" i="48"/>
  <c r="I16" i="48"/>
  <c r="H16" i="48"/>
  <c r="U9" i="48"/>
  <c r="T9" i="48"/>
  <c r="Q11" i="48"/>
  <c r="P11" i="48"/>
  <c r="P17" i="48"/>
  <c r="Q17" i="48"/>
  <c r="M13" i="48"/>
  <c r="L13" i="48"/>
  <c r="U10" i="48"/>
  <c r="T10" i="48"/>
  <c r="L14" i="48"/>
  <c r="M14" i="48"/>
  <c r="E7" i="48"/>
  <c r="D7" i="48"/>
  <c r="Q14" i="48"/>
  <c r="P14" i="48"/>
  <c r="M8" i="48"/>
  <c r="L8" i="48"/>
  <c r="L12" i="48"/>
  <c r="M12" i="48"/>
  <c r="U16" i="48"/>
  <c r="T16" i="48"/>
  <c r="L15" i="48"/>
  <c r="M15" i="48"/>
  <c r="U14" i="48"/>
  <c r="T14" i="48"/>
  <c r="P6" i="48"/>
  <c r="Q6" i="48"/>
  <c r="H9" i="48"/>
  <c r="I9" i="48"/>
  <c r="L16" i="48"/>
  <c r="M16" i="48"/>
  <c r="I15" i="48"/>
  <c r="H15" i="48"/>
  <c r="H7" i="48"/>
  <c r="I7" i="48"/>
  <c r="E13" i="48"/>
  <c r="D13" i="48"/>
  <c r="H12" i="48"/>
  <c r="I12" i="48"/>
  <c r="U12" i="48"/>
  <c r="M11" i="48"/>
  <c r="L11" i="48"/>
  <c r="T19" i="48"/>
  <c r="R18" i="48"/>
  <c r="U19" i="48"/>
  <c r="E19" i="48"/>
  <c r="D19" i="48"/>
  <c r="B18" i="48"/>
  <c r="B21" i="48" s="1"/>
  <c r="Q19" i="48"/>
  <c r="P19" i="48"/>
  <c r="N18" i="48"/>
  <c r="N21" i="48" s="1"/>
  <c r="F6" i="10"/>
  <c r="O13" i="23"/>
  <c r="N13" i="23"/>
  <c r="I46" i="10"/>
  <c r="J33" i="10"/>
  <c r="F33" i="10"/>
  <c r="J46" i="10"/>
  <c r="G57" i="10"/>
  <c r="H117" i="10"/>
  <c r="I33" i="10"/>
  <c r="I57" i="10"/>
  <c r="F87" i="10"/>
  <c r="H87" i="10"/>
  <c r="J117" i="10"/>
  <c r="G117" i="10"/>
  <c r="H154" i="10"/>
  <c r="J154" i="10"/>
  <c r="I165" i="10"/>
  <c r="I43" i="10"/>
  <c r="G46" i="10"/>
  <c r="F46" i="10"/>
  <c r="I54" i="10"/>
  <c r="J13" i="10"/>
  <c r="I13" i="10"/>
  <c r="H150" i="10"/>
  <c r="J150" i="10"/>
  <c r="F153" i="10"/>
  <c r="H153" i="10"/>
  <c r="H33" i="10"/>
  <c r="G33" i="10"/>
  <c r="F57" i="10"/>
  <c r="J57" i="10"/>
  <c r="H57" i="10"/>
  <c r="I87" i="10"/>
  <c r="I117" i="10"/>
  <c r="F117" i="10"/>
  <c r="I154" i="10"/>
  <c r="F165" i="10"/>
  <c r="H165" i="10"/>
  <c r="J165" i="10"/>
  <c r="F43" i="10"/>
  <c r="J43" i="10"/>
  <c r="H54" i="10"/>
  <c r="F54" i="10"/>
  <c r="J54" i="10"/>
  <c r="I150" i="10"/>
  <c r="I153" i="10"/>
  <c r="J87" i="10"/>
  <c r="F154" i="10"/>
  <c r="H43" i="10"/>
  <c r="G54" i="10"/>
  <c r="J153" i="10"/>
  <c r="H15" i="10"/>
  <c r="H16" i="10"/>
  <c r="K17" i="41"/>
  <c r="K18" i="41" s="1"/>
  <c r="K17" i="25"/>
  <c r="F150" i="10"/>
  <c r="G43" i="10"/>
  <c r="H46" i="10"/>
  <c r="J21" i="48" l="1"/>
  <c r="M18" i="48"/>
  <c r="L18" i="48"/>
  <c r="L21" i="48" s="1"/>
  <c r="P18" i="48"/>
  <c r="P21" i="48" s="1"/>
  <c r="Q18" i="48"/>
  <c r="D18" i="48"/>
  <c r="D21" i="48" s="1"/>
  <c r="E18" i="48"/>
  <c r="R21" i="48"/>
  <c r="U18" i="48"/>
  <c r="T18" i="48"/>
  <c r="T21" i="48" s="1"/>
  <c r="H18" i="48"/>
  <c r="H21" i="48" s="1"/>
  <c r="I18" i="48"/>
  <c r="G93" i="10"/>
  <c r="G92" i="10"/>
  <c r="G91" i="10"/>
  <c r="G90" i="10"/>
  <c r="G88" i="10"/>
  <c r="G87" i="10"/>
  <c r="G86" i="10"/>
  <c r="G89" i="10"/>
  <c r="G29" i="10" l="1"/>
  <c r="G28" i="10"/>
  <c r="G26" i="10"/>
  <c r="G24" i="10"/>
  <c r="G23" i="10"/>
  <c r="G19" i="10"/>
  <c r="G20" i="10"/>
  <c r="G17" i="10"/>
  <c r="G18" i="10"/>
  <c r="G14" i="10"/>
  <c r="G27" i="10"/>
  <c r="G25" i="10"/>
  <c r="G16" i="10"/>
  <c r="G15" i="10"/>
  <c r="G22" i="10"/>
  <c r="G21" i="10"/>
  <c r="G10" i="10" l="1"/>
  <c r="G11" i="10"/>
  <c r="G12" i="10"/>
  <c r="G7" i="10"/>
  <c r="G13" i="10"/>
  <c r="G6" i="10"/>
  <c r="G9" i="10"/>
  <c r="G8" i="10" l="1"/>
  <c r="G162" i="10" l="1"/>
  <c r="G158" i="10"/>
  <c r="G161" i="10"/>
  <c r="G160" i="10"/>
  <c r="G159" i="10"/>
  <c r="G157" i="10"/>
  <c r="G155" i="10"/>
  <c r="G156" i="10"/>
  <c r="G164" i="10" l="1"/>
  <c r="G163" i="10"/>
  <c r="G154" i="10"/>
  <c r="G152" i="10"/>
  <c r="G165" i="10"/>
  <c r="G150" i="10"/>
  <c r="G153" i="10"/>
  <c r="G151" i="10"/>
  <c r="D18" i="25" l="1"/>
  <c r="H18" i="25"/>
  <c r="G18" i="25"/>
  <c r="K18" i="25"/>
  <c r="F18" i="25"/>
  <c r="J18" i="25"/>
  <c r="C18" i="25"/>
  <c r="E18" i="25"/>
  <c r="I18" i="25"/>
</calcChain>
</file>

<file path=xl/sharedStrings.xml><?xml version="1.0" encoding="utf-8"?>
<sst xmlns="http://schemas.openxmlformats.org/spreadsheetml/2006/main" count="75599" uniqueCount="18011">
  <si>
    <t>Specify in Comments: Breathing Loss</t>
  </si>
  <si>
    <t>40708098</t>
  </si>
  <si>
    <t>Specify in Comments: Working Loss</t>
  </si>
  <si>
    <t>40708401</t>
  </si>
  <si>
    <t>Fixed Roof Tanks - Phenols</t>
  </si>
  <si>
    <t>Nonylphenol: Breathing Loss</t>
  </si>
  <si>
    <t>40708402</t>
  </si>
  <si>
    <t>Nonylphenol: Working Loss</t>
  </si>
  <si>
    <t>40708403</t>
  </si>
  <si>
    <t>Phenol: Breathing Loss</t>
  </si>
  <si>
    <t>40708404</t>
  </si>
  <si>
    <t>Phenol: Working Loss</t>
  </si>
  <si>
    <t>40708405</t>
  </si>
  <si>
    <t>2,4-Dichlorophenol: Breathing Loss</t>
  </si>
  <si>
    <t>40708406</t>
  </si>
  <si>
    <t>2,4-Dichlorophenol: Working Loss</t>
  </si>
  <si>
    <t>40708497</t>
  </si>
  <si>
    <t>Specify Phenol: Breathing Loss</t>
  </si>
  <si>
    <t>40708498</t>
  </si>
  <si>
    <t>Specify Phenol: Working Loss</t>
  </si>
  <si>
    <t>40714601</t>
  </si>
  <si>
    <t>Fixed Roof Tanks - Miscellaneous</t>
  </si>
  <si>
    <t>Carbon Disulfide: Breathing Loss</t>
  </si>
  <si>
    <t>40714602</t>
  </si>
  <si>
    <t>Carbon Disulfide: Working Loss</t>
  </si>
  <si>
    <t>40714603</t>
  </si>
  <si>
    <t>Dimethyl Sulfoxide: Breathing Loss</t>
  </si>
  <si>
    <t>40714604</t>
  </si>
  <si>
    <t>Dimethyl Sulfoxide: Working Loss</t>
  </si>
  <si>
    <t>40714605</t>
  </si>
  <si>
    <t>Tetrahydrofuran: Breathing Loss</t>
  </si>
  <si>
    <t>40714606</t>
  </si>
  <si>
    <t>Tetrahydrofuran: Working Loss</t>
  </si>
  <si>
    <t>40714697</t>
  </si>
  <si>
    <t>Specify In Comments: Breathing Loss</t>
  </si>
  <si>
    <t>40714698</t>
  </si>
  <si>
    <t>Specify In Comments: Working Loss</t>
  </si>
  <si>
    <t>40715401</t>
  </si>
  <si>
    <t>Floating Roof Tanks - Acid Anhydrides</t>
  </si>
  <si>
    <t>Acetic Acid Anhydride: Standing Loss</t>
  </si>
  <si>
    <t>40715402</t>
  </si>
  <si>
    <t>Acetic Acid Anhydride: Working Loss</t>
  </si>
  <si>
    <t>40715403</t>
  </si>
  <si>
    <t>Maleic Anhydride: Standing loss</t>
  </si>
  <si>
    <t>40715404</t>
  </si>
  <si>
    <t>Maleic Anhydride: Withdrawal Loss</t>
  </si>
  <si>
    <t>40715405</t>
  </si>
  <si>
    <t>Phthalic Anhydride: Standing Loss</t>
  </si>
  <si>
    <t>Vine Crops</t>
  </si>
  <si>
    <t>50200205</t>
  </si>
  <si>
    <t>Weeds</t>
  </si>
  <si>
    <t>50200206</t>
  </si>
  <si>
    <t>Orchard Crops</t>
  </si>
  <si>
    <t>50200207</t>
  </si>
  <si>
    <t>Forest Residues</t>
  </si>
  <si>
    <t>50200301</t>
  </si>
  <si>
    <t>Apartment Incineration</t>
  </si>
  <si>
    <t>Flue Fed</t>
  </si>
  <si>
    <t>50200302</t>
  </si>
  <si>
    <t>Flue Fed with Afterburner and Draft Controls</t>
  </si>
  <si>
    <t>50200501</t>
  </si>
  <si>
    <t>Incineration: Special Purpose</t>
  </si>
  <si>
    <t>Med Waste Controlled Air Incin-aka Starved air, 2-stg, or Modular comb</t>
  </si>
  <si>
    <t>50200502</t>
  </si>
  <si>
    <t>Med Waste Excess Air Incin - aka Batch, Multiple Chamber, or Retort</t>
  </si>
  <si>
    <t>50200503</t>
  </si>
  <si>
    <t>Medical Waste Rotary Kiln Incinerator</t>
  </si>
  <si>
    <t>50200504</t>
  </si>
  <si>
    <t>Medical Waste Incinerator, unspecified type (use 502005-01, -02, -03)</t>
  </si>
  <si>
    <t>50200505</t>
  </si>
  <si>
    <t>50200506</t>
  </si>
  <si>
    <t>50200507</t>
  </si>
  <si>
    <t>VOC Contaminated Soil</t>
  </si>
  <si>
    <t>50200515</t>
  </si>
  <si>
    <t>Sewage Sludge Incinerator: Multiple Hearth</t>
  </si>
  <si>
    <t>50200516</t>
  </si>
  <si>
    <t>Sewage Sludge Incinerator: Fluidized Bed</t>
  </si>
  <si>
    <t>50200517</t>
  </si>
  <si>
    <t>Sewage Sludge Incinerator: Electric Infrared</t>
  </si>
  <si>
    <t>50200518</t>
  </si>
  <si>
    <t>50200519</t>
  </si>
  <si>
    <t>50200520</t>
  </si>
  <si>
    <t>50200601</t>
  </si>
  <si>
    <t>Waste Gas Flares ** (Use 5-01-004-10)</t>
  </si>
  <si>
    <t>50200602</t>
  </si>
  <si>
    <t>Municipal: Fugitive Emissions ** (Use 5-01-004-02)</t>
  </si>
  <si>
    <t>50200901</t>
  </si>
  <si>
    <t>Asbestos Removal</t>
  </si>
  <si>
    <t>50280001</t>
  </si>
  <si>
    <t>50282001</t>
  </si>
  <si>
    <t>50282002</t>
  </si>
  <si>
    <t>50282599</t>
  </si>
  <si>
    <t>50290002</t>
  </si>
  <si>
    <t>50290005</t>
  </si>
  <si>
    <t>50290006</t>
  </si>
  <si>
    <t>50290010</t>
  </si>
  <si>
    <t>50300101</t>
  </si>
  <si>
    <t>Solid Waste Disposal - Industrial</t>
  </si>
  <si>
    <t>50300102</t>
  </si>
  <si>
    <t>50300103</t>
  </si>
  <si>
    <t>50300104</t>
  </si>
  <si>
    <t>50300105</t>
  </si>
  <si>
    <t>50300106</t>
  </si>
  <si>
    <t>50300107</t>
  </si>
  <si>
    <t>50300108</t>
  </si>
  <si>
    <t>Auto Body Components</t>
  </si>
  <si>
    <t>50300109</t>
  </si>
  <si>
    <t>50300111</t>
  </si>
  <si>
    <t>50300112</t>
  </si>
  <si>
    <t>50300113</t>
  </si>
  <si>
    <t>50300114</t>
  </si>
  <si>
    <t>Modular Starved-air Combustor</t>
  </si>
  <si>
    <t>50300115</t>
  </si>
  <si>
    <t>Modular Excess-air Combustor</t>
  </si>
  <si>
    <t>50300201</t>
  </si>
  <si>
    <t>Wood/Vegetation/Leaves</t>
  </si>
  <si>
    <t>50300202</t>
  </si>
  <si>
    <t>50300203</t>
  </si>
  <si>
    <t>50300204</t>
  </si>
  <si>
    <t>Coal Refuse Piles</t>
  </si>
  <si>
    <t>50300205</t>
  </si>
  <si>
    <t>Rocket Propellant</t>
  </si>
  <si>
    <t>50300501</t>
  </si>
  <si>
    <t>Hazardous Waste</t>
  </si>
  <si>
    <t>50300502</t>
  </si>
  <si>
    <t>Hazardous Waste Incinerators: Fluidized Bed</t>
  </si>
  <si>
    <t>50300503</t>
  </si>
  <si>
    <t>Hazardous Waste Incinerators: Liquid Injection</t>
  </si>
  <si>
    <t>50300504</t>
  </si>
  <si>
    <t>Hazardous Waste Incinerators: Rotary Kiln</t>
  </si>
  <si>
    <t>50300505</t>
  </si>
  <si>
    <t>Hazardous Waste Incinerators: Multiple Hearth</t>
  </si>
  <si>
    <t>50300506</t>
  </si>
  <si>
    <t>50300515</t>
  </si>
  <si>
    <t>50300516</t>
  </si>
  <si>
    <t>50300517</t>
  </si>
  <si>
    <t>50300518</t>
  </si>
  <si>
    <t>50300519</t>
  </si>
  <si>
    <t>50300520</t>
  </si>
  <si>
    <t>50300599</t>
  </si>
  <si>
    <t>Fuel Not Classified</t>
  </si>
  <si>
    <t>50300601</t>
  </si>
  <si>
    <t>Waste Gas Flares</t>
  </si>
  <si>
    <t>50300602</t>
  </si>
  <si>
    <t>Liquid Waste Disposal</t>
  </si>
  <si>
    <t>50300603</t>
  </si>
  <si>
    <t>Hazardous: Fugitive Emissions</t>
  </si>
  <si>
    <t>50300701</t>
  </si>
  <si>
    <t>50300702</t>
  </si>
  <si>
    <t>Waste Treatment: General</t>
  </si>
  <si>
    <t>50300709</t>
  </si>
  <si>
    <t>Open Trench</t>
  </si>
  <si>
    <t>50300710</t>
  </si>
  <si>
    <t>Open Sump</t>
  </si>
  <si>
    <t>50300711</t>
  </si>
  <si>
    <t>Junction Box</t>
  </si>
  <si>
    <t>50300713</t>
  </si>
  <si>
    <t>50300719</t>
  </si>
  <si>
    <t>50300724</t>
  </si>
  <si>
    <t>Equalization Basin</t>
  </si>
  <si>
    <t>50300727</t>
  </si>
  <si>
    <t>Neutralization Basin</t>
  </si>
  <si>
    <t>50300731</t>
  </si>
  <si>
    <t>Diffused Air Activated Sludge</t>
  </si>
  <si>
    <t>50300732</t>
  </si>
  <si>
    <t>Mechanical Mix Activated Sludge</t>
  </si>
  <si>
    <t>50300733</t>
  </si>
  <si>
    <t>Pure Oxygen Activated Sludge</t>
  </si>
  <si>
    <t>50300734</t>
  </si>
  <si>
    <t>Trickling Filter</t>
  </si>
  <si>
    <t>50300740</t>
  </si>
  <si>
    <t>Process Vents: Dacthal Formulation</t>
  </si>
  <si>
    <t>63134023</t>
  </si>
  <si>
    <t>Process Vents: Dacthal Packaging</t>
  </si>
  <si>
    <t>63134024</t>
  </si>
  <si>
    <t>Process Vents, Formulation: Solid Additives Feeders</t>
  </si>
  <si>
    <t>63134025</t>
  </si>
  <si>
    <t>Grade 1 Fuel Oil: Working Loss (Independent Tank Diameter)</t>
  </si>
  <si>
    <t>40301097</t>
  </si>
  <si>
    <t>Specify Liquid: Breathing Loss (67000 Bbl. Tank Size)</t>
  </si>
  <si>
    <t>40301098</t>
  </si>
  <si>
    <t>Specify Liquid: Breathing Loss (250000 Bbl. Tank Size)</t>
  </si>
  <si>
    <t>40301099</t>
  </si>
  <si>
    <t>Specify Liquid: Working Loss (Tank Diameter Independent)</t>
  </si>
  <si>
    <t>40301101</t>
  </si>
  <si>
    <t>Floating Roof Tanks (Varying Sizes)</t>
  </si>
  <si>
    <t>Gasoline RVP 13: Standing Loss (67000 Bbl. Tank Size)</t>
  </si>
  <si>
    <t>40301102</t>
  </si>
  <si>
    <t>Gasoline RVP 10: Standing Loss (67000 Bbl. Tank Size)</t>
  </si>
  <si>
    <t>40301103</t>
  </si>
  <si>
    <t>Gasoline RVP 7: Standing Loss (67000 Bbl. Tank Size)</t>
  </si>
  <si>
    <t>40301104</t>
  </si>
  <si>
    <t>Gasoline RVP 13: Standing Loss (250000 Bbl. Tank Size)</t>
  </si>
  <si>
    <t>40301105</t>
  </si>
  <si>
    <t>Gasoline RVP 10: Standing Loss (250000 Bbl. Tank Size)</t>
  </si>
  <si>
    <t>40301106</t>
  </si>
  <si>
    <t>Gasoline RVP 7: Standing Loss (250000 Bbl. Tank Size)</t>
  </si>
  <si>
    <t>40301107</t>
  </si>
  <si>
    <t>Gasoline RVP 13/10/7: Withdrawal Loss (67000 Bbl. Tank Size)</t>
  </si>
  <si>
    <t>Process Tanks: Centrifuge Product Tanks</t>
  </si>
  <si>
    <t>63134069</t>
  </si>
  <si>
    <t>Process Tanks: Still Pot Surge Tank</t>
  </si>
  <si>
    <t>63134070</t>
  </si>
  <si>
    <t>Process Tanks: Mill Feed Tank</t>
  </si>
  <si>
    <t>63134071</t>
  </si>
  <si>
    <t>Process Tanks: Mill Receiver Tank</t>
  </si>
  <si>
    <t>63134072</t>
  </si>
  <si>
    <t>Process Tanks: MeOH Storage Chilled Water Hold Tank</t>
  </si>
  <si>
    <t>63134073</t>
  </si>
  <si>
    <t>Process Tanks: Xylol Mechanical Seal Tank</t>
  </si>
  <si>
    <t>63134074</t>
  </si>
  <si>
    <t>Process Tanks: MeOH Drying Column Receiver Tank</t>
  </si>
  <si>
    <t>63134075</t>
  </si>
  <si>
    <t>Process Tanks: Light Organic Slops Tank</t>
  </si>
  <si>
    <t>63134076</t>
  </si>
  <si>
    <t>Process Tanks: Sump Surge Tank</t>
  </si>
  <si>
    <t>63134077</t>
  </si>
  <si>
    <t>Process Tanks: Product Packaging Tanks</t>
  </si>
  <si>
    <t>63134078</t>
  </si>
  <si>
    <t>Process Tanks: Flash Feed Tanks</t>
  </si>
  <si>
    <t>63134079</t>
  </si>
  <si>
    <t>Process Tanks: Distillation Feed Tanks</t>
  </si>
  <si>
    <t>63134080</t>
  </si>
  <si>
    <t>Process Tanks: Flaker Feed Tanks</t>
  </si>
  <si>
    <t>63134081</t>
  </si>
  <si>
    <t>Process Tanks: Xylol Stripper Feed Tank</t>
  </si>
  <si>
    <t>63134082</t>
  </si>
  <si>
    <t>Process Tanks: Centrifuge Feed Tanks</t>
  </si>
  <si>
    <t>63134083</t>
  </si>
  <si>
    <t>Process Tanks: MeOH Drying Feed Tanks</t>
  </si>
  <si>
    <t>63134084</t>
  </si>
  <si>
    <t>Process Tanks: Spray Dryer Feed Tanks</t>
  </si>
  <si>
    <t>63134085</t>
  </si>
  <si>
    <t>Process Tanks: Small Media Mill Surge Tanks</t>
  </si>
  <si>
    <t>63142001</t>
  </si>
  <si>
    <t>Sodium Pentachlorophenate, Chlorination Process</t>
  </si>
  <si>
    <t>Sodium Pentachlorophenate: Chlorination Process</t>
  </si>
  <si>
    <t>63142010</t>
  </si>
  <si>
    <t>Process Vents: Chlorination Process</t>
  </si>
  <si>
    <t>63142011</t>
  </si>
  <si>
    <t>Process Vents: Primary Reactor</t>
  </si>
  <si>
    <t>63142012</t>
  </si>
  <si>
    <t>Process Vents: Distillation</t>
  </si>
  <si>
    <t>63142013</t>
  </si>
  <si>
    <t>Process Vents: Secondary Reactor</t>
  </si>
  <si>
    <t>63142014</t>
  </si>
  <si>
    <t>Process Vents: Dryer</t>
  </si>
  <si>
    <t>63142015</t>
  </si>
  <si>
    <t>Process Vents: Prill Tower</t>
  </si>
  <si>
    <t>63142030</t>
  </si>
  <si>
    <t>63142031</t>
  </si>
  <si>
    <t>Process Vents, End Product Storage: Prilled Product</t>
  </si>
  <si>
    <t>63142032</t>
  </si>
  <si>
    <t>Process Vents, End Product Storage: Crystallized Product</t>
  </si>
  <si>
    <t>63143001</t>
  </si>
  <si>
    <t>Sodium Pentachlorophenate, Hydrolization Process</t>
  </si>
  <si>
    <t>Sodium Pentachlorophenate: Hydrolization Process</t>
  </si>
  <si>
    <t>63143010</t>
  </si>
  <si>
    <t>Process Vents: Hydrolization Process</t>
  </si>
  <si>
    <t>63143011</t>
  </si>
  <si>
    <t>Process Vents: Hydrolysis Reactor</t>
  </si>
  <si>
    <t>63143012</t>
  </si>
  <si>
    <t>Process Vents: Evaporation</t>
  </si>
  <si>
    <t>63143013</t>
  </si>
  <si>
    <t>Process Vents: Filter, Alcohol</t>
  </si>
  <si>
    <t>63143014</t>
  </si>
  <si>
    <t>Process Vents: Residue Dissolution in Water</t>
  </si>
  <si>
    <t>63143015</t>
  </si>
  <si>
    <t>Grd 2 Fuel Oil: Stand. Loss (250000 Bbl Tank Size)**(Use 4-03-011-16)</t>
  </si>
  <si>
    <t>40301169</t>
  </si>
  <si>
    <t>Grade 1 Fuel Oil: Standing Loss (250000 Bbl. Tank Size)</t>
  </si>
  <si>
    <t>40301175</t>
  </si>
  <si>
    <t>Grade 6 Fuel Oil: Withdrawal Loss (Independent Tank Diameter)</t>
  </si>
  <si>
    <t>40301176</t>
  </si>
  <si>
    <t>Jet Kerosene: Working Loss</t>
  </si>
  <si>
    <t>40400413</t>
  </si>
  <si>
    <t>Distillate Fuel #2: Breathing Loss</t>
  </si>
  <si>
    <t>40400414</t>
  </si>
  <si>
    <t>Distillate Fuel #2: Working Loss</t>
  </si>
  <si>
    <t>40400497</t>
  </si>
  <si>
    <t>40400498</t>
  </si>
  <si>
    <t>40500101</t>
  </si>
  <si>
    <t>Printing/Publishing</t>
  </si>
  <si>
    <t>40500199</t>
  </si>
  <si>
    <t>40500201</t>
  </si>
  <si>
    <t>Letter Press: 2751</t>
  </si>
  <si>
    <t>50100740</t>
  </si>
  <si>
    <t>POTW: Secondary Clarifier</t>
  </si>
  <si>
    <t>50100750</t>
  </si>
  <si>
    <t>POTW: Tertiary Filters</t>
  </si>
  <si>
    <t>50100760</t>
  </si>
  <si>
    <t>POTW: Chlorine Contact Tank</t>
  </si>
  <si>
    <t>50100761</t>
  </si>
  <si>
    <t>POTW: Dechlorination</t>
  </si>
  <si>
    <t>50100765</t>
  </si>
  <si>
    <t>Weir</t>
  </si>
  <si>
    <t>50100769</t>
  </si>
  <si>
    <t>Storage Basin or Open Tank</t>
  </si>
  <si>
    <t>50100771</t>
  </si>
  <si>
    <t>Gasoline RVP 10: Working Loss</t>
  </si>
  <si>
    <t>40400405</t>
  </si>
  <si>
    <t>External Floating Roof Tank: Withdrawal Loss</t>
  </si>
  <si>
    <t>40400307</t>
  </si>
  <si>
    <t>Internal Floating Roof Tank: Withdrawal Loss</t>
  </si>
  <si>
    <t>Fixed Roof Tank, Condensate, working+breathing+flashing losses</t>
  </si>
  <si>
    <t>Fixed Roof Tank, Crude Oil, working+breathing+flashing losses</t>
  </si>
  <si>
    <t>40400313</t>
  </si>
  <si>
    <t>Fixed Roof Tank, Lube Oil, working+breathing+flashing losses</t>
  </si>
  <si>
    <t>40400314</t>
  </si>
  <si>
    <t>Fixed Roof Tank, Specialty Chem-working+breathing+flashing</t>
  </si>
  <si>
    <t>Fixed Roof Tank, Produced Water, working+breathing+flashing</t>
  </si>
  <si>
    <t>40400316</t>
  </si>
  <si>
    <t>Fixed Roof Tank, Diesel, working+breathing+flashing losses</t>
  </si>
  <si>
    <t>40400321</t>
  </si>
  <si>
    <t>External Floating Roof Tank, Condensate, working+breathing+flashing</t>
  </si>
  <si>
    <t>External Floating Roof Tank, Crude Oil, working+breathing+flashing</t>
  </si>
  <si>
    <t>40400323</t>
  </si>
  <si>
    <t>External Floating Roof Tank, Lube Oil, working+breathing+flashing</t>
  </si>
  <si>
    <t>40400324</t>
  </si>
  <si>
    <t>External Floating Roof Tank, Specialty Chem-working+breathing+flashing</t>
  </si>
  <si>
    <t>40400325</t>
  </si>
  <si>
    <t>External Floating Roof Tank, Produced Water-working+breathing+flashing</t>
  </si>
  <si>
    <t>40400326</t>
  </si>
  <si>
    <t>External Floating Roof Tank, Diesel, working+breathing+flashing</t>
  </si>
  <si>
    <t>40400331</t>
  </si>
  <si>
    <t>Internal Floating Roof Tank, Condensate, working+breathing+flashing</t>
  </si>
  <si>
    <t>Internal Floating Roof Tank, Crude Oil, working+breathing+flashing</t>
  </si>
  <si>
    <t>40400333</t>
  </si>
  <si>
    <t>Internal Floating Roof Tank, Lube Oil, working+breathing+flashing</t>
  </si>
  <si>
    <t>40400334</t>
  </si>
  <si>
    <t>Internal Floating Roof Tank, Specialty Chem-working+breathing+flashing</t>
  </si>
  <si>
    <t>40400335</t>
  </si>
  <si>
    <t>Internal Floating Roof Tank, Produced Water-working+breathing+flashing</t>
  </si>
  <si>
    <t>40400336</t>
  </si>
  <si>
    <t>Internal Floating Roof Tank, Diesel, working+breathing+flashing</t>
  </si>
  <si>
    <t>40400340</t>
  </si>
  <si>
    <t>Sewage Sludge Incinerator: Single Hearth Cyclone</t>
  </si>
  <si>
    <t>50100519</t>
  </si>
  <si>
    <t>Sewage Sludge Incinerator: Rotary Kiln</t>
  </si>
  <si>
    <t>50100520</t>
  </si>
  <si>
    <t>Sewage Sludge Incinerator: High Pressure, Wet Oxidation</t>
  </si>
  <si>
    <t>50100601</t>
  </si>
  <si>
    <t>Fire Fighting</t>
  </si>
  <si>
    <t>Structure: Jet Fuel</t>
  </si>
  <si>
    <t>50100602</t>
  </si>
  <si>
    <t>Structure: Distillate Oil</t>
  </si>
  <si>
    <t>50100603</t>
  </si>
  <si>
    <t>Structure: Kerosene</t>
  </si>
  <si>
    <t>50100604</t>
  </si>
  <si>
    <t>Structure: Wood Pallets</t>
  </si>
  <si>
    <t>50100701</t>
  </si>
  <si>
    <t>N-Heptane: Breathing Loss</t>
  </si>
  <si>
    <t>40701606</t>
  </si>
  <si>
    <t>N-Heptane: Working Loss</t>
  </si>
  <si>
    <t>40701607</t>
  </si>
  <si>
    <t>Isopentane: Breathing Loss</t>
  </si>
  <si>
    <t>40701608</t>
  </si>
  <si>
    <t>Isopentane: Working Loss</t>
  </si>
  <si>
    <t>40701609</t>
  </si>
  <si>
    <t>Pentadecane: Breathing Loss</t>
  </si>
  <si>
    <t>40701610</t>
  </si>
  <si>
    <t>Pentadecane: Working Loss</t>
  </si>
  <si>
    <t>40701611</t>
  </si>
  <si>
    <t>Naphtha: Breathing Loss</t>
  </si>
  <si>
    <t>40701612</t>
  </si>
  <si>
    <t>Naphtha: Working Loss</t>
  </si>
  <si>
    <t>40701613</t>
  </si>
  <si>
    <t>Petroleum Distillate: Breathing Loss</t>
  </si>
  <si>
    <t>40701614</t>
  </si>
  <si>
    <t>Petroleum Distillate: Working Loss</t>
  </si>
  <si>
    <t>40701615</t>
  </si>
  <si>
    <t>Hexane: Breathing Loss</t>
  </si>
  <si>
    <t>40701616</t>
  </si>
  <si>
    <t>Hexane: Working Loss</t>
  </si>
  <si>
    <t>40701697</t>
  </si>
  <si>
    <t>Specify Alkane: Breathing Loss</t>
  </si>
  <si>
    <t>40701698</t>
  </si>
  <si>
    <t>Specify Alkane: Working Loss</t>
  </si>
  <si>
    <t>40702001</t>
  </si>
  <si>
    <t>Fixed Roof Tanks - Alkenes (Olefins)</t>
  </si>
  <si>
    <t>Dodecene: Breathing Loss</t>
  </si>
  <si>
    <t>40702002</t>
  </si>
  <si>
    <t>Dodecene: Working Loss</t>
  </si>
  <si>
    <t>40702003</t>
  </si>
  <si>
    <t>Heptenes - General: Breathing Loss</t>
  </si>
  <si>
    <t>40702004</t>
  </si>
  <si>
    <t>Heptenes - General: Working Loss</t>
  </si>
  <si>
    <t>40702097</t>
  </si>
  <si>
    <t>Specify Olefin: Breathing Loss</t>
  </si>
  <si>
    <t>40702098</t>
  </si>
  <si>
    <t>Specify Olefin: Working Loss</t>
  </si>
  <si>
    <t>40702801</t>
  </si>
  <si>
    <t>Fixed Roof Tanks - Amides</t>
  </si>
  <si>
    <t>Dimethylformamide: Breathing Loss</t>
  </si>
  <si>
    <t>40702802</t>
  </si>
  <si>
    <t>Dimethylformamide: Working Loss</t>
  </si>
  <si>
    <t>40703201</t>
  </si>
  <si>
    <t>Fixed Roof Tanks - Amines</t>
  </si>
  <si>
    <t>Aniline: Breathing Loss</t>
  </si>
  <si>
    <t>40703202</t>
  </si>
  <si>
    <t>Aniline: Working Loss</t>
  </si>
  <si>
    <t>39999998</t>
  </si>
  <si>
    <t>39999999</t>
  </si>
  <si>
    <t>40100101</t>
  </si>
  <si>
    <t>Petroleum and Solvent Evaporation</t>
  </si>
  <si>
    <t>Organic Solvent Evaporation</t>
  </si>
  <si>
    <t>40100102</t>
  </si>
  <si>
    <t>Stoddard (Petroleum Solvent) ** (Use 4-10-001-01 or 4-10-002-01)</t>
  </si>
  <si>
    <t>40100103</t>
  </si>
  <si>
    <t>40100104</t>
  </si>
  <si>
    <t>Stoddard (Petroleum Solvent) ** (Use 4-10-001-02 or 4-10-002-02)</t>
  </si>
  <si>
    <t>40100105</t>
  </si>
  <si>
    <t>Trichlorotrifluoroethane (Freon)</t>
  </si>
  <si>
    <t>40100106</t>
  </si>
  <si>
    <t>40100107</t>
  </si>
  <si>
    <t>Ethylene Oxide: General</t>
  </si>
  <si>
    <t>40100113</t>
  </si>
  <si>
    <t>40100146</t>
  </si>
  <si>
    <t>Stoddard:Filtr Disp/Cooked Muck(Drained)**(Use 4-10-001-61 or 002-61)</t>
  </si>
  <si>
    <t>40100147</t>
  </si>
  <si>
    <t>Stoddard:Filtr Disp/Cooked Muck (Centrif)**(Use 4-10-001-62 or 002-62)</t>
  </si>
  <si>
    <t>40100160</t>
  </si>
  <si>
    <t>Trichlorofluroethane: Washer/Dryer/Still</t>
  </si>
  <si>
    <t>40100161</t>
  </si>
  <si>
    <t>Trichlorofluroethane: Cartrige Filter Disposal</t>
  </si>
  <si>
    <t>40100162</t>
  </si>
  <si>
    <t>Trichlorofluroethane: Still Residue Disposal</t>
  </si>
  <si>
    <t>40100163</t>
  </si>
  <si>
    <t>Trichlorofluroethane: Miscellaneous Fugitive</t>
  </si>
  <si>
    <t>40100198</t>
  </si>
  <si>
    <t>40100199</t>
  </si>
  <si>
    <t>40100201</t>
  </si>
  <si>
    <t>Stoddard (Petroleum Solvent): Open-top Vapor Degreasing</t>
  </si>
  <si>
    <t>40100202</t>
  </si>
  <si>
    <t xml:space="preserve"> </t>
  </si>
  <si>
    <t>Filtration</t>
  </si>
  <si>
    <t>41000141</t>
  </si>
  <si>
    <t>Filtration, Diatomite: Single Charge</t>
  </si>
  <si>
    <t>41000142</t>
  </si>
  <si>
    <t>Filtration, Diatomite: Multiple Charge</t>
  </si>
  <si>
    <t>41000143</t>
  </si>
  <si>
    <t>Filtration, Diatomite: Regenerative</t>
  </si>
  <si>
    <t>41000144</t>
  </si>
  <si>
    <t>Filtration, Cartridge, Carbon Core, Batch Operation</t>
  </si>
  <si>
    <t>41000145</t>
  </si>
  <si>
    <t>Filtration, Cartridge, All Carbon, Batch Operation</t>
  </si>
  <si>
    <t>41000146</t>
  </si>
  <si>
    <t>Filtration, Cartridge, Carbon Core, Continuous Operation</t>
  </si>
  <si>
    <t>41000147</t>
  </si>
  <si>
    <t>Filtration, Cartridge, All Carbon, Continuous Operation</t>
  </si>
  <si>
    <t>41000160</t>
  </si>
  <si>
    <t>Waste Disposal</t>
  </si>
  <si>
    <t>41000161</t>
  </si>
  <si>
    <t>Waste Disposal: Filter Waste, Drained</t>
  </si>
  <si>
    <t>41000162</t>
  </si>
  <si>
    <t>Waste Disposal: Filter Waste, Centrifuged</t>
  </si>
  <si>
    <t>41000163</t>
  </si>
  <si>
    <t>Waste Disposal: Settling Tank Sludge</t>
  </si>
  <si>
    <t>41000164</t>
  </si>
  <si>
    <t>Waste Disposal: Still Waste</t>
  </si>
  <si>
    <t>41000165</t>
  </si>
  <si>
    <t>Waste Disposal: Cartridge, All Carbon</t>
  </si>
  <si>
    <t>41000166</t>
  </si>
  <si>
    <t>Waste Disposal: Cartridge, Carbon Core Only</t>
  </si>
  <si>
    <t>41000201</t>
  </si>
  <si>
    <t>Petroleum Solvent - Commercial</t>
  </si>
  <si>
    <t>41000202</t>
  </si>
  <si>
    <t>41000215</t>
  </si>
  <si>
    <t>41000225</t>
  </si>
  <si>
    <t>41000226</t>
  </si>
  <si>
    <t>41000230</t>
  </si>
  <si>
    <t>41000231</t>
  </si>
  <si>
    <t>41000232</t>
  </si>
  <si>
    <t>41000233</t>
  </si>
  <si>
    <t>Gasoline RVP 10: Standing Loss - Int. Floating Roof w/ Secondary Seal</t>
  </si>
  <si>
    <t>40400173</t>
  </si>
  <si>
    <t>Gasoline RVP 7: Standing Loss - Int. Floating Roof w/ Secondary Seal</t>
  </si>
  <si>
    <t>40400178</t>
  </si>
  <si>
    <t>Gasoline RVP 13/10/7: Withdrawal Loss - Int. Float Roof (Pri/Sec Seal)</t>
  </si>
  <si>
    <t>40400179</t>
  </si>
  <si>
    <t>Specify Liquid: Internal Floating Roof (Primary/Secondary Seal)</t>
  </si>
  <si>
    <t>40400199</t>
  </si>
  <si>
    <t>40400201</t>
  </si>
  <si>
    <t>Bulk Plants</t>
  </si>
  <si>
    <t>40400202</t>
  </si>
  <si>
    <t>40400203</t>
  </si>
  <si>
    <t>40400204</t>
  </si>
  <si>
    <t>Gasoline RVP 13: Working Loss (67000 Bbl. Capacity) - Fixed Roof Tank</t>
  </si>
  <si>
    <t>40400205</t>
  </si>
  <si>
    <t>Gasoline RVP 10: Working Loss (67000 Bbl. Capacity) - Fixed Roof Tank</t>
  </si>
  <si>
    <t>40400206</t>
  </si>
  <si>
    <t>Gasoline RVP 7: Working Loss (67000 Bbl. Capacity) - Fixed Roof Tank</t>
  </si>
  <si>
    <t>40400207</t>
  </si>
  <si>
    <t>Gasoline RVP 13: Standing Loss (67000 Bbl Cap.) - Floating Roof Tank</t>
  </si>
  <si>
    <t>40400208</t>
  </si>
  <si>
    <t>Gasoline RVP 10: Standing Loss (67000 Bbl Cap.) - Floating Roof Tank</t>
  </si>
  <si>
    <t>40400209</t>
  </si>
  <si>
    <t>Gasoline RVP 7: Standing Loss (67000 Bbl Cap.) - Floating Roof Tank</t>
  </si>
  <si>
    <t>40400210</t>
  </si>
  <si>
    <t>40400211</t>
  </si>
  <si>
    <t>40400212</t>
  </si>
  <si>
    <t>40400213</t>
  </si>
  <si>
    <t>40400230</t>
  </si>
  <si>
    <t>40400231</t>
  </si>
  <si>
    <t>40400232</t>
  </si>
  <si>
    <t>40400233</t>
  </si>
  <si>
    <t>40400240</t>
  </si>
  <si>
    <t>Specify Liquid: Standing Loss - Ext. Floating Roof w/ Secondary Seal</t>
  </si>
  <si>
    <t>40400241</t>
  </si>
  <si>
    <t>40400242</t>
  </si>
  <si>
    <t>40400243</t>
  </si>
  <si>
    <t>40400248</t>
  </si>
  <si>
    <t>Gasoline RVP 10/13/7: Withdrawal Loss - Ext. Float Roof (Pri/Sec Seal)</t>
  </si>
  <si>
    <t>40400249</t>
  </si>
  <si>
    <t>40400250</t>
  </si>
  <si>
    <t>Loading Racks</t>
  </si>
  <si>
    <t>40400251</t>
  </si>
  <si>
    <t>40400252</t>
  </si>
  <si>
    <t>Miscellaneous Losses/Leaks: Vapor Collection Losses</t>
  </si>
  <si>
    <t>40400253</t>
  </si>
  <si>
    <t>Miscellaneous Losses/Leaks: Vapor Control Unit Losses</t>
  </si>
  <si>
    <t>40400254</t>
  </si>
  <si>
    <t>Tank Truck Vapor Losses</t>
  </si>
  <si>
    <t>40400255</t>
  </si>
  <si>
    <t>Loading Racks - Jet Fuel</t>
  </si>
  <si>
    <t>40400260</t>
  </si>
  <si>
    <t>40400261</t>
  </si>
  <si>
    <t>40400262</t>
  </si>
  <si>
    <t>40400263</t>
  </si>
  <si>
    <t>40400270</t>
  </si>
  <si>
    <t>40400271</t>
  </si>
  <si>
    <t>40400272</t>
  </si>
  <si>
    <t>40400273</t>
  </si>
  <si>
    <t>40400278</t>
  </si>
  <si>
    <t>Gasoline RVP 10/13/7: Withdrawal Loss - Int. Float Roof (Pri/Sec Seal)</t>
  </si>
  <si>
    <t>40400279</t>
  </si>
  <si>
    <t>Oil and Gas Field Storage and Working Tanks</t>
  </si>
  <si>
    <t>Fixed Roof Tank: Breathing Loss</t>
  </si>
  <si>
    <t>40400303</t>
  </si>
  <si>
    <t>External Floating Roof Tank with Primary Seals: Standing Loss</t>
  </si>
  <si>
    <t>External Floating Roof Tank with Secondary Seals: Standing Loss</t>
  </si>
  <si>
    <t>Internal Floating Roof Tank: Standing Loss</t>
  </si>
  <si>
    <t>40400306</t>
  </si>
  <si>
    <t>Poplar Wood Fired Veneer Dryer</t>
  </si>
  <si>
    <t>30700717</t>
  </si>
  <si>
    <t>Gas Veneer Dryer: Pines ** (use 3-07-007-50)</t>
  </si>
  <si>
    <t>30700718</t>
  </si>
  <si>
    <t>Steam Veneer Dryer: Pines ** (use 3-07-007-60)</t>
  </si>
  <si>
    <t>30700720</t>
  </si>
  <si>
    <t>Veneer Dryer: Steam Heated: Redry</t>
  </si>
  <si>
    <t>SCC8 - added y</t>
  </si>
  <si>
    <t>30700725</t>
  </si>
  <si>
    <t>Veneer Cutting</t>
  </si>
  <si>
    <t>30700727</t>
  </si>
  <si>
    <t>Veneer Laying and Glue Spreading</t>
  </si>
  <si>
    <t>30700730</t>
  </si>
  <si>
    <t>Wood Steaming</t>
  </si>
  <si>
    <t>30700734</t>
  </si>
  <si>
    <t>Hardwood Plywood, Veneer Dryer, Direct Wood-fired, Heated Zones</t>
  </si>
  <si>
    <t>30700735</t>
  </si>
  <si>
    <t>Hardwood Plywood, Veneer Dryer, Direct Wood-fired, Cooling Section</t>
  </si>
  <si>
    <t>30700736</t>
  </si>
  <si>
    <t>Softwood Plywood, Veneer Dryer, Direct Wood-fired, Heated Zones</t>
  </si>
  <si>
    <t>30700737</t>
  </si>
  <si>
    <t>Softwood Plywood, Veneer Dryer, Direct Wood-fired, Cooling Section</t>
  </si>
  <si>
    <t>30700740</t>
  </si>
  <si>
    <t>Direct Wood-Fired Dryer: Non-specified Pine Species Veneer</t>
  </si>
  <si>
    <t>30700744</t>
  </si>
  <si>
    <t>Direct Wood-Fired Dryer: Hemlock Veneer</t>
  </si>
  <si>
    <t>30700746</t>
  </si>
  <si>
    <t>Direct Wood-Fired Dryer: Non-specified Fir Species Veneer</t>
  </si>
  <si>
    <t>30700747</t>
  </si>
  <si>
    <t>Direct Wood-Fired Dryer: Douglas Fir Veneer</t>
  </si>
  <si>
    <t>30700750</t>
  </si>
  <si>
    <t>Direct Natural Gas-Fired Dryer: Non-specified Pine Species Veneer</t>
  </si>
  <si>
    <t>30700752</t>
  </si>
  <si>
    <t>Distillate Oil: Transit Loss</t>
  </si>
  <si>
    <t>40600259</t>
  </si>
  <si>
    <t>Tanker/Barge Cleaning</t>
  </si>
  <si>
    <t>40600260</t>
  </si>
  <si>
    <t>Gasoline: Barge Loading - Ballasted</t>
  </si>
  <si>
    <t>40600261</t>
  </si>
  <si>
    <t>Gasoline: Tanker Ship - Uncleaned Tanks</t>
  </si>
  <si>
    <t>40600298</t>
  </si>
  <si>
    <t>40600299</t>
  </si>
  <si>
    <t>40600301</t>
  </si>
  <si>
    <t>Gasoline Retail Operations - Stage I</t>
  </si>
  <si>
    <t>Splash Filling</t>
  </si>
  <si>
    <t>40600302</t>
  </si>
  <si>
    <t>Submerged Filling w/o Controls</t>
  </si>
  <si>
    <t>40600305</t>
  </si>
  <si>
    <t>Unloading **</t>
  </si>
  <si>
    <t>40600306</t>
  </si>
  <si>
    <t>Balanced Submerged Filling</t>
  </si>
  <si>
    <t>40600307</t>
  </si>
  <si>
    <t>Underground Tank Breathing and Emptying</t>
  </si>
  <si>
    <t>40600399</t>
  </si>
  <si>
    <t>40600401</t>
  </si>
  <si>
    <t>Filling Vehicle Gas Tanks - Stage II</t>
  </si>
  <si>
    <t>Vapor Loss w/o Controls</t>
  </si>
  <si>
    <t>40600402</t>
  </si>
  <si>
    <t>Liquid Spill Loss w/o Controls</t>
  </si>
  <si>
    <t>40600403</t>
  </si>
  <si>
    <t>scc8 should be with controls?</t>
  </si>
  <si>
    <t>40600499</t>
  </si>
  <si>
    <t>40600501</t>
  </si>
  <si>
    <t>Pipeline Petroleum Transport - General - All Products</t>
  </si>
  <si>
    <t>Pipeline Leaks</t>
  </si>
  <si>
    <t>40600502</t>
  </si>
  <si>
    <t>Pipeline Venting</t>
  </si>
  <si>
    <t>40600503</t>
  </si>
  <si>
    <t>Pump Station</t>
  </si>
  <si>
    <t>40600504</t>
  </si>
  <si>
    <t>Pump Station Leaks</t>
  </si>
  <si>
    <t>40600601</t>
  </si>
  <si>
    <t>Consumer (Corporate) Fleet Refueling - Stage II</t>
  </si>
  <si>
    <t>40600602</t>
  </si>
  <si>
    <t>40600603</t>
  </si>
  <si>
    <t>Vapor Loss w/controls</t>
  </si>
  <si>
    <t>40201113</t>
  </si>
  <si>
    <t>Fabric Printing: Rotary Screen (Also See New Codes Under 4-02-040-XX)</t>
  </si>
  <si>
    <t>40201114</t>
  </si>
  <si>
    <t>40201115</t>
  </si>
  <si>
    <t>Fabric Printing: Flat Screen (Also See New Codes Under 4-02-040-XX)</t>
  </si>
  <si>
    <t>40201116</t>
  </si>
  <si>
    <t>40201121</t>
  </si>
  <si>
    <t>Fabric Print:Dryer: Steam Coil (Also See New Codes Under 4-02-040-XX)</t>
  </si>
  <si>
    <t>40201122</t>
  </si>
  <si>
    <t>Fabric Print:Dryer: Fuel-fired (Also See New Codes Under 4-02-040- XX)</t>
  </si>
  <si>
    <t>40201197</t>
  </si>
  <si>
    <t>Misc. Fugitives: Specify in Comments (Also New Codes 4-02-040-XX)</t>
  </si>
  <si>
    <t>40201198</t>
  </si>
  <si>
    <t>40201199</t>
  </si>
  <si>
    <t>Other Not Classified (Also See New Codes Under 4-02-040-XX)</t>
  </si>
  <si>
    <t>40201201</t>
  </si>
  <si>
    <t>Fabric Dyeing</t>
  </si>
  <si>
    <t>Sewage Treatment</t>
  </si>
  <si>
    <t>50100702</t>
  </si>
  <si>
    <t>Primary Settling Tank</t>
  </si>
  <si>
    <t>50100703</t>
  </si>
  <si>
    <t>Secondary Settling Tank</t>
  </si>
  <si>
    <t>50100704</t>
  </si>
  <si>
    <t>Aeration Tank</t>
  </si>
  <si>
    <t>50100707</t>
  </si>
  <si>
    <t>POTW: Headworks Screening</t>
  </si>
  <si>
    <t>50100708</t>
  </si>
  <si>
    <t>Comminutor</t>
  </si>
  <si>
    <t>50100710</t>
  </si>
  <si>
    <t>Collector Sewers</t>
  </si>
  <si>
    <t>50100715</t>
  </si>
  <si>
    <t>POTW: Aerated Grit Chamber</t>
  </si>
  <si>
    <t>50100719</t>
  </si>
  <si>
    <t>Lift Station</t>
  </si>
  <si>
    <t>50100720</t>
  </si>
  <si>
    <t>POTW: Primary Settling Tank</t>
  </si>
  <si>
    <t>50100731</t>
  </si>
  <si>
    <t>POTW: Diffused Air Act Sludge</t>
  </si>
  <si>
    <t>50100732</t>
  </si>
  <si>
    <t>POTW: Mechanical Mix Air Act Sludge</t>
  </si>
  <si>
    <t>50100733</t>
  </si>
  <si>
    <t>POTW: Pure Oxygen Act Sludge</t>
  </si>
  <si>
    <t>50100734</t>
  </si>
  <si>
    <t>POTW: Trickling Filter</t>
  </si>
  <si>
    <t>Coating Application: Rotogravure Printer</t>
  </si>
  <si>
    <t>40201399</t>
  </si>
  <si>
    <t>40201401</t>
  </si>
  <si>
    <t>Large Appliances</t>
  </si>
  <si>
    <t>Prime Coating Operation</t>
  </si>
  <si>
    <t>40201402</t>
  </si>
  <si>
    <t>Cleaning/Pretreatment</t>
  </si>
  <si>
    <t>40201403</t>
  </si>
  <si>
    <t>40201404</t>
  </si>
  <si>
    <t>40201405</t>
  </si>
  <si>
    <t>40201406</t>
  </si>
  <si>
    <t>Topcoat Spray</t>
  </si>
  <si>
    <t>40201410</t>
  </si>
  <si>
    <t>Prime Coat Flashoff</t>
  </si>
  <si>
    <t>40201411</t>
  </si>
  <si>
    <t>Topcoat Flashoff</t>
  </si>
  <si>
    <t>40201431</t>
  </si>
  <si>
    <t>Coating Line: General</t>
  </si>
  <si>
    <t>40201432</t>
  </si>
  <si>
    <t>Prime Air Spray</t>
  </si>
  <si>
    <t>40201433</t>
  </si>
  <si>
    <t>Prime Electrostatic Spray</t>
  </si>
  <si>
    <t>40201434</t>
  </si>
  <si>
    <t>Prime Flow Coat</t>
  </si>
  <si>
    <t>40201435</t>
  </si>
  <si>
    <t>Prime Dip Coat</t>
  </si>
  <si>
    <t>40201436</t>
  </si>
  <si>
    <t>Prime Electro-deposition</t>
  </si>
  <si>
    <t>40201437</t>
  </si>
  <si>
    <t>Top Air Spray</t>
  </si>
  <si>
    <t>40201438</t>
  </si>
  <si>
    <t>Top Electrostatic Spray</t>
  </si>
  <si>
    <t>40201499</t>
  </si>
  <si>
    <t>40201501</t>
  </si>
  <si>
    <t>Magnet Wire Surface Coating</t>
  </si>
  <si>
    <t>Coating/Application/Curing</t>
  </si>
  <si>
    <t>40201502</t>
  </si>
  <si>
    <t>40201503</t>
  </si>
  <si>
    <t>40201504</t>
  </si>
  <si>
    <t>40201505</t>
  </si>
  <si>
    <t>40201531</t>
  </si>
  <si>
    <t>40201599</t>
  </si>
  <si>
    <t>40201601</t>
  </si>
  <si>
    <t>Automobiles and Light Trucks</t>
  </si>
  <si>
    <t>Prime Application/Electo-deposition/Dip/Spray</t>
  </si>
  <si>
    <t>40201602</t>
  </si>
  <si>
    <t>40201603</t>
  </si>
  <si>
    <t>40201604</t>
  </si>
  <si>
    <t>40201605</t>
  </si>
  <si>
    <t>40201606</t>
  </si>
  <si>
    <t>Topcoat Operation</t>
  </si>
  <si>
    <t>40201607</t>
  </si>
  <si>
    <t>Sealers</t>
  </si>
  <si>
    <t>40201608</t>
  </si>
  <si>
    <t>Deadeners</t>
  </si>
  <si>
    <t>40201609</t>
  </si>
  <si>
    <t>Anti-corrosion Priming</t>
  </si>
  <si>
    <t>40201619</t>
  </si>
  <si>
    <t>Prime Surfacing Operation</t>
  </si>
  <si>
    <t>40201620</t>
  </si>
  <si>
    <t>Repair Topcoat Application Area</t>
  </si>
  <si>
    <t>40201621</t>
  </si>
  <si>
    <t>Prime Coating: Solvent-borne - Automobiles</t>
  </si>
  <si>
    <t>40201622</t>
  </si>
  <si>
    <t>Prime Coating: Electro-deposition - Automobiles</t>
  </si>
  <si>
    <t>40201623</t>
  </si>
  <si>
    <t>Guide Coating: Solvent-borne - Automobiles</t>
  </si>
  <si>
    <t>40201624</t>
  </si>
  <si>
    <t>Guide Coating: Water-borne - Automobiles</t>
  </si>
  <si>
    <t>40201625</t>
  </si>
  <si>
    <t>Topcoat: Solvent-borne - Automobiles</t>
  </si>
  <si>
    <t>40201626</t>
  </si>
  <si>
    <t>Topcoat: Water-borne - Automobiles</t>
  </si>
  <si>
    <t>40201627</t>
  </si>
  <si>
    <t>Prime Coating: Solvent-borne - Light Trucks</t>
  </si>
  <si>
    <t>40201628</t>
  </si>
  <si>
    <t>Prime Coating: Electro-deposition - Light Trucks</t>
  </si>
  <si>
    <t>40201629</t>
  </si>
  <si>
    <t>Guide Coating: Solvent-borne - Light Trucks</t>
  </si>
  <si>
    <t>40201630</t>
  </si>
  <si>
    <t>Guide Coating: Water-borne - Light Trucks</t>
  </si>
  <si>
    <t>40201631</t>
  </si>
  <si>
    <t>Topcoat: Solvent-borne - Light Trucks</t>
  </si>
  <si>
    <t>40201632</t>
  </si>
  <si>
    <t>Topcoat: Water-borne - Light Trucks</t>
  </si>
  <si>
    <t>40201699</t>
  </si>
  <si>
    <t>40201702</t>
  </si>
  <si>
    <t>Vinyl-based Resins</t>
  </si>
  <si>
    <t>Polymerized Vinylidene Chloride Production - Emulsion, Latex Prod.</t>
  </si>
  <si>
    <t>Emulsion Polymerization: Latex Production</t>
  </si>
  <si>
    <t>64610010</t>
  </si>
  <si>
    <t>Raw Material Preparation</t>
  </si>
  <si>
    <t>64610011</t>
  </si>
  <si>
    <t>Raw Material Preparation: Raw Weighing and Holding Tanks</t>
  </si>
  <si>
    <t>64610012</t>
  </si>
  <si>
    <t>Raw Material Preparation: Raw Material Loading Lines</t>
  </si>
  <si>
    <t>64610020</t>
  </si>
  <si>
    <t>Polymerization</t>
  </si>
  <si>
    <t>64610021</t>
  </si>
  <si>
    <t>Polymerization: Reactor Opening Loss</t>
  </si>
  <si>
    <t>64610022</t>
  </si>
  <si>
    <t>Polymerization: Reactor Relief Value</t>
  </si>
  <si>
    <t>64610030</t>
  </si>
  <si>
    <t>64610031</t>
  </si>
  <si>
    <t>Material Recovery: Stripping Vessel</t>
  </si>
  <si>
    <t>64610032</t>
  </si>
  <si>
    <t>Material Recovery: Monomer Recovery Sys. Exhaust Vents &amp; Knockout Pots</t>
  </si>
  <si>
    <t>64610040</t>
  </si>
  <si>
    <t>64610041</t>
  </si>
  <si>
    <t>Product Finishing: Polymer Holding Tanks</t>
  </si>
  <si>
    <t>64610050</t>
  </si>
  <si>
    <t>64610101</t>
  </si>
  <si>
    <t>Jet Fuel: Loaded with Product</t>
  </si>
  <si>
    <t>40600167</t>
  </si>
  <si>
    <t>Jet Fuel: Loaded with Vapor</t>
  </si>
  <si>
    <t>40600168</t>
  </si>
  <si>
    <t>Kerosene: Loaded with Product</t>
  </si>
  <si>
    <t>40600169</t>
  </si>
  <si>
    <t>Kerosene: Loaded with Vapor</t>
  </si>
  <si>
    <t>40600170</t>
  </si>
  <si>
    <t>Distillate Oil: Loaded with Product</t>
  </si>
  <si>
    <t>40600171</t>
  </si>
  <si>
    <t>Pressurized digester/refiner, hardwood</t>
  </si>
  <si>
    <t>30701486</t>
  </si>
  <si>
    <t>Former, vacuum system, wet, PF resin</t>
  </si>
  <si>
    <t>30701510</t>
  </si>
  <si>
    <t>Fiberboard (FB) Manufacture</t>
  </si>
  <si>
    <t>Board dryer, indirect heated, softwood, starch binder (heated zones)</t>
  </si>
  <si>
    <t>30701512</t>
  </si>
  <si>
    <t>Board dryer,indirect htd, softwood, 6-12% asphalt binder(heated zones)</t>
  </si>
  <si>
    <t>30701530</t>
  </si>
  <si>
    <t>Atmospheric refiner and dump chest, softwood</t>
  </si>
  <si>
    <t>30701540</t>
  </si>
  <si>
    <t>Washer, softwood</t>
  </si>
  <si>
    <t>30701550</t>
  </si>
  <si>
    <t>Former, vacuum system, wet, 6-12% asphalt</t>
  </si>
  <si>
    <t>30701601</t>
  </si>
  <si>
    <t>Laminated Veneer Lumber Manufacture</t>
  </si>
  <si>
    <t>LVL, veneer, indirect heated, hardwood (heated zones)</t>
  </si>
  <si>
    <t>30701602</t>
  </si>
  <si>
    <t>LVL, veneer, indirect heated, hardwood (cooling section)</t>
  </si>
  <si>
    <t>30701612</t>
  </si>
  <si>
    <t>LVL, press, PF resin</t>
  </si>
  <si>
    <t>30701620</t>
  </si>
  <si>
    <t>LVL, I-Beam Saw</t>
  </si>
  <si>
    <t>30701630</t>
  </si>
  <si>
    <t>I-Joist manufacture: I-Joist, curing chamber</t>
  </si>
  <si>
    <t>30701640</t>
  </si>
  <si>
    <t>Laminated Strand Lumber Manufacture</t>
  </si>
  <si>
    <t>LSL, rotary, direct wood-fired, hardwood</t>
  </si>
  <si>
    <t>30701641</t>
  </si>
  <si>
    <t>Gasoline: Ship Loading - Cleaned and Vapor Free Tanks</t>
  </si>
  <si>
    <t>40600232</t>
  </si>
  <si>
    <t>Gasoline: Ocean Barges Loading</t>
  </si>
  <si>
    <t>40600233</t>
  </si>
  <si>
    <t>Gasoline: Barge Loading - Cleaned and Vapor Free Tanks</t>
  </si>
  <si>
    <t>40600234</t>
  </si>
  <si>
    <t>Gasoline: Ship Loading - Ballasted Tank</t>
  </si>
  <si>
    <t>40600235</t>
  </si>
  <si>
    <t>Gasoline: Ocean Barges Loading - Ballasted Tank</t>
  </si>
  <si>
    <t>40600236</t>
  </si>
  <si>
    <t>Gasoline: Ship Loading - Uncleaned Tanks</t>
  </si>
  <si>
    <t>40600237</t>
  </si>
  <si>
    <t>Gasoline: Ocean Barges Loading - Uncleaned Tanks</t>
  </si>
  <si>
    <t>30702004</t>
  </si>
  <si>
    <t>Wood Hog</t>
  </si>
  <si>
    <t>30702021</t>
  </si>
  <si>
    <t>Veneer Hot Press, Urea Formaldehyde Resin</t>
  </si>
  <si>
    <t>30702098</t>
  </si>
  <si>
    <t>30702099</t>
  </si>
  <si>
    <t>30703001</t>
  </si>
  <si>
    <t>Miscellaneous Wood Working Operations</t>
  </si>
  <si>
    <t>Wood Waste Storage Bin Vent</t>
  </si>
  <si>
    <t>30703002</t>
  </si>
  <si>
    <t>Wood Waste Storage Bin Loadout</t>
  </si>
  <si>
    <t>30703099</t>
  </si>
  <si>
    <t>30703096</t>
  </si>
  <si>
    <t>Sanding/Planning Operations: Specify</t>
  </si>
  <si>
    <t>30703097</t>
  </si>
  <si>
    <t>30703098</t>
  </si>
  <si>
    <t>30704001</t>
  </si>
  <si>
    <t>Bulk Handling and Storage - Wood/Bark</t>
  </si>
  <si>
    <t>Storage Bins</t>
  </si>
  <si>
    <t>30704002</t>
  </si>
  <si>
    <t>Stockpiles</t>
  </si>
  <si>
    <t>30704003</t>
  </si>
  <si>
    <t>30704004</t>
  </si>
  <si>
    <t>30704005</t>
  </si>
  <si>
    <t>Conveyors</t>
  </si>
  <si>
    <t>30788801</t>
  </si>
  <si>
    <t>30788802</t>
  </si>
  <si>
    <t>30788803</t>
  </si>
  <si>
    <t>30788804</t>
  </si>
  <si>
    <t>30788805</t>
  </si>
  <si>
    <t>30788898</t>
  </si>
  <si>
    <t>30790001</t>
  </si>
  <si>
    <t>30790002</t>
  </si>
  <si>
    <t>30790003</t>
  </si>
  <si>
    <t>30790011</t>
  </si>
  <si>
    <t>30790012</t>
  </si>
  <si>
    <t>30790013</t>
  </si>
  <si>
    <t>30790014</t>
  </si>
  <si>
    <t>30790021</t>
  </si>
  <si>
    <t>30790022</t>
  </si>
  <si>
    <t>30790023</t>
  </si>
  <si>
    <t>30790024</t>
  </si>
  <si>
    <t>30799901</t>
  </si>
  <si>
    <t>Battery Separators</t>
  </si>
  <si>
    <t>30799998</t>
  </si>
  <si>
    <t>30799999</t>
  </si>
  <si>
    <t>30800101</t>
  </si>
  <si>
    <t>Rubber and Miscellaneous Plastics Products</t>
  </si>
  <si>
    <t>Tire Manufacture</t>
  </si>
  <si>
    <t>Undertread and Sidewall Cementing</t>
  </si>
  <si>
    <t>30800102</t>
  </si>
  <si>
    <t>Bead Dipping</t>
  </si>
  <si>
    <t>30800103</t>
  </si>
  <si>
    <t>Bead Swabbing</t>
  </si>
  <si>
    <t>30800104</t>
  </si>
  <si>
    <t>Tire Building</t>
  </si>
  <si>
    <t>30800105</t>
  </si>
  <si>
    <t>Tread End Cementing</t>
  </si>
  <si>
    <t>30800106</t>
  </si>
  <si>
    <t>Green Tire Spraying</t>
  </si>
  <si>
    <t>30800107</t>
  </si>
  <si>
    <t>Tire Curing</t>
  </si>
  <si>
    <t>30800108</t>
  </si>
  <si>
    <t>Solvent Mixing</t>
  </si>
  <si>
    <t>30800109</t>
  </si>
  <si>
    <t>Solvent Storage ** (Use 4-07-004-01 thru 4-07-999-98 if possible)</t>
  </si>
  <si>
    <t>30800110</t>
  </si>
  <si>
    <t>Solvent Storage (Use 4-07-004-01 thru 4-07-999-98 if possible)</t>
  </si>
  <si>
    <t>30800111</t>
  </si>
  <si>
    <t>Compounding</t>
  </si>
  <si>
    <t>30800112</t>
  </si>
  <si>
    <t>30800113</t>
  </si>
  <si>
    <t>Tread Extruder</t>
  </si>
  <si>
    <t>30800114</t>
  </si>
  <si>
    <t>Sidewall Extruder</t>
  </si>
  <si>
    <t>30800115</t>
  </si>
  <si>
    <t>Calendering</t>
  </si>
  <si>
    <t>30800116</t>
  </si>
  <si>
    <t>Latex Dipping</t>
  </si>
  <si>
    <t>30800117</t>
  </si>
  <si>
    <t>30800120</t>
  </si>
  <si>
    <t>Obs - no distinction by units</t>
  </si>
  <si>
    <t>30800121</t>
  </si>
  <si>
    <t>30800122</t>
  </si>
  <si>
    <t>30800123</t>
  </si>
  <si>
    <t>30800124</t>
  </si>
  <si>
    <t>30800125</t>
  </si>
  <si>
    <t>30800126</t>
  </si>
  <si>
    <t>30800127</t>
  </si>
  <si>
    <t>30800128</t>
  </si>
  <si>
    <t>30800129</t>
  </si>
  <si>
    <t>30800130</t>
  </si>
  <si>
    <t>30800131</t>
  </si>
  <si>
    <t>30800132</t>
  </si>
  <si>
    <t>30800133</t>
  </si>
  <si>
    <t>50410123</t>
  </si>
  <si>
    <t>Organic, Thermoplastic Encapsulation</t>
  </si>
  <si>
    <t>50410124</t>
  </si>
  <si>
    <t>Organic, Incorporated into Monomer or Prepolymer</t>
  </si>
  <si>
    <t>50410210</t>
  </si>
  <si>
    <t>Capping</t>
  </si>
  <si>
    <t>50410211</t>
  </si>
  <si>
    <t>Synthetic Membrane</t>
  </si>
  <si>
    <t>50410212</t>
  </si>
  <si>
    <t>Low Permeability Soil</t>
  </si>
  <si>
    <t>50410213</t>
  </si>
  <si>
    <t>Soil/Bentonite Admixtures</t>
  </si>
  <si>
    <t>50410214</t>
  </si>
  <si>
    <t>Constructed Cap, Asphalt</t>
  </si>
  <si>
    <t>50410215</t>
  </si>
  <si>
    <t>Constructed Cap, Concrete</t>
  </si>
  <si>
    <t>50410216</t>
  </si>
  <si>
    <t>Multilayer Cover</t>
  </si>
  <si>
    <t>50410310</t>
  </si>
  <si>
    <t>In Situ Venting/Venting of Soils</t>
  </si>
  <si>
    <t>Active Aeration</t>
  </si>
  <si>
    <t>50410311</t>
  </si>
  <si>
    <t>Active Aeration: Vacuum</t>
  </si>
  <si>
    <t>50410312</t>
  </si>
  <si>
    <t>Active Aeration, Vacuum: Vapor Recovery Well</t>
  </si>
  <si>
    <t>50410313</t>
  </si>
  <si>
    <t>Active Aeration, Vacuum: Vacuum System</t>
  </si>
  <si>
    <t>50410314</t>
  </si>
  <si>
    <t>Active Aeration, Vacuum: Control Device</t>
  </si>
  <si>
    <t>50410321</t>
  </si>
  <si>
    <t>Active Aeration: Forced Air/Positive Pressure</t>
  </si>
  <si>
    <t>50410322</t>
  </si>
  <si>
    <t>Active Aeration, Forced Air/Positive Pressure: Treatment Unit</t>
  </si>
  <si>
    <t>50410405</t>
  </si>
  <si>
    <t>Air Stripping of Groundwater</t>
  </si>
  <si>
    <t>50410406</t>
  </si>
  <si>
    <t>Storage/Surge Tanks</t>
  </si>
  <si>
    <t>50410407</t>
  </si>
  <si>
    <t>Holding Tanks</t>
  </si>
  <si>
    <t>50410408</t>
  </si>
  <si>
    <t>Treatment Tanks</t>
  </si>
  <si>
    <t>50410409</t>
  </si>
  <si>
    <t>Conduits</t>
  </si>
  <si>
    <t>50410420</t>
  </si>
  <si>
    <t>50410510</t>
  </si>
  <si>
    <t>Thermal Destruction</t>
  </si>
  <si>
    <t>Waste Preparation</t>
  </si>
  <si>
    <t>50410511</t>
  </si>
  <si>
    <t>Waste Preparation: Blending</t>
  </si>
  <si>
    <t>50410512</t>
  </si>
  <si>
    <t>Waste Preparation: Screening</t>
  </si>
  <si>
    <t>50410513</t>
  </si>
  <si>
    <t>Waste Preparation: Shredding</t>
  </si>
  <si>
    <t>50410514</t>
  </si>
  <si>
    <t>Waste Preparation: Heating</t>
  </si>
  <si>
    <t>50410520</t>
  </si>
  <si>
    <t>Waste Feed System</t>
  </si>
  <si>
    <t>50410521</t>
  </si>
  <si>
    <t>Waste Feed System: Atomization</t>
  </si>
  <si>
    <t>50410522</t>
  </si>
  <si>
    <t>Waste Feed System: Ram</t>
  </si>
  <si>
    <t>50410523</t>
  </si>
  <si>
    <t>Waste Feed System: Auger</t>
  </si>
  <si>
    <t>50410524</t>
  </si>
  <si>
    <t>Waste Feed System: Gravity</t>
  </si>
  <si>
    <t>50410525</t>
  </si>
  <si>
    <t>Waste Feed System: Lance</t>
  </si>
  <si>
    <t>50410530</t>
  </si>
  <si>
    <t>Combustion Unit</t>
  </si>
  <si>
    <t>50410531</t>
  </si>
  <si>
    <t>Combustion Unit: Infrared Incinerator</t>
  </si>
  <si>
    <t>50410532</t>
  </si>
  <si>
    <t>Combustion Unit: Liquid Injection Incinerator</t>
  </si>
  <si>
    <t>50410533</t>
  </si>
  <si>
    <t>Combustion Unit: Hearth Incinerator</t>
  </si>
  <si>
    <t>50410534</t>
  </si>
  <si>
    <t>Combustion Unit: Fluidized Bed Incinerator</t>
  </si>
  <si>
    <t>50410535</t>
  </si>
  <si>
    <t>Combustion Unit: Rotary Kiln</t>
  </si>
  <si>
    <t>50410536</t>
  </si>
  <si>
    <t>Combustion Unit: Cement Kiln</t>
  </si>
  <si>
    <t>50410537</t>
  </si>
  <si>
    <t>Combustion Unit: Boiler</t>
  </si>
  <si>
    <t>50410538</t>
  </si>
  <si>
    <t>Combustion Unit: Pyrolysis</t>
  </si>
  <si>
    <t>50410539</t>
  </si>
  <si>
    <t>Combustion Unit: Molten Salt</t>
  </si>
  <si>
    <t>50410540</t>
  </si>
  <si>
    <t>Combustion Unit: High Temperature Fluid Wall</t>
  </si>
  <si>
    <t>50410541</t>
  </si>
  <si>
    <t>Combustion Unit: Plasma Arc</t>
  </si>
  <si>
    <t>50410542</t>
  </si>
  <si>
    <t>Combustion Unit: Wet Oxidation</t>
  </si>
  <si>
    <t>50410543</t>
  </si>
  <si>
    <t>Combustion Unit: Supercritical Water</t>
  </si>
  <si>
    <t>50410560</t>
  </si>
  <si>
    <t>50410561</t>
  </si>
  <si>
    <t>Waste Disposal: Dewatering</t>
  </si>
  <si>
    <t>50410562</t>
  </si>
  <si>
    <t>Waste Disposal: Chemical Stabilization</t>
  </si>
  <si>
    <t>50410563</t>
  </si>
  <si>
    <t>Waste Disposal: Landfill</t>
  </si>
  <si>
    <t>50410564</t>
  </si>
  <si>
    <t>Waste Disposal: Residue Treatment, Neutralization</t>
  </si>
  <si>
    <t>50410565</t>
  </si>
  <si>
    <t>Waste Disposal: Residue Treatment, Chemical</t>
  </si>
  <si>
    <t>50410610</t>
  </si>
  <si>
    <t>Thermal Desorption</t>
  </si>
  <si>
    <t>Pretreatment</t>
  </si>
  <si>
    <t>50410620</t>
  </si>
  <si>
    <t>Thermal Desorber</t>
  </si>
  <si>
    <t>50410621</t>
  </si>
  <si>
    <t>Thermal Desorber: Indirect Heat Transfer</t>
  </si>
  <si>
    <t>50410622</t>
  </si>
  <si>
    <t>Thermal Desorber: Kiln</t>
  </si>
  <si>
    <t>50410623</t>
  </si>
  <si>
    <t>Thermal Desorber: Fluidized Bed</t>
  </si>
  <si>
    <t>50410640</t>
  </si>
  <si>
    <t>Coating Application: Second Roll Applicator</t>
  </si>
  <si>
    <t>40204435</t>
  </si>
  <si>
    <t>Lamination: Laminating Device</t>
  </si>
  <si>
    <t>40204440</t>
  </si>
  <si>
    <t>40204441</t>
  </si>
  <si>
    <t>Drying/Curing: First Predrier</t>
  </si>
  <si>
    <t>40204442</t>
  </si>
  <si>
    <t>Drying/Curing: Second Predrier</t>
  </si>
  <si>
    <t>40204443</t>
  </si>
  <si>
    <t>Drying/Curing: Main Drying Tunnel</t>
  </si>
  <si>
    <t>40204450</t>
  </si>
  <si>
    <t>40204455</t>
  </si>
  <si>
    <t>Winding</t>
  </si>
  <si>
    <t>40204460</t>
  </si>
  <si>
    <t>40204461</t>
  </si>
  <si>
    <t>40204462</t>
  </si>
  <si>
    <t>40204470</t>
  </si>
  <si>
    <t>40204471</t>
  </si>
  <si>
    <t>40204472</t>
  </si>
  <si>
    <t>40204521</t>
  </si>
  <si>
    <t>Fabric Coating, Extrusion Coating</t>
  </si>
  <si>
    <t>40204530</t>
  </si>
  <si>
    <t>40204531</t>
  </si>
  <si>
    <t>Coating Application: Extruder</t>
  </si>
  <si>
    <t>40204532</t>
  </si>
  <si>
    <t>Coating Application: Coating Die</t>
  </si>
  <si>
    <t>40204550</t>
  </si>
  <si>
    <t>Cooling Cylinder</t>
  </si>
  <si>
    <t>40204555</t>
  </si>
  <si>
    <t>40204560</t>
  </si>
  <si>
    <t>40204561</t>
  </si>
  <si>
    <t>40204562</t>
  </si>
  <si>
    <t>40204570</t>
  </si>
  <si>
    <t>40204571</t>
  </si>
  <si>
    <t>40204572</t>
  </si>
  <si>
    <t>40204621</t>
  </si>
  <si>
    <t>63182580</t>
  </si>
  <si>
    <t>Filtrate, Partial Evaporation of Alcohol</t>
  </si>
  <si>
    <t>63182581</t>
  </si>
  <si>
    <t>Filtrate, Acidification of Filtrate</t>
  </si>
  <si>
    <t>63182582</t>
  </si>
  <si>
    <t>Dissolve Residue in Water</t>
  </si>
  <si>
    <t>Cumene: Breathing Loss</t>
  </si>
  <si>
    <t>40703606</t>
  </si>
  <si>
    <t>Cumene: Working Loss</t>
  </si>
  <si>
    <t>40703607</t>
  </si>
  <si>
    <t>Diisopropyl Benzene: Breathing Loss</t>
  </si>
  <si>
    <t>40703608</t>
  </si>
  <si>
    <t>Diisopropyl Benzene: Working Loss</t>
  </si>
  <si>
    <t>40703609</t>
  </si>
  <si>
    <t>Ethyl Benzene: Breathing Loss</t>
  </si>
  <si>
    <t>40703610</t>
  </si>
  <si>
    <t>Ethyl Benzene: Working Loss</t>
  </si>
  <si>
    <t>40703611</t>
  </si>
  <si>
    <t>Methyl Styrene: Breathing Loss</t>
  </si>
  <si>
    <t>40703612</t>
  </si>
  <si>
    <t>Methyl Styrene: Working Loss</t>
  </si>
  <si>
    <t>40703613</t>
  </si>
  <si>
    <t>Styrene: Breathing Loss</t>
  </si>
  <si>
    <t>40703614</t>
  </si>
  <si>
    <t>Styrene: Working Loss</t>
  </si>
  <si>
    <t>40703615</t>
  </si>
  <si>
    <t>Toluene: Breathing Loss</t>
  </si>
  <si>
    <t>40703616</t>
  </si>
  <si>
    <t>Toluene: Working Loss</t>
  </si>
  <si>
    <t>40703617</t>
  </si>
  <si>
    <t>m-Xylene: Breathing Loss</t>
  </si>
  <si>
    <t>40703618</t>
  </si>
  <si>
    <t>m-Xylene: Working Loss</t>
  </si>
  <si>
    <t>40703619</t>
  </si>
  <si>
    <t>o-Xylene: Breathing Loss</t>
  </si>
  <si>
    <t>40703620</t>
  </si>
  <si>
    <t>o-Xylene: Working Loss</t>
  </si>
  <si>
    <t>40703621</t>
  </si>
  <si>
    <t>p-Xylene: Breathing Loss</t>
  </si>
  <si>
    <t>40703622</t>
  </si>
  <si>
    <t>p-Xylene: Working Loss</t>
  </si>
  <si>
    <t>40703623</t>
  </si>
  <si>
    <t>Xylenes, Mixed: Breathing Loss</t>
  </si>
  <si>
    <t>40703624</t>
  </si>
  <si>
    <t>Xylenes, Mixed: Working Loss</t>
  </si>
  <si>
    <t>40703625</t>
  </si>
  <si>
    <t>Creosote: Breathing Loss</t>
  </si>
  <si>
    <t>40703626</t>
  </si>
  <si>
    <t>Creosote: Working Loss</t>
  </si>
  <si>
    <t>40703697</t>
  </si>
  <si>
    <t>Specify Aromatic: Breathing Loss</t>
  </si>
  <si>
    <t>40703698</t>
  </si>
  <si>
    <t>Specify Aromatic: Working Loss</t>
  </si>
  <si>
    <t>40704001</t>
  </si>
  <si>
    <t>Fixed Roof Tanks - Carboxylic Acids</t>
  </si>
  <si>
    <t>Acetic Acid: Breathing Loss</t>
  </si>
  <si>
    <t>40704002</t>
  </si>
  <si>
    <t>Acetic Acid: Working Loss</t>
  </si>
  <si>
    <t>40704003</t>
  </si>
  <si>
    <t>Acrylic Acid: Breathing Loss</t>
  </si>
  <si>
    <t>40704004</t>
  </si>
  <si>
    <t>Acrylic Acid: Working Loss</t>
  </si>
  <si>
    <t>40704005</t>
  </si>
  <si>
    <t>Adipic Acid (Soln): Breathing Loss</t>
  </si>
  <si>
    <t>40704006</t>
  </si>
  <si>
    <t>Adipic Acid (Soln): Working Loss</t>
  </si>
  <si>
    <t>40704007</t>
  </si>
  <si>
    <t>Formic Acid: Breathing Loss</t>
  </si>
  <si>
    <t>40704008</t>
  </si>
  <si>
    <t>Formic Acid: Working Loss</t>
  </si>
  <si>
    <t>40704009</t>
  </si>
  <si>
    <t>Propionic Acid: Breathing Loss</t>
  </si>
  <si>
    <t>40704010</t>
  </si>
  <si>
    <t>Propionic Acid: Working Loss</t>
  </si>
  <si>
    <t>40704011</t>
  </si>
  <si>
    <t>Chloroacetic Acid: Breathing Loss</t>
  </si>
  <si>
    <t>40704012</t>
  </si>
  <si>
    <t>Chloroacetic Acid: Working Loss</t>
  </si>
  <si>
    <t>40704097</t>
  </si>
  <si>
    <t>Specify Acid: Breathing Loss</t>
  </si>
  <si>
    <t>40704098</t>
  </si>
  <si>
    <t>Specify Acid: Working Loss</t>
  </si>
  <si>
    <t>40704099</t>
  </si>
  <si>
    <t>40704401</t>
  </si>
  <si>
    <t>Fixed Roof Tanks - Esters</t>
  </si>
  <si>
    <t>Butyl Acetate: Breathing Loss</t>
  </si>
  <si>
    <t>40704402</t>
  </si>
  <si>
    <t>Butyl Acetate: Working Loss</t>
  </si>
  <si>
    <t>40704403</t>
  </si>
  <si>
    <t>Butyl Acrylate: Breathing Loss</t>
  </si>
  <si>
    <t>40704404</t>
  </si>
  <si>
    <t>Butyl Acrylate: Working Loss</t>
  </si>
  <si>
    <t>40704405</t>
  </si>
  <si>
    <t>Ethyl Acetate: Breathing Loss</t>
  </si>
  <si>
    <t>40704406</t>
  </si>
  <si>
    <t>Ethyl Acetate: Working Loss</t>
  </si>
  <si>
    <t>40704407</t>
  </si>
  <si>
    <t>Ethyl Acrylate: Breathing Loss</t>
  </si>
  <si>
    <t>40704408</t>
  </si>
  <si>
    <t>Ethyl Acrylate: Working Loss</t>
  </si>
  <si>
    <t>40704409</t>
  </si>
  <si>
    <t>Isobutyl Acrylate: Breathing Loss</t>
  </si>
  <si>
    <t>40704410</t>
  </si>
  <si>
    <t>Isobutyl Acrylate: Working Loss</t>
  </si>
  <si>
    <t>40704411</t>
  </si>
  <si>
    <t>Isopropyl Acetate: Breathing Loss</t>
  </si>
  <si>
    <t>40704412</t>
  </si>
  <si>
    <t>Isopropyl Acetate: Working Loss</t>
  </si>
  <si>
    <t>40704413</t>
  </si>
  <si>
    <t>Methyl Acetate: Breathing Loss</t>
  </si>
  <si>
    <t>40704414</t>
  </si>
  <si>
    <t>Methyl Acetate: Working Loss</t>
  </si>
  <si>
    <t>40704415</t>
  </si>
  <si>
    <t>Methyl Acrylate: Breathing Loss</t>
  </si>
  <si>
    <t>40704416</t>
  </si>
  <si>
    <t>Methyl Acrylate: Working Loss</t>
  </si>
  <si>
    <t>40704417</t>
  </si>
  <si>
    <t>Methyl Methacrylate: Breathing Loss</t>
  </si>
  <si>
    <t>40704418</t>
  </si>
  <si>
    <t>Methyl Methacrylate: Working Loss</t>
  </si>
  <si>
    <t>E6010 Electrode</t>
  </si>
  <si>
    <t>30905132</t>
  </si>
  <si>
    <t>E6011 Electrode</t>
  </si>
  <si>
    <t>30905136</t>
  </si>
  <si>
    <t>E6012 Electrode</t>
  </si>
  <si>
    <t>30905140</t>
  </si>
  <si>
    <t>E6013 Electrode</t>
  </si>
  <si>
    <t>30905144</t>
  </si>
  <si>
    <t>E7018 Electrode</t>
  </si>
  <si>
    <t>30905148</t>
  </si>
  <si>
    <t>E7024 Electrode</t>
  </si>
  <si>
    <t>30905152</t>
  </si>
  <si>
    <t>E7028 Electrode</t>
  </si>
  <si>
    <t>30905156</t>
  </si>
  <si>
    <t>E8018 Electrode</t>
  </si>
  <si>
    <t>30905160</t>
  </si>
  <si>
    <t>E9015 Electrode</t>
  </si>
  <si>
    <t>30905164</t>
  </si>
  <si>
    <t>E9018 Electrode</t>
  </si>
  <si>
    <t>30905168</t>
  </si>
  <si>
    <t>ECoCr-A Electrode</t>
  </si>
  <si>
    <t>30905172</t>
  </si>
  <si>
    <t>ENi-Cl Electrode</t>
  </si>
  <si>
    <t>30905176</t>
  </si>
  <si>
    <t>ENiCrMo Electrode</t>
  </si>
  <si>
    <t>30905180</t>
  </si>
  <si>
    <t>ENi-Cu Electrode</t>
  </si>
  <si>
    <t>30905200</t>
  </si>
  <si>
    <t>Gas Metal Arc Welding (GMAW)</t>
  </si>
  <si>
    <t>30905210</t>
  </si>
  <si>
    <t>ER1260 Electrode</t>
  </si>
  <si>
    <t>30905212</t>
  </si>
  <si>
    <t>E308l Electrode</t>
  </si>
  <si>
    <t>30905220</t>
  </si>
  <si>
    <t>ER316 Electrode</t>
  </si>
  <si>
    <t>30905226</t>
  </si>
  <si>
    <t>Polyvinyl Acetate Emulsions, Batch Emulsion Process</t>
  </si>
  <si>
    <t>Polyvinyl Acetate Emulsions Production</t>
  </si>
  <si>
    <t>64615010</t>
  </si>
  <si>
    <t>64615011</t>
  </si>
  <si>
    <t>Polymerization: Reactor Safety Valve</t>
  </si>
  <si>
    <t>64615012</t>
  </si>
  <si>
    <t>Polymerization: Reactor Vacuum System</t>
  </si>
  <si>
    <t>64615020</t>
  </si>
  <si>
    <t>64615021</t>
  </si>
  <si>
    <t>Specify Isocyanate: Withdrawal Loss</t>
  </si>
  <si>
    <t>40786801</t>
  </si>
  <si>
    <t>Pressure Tanks - Ketones</t>
  </si>
  <si>
    <t>40786803</t>
  </si>
  <si>
    <t>40786805</t>
  </si>
  <si>
    <t>40787201</t>
  </si>
  <si>
    <t>Pressure Tanks - Mercaptans (Thiols)</t>
  </si>
  <si>
    <t>Methyl Mercaptan: Withdrawal Loss</t>
  </si>
  <si>
    <t>40787203</t>
  </si>
  <si>
    <t>40787299</t>
  </si>
  <si>
    <t>40788403</t>
  </si>
  <si>
    <t>Pressure Tanks - Phenols</t>
  </si>
  <si>
    <t>40788405</t>
  </si>
  <si>
    <t>40799901</t>
  </si>
  <si>
    <t>40799903</t>
  </si>
  <si>
    <t>40799905</t>
  </si>
  <si>
    <t>40799997</t>
  </si>
  <si>
    <t>40799998</t>
  </si>
  <si>
    <t>40799999</t>
  </si>
  <si>
    <t>40880001</t>
  </si>
  <si>
    <t>Organic Chemical Transportation</t>
  </si>
  <si>
    <t>40899995</t>
  </si>
  <si>
    <t>Specific Liquid</t>
  </si>
  <si>
    <t>Cars/Trucks: Loading Rack</t>
  </si>
  <si>
    <t>40899997</t>
  </si>
  <si>
    <t>Marine Vessels: Loading Rack</t>
  </si>
  <si>
    <t>40899999</t>
  </si>
  <si>
    <t>Loading Rack</t>
  </si>
  <si>
    <t>Floating Roof Tanks - Amides</t>
  </si>
  <si>
    <t>Dimethylformamide: Standing Loss</t>
  </si>
  <si>
    <t>40718802</t>
  </si>
  <si>
    <t>Dimethylformamide: Withdrawal Loss</t>
  </si>
  <si>
    <t>40719201</t>
  </si>
  <si>
    <t>Floating Roof Tanks - Amines</t>
  </si>
  <si>
    <t>Aniline: Standing Loss</t>
  </si>
  <si>
    <t>40719202</t>
  </si>
  <si>
    <t>Aniline: Withdrawal Loss</t>
  </si>
  <si>
    <t>40719207</t>
  </si>
  <si>
    <t>Monoethanolamine: Standing Loss</t>
  </si>
  <si>
    <t>40719208</t>
  </si>
  <si>
    <t>Monoethanolamine: Withdrawal Loss</t>
  </si>
  <si>
    <t>40719209</t>
  </si>
  <si>
    <t>Hexamine: Standing Loss</t>
  </si>
  <si>
    <t>40719210</t>
  </si>
  <si>
    <t>WYDEQ Permitted Sources</t>
  </si>
  <si>
    <t>county_fips</t>
  </si>
  <si>
    <t>Boiler</t>
  </si>
  <si>
    <t>65182001</t>
  </si>
  <si>
    <t>Wastewater Aggregate</t>
  </si>
  <si>
    <t>65182002</t>
  </si>
  <si>
    <t>65182501</t>
  </si>
  <si>
    <t>65182599</t>
  </si>
  <si>
    <t>68110001</t>
  </si>
  <si>
    <t>Consumer Product Manufacturing Facilities</t>
  </si>
  <si>
    <t>Aerosol Can - Filling Facilities</t>
  </si>
  <si>
    <t>Aerosol Can Filling</t>
  </si>
  <si>
    <t>68110010</t>
  </si>
  <si>
    <t>68110011</t>
  </si>
  <si>
    <t>Process Vents: Mixing Tanks</t>
  </si>
  <si>
    <t>68110020</t>
  </si>
  <si>
    <t>Process Vents: Aerosol Can Filling</t>
  </si>
  <si>
    <t>68110021</t>
  </si>
  <si>
    <t>Process Vents, Aerosol Can Filling: Product Filling</t>
  </si>
  <si>
    <t>68110022</t>
  </si>
  <si>
    <t>Process Vents, Aerosol Can Filling: Valve Stem and Valve Insertion</t>
  </si>
  <si>
    <t>68110023</t>
  </si>
  <si>
    <t>Process Vents, Aerosol Can Filling: Propellant Charging</t>
  </si>
  <si>
    <t>68110024</t>
  </si>
  <si>
    <t>Process Vents, Aerosol Can Filling: Sealing Production Can</t>
  </si>
  <si>
    <t>68110030</t>
  </si>
  <si>
    <t>Process Vents: Water Bath, Leak Check</t>
  </si>
  <si>
    <t>68110035</t>
  </si>
  <si>
    <t>Process Vents, Formulation: Feed Hoppers</t>
  </si>
  <si>
    <t>63134026</t>
  </si>
  <si>
    <t>Process Vents, Formulation: Adjusting Batch Tank</t>
  </si>
  <si>
    <t>63134027</t>
  </si>
  <si>
    <t>Process Vents, Formulation: Grinding Tanks</t>
  </si>
  <si>
    <t>63134028</t>
  </si>
  <si>
    <t>Process Vents, Formulation: Digester</t>
  </si>
  <si>
    <t>63134029</t>
  </si>
  <si>
    <t>Process Vents, Formulation: Adjusting Tanks</t>
  </si>
  <si>
    <t>63134030</t>
  </si>
  <si>
    <t>Process Vents, Formulation: Spray Dryers</t>
  </si>
  <si>
    <t>63134031</t>
  </si>
  <si>
    <t>Process Vents, Formulation: Surge Bins</t>
  </si>
  <si>
    <t>63134032</t>
  </si>
  <si>
    <t>Process Vents, Formulation: Packaging, Flowables</t>
  </si>
  <si>
    <t>63134033</t>
  </si>
  <si>
    <t>Process Vents, Formulation: Rework Tank</t>
  </si>
  <si>
    <t>63134034</t>
  </si>
  <si>
    <t>Process Vents, Formulation: Conveyor Transport Bin</t>
  </si>
  <si>
    <t>63134035</t>
  </si>
  <si>
    <t>Process Vents, Formulation: Product Silos</t>
  </si>
  <si>
    <t>63134036</t>
  </si>
  <si>
    <t>Process Vents, Formulation: Packaging Surge Bins</t>
  </si>
  <si>
    <t>63134037</t>
  </si>
  <si>
    <t>Process Vents, Formulation: Packaging (Solids)</t>
  </si>
  <si>
    <t>63134038</t>
  </si>
  <si>
    <t>Process Vents: Solid Antifoam Feeder</t>
  </si>
  <si>
    <t>63134039</t>
  </si>
  <si>
    <t>Process Vents, Formulation: Central Vacuum System</t>
  </si>
  <si>
    <t>63134040</t>
  </si>
  <si>
    <t>Process Vents: 2 Phase Separator</t>
  </si>
  <si>
    <t>63134061</t>
  </si>
  <si>
    <t>Process Tanks: CCl4 Coolant System Surge Tank</t>
  </si>
  <si>
    <t>63134062</t>
  </si>
  <si>
    <t>Process Tanks: MeOH Drying Column Water Hold Tank</t>
  </si>
  <si>
    <t>63134063</t>
  </si>
  <si>
    <t>Process Tanks: Fume Scrubber Hold Tank</t>
  </si>
  <si>
    <t>63134064</t>
  </si>
  <si>
    <t>Process Tanks: Xylol Still Receiver Tank</t>
  </si>
  <si>
    <t>63134065</t>
  </si>
  <si>
    <t>Process Tanks: Crude Xylol Hold Tank</t>
  </si>
  <si>
    <t>63134066</t>
  </si>
  <si>
    <t>Process Tanks: Hot Xylol Wash Tank</t>
  </si>
  <si>
    <t>63134067</t>
  </si>
  <si>
    <t>Process Tanks: Chilled Xylol Hold Tank</t>
  </si>
  <si>
    <t>63134068</t>
  </si>
  <si>
    <t>64631080</t>
  </si>
  <si>
    <t>64631081</t>
  </si>
  <si>
    <t>64631082</t>
  </si>
  <si>
    <t>64631083</t>
  </si>
  <si>
    <t>64632001</t>
  </si>
  <si>
    <t>Polyvinyl Chloride and Copolymers Production - Solvent Process</t>
  </si>
  <si>
    <t>PVC and Copolymers Production: Solvent Process</t>
  </si>
  <si>
    <t>64632010</t>
  </si>
  <si>
    <t>64632011</t>
  </si>
  <si>
    <t>Process Vents: Monomer Recovery</t>
  </si>
  <si>
    <t>64632015</t>
  </si>
  <si>
    <t>64632016</t>
  </si>
  <si>
    <t>64632020</t>
  </si>
  <si>
    <t>Process Vents: Flash Evaporator</t>
  </si>
  <si>
    <t>64632030</t>
  </si>
  <si>
    <t>64632040</t>
  </si>
  <si>
    <t>64632041</t>
  </si>
  <si>
    <t>Process Vents: Product Screens</t>
  </si>
  <si>
    <t>Process Vents: Filtration of Alkali Insoluble Material</t>
  </si>
  <si>
    <t>63143016</t>
  </si>
  <si>
    <t>Process Vents: Acidification of Filtrate, Partial</t>
  </si>
  <si>
    <t>63143017</t>
  </si>
  <si>
    <t>Process Vents: Acidification of Filtrate, Full</t>
  </si>
  <si>
    <t>63143018</t>
  </si>
  <si>
    <t>Process Vents: Acidification Filter</t>
  </si>
  <si>
    <t>63143019</t>
  </si>
  <si>
    <t>Process Vents: Water Wash of Product</t>
  </si>
  <si>
    <t>63143020</t>
  </si>
  <si>
    <t>63143030</t>
  </si>
  <si>
    <t>63180001</t>
  </si>
  <si>
    <t>63182001</t>
  </si>
  <si>
    <t>Process Area Drain</t>
  </si>
  <si>
    <t>63182002</t>
  </si>
  <si>
    <t>63182501</t>
  </si>
  <si>
    <t>2,4-D Recovery</t>
  </si>
  <si>
    <t>63182507</t>
  </si>
  <si>
    <t>Dacthal Condensate</t>
  </si>
  <si>
    <t>63182508</t>
  </si>
  <si>
    <t>Spent Scrubber Liquor Tank</t>
  </si>
  <si>
    <t>63182509</t>
  </si>
  <si>
    <t>2 Phase Separator</t>
  </si>
  <si>
    <t>63182537</t>
  </si>
  <si>
    <t>Captan Unit, Washing</t>
  </si>
  <si>
    <t>63182538</t>
  </si>
  <si>
    <t>THPI Reactor Scrubber</t>
  </si>
  <si>
    <t>63182539</t>
  </si>
  <si>
    <t>THPI Flaker Scrubber</t>
  </si>
  <si>
    <t>63182540</t>
  </si>
  <si>
    <t>PMM Chlorinator Scrubber</t>
  </si>
  <si>
    <t>63182541</t>
  </si>
  <si>
    <t>PMM Distillation Scrubber</t>
  </si>
  <si>
    <t>63182542</t>
  </si>
  <si>
    <t>PMM Storage Scrubber</t>
  </si>
  <si>
    <t>63182573</t>
  </si>
  <si>
    <t>Separator</t>
  </si>
  <si>
    <t>Process Vents, Prepolymerization Reactor: Opening Loss</t>
  </si>
  <si>
    <t>64633016</t>
  </si>
  <si>
    <t>Process Vents, Prepolymerization Reactor: Safety Valve Vents</t>
  </si>
  <si>
    <t>64633017</t>
  </si>
  <si>
    <t>Process Vents, Polymerization Reactor: Opening Loss</t>
  </si>
  <si>
    <t>64633020</t>
  </si>
  <si>
    <t>Process Vents, Polymerization Reactor: Safety Valve Vents</t>
  </si>
  <si>
    <t>64633021</t>
  </si>
  <si>
    <t>Process Vents: Collector</t>
  </si>
  <si>
    <t>64633030</t>
  </si>
  <si>
    <t>Process Vents: Screens</t>
  </si>
  <si>
    <t>64633050</t>
  </si>
  <si>
    <t>64633051</t>
  </si>
  <si>
    <t>Process Vents: Mill For Oversize Product</t>
  </si>
  <si>
    <t>64633052</t>
  </si>
  <si>
    <t>64633053</t>
  </si>
  <si>
    <t>64633054</t>
  </si>
  <si>
    <t>64633080</t>
  </si>
  <si>
    <t>64633081</t>
  </si>
  <si>
    <t>64633082</t>
  </si>
  <si>
    <t>64633083</t>
  </si>
  <si>
    <t>64680001</t>
  </si>
  <si>
    <t>64682001</t>
  </si>
  <si>
    <t>64682002</t>
  </si>
  <si>
    <t>64682501</t>
  </si>
  <si>
    <t>Centrifuge</t>
  </si>
  <si>
    <t>64682502</t>
  </si>
  <si>
    <t>Reactor Cleaning</t>
  </si>
  <si>
    <t>64682599</t>
  </si>
  <si>
    <t>64820001</t>
  </si>
  <si>
    <t>Miscellaneous Polymers</t>
  </si>
  <si>
    <t>Maleic Anhydride Copolymers Production - Bulk Polymerization</t>
  </si>
  <si>
    <t>Maleic Anhydride Copolymer Production - Bulk Polymerization</t>
  </si>
  <si>
    <t>64820010</t>
  </si>
  <si>
    <t>64821001</t>
  </si>
  <si>
    <t>Nitrobenzene: Working Loss</t>
  </si>
  <si>
    <t>40708097</t>
  </si>
  <si>
    <t>40706814</t>
  </si>
  <si>
    <t>Methylamyl Ketone: Working Loss</t>
  </si>
  <si>
    <t>40706897</t>
  </si>
  <si>
    <t>Specify Ketone: Breathing Loss</t>
  </si>
  <si>
    <t>40706898</t>
  </si>
  <si>
    <t>Specify Ketone: Working Loss</t>
  </si>
  <si>
    <t>40707203</t>
  </si>
  <si>
    <t>Fixed Roof Tanks - Mercaptans</t>
  </si>
  <si>
    <t>Perchloromethyl Mercaptan: Breathing Loss</t>
  </si>
  <si>
    <t>40707204</t>
  </si>
  <si>
    <t>Perchloromethyl Mercaptan: Working Loss</t>
  </si>
  <si>
    <t>40707601</t>
  </si>
  <si>
    <t>Fixed Roof Tanks - Nitriles</t>
  </si>
  <si>
    <t>Acrylonitrile: Breathing Loss</t>
  </si>
  <si>
    <t>40707602</t>
  </si>
  <si>
    <t>Acrylonitrile: Working Loss</t>
  </si>
  <si>
    <t>40707603</t>
  </si>
  <si>
    <t>Acetonitrile: Breathing Loss</t>
  </si>
  <si>
    <t>40707604</t>
  </si>
  <si>
    <t>Acetonitrile: Working Loss</t>
  </si>
  <si>
    <t>40707697</t>
  </si>
  <si>
    <t>Specify Nitrile: Breathing Loss</t>
  </si>
  <si>
    <t>40707698</t>
  </si>
  <si>
    <t>Specify Nitrile: Working Loss</t>
  </si>
  <si>
    <t>40708001</t>
  </si>
  <si>
    <t>Fixed Roof Tanks - Nitro Compounds</t>
  </si>
  <si>
    <t>Nitrobenzene: Breathing Loss</t>
  </si>
  <si>
    <t>40708002</t>
  </si>
  <si>
    <t>Circuit Board Manufacturing</t>
  </si>
  <si>
    <t>31303061</t>
  </si>
  <si>
    <t>Circuit Board Etching: Acid</t>
  </si>
  <si>
    <t>31303062</t>
  </si>
  <si>
    <t>Circuit Board Etching: Alkaline</t>
  </si>
  <si>
    <t>31303063</t>
  </si>
  <si>
    <t>Circuit Board Etching: Plasma</t>
  </si>
  <si>
    <t>31303501</t>
  </si>
  <si>
    <t>Manufacturing - General Processes</t>
  </si>
  <si>
    <t>31303502</t>
  </si>
  <si>
    <t>31306500</t>
  </si>
  <si>
    <t>Semiconductor Manufacturing</t>
  </si>
  <si>
    <t>Integrated Circuit Manufacturing: General</t>
  </si>
  <si>
    <t>31306501</t>
  </si>
  <si>
    <t>40715406</t>
  </si>
  <si>
    <t>Phthalic Anhydride: Withdrawal Loss</t>
  </si>
  <si>
    <t>40715801</t>
  </si>
  <si>
    <t>Floating Roof Tanks - Alcohols</t>
  </si>
  <si>
    <t>40715802</t>
  </si>
  <si>
    <t>40715809</t>
  </si>
  <si>
    <t>Ethyl Alcohol: Standing Loss</t>
  </si>
  <si>
    <t>40715810</t>
  </si>
  <si>
    <t>40715811</t>
  </si>
  <si>
    <t>Isopropanol: Standing Loss</t>
  </si>
  <si>
    <t>40715812</t>
  </si>
  <si>
    <t>Isopropanol: Working Loss</t>
  </si>
  <si>
    <t>40715817</t>
  </si>
  <si>
    <t>N-propyl Alcohol: Standing Loss</t>
  </si>
  <si>
    <t>40715818</t>
  </si>
  <si>
    <t>N-propyl Alcohol: Withdrawal Loss</t>
  </si>
  <si>
    <t>40715819</t>
  </si>
  <si>
    <t>Xylol: Standing Loss</t>
  </si>
  <si>
    <t>40715820</t>
  </si>
  <si>
    <t>Xylol: Withdrawal Loss</t>
  </si>
  <si>
    <t>40717201</t>
  </si>
  <si>
    <t>Floating Roof Tanks - Aldehydes</t>
  </si>
  <si>
    <t>Acetaldehyde: Standing Loss **</t>
  </si>
  <si>
    <t>40717202</t>
  </si>
  <si>
    <t>Acetaldehyde: Withdrawal Loss **</t>
  </si>
  <si>
    <t>40717203</t>
  </si>
  <si>
    <t>Acrolein: Standing Loss **</t>
  </si>
  <si>
    <t>40717204</t>
  </si>
  <si>
    <t>Acrolein: Withdrawal Loss **</t>
  </si>
  <si>
    <t>40717205</t>
  </si>
  <si>
    <t>n-Butyraldehyde: Standing Loss</t>
  </si>
  <si>
    <t>40717206</t>
  </si>
  <si>
    <t>n-Butyraldehyde: Withdrawal Loss</t>
  </si>
  <si>
    <t>40717207</t>
  </si>
  <si>
    <t>Formalin: Standing Loss</t>
  </si>
  <si>
    <t>40717208</t>
  </si>
  <si>
    <t>Formalin: Withdrawal Loss</t>
  </si>
  <si>
    <t>40717209</t>
  </si>
  <si>
    <t>Isobutyraldehyde: Standing Loss</t>
  </si>
  <si>
    <t>40717210</t>
  </si>
  <si>
    <t>Isobutyraldehyde: Withdrawal Loss</t>
  </si>
  <si>
    <t>40717211</t>
  </si>
  <si>
    <t>Propionaldehyde: Standing Loss</t>
  </si>
  <si>
    <t>40717212</t>
  </si>
  <si>
    <t>Propionaldehyde: Withdrawal Loss</t>
  </si>
  <si>
    <t>40717297</t>
  </si>
  <si>
    <t>Specify Aldehyde: Standing Loss</t>
  </si>
  <si>
    <t>40717298</t>
  </si>
  <si>
    <t>Specify Aldehyde: Withdrawal Loss</t>
  </si>
  <si>
    <t>40717601</t>
  </si>
  <si>
    <t>Floating Roof Tanks - Alkanes (Paraffins)</t>
  </si>
  <si>
    <t>Cyclohexane: Standing Loss</t>
  </si>
  <si>
    <t>40717602</t>
  </si>
  <si>
    <t>Cyclohexane: Withdrawal Loss</t>
  </si>
  <si>
    <t>40717603</t>
  </si>
  <si>
    <t>n-Hexane: Standing Loss</t>
  </si>
  <si>
    <t>40717604</t>
  </si>
  <si>
    <t>n-Hexane: Withdrawal Loss</t>
  </si>
  <si>
    <t>40717605</t>
  </si>
  <si>
    <t>n-Pentane: Standing Loss</t>
  </si>
  <si>
    <t>40717606</t>
  </si>
  <si>
    <t>n-Pentane: Withdrawal Loss</t>
  </si>
  <si>
    <t>40717611</t>
  </si>
  <si>
    <t>Naphtha: Standing Loss</t>
  </si>
  <si>
    <t>40717612</t>
  </si>
  <si>
    <t>Naphtha: Withdrawal Loss</t>
  </si>
  <si>
    <t>40717613</t>
  </si>
  <si>
    <t>Petroleum Distillates: Standing Loss</t>
  </si>
  <si>
    <t>40717614</t>
  </si>
  <si>
    <t>Petroleum Distillates: Withdrawal Loss</t>
  </si>
  <si>
    <t>40717697</t>
  </si>
  <si>
    <t>Specify Alkane: Standing Loss</t>
  </si>
  <si>
    <t>40717698</t>
  </si>
  <si>
    <t>Specify Alkane: Withdrawal Loss</t>
  </si>
  <si>
    <t>40718001</t>
  </si>
  <si>
    <t>Floating Roof Tanks - Alkenes (Olefins)</t>
  </si>
  <si>
    <t>Isoprene: Standing Loss</t>
  </si>
  <si>
    <t>40718002</t>
  </si>
  <si>
    <t>Isoprene: Withdrawal Loss</t>
  </si>
  <si>
    <t>40718003</t>
  </si>
  <si>
    <t>Methylallene: Standing Loss</t>
  </si>
  <si>
    <t>40718004</t>
  </si>
  <si>
    <t>Methylallene: Withdrawal Loss</t>
  </si>
  <si>
    <t>40718005</t>
  </si>
  <si>
    <t>1-Pentene: Standing Loss</t>
  </si>
  <si>
    <t>40718006</t>
  </si>
  <si>
    <t>1-Pentene: Withdrawal Loss</t>
  </si>
  <si>
    <t>40718007</t>
  </si>
  <si>
    <t>Piperylene: Standing Loss</t>
  </si>
  <si>
    <t>40718008</t>
  </si>
  <si>
    <t>Piperylene: Withdrawal Loss</t>
  </si>
  <si>
    <t>40718009</t>
  </si>
  <si>
    <t>Cyclopentene: Standing Loss</t>
  </si>
  <si>
    <t>40718010</t>
  </si>
  <si>
    <t>Cyclopentene: Withdrawal Loss</t>
  </si>
  <si>
    <t>40718097</t>
  </si>
  <si>
    <t>Hexamine: Withdrawal Loss</t>
  </si>
  <si>
    <t>40719211</t>
  </si>
  <si>
    <t>Ethylenediamine: Standing Loss</t>
  </si>
  <si>
    <t>40719212</t>
  </si>
  <si>
    <t>Ethylenediamine: Withdrawal Loss</t>
  </si>
  <si>
    <t>40719601</t>
  </si>
  <si>
    <t>Floating Roof Tanks - Aromatics</t>
  </si>
  <si>
    <t>Benzene: Standing Loss</t>
  </si>
  <si>
    <t>40719602</t>
  </si>
  <si>
    <t>Benzene: Withdrawal Loss</t>
  </si>
  <si>
    <t>40719613</t>
  </si>
  <si>
    <t>Styrene: Standing Loss</t>
  </si>
  <si>
    <t>40719614</t>
  </si>
  <si>
    <t>Styrene: Withdrawal Loss</t>
  </si>
  <si>
    <t>40719615</t>
  </si>
  <si>
    <t>Toluene: Standing Loss</t>
  </si>
  <si>
    <t>40719616</t>
  </si>
  <si>
    <t>Toluene: Withdrawal Loss</t>
  </si>
  <si>
    <t>40719619</t>
  </si>
  <si>
    <t>40719620</t>
  </si>
  <si>
    <t>40719621</t>
  </si>
  <si>
    <t>p-Xylene: Standing Loss</t>
  </si>
  <si>
    <t>40719622</t>
  </si>
  <si>
    <t>p-Xylene: Withdrawal Loss</t>
  </si>
  <si>
    <t>40719623</t>
  </si>
  <si>
    <t>Xylenes: Standing Loss</t>
  </si>
  <si>
    <t>40719624</t>
  </si>
  <si>
    <t>Xylenes: Withdrawal Loss</t>
  </si>
  <si>
    <t>40719697</t>
  </si>
  <si>
    <t>50300760</t>
  </si>
  <si>
    <t>Chlorine Contact</t>
  </si>
  <si>
    <t>50300765</t>
  </si>
  <si>
    <t>50300769</t>
  </si>
  <si>
    <t>50300781</t>
  </si>
  <si>
    <t>Sludge Digester</t>
  </si>
  <si>
    <t>50300789</t>
  </si>
  <si>
    <t>50300801</t>
  </si>
  <si>
    <t>Treatment, Storage, Disposal/TSDF</t>
  </si>
  <si>
    <t>Surface Impoundment: Fugitive Emissions</t>
  </si>
  <si>
    <t>50300810</t>
  </si>
  <si>
    <t>Waste Piles: Fugitive Emissions</t>
  </si>
  <si>
    <t>50300820</t>
  </si>
  <si>
    <t>Land Treatment: Fugitive Emissions</t>
  </si>
  <si>
    <t>50300830</t>
  </si>
  <si>
    <t>Containers: Fugitive Emissions</t>
  </si>
  <si>
    <t>50300899</t>
  </si>
  <si>
    <t>General: Fugitive Emissions</t>
  </si>
  <si>
    <t>50300901</t>
  </si>
  <si>
    <t>50380001</t>
  </si>
  <si>
    <t>50382001</t>
  </si>
  <si>
    <t>50382002</t>
  </si>
  <si>
    <t>50382501</t>
  </si>
  <si>
    <t>Liquid Injection Incinerator</t>
  </si>
  <si>
    <t>50382599</t>
  </si>
  <si>
    <t>50390002</t>
  </si>
  <si>
    <t>50390005</t>
  </si>
  <si>
    <t>Methylene Chloride: Conveyorized Vapor Degreasing</t>
  </si>
  <si>
    <t>40100225</t>
  </si>
  <si>
    <t>Trichloroethylene: Conveyorized Vapor Degreasing</t>
  </si>
  <si>
    <t>40100235</t>
  </si>
  <si>
    <t>Entire Unit: with Vaporized Solvent: Conveyorized Vapor Degreasing</t>
  </si>
  <si>
    <t>40100236</t>
  </si>
  <si>
    <t>68241002</t>
  </si>
  <si>
    <t>Media Blasting: Plastic Bead/Media</t>
  </si>
  <si>
    <t>68241004</t>
  </si>
  <si>
    <t>Media Blasting: Wheat Starch</t>
  </si>
  <si>
    <t>68241006</t>
  </si>
  <si>
    <t>Media Blasting: Grit</t>
  </si>
  <si>
    <t>68241008</t>
  </si>
  <si>
    <t>Media Blasting: Sand</t>
  </si>
  <si>
    <t>68241010</t>
  </si>
  <si>
    <t>Media Blasting: Carbon Dioxide</t>
  </si>
  <si>
    <t>68241012</t>
  </si>
  <si>
    <t>Media Blasting: Sodium Bicarbonate</t>
  </si>
  <si>
    <t>68241013</t>
  </si>
  <si>
    <t>Media Blasting: Ice Crystal</t>
  </si>
  <si>
    <t>68241030</t>
  </si>
  <si>
    <t>Media Blasting: Other Not Listed</t>
  </si>
  <si>
    <t>68241036</t>
  </si>
  <si>
    <t>UV Removal</t>
  </si>
  <si>
    <t>68241038</t>
  </si>
  <si>
    <t>Water Jet: Blasting</t>
  </si>
  <si>
    <t>68241039</t>
  </si>
  <si>
    <t>High Pressure Water Jet: Blasting</t>
  </si>
  <si>
    <t>68241042</t>
  </si>
  <si>
    <t>Excimer Flash Lamp</t>
  </si>
  <si>
    <t>68241044</t>
  </si>
  <si>
    <t>Xenon Flash Lamp</t>
  </si>
  <si>
    <t>68241046</t>
  </si>
  <si>
    <t>Carbon Dioxide Pulsed Laser</t>
  </si>
  <si>
    <t>68241098</t>
  </si>
  <si>
    <t>Other Non-chemical: Blasting</t>
  </si>
  <si>
    <t>68282001</t>
  </si>
  <si>
    <t>68282002</t>
  </si>
  <si>
    <t>68282599</t>
  </si>
  <si>
    <t>68430001</t>
  </si>
  <si>
    <t>Miscellaneous Processes (Chemicals)</t>
  </si>
  <si>
    <t>Chlorinated Paraffins Production, Batch Process</t>
  </si>
  <si>
    <t>Chlorinated Paraffins: Batch Process</t>
  </si>
  <si>
    <t>68430010</t>
  </si>
  <si>
    <t>68430011</t>
  </si>
  <si>
    <t>Process Vents: Paraffins/Chlorine Reactor</t>
  </si>
  <si>
    <t>68430020</t>
  </si>
  <si>
    <t>Process Vents: Paraffins Stabilization Vessel</t>
  </si>
  <si>
    <t>68430030</t>
  </si>
  <si>
    <t>68430031</t>
  </si>
  <si>
    <t>Process Vents: Partially Chlorinated Paraffin Storage Vessel</t>
  </si>
  <si>
    <t>68430032</t>
  </si>
  <si>
    <t>Process Vents: Product Storage: Chlorinated Paraffin</t>
  </si>
  <si>
    <t>68430101</t>
  </si>
  <si>
    <t>Chlorinated Paraffins Production, Continuous Process</t>
  </si>
  <si>
    <t>Chlorinated Paraffins: Continuous Process</t>
  </si>
  <si>
    <t>68430110</t>
  </si>
  <si>
    <t>68430111</t>
  </si>
  <si>
    <t>Process Vents: Paraffins/Chlorine Reactors</t>
  </si>
  <si>
    <t>68430120</t>
  </si>
  <si>
    <t>68430130</t>
  </si>
  <si>
    <t>68430131</t>
  </si>
  <si>
    <t>68430132</t>
  </si>
  <si>
    <t>Process Vents, Product Storage: Chlorinated Paraffin</t>
  </si>
  <si>
    <t>68435001</t>
  </si>
  <si>
    <t>Dodecanoic Acid Production</t>
  </si>
  <si>
    <t>Dodecanedioic Acid Production</t>
  </si>
  <si>
    <t>68435010</t>
  </si>
  <si>
    <t>68435011</t>
  </si>
  <si>
    <t>Process Vents: Butadiene Dryer</t>
  </si>
  <si>
    <t>68435012</t>
  </si>
  <si>
    <t>68435013</t>
  </si>
  <si>
    <t>Process Vents: Jets</t>
  </si>
  <si>
    <t>68435040</t>
  </si>
  <si>
    <t>Waste Liquids</t>
  </si>
  <si>
    <t>68440001</t>
  </si>
  <si>
    <t>Ethylidene Norbornene Production</t>
  </si>
  <si>
    <t>68440010</t>
  </si>
  <si>
    <t>68445001</t>
  </si>
  <si>
    <t>Hydrazine Production, Olin Raschig Process</t>
  </si>
  <si>
    <t>68445010</t>
  </si>
  <si>
    <t>Process Vents: Hydrazine Hydrate Production</t>
  </si>
  <si>
    <t>68445011</t>
  </si>
  <si>
    <t>Process Vents: Chlorination Reactor</t>
  </si>
  <si>
    <t>68445012</t>
  </si>
  <si>
    <t>Process Vents: Chloramine Reactor</t>
  </si>
  <si>
    <t>68445013</t>
  </si>
  <si>
    <t>Process Vents: Hydrazine Reactor</t>
  </si>
  <si>
    <t>68445014</t>
  </si>
  <si>
    <t>Process Vents: Crystallizing Evaporator</t>
  </si>
  <si>
    <t>68445015</t>
  </si>
  <si>
    <t>Process Vents: Hydrate Columns</t>
  </si>
  <si>
    <t>68445020</t>
  </si>
  <si>
    <t>Process Vents: Anhydrous Hydrazine Production</t>
  </si>
  <si>
    <t>68445021</t>
  </si>
  <si>
    <t>Process Vents: Azeotrope Column</t>
  </si>
  <si>
    <t>68445022</t>
  </si>
  <si>
    <t>Process Vents: Hydrazine Column</t>
  </si>
  <si>
    <t>68445030</t>
  </si>
  <si>
    <t>Ammonia Recovery System</t>
  </si>
  <si>
    <t>68445040</t>
  </si>
  <si>
    <t>68445101</t>
  </si>
  <si>
    <t>Hydrazine Production, Bayer Ketazine Process</t>
  </si>
  <si>
    <t>68445110</t>
  </si>
  <si>
    <t>Process Vents: Bayer Ketazine Process</t>
  </si>
  <si>
    <t>68445111</t>
  </si>
  <si>
    <t>Process Vents: Hypochlorinator</t>
  </si>
  <si>
    <t>68445115</t>
  </si>
  <si>
    <t>Process Vents: Ketazine Reactor</t>
  </si>
  <si>
    <t>68445120</t>
  </si>
  <si>
    <t>Process Vents: NH3 Recovery System (Stripper)</t>
  </si>
  <si>
    <t>68445125</t>
  </si>
  <si>
    <t>Process Vents: Ketazine Column</t>
  </si>
  <si>
    <t>68445130</t>
  </si>
  <si>
    <t>Process Vents: Pressure Hydrolysis Column</t>
  </si>
  <si>
    <t>68445135</t>
  </si>
  <si>
    <t>Process Vents: Concentrating Column</t>
  </si>
  <si>
    <t>68445140</t>
  </si>
  <si>
    <t>68445201</t>
  </si>
  <si>
    <t>Hydrazine Production, PCUK Peroxide Process</t>
  </si>
  <si>
    <t>68445210</t>
  </si>
  <si>
    <t>Process Vents: PCUK Peroxide Process</t>
  </si>
  <si>
    <t>68445211</t>
  </si>
  <si>
    <t>Process Vents: Reactor Vessel</t>
  </si>
  <si>
    <t>68445212</t>
  </si>
  <si>
    <t>Process Vents: Phase Separator Decanter</t>
  </si>
  <si>
    <t>68445213</t>
  </si>
  <si>
    <t>Process Vents: Concentrator</t>
  </si>
  <si>
    <t>Pressure Tanks (pressure relief from pop-off valves)</t>
  </si>
  <si>
    <t>40400401</t>
  </si>
  <si>
    <t>Petroleum Products - Underground Tanks</t>
  </si>
  <si>
    <t>Gasoline RVP 13: Breathing Loss</t>
  </si>
  <si>
    <t>40400402</t>
  </si>
  <si>
    <t>Gasoline RVP 13: Working Loss</t>
  </si>
  <si>
    <t>40400403</t>
  </si>
  <si>
    <t>Gasoline RVP 10: Breathing Loss</t>
  </si>
  <si>
    <t>40400404</t>
  </si>
  <si>
    <t>Crude Oil RVP 5: Breathing Loss</t>
  </si>
  <si>
    <t>40400408</t>
  </si>
  <si>
    <t>Crude Oil RVP 5: Working Loss</t>
  </si>
  <si>
    <t>40400409</t>
  </si>
  <si>
    <t>Jet Naphtha (JP-4): Breathing Loss</t>
  </si>
  <si>
    <t>40400410</t>
  </si>
  <si>
    <t>Jet Naphtha (JP-4): Working Loss</t>
  </si>
  <si>
    <t>40400411</t>
  </si>
  <si>
    <t>Jet Kerosene: Breathing Loss</t>
  </si>
  <si>
    <t>40400412</t>
  </si>
  <si>
    <t>68482001</t>
  </si>
  <si>
    <t>68482002</t>
  </si>
  <si>
    <t>68482501</t>
  </si>
  <si>
    <t>Aniline Decanter</t>
  </si>
  <si>
    <t>68482502</t>
  </si>
  <si>
    <t>Ketazine Column</t>
  </si>
  <si>
    <t>68482503</t>
  </si>
  <si>
    <t>Distillation Purge</t>
  </si>
  <si>
    <t>68482504</t>
  </si>
  <si>
    <t>Concentrator Purge</t>
  </si>
  <si>
    <t>68482599</t>
  </si>
  <si>
    <t>68510001</t>
  </si>
  <si>
    <t>Phthalate Plasticizers Production</t>
  </si>
  <si>
    <t>Phthalate Plasticizer Production</t>
  </si>
  <si>
    <t>68510010</t>
  </si>
  <si>
    <t>68510011</t>
  </si>
  <si>
    <t>Process Vents: Batch Reactor</t>
  </si>
  <si>
    <t>68580001</t>
  </si>
  <si>
    <t>68582001</t>
  </si>
  <si>
    <t>68582002</t>
  </si>
  <si>
    <t>68582599</t>
  </si>
  <si>
    <t>Perchloromethyl Mercaptan: Withdrawal Loss</t>
  </si>
  <si>
    <t>40723297</t>
  </si>
  <si>
    <t>Specify Mercaptan: Standing Loss</t>
  </si>
  <si>
    <t>40723298</t>
  </si>
  <si>
    <t>Specify Mercaptan: Withdrawal Loss</t>
  </si>
  <si>
    <t>40723601</t>
  </si>
  <si>
    <t>Floating Roof Tanks - Nitriles</t>
  </si>
  <si>
    <t>Acrylonitrile: Standing Loss</t>
  </si>
  <si>
    <t>40723602</t>
  </si>
  <si>
    <t>Acrylonitrile: Withdrawal Loss</t>
  </si>
  <si>
    <t>40723603</t>
  </si>
  <si>
    <t>Acetonitrile: Standing Loss</t>
  </si>
  <si>
    <t>40723604</t>
  </si>
  <si>
    <t>Acetonitrile: Withdrawal Loss</t>
  </si>
  <si>
    <t>40724403</t>
  </si>
  <si>
    <t>Residual Oil: Working Loss</t>
  </si>
  <si>
    <t>39090003</t>
  </si>
  <si>
    <t>Distillate Oil (No. 2): Breathing Loss</t>
  </si>
  <si>
    <t>39090004</t>
  </si>
  <si>
    <t>Distillate Oil (No. 2): Working Loss</t>
  </si>
  <si>
    <t>39090005</t>
  </si>
  <si>
    <t>Oil No. 6: Breathing Loss</t>
  </si>
  <si>
    <t>39090006</t>
  </si>
  <si>
    <t>Oil No. 6: Working Loss</t>
  </si>
  <si>
    <t>39090007</t>
  </si>
  <si>
    <t>Methanol: Breathing Loss</t>
  </si>
  <si>
    <t>39090008</t>
  </si>
  <si>
    <t>Methanol: Working Loss</t>
  </si>
  <si>
    <t>39090009</t>
  </si>
  <si>
    <t>Residual Oil/Crude Oil: Breathing Loss</t>
  </si>
  <si>
    <t>39090010</t>
  </si>
  <si>
    <t>Residual Oil/Crude Oil: Working Loss</t>
  </si>
  <si>
    <t>39090011</t>
  </si>
  <si>
    <t>Dual Fuel (Gas/Oil): Breathing Loss</t>
  </si>
  <si>
    <t>39090012</t>
  </si>
  <si>
    <t>Dual Fuel (Gas/Oil): Working Loss</t>
  </si>
  <si>
    <t>39091001</t>
  </si>
  <si>
    <t>Fuel Storage - Floating Roof Tanks</t>
  </si>
  <si>
    <t>Residual Oil: Standing Loss</t>
  </si>
  <si>
    <t>39091002</t>
  </si>
  <si>
    <t>Residual Oil: Withdrawal Loss</t>
  </si>
  <si>
    <t>39091003</t>
  </si>
  <si>
    <t>Distillate Oil (No. 2): Standing Loss</t>
  </si>
  <si>
    <t>39091004</t>
  </si>
  <si>
    <t>Distillate Oil (No. 2): Withdrawal Loss</t>
  </si>
  <si>
    <t>39091005</t>
  </si>
  <si>
    <t>Oil No. 6: Standing Loss</t>
  </si>
  <si>
    <t>39091006</t>
  </si>
  <si>
    <t>Oil No. 6: Withdrawal Loss</t>
  </si>
  <si>
    <t>39091007</t>
  </si>
  <si>
    <t>Methanol: Standing Loss</t>
  </si>
  <si>
    <t>39091008</t>
  </si>
  <si>
    <t>Methanol: Withdrawal Loss</t>
  </si>
  <si>
    <t>39091009</t>
  </si>
  <si>
    <t>Residual Oil/Crude Oil: Standing Loss</t>
  </si>
  <si>
    <t>39091010</t>
  </si>
  <si>
    <t>Residual Oil/Crude Oil: Withdrawal Loss</t>
  </si>
  <si>
    <t>39091011</t>
  </si>
  <si>
    <t>Dual Fuel (Gas/Oil): Standing Loss</t>
  </si>
  <si>
    <t>39091012</t>
  </si>
  <si>
    <t>Dual Fuel (Gas/Oil): Withdrawal Loss</t>
  </si>
  <si>
    <t>39092050</t>
  </si>
  <si>
    <t>Fuel Storage - Pressure Tanks</t>
  </si>
  <si>
    <t>Natural Gas: Withdrawal Loss</t>
  </si>
  <si>
    <t>39092051</t>
  </si>
  <si>
    <t>LPG: Withdrawal Loss</t>
  </si>
  <si>
    <t>39092052</t>
  </si>
  <si>
    <t>Landfill Gas: Withdrawal Loss</t>
  </si>
  <si>
    <t>39092053</t>
  </si>
  <si>
    <t>Refinery Gas: Withdrawal Loss</t>
  </si>
  <si>
    <t>39092054</t>
  </si>
  <si>
    <t>Digester Gas: Withdrawal Loss</t>
  </si>
  <si>
    <t>39092055</t>
  </si>
  <si>
    <t>Process Gas: Withdrawal Loss</t>
  </si>
  <si>
    <t>39092056</t>
  </si>
  <si>
    <t>39900501</t>
  </si>
  <si>
    <t>Miscellaneous Manufacturing Industries</t>
  </si>
  <si>
    <t>Process Heater/Furnace</t>
  </si>
  <si>
    <t>39900601</t>
  </si>
  <si>
    <t>39900701</t>
  </si>
  <si>
    <t>39900711</t>
  </si>
  <si>
    <t>Refinery Gas</t>
  </si>
  <si>
    <t>39900721</t>
  </si>
  <si>
    <t>39900801</t>
  </si>
  <si>
    <t>39901001</t>
  </si>
  <si>
    <t>39901601</t>
  </si>
  <si>
    <t>39901701</t>
  </si>
  <si>
    <t>39990001</t>
  </si>
  <si>
    <t>39990002</t>
  </si>
  <si>
    <t>39990003</t>
  </si>
  <si>
    <t>39990004</t>
  </si>
  <si>
    <t>39990011</t>
  </si>
  <si>
    <t>39990012</t>
  </si>
  <si>
    <t>39990013</t>
  </si>
  <si>
    <t>39990014</t>
  </si>
  <si>
    <t>39990021</t>
  </si>
  <si>
    <t>Distillate Oil (No. 2 Oil): Flares</t>
  </si>
  <si>
    <t>39990022</t>
  </si>
  <si>
    <t>39990023</t>
  </si>
  <si>
    <t>39990024</t>
  </si>
  <si>
    <t>39999989</t>
  </si>
  <si>
    <t>Miscellaneous Industrial Processes</t>
  </si>
  <si>
    <t>39999991</t>
  </si>
  <si>
    <t>39999992</t>
  </si>
  <si>
    <t>39999993</t>
  </si>
  <si>
    <t>39999994</t>
  </si>
  <si>
    <t>39999995</t>
  </si>
  <si>
    <t>39999996</t>
  </si>
  <si>
    <t>39999997</t>
  </si>
  <si>
    <t>Clay Reciprocating Grate Clinker Cooler</t>
  </si>
  <si>
    <t>30500999</t>
  </si>
  <si>
    <t>30501001</t>
  </si>
  <si>
    <t>Coal Mining, Cleaning, and Material Handling (See 305310)</t>
  </si>
  <si>
    <t>Fluidized Bed</t>
  </si>
  <si>
    <t>30501002</t>
  </si>
  <si>
    <t>Flash or Suspension</t>
  </si>
  <si>
    <t>30501003</t>
  </si>
  <si>
    <t>Multilouvered</t>
  </si>
  <si>
    <t>30501004</t>
  </si>
  <si>
    <t>Rotary</t>
  </si>
  <si>
    <t>30501005</t>
  </si>
  <si>
    <t>Cascade</t>
  </si>
  <si>
    <t>30501006</t>
  </si>
  <si>
    <t>Continuous Carrier</t>
  </si>
  <si>
    <t>30501007</t>
  </si>
  <si>
    <t>30501008</t>
  </si>
  <si>
    <t>30501009</t>
  </si>
  <si>
    <t>Raw Coal Storage</t>
  </si>
  <si>
    <t>30501010</t>
  </si>
  <si>
    <t>30501011</t>
  </si>
  <si>
    <t>Coal Transfer</t>
  </si>
  <si>
    <t>30501012</t>
  </si>
  <si>
    <t>30501013</t>
  </si>
  <si>
    <t>Air Tables</t>
  </si>
  <si>
    <t>30501014</t>
  </si>
  <si>
    <t>Cleaned Coal Storage</t>
  </si>
  <si>
    <t>30501015</t>
  </si>
  <si>
    <t>30501016</t>
  </si>
  <si>
    <t>Loading: Clean Coal</t>
  </si>
  <si>
    <t>30501017</t>
  </si>
  <si>
    <t>30501021</t>
  </si>
  <si>
    <t>Overburden Removal</t>
  </si>
  <si>
    <t>30501022</t>
  </si>
  <si>
    <t>Drilling/Blasting</t>
  </si>
  <si>
    <t>30501023</t>
  </si>
  <si>
    <t>30501024</t>
  </si>
  <si>
    <t>Hauling</t>
  </si>
  <si>
    <t>30501030</t>
  </si>
  <si>
    <t>Topsoil Removal</t>
  </si>
  <si>
    <t>30501031</t>
  </si>
  <si>
    <t>Scrapers: Travel Mode</t>
  </si>
  <si>
    <t>30501032</t>
  </si>
  <si>
    <t>Topsoil Unloading</t>
  </si>
  <si>
    <t>30501033</t>
  </si>
  <si>
    <t>Overburden</t>
  </si>
  <si>
    <t>30501034</t>
  </si>
  <si>
    <t>Coal Seam: Drilling</t>
  </si>
  <si>
    <t>30501035</t>
  </si>
  <si>
    <t>Blasting: Coal Overburden</t>
  </si>
  <si>
    <t>30501036</t>
  </si>
  <si>
    <t>Dragline: Overburden Removal</t>
  </si>
  <si>
    <t>30501037</t>
  </si>
  <si>
    <t>Truck Loading: Overburden</t>
  </si>
  <si>
    <t>30501038</t>
  </si>
  <si>
    <t>Truck Loading: Coal</t>
  </si>
  <si>
    <t>30501039</t>
  </si>
  <si>
    <t>1,1,1-Trichloroethane (Methyl Chloroform): Open-top Vapor Degreasing</t>
  </si>
  <si>
    <t>40100203</t>
  </si>
  <si>
    <t>Perchloroethylene: Open-top Vapor Degreasing</t>
  </si>
  <si>
    <t>40100204</t>
  </si>
  <si>
    <t>Methylene Chloride: Open-top Vapor Degreasing</t>
  </si>
  <si>
    <t>40100205</t>
  </si>
  <si>
    <t>Trichloroethylene: Open-top Vapor Degreasing</t>
  </si>
  <si>
    <t>40100206</t>
  </si>
  <si>
    <t>Toluene: Open-top Vapor Degreasing</t>
  </si>
  <si>
    <t>40100207</t>
  </si>
  <si>
    <t>Trichlorotrifluoroethane (Freon): Open-top Vapor Degreasing</t>
  </si>
  <si>
    <t>40100208</t>
  </si>
  <si>
    <t>Chlorosolve: Open-top Vapor Degreasing</t>
  </si>
  <si>
    <t>40100209</t>
  </si>
  <si>
    <t>Butyl Acetate: Open-top Vapor Degreasing</t>
  </si>
  <si>
    <t>added open top vap deg</t>
  </si>
  <si>
    <t>40100215</t>
  </si>
  <si>
    <t>Entire Unit: Open-top Vapor Degreasing</t>
  </si>
  <si>
    <t>40100216</t>
  </si>
  <si>
    <t>Degreaser: Entire Unit</t>
  </si>
  <si>
    <t>40100217</t>
  </si>
  <si>
    <t>Entire Unit</t>
  </si>
  <si>
    <t>40100221</t>
  </si>
  <si>
    <t>Stoddard (Petroleum Solvent): Conveyorized Vapor Degreasing</t>
  </si>
  <si>
    <t>40100222</t>
  </si>
  <si>
    <t>Entire Unit: with Non-boiling Solvent: Conveyorized Vapor Degreasing</t>
  </si>
  <si>
    <t>40100251</t>
  </si>
  <si>
    <t>Stoddard (Petroleum Solvent): General Degreasing Units</t>
  </si>
  <si>
    <t>40100252</t>
  </si>
  <si>
    <t>1,1,1-Trichloroethane (Methyl Chloroform): General Degreasing Units</t>
  </si>
  <si>
    <t>40100253</t>
  </si>
  <si>
    <t>Perchloroethylene: General Degreasing Units</t>
  </si>
  <si>
    <t>40100254</t>
  </si>
  <si>
    <t>41000240</t>
  </si>
  <si>
    <t>41000241</t>
  </si>
  <si>
    <t>41000242</t>
  </si>
  <si>
    <t>41000243</t>
  </si>
  <si>
    <t>41000244</t>
  </si>
  <si>
    <t>41000245</t>
  </si>
  <si>
    <t>41000246</t>
  </si>
  <si>
    <t>41000247</t>
  </si>
  <si>
    <t>41000260</t>
  </si>
  <si>
    <t>41000261</t>
  </si>
  <si>
    <t>41000262</t>
  </si>
  <si>
    <t>41000263</t>
  </si>
  <si>
    <t>41000264</t>
  </si>
  <si>
    <t>41000265</t>
  </si>
  <si>
    <t>41000266</t>
  </si>
  <si>
    <t>41080001</t>
  </si>
  <si>
    <t>Petroleum Solvent - Equipment Leaks</t>
  </si>
  <si>
    <t>41082001</t>
  </si>
  <si>
    <t>Petroleum Solvent - Wastewater, Aggregate</t>
  </si>
  <si>
    <t>41082002</t>
  </si>
  <si>
    <t>41082599</t>
  </si>
  <si>
    <t>Petroleum Solvent - Wastewater, Points of Generation</t>
  </si>
  <si>
    <t>42500101</t>
  </si>
  <si>
    <t>Fixed Roof Tanks (210 Bbl Size) Breathing Loss</t>
  </si>
  <si>
    <t>42500102</t>
  </si>
  <si>
    <t>Fixed Roof Tanks (210 Bbl Size) Working Loss</t>
  </si>
  <si>
    <t>42500201</t>
  </si>
  <si>
    <t>Fixed Roof Tanks (500 Bbl Size) Breathing Loss</t>
  </si>
  <si>
    <t>42500202</t>
  </si>
  <si>
    <t>Fixed Roof Tanks (500 Bbl Size) Working Loss</t>
  </si>
  <si>
    <t>42500301</t>
  </si>
  <si>
    <t>Fixed Roof Tanks (1,000 Bbl Size) Breathing Loss</t>
  </si>
  <si>
    <t>42500302</t>
  </si>
  <si>
    <t>Fixed Roof Tanks (1,000 Bbl Size) Working Loss</t>
  </si>
  <si>
    <t>42505001</t>
  </si>
  <si>
    <t>Floating Roof Tanks (1,000 Bbl Size) Standing Loss</t>
  </si>
  <si>
    <t>42505002</t>
  </si>
  <si>
    <t>Floating Roof Tanks (1,000 Bbl Size) Working Loss</t>
  </si>
  <si>
    <t>42505101</t>
  </si>
  <si>
    <t>Floating Roof Tanks (5,000 Bbl Size) Standing Loss</t>
  </si>
  <si>
    <t>42505102</t>
  </si>
  <si>
    <t>Floating Roof Tanks (5,000 Bbl Size) Crude Oil: Working Loss</t>
  </si>
  <si>
    <t>42505202</t>
  </si>
  <si>
    <t>49000101</t>
  </si>
  <si>
    <t>Solvent Extraction Process</t>
  </si>
  <si>
    <t>Distillate Oil: Loaded with Vapor</t>
  </si>
  <si>
    <t>40600172</t>
  </si>
  <si>
    <t>Transit Losses - LPG: Loaded with Fuel</t>
  </si>
  <si>
    <t>40600173</t>
  </si>
  <si>
    <t>Transit Losses - LPG: Return with Vapor</t>
  </si>
  <si>
    <t>40600197</t>
  </si>
  <si>
    <t>40600198</t>
  </si>
  <si>
    <t>40600199</t>
  </si>
  <si>
    <t>40600231</t>
  </si>
  <si>
    <t>Marine Vessels</t>
  </si>
  <si>
    <t>50390006</t>
  </si>
  <si>
    <t>50390007</t>
  </si>
  <si>
    <t>50390010</t>
  </si>
  <si>
    <t>50400101</t>
  </si>
  <si>
    <t>Site Remediation</t>
  </si>
  <si>
    <t>General Processes Fixed Roof Tanks: Breathing Loss</t>
  </si>
  <si>
    <t>50400102</t>
  </si>
  <si>
    <t>General Processes Fixed Roof Tanks: Working Loss</t>
  </si>
  <si>
    <t>50400103</t>
  </si>
  <si>
    <t>General Processes Float Roof Tanks: Standing Loss</t>
  </si>
  <si>
    <t>50400104</t>
  </si>
  <si>
    <t>General Processes Float Roof Tanks: Withdrawal Loss</t>
  </si>
  <si>
    <t>50400150</t>
  </si>
  <si>
    <t>General Processes Storage Bins</t>
  </si>
  <si>
    <t>50400151</t>
  </si>
  <si>
    <t>General Processes: Liquid Waste: General: Transfer</t>
  </si>
  <si>
    <t>50400201</t>
  </si>
  <si>
    <t>General Processes Miscellaneous</t>
  </si>
  <si>
    <t>50400202</t>
  </si>
  <si>
    <t>50400301</t>
  </si>
  <si>
    <t>General Processes Open Refuse Stockpiles : General</t>
  </si>
  <si>
    <t>50400302</t>
  </si>
  <si>
    <t>General Processes Refuse Unloading: General</t>
  </si>
  <si>
    <t>50400303</t>
  </si>
  <si>
    <t>General Processes Refuse Loading: General</t>
  </si>
  <si>
    <t>50400320</t>
  </si>
  <si>
    <t>General Processes Storage Bins - Solid Waste</t>
  </si>
  <si>
    <t>50410001</t>
  </si>
  <si>
    <t>Excavation/Soils Handling</t>
  </si>
  <si>
    <t>Excavation</t>
  </si>
  <si>
    <t>50410002</t>
  </si>
  <si>
    <t>Excavation: Backhoes</t>
  </si>
  <si>
    <t>50410003</t>
  </si>
  <si>
    <t>Excavation: Draglines</t>
  </si>
  <si>
    <t>50410004</t>
  </si>
  <si>
    <t>Excavation: Bulldozers</t>
  </si>
  <si>
    <t>50410005</t>
  </si>
  <si>
    <t>40600238</t>
  </si>
  <si>
    <t>Gasoline: Barges Loading - Uncleaned Tanks</t>
  </si>
  <si>
    <t>40600239</t>
  </si>
  <si>
    <t>Gasoline: Tanker Ship - Ballasted Tank Condition</t>
  </si>
  <si>
    <t>40600240</t>
  </si>
  <si>
    <t>Gasoline: Barge Loading - Average Tank Condition</t>
  </si>
  <si>
    <t>40600241</t>
  </si>
  <si>
    <t>Gasoline: Tanker Ship - Ballasting</t>
  </si>
  <si>
    <t>40600242</t>
  </si>
  <si>
    <t>Gasoline: Transit Loss</t>
  </si>
  <si>
    <t>40600243</t>
  </si>
  <si>
    <t>Crude Oil: Loading Tankers</t>
  </si>
  <si>
    <t>40600244</t>
  </si>
  <si>
    <t>Jet Fuel: Loading Tankers</t>
  </si>
  <si>
    <t>40600245</t>
  </si>
  <si>
    <t>Kerosene: Loading Tankers</t>
  </si>
  <si>
    <t>40600246</t>
  </si>
  <si>
    <t>Distillate Oil: Loading Tankers</t>
  </si>
  <si>
    <t>40600248</t>
  </si>
  <si>
    <t>Crude Oil: Loading Barges</t>
  </si>
  <si>
    <t>40600249</t>
  </si>
  <si>
    <t>Jet Fuel: Loading Barges</t>
  </si>
  <si>
    <t>40600250</t>
  </si>
  <si>
    <t>Kerosene: Loading Barges</t>
  </si>
  <si>
    <t>40600251</t>
  </si>
  <si>
    <t>Distillate Oil: Loading Barges</t>
  </si>
  <si>
    <t>40600253</t>
  </si>
  <si>
    <t>Crude Oil: Tanker Ballasting</t>
  </si>
  <si>
    <t>40600254</t>
  </si>
  <si>
    <t>Crude Oil: Transit Loss</t>
  </si>
  <si>
    <t>40600255</t>
  </si>
  <si>
    <t>Jet Fuel: Transit Loss</t>
  </si>
  <si>
    <t>40600256</t>
  </si>
  <si>
    <t>Kerosene: Transit Loss</t>
  </si>
  <si>
    <t>40600257</t>
  </si>
  <si>
    <t>Waste Gas Destruction: Waste Gas Flares</t>
  </si>
  <si>
    <t>50100411</t>
  </si>
  <si>
    <t>Waste Gas Destruction: Incinerators</t>
  </si>
  <si>
    <t>50100412</t>
  </si>
  <si>
    <t>Waste Gas Destruction: Other</t>
  </si>
  <si>
    <t>50100420</t>
  </si>
  <si>
    <t>Waste Gas Recovery: Gas Turbines</t>
  </si>
  <si>
    <t>50100421</t>
  </si>
  <si>
    <t>Waste Gas Recovery: Internal Combustion Device</t>
  </si>
  <si>
    <t>50100422</t>
  </si>
  <si>
    <t>Waste Gas Recovery: Other</t>
  </si>
  <si>
    <t>50100423</t>
  </si>
  <si>
    <t>Waste Gas Recovery: Boiler</t>
  </si>
  <si>
    <t>50100430</t>
  </si>
  <si>
    <t>Waste Gas Purification: Absorption</t>
  </si>
  <si>
    <t>50100431</t>
  </si>
  <si>
    <t>Waste Gas Purification: Adsorption</t>
  </si>
  <si>
    <t>50100432</t>
  </si>
  <si>
    <t>Waste Gas Purification: Membranes</t>
  </si>
  <si>
    <t>50100433</t>
  </si>
  <si>
    <t>Waste Purification: Other</t>
  </si>
  <si>
    <t>50100505</t>
  </si>
  <si>
    <t>Other Incineration</t>
  </si>
  <si>
    <t>Medical Waste Incinerator, unspecified type, Infectious wastes only</t>
  </si>
  <si>
    <t>50100506</t>
  </si>
  <si>
    <t>Sludge</t>
  </si>
  <si>
    <t>50100507</t>
  </si>
  <si>
    <t>Conical Design (Tee Pee) Municipal Refuse</t>
  </si>
  <si>
    <t>50100508</t>
  </si>
  <si>
    <t>Conical Design (Tee Pee) Wood Refuse</t>
  </si>
  <si>
    <t>50100510</t>
  </si>
  <si>
    <t>Trench Burner: Wood</t>
  </si>
  <si>
    <t>50100511</t>
  </si>
  <si>
    <t>Trench Burner: Tires</t>
  </si>
  <si>
    <t>50100512</t>
  </si>
  <si>
    <t>Trench Burner: Refuse</t>
  </si>
  <si>
    <t>50100515</t>
  </si>
  <si>
    <t>Sludge: Multiple Hearth</t>
  </si>
  <si>
    <t>50100516</t>
  </si>
  <si>
    <t>Sludge: Fluidized Bed</t>
  </si>
  <si>
    <t>50100517</t>
  </si>
  <si>
    <t>Sludge: Electric Infrared</t>
  </si>
  <si>
    <t>50100518</t>
  </si>
  <si>
    <t>40201111</t>
  </si>
  <si>
    <t>Fabric Printing: Roller (Also See New Codes Under 4-02-040-XX)</t>
  </si>
  <si>
    <t>40201112</t>
  </si>
  <si>
    <t>Equipment Cleanup:Fabric Coating(Also Spec Coat Method Codes 4-02-04X)</t>
  </si>
  <si>
    <t>Conveyor Transfer - Primary Crushed Material</t>
  </si>
  <si>
    <t>30501625</t>
  </si>
  <si>
    <t>Secondary/Tertiary Screening</t>
  </si>
  <si>
    <t>30501626</t>
  </si>
  <si>
    <t>Product Loading, Enclosed Truck</t>
  </si>
  <si>
    <t>30501627</t>
  </si>
  <si>
    <t>Product Loading, Open Truck</t>
  </si>
  <si>
    <t>30501628</t>
  </si>
  <si>
    <t>30501629</t>
  </si>
  <si>
    <t>Tertiary Screening After Pulverizing</t>
  </si>
  <si>
    <t>30501630</t>
  </si>
  <si>
    <t>Screening After Calcination</t>
  </si>
  <si>
    <t>30501631</t>
  </si>
  <si>
    <t>Crushing and Pulverizing After Calcinating</t>
  </si>
  <si>
    <t>30501632</t>
  </si>
  <si>
    <t>30501633</t>
  </si>
  <si>
    <t>Separator After Hydrator</t>
  </si>
  <si>
    <t>30501640</t>
  </si>
  <si>
    <t>30501650</t>
  </si>
  <si>
    <t>Quarrying Raw Limestone</t>
  </si>
  <si>
    <t>30501660</t>
  </si>
  <si>
    <t>Waste Treatment</t>
  </si>
  <si>
    <t>30501699</t>
  </si>
  <si>
    <t>30501701</t>
  </si>
  <si>
    <t>Mineral Wool</t>
  </si>
  <si>
    <t>30501702</t>
  </si>
  <si>
    <t>30501703</t>
  </si>
  <si>
    <t>Blow Chamber</t>
  </si>
  <si>
    <t>30501704</t>
  </si>
  <si>
    <t>30501705</t>
  </si>
  <si>
    <t>30501706</t>
  </si>
  <si>
    <t>Granulated Products Processing</t>
  </si>
  <si>
    <t>30501707</t>
  </si>
  <si>
    <t>Handling Operations</t>
  </si>
  <si>
    <t>30501708</t>
  </si>
  <si>
    <t>Packaging Operations</t>
  </si>
  <si>
    <t>30501709</t>
  </si>
  <si>
    <t>Batt Application</t>
  </si>
  <si>
    <t>30501710</t>
  </si>
  <si>
    <t>Storage of Oils and Binders</t>
  </si>
  <si>
    <t>30501711</t>
  </si>
  <si>
    <t>Mixing of Oils and Binders</t>
  </si>
  <si>
    <t>30501799</t>
  </si>
  <si>
    <t>30501801</t>
  </si>
  <si>
    <t>Perlite Manufacturing</t>
  </si>
  <si>
    <t>Vertical Furnace</t>
  </si>
  <si>
    <t>30501899</t>
  </si>
  <si>
    <t>30501901</t>
  </si>
  <si>
    <t>30501902</t>
  </si>
  <si>
    <t>30501903</t>
  </si>
  <si>
    <t>Transfer/Storage</t>
  </si>
  <si>
    <t>30501904</t>
  </si>
  <si>
    <t>Open Storage</t>
  </si>
  <si>
    <t>30501905</t>
  </si>
  <si>
    <t>30501906</t>
  </si>
  <si>
    <t>Dye Application: General (Also See New Codes Under 4-02-060-XX)</t>
  </si>
  <si>
    <t>40201210</t>
  </si>
  <si>
    <t>40201301</t>
  </si>
  <si>
    <t>Paper Coating</t>
  </si>
  <si>
    <t>Coating Operation</t>
  </si>
  <si>
    <t>40201303</t>
  </si>
  <si>
    <t>Coating Mixing</t>
  </si>
  <si>
    <t>40201304</t>
  </si>
  <si>
    <t>Coating Storage</t>
  </si>
  <si>
    <t>40201305</t>
  </si>
  <si>
    <t>Equipment Cleanup</t>
  </si>
  <si>
    <t>40201310</t>
  </si>
  <si>
    <t>Coating Application: Knife Coater</t>
  </si>
  <si>
    <t>40201320</t>
  </si>
  <si>
    <t>Coating Application: Reverse Roll Coater</t>
  </si>
  <si>
    <t>40201330</t>
  </si>
  <si>
    <t>30501999</t>
  </si>
  <si>
    <t>30502001</t>
  </si>
  <si>
    <t>Stone Quarrying - Processing (See also 305320)</t>
  </si>
  <si>
    <t>30502002</t>
  </si>
  <si>
    <t>30502003</t>
  </si>
  <si>
    <t>Tertiary Crushing/Screening</t>
  </si>
  <si>
    <t>30502004</t>
  </si>
  <si>
    <t>Recrushing/Screening</t>
  </si>
  <si>
    <t>30502005</t>
  </si>
  <si>
    <t>Fines Mill</t>
  </si>
  <si>
    <t>30502006</t>
  </si>
  <si>
    <t>Miscellaneous Operations: Screen/Convey/Handling</t>
  </si>
  <si>
    <t>30502007</t>
  </si>
  <si>
    <t>30502008</t>
  </si>
  <si>
    <t>Cut Stone: General</t>
  </si>
  <si>
    <t>30502009</t>
  </si>
  <si>
    <t>Blasting: General</t>
  </si>
  <si>
    <t>30502010</t>
  </si>
  <si>
    <t>Drilling</t>
  </si>
  <si>
    <t>30502011</t>
  </si>
  <si>
    <t>30502012</t>
  </si>
  <si>
    <t>30502013</t>
  </si>
  <si>
    <t>Bar Grizzlies</t>
  </si>
  <si>
    <t>30502014</t>
  </si>
  <si>
    <t>Shaker Screens</t>
  </si>
  <si>
    <t>30502015</t>
  </si>
  <si>
    <t>Vibrating Screens</t>
  </si>
  <si>
    <t>30502016</t>
  </si>
  <si>
    <t>Revolving Screens</t>
  </si>
  <si>
    <t>30502017</t>
  </si>
  <si>
    <t>Pugmill</t>
  </si>
  <si>
    <t>30502018</t>
  </si>
  <si>
    <t>Drilling with Liquid Injection</t>
  </si>
  <si>
    <t>30502020</t>
  </si>
  <si>
    <t>30502021</t>
  </si>
  <si>
    <t>Fines Screening</t>
  </si>
  <si>
    <t>30502031</t>
  </si>
  <si>
    <t>Truck Unloading</t>
  </si>
  <si>
    <t>30502032</t>
  </si>
  <si>
    <t>Truck Loading: Conveyor</t>
  </si>
  <si>
    <t>30502033</t>
  </si>
  <si>
    <t>Truck Loading: Front End Loader</t>
  </si>
  <si>
    <t>30502099</t>
  </si>
  <si>
    <t>30502101</t>
  </si>
  <si>
    <t>Salt Mining</t>
  </si>
  <si>
    <t>30502102</t>
  </si>
  <si>
    <t>Granulation: Stack Dryer</t>
  </si>
  <si>
    <t>30502103</t>
  </si>
  <si>
    <t>Filtration: Vacuum Filter</t>
  </si>
  <si>
    <t>30502104</t>
  </si>
  <si>
    <t>30502105</t>
  </si>
  <si>
    <t>30502106</t>
  </si>
  <si>
    <t>30502201</t>
  </si>
  <si>
    <t>Potash Production</t>
  </si>
  <si>
    <t>Mine: Grinding/Drying</t>
  </si>
  <si>
    <t>30502299</t>
  </si>
  <si>
    <t>30502401</t>
  </si>
  <si>
    <t>Magnesium Carbonate</t>
  </si>
  <si>
    <t>Mine/Process</t>
  </si>
  <si>
    <t>30502499</t>
  </si>
  <si>
    <t>30502501</t>
  </si>
  <si>
    <t>Construction Sand and Gravel</t>
  </si>
  <si>
    <t>Total Plant: General **</t>
  </si>
  <si>
    <t>30502502</t>
  </si>
  <si>
    <t>Aggregate Storage</t>
  </si>
  <si>
    <t>30502503</t>
  </si>
  <si>
    <t>Material Transfer and Conveying</t>
  </si>
  <si>
    <t>30502504</t>
  </si>
  <si>
    <t>30502505</t>
  </si>
  <si>
    <t>Pile Forming: Stacker</t>
  </si>
  <si>
    <t>30502506</t>
  </si>
  <si>
    <t>30502507</t>
  </si>
  <si>
    <t>30502508</t>
  </si>
  <si>
    <t>Dryer ** (See 3-05-027-20 thru -24 for Industrial Sand Dryers)</t>
  </si>
  <si>
    <t>30502509</t>
  </si>
  <si>
    <t>Metal Can Coating</t>
  </si>
  <si>
    <t>40201703</t>
  </si>
  <si>
    <t>40201704</t>
  </si>
  <si>
    <t>Raw Material Preparation for Fiber Production</t>
  </si>
  <si>
    <t>64930011</t>
  </si>
  <si>
    <t>Raw Material Preparation: Blending and Dissolving</t>
  </si>
  <si>
    <t>64930012</t>
  </si>
  <si>
    <t>Raw Material Preparation: Filtration</t>
  </si>
  <si>
    <t>64930020</t>
  </si>
  <si>
    <t>Fiber Spinning</t>
  </si>
  <si>
    <t>64930021</t>
  </si>
  <si>
    <t>Fiber Spinning: Spin Cell</t>
  </si>
  <si>
    <t>64930030</t>
  </si>
  <si>
    <t>64930031</t>
  </si>
  <si>
    <t>Fiber Finishing: Finish Application</t>
  </si>
  <si>
    <t>64930035</t>
  </si>
  <si>
    <t>Fiber Finishing: Processing</t>
  </si>
  <si>
    <t>64930040</t>
  </si>
  <si>
    <t>64930041</t>
  </si>
  <si>
    <t>End Product Storage: Beaming and Packaging</t>
  </si>
  <si>
    <t>64930045</t>
  </si>
  <si>
    <t>End Product Storage: Fiber Storage</t>
  </si>
  <si>
    <t>64930050</t>
  </si>
  <si>
    <t>64931001</t>
  </si>
  <si>
    <t>Spandex Fiber Production, Reaction Spun Process</t>
  </si>
  <si>
    <t>Spandex: Reaction Spun</t>
  </si>
  <si>
    <t>64931010</t>
  </si>
  <si>
    <t>64931011</t>
  </si>
  <si>
    <t>Raw Material Preparation: Prepolymerization Vessel</t>
  </si>
  <si>
    <t>64931012</t>
  </si>
  <si>
    <t>64931020</t>
  </si>
  <si>
    <t>Reaction Spinning</t>
  </si>
  <si>
    <t>64931021</t>
  </si>
  <si>
    <t>Reaction Spinning: Spin Bath</t>
  </si>
  <si>
    <t>64931022</t>
  </si>
  <si>
    <t>Reaction Spinning: Conveyor</t>
  </si>
  <si>
    <t>64931030</t>
  </si>
  <si>
    <t>64931031</t>
  </si>
  <si>
    <t>Fiber Finishing: Drying Oven</t>
  </si>
  <si>
    <t>64931032</t>
  </si>
  <si>
    <t>Fiber Finishing: Lubrication</t>
  </si>
  <si>
    <t>64931040</t>
  </si>
  <si>
    <t>64931041</t>
  </si>
  <si>
    <t>End Product Storage: Filament Winding</t>
  </si>
  <si>
    <t>64931050</t>
  </si>
  <si>
    <t>64980001</t>
  </si>
  <si>
    <t>64982001</t>
  </si>
  <si>
    <t>64982002</t>
  </si>
  <si>
    <t>64982599</t>
  </si>
  <si>
    <t>65110001</t>
  </si>
  <si>
    <t>Inorganic Chemicals Manufacturing</t>
  </si>
  <si>
    <t>Antimony Oxides Manufacturing</t>
  </si>
  <si>
    <t>Antimony Oxides Production</t>
  </si>
  <si>
    <t>65110010</t>
  </si>
  <si>
    <t>Burnoff of Antimony</t>
  </si>
  <si>
    <t>65110011</t>
  </si>
  <si>
    <t>Roasting: Shaft Furnace</t>
  </si>
  <si>
    <t>65110012</t>
  </si>
  <si>
    <t>Roasting: Rotary Kiln</t>
  </si>
  <si>
    <t>65110013</t>
  </si>
  <si>
    <t>Roasting: Blast Roaster</t>
  </si>
  <si>
    <t>65110014</t>
  </si>
  <si>
    <t>Roasting: Converter</t>
  </si>
  <si>
    <t>65110020</t>
  </si>
  <si>
    <t>Recovery</t>
  </si>
  <si>
    <t>65110021</t>
  </si>
  <si>
    <t>Recovery: Baghouse</t>
  </si>
  <si>
    <t>65110022</t>
  </si>
  <si>
    <t>Recovery: Flues</t>
  </si>
  <si>
    <t>65110023</t>
  </si>
  <si>
    <t>Recovery: Condensing Pipes</t>
  </si>
  <si>
    <t>65110024</t>
  </si>
  <si>
    <t>Recovery: Cottrell Precipitators</t>
  </si>
  <si>
    <t>65110029</t>
  </si>
  <si>
    <t>Recovery: Specify Type of Recovery Equipment</t>
  </si>
  <si>
    <t>65130001</t>
  </si>
  <si>
    <t>Fumed Silica Manufacturing</t>
  </si>
  <si>
    <t>Fumed Silica Production</t>
  </si>
  <si>
    <t>65130010</t>
  </si>
  <si>
    <t>65130011</t>
  </si>
  <si>
    <t>Process Vents: Reaction</t>
  </si>
  <si>
    <t>65130020</t>
  </si>
  <si>
    <t>Process Vents: Separation</t>
  </si>
  <si>
    <t>65130040</t>
  </si>
  <si>
    <t>65135001</t>
  </si>
  <si>
    <t>Quaternary Ammonium Compounds Manufacturing</t>
  </si>
  <si>
    <t>Quaternary Ammonium Compound Production</t>
  </si>
  <si>
    <t>65135010</t>
  </si>
  <si>
    <t>65135011</t>
  </si>
  <si>
    <t>65135012</t>
  </si>
  <si>
    <t>Process Vents: Cooling</t>
  </si>
  <si>
    <t>65135013</t>
  </si>
  <si>
    <t>Process Vents: pH Adjustment</t>
  </si>
  <si>
    <t>65135014</t>
  </si>
  <si>
    <t>Process Vents: Filtration</t>
  </si>
  <si>
    <t>65135030</t>
  </si>
  <si>
    <t>65140001</t>
  </si>
  <si>
    <t>Sodium Cyanide Manufacturing</t>
  </si>
  <si>
    <t>Sodium Cyanide Production</t>
  </si>
  <si>
    <t>65140010</t>
  </si>
  <si>
    <t>65140011</t>
  </si>
  <si>
    <t>65140012</t>
  </si>
  <si>
    <t>Process Vents: Evaporator</t>
  </si>
  <si>
    <t>65140013</t>
  </si>
  <si>
    <t>65140014</t>
  </si>
  <si>
    <t>Process Vents: Mixing Conveyor</t>
  </si>
  <si>
    <t>65140015</t>
  </si>
  <si>
    <t>65140016</t>
  </si>
  <si>
    <t>Process Vents: Compacting</t>
  </si>
  <si>
    <t>65140017</t>
  </si>
  <si>
    <t>Process Vents: Classifier</t>
  </si>
  <si>
    <t>65140018</t>
  </si>
  <si>
    <t>Process Vents: Briquetting</t>
  </si>
  <si>
    <t>40704419</t>
  </si>
  <si>
    <t>Vinyl Acetate: Breathing Loss</t>
  </si>
  <si>
    <t>40704420</t>
  </si>
  <si>
    <t>Vinyl Acetate: Working Loss</t>
  </si>
  <si>
    <t>40704421</t>
  </si>
  <si>
    <t>n-Propyl Acetate: Breathing Loss</t>
  </si>
  <si>
    <t>40704422</t>
  </si>
  <si>
    <t>n-Propyl Acetate: Working Loss</t>
  </si>
  <si>
    <t>40704423</t>
  </si>
  <si>
    <t>i-Butyl-i-Butyrate: Breathing Loss</t>
  </si>
  <si>
    <t>40704424</t>
  </si>
  <si>
    <t>i-Butyl-i-Butyrate: Working Loss</t>
  </si>
  <si>
    <t>40704425</t>
  </si>
  <si>
    <t>Acrylic Esters: Breathing Loss</t>
  </si>
  <si>
    <t>40704426</t>
  </si>
  <si>
    <t>Acrylic Esters: Working Loss</t>
  </si>
  <si>
    <t>40704497</t>
  </si>
  <si>
    <t>Specify Ester: Breathing Loss</t>
  </si>
  <si>
    <t>40704498</t>
  </si>
  <si>
    <t>Specify Ester: Working Loss</t>
  </si>
  <si>
    <t>40704801</t>
  </si>
  <si>
    <t>Fixed Roof Tanks - Ethers</t>
  </si>
  <si>
    <t>Methyl-tert-Butyl Ether: Breathing Loss</t>
  </si>
  <si>
    <t>40704802</t>
  </si>
  <si>
    <t>Methyl-tert-Butyl Ether: Working Loss</t>
  </si>
  <si>
    <t>40704805</t>
  </si>
  <si>
    <t>1,4-Dioxane: Breathing Loss</t>
  </si>
  <si>
    <t>40704806</t>
  </si>
  <si>
    <t>1,4-Dioxane: Working Loss</t>
  </si>
  <si>
    <t>40704897</t>
  </si>
  <si>
    <t>Specify Ether: Breathing Loss</t>
  </si>
  <si>
    <t>40704898</t>
  </si>
  <si>
    <t>Specify Ether: Working Loss</t>
  </si>
  <si>
    <t>40705201</t>
  </si>
  <si>
    <t>64610311</t>
  </si>
  <si>
    <t>64610312</t>
  </si>
  <si>
    <t>64610320</t>
  </si>
  <si>
    <t>64610321</t>
  </si>
  <si>
    <t>64610322</t>
  </si>
  <si>
    <t>64610330</t>
  </si>
  <si>
    <t>64610331</t>
  </si>
  <si>
    <t>64610332</t>
  </si>
  <si>
    <t>64610340</t>
  </si>
  <si>
    <t>64610350</t>
  </si>
  <si>
    <t>64615001</t>
  </si>
  <si>
    <t>Color Coat Application</t>
  </si>
  <si>
    <t>40202239</t>
  </si>
  <si>
    <t>Color Coat Flashoff</t>
  </si>
  <si>
    <t>40202240</t>
  </si>
  <si>
    <t>Topcoat/Texture Coat Application</t>
  </si>
  <si>
    <t>40202249</t>
  </si>
  <si>
    <t>Topcoat/Texture Coat Flashoff</t>
  </si>
  <si>
    <t>40202250</t>
  </si>
  <si>
    <t>EMI/RFI Shielding Coat Application</t>
  </si>
  <si>
    <t>40202259</t>
  </si>
  <si>
    <t>EMI/RFI Shielding Coat Flashoff</t>
  </si>
  <si>
    <t>40202270</t>
  </si>
  <si>
    <t>Sanding/Grit Blasting Prior to EMI/RFI Shielding Coat Application</t>
  </si>
  <si>
    <t>40202280</t>
  </si>
  <si>
    <t>Maskant Application</t>
  </si>
  <si>
    <t>40202299</t>
  </si>
  <si>
    <t>40202301</t>
  </si>
  <si>
    <t>Large Ships</t>
  </si>
  <si>
    <t>40202302</t>
  </si>
  <si>
    <t>40202303</t>
  </si>
  <si>
    <t>40202304</t>
  </si>
  <si>
    <t>40202305</t>
  </si>
  <si>
    <t>40202306</t>
  </si>
  <si>
    <t>40202399</t>
  </si>
  <si>
    <t>40202401</t>
  </si>
  <si>
    <t>Large Aircraft</t>
  </si>
  <si>
    <t>40202402</t>
  </si>
  <si>
    <t>40202403</t>
  </si>
  <si>
    <t>40202404</t>
  </si>
  <si>
    <t>40202405</t>
  </si>
  <si>
    <t>40202406</t>
  </si>
  <si>
    <t>40202499</t>
  </si>
  <si>
    <t>40202501</t>
  </si>
  <si>
    <t>Miscellaneous Metal Parts</t>
  </si>
  <si>
    <t>40202502</t>
  </si>
  <si>
    <t>40202503</t>
  </si>
  <si>
    <t>40202504</t>
  </si>
  <si>
    <t>40202505</t>
  </si>
  <si>
    <t>40202510</t>
  </si>
  <si>
    <t>40202511</t>
  </si>
  <si>
    <t>40202512</t>
  </si>
  <si>
    <t>40202515</t>
  </si>
  <si>
    <t>40202520</t>
  </si>
  <si>
    <t>40202521</t>
  </si>
  <si>
    <t>40202522</t>
  </si>
  <si>
    <t>40202523</t>
  </si>
  <si>
    <t>40202524</t>
  </si>
  <si>
    <t>40202525</t>
  </si>
  <si>
    <t>40202531</t>
  </si>
  <si>
    <t>Conveyor Single Flow</t>
  </si>
  <si>
    <t>40202532</t>
  </si>
  <si>
    <t>Conveyor Single Dip</t>
  </si>
  <si>
    <t>40202533</t>
  </si>
  <si>
    <t>Conveyor Single Spray</t>
  </si>
  <si>
    <t>40202534</t>
  </si>
  <si>
    <t>Conveyor Two Coat, Flow and Spray</t>
  </si>
  <si>
    <t>40202535</t>
  </si>
  <si>
    <t>Conveyor Two Coat, Dip and Spray</t>
  </si>
  <si>
    <t>40202536</t>
  </si>
  <si>
    <t>Conveyor Two Coat, Spray</t>
  </si>
  <si>
    <t>40202537</t>
  </si>
  <si>
    <t>Manual Two Coat, Spray and Air Dry</t>
  </si>
  <si>
    <t>40202542</t>
  </si>
  <si>
    <t>40202543</t>
  </si>
  <si>
    <t>40202544</t>
  </si>
  <si>
    <t>40202545</t>
  </si>
  <si>
    <t>40202546</t>
  </si>
  <si>
    <t>40202599</t>
  </si>
  <si>
    <t>40202601</t>
  </si>
  <si>
    <t>Steel Drums</t>
  </si>
  <si>
    <t>40202602</t>
  </si>
  <si>
    <t>40202603</t>
  </si>
  <si>
    <t>40202604</t>
  </si>
  <si>
    <t>40202605</t>
  </si>
  <si>
    <t>40202606</t>
  </si>
  <si>
    <t>Interior Coating</t>
  </si>
  <si>
    <t>40202607</t>
  </si>
  <si>
    <t>Exterior Coating</t>
  </si>
  <si>
    <t>40202699</t>
  </si>
  <si>
    <t>40202701</t>
  </si>
  <si>
    <t>Glass Mirrors</t>
  </si>
  <si>
    <t>Mirror Backing: Coating Operation</t>
  </si>
  <si>
    <t>40202710</t>
  </si>
  <si>
    <t>40202801</t>
  </si>
  <si>
    <t>Glass Optical Fibers</t>
  </si>
  <si>
    <t>Chemical Vapor Deposition of Preforms</t>
  </si>
  <si>
    <t>40202802</t>
  </si>
  <si>
    <t>Plasma Overcladding</t>
  </si>
  <si>
    <t>40202899</t>
  </si>
  <si>
    <t>40203001</t>
  </si>
  <si>
    <t>Semiconductors</t>
  </si>
  <si>
    <t>Specify Solvent</t>
  </si>
  <si>
    <t>40204001</t>
  </si>
  <si>
    <t>Fabric Printing</t>
  </si>
  <si>
    <t>Roller: Print Paste</t>
  </si>
  <si>
    <t>40204002</t>
  </si>
  <si>
    <t>Roller: Application</t>
  </si>
  <si>
    <t>40204003</t>
  </si>
  <si>
    <t>Roller: Transfer</t>
  </si>
  <si>
    <t>40204004</t>
  </si>
  <si>
    <t>Roller: Steam Cans/Drying</t>
  </si>
  <si>
    <t>40204010</t>
  </si>
  <si>
    <t>Rotary Screen: Print Paste</t>
  </si>
  <si>
    <t>40204011</t>
  </si>
  <si>
    <t>Rotary Screen: Application</t>
  </si>
  <si>
    <t>40204012</t>
  </si>
  <si>
    <t>Rotary Screen: Transfer</t>
  </si>
  <si>
    <t>40204013</t>
  </si>
  <si>
    <t>Rotary Screen: Drying/Curing</t>
  </si>
  <si>
    <t>40204020</t>
  </si>
  <si>
    <t>Flat Screen: Print Paste</t>
  </si>
  <si>
    <t>40204021</t>
  </si>
  <si>
    <t>Flat Screen: Application</t>
  </si>
  <si>
    <t>40204022</t>
  </si>
  <si>
    <t>Flat Screen: Transfer</t>
  </si>
  <si>
    <t>40204023</t>
  </si>
  <si>
    <t>Flat Screen: Drying/Curing</t>
  </si>
  <si>
    <t>40204121</t>
  </si>
  <si>
    <t>Fabric Coating, Knife Coating</t>
  </si>
  <si>
    <t>Mixing Tanks</t>
  </si>
  <si>
    <t>40204130</t>
  </si>
  <si>
    <t>Coating Application</t>
  </si>
  <si>
    <t>40204140</t>
  </si>
  <si>
    <t>Drying/Curing</t>
  </si>
  <si>
    <t>40204150</t>
  </si>
  <si>
    <t>40204151</t>
  </si>
  <si>
    <t>Cleanup: Coating Application Equipment</t>
  </si>
  <si>
    <t>40204152</t>
  </si>
  <si>
    <t>Cleanup: Empty Coating Drums</t>
  </si>
  <si>
    <t>40204160</t>
  </si>
  <si>
    <t>Waste</t>
  </si>
  <si>
    <t>40204161</t>
  </si>
  <si>
    <t>Waste: Cleaning Rags</t>
  </si>
  <si>
    <t>40204162</t>
  </si>
  <si>
    <t>Waste: Waste Ink Disposal</t>
  </si>
  <si>
    <t>40204221</t>
  </si>
  <si>
    <t>Fabric Coating, Roller Coating</t>
  </si>
  <si>
    <t>40204230</t>
  </si>
  <si>
    <t>40204240</t>
  </si>
  <si>
    <t>40204250</t>
  </si>
  <si>
    <t>40204251</t>
  </si>
  <si>
    <t>40204252</t>
  </si>
  <si>
    <t>40204260</t>
  </si>
  <si>
    <t>40204261</t>
  </si>
  <si>
    <t>40204262</t>
  </si>
  <si>
    <t>40204321</t>
  </si>
  <si>
    <t>Fabric Coating, Dip Coating</t>
  </si>
  <si>
    <t>40204330</t>
  </si>
  <si>
    <t>40204340</t>
  </si>
  <si>
    <t>40204350</t>
  </si>
  <si>
    <t>40204351</t>
  </si>
  <si>
    <t>40204352</t>
  </si>
  <si>
    <t>40204360</t>
  </si>
  <si>
    <t>40204361</t>
  </si>
  <si>
    <t>40204362</t>
  </si>
  <si>
    <t>40204421</t>
  </si>
  <si>
    <t>Fabric Coating, Transfer Coating</t>
  </si>
  <si>
    <t>40204430</t>
  </si>
  <si>
    <t>40204431</t>
  </si>
  <si>
    <t>Coating Application: First Roll Applicator</t>
  </si>
  <si>
    <t>40204432</t>
  </si>
  <si>
    <t>Natural Gas-fired Rotary Dryer</t>
  </si>
  <si>
    <t>30508923</t>
  </si>
  <si>
    <t>Fuel Oil-fired Rotary Dryer</t>
  </si>
  <si>
    <t>30508931</t>
  </si>
  <si>
    <t>Natural Gas-fired Rotary Calciner</t>
  </si>
  <si>
    <t>30508933</t>
  </si>
  <si>
    <t>Fuel Oil-fired Rotary Calciner</t>
  </si>
  <si>
    <t>30508941</t>
  </si>
  <si>
    <t>Rotary Cooler Following Calciner</t>
  </si>
  <si>
    <t>30508945</t>
  </si>
  <si>
    <t>Grinding of Dried Talc</t>
  </si>
  <si>
    <t>30508947</t>
  </si>
  <si>
    <t>Grinding/Drying of Talc with Heated Makeup Air</t>
  </si>
  <si>
    <t>30508949</t>
  </si>
  <si>
    <t>Fabric Coating, Melt Roll Coating</t>
  </si>
  <si>
    <t>40204630</t>
  </si>
  <si>
    <t>40204631</t>
  </si>
  <si>
    <t>Coating Application: Calendar Rolls</t>
  </si>
  <si>
    <t>40204632</t>
  </si>
  <si>
    <t>Coating Application: Pick Up Roll</t>
  </si>
  <si>
    <t>40204650</t>
  </si>
  <si>
    <t>40204655</t>
  </si>
  <si>
    <t>40204660</t>
  </si>
  <si>
    <t>40204661</t>
  </si>
  <si>
    <t>40204662</t>
  </si>
  <si>
    <t>63182599</t>
  </si>
  <si>
    <t>64130001</t>
  </si>
  <si>
    <t>Styrene or Methacrylate Based Resins</t>
  </si>
  <si>
    <t>Polymethyl Methacrylate Prod - Bulk Polymerization, Batch-cell Method</t>
  </si>
  <si>
    <t>Polymethyl Methacrylate Resins: Bulk, Batch Cell Process</t>
  </si>
  <si>
    <t>64130010</t>
  </si>
  <si>
    <t>Process Vents: Bulk, Batch Cell Process</t>
  </si>
  <si>
    <t>64130011</t>
  </si>
  <si>
    <t>64130025</t>
  </si>
  <si>
    <t>64130101</t>
  </si>
  <si>
    <t>Polymethyl Methacrylate Prod - Bulk Polymerization, Continuous Casting</t>
  </si>
  <si>
    <t>Polymethyl Methacrylate Resins: Bulk, Continuous Process</t>
  </si>
  <si>
    <t>64130110</t>
  </si>
  <si>
    <t>Process Vents: Bulk, Continuous Process</t>
  </si>
  <si>
    <t>64130111</t>
  </si>
  <si>
    <t>Process Vents, Reactor: Curing Zone</t>
  </si>
  <si>
    <t>64130112</t>
  </si>
  <si>
    <t>Floating Roof Tanks - Phenols</t>
  </si>
  <si>
    <t>Phenol: Standing Loss</t>
  </si>
  <si>
    <t>40724404</t>
  </si>
  <si>
    <t>Phenol: Withdrawal Loss</t>
  </si>
  <si>
    <t>40724405</t>
  </si>
  <si>
    <t>2,4-Dichlorophenol: Standing Loss</t>
  </si>
  <si>
    <t>40724406</t>
  </si>
  <si>
    <t>2,4-Dichlorophenol: Withdrawal Loss</t>
  </si>
  <si>
    <t>40729601</t>
  </si>
  <si>
    <t>Floating Roof Tanks - Miscellaneous</t>
  </si>
  <si>
    <t>Carbon Disulfide: Standing Loss</t>
  </si>
  <si>
    <t>40729602</t>
  </si>
  <si>
    <t>Carbon Disulfide: Withdrawal Loss</t>
  </si>
  <si>
    <t>40729603</t>
  </si>
  <si>
    <t>Dimethyl Sulfoxide: Standing Loss</t>
  </si>
  <si>
    <t>40729604</t>
  </si>
  <si>
    <t>Dimethyl Sulfoxide: Withdrawal Loss</t>
  </si>
  <si>
    <t>40729605</t>
  </si>
  <si>
    <t>Tetrahydrofuran: Standing Loss</t>
  </si>
  <si>
    <t>40729606</t>
  </si>
  <si>
    <t>Tetrahydrofuran: Withdrawal Loss</t>
  </si>
  <si>
    <t>40729697</t>
  </si>
  <si>
    <t>40729698</t>
  </si>
  <si>
    <t>40780401</t>
  </si>
  <si>
    <t>Pressure Tanks - Anhydrides</t>
  </si>
  <si>
    <t>Acetic Anhydride: Withdrawal Loss</t>
  </si>
  <si>
    <t>40780403</t>
  </si>
  <si>
    <t>40780815</t>
  </si>
  <si>
    <t>Pressure Tanks - Alcohols</t>
  </si>
  <si>
    <t>40780819</t>
  </si>
  <si>
    <t>40781201</t>
  </si>
  <si>
    <t>Pressure Tanks - Aldehydes</t>
  </si>
  <si>
    <t>Acetaldehyde: Withdrawal Loss</t>
  </si>
  <si>
    <t>40781202</t>
  </si>
  <si>
    <t>Acrolein: Withdrawal Loss</t>
  </si>
  <si>
    <t>40781601</t>
  </si>
  <si>
    <t>Pressure Tanks - Alkanes (Paraffins)</t>
  </si>
  <si>
    <t>Ethane: Withdrawal Loss</t>
  </si>
  <si>
    <t>40781602</t>
  </si>
  <si>
    <t>Butane: Withdrawal Loss</t>
  </si>
  <si>
    <t>40781603</t>
  </si>
  <si>
    <t>Methane: Withdrawal Loss</t>
  </si>
  <si>
    <t>40781604</t>
  </si>
  <si>
    <t>40781605</t>
  </si>
  <si>
    <t>Propane: Withdrawal Loss</t>
  </si>
  <si>
    <t>40781606</t>
  </si>
  <si>
    <t>Isopentane: Withdrawal Loss</t>
  </si>
  <si>
    <t>40781607</t>
  </si>
  <si>
    <t>40781699</t>
  </si>
  <si>
    <t>40782001</t>
  </si>
  <si>
    <t>Pressure Tanks - Alkenes (Olefins)</t>
  </si>
  <si>
    <t>1,3-Butadiene: Withdrawal Loss</t>
  </si>
  <si>
    <t>40782002</t>
  </si>
  <si>
    <t>1-Butene: Withdrawal Loss</t>
  </si>
  <si>
    <t>40782003</t>
  </si>
  <si>
    <t>2-Butene: Withdrawal Loss</t>
  </si>
  <si>
    <t>40782004</t>
  </si>
  <si>
    <t>Ethylene: Withdrawal Loss</t>
  </si>
  <si>
    <t>40782005</t>
  </si>
  <si>
    <t>Isobutylene: Withdrawal Loss</t>
  </si>
  <si>
    <t>40782006</t>
  </si>
  <si>
    <t>Propylene: Withdrawal Loss</t>
  </si>
  <si>
    <t>40782007</t>
  </si>
  <si>
    <t>40782008</t>
  </si>
  <si>
    <t>40782009</t>
  </si>
  <si>
    <t>40782010</t>
  </si>
  <si>
    <t>40782011</t>
  </si>
  <si>
    <t>40782012</t>
  </si>
  <si>
    <t>Vinylidene Chloride: Withdrawal Loss</t>
  </si>
  <si>
    <t>40782099</t>
  </si>
  <si>
    <t>Specify Alkene: Withdrawal Loss</t>
  </si>
  <si>
    <t>40782401</t>
  </si>
  <si>
    <t>Pressure Tanks - Alkynes (Acetylenes)</t>
  </si>
  <si>
    <t>Acetylene: Withdrawal Loss</t>
  </si>
  <si>
    <t>40782499</t>
  </si>
  <si>
    <t>Specify Alkyne: Withdrawal Loss</t>
  </si>
  <si>
    <t>40783201</t>
  </si>
  <si>
    <t>Pressure Tanks - Amines</t>
  </si>
  <si>
    <t>Methylamine: Withdrawal Loss</t>
  </si>
  <si>
    <t>40783202</t>
  </si>
  <si>
    <t>Dimethylamine: Withdrawal Loss</t>
  </si>
  <si>
    <t>40783203</t>
  </si>
  <si>
    <t>Trimethylamine: Withdrawal Loss</t>
  </si>
  <si>
    <t>40783204</t>
  </si>
  <si>
    <t>40783205</t>
  </si>
  <si>
    <t>40783299</t>
  </si>
  <si>
    <t>Specify Amine: Withdrawal Loss</t>
  </si>
  <si>
    <t>40783601</t>
  </si>
  <si>
    <t>Pressure Tanks - Aromatics</t>
  </si>
  <si>
    <t>40783621</t>
  </si>
  <si>
    <t>40784801</t>
  </si>
  <si>
    <t>Pressure Tanks - Ethers</t>
  </si>
  <si>
    <t>Ethylene Oxide: Withdrawal Loss</t>
  </si>
  <si>
    <t>40784899</t>
  </si>
  <si>
    <t>40786001</t>
  </si>
  <si>
    <t>Pressure Tanks - Halogenated Organics</t>
  </si>
  <si>
    <t>Ethyl Chloride: Withdrawal Loss</t>
  </si>
  <si>
    <t>40786002</t>
  </si>
  <si>
    <t>40786003</t>
  </si>
  <si>
    <t>Phosgene: Withdrawal Loss</t>
  </si>
  <si>
    <t>40786004</t>
  </si>
  <si>
    <t>Vinyl Chloride: Withdrawal Loss</t>
  </si>
  <si>
    <t>40786005</t>
  </si>
  <si>
    <t>Trichlorotrifluroethane: Withdrawal Loss</t>
  </si>
  <si>
    <t>40786006</t>
  </si>
  <si>
    <t>40786019</t>
  </si>
  <si>
    <t>40786021</t>
  </si>
  <si>
    <t>40786023</t>
  </si>
  <si>
    <t>Trichloroethylene: Withdrawal Loss</t>
  </si>
  <si>
    <t>40786099</t>
  </si>
  <si>
    <t>40786401</t>
  </si>
  <si>
    <t>Pressure Tanks - Isocyanates</t>
  </si>
  <si>
    <t>Methyl Isocyanate: Withdrawal Loss</t>
  </si>
  <si>
    <t>40786499</t>
  </si>
  <si>
    <t>63125042</t>
  </si>
  <si>
    <t>Process Vents: PMM Distillation</t>
  </si>
  <si>
    <t>63125080</t>
  </si>
  <si>
    <t>Process Vents: Captan Unit, Product Storage and Packaging</t>
  </si>
  <si>
    <t>63131001</t>
  </si>
  <si>
    <t>Chlorothalonil Production</t>
  </si>
  <si>
    <t>63131010</t>
  </si>
  <si>
    <t>Process Vents: Chlorothalonil Production</t>
  </si>
  <si>
    <t>63131011</t>
  </si>
  <si>
    <t>Process Vents: IPN Feed Bin</t>
  </si>
  <si>
    <t>63131012</t>
  </si>
  <si>
    <t>Process Vents: IPN Melt Pot</t>
  </si>
  <si>
    <t>63131013</t>
  </si>
  <si>
    <t>Process Vents: Reactor</t>
  </si>
  <si>
    <t>63131014</t>
  </si>
  <si>
    <t>Process Vents: Desublimer</t>
  </si>
  <si>
    <t>63131015</t>
  </si>
  <si>
    <t>Process Vents: Desublimer Feed Tank</t>
  </si>
  <si>
    <t>63131016</t>
  </si>
  <si>
    <t>Process Vents: Converters</t>
  </si>
  <si>
    <t>63131017</t>
  </si>
  <si>
    <t>Process Vents: Blender</t>
  </si>
  <si>
    <t>63131018</t>
  </si>
  <si>
    <t>Process Vents: Product Packaging</t>
  </si>
  <si>
    <t>63131030</t>
  </si>
  <si>
    <t>Process Vents, Chlorine (Cl) Recovery System</t>
  </si>
  <si>
    <t>63131031</t>
  </si>
  <si>
    <t>65140030</t>
  </si>
  <si>
    <t>65145001</t>
  </si>
  <si>
    <t>Uranium Hexafluoride Manufacturing</t>
  </si>
  <si>
    <t>Uranium Hexafluoride Production Direct Fluorination</t>
  </si>
  <si>
    <t>65145010</t>
  </si>
  <si>
    <t>Fluorination Tower</t>
  </si>
  <si>
    <t>65145011</t>
  </si>
  <si>
    <t>Fluorination Tower: Reactor</t>
  </si>
  <si>
    <t>65145020</t>
  </si>
  <si>
    <t>65145021</t>
  </si>
  <si>
    <t>Product Finishing: Cyclone</t>
  </si>
  <si>
    <t>65145022</t>
  </si>
  <si>
    <t>Product Finishing: Filtration</t>
  </si>
  <si>
    <t>65145023</t>
  </si>
  <si>
    <t>Product Finishing: Cold Trap/Condenser</t>
  </si>
  <si>
    <t>65145030</t>
  </si>
  <si>
    <t>End Product Loading and Storage</t>
  </si>
  <si>
    <t>65145031</t>
  </si>
  <si>
    <t>End Product Loading: Cylinder Loading Station</t>
  </si>
  <si>
    <t>65180001</t>
  </si>
  <si>
    <t>63131032</t>
  </si>
  <si>
    <t>Process Vents, Cl Recovery System: HCl Absorber</t>
  </si>
  <si>
    <t>63131033</t>
  </si>
  <si>
    <t>Process Vents, By-product Purification: CCl4 Evaporator</t>
  </si>
  <si>
    <t>63131034</t>
  </si>
  <si>
    <t>Process Vents, Cl Recovery System: Bottom Drumming System</t>
  </si>
  <si>
    <t>63131038</t>
  </si>
  <si>
    <t>Process Vents: CCl4 Collection System</t>
  </si>
  <si>
    <t>63131080</t>
  </si>
  <si>
    <t>Process Vents: End Product Storage</t>
  </si>
  <si>
    <t>63134001</t>
  </si>
  <si>
    <t>Dacthal Production</t>
  </si>
  <si>
    <t>63134010</t>
  </si>
  <si>
    <t>Process Vents: Dacthal Production</t>
  </si>
  <si>
    <t>63134011</t>
  </si>
  <si>
    <t>Process Vents: Photochlorination Reactor</t>
  </si>
  <si>
    <t>63134012</t>
  </si>
  <si>
    <t>Process Vents: Fusion Reactor</t>
  </si>
  <si>
    <t>63134013</t>
  </si>
  <si>
    <t>Process Vents: Thermal Chlorination Reactor</t>
  </si>
  <si>
    <t>63134014</t>
  </si>
  <si>
    <t>Process Vents, Esterification Reaction: Reactors</t>
  </si>
  <si>
    <t>63134015</t>
  </si>
  <si>
    <t>Process Vents: Still Pot Meoh Reflux Drum</t>
  </si>
  <si>
    <t>63134016</t>
  </si>
  <si>
    <t>Process Vents, Separation: Centrifuge</t>
  </si>
  <si>
    <t>63134017</t>
  </si>
  <si>
    <t>Process Vents: Xylol/Stripper Decanter</t>
  </si>
  <si>
    <t>63134018</t>
  </si>
  <si>
    <t>Process Vents: Flash Distillation</t>
  </si>
  <si>
    <t>63134019</t>
  </si>
  <si>
    <t>Process Vents: Organic Fume Scrubber System</t>
  </si>
  <si>
    <t>63134020</t>
  </si>
  <si>
    <t>Process Vents: Dacthal Flaking</t>
  </si>
  <si>
    <t>63134021</t>
  </si>
  <si>
    <t>Process Vents: Dacthal Hold Bin</t>
  </si>
  <si>
    <t>63134022</t>
  </si>
  <si>
    <t>40301076</t>
  </si>
  <si>
    <t>Grade 5 Fuel Oil: Working Loss (Independent Tank Diameter)</t>
  </si>
  <si>
    <t>40301077</t>
  </si>
  <si>
    <t>Grade 4 Fuel Oil: Working Loss (Independent Tank Diameter)</t>
  </si>
  <si>
    <t>40301078</t>
  </si>
  <si>
    <t>Grade 2 Fuel Oil: Working Loss (Independent Tank Diameter)</t>
  </si>
  <si>
    <t>40301079</t>
  </si>
  <si>
    <t>Pump Seals: Heavy Liquid Streams</t>
  </si>
  <si>
    <t>30600819</t>
  </si>
  <si>
    <t>Compressor Seals: Gas Streams</t>
  </si>
  <si>
    <t>30600820</t>
  </si>
  <si>
    <t>Compressor Seals: Heavy Liquid Streams</t>
  </si>
  <si>
    <t>30600821</t>
  </si>
  <si>
    <t>30600822</t>
  </si>
  <si>
    <t>30600901</t>
  </si>
  <si>
    <t>30600902</t>
  </si>
  <si>
    <t>30600903</t>
  </si>
  <si>
    <t>30600904</t>
  </si>
  <si>
    <t>30600905</t>
  </si>
  <si>
    <t>Liquified Petroleum Gas</t>
  </si>
  <si>
    <t>30600906</t>
  </si>
  <si>
    <t>Hydrogen Sulfide</t>
  </si>
  <si>
    <t>30600999</t>
  </si>
  <si>
    <t>30601001</t>
  </si>
  <si>
    <t>Sludge Converter</t>
  </si>
  <si>
    <t>30601011</t>
  </si>
  <si>
    <t>Oil/Sludge Dewatering Unit: General</t>
  </si>
  <si>
    <t>30601101</t>
  </si>
  <si>
    <t>Asphalt Blowing</t>
  </si>
  <si>
    <t>30601201</t>
  </si>
  <si>
    <t>Fluid Coking Units</t>
  </si>
  <si>
    <t>30601301</t>
  </si>
  <si>
    <t>Coke Handling System</t>
  </si>
  <si>
    <t>Storage and Transfer</t>
  </si>
  <si>
    <t>30601401</t>
  </si>
  <si>
    <t>Petroleum Coke Calcining</t>
  </si>
  <si>
    <t>Coke Calciner</t>
  </si>
  <si>
    <t>30601402</t>
  </si>
  <si>
    <t>Delayed Coking</t>
  </si>
  <si>
    <t>30601599</t>
  </si>
  <si>
    <t>Bauxite Burning</t>
  </si>
  <si>
    <t>40301108</t>
  </si>
  <si>
    <t>Gasoline RVP 13/10/7: Withdrawal Loss (250000 Bbl.Tank Size)</t>
  </si>
  <si>
    <t>40301109</t>
  </si>
  <si>
    <t>Crude Oil RVP 5: Standing Loss (67000 Bbl. Tank Size)</t>
  </si>
  <si>
    <t>40301110</t>
  </si>
  <si>
    <t>Crude Oil RVP 5: Standing Loss (250000 Bbl. Tank Size)</t>
  </si>
  <si>
    <t>40301111</t>
  </si>
  <si>
    <t>Jet Naphtha (JP-4): Standing Loss (67000 Bbl. Tank Size)</t>
  </si>
  <si>
    <t>40301112</t>
  </si>
  <si>
    <t>Jet Naphtha (JP-4): Standing Loss (250000 Bbl. Tank Size)</t>
  </si>
  <si>
    <t>40301113</t>
  </si>
  <si>
    <t>Jet Kerosene: Standing Loss (67000 Bbl. Tank Size)</t>
  </si>
  <si>
    <t>40301114</t>
  </si>
  <si>
    <t>Jet Kerosene: Standing Loss (250000 Bbl. Tank Size)</t>
  </si>
  <si>
    <t>40301115</t>
  </si>
  <si>
    <t>Distillate Fuel #2: Standing Loss (67000 Bbl. Tank Size)</t>
  </si>
  <si>
    <t>40301116</t>
  </si>
  <si>
    <t>Distillate Fuel #2: Standing Loss (250000 Bbl. Tank Size)</t>
  </si>
  <si>
    <t>40301117</t>
  </si>
  <si>
    <t>Crude Oil RVP 5: Withdrawal Loss</t>
  </si>
  <si>
    <t>40301118</t>
  </si>
  <si>
    <t>Jet Naphtha (JP-4): Withdrawal Loss</t>
  </si>
  <si>
    <t>40301119</t>
  </si>
  <si>
    <t>Jet Kerosene: Withdrawal Loss</t>
  </si>
  <si>
    <t>40301120</t>
  </si>
  <si>
    <t>Distillate Fuel #2: Withdrawal Loss</t>
  </si>
  <si>
    <t>40301125</t>
  </si>
  <si>
    <t>Grade 6 Fuel Oil: Standing Loss (67000 Bbl. Tank Size)</t>
  </si>
  <si>
    <t>40301126</t>
  </si>
  <si>
    <t>Grade 5 Fuel Oil: Standing Loss (67000 Bbl. Tank Size)</t>
  </si>
  <si>
    <t>40301127</t>
  </si>
  <si>
    <t>Grade 4 Fuel Oil: Standing Loss (67000 Bbl. Tank Size)</t>
  </si>
  <si>
    <t>40301128</t>
  </si>
  <si>
    <t>Grde 2 Fuel Oil: Stand Loss (67000 Bbl Tank Size) ** (Use 4-03-011-15)</t>
  </si>
  <si>
    <t>40301129</t>
  </si>
  <si>
    <t>Grade 1 Fuel Oil: Standing Loss (67000 Bbl. Tank Size)</t>
  </si>
  <si>
    <t>40301130</t>
  </si>
  <si>
    <t>Specify Liquid: Standing Loss - External - Primary Seal</t>
  </si>
  <si>
    <t>40301131</t>
  </si>
  <si>
    <t>Gasoline: Standing Loss - External - Primary Seal</t>
  </si>
  <si>
    <t>40301132</t>
  </si>
  <si>
    <t>Crude Oil: Standing Loss - External - Primary Seal</t>
  </si>
  <si>
    <t>40301133</t>
  </si>
  <si>
    <t>Jet Naphtha (JP-4): Standing Loss - External - Primary Seal</t>
  </si>
  <si>
    <t>40301134</t>
  </si>
  <si>
    <t>Jet Kerosene: Standing Loss - External - Primary Seal</t>
  </si>
  <si>
    <t>40301135</t>
  </si>
  <si>
    <t>Distillate Fuel #2: Standing Loss - External - Primary Seal</t>
  </si>
  <si>
    <t>40301140</t>
  </si>
  <si>
    <t>Specify Liquid: Standing Loss - External - Secondary Seal</t>
  </si>
  <si>
    <t>40301141</t>
  </si>
  <si>
    <t>Gasoline: Standing Loss - External - Secondary Seal</t>
  </si>
  <si>
    <t>40301142</t>
  </si>
  <si>
    <t>Crude Oil: Standing Loss - External - Secondary Seal</t>
  </si>
  <si>
    <t>40301143</t>
  </si>
  <si>
    <t>Jet Naphtha (JP-4): Standing Loss - External - Secondary Seal</t>
  </si>
  <si>
    <t>40301144</t>
  </si>
  <si>
    <t>Jet Kerosene: Standing Loss - External - Secondary Seal</t>
  </si>
  <si>
    <t>40301145</t>
  </si>
  <si>
    <t>Distillate Fuel #2: Standing Loss - External - Secondary Seal</t>
  </si>
  <si>
    <t>40301150</t>
  </si>
  <si>
    <t>Specify Liquid: Standing Loss - Internal</t>
  </si>
  <si>
    <t>40301151</t>
  </si>
  <si>
    <t>Gasoline: Standing Loss - Internal</t>
  </si>
  <si>
    <t>40301152</t>
  </si>
  <si>
    <t>Crude Oil: Standing Loss - Internal</t>
  </si>
  <si>
    <t>40301153</t>
  </si>
  <si>
    <t>Jet Naphtha (JP-4): Standing Loss - Internal</t>
  </si>
  <si>
    <t>Grade 5 Fuel Oil: Withdrawal Loss (Independent Tank Diameter)</t>
  </si>
  <si>
    <t>40301177</t>
  </si>
  <si>
    <t>Grade 4 Fuel Oil: Withdrawal Loss (Independent Tank Diameter)</t>
  </si>
  <si>
    <t>40301178</t>
  </si>
  <si>
    <t>Grade 2 Fuel Oil: Withdrawal Loss (Independent Tank Diameter)</t>
  </si>
  <si>
    <t>40301179</t>
  </si>
  <si>
    <t>Grade 1 Fuel Oil: Withdrawal Loss (Independent Tank Diameter)</t>
  </si>
  <si>
    <t>40301180</t>
  </si>
  <si>
    <t>Gasoline RVP 13: Withdrawal Loss (Independent Tank Diameter)</t>
  </si>
  <si>
    <t>40301181</t>
  </si>
  <si>
    <t>Gasoline RVP 10: Withdrawal Loss (Independent Tank Diameter)</t>
  </si>
  <si>
    <t>40301182</t>
  </si>
  <si>
    <t>Gasoline RVP 7: Withdrawal Loss (Independent Tank Diameter)</t>
  </si>
  <si>
    <t>40301197</t>
  </si>
  <si>
    <t>40301198</t>
  </si>
  <si>
    <t>Specify Liquid: Standing Loss (67000 Bbl. Tank Size)</t>
  </si>
  <si>
    <t>POTW: Gravity Sludge Thickener</t>
  </si>
  <si>
    <t>50100772</t>
  </si>
  <si>
    <t>POTW: DAF Sludge Thickener</t>
  </si>
  <si>
    <t>50100781</t>
  </si>
  <si>
    <t>POTW: Anaerobic Digester</t>
  </si>
  <si>
    <t>50100789</t>
  </si>
  <si>
    <t>Sludge Digester Gas Flare</t>
  </si>
  <si>
    <t>50100791</t>
  </si>
  <si>
    <t>POTW: Belt Filter Press</t>
  </si>
  <si>
    <t>50100792</t>
  </si>
  <si>
    <t>POTW: Sludge Centrifuge</t>
  </si>
  <si>
    <t>50100793</t>
  </si>
  <si>
    <t>POTW: Sludge Drying Bed</t>
  </si>
  <si>
    <t>50100795</t>
  </si>
  <si>
    <t>Sludge Storage Lagoons/Drying Beds</t>
  </si>
  <si>
    <t>50100799</t>
  </si>
  <si>
    <t>50180001</t>
  </si>
  <si>
    <t>50182001</t>
  </si>
  <si>
    <t>50182002</t>
  </si>
  <si>
    <t>50182599</t>
  </si>
  <si>
    <t>50190002</t>
  </si>
  <si>
    <t>Auxillary Fuel/No Emissions</t>
  </si>
  <si>
    <t>50190005</t>
  </si>
  <si>
    <t>50190006</t>
  </si>
  <si>
    <t>50190010</t>
  </si>
  <si>
    <t>50200101</t>
  </si>
  <si>
    <t>Solid Waste Disposal - Commercial/Institutional</t>
  </si>
  <si>
    <t>Incineration</t>
  </si>
  <si>
    <t>Multiple Chamber</t>
  </si>
  <si>
    <t>50200102</t>
  </si>
  <si>
    <t>Single Chamber</t>
  </si>
  <si>
    <t>50200103</t>
  </si>
  <si>
    <t>Controlled Air</t>
  </si>
  <si>
    <t>50200104</t>
  </si>
  <si>
    <t>50200105</t>
  </si>
  <si>
    <t>50200201</t>
  </si>
  <si>
    <t>50200202</t>
  </si>
  <si>
    <t>Refuse</t>
  </si>
  <si>
    <t>50200203</t>
  </si>
  <si>
    <t>Field Crops</t>
  </si>
  <si>
    <t>50200204</t>
  </si>
  <si>
    <t>Process Vents: Bulk, Centrifugal Process</t>
  </si>
  <si>
    <t>64130211</t>
  </si>
  <si>
    <t>64130225</t>
  </si>
  <si>
    <t>64131001</t>
  </si>
  <si>
    <t>Polymethyl Methacrylate Prod - Solution Polymerization</t>
  </si>
  <si>
    <t>Polymethyl Methacrylate Resins: Solvent Process</t>
  </si>
  <si>
    <t>64131010</t>
  </si>
  <si>
    <t>Process Vents: Solvent Process</t>
  </si>
  <si>
    <t>64131011</t>
  </si>
  <si>
    <t>64131015</t>
  </si>
  <si>
    <t>Process Vents: Separation/Filtration</t>
  </si>
  <si>
    <t>64131020</t>
  </si>
  <si>
    <t>64131025</t>
  </si>
  <si>
    <t>Process Vents: Product Filters</t>
  </si>
  <si>
    <t>64131030</t>
  </si>
  <si>
    <t>64132001</t>
  </si>
  <si>
    <t>Polymethyl Methacrylate Prod - Emulsion Polymerization</t>
  </si>
  <si>
    <t>Polymethyl Methacrylate Resins: Emulsion Process</t>
  </si>
  <si>
    <t>64132010</t>
  </si>
  <si>
    <t>Process Vents: Emulsion Process</t>
  </si>
  <si>
    <t>64132011</t>
  </si>
  <si>
    <t>64132020</t>
  </si>
  <si>
    <t>64132025</t>
  </si>
  <si>
    <t>64132030</t>
  </si>
  <si>
    <t>Process Vents: Product Storage</t>
  </si>
  <si>
    <t>64133001</t>
  </si>
  <si>
    <t>Polymethyl Methacrylate Prod - Suspension Polymerization</t>
  </si>
  <si>
    <t>Polymethyl Methacrylate Resins: Suspension Process</t>
  </si>
  <si>
    <t>64133010</t>
  </si>
  <si>
    <t>Process Vents: Suspension Process</t>
  </si>
  <si>
    <t>64133011</t>
  </si>
  <si>
    <t>64133020</t>
  </si>
  <si>
    <t>64133025</t>
  </si>
  <si>
    <t>64133030</t>
  </si>
  <si>
    <t>64180001</t>
  </si>
  <si>
    <t>64182001</t>
  </si>
  <si>
    <t>64182002</t>
  </si>
  <si>
    <t>64182599</t>
  </si>
  <si>
    <t>64420001</t>
  </si>
  <si>
    <t>Cellulose-based Resins</t>
  </si>
  <si>
    <t>Carboxymethylcellulose Production</t>
  </si>
  <si>
    <t>64420010</t>
  </si>
  <si>
    <t>Cellulose Preparation</t>
  </si>
  <si>
    <t>64420011</t>
  </si>
  <si>
    <t>Cellulose Preparation: Sodium Chloroacetate Reagent, Conventional</t>
  </si>
  <si>
    <t>64420012</t>
  </si>
  <si>
    <t>Cellulose Preparation: Chloroacetic Acid Reagent, Conventional</t>
  </si>
  <si>
    <t>64420013</t>
  </si>
  <si>
    <t>Cellulose Preparation: Sodium Chloroacetate Reagent, Aqueous Solution</t>
  </si>
  <si>
    <t>64420014</t>
  </si>
  <si>
    <t>Cellulose Prep: Chloroacetic Acid Reagent, Aqueous Solution Spraying</t>
  </si>
  <si>
    <t>64420015</t>
  </si>
  <si>
    <t>64420016</t>
  </si>
  <si>
    <t>Cellulose Prep: Chloroacetic Acid Reagent, Aqueous Solution Steeping</t>
  </si>
  <si>
    <t>64420020</t>
  </si>
  <si>
    <t>Etherification Reaction</t>
  </si>
  <si>
    <t>64420021</t>
  </si>
  <si>
    <t>Etherification Reaction: Wet Reaction Mass</t>
  </si>
  <si>
    <t>64420022</t>
  </si>
  <si>
    <t>Etherification Reaction: Slurry Process</t>
  </si>
  <si>
    <t>64420030</t>
  </si>
  <si>
    <t>64420031</t>
  </si>
  <si>
    <t>Product Finishing: Mill</t>
  </si>
  <si>
    <t>64420032</t>
  </si>
  <si>
    <t>Product Finishing: Neutralization</t>
  </si>
  <si>
    <t>64420033</t>
  </si>
  <si>
    <t>Product Finishing: Purification/Extraction</t>
  </si>
  <si>
    <t>64420034</t>
  </si>
  <si>
    <t>Product Finishing: Drying</t>
  </si>
  <si>
    <t>64420040</t>
  </si>
  <si>
    <t>64420041</t>
  </si>
  <si>
    <t>End Product Storage: Cyclones</t>
  </si>
  <si>
    <t>64420042</t>
  </si>
  <si>
    <t>End Product Storage: Bins, Containers, Etc.</t>
  </si>
  <si>
    <t>64430001</t>
  </si>
  <si>
    <t>Methyl Cellulose Production, Gaseous Methyl Chloride Process</t>
  </si>
  <si>
    <t>Methyl Cellulose: Gaseous Methyl Chloride Process</t>
  </si>
  <si>
    <t>64430010</t>
  </si>
  <si>
    <t>Process Vents: Gaseous Methyl Chloride Process</t>
  </si>
  <si>
    <t>64430011</t>
  </si>
  <si>
    <t>Process Vents: Methylation Reactor</t>
  </si>
  <si>
    <t>64430012</t>
  </si>
  <si>
    <t>Process Vents: Neutralization</t>
  </si>
  <si>
    <t>64430013</t>
  </si>
  <si>
    <t>Process Vents: Salt Extraction/Washing</t>
  </si>
  <si>
    <t>64430014</t>
  </si>
  <si>
    <t>Process Vents: Drying</t>
  </si>
  <si>
    <t>64430015</t>
  </si>
  <si>
    <t>Process Vents: Acid Treatment</t>
  </si>
  <si>
    <t>64430016</t>
  </si>
  <si>
    <t>Process Vents: Glyoxal Reaction</t>
  </si>
  <si>
    <t>64430017</t>
  </si>
  <si>
    <t>Process Vents: Solvent Recovery</t>
  </si>
  <si>
    <t>64430030</t>
  </si>
  <si>
    <t>64431001</t>
  </si>
  <si>
    <t>Methyl Cellulose Production, Liquid Methyl Chloride Process</t>
  </si>
  <si>
    <t>Methyl Cellulose: Liquid Methyl Chloride Process</t>
  </si>
  <si>
    <t>64431010</t>
  </si>
  <si>
    <t>Process Vents: Liquid Methyl Chloride Process</t>
  </si>
  <si>
    <t>64431011</t>
  </si>
  <si>
    <t>Process Vents: Slurrying Vessel</t>
  </si>
  <si>
    <t>64431012</t>
  </si>
  <si>
    <t>Process Vents: Reactor Vessel/Tube</t>
  </si>
  <si>
    <t>64431013</t>
  </si>
  <si>
    <t>64431014</t>
  </si>
  <si>
    <t>64431015</t>
  </si>
  <si>
    <t>64431016</t>
  </si>
  <si>
    <t>64431017</t>
  </si>
  <si>
    <t>64431030</t>
  </si>
  <si>
    <t>64450001</t>
  </si>
  <si>
    <t>Cellulose Ethers Production</t>
  </si>
  <si>
    <t>64450010</t>
  </si>
  <si>
    <t>Alkalization</t>
  </si>
  <si>
    <t>64450011</t>
  </si>
  <si>
    <t>Alkalization: Sodium Hydroxide Bath</t>
  </si>
  <si>
    <t>64450012</t>
  </si>
  <si>
    <t>Alkalization: NaOH Solution Spray</t>
  </si>
  <si>
    <t>64450013</t>
  </si>
  <si>
    <t>Alkalization: Inert Organic Solvent Impregnation</t>
  </si>
  <si>
    <t>64450014</t>
  </si>
  <si>
    <t>Alkalization: Vessels with Organic Solvent</t>
  </si>
  <si>
    <t>64450020</t>
  </si>
  <si>
    <t>Etherification and Neutralization</t>
  </si>
  <si>
    <t>64450021</t>
  </si>
  <si>
    <t>Solvent Settling Tank: Batch Flow</t>
  </si>
  <si>
    <t>41000126</t>
  </si>
  <si>
    <t>Solvent Settling Tank: Continuous Flow</t>
  </si>
  <si>
    <t>41000130</t>
  </si>
  <si>
    <t>41000131</t>
  </si>
  <si>
    <t>Dryer: Loading/Unloading</t>
  </si>
  <si>
    <t>41000132</t>
  </si>
  <si>
    <t>Dryer: Drying Cycle</t>
  </si>
  <si>
    <t>41000133</t>
  </si>
  <si>
    <t>Dryer: Cool Down Cycle</t>
  </si>
  <si>
    <t>41000140</t>
  </si>
  <si>
    <t>40400153</t>
  </si>
  <si>
    <t>Vapor Control Unit Losses</t>
  </si>
  <si>
    <t>40400154</t>
  </si>
  <si>
    <t>Tank Truck Vapor Leaks</t>
  </si>
  <si>
    <t>40400160</t>
  </si>
  <si>
    <t>Specify Liquid: Standing Loss - Internal Floating Roof w/ Primary Seal</t>
  </si>
  <si>
    <t>Product Purification</t>
  </si>
  <si>
    <t>64450031</t>
  </si>
  <si>
    <t>Purification: Washing, Hot Water</t>
  </si>
  <si>
    <t>64450032</t>
  </si>
  <si>
    <t>Purification: Salt Extraction, Step by Step</t>
  </si>
  <si>
    <t>64450033</t>
  </si>
  <si>
    <t>Purification: Salt Extraction, Continuous</t>
  </si>
  <si>
    <t>64450034</t>
  </si>
  <si>
    <t>Purification: Salt Extraction, Cascade Extraction w/ Organic Solvents</t>
  </si>
  <si>
    <t>64450035</t>
  </si>
  <si>
    <t>Isolation of Purified Products: Centrifuge</t>
  </si>
  <si>
    <t>64450036</t>
  </si>
  <si>
    <t>Isolation of Purified Products: Filtration</t>
  </si>
  <si>
    <t>40400162</t>
  </si>
  <si>
    <t>Gasoline RVP 10: Standing Loss - Int. Floating Roof w/ Primary Seal</t>
  </si>
  <si>
    <t>40400163</t>
  </si>
  <si>
    <t>Gasoline RVP 7: Standing Loss - Internal Floating Roof w/ Primary Seal</t>
  </si>
  <si>
    <t>40400170</t>
  </si>
  <si>
    <t>Specify Liquid: Standing Loss - Int. Floating Roof w/ Secondary Seal</t>
  </si>
  <si>
    <t>40400171</t>
  </si>
  <si>
    <t>Gasoline RVP 13: Standing Loss - Int. Floating Roof w/ Secondary Seal</t>
  </si>
  <si>
    <t>40400172</t>
  </si>
  <si>
    <t>30700590</t>
  </si>
  <si>
    <t>Treated wood storage, creosote</t>
  </si>
  <si>
    <t>30700591</t>
  </si>
  <si>
    <t>Treated wood storage, pentachlorophenol</t>
  </si>
  <si>
    <t>30700592</t>
  </si>
  <si>
    <t>Treated wood storage, other oilborne preservative</t>
  </si>
  <si>
    <t>30700593</t>
  </si>
  <si>
    <t>Treated wood storage, chromated copper arsenate</t>
  </si>
  <si>
    <t>30700594</t>
  </si>
  <si>
    <t>Treated wood storage, other waterborne preservative</t>
  </si>
  <si>
    <t>30700597</t>
  </si>
  <si>
    <t>30700598</t>
  </si>
  <si>
    <t>30700599</t>
  </si>
  <si>
    <t>30700602</t>
  </si>
  <si>
    <t>Particleboard Manufacture</t>
  </si>
  <si>
    <t>Direct Wood-fired Rotary Dryer, Unspecified Pines, &lt;730F Inlet Air</t>
  </si>
  <si>
    <t>30700604</t>
  </si>
  <si>
    <t>Direct Wood-fired Rotary Dryer, Unspecified Pines, &gt;900F Inlet Air</t>
  </si>
  <si>
    <t>30700606</t>
  </si>
  <si>
    <t>Direct Wood-fired Rotary Dryer, Southern Yellow Pine</t>
  </si>
  <si>
    <t>30700610</t>
  </si>
  <si>
    <t>Direct Wood-fired Rotary Dryer, Hardwoods</t>
  </si>
  <si>
    <t>30700611</t>
  </si>
  <si>
    <t>Direct Natural Gas-Fired Rotary Dryer, Unspecified Pines</t>
  </si>
  <si>
    <t>30700621</t>
  </si>
  <si>
    <t>Direct Wood-fired Rotary Final Dryer, Unspecified Pines</t>
  </si>
  <si>
    <t>30700628</t>
  </si>
  <si>
    <t>Direct Wood-fired Rotary Predryer, Douglas Fir</t>
  </si>
  <si>
    <t>30700629</t>
  </si>
  <si>
    <t>Direct Wood-fired Tube Final Dryer, Douglas Fir</t>
  </si>
  <si>
    <t>30700651</t>
  </si>
  <si>
    <t>Batch Hot Press, Urea Formaldehyde Resin</t>
  </si>
  <si>
    <t>30700661</t>
  </si>
  <si>
    <t>Particleboard Board Cooler, Urea-Formaldehyde Resin</t>
  </si>
  <si>
    <t>30700699</t>
  </si>
  <si>
    <t>30700701</t>
  </si>
  <si>
    <t>Plywood Operations</t>
  </si>
  <si>
    <t>General: Not Classified **</t>
  </si>
  <si>
    <t>30700702</t>
  </si>
  <si>
    <t>Sanding Operations</t>
  </si>
  <si>
    <t>30700703</t>
  </si>
  <si>
    <t>Particleboard Drying(See 3-07-006 For More Detailed Particleboard SCC)</t>
  </si>
  <si>
    <t>30700704</t>
  </si>
  <si>
    <t>Waferboard Dryer (See 3-07-010 For More Detailed OSB SCCs)</t>
  </si>
  <si>
    <t>30700705</t>
  </si>
  <si>
    <t>Hardboard: Core Dryer</t>
  </si>
  <si>
    <t>SCC8 - "Coe" to "Core"</t>
  </si>
  <si>
    <t>30700706</t>
  </si>
  <si>
    <t>Hardboard: Predryer</t>
  </si>
  <si>
    <t>30700707</t>
  </si>
  <si>
    <t>Hardboard: Pressing</t>
  </si>
  <si>
    <t>30700708</t>
  </si>
  <si>
    <t>Hardboard: Tempering</t>
  </si>
  <si>
    <t>30700709</t>
  </si>
  <si>
    <t>Hardboard: Bake Oven</t>
  </si>
  <si>
    <t>30700710</t>
  </si>
  <si>
    <t>Sawing</t>
  </si>
  <si>
    <t>30700711</t>
  </si>
  <si>
    <t>Fir: Sapwood: Steam-fired Dryer</t>
  </si>
  <si>
    <t>30700712</t>
  </si>
  <si>
    <t>Fir: Sapwood: Gas-fired Dryer</t>
  </si>
  <si>
    <t>30700713</t>
  </si>
  <si>
    <t>Fir: Heartwood Plywood Veneer Dryer</t>
  </si>
  <si>
    <t>30700714</t>
  </si>
  <si>
    <t>Larch Plywood Veneer Dryer</t>
  </si>
  <si>
    <t>30700715</t>
  </si>
  <si>
    <t>Southern Pine Plywood Veneer Dryer</t>
  </si>
  <si>
    <t>30700716</t>
  </si>
  <si>
    <t>Vacuum Distillation</t>
  </si>
  <si>
    <t>30301028</t>
  </si>
  <si>
    <t>Tetrahedrite Dryer</t>
  </si>
  <si>
    <t>30301029</t>
  </si>
  <si>
    <t>Sinter Machine (Weak Gas)</t>
  </si>
  <si>
    <t>30301030</t>
  </si>
  <si>
    <t>Sinter Storage</t>
  </si>
  <si>
    <t>30301031</t>
  </si>
  <si>
    <t>Speiss Pit</t>
  </si>
  <si>
    <t>30301032</t>
  </si>
  <si>
    <t>30301099</t>
  </si>
  <si>
    <t>30301101</t>
  </si>
  <si>
    <t>Molybdenum</t>
  </si>
  <si>
    <t>Mining: General</t>
  </si>
  <si>
    <t>30301102</t>
  </si>
  <si>
    <t>Milling: General</t>
  </si>
  <si>
    <t>30301199</t>
  </si>
  <si>
    <t>30301201</t>
  </si>
  <si>
    <t>Titanium</t>
  </si>
  <si>
    <t>Chlorination</t>
  </si>
  <si>
    <t>30301202</t>
  </si>
  <si>
    <t>Drying Titanium Sand Ore (Cyclone Exit)</t>
  </si>
  <si>
    <t>30301299</t>
  </si>
  <si>
    <t>30301301</t>
  </si>
  <si>
    <t>Gold</t>
  </si>
  <si>
    <t>30301302</t>
  </si>
  <si>
    <t>Fines Crushing</t>
  </si>
  <si>
    <t>30301401</t>
  </si>
  <si>
    <t>Barium Ore Processing</t>
  </si>
  <si>
    <t>30301402</t>
  </si>
  <si>
    <t>Reduction Kiln</t>
  </si>
  <si>
    <t>30301403</t>
  </si>
  <si>
    <t>Dryers/Calciners</t>
  </si>
  <si>
    <t>30301499</t>
  </si>
  <si>
    <t>30301501</t>
  </si>
  <si>
    <t>Integrated Iron and Steel Manufacturing (See also 3-03-008 &amp; 3-03-009)</t>
  </si>
  <si>
    <t>Integrated Iron and Steel Foundries</t>
  </si>
  <si>
    <t>30301502</t>
  </si>
  <si>
    <t>Sintering: Raw Materials Handling</t>
  </si>
  <si>
    <t>30301503</t>
  </si>
  <si>
    <t>Sintering: Windbox</t>
  </si>
  <si>
    <t>30301504</t>
  </si>
  <si>
    <t>Sintering: Discharge End</t>
  </si>
  <si>
    <t>30301505</t>
  </si>
  <si>
    <t>Sintering: Cooler</t>
  </si>
  <si>
    <t>30301506</t>
  </si>
  <si>
    <t>Sintering: Cold Screen</t>
  </si>
  <si>
    <t>30301510</t>
  </si>
  <si>
    <t>Blast Furnace: Slip</t>
  </si>
  <si>
    <t>30301511</t>
  </si>
  <si>
    <t>Blast Furnace: Charging</t>
  </si>
  <si>
    <t>30301512</t>
  </si>
  <si>
    <t>Softwood Plywood, Veneer Dryer, Direct Natural Gas-Fired, Heated Zones</t>
  </si>
  <si>
    <t>30700753</t>
  </si>
  <si>
    <t>Softwood Plywood, Veneer Dryer, Direct Nat Gas-Fired, Cooling Section</t>
  </si>
  <si>
    <t>30700756</t>
  </si>
  <si>
    <t>Hardwood Plywood, Veneer Dryer, Indirect-heated, Heated Zones</t>
  </si>
  <si>
    <t>30700757</t>
  </si>
  <si>
    <t>Hardwood Plywood, Veneer Dryer, Indirect-heated, Cooling Section</t>
  </si>
  <si>
    <t>30700760</t>
  </si>
  <si>
    <t>Indirect Heated Dryer: Non-specified Pine Species Veneer</t>
  </si>
  <si>
    <t>30700762</t>
  </si>
  <si>
    <t>Softwood Plywood, Veneer Dryer, Indirect-heated, Heated Zones</t>
  </si>
  <si>
    <t>30700763</t>
  </si>
  <si>
    <t>Softwood Plywood, Veneer Dryer, Indirect-heated, Cooling Section</t>
  </si>
  <si>
    <t>30700766</t>
  </si>
  <si>
    <t>Indirect Heated Dryer: Non-specified Fir Species Veneer</t>
  </si>
  <si>
    <t>30700767</t>
  </si>
  <si>
    <t>Indirect Heated Dryer: Douglas Fir Veneer</t>
  </si>
  <si>
    <t>30700769</t>
  </si>
  <si>
    <t>Indirect Heated Dryer: Poplar Veneer</t>
  </si>
  <si>
    <t>30700770</t>
  </si>
  <si>
    <t>HardwdPlywd,Comb'dDustBH:Trim&amp;CoreSaws,Composr,DryHog,Hammermill,Sandr</t>
  </si>
  <si>
    <t>30700789</t>
  </si>
  <si>
    <t>Softwood Plywood, Log Steaming Vat</t>
  </si>
  <si>
    <t>30700790</t>
  </si>
  <si>
    <t>Softwood Plywood, Dry Veneer Trim Chipper</t>
  </si>
  <si>
    <t>30700791</t>
  </si>
  <si>
    <t>Softwood Plywood, Dry Plywood Trim Chippers</t>
  </si>
  <si>
    <t>30700792</t>
  </si>
  <si>
    <t>Softwood Plywood, Sanders and Specialty Saw</t>
  </si>
  <si>
    <t>30700793</t>
  </si>
  <si>
    <t>Softwood Plywood, Saws, Hog, and Sander</t>
  </si>
  <si>
    <t>40500202</t>
  </si>
  <si>
    <t>Ink Thinning Solvent (Kerosene)</t>
  </si>
  <si>
    <t>40500203</t>
  </si>
  <si>
    <t>Ink Thinning Solvents (Mineral Solvents)</t>
  </si>
  <si>
    <t>40500211</t>
  </si>
  <si>
    <t>40500212</t>
  </si>
  <si>
    <t>Printing: Letter Press</t>
  </si>
  <si>
    <t>40500215</t>
  </si>
  <si>
    <t>Letterpress: Cleaning Solution</t>
  </si>
  <si>
    <t>40500301</t>
  </si>
  <si>
    <t>Printing: Flexographic</t>
  </si>
  <si>
    <t>40500302</t>
  </si>
  <si>
    <t>Ink Thinning Solvent (Carbitol)</t>
  </si>
  <si>
    <t>40500303</t>
  </si>
  <si>
    <t>Ink Thinning Solvent (Cellosolve)</t>
  </si>
  <si>
    <t>40500304</t>
  </si>
  <si>
    <t>Ink Thinning Solvent (Ethyl Alcohol)</t>
  </si>
  <si>
    <t>40500305</t>
  </si>
  <si>
    <t>Ink Thinning Solvent (Isopropyl Alcohol)</t>
  </si>
  <si>
    <t>40500306</t>
  </si>
  <si>
    <t>Ink Thinning Solvent (n-Propyl Alcohol)</t>
  </si>
  <si>
    <t>40500307</t>
  </si>
  <si>
    <t>Ink Thinning Solvent (Naphtha)</t>
  </si>
  <si>
    <t>40500311</t>
  </si>
  <si>
    <t>40500312</t>
  </si>
  <si>
    <t>40500314</t>
  </si>
  <si>
    <t>Printing: Flexographic: Propyl Alcohol Cleanup</t>
  </si>
  <si>
    <t>40500315</t>
  </si>
  <si>
    <t>Flexographic: Steam: Water-based</t>
  </si>
  <si>
    <t>40500316</t>
  </si>
  <si>
    <t>40500317</t>
  </si>
  <si>
    <t>40500318</t>
  </si>
  <si>
    <t>Flexographic: Steam: Water-based in Ink</t>
  </si>
  <si>
    <t>40500319</t>
  </si>
  <si>
    <t>Flexographic: Steam: Water-based Ink Storage</t>
  </si>
  <si>
    <t>40500401</t>
  </si>
  <si>
    <t>Lithographic: 2752</t>
  </si>
  <si>
    <t>40500411</t>
  </si>
  <si>
    <t>40500412</t>
  </si>
  <si>
    <t>40500413</t>
  </si>
  <si>
    <t>Lithographic: Isopropyl Alcohol Cleanup</t>
  </si>
  <si>
    <t>40500414</t>
  </si>
  <si>
    <t>64450040</t>
  </si>
  <si>
    <t>Material Recovery</t>
  </si>
  <si>
    <t>64450041</t>
  </si>
  <si>
    <t>Solvent Removal (Prior to Drying)</t>
  </si>
  <si>
    <t>64450042</t>
  </si>
  <si>
    <t>Solvent Recycle: Distillation</t>
  </si>
  <si>
    <t>64450050</t>
  </si>
  <si>
    <t>64450051</t>
  </si>
  <si>
    <t>End Product Finishing: Drying</t>
  </si>
  <si>
    <t>64450052</t>
  </si>
  <si>
    <t>End Product Finishing: Milling and Sifting</t>
  </si>
  <si>
    <t>64450053</t>
  </si>
  <si>
    <t>End Product Finishing: Blending</t>
  </si>
  <si>
    <t>64450060</t>
  </si>
  <si>
    <t>64450061</t>
  </si>
  <si>
    <t>End Product Storage: Packaging</t>
  </si>
  <si>
    <t>64450062</t>
  </si>
  <si>
    <t>End Product Storage: Containers</t>
  </si>
  <si>
    <t>64470001</t>
  </si>
  <si>
    <t>Cellophane Manufacturing</t>
  </si>
  <si>
    <t>64470010</t>
  </si>
  <si>
    <t>Production of Viscose Solution</t>
  </si>
  <si>
    <t>64470011</t>
  </si>
  <si>
    <t>Viscose Solution Production: Mechanical Churn</t>
  </si>
  <si>
    <t>64470012</t>
  </si>
  <si>
    <t>Viscose Solution Production: Mixing Tank</t>
  </si>
  <si>
    <t>64470013</t>
  </si>
  <si>
    <t>Viscose Solution Production: Aging Tank</t>
  </si>
  <si>
    <t>64470020</t>
  </si>
  <si>
    <t>Cellophane Formation</t>
  </si>
  <si>
    <t>64470021</t>
  </si>
  <si>
    <t>Cellophane Formation: Coagulation Bath</t>
  </si>
  <si>
    <t>64470022</t>
  </si>
  <si>
    <t>Cellophane Formation: Acid Removal Water Wash Bath</t>
  </si>
  <si>
    <t>64470023</t>
  </si>
  <si>
    <t>Cellophane Formation: Bleach Bath</t>
  </si>
  <si>
    <t>64470024</t>
  </si>
  <si>
    <t>Cellophane Formation: Wash Tanks (After Bleach Bath)</t>
  </si>
  <si>
    <t>64470025</t>
  </si>
  <si>
    <t>Cellophane Formation: Glycerin Bath</t>
  </si>
  <si>
    <t>64470026</t>
  </si>
  <si>
    <t>Cellophane Formation: Drying/Dryer</t>
  </si>
  <si>
    <t>64470040</t>
  </si>
  <si>
    <t>64480001</t>
  </si>
  <si>
    <t>64482001</t>
  </si>
  <si>
    <t>64482002</t>
  </si>
  <si>
    <t>64482599</t>
  </si>
  <si>
    <t>64520001</t>
  </si>
  <si>
    <t>Miscellaneous Resins</t>
  </si>
  <si>
    <t>Alkyd Resin Production, Solvent Process</t>
  </si>
  <si>
    <t>Alkyd Production: Solvent Process</t>
  </si>
  <si>
    <t>64520010</t>
  </si>
  <si>
    <t>Polymerization Reaction</t>
  </si>
  <si>
    <t>64520011</t>
  </si>
  <si>
    <t>Polymerization Reaction: Kettle</t>
  </si>
  <si>
    <t>64520020</t>
  </si>
  <si>
    <t>64520021</t>
  </si>
  <si>
    <t>Product Finishing: Thinning Vessels</t>
  </si>
  <si>
    <t>64520022</t>
  </si>
  <si>
    <t>Product Finishing: Filter</t>
  </si>
  <si>
    <t>64520023</t>
  </si>
  <si>
    <t>Product Finishing: Intermediate Storage</t>
  </si>
  <si>
    <t>64520030</t>
  </si>
  <si>
    <t>64520031</t>
  </si>
  <si>
    <t>Solvent Recovery: Decanter</t>
  </si>
  <si>
    <t>64520032</t>
  </si>
  <si>
    <t>Solvent Recovery: Water Tank</t>
  </si>
  <si>
    <t>64520040</t>
  </si>
  <si>
    <t>64520041</t>
  </si>
  <si>
    <t>End Product Storage: Drum and Bulk Loading</t>
  </si>
  <si>
    <t>64521001</t>
  </si>
  <si>
    <t>Alkyd Resin Production, Fusion Process</t>
  </si>
  <si>
    <t>Alkyd Production: Fusion Process</t>
  </si>
  <si>
    <t>64521010</t>
  </si>
  <si>
    <t>64521011</t>
  </si>
  <si>
    <t>64521020</t>
  </si>
  <si>
    <t>64521021</t>
  </si>
  <si>
    <t>64521022</t>
  </si>
  <si>
    <t>64521023</t>
  </si>
  <si>
    <t>64521040</t>
  </si>
  <si>
    <t>64521041</t>
  </si>
  <si>
    <t>64580001</t>
  </si>
  <si>
    <t>64582001</t>
  </si>
  <si>
    <t>64582002</t>
  </si>
  <si>
    <t>64582501</t>
  </si>
  <si>
    <t>Solvent Recovery, Water Tank</t>
  </si>
  <si>
    <t>64582502</t>
  </si>
  <si>
    <t>Solvent Recovery, Fume Scrubber</t>
  </si>
  <si>
    <t>64582599</t>
  </si>
  <si>
    <t>64610001</t>
  </si>
  <si>
    <t>40600136</t>
  </si>
  <si>
    <t>Gasoline: Splash Loading (Normal Service)</t>
  </si>
  <si>
    <t>40600137</t>
  </si>
  <si>
    <t>Crude Oil: Splash Loading (Normal Service)</t>
  </si>
  <si>
    <t>40600138</t>
  </si>
  <si>
    <t>Jet Naphtha: Splash Loading (Normal Service)</t>
  </si>
  <si>
    <t>40600139</t>
  </si>
  <si>
    <t>Kerosene: Splash Loading (Normal Service)</t>
  </si>
  <si>
    <t>40600140</t>
  </si>
  <si>
    <t>Distillate Oil: Splash Loading (Normal Service)</t>
  </si>
  <si>
    <t>40600141</t>
  </si>
  <si>
    <t>Gasoline: Submerged Loading (Balanced Service)</t>
  </si>
  <si>
    <t>40600142</t>
  </si>
  <si>
    <t>Crude Oil: Submerged Loading (Balanced Service)</t>
  </si>
  <si>
    <t>40600143</t>
  </si>
  <si>
    <t>Jet Naphtha: Submerged Loading (Balanced Service)</t>
  </si>
  <si>
    <t>40600144</t>
  </si>
  <si>
    <t>Gasoline: Splash Loading (Balanced Service)</t>
  </si>
  <si>
    <t>40600145</t>
  </si>
  <si>
    <t>Crude Oil: Splash Loading (Balanced Service)</t>
  </si>
  <si>
    <t>40600146</t>
  </si>
  <si>
    <t>Jet Naphtha: Splash Loading (Balanced Service)</t>
  </si>
  <si>
    <t>40600147</t>
  </si>
  <si>
    <t>Gasoline: Submerged Loading (Clean Tanks)</t>
  </si>
  <si>
    <t>40600148</t>
  </si>
  <si>
    <t>Crude Oil: Submerged Loading (Clean Tanks)</t>
  </si>
  <si>
    <t>40600149</t>
  </si>
  <si>
    <t>Jet Naphtha: Submerged Loading (Clean Tanks)</t>
  </si>
  <si>
    <t>40600160</t>
  </si>
  <si>
    <t>Kerosene: Submerged Loading (Clean Tanks)</t>
  </si>
  <si>
    <t>40600161</t>
  </si>
  <si>
    <t>Distillate Oil: Submerged Loading (Clean Tanks)</t>
  </si>
  <si>
    <t>40600162</t>
  </si>
  <si>
    <t>Gasoline: Loaded with Fuel (Transit Losses)</t>
  </si>
  <si>
    <t>40600163</t>
  </si>
  <si>
    <t>Gasoline: Return with Vapor (Transit Losses)</t>
  </si>
  <si>
    <t>40600164</t>
  </si>
  <si>
    <t>Crude Oil: Loaded with Product</t>
  </si>
  <si>
    <t>40600165</t>
  </si>
  <si>
    <t>Crude Oil: Loaded with Vapor</t>
  </si>
  <si>
    <t>40600166</t>
  </si>
  <si>
    <t>Log chipper, hardwood</t>
  </si>
  <si>
    <t>30701484</t>
  </si>
  <si>
    <t>Humidification kiln, indirect heated</t>
  </si>
  <si>
    <t>30701440</t>
  </si>
  <si>
    <t>Hot press, PF resin</t>
  </si>
  <si>
    <t>30701442</t>
  </si>
  <si>
    <t>Hot press, linseed oil binder</t>
  </si>
  <si>
    <t>30701480</t>
  </si>
  <si>
    <t>30701482</t>
  </si>
  <si>
    <t>30302406</t>
  </si>
  <si>
    <t>Secondary Crushing: High Moisture Ore</t>
  </si>
  <si>
    <t>30302407</t>
  </si>
  <si>
    <t>Tertiary Crushing: High Moisture Ore</t>
  </si>
  <si>
    <t>30302408</t>
  </si>
  <si>
    <t>Material Handling: High Moisture Ore</t>
  </si>
  <si>
    <t>30302409</t>
  </si>
  <si>
    <t>Dry Grinding with Air Conveying</t>
  </si>
  <si>
    <t>30302410</t>
  </si>
  <si>
    <t>Dry Grinding without Air Conveying</t>
  </si>
  <si>
    <t>30302411</t>
  </si>
  <si>
    <t>Ore Drying</t>
  </si>
  <si>
    <t>30303002</t>
  </si>
  <si>
    <t>Zinc Production</t>
  </si>
  <si>
    <t>30303003</t>
  </si>
  <si>
    <t>Sinter Strand</t>
  </si>
  <si>
    <t>30303005</t>
  </si>
  <si>
    <t>Vertical Retort/Electrothermal Furnace</t>
  </si>
  <si>
    <t>30303006</t>
  </si>
  <si>
    <t>Electrolytic Processor</t>
  </si>
  <si>
    <t>30303007</t>
  </si>
  <si>
    <t>Flash Roaster</t>
  </si>
  <si>
    <t>30303008</t>
  </si>
  <si>
    <t>Fluid Bed Roaster</t>
  </si>
  <si>
    <t>30303009</t>
  </si>
  <si>
    <t>Raw Material Handling and Transfer</t>
  </si>
  <si>
    <t>30303010</t>
  </si>
  <si>
    <t>General/Compound Unknown **</t>
  </si>
  <si>
    <t>30105101</t>
  </si>
  <si>
    <t>Animal Adhesives</t>
  </si>
  <si>
    <t>30105105</t>
  </si>
  <si>
    <t>Raw Materials Grinding</t>
  </si>
  <si>
    <t>30105108</t>
  </si>
  <si>
    <t>30105110</t>
  </si>
  <si>
    <t>Lining/Plumping</t>
  </si>
  <si>
    <t>30105112</t>
  </si>
  <si>
    <t>Washing</t>
  </si>
  <si>
    <t>30105114</t>
  </si>
  <si>
    <t>Cooking</t>
  </si>
  <si>
    <t>30105116</t>
  </si>
  <si>
    <t>Hot Water Extractions</t>
  </si>
  <si>
    <t>30105118</t>
  </si>
  <si>
    <t>Filtering/Centrifuging</t>
  </si>
  <si>
    <t>30105120</t>
  </si>
  <si>
    <t>Evaporation</t>
  </si>
  <si>
    <t>30105122</t>
  </si>
  <si>
    <t>Chilling</t>
  </si>
  <si>
    <t>30105124</t>
  </si>
  <si>
    <t>30105130</t>
  </si>
  <si>
    <t>LSL, conveyor, indirect heated, hardwood</t>
  </si>
  <si>
    <t>30701650</t>
  </si>
  <si>
    <t>LSL, press, MDI resin</t>
  </si>
  <si>
    <t>30701660</t>
  </si>
  <si>
    <t>LSL, Sander</t>
  </si>
  <si>
    <t>30701661</t>
  </si>
  <si>
    <t>LSL, Saw</t>
  </si>
  <si>
    <t>30702001</t>
  </si>
  <si>
    <t>Furniture Manufacture</t>
  </si>
  <si>
    <t>Rough-end</t>
  </si>
  <si>
    <t>30702002</t>
  </si>
  <si>
    <t>Machine Room</t>
  </si>
  <si>
    <t>30702003</t>
  </si>
  <si>
    <t>Sanding</t>
  </si>
  <si>
    <t>Sinter Breaking and Cooling</t>
  </si>
  <si>
    <t>30303011</t>
  </si>
  <si>
    <t>Zinc Casting</t>
  </si>
  <si>
    <t>30303012</t>
  </si>
  <si>
    <t>30303013</t>
  </si>
  <si>
    <t>Suspension Roaster</t>
  </si>
  <si>
    <t>30303014</t>
  </si>
  <si>
    <t>Crushing/Screening</t>
  </si>
  <si>
    <t>30303015</t>
  </si>
  <si>
    <t>Zinc Melting</t>
  </si>
  <si>
    <t>30303016</t>
  </si>
  <si>
    <t>Alloying</t>
  </si>
  <si>
    <t>30303017</t>
  </si>
  <si>
    <t>30303018</t>
  </si>
  <si>
    <t>Purification</t>
  </si>
  <si>
    <t>30303019</t>
  </si>
  <si>
    <t>Sinter Plant Wind Box</t>
  </si>
  <si>
    <t>30303020</t>
  </si>
  <si>
    <t>Sinter Plant Discharge and Screens</t>
  </si>
  <si>
    <t>30303021</t>
  </si>
  <si>
    <t>Retort Furnace</t>
  </si>
  <si>
    <t>30303022</t>
  </si>
  <si>
    <t>Flue Dust Handling</t>
  </si>
  <si>
    <t>30303023</t>
  </si>
  <si>
    <t>Dross Handling</t>
  </si>
  <si>
    <t>30303024</t>
  </si>
  <si>
    <t>30303025</t>
  </si>
  <si>
    <t>Sinter Plant, Wind Box: Fugitive Emissions</t>
  </si>
  <si>
    <t>30303026</t>
  </si>
  <si>
    <t>Sinter Plant, Discharge Screens: Fugitive Emissions</t>
  </si>
  <si>
    <t>30303027</t>
  </si>
  <si>
    <t>Retort Building: Fugitive Emissions</t>
  </si>
  <si>
    <t>30303028</t>
  </si>
  <si>
    <t>Casting: Fugitive Emissions</t>
  </si>
  <si>
    <t>30303029</t>
  </si>
  <si>
    <t>Electric Retort</t>
  </si>
  <si>
    <t>30303099</t>
  </si>
  <si>
    <t>30303101</t>
  </si>
  <si>
    <t>Leadbearing Ore Crushing and Grinding</t>
  </si>
  <si>
    <t>Lead Ore w/ 5.1% Lead Content</t>
  </si>
  <si>
    <t>30303102</t>
  </si>
  <si>
    <t>Zinc Ore w/ 0.2% Lead Content</t>
  </si>
  <si>
    <t>30303103</t>
  </si>
  <si>
    <t>Copper Ore w/ 0.2% Lead Content</t>
  </si>
  <si>
    <t>30303104</t>
  </si>
  <si>
    <t>Lead-Zinc Ore w/ 2% Lead Content</t>
  </si>
  <si>
    <t>30303105</t>
  </si>
  <si>
    <t>Copper-Lead Ore w/ 2% Lead Content</t>
  </si>
  <si>
    <t>30303106</t>
  </si>
  <si>
    <t>Copper-Zinc Ore w/ 0.2% Lead Content</t>
  </si>
  <si>
    <t>30303107</t>
  </si>
  <si>
    <t>Copper-Lead-Zinc w/ 2% Lead Content</t>
  </si>
  <si>
    <t>30304001</t>
  </si>
  <si>
    <t>Alumina Processing - Bayer Process</t>
  </si>
  <si>
    <t>Bayer Process</t>
  </si>
  <si>
    <t>30304010</t>
  </si>
  <si>
    <t>Ore Crushing/Grinding</t>
  </si>
  <si>
    <t>30304011</t>
  </si>
  <si>
    <t>Mixer</t>
  </si>
  <si>
    <t>30304012</t>
  </si>
  <si>
    <t>Digester</t>
  </si>
  <si>
    <t>30304013</t>
  </si>
  <si>
    <t>Filter/Wash</t>
  </si>
  <si>
    <t>30304014</t>
  </si>
  <si>
    <t>Hydrolization/Cooling</t>
  </si>
  <si>
    <t>30304015</t>
  </si>
  <si>
    <t>40600630</t>
  </si>
  <si>
    <t>40600651</t>
  </si>
  <si>
    <t>Diesel: Vapor Loss w/o Controls</t>
  </si>
  <si>
    <t>40600701</t>
  </si>
  <si>
    <t>Consumer (Corporate) Fleet Refueling - Stage I</t>
  </si>
  <si>
    <t>40600702</t>
  </si>
  <si>
    <t>40600706</t>
  </si>
  <si>
    <t>40600707</t>
  </si>
  <si>
    <t>40688801</t>
  </si>
  <si>
    <t>40688802</t>
  </si>
  <si>
    <t>40688803</t>
  </si>
  <si>
    <t>40688804</t>
  </si>
  <si>
    <t>40688805</t>
  </si>
  <si>
    <t>40700401</t>
  </si>
  <si>
    <t>Fixed Roof Tanks - Acid Anhydrides</t>
  </si>
  <si>
    <t>Acetic Anhydrides: Breathing Loss</t>
  </si>
  <si>
    <t>40700402</t>
  </si>
  <si>
    <t>Acetic Anhydrides: Working Loss</t>
  </si>
  <si>
    <t>40700403</t>
  </si>
  <si>
    <t>Maleic Anhydride: Breathing Loss</t>
  </si>
  <si>
    <t>40700404</t>
  </si>
  <si>
    <t>Maleic Anhydride: Working Loss</t>
  </si>
  <si>
    <t>40700405</t>
  </si>
  <si>
    <t>Phthalic Anhydride: Breathing Loss</t>
  </si>
  <si>
    <t>40700406</t>
  </si>
  <si>
    <t>Phthalic Anhydride: Working Loss</t>
  </si>
  <si>
    <t>40700497</t>
  </si>
  <si>
    <t>Specify Anhydride: Breathing Loss</t>
  </si>
  <si>
    <t>40700498</t>
  </si>
  <si>
    <t>Specify Anhydride: Working Loss</t>
  </si>
  <si>
    <t>40700801</t>
  </si>
  <si>
    <t>Fixed Roof Tanks - Alcohols</t>
  </si>
  <si>
    <t>N-Butyl Alcohol: Breathing Loss</t>
  </si>
  <si>
    <t>40700802</t>
  </si>
  <si>
    <t>N-Butyl Alcohol: Working Loss</t>
  </si>
  <si>
    <t>40700803</t>
  </si>
  <si>
    <t>Sec-Butyl Alcohol: Breathing Loss</t>
  </si>
  <si>
    <t>40700804</t>
  </si>
  <si>
    <t>Sec-Butyl Alcohol: Working Loss</t>
  </si>
  <si>
    <t>40700805</t>
  </si>
  <si>
    <t>Tert-Butyl Alcohol: Breathing Loss</t>
  </si>
  <si>
    <t>40700806</t>
  </si>
  <si>
    <t>Tert-Butyl Alcohol: Working Loss</t>
  </si>
  <si>
    <t>40700807</t>
  </si>
  <si>
    <t>Cyclohexanol: Breathing Loss</t>
  </si>
  <si>
    <t>40700808</t>
  </si>
  <si>
    <t>Cyclohexanol: Working Loss</t>
  </si>
  <si>
    <t>40700809</t>
  </si>
  <si>
    <t>Ethyl Alcohol: Breathing Loss</t>
  </si>
  <si>
    <t>40700810</t>
  </si>
  <si>
    <t>Ethyl Alcohol: Working Loss</t>
  </si>
  <si>
    <t>40700811</t>
  </si>
  <si>
    <t>Isobutyl Alcohol: Breathing Loss</t>
  </si>
  <si>
    <t>40700812</t>
  </si>
  <si>
    <t>Isobutyl Alcohol: Working Loss</t>
  </si>
  <si>
    <t>Wastes</t>
  </si>
  <si>
    <t>50410641</t>
  </si>
  <si>
    <t>Wastes: Hold Tanks</t>
  </si>
  <si>
    <t>50410642</t>
  </si>
  <si>
    <t>Wastes: Separator</t>
  </si>
  <si>
    <t>50410643</t>
  </si>
  <si>
    <t>Wastes: Sludge Concentrator</t>
  </si>
  <si>
    <t>50410644</t>
  </si>
  <si>
    <t>Wastes: Waste Piles</t>
  </si>
  <si>
    <t>50410645</t>
  </si>
  <si>
    <t>Wastes: Containers</t>
  </si>
  <si>
    <t>50410710</t>
  </si>
  <si>
    <t>Biological Treatment</t>
  </si>
  <si>
    <t>Biooxidation</t>
  </si>
  <si>
    <t>50410711</t>
  </si>
  <si>
    <t>Biooxidation: Microbial Aerobic, Bioattachment</t>
  </si>
  <si>
    <t>50410712</t>
  </si>
  <si>
    <t>Biooxidation: Microbial Aerobic, Biosolubilization</t>
  </si>
  <si>
    <t>50410720</t>
  </si>
  <si>
    <t>Anaerobic Biodegradation</t>
  </si>
  <si>
    <t>50410721</t>
  </si>
  <si>
    <t>Anaerobic Biodegradation: Digester</t>
  </si>
  <si>
    <t>50410722</t>
  </si>
  <si>
    <t>Anaerobic Biodegradation: Activated Sludge System</t>
  </si>
  <si>
    <t>50410723</t>
  </si>
  <si>
    <t>Anaerobic Biodegradation: Fixed Film Reactors</t>
  </si>
  <si>
    <t>50410724</t>
  </si>
  <si>
    <t>Anaerobic Biodegradation: Anaerobic Rotating Biological Contactors</t>
  </si>
  <si>
    <t>50410725</t>
  </si>
  <si>
    <t>Anaerobic Biodegradation: Fluidized Bed Bioreactors</t>
  </si>
  <si>
    <t>50410726</t>
  </si>
  <si>
    <t>Maleic Anhydride Copolymers Production - Solution Polymerization</t>
  </si>
  <si>
    <t>Maleic Anhydride Copolymer Production - Solution Polymerization</t>
  </si>
  <si>
    <t>64821010</t>
  </si>
  <si>
    <t>Process Vents: Solution Process</t>
  </si>
  <si>
    <t>64822001</t>
  </si>
  <si>
    <t>Maleic Anhydride Copolymers Production - Emulsion Polymerization</t>
  </si>
  <si>
    <t>Maleic Anhydride Copolymer Production - Emulsion Polymerization</t>
  </si>
  <si>
    <t>64822010</t>
  </si>
  <si>
    <t>64823001</t>
  </si>
  <si>
    <t>Maleic Anhydride Copolymers Production - Photoinitiation Polymeriz'n</t>
  </si>
  <si>
    <t>Maleic Anhydride Copolymer Production - Photoinitiation Polymerization</t>
  </si>
  <si>
    <t>64823010</t>
  </si>
  <si>
    <t>Process Vents: Photoinitiation Process</t>
  </si>
  <si>
    <t>64824001</t>
  </si>
  <si>
    <t>Maleic Anhydride Copolymers Production - Actinic Radiation Polymeriz'n</t>
  </si>
  <si>
    <t>Maleic Anhydride Copolymer Production - Actinic Radiation</t>
  </si>
  <si>
    <t>64824010</t>
  </si>
  <si>
    <t>Process Vents: Actinic Radiation</t>
  </si>
  <si>
    <t>64880001</t>
  </si>
  <si>
    <t>64882001</t>
  </si>
  <si>
    <t>64882002</t>
  </si>
  <si>
    <t>64882599</t>
  </si>
  <si>
    <t>64920001</t>
  </si>
  <si>
    <t>Fibers Production Processes</t>
  </si>
  <si>
    <t>Rayon Fiber Production</t>
  </si>
  <si>
    <t>Rayon Production</t>
  </si>
  <si>
    <t>64920010</t>
  </si>
  <si>
    <t>64920011</t>
  </si>
  <si>
    <t>64920012</t>
  </si>
  <si>
    <t>64920013</t>
  </si>
  <si>
    <t>64920020</t>
  </si>
  <si>
    <t>Filament Formation</t>
  </si>
  <si>
    <t>64920021</t>
  </si>
  <si>
    <t>Filament Formation: Spinning Machine</t>
  </si>
  <si>
    <t>64920022</t>
  </si>
  <si>
    <t>Filament Formation: Godet Wheels</t>
  </si>
  <si>
    <t>64920030</t>
  </si>
  <si>
    <t>Fiber Finishing</t>
  </si>
  <si>
    <t>64920031</t>
  </si>
  <si>
    <t>Fiber Finishing: Cutter</t>
  </si>
  <si>
    <t>64920032</t>
  </si>
  <si>
    <t>Fiber Finishing: Desulfur</t>
  </si>
  <si>
    <t>64920033</t>
  </si>
  <si>
    <t>Fiber Finishing: Bleach</t>
  </si>
  <si>
    <t>64920034</t>
  </si>
  <si>
    <t>Fiber Finishing: Wash</t>
  </si>
  <si>
    <t>64930001</t>
  </si>
  <si>
    <t>Spandex Fiber Production, Dry Spun Process</t>
  </si>
  <si>
    <t>Spandex: Dry Spun</t>
  </si>
  <si>
    <t>64930010</t>
  </si>
  <si>
    <t>40703602</t>
  </si>
  <si>
    <t>Benzene: Working Loss</t>
  </si>
  <si>
    <t>40703603</t>
  </si>
  <si>
    <t>Cresol: Breathing Loss</t>
  </si>
  <si>
    <t>40703604</t>
  </si>
  <si>
    <t>Cresol: Working Loss</t>
  </si>
  <si>
    <t>40703605</t>
  </si>
  <si>
    <t>Hexamine: Breathing Loss</t>
  </si>
  <si>
    <t>40703210</t>
  </si>
  <si>
    <t>Hexamine: Working Loss</t>
  </si>
  <si>
    <t>40703211</t>
  </si>
  <si>
    <t>Ethylenediamine: Breathing Loss</t>
  </si>
  <si>
    <t>40703212</t>
  </si>
  <si>
    <t>Ethylenediamine: Working Loss</t>
  </si>
  <si>
    <t>40703297</t>
  </si>
  <si>
    <t>Specify Amine: Breathing Loss</t>
  </si>
  <si>
    <t>40703298</t>
  </si>
  <si>
    <t>Specify Amine: Working Loss</t>
  </si>
  <si>
    <t>40703601</t>
  </si>
  <si>
    <t>Fixed Roof Tanks - Aromatics</t>
  </si>
  <si>
    <t>Benzene: Breathing Loss</t>
  </si>
  <si>
    <t>30901048</t>
  </si>
  <si>
    <t>Copper (general) - Electroplating Tank 1000 amp-hr current applied</t>
  </si>
  <si>
    <t>30901052</t>
  </si>
  <si>
    <t>Cadmium (cyanide) - Electroplating Tank 1000 amp-hr current applied</t>
  </si>
  <si>
    <t>30901054</t>
  </si>
  <si>
    <t>Cadmium (acid fluoborate) - Electroplating Tank 1000 amp-hr current</t>
  </si>
  <si>
    <t>30901058</t>
  </si>
  <si>
    <t>Cadmium (general) - Electroplating Tank 1000 amp-hr current applied</t>
  </si>
  <si>
    <t>30901061</t>
  </si>
  <si>
    <t>Nickel (all chloride) - Electroplating Tank 1000 amp-hr current appli</t>
  </si>
  <si>
    <t>30901063</t>
  </si>
  <si>
    <t>Nickel (chloride sulfate) - Electroplating Tank 1000 amp-hr current</t>
  </si>
  <si>
    <t>30901065</t>
  </si>
  <si>
    <t>Nickel (sulfamate or watts) - Electroplating Tank 1000 amp-hr current</t>
  </si>
  <si>
    <t>30901067</t>
  </si>
  <si>
    <t>Nickel (non-chloride) - Electroplating Tank 1000 amp-hr current appli</t>
  </si>
  <si>
    <t>30901068</t>
  </si>
  <si>
    <t>Nickel (general) - Electroplating Tank</t>
  </si>
  <si>
    <t>30901078</t>
  </si>
  <si>
    <t>Zinc (general) - Electroplating Tank</t>
  </si>
  <si>
    <t>30901097</t>
  </si>
  <si>
    <t>30901098</t>
  </si>
  <si>
    <t>30901099</t>
  </si>
  <si>
    <t>30901101</t>
  </si>
  <si>
    <t>Conversion Coating of Metal Products</t>
  </si>
  <si>
    <t>Alkaline Cleaning Bath</t>
  </si>
  <si>
    <t>30901102</t>
  </si>
  <si>
    <t>Acid Cleaning Bath (Pickling)</t>
  </si>
  <si>
    <t>30901103</t>
  </si>
  <si>
    <t>Anodizing Kettle</t>
  </si>
  <si>
    <t>30901104</t>
  </si>
  <si>
    <t>Rinsing/Finishing</t>
  </si>
  <si>
    <t>30901199</t>
  </si>
  <si>
    <t>30901201</t>
  </si>
  <si>
    <t>Precious Metals Recovery</t>
  </si>
  <si>
    <t>Reclamation Furnace</t>
  </si>
  <si>
    <t>30901202</t>
  </si>
  <si>
    <t>30901203</t>
  </si>
  <si>
    <t>30901204</t>
  </si>
  <si>
    <t>30901205</t>
  </si>
  <si>
    <t>30901501</t>
  </si>
  <si>
    <t>Chemical Milling of Metal Products</t>
  </si>
  <si>
    <t>Milling Tank</t>
  </si>
  <si>
    <t>30901601</t>
  </si>
  <si>
    <t>Metal Pipe Coating of Metal Parts</t>
  </si>
  <si>
    <t>Asphalt Dipping</t>
  </si>
  <si>
    <t>30901602</t>
  </si>
  <si>
    <t>Pipe Spinning</t>
  </si>
  <si>
    <t>30901603</t>
  </si>
  <si>
    <t>Pipe Wrapping</t>
  </si>
  <si>
    <t>30901604</t>
  </si>
  <si>
    <t>Coal Tar/Asphalt Melting Kettle</t>
  </si>
  <si>
    <t>30901605</t>
  </si>
  <si>
    <t>30901606</t>
  </si>
  <si>
    <t>30901607</t>
  </si>
  <si>
    <t>30901610</t>
  </si>
  <si>
    <t>Raw Material Storage: Asphalt</t>
  </si>
  <si>
    <t>30901611</t>
  </si>
  <si>
    <t>Raw Material Storage: Coal Tar</t>
  </si>
  <si>
    <t>30901699</t>
  </si>
  <si>
    <t>30902099</t>
  </si>
  <si>
    <t>30902501</t>
  </si>
  <si>
    <t>Drum Cleaning/Reclamation</t>
  </si>
  <si>
    <t>Drum Burning Furnace</t>
  </si>
  <si>
    <t>30903004</t>
  </si>
  <si>
    <t>Machining Operations</t>
  </si>
  <si>
    <t>Specify Material**</t>
  </si>
  <si>
    <t>30903005</t>
  </si>
  <si>
    <t>Sawing: Specify Material in Comments</t>
  </si>
  <si>
    <t>30903006</t>
  </si>
  <si>
    <t>Honing: Specify Material in Comments</t>
  </si>
  <si>
    <t>30903007</t>
  </si>
  <si>
    <t>Lubrication: Specify Material</t>
  </si>
  <si>
    <t>30903008</t>
  </si>
  <si>
    <t>Plasma Torch</t>
  </si>
  <si>
    <t>30903010</t>
  </si>
  <si>
    <t>Stamping and Drawing (Auto Body Parts)</t>
  </si>
  <si>
    <t>30903099</t>
  </si>
  <si>
    <t>30903901</t>
  </si>
  <si>
    <t>Powder Metallurgy Part Manufacturing (NAICS 332117)</t>
  </si>
  <si>
    <t>Electric Sinter Oven Vents</t>
  </si>
  <si>
    <t>30903902</t>
  </si>
  <si>
    <t>Electric Sinter Oven Gas Burners</t>
  </si>
  <si>
    <t>30903951</t>
  </si>
  <si>
    <t>Application of Coatings to Sintered Parts</t>
  </si>
  <si>
    <t>30904001</t>
  </si>
  <si>
    <t>Metal Deposition Processes</t>
  </si>
  <si>
    <t>Metallizing: Wire Atomization and Spraying</t>
  </si>
  <si>
    <t>30904010</t>
  </si>
  <si>
    <t>Thermal Spraying of Powdered Metal</t>
  </si>
  <si>
    <t>30904020</t>
  </si>
  <si>
    <t>Plasma Arc Spraying of Powdered Metal</t>
  </si>
  <si>
    <t>30904030</t>
  </si>
  <si>
    <t>Tinning: Batch Process</t>
  </si>
  <si>
    <t>30904100</t>
  </si>
  <si>
    <t>Resistance Welding</t>
  </si>
  <si>
    <t>30904200</t>
  </si>
  <si>
    <t>Brazing</t>
  </si>
  <si>
    <t>30904300</t>
  </si>
  <si>
    <t>Soldering</t>
  </si>
  <si>
    <t>30904400</t>
  </si>
  <si>
    <t>Oxyfuel Welding</t>
  </si>
  <si>
    <t>30904500</t>
  </si>
  <si>
    <t>Thermal Spraying</t>
  </si>
  <si>
    <t>30904600</t>
  </si>
  <si>
    <t>Oxyfuel Cutting</t>
  </si>
  <si>
    <t>30904700</t>
  </si>
  <si>
    <t>Arc Cutting</t>
  </si>
  <si>
    <t>30905000</t>
  </si>
  <si>
    <t>Arc Welding: General: Consummable and Non-consummable Electrode</t>
  </si>
  <si>
    <t>Consumable and Non-consumable Electrode</t>
  </si>
  <si>
    <t>30905100</t>
  </si>
  <si>
    <t>Shielded Metal Arc Welding (SMAW)</t>
  </si>
  <si>
    <t>30905104</t>
  </si>
  <si>
    <t>14Mn-4Cr Electrode</t>
  </si>
  <si>
    <t>30905108</t>
  </si>
  <si>
    <t>E11018 Electrode</t>
  </si>
  <si>
    <t>30905112</t>
  </si>
  <si>
    <t>E308 Electrode</t>
  </si>
  <si>
    <t>30905116</t>
  </si>
  <si>
    <t>E310 Electrode</t>
  </si>
  <si>
    <t>30905120</t>
  </si>
  <si>
    <t>E316 Electrode</t>
  </si>
  <si>
    <t>30905124</t>
  </si>
  <si>
    <t>E410 Electrode</t>
  </si>
  <si>
    <t>30905128</t>
  </si>
  <si>
    <t>30400725</t>
  </si>
  <si>
    <t>30400726</t>
  </si>
  <si>
    <t>30400730</t>
  </si>
  <si>
    <t>30400731</t>
  </si>
  <si>
    <t>30400732</t>
  </si>
  <si>
    <t>Electric Arc Furnace: Baghouse</t>
  </si>
  <si>
    <t>30400733</t>
  </si>
  <si>
    <t>Electric Arc Furnace: Baghouse Dust Handling</t>
  </si>
  <si>
    <t>30400735</t>
  </si>
  <si>
    <t>30400736</t>
  </si>
  <si>
    <t>Conveyors/Elevators: Raw Material</t>
  </si>
  <si>
    <t>30400737</t>
  </si>
  <si>
    <t>Material Recovery: Stripping Vessel (If Not Stripped in Reactor)</t>
  </si>
  <si>
    <t>64615022</t>
  </si>
  <si>
    <t>Material Recovery: Residual Monomer Removal, Sparging</t>
  </si>
  <si>
    <t>64615023</t>
  </si>
  <si>
    <t>Material Recovery: Residual Monomer Removal, Distillation</t>
  </si>
  <si>
    <t>64615030</t>
  </si>
  <si>
    <t>64620001</t>
  </si>
  <si>
    <t>Polyvinyl Alcohol Production, Solution Polymerization</t>
  </si>
  <si>
    <t>Polyvinyl Alcohol Production: Solution Polymerization</t>
  </si>
  <si>
    <t>64620011</t>
  </si>
  <si>
    <t>64620012</t>
  </si>
  <si>
    <t>Raw Mat Prep: Vinyl Acetate Monomer Purification (Deinhibiting) Column</t>
  </si>
  <si>
    <t>64620013</t>
  </si>
  <si>
    <t>Raw Material Preparation: Purified, Uninhibited VAM Day Storage Tank</t>
  </si>
  <si>
    <t>64620015</t>
  </si>
  <si>
    <t>Polymerization and Hydrolysis</t>
  </si>
  <si>
    <t>64620016</t>
  </si>
  <si>
    <t>Polymeriz'n/Hydrolysis: Vinyl Acetate Monomer Polymerization Reactors</t>
  </si>
  <si>
    <t>64620017</t>
  </si>
  <si>
    <t>Polymeriz'n/Hydrlysis:Intrmed Prc Stor Tks, Varnish - Polymer in CH3OH</t>
  </si>
  <si>
    <t>64620018</t>
  </si>
  <si>
    <t>Polymerization/Hydrolysis: Hydrolysis Reactors</t>
  </si>
  <si>
    <t>64620020</t>
  </si>
  <si>
    <t>64620021</t>
  </si>
  <si>
    <t>Product Finishing: Centrifuge</t>
  </si>
  <si>
    <t>64620022</t>
  </si>
  <si>
    <t>64620025</t>
  </si>
  <si>
    <t>64620026</t>
  </si>
  <si>
    <t>Product Storage: Powder Storage and Conveying</t>
  </si>
  <si>
    <t>64620027</t>
  </si>
  <si>
    <t>Product Storage: Packaging: Loading and Unloading</t>
  </si>
  <si>
    <t>64620030</t>
  </si>
  <si>
    <t>64620031</t>
  </si>
  <si>
    <t>Vinyl Acetate Monomer Recovery Column</t>
  </si>
  <si>
    <t>64620032</t>
  </si>
  <si>
    <t>Solvent Separation: Crude Solvent Storage</t>
  </si>
  <si>
    <t>64620033</t>
  </si>
  <si>
    <t>Solvent Recovery: Overall</t>
  </si>
  <si>
    <t>64620034</t>
  </si>
  <si>
    <t>Solvent Recovery: Mixed Solvent Column</t>
  </si>
  <si>
    <t>64620035</t>
  </si>
  <si>
    <t>Solvent Recovery: MeOH Column</t>
  </si>
  <si>
    <t>64620036</t>
  </si>
  <si>
    <t>Solvent Recovery: Acetic Acid Column</t>
  </si>
  <si>
    <t>64620037</t>
  </si>
  <si>
    <t>Solvent Recovery: Ester Hydrolizer</t>
  </si>
  <si>
    <t>64620038</t>
  </si>
  <si>
    <t>Solvent Recovery: Crude Solvent Recovery</t>
  </si>
  <si>
    <t>64630001</t>
  </si>
  <si>
    <t>Polyvinyl Chloride and Copolymers Production - Suspension Process</t>
  </si>
  <si>
    <t>PVC and Copolymers Production: Suspension Process</t>
  </si>
  <si>
    <t>64630010</t>
  </si>
  <si>
    <t>64630011</t>
  </si>
  <si>
    <t>Process Vents: VCM Evaporator Monomer Recovery</t>
  </si>
  <si>
    <t>64630012</t>
  </si>
  <si>
    <t>Process Vents: Weight Tanks</t>
  </si>
  <si>
    <t>64630015</t>
  </si>
  <si>
    <t>Process Vents, Reactor: Opening Loss</t>
  </si>
  <si>
    <t>64630016</t>
  </si>
  <si>
    <t>Process Vents, Reactor: Safety Valve Vents</t>
  </si>
  <si>
    <t>64630025</t>
  </si>
  <si>
    <t>Process Vents, Stripper: Vinyl Chloride Stripped from Polymer to Atmos</t>
  </si>
  <si>
    <t>64630026</t>
  </si>
  <si>
    <t>Process Vents, Stripper: Transfer of Batch</t>
  </si>
  <si>
    <t>64630030</t>
  </si>
  <si>
    <t>Process Vents: Slurry Blend Tank</t>
  </si>
  <si>
    <t>64630035</t>
  </si>
  <si>
    <t>Process Vents: Centrifuge</t>
  </si>
  <si>
    <t>64630040</t>
  </si>
  <si>
    <t>Process Vents: Rotary Dryer</t>
  </si>
  <si>
    <t>64630041</t>
  </si>
  <si>
    <t>Process Vents: Flash Dryer</t>
  </si>
  <si>
    <t>64630042</t>
  </si>
  <si>
    <t>Process Vents: Fluidized Bed Dryer</t>
  </si>
  <si>
    <t>64630050</t>
  </si>
  <si>
    <t>Process Vents: Silo Storage</t>
  </si>
  <si>
    <t>64630051</t>
  </si>
  <si>
    <t>Process Vents, Bagger Area: Machines</t>
  </si>
  <si>
    <t>64630052</t>
  </si>
  <si>
    <t>Process Vents, Bagger Area: Resin Transfer</t>
  </si>
  <si>
    <t>64630053</t>
  </si>
  <si>
    <t>Process Vents: Bulk Loading</t>
  </si>
  <si>
    <t>64630080</t>
  </si>
  <si>
    <t>64630081</t>
  </si>
  <si>
    <t>Fugitive Emissions: Manhole Cover Seals</t>
  </si>
  <si>
    <t>64630082</t>
  </si>
  <si>
    <t>Fugitive Emissions: Opening of Equipment for Inspection or Maintenance</t>
  </si>
  <si>
    <t>64630083</t>
  </si>
  <si>
    <t>Fugitive Emissions: Manual Venting</t>
  </si>
  <si>
    <t>64631001</t>
  </si>
  <si>
    <t>Polyvinyl Chloride and Copolymers Production - Dispersion Process</t>
  </si>
  <si>
    <t>PVC and Copolymers Production: Dispersion Process</t>
  </si>
  <si>
    <t>64631010</t>
  </si>
  <si>
    <t>Process Vents: Dispersion Process</t>
  </si>
  <si>
    <t>64631011</t>
  </si>
  <si>
    <t>64631012</t>
  </si>
  <si>
    <t>64631015</t>
  </si>
  <si>
    <t>64631016</t>
  </si>
  <si>
    <t>64631025</t>
  </si>
  <si>
    <t>64631026</t>
  </si>
  <si>
    <t>64631030</t>
  </si>
  <si>
    <t>64631040</t>
  </si>
  <si>
    <t>Process Vents: Spray Dryer</t>
  </si>
  <si>
    <t>64631050</t>
  </si>
  <si>
    <t>64631051</t>
  </si>
  <si>
    <t>64631052</t>
  </si>
  <si>
    <t>64631053</t>
  </si>
  <si>
    <t>40706017</t>
  </si>
  <si>
    <t>Ethylene Dichloride: Breathing Loss</t>
  </si>
  <si>
    <t>40706018</t>
  </si>
  <si>
    <t>Ethylene Dichloride: Working Loss</t>
  </si>
  <si>
    <t>40706019</t>
  </si>
  <si>
    <t>Methylene Chloride: Breathing Loss</t>
  </si>
  <si>
    <t>40706020</t>
  </si>
  <si>
    <t>Methylene Chloride: Working Loss</t>
  </si>
  <si>
    <t>40706021</t>
  </si>
  <si>
    <t>Perchloroethylene: Breathing Loss</t>
  </si>
  <si>
    <t>40706022</t>
  </si>
  <si>
    <t>Perchloroethylene: Working Loss</t>
  </si>
  <si>
    <t>40706023</t>
  </si>
  <si>
    <t>Trichloroethylene: Breathing Loss</t>
  </si>
  <si>
    <t>40706024</t>
  </si>
  <si>
    <t>Trichloroethylene: Working Loss</t>
  </si>
  <si>
    <t>40706027</t>
  </si>
  <si>
    <t>1,1,1-Trichloroethane: Breathing Loss</t>
  </si>
  <si>
    <t>40706028</t>
  </si>
  <si>
    <t>1,1,1-Trichloroethane: Working Loss</t>
  </si>
  <si>
    <t>40706029</t>
  </si>
  <si>
    <t>Chlorosolve: Breathing Loss</t>
  </si>
  <si>
    <t>40706030</t>
  </si>
  <si>
    <t>Chlorosolve: Working Loss</t>
  </si>
  <si>
    <t>40706031</t>
  </si>
  <si>
    <t>Methyl Chloride: Breathing Loss</t>
  </si>
  <si>
    <t>40706032</t>
  </si>
  <si>
    <t>Methyl Chloride: Working Loss</t>
  </si>
  <si>
    <t>40706033</t>
  </si>
  <si>
    <t>Chloroform: Breathing Loss</t>
  </si>
  <si>
    <t>40706034</t>
  </si>
  <si>
    <t>Chloroform: Working Loss</t>
  </si>
  <si>
    <t>40706035</t>
  </si>
  <si>
    <t>Hexachlorobenzene: Breathing Loss</t>
  </si>
  <si>
    <t>40706036</t>
  </si>
  <si>
    <t>Hexachlorobenzene: Working Loss</t>
  </si>
  <si>
    <t>40706097</t>
  </si>
  <si>
    <t>Specify Halogenated Organic: Breathing Loss</t>
  </si>
  <si>
    <t>40706098</t>
  </si>
  <si>
    <t>Specify Halogenated Organic: Working Loss</t>
  </si>
  <si>
    <t>40706401</t>
  </si>
  <si>
    <t>Fixed Roof Tanks - Isocyanates</t>
  </si>
  <si>
    <t>MDI: Breathing Loss</t>
  </si>
  <si>
    <t>40706402</t>
  </si>
  <si>
    <t>MDI: Working Loss</t>
  </si>
  <si>
    <t>40706403</t>
  </si>
  <si>
    <t>TDI: Breathing Loss</t>
  </si>
  <si>
    <t>40706404</t>
  </si>
  <si>
    <t>64632042</t>
  </si>
  <si>
    <t>Process Vents: Grinder</t>
  </si>
  <si>
    <t>64632050</t>
  </si>
  <si>
    <t>64632051</t>
  </si>
  <si>
    <t>64632052</t>
  </si>
  <si>
    <t>64632053</t>
  </si>
  <si>
    <t>64632080</t>
  </si>
  <si>
    <t>64632081</t>
  </si>
  <si>
    <t>64632082</t>
  </si>
  <si>
    <t>64632083</t>
  </si>
  <si>
    <t>64633001</t>
  </si>
  <si>
    <t>Polyvinyl Chloride and Copolymers Production - Bulk Process</t>
  </si>
  <si>
    <t>PVC and Copolymers Production: Batch Process</t>
  </si>
  <si>
    <t>64633010</t>
  </si>
  <si>
    <t>Process Vents: Bulk Process</t>
  </si>
  <si>
    <t>64633011</t>
  </si>
  <si>
    <t>64633015</t>
  </si>
  <si>
    <t>TDI: Working Loss</t>
  </si>
  <si>
    <t>40706497</t>
  </si>
  <si>
    <t>Specify Isocyanate: Breathing Loss</t>
  </si>
  <si>
    <t>40706498</t>
  </si>
  <si>
    <t>Specify Isocyanate: Working Loss</t>
  </si>
  <si>
    <t>40706801</t>
  </si>
  <si>
    <t>Fixed Roof Tanks - Ketones</t>
  </si>
  <si>
    <t>Cyclohexanone: Breathing Loss</t>
  </si>
  <si>
    <t>40706802</t>
  </si>
  <si>
    <t>Cyclohexanone: Working Loss</t>
  </si>
  <si>
    <t>40706803</t>
  </si>
  <si>
    <t>Acetone: Breathing Loss</t>
  </si>
  <si>
    <t>40706804</t>
  </si>
  <si>
    <t>Acetone: Working Loss</t>
  </si>
  <si>
    <t>40706805</t>
  </si>
  <si>
    <t>Methyl Ethyl Ketone: Breathing Loss</t>
  </si>
  <si>
    <t>40706806</t>
  </si>
  <si>
    <t>Methyl Ethyl Ketone: Working Loss</t>
  </si>
  <si>
    <t>40706807</t>
  </si>
  <si>
    <t>Methyl Isobutyl Ketone: Breathing Loss</t>
  </si>
  <si>
    <t>40706808</t>
  </si>
  <si>
    <t>Methyl Isobutyl Ketone: Working Loss</t>
  </si>
  <si>
    <t>40706813</t>
  </si>
  <si>
    <t>Methylamyl Ketone: Breathing Loss</t>
  </si>
  <si>
    <t>Sand Applicator</t>
  </si>
  <si>
    <t>30500153</t>
  </si>
  <si>
    <t>Cooling Rolls</t>
  </si>
  <si>
    <t>30500154</t>
  </si>
  <si>
    <t>Finish Floating Looper</t>
  </si>
  <si>
    <t>30500198</t>
  </si>
  <si>
    <t>30500199</t>
  </si>
  <si>
    <t>30500201</t>
  </si>
  <si>
    <t>Asphalt Concrete</t>
  </si>
  <si>
    <t>Rotary Dryer: Conventional Plant (see 3-05-002-50 to -53 for subtypes)</t>
  </si>
  <si>
    <t>30500202</t>
  </si>
  <si>
    <t>Batch Mix Plant: Hot Elevs, Screens, Bins&amp;Mixer (also see -45 thru -47</t>
  </si>
  <si>
    <t>SCC8 - added -45 thru -47</t>
  </si>
  <si>
    <t>30500203</t>
  </si>
  <si>
    <t>30500204</t>
  </si>
  <si>
    <t>Cold Aggregate Handling</t>
  </si>
  <si>
    <t>30500205</t>
  </si>
  <si>
    <t>Drum Dryer: Drum Mix Plant (see 3-05-002-55 thru -63 for subtypes)</t>
  </si>
  <si>
    <t>SCC8-55&amp;58 to thru -63</t>
  </si>
  <si>
    <t>30500206</t>
  </si>
  <si>
    <t>Asphalt Heater: Natural Gas</t>
  </si>
  <si>
    <t>SCC8-dropped see 3-03-050-xx</t>
  </si>
  <si>
    <t>30500207</t>
  </si>
  <si>
    <t>Cleaning Processes: Wet Chemical: Specify Aqueous Solution</t>
  </si>
  <si>
    <t>31306502</t>
  </si>
  <si>
    <t>Cleaning Process: Plasma Process: Specify Gas Used</t>
  </si>
  <si>
    <t>31306505</t>
  </si>
  <si>
    <t>Photoresist Operations: General</t>
  </si>
  <si>
    <t>31306510</t>
  </si>
  <si>
    <t>Chemical Vapor Deposition: General: Specify Gas Used</t>
  </si>
  <si>
    <t>31306520</t>
  </si>
  <si>
    <t>Diffusion Process: Deposition Operation: Specify Gas Used</t>
  </si>
  <si>
    <t>31306530</t>
  </si>
  <si>
    <t>Etching Process: Wet Chemical: Specify Aqueous Solution</t>
  </si>
  <si>
    <t>31306531</t>
  </si>
  <si>
    <t>Etching Process: Plasma/Reactive Ion: Specify Gas Used</t>
  </si>
  <si>
    <t>31306599</t>
  </si>
  <si>
    <t>Miscellaneous Operations: General: Specify Material</t>
  </si>
  <si>
    <t>31307001</t>
  </si>
  <si>
    <t>Electrical Windings Reclamation</t>
  </si>
  <si>
    <t>Single Chamber Incinerator/Oven</t>
  </si>
  <si>
    <t>31307002</t>
  </si>
  <si>
    <t>Multiple Chamber Incinerator/Oven</t>
  </si>
  <si>
    <t>31380001</t>
  </si>
  <si>
    <t>31382001</t>
  </si>
  <si>
    <t>31382002</t>
  </si>
  <si>
    <t>31382599</t>
  </si>
  <si>
    <t>31390001</t>
  </si>
  <si>
    <t>31390002</t>
  </si>
  <si>
    <t>31390003</t>
  </si>
  <si>
    <t>31399999</t>
  </si>
  <si>
    <t>31400901</t>
  </si>
  <si>
    <t>Transportation Equipment</t>
  </si>
  <si>
    <t>Automobiles/Truck Assembly Operations</t>
  </si>
  <si>
    <t>Solder Joint Grinding</t>
  </si>
  <si>
    <t>31400902</t>
  </si>
  <si>
    <t>Soldering Machine</t>
  </si>
  <si>
    <t>31400903</t>
  </si>
  <si>
    <t>Stamping</t>
  </si>
  <si>
    <t>31401001</t>
  </si>
  <si>
    <t>Brake Shoe Debonding</t>
  </si>
  <si>
    <t>Single Chamber Incinerator</t>
  </si>
  <si>
    <t>31401002</t>
  </si>
  <si>
    <t>Multiple Chamber Incinerator</t>
  </si>
  <si>
    <t>31401101</t>
  </si>
  <si>
    <t>Auto Body Shredding</t>
  </si>
  <si>
    <t>Primary Metal Recovery Line</t>
  </si>
  <si>
    <t>31401102</t>
  </si>
  <si>
    <t>Secondary Metal Recovery Line</t>
  </si>
  <si>
    <t>31401201</t>
  </si>
  <si>
    <t>Welding/Soldering Automotive Repair</t>
  </si>
  <si>
    <t>31401501</t>
  </si>
  <si>
    <t>Boat Manufacturing</t>
  </si>
  <si>
    <t>31401503</t>
  </si>
  <si>
    <t>Resin Storage</t>
  </si>
  <si>
    <t>31401504</t>
  </si>
  <si>
    <t>Resin Transfer</t>
  </si>
  <si>
    <t>31401510</t>
  </si>
  <si>
    <t>Molding and Lamination Operations</t>
  </si>
  <si>
    <t>31401511</t>
  </si>
  <si>
    <t>Open Contact Molding: Gel Coat Application, Hand Layup</t>
  </si>
  <si>
    <t>31401512</t>
  </si>
  <si>
    <t>Open Contact Molding: Gel Coat Application, Spray Layup</t>
  </si>
  <si>
    <t>31401513</t>
  </si>
  <si>
    <t>Open Contact Molding: Gel Coat Curing</t>
  </si>
  <si>
    <t>31401514</t>
  </si>
  <si>
    <t>Open Contact Molding: Resin/Laminate Application, Machine Layup</t>
  </si>
  <si>
    <t>31401515</t>
  </si>
  <si>
    <t>Open Contact Molding: Resin/Laminate Application, Hand Layup,Spraying</t>
  </si>
  <si>
    <t>31401516</t>
  </si>
  <si>
    <t>Open Contact Molding: Resin/Laminate Application, Hand Layup,Brushing</t>
  </si>
  <si>
    <t>31401517</t>
  </si>
  <si>
    <t>Open Contact Molding: Resin/Laminate Application, Spray Layup</t>
  </si>
  <si>
    <t>31401518</t>
  </si>
  <si>
    <t>Open Contact Molding: Resin/Laminate Curing</t>
  </si>
  <si>
    <t>31401525</t>
  </si>
  <si>
    <t>Resin Transfer Molding</t>
  </si>
  <si>
    <t>31401530</t>
  </si>
  <si>
    <t>Bag Molding: Resin/Lamination, Hand Layup</t>
  </si>
  <si>
    <t>31401531</t>
  </si>
  <si>
    <t>Bag Molding: Resin/Lamination, Spray Layup</t>
  </si>
  <si>
    <t>31401540</t>
  </si>
  <si>
    <t>Lamination: Preparation of Resin/Laminate</t>
  </si>
  <si>
    <t>31401541</t>
  </si>
  <si>
    <t>Lamination: Polyurethane Foams</t>
  </si>
  <si>
    <t>31401550</t>
  </si>
  <si>
    <t>Assembly Area</t>
  </si>
  <si>
    <t>31401551</t>
  </si>
  <si>
    <t>Assembly Area: Sanding/Trimming of Laminated Parts</t>
  </si>
  <si>
    <t>31401552</t>
  </si>
  <si>
    <t>Assembly Area: Paint Spraying</t>
  </si>
  <si>
    <t>31401553</t>
  </si>
  <si>
    <t>Assembly Area: Carpet Glues</t>
  </si>
  <si>
    <t>31401560</t>
  </si>
  <si>
    <t>Cleanup</t>
  </si>
  <si>
    <t>31401561</t>
  </si>
  <si>
    <t>Cleanup: Tools (Other than Spray Guns)</t>
  </si>
  <si>
    <t>31401562</t>
  </si>
  <si>
    <t>Cleanup: Spray Guns</t>
  </si>
  <si>
    <t>31401563</t>
  </si>
  <si>
    <t>Cleanup: Molds</t>
  </si>
  <si>
    <t>31401570</t>
  </si>
  <si>
    <t>Waste Disposal: Used Cleanup Solvents</t>
  </si>
  <si>
    <t>31401571</t>
  </si>
  <si>
    <t>Waste Disposal: Stills</t>
  </si>
  <si>
    <t>31480001</t>
  </si>
  <si>
    <t>31482001</t>
  </si>
  <si>
    <t>31482002</t>
  </si>
  <si>
    <t>31482599</t>
  </si>
  <si>
    <t>Specify Olefin: Standing Loss</t>
  </si>
  <si>
    <t>40718098</t>
  </si>
  <si>
    <t>Specify Olefin: Withdrawal Loss</t>
  </si>
  <si>
    <t>40718801</t>
  </si>
  <si>
    <t>31502004</t>
  </si>
  <si>
    <t>Sterilization - Steam Autoclaving</t>
  </si>
  <si>
    <t>31502021</t>
  </si>
  <si>
    <t>Shredding Medical Waste</t>
  </si>
  <si>
    <t>31502088</t>
  </si>
  <si>
    <t>Laboratory Fugitive Emissions</t>
  </si>
  <si>
    <t>31502089</t>
  </si>
  <si>
    <t>Miscellaneous Fugitive Emissions</t>
  </si>
  <si>
    <t>31502101</t>
  </si>
  <si>
    <t>Health Care - Crematoriums</t>
  </si>
  <si>
    <t>Crematory Stack</t>
  </si>
  <si>
    <t>31502102</t>
  </si>
  <si>
    <t>Crematory Stack - Human and Animal Crematories</t>
  </si>
  <si>
    <t>31502500</t>
  </si>
  <si>
    <t>Dental Alloy (Mercury Amalgams) Production</t>
  </si>
  <si>
    <t>Dental Alloy (Mercury Amalgams) Production: Overall Process</t>
  </si>
  <si>
    <t>31502700</t>
  </si>
  <si>
    <t>Specify Aromatic: Standing Loss</t>
  </si>
  <si>
    <t>40719698</t>
  </si>
  <si>
    <t>Specify Aromatic: Withdrawal Loss</t>
  </si>
  <si>
    <t>40720001</t>
  </si>
  <si>
    <t>Process Vents: Can Washing</t>
  </si>
  <si>
    <t>68180001</t>
  </si>
  <si>
    <t>68182001</t>
  </si>
  <si>
    <t>68182002</t>
  </si>
  <si>
    <t>68182599</t>
  </si>
  <si>
    <t>68240030</t>
  </si>
  <si>
    <t>Paint Stripper Users - Chemical Strippers</t>
  </si>
  <si>
    <t>Application, Degradation, and Coating Removal Steps</t>
  </si>
  <si>
    <t>68240031</t>
  </si>
  <si>
    <t>Application, Degradation, &amp; Coating Removal Steps: Methylene Chloride</t>
  </si>
  <si>
    <t>68240059</t>
  </si>
  <si>
    <t>Application, Degradation, and Coating Removal Steps: Other Not Listed</t>
  </si>
  <si>
    <t>68241001</t>
  </si>
  <si>
    <t>Paint Stripper Users - Non-chemical Strippers</t>
  </si>
  <si>
    <t>Media Blasting</t>
  </si>
  <si>
    <t>Bench Scale Reagents: Medical</t>
  </si>
  <si>
    <t>31503101</t>
  </si>
  <si>
    <t>X-rays</t>
  </si>
  <si>
    <t>Medical: General</t>
  </si>
  <si>
    <t>31503102</t>
  </si>
  <si>
    <t>Structural: General</t>
  </si>
  <si>
    <t>31504001</t>
  </si>
  <si>
    <t>Commercial Swimming Pools - Chlorination-Chloroform</t>
  </si>
  <si>
    <t>Chlorination: Chloroform</t>
  </si>
  <si>
    <t>31505001</t>
  </si>
  <si>
    <t>Air-conditioning/Refrigeration</t>
  </si>
  <si>
    <t>Cooling Fluid: Freons</t>
  </si>
  <si>
    <t>SCC6&amp;SCC8-clarify</t>
  </si>
  <si>
    <t>31505002</t>
  </si>
  <si>
    <t>Cooling Fluid: Ammonia</t>
  </si>
  <si>
    <t>31505003</t>
  </si>
  <si>
    <t>Cooling Fluid: Specify Fluid</t>
  </si>
  <si>
    <t>31603001</t>
  </si>
  <si>
    <t>Floating Roof Tanks - Carboxylic Acids</t>
  </si>
  <si>
    <t>Acetic Acid: Standing Loss</t>
  </si>
  <si>
    <t>40720002</t>
  </si>
  <si>
    <t>Acetic Acid: Withdrawal Loss</t>
  </si>
  <si>
    <t>40720003</t>
  </si>
  <si>
    <t>Acrylic Acid: Standing Loss</t>
  </si>
  <si>
    <t>40720004</t>
  </si>
  <si>
    <t>Acrylic Acid: Withdrawal Loss</t>
  </si>
  <si>
    <t>40720011</t>
  </si>
  <si>
    <t>Chloroacetic Acid: Standing Loss</t>
  </si>
  <si>
    <t>40720012</t>
  </si>
  <si>
    <t>Chloroacetic Acid: Withdrawal Loss</t>
  </si>
  <si>
    <t>40720097</t>
  </si>
  <si>
    <t>Specify Carboxylic Acid: Standing Loss</t>
  </si>
  <si>
    <t>40720098</t>
  </si>
  <si>
    <t>Specify Carboxylic Acid: Withdrawal Loss</t>
  </si>
  <si>
    <t>40720401</t>
  </si>
  <si>
    <t>Floating Roof Tanks - Esters</t>
  </si>
  <si>
    <t>Butyl Acetate: Standing Loss</t>
  </si>
  <si>
    <t>40720402</t>
  </si>
  <si>
    <t>Butyl Acetate: Withdrawal Loss</t>
  </si>
  <si>
    <t>40720405</t>
  </si>
  <si>
    <t>Ethyl Acetate: Standing Loss</t>
  </si>
  <si>
    <t>40720406</t>
  </si>
  <si>
    <t>Ethyl Acetate: Withdrawal Loss</t>
  </si>
  <si>
    <t>40720417</t>
  </si>
  <si>
    <t>Methyl Methacrylate: Standing Loss</t>
  </si>
  <si>
    <t>40720418</t>
  </si>
  <si>
    <t>Methyl Methacrylate: Withdrawal Loss</t>
  </si>
  <si>
    <t>40720419</t>
  </si>
  <si>
    <t>Vinyl Acetate: Standing Loss</t>
  </si>
  <si>
    <t>40720420</t>
  </si>
  <si>
    <t>Vinyl Acetate: Withdrawal Loss</t>
  </si>
  <si>
    <t>40720425</t>
  </si>
  <si>
    <t>Acrylic Esters: Standing Loss</t>
  </si>
  <si>
    <t>40720426</t>
  </si>
  <si>
    <t>Acrylic Esters: Withdrawal Loss</t>
  </si>
  <si>
    <t>40720801</t>
  </si>
  <si>
    <t>Floating Roof Tanks - Ethers</t>
  </si>
  <si>
    <t>Ethyl Ether: Standing Loss</t>
  </si>
  <si>
    <t>40720802</t>
  </si>
  <si>
    <t>Ethyl Ether: Withdrawal Loss</t>
  </si>
  <si>
    <t>40720803</t>
  </si>
  <si>
    <t>Propylene Oxide: Standing Loss</t>
  </si>
  <si>
    <t>40720804</t>
  </si>
  <si>
    <t>Propylene Oxide: Withdrawal Loss</t>
  </si>
  <si>
    <t>40720805</t>
  </si>
  <si>
    <t>1,4-Dioxane: Standing Loss</t>
  </si>
  <si>
    <t>40720806</t>
  </si>
  <si>
    <t>1,4-Dioxane: Withdrawal Loss</t>
  </si>
  <si>
    <t>40720897</t>
  </si>
  <si>
    <t>Specify Ether: Standing Loss</t>
  </si>
  <si>
    <t>40720898</t>
  </si>
  <si>
    <t>Specify Ether: Withdrawal Loss</t>
  </si>
  <si>
    <t>40721205</t>
  </si>
  <si>
    <t>Floating Roof Tanks - Glycol Ethers</t>
  </si>
  <si>
    <t>Carbitol: Standing Loss</t>
  </si>
  <si>
    <t>40721206</t>
  </si>
  <si>
    <t>Carbitol: Withdrawal Loss</t>
  </si>
  <si>
    <t>40721207</t>
  </si>
  <si>
    <t>Cellosolve: Standing Loss</t>
  </si>
  <si>
    <t>40721208</t>
  </si>
  <si>
    <t>Cellosolve: Withdrawal Loss</t>
  </si>
  <si>
    <t>40721217</t>
  </si>
  <si>
    <t>Triethylene Glycol: Standing Loss</t>
  </si>
  <si>
    <t>40721218</t>
  </si>
  <si>
    <t>Triethylene Glycol: Withdrawal Loss</t>
  </si>
  <si>
    <t>40721603</t>
  </si>
  <si>
    <t>Floating Roof Tanks - Glycols</t>
  </si>
  <si>
    <t>Ethylene Glycol: Standing Loss</t>
  </si>
  <si>
    <t>40721604</t>
  </si>
  <si>
    <t>Ethylene Glycol: Withdrawal Loss</t>
  </si>
  <si>
    <t>40722001</t>
  </si>
  <si>
    <t>Floating Roof Tanks - Halogenated Organics</t>
  </si>
  <si>
    <t>Carbon Tetrachloride: Standing Loss</t>
  </si>
  <si>
    <t>40722002</t>
  </si>
  <si>
    <t>Carbon Tetrachloride: Withdrawal Loss</t>
  </si>
  <si>
    <t>40722003</t>
  </si>
  <si>
    <t>Chloroform: Standing Loss</t>
  </si>
  <si>
    <t>40722004</t>
  </si>
  <si>
    <t>Chloroform: Withdrawal Loss</t>
  </si>
  <si>
    <t>40722005</t>
  </si>
  <si>
    <t>Ethylene Dichloride: Standing Loss</t>
  </si>
  <si>
    <t>40722006</t>
  </si>
  <si>
    <t>Ethylene Dichloride: Withdrawal Loss</t>
  </si>
  <si>
    <t>40722007</t>
  </si>
  <si>
    <t>Methylene Chloride: Standing Loss</t>
  </si>
  <si>
    <t>40722008</t>
  </si>
  <si>
    <t>Methylene Chloride: Withdrawal Loss</t>
  </si>
  <si>
    <t>40722009</t>
  </si>
  <si>
    <t>Trichlorethylene: Standing Loss</t>
  </si>
  <si>
    <t>SCC8 - removed "1,1,1-"</t>
  </si>
  <si>
    <t>40722010</t>
  </si>
  <si>
    <t>Trichlorethylene: Withdrawal Loss</t>
  </si>
  <si>
    <t>40722011</t>
  </si>
  <si>
    <t>1,1,1-Trichloroethane: Standing Loss</t>
  </si>
  <si>
    <t>40722012</t>
  </si>
  <si>
    <t>1,1,1-Trichloroethane: Withdrawal Loss</t>
  </si>
  <si>
    <t>40722021</t>
  </si>
  <si>
    <t>Perchloroethylene: Standing Loss</t>
  </si>
  <si>
    <t>40722022</t>
  </si>
  <si>
    <t>Perchloroethylene: Withdrawal Loss</t>
  </si>
  <si>
    <t>40722029</t>
  </si>
  <si>
    <t>Chlorosolve: Standing Loss</t>
  </si>
  <si>
    <t>40722030</t>
  </si>
  <si>
    <t>Chlorosolve: Withdrawal Loss</t>
  </si>
  <si>
    <t>40722031</t>
  </si>
  <si>
    <t>Methyl Chloride: Standing loss</t>
  </si>
  <si>
    <t>40722032</t>
  </si>
  <si>
    <t>Methyl Chloride: Withdrawal Loss</t>
  </si>
  <si>
    <t>40722033</t>
  </si>
  <si>
    <t>Chlorobenzene: Standing Loss</t>
  </si>
  <si>
    <t>40722034</t>
  </si>
  <si>
    <t>Chlorobenzene: Withdrawal Loss</t>
  </si>
  <si>
    <t>40722035</t>
  </si>
  <si>
    <t>Hexachlorobenzene: Standing Loss</t>
  </si>
  <si>
    <t>40722036</t>
  </si>
  <si>
    <t>Hexachlorobenzene: Withdrawal Loss</t>
  </si>
  <si>
    <t>40722097</t>
  </si>
  <si>
    <t>Gasoline RVP 7: Breathing Loss</t>
  </si>
  <si>
    <t>40400406</t>
  </si>
  <si>
    <t>Gasoline RVP 7: Working Loss</t>
  </si>
  <si>
    <t>40400407</t>
  </si>
  <si>
    <t>Methyl Isobutyl Ketone: Withdrawal Loss</t>
  </si>
  <si>
    <t>40722807</t>
  </si>
  <si>
    <t>Cyclohexanone: Standing Loss</t>
  </si>
  <si>
    <t>40722808</t>
  </si>
  <si>
    <t>Cyclohexanone: Withdrawal Loss</t>
  </si>
  <si>
    <t>68445214</t>
  </si>
  <si>
    <t>68445215</t>
  </si>
  <si>
    <t>Process Vents: Hydrolyzer</t>
  </si>
  <si>
    <t>68445220</t>
  </si>
  <si>
    <t>68480001</t>
  </si>
  <si>
    <t>39000605</t>
  </si>
  <si>
    <t>Metal Melting **</t>
  </si>
  <si>
    <t>39000689</t>
  </si>
  <si>
    <t>30500729</t>
  </si>
  <si>
    <t>30500799</t>
  </si>
  <si>
    <t>30500801</t>
  </si>
  <si>
    <t>Ceramic Clay/Tile Manufacture</t>
  </si>
  <si>
    <t>Drying ** (use SCC 3-05-008-13)</t>
  </si>
  <si>
    <t>30500802</t>
  </si>
  <si>
    <t>Comminution - Crushing, Grinding, &amp; Milling</t>
  </si>
  <si>
    <t>30500803</t>
  </si>
  <si>
    <t>30500804</t>
  </si>
  <si>
    <t>Screening and floating ** (use SCC 3-05-008-16)</t>
  </si>
  <si>
    <t>30500805</t>
  </si>
  <si>
    <t>40722897</t>
  </si>
  <si>
    <t>Specify Ketone: Standing Loss</t>
  </si>
  <si>
    <t>40722898</t>
  </si>
  <si>
    <t>Specify Ketone: Withdrawal Loss</t>
  </si>
  <si>
    <t>40723201</t>
  </si>
  <si>
    <t>Floating Roof Tanks - Mercaptans</t>
  </si>
  <si>
    <t>Ethyl Mercaptan: Standing Loss</t>
  </si>
  <si>
    <t>40723202</t>
  </si>
  <si>
    <t>Ethyl Mercaptan: Withdrawal Loss</t>
  </si>
  <si>
    <t>40723203</t>
  </si>
  <si>
    <t>Perchloromethyl Mercaptan: Standing Loss</t>
  </si>
  <si>
    <t>40723204</t>
  </si>
  <si>
    <t>39000699</t>
  </si>
  <si>
    <t>39000701</t>
  </si>
  <si>
    <t>Coke Oven or Blast Furnace</t>
  </si>
  <si>
    <t>39000702</t>
  </si>
  <si>
    <t>39000788</t>
  </si>
  <si>
    <t>39000789</t>
  </si>
  <si>
    <t>39000797</t>
  </si>
  <si>
    <t>39000798</t>
  </si>
  <si>
    <t>39000799</t>
  </si>
  <si>
    <t>39000801</t>
  </si>
  <si>
    <t>Mineral Wool Fuel **</t>
  </si>
  <si>
    <t>39000889</t>
  </si>
  <si>
    <t>39000899</t>
  </si>
  <si>
    <t>General: Coke</t>
  </si>
  <si>
    <t>39000989</t>
  </si>
  <si>
    <t>39000999</t>
  </si>
  <si>
    <t>General: Wood</t>
  </si>
  <si>
    <t>39001089</t>
  </si>
  <si>
    <t>39001099</t>
  </si>
  <si>
    <t>39001289</t>
  </si>
  <si>
    <t>Solid Waste: General</t>
  </si>
  <si>
    <t>39001299</t>
  </si>
  <si>
    <t>39001385</t>
  </si>
  <si>
    <t>Recovered Solvent: General</t>
  </si>
  <si>
    <t>39001389</t>
  </si>
  <si>
    <t>39001399</t>
  </si>
  <si>
    <t>39090001</t>
  </si>
  <si>
    <t>Fuel Storage - Fixed Roof Tanks</t>
  </si>
  <si>
    <t>Residual Oil: Breathing Loss</t>
  </si>
  <si>
    <t>39090002</t>
  </si>
  <si>
    <t>Calcining--Fuel Oil-fired Fluidized Bed Calciner</t>
  </si>
  <si>
    <t>30500828</t>
  </si>
  <si>
    <t>Mixing - Raw Mat'ls, Binders, Plasticizers, Surfactants, &amp; Other Agent</t>
  </si>
  <si>
    <t>30500830</t>
  </si>
  <si>
    <t>Forming - General</t>
  </si>
  <si>
    <t>30500831</t>
  </si>
  <si>
    <t>Forming - Tape Casters</t>
  </si>
  <si>
    <t>30500835</t>
  </si>
  <si>
    <t>Green Machining-Grindg, Cutg, or Laminatg Formed Ceramics Prior to Fir</t>
  </si>
  <si>
    <t>30500840</t>
  </si>
  <si>
    <t>Presinter Thermal Processing - Natural Gas-fired Kiln</t>
  </si>
  <si>
    <t>30500841</t>
  </si>
  <si>
    <t>Presinter Thermal Processing - Fuel Oil-fired Kiln</t>
  </si>
  <si>
    <t>30500843</t>
  </si>
  <si>
    <t>Glaze Preparation - Ballmill or Attrition Mill</t>
  </si>
  <si>
    <t>30500845</t>
  </si>
  <si>
    <t>Ceramic Glaze Spray Booth</t>
  </si>
  <si>
    <t>30500850</t>
  </si>
  <si>
    <t>Firing - Natural Gas-fired Kiln</t>
  </si>
  <si>
    <t>30500854</t>
  </si>
  <si>
    <t>Firing - Fuel Oil-fired Kiln</t>
  </si>
  <si>
    <t>30500856</t>
  </si>
  <si>
    <t>Refiring Kiln - Refiring after Decal, Paint, or Ink Applied; Natural-g</t>
  </si>
  <si>
    <t>30500858</t>
  </si>
  <si>
    <t>Cooler - Cooling Ceramics Following Firing</t>
  </si>
  <si>
    <t>30500860</t>
  </si>
  <si>
    <t>Final Processing - Grinding and Polishing</t>
  </si>
  <si>
    <t>30500870</t>
  </si>
  <si>
    <t>Final Processing - Annealing</t>
  </si>
  <si>
    <t>30500880</t>
  </si>
  <si>
    <t>Final Processing - Surface Coating</t>
  </si>
  <si>
    <t>30500899</t>
  </si>
  <si>
    <t>30500901</t>
  </si>
  <si>
    <t>Clay and Fly Ash Sintering</t>
  </si>
  <si>
    <t>Fly Ash Sintering</t>
  </si>
  <si>
    <t>30500902</t>
  </si>
  <si>
    <t>Clay/Coke Sintering</t>
  </si>
  <si>
    <t>30500903</t>
  </si>
  <si>
    <t>Natural Clay/Shale Sintering</t>
  </si>
  <si>
    <t>30500904</t>
  </si>
  <si>
    <t>Raw Clay/Shale Crushing/Screening</t>
  </si>
  <si>
    <t>30500905</t>
  </si>
  <si>
    <t>Raw Clay/Shale Transfer/Conveying</t>
  </si>
  <si>
    <t>30500906</t>
  </si>
  <si>
    <t>Raw Clay/Shale Storage Piles</t>
  </si>
  <si>
    <t>30500907</t>
  </si>
  <si>
    <t>Sintered Clay/Coke Product Crushing/Screening</t>
  </si>
  <si>
    <t>30500908</t>
  </si>
  <si>
    <t>Sintered Clay/Shale Product Crushing/Screening</t>
  </si>
  <si>
    <t>30500909</t>
  </si>
  <si>
    <t>Expanded Shale Clinker Cooling</t>
  </si>
  <si>
    <t>30500910</t>
  </si>
  <si>
    <t>Expanded Shale Storage</t>
  </si>
  <si>
    <t>30500915</t>
  </si>
  <si>
    <t>Rotary Kiln</t>
  </si>
  <si>
    <t>30500916</t>
  </si>
  <si>
    <t>30500917</t>
  </si>
  <si>
    <t>Phosphoric Acid: Standing Loss</t>
  </si>
  <si>
    <t>30187508</t>
  </si>
  <si>
    <t>Phosphoric Acid: Withdrawal Loss</t>
  </si>
  <si>
    <t>30187509</t>
  </si>
  <si>
    <t>Sulfuric Acid: Standing Loss</t>
  </si>
  <si>
    <t>30187510</t>
  </si>
  <si>
    <t>Sulfuric Acid: Withdrawal Loss</t>
  </si>
  <si>
    <t>30187511</t>
  </si>
  <si>
    <t>Ammonium Nitrate: Standing Loss</t>
  </si>
  <si>
    <t>30187512</t>
  </si>
  <si>
    <t>Ammonium Nitrate: Withdrawal Loss</t>
  </si>
  <si>
    <t>30187513</t>
  </si>
  <si>
    <t>Urea: Standing Loss</t>
  </si>
  <si>
    <t>30187514</t>
  </si>
  <si>
    <t>Urea: Withdrawal Loss</t>
  </si>
  <si>
    <t>30187515</t>
  </si>
  <si>
    <t>Copper Sulfate: Standing Loss</t>
  </si>
  <si>
    <t>30187516</t>
  </si>
  <si>
    <t>Copper Sulfate: Withdrawal Loss</t>
  </si>
  <si>
    <t>30187517</t>
  </si>
  <si>
    <t>Liquid Ammonia: Standing Loss</t>
  </si>
  <si>
    <t>30187518</t>
  </si>
  <si>
    <t>Liquid Ammonia: Withdrawal Loss</t>
  </si>
  <si>
    <t>30187519</t>
  </si>
  <si>
    <t>Ammonium Bicarbonate: Standing Loss</t>
  </si>
  <si>
    <t>30187520</t>
  </si>
  <si>
    <t>Ammonium Bicarbonate: Withdrawal Loss</t>
  </si>
  <si>
    <t>30187521</t>
  </si>
  <si>
    <t>Hydrazine Hydrate: Standing Loss</t>
  </si>
  <si>
    <t>30187522</t>
  </si>
  <si>
    <t>Hydrazine Hydrate: Withdrawal Loss</t>
  </si>
  <si>
    <t>30187523</t>
  </si>
  <si>
    <t>Anhydrous Hydrazine: Standing Loss</t>
  </si>
  <si>
    <t>30187524</t>
  </si>
  <si>
    <t>Anhydrous Hydrazine: Withdrawal Loss</t>
  </si>
  <si>
    <t>30187525</t>
  </si>
  <si>
    <t>Ammonium Sulfate: Standing Loss</t>
  </si>
  <si>
    <t>30187526</t>
  </si>
  <si>
    <t>Ammonium Sulfate: Withdrawal Loss</t>
  </si>
  <si>
    <t>30187529</t>
  </si>
  <si>
    <t>Fluosilicic Acid: Standing Loss</t>
  </si>
  <si>
    <t>30187530</t>
  </si>
  <si>
    <t>Fluosilicic Acid: Withdrawal Loss</t>
  </si>
  <si>
    <t>30187531</t>
  </si>
  <si>
    <t>Chromic Acid: Standing Loss</t>
  </si>
  <si>
    <t>30187532</t>
  </si>
  <si>
    <t>Chromic Acid: Withdrawal Loss</t>
  </si>
  <si>
    <t>Hauling: Haul Trucks</t>
  </si>
  <si>
    <t>30501040</t>
  </si>
  <si>
    <t>Truck Unloading: End Dump - Coal</t>
  </si>
  <si>
    <t>30501041</t>
  </si>
  <si>
    <t>Truck Unloading: Bottom Dump - Coal</t>
  </si>
  <si>
    <t>30501042</t>
  </si>
  <si>
    <t>Truck Unloading: Bottom Dump - Overburden</t>
  </si>
  <si>
    <t>30501043</t>
  </si>
  <si>
    <t>Open Storage Pile: Coal</t>
  </si>
  <si>
    <t>30501044</t>
  </si>
  <si>
    <t>Train Loading: Coal</t>
  </si>
  <si>
    <t>30501045</t>
  </si>
  <si>
    <t>Bulldozing: Overburden</t>
  </si>
  <si>
    <t>30501046</t>
  </si>
  <si>
    <t>Bulldozing: Coal</t>
  </si>
  <si>
    <t>30501047</t>
  </si>
  <si>
    <t>Grading</t>
  </si>
  <si>
    <t>30501048</t>
  </si>
  <si>
    <t>Overburden Replacement</t>
  </si>
  <si>
    <t>30501049</t>
  </si>
  <si>
    <t>Wind Erosion: Exposed Areas</t>
  </si>
  <si>
    <t>30501050</t>
  </si>
  <si>
    <t>Vehicle Traffic: Light/Medium Vehicles</t>
  </si>
  <si>
    <t>30501051</t>
  </si>
  <si>
    <t>Surface Mining Operations: Open Storage Pile: Spoils</t>
  </si>
  <si>
    <t>30501060</t>
  </si>
  <si>
    <t>Surface Mining Operations: Primary Crusher</t>
  </si>
  <si>
    <t>30501061</t>
  </si>
  <si>
    <t>Surface Mining Operations: Secondary Crusher</t>
  </si>
  <si>
    <t>30501062</t>
  </si>
  <si>
    <t>Surface Mining Operations: Screens</t>
  </si>
  <si>
    <t>30501090</t>
  </si>
  <si>
    <t>30501099</t>
  </si>
  <si>
    <t>30501101</t>
  </si>
  <si>
    <t>Concrete Batching</t>
  </si>
  <si>
    <t>General (Non-fugitive)</t>
  </si>
  <si>
    <t>30501106</t>
  </si>
  <si>
    <t>Transfer: Sand/Aggregate to Elevated Bins</t>
  </si>
  <si>
    <t>30501107</t>
  </si>
  <si>
    <t>Cement Unloading: Storage Bins</t>
  </si>
  <si>
    <t>30501108</t>
  </si>
  <si>
    <t>Weight Hopper Loading of Cement/Sand/Aggregate</t>
  </si>
  <si>
    <t>1,1,1-Trichloroethane (Methyl Chloroform):Conveyorized Vapor Degreaser</t>
  </si>
  <si>
    <t>40100223</t>
  </si>
  <si>
    <t>Perchloroethylene: Conveyorized Vapor Degreasing</t>
  </si>
  <si>
    <t>40100224</t>
  </si>
  <si>
    <t>Forming: Rotary Spun (Wool-type Fiber)</t>
  </si>
  <si>
    <t>30501205</t>
  </si>
  <si>
    <t>Curing Oven: Rotary Spun (Wool-type Fiber)</t>
  </si>
  <si>
    <t>30501206</t>
  </si>
  <si>
    <t>Cooling (Wool-type Fiber)</t>
  </si>
  <si>
    <t>30501207</t>
  </si>
  <si>
    <t>Unit Melter Furnace (Wool-type Fiber)</t>
  </si>
  <si>
    <t>30501208</t>
  </si>
  <si>
    <t>Forming: Flame Attenuation (Wool-type Fiber)</t>
  </si>
  <si>
    <t>30501209</t>
  </si>
  <si>
    <t>Curing: Flame Attenuation (Wool-type Fiber)</t>
  </si>
  <si>
    <t>30501211</t>
  </si>
  <si>
    <t>Methylene Chloride: General Degreasing Units</t>
  </si>
  <si>
    <t>40100255</t>
  </si>
  <si>
    <t>Trichloroethylene: General Degreasing Units</t>
  </si>
  <si>
    <t>40100256</t>
  </si>
  <si>
    <t>Toluene: General Degreasing Units</t>
  </si>
  <si>
    <t>40100257</t>
  </si>
  <si>
    <t>Trichlorotrifluoroethane (Freon): General Degreasing Units</t>
  </si>
  <si>
    <t>40100258</t>
  </si>
  <si>
    <t>Trichlorofluoromethane: General Degreasing Units</t>
  </si>
  <si>
    <t>40100259</t>
  </si>
  <si>
    <t>40100295</t>
  </si>
  <si>
    <t>Other Not Classified: General Degreasing Units</t>
  </si>
  <si>
    <t>40100296</t>
  </si>
  <si>
    <t>40100297</t>
  </si>
  <si>
    <t>Other Not Classified: Open-top Vapor Degreasing</t>
  </si>
  <si>
    <t>40100298</t>
  </si>
  <si>
    <t>Other Not Classified: Conveyorized Vapor Degreasing</t>
  </si>
  <si>
    <t>40100299</t>
  </si>
  <si>
    <t>40100301</t>
  </si>
  <si>
    <t>Cold Solvent Cleaning/Stripping</t>
  </si>
  <si>
    <t>40100302</t>
  </si>
  <si>
    <t>40100303</t>
  </si>
  <si>
    <t>Stoddard (Petroleum Solvent)</t>
  </si>
  <si>
    <t>40100304</t>
  </si>
  <si>
    <t>40100305</t>
  </si>
  <si>
    <t>Petroleum Naphtha (Stoddard)</t>
  </si>
  <si>
    <t>49000102</t>
  </si>
  <si>
    <t>49000103</t>
  </si>
  <si>
    <t>49000104</t>
  </si>
  <si>
    <t>Furfural</t>
  </si>
  <si>
    <t>49000105</t>
  </si>
  <si>
    <t>49000199</t>
  </si>
  <si>
    <t>49000201</t>
  </si>
  <si>
    <t>Waste Solvent Recovery Operations</t>
  </si>
  <si>
    <t>49000202</t>
  </si>
  <si>
    <t>Condenser Vent</t>
  </si>
  <si>
    <t>49000203</t>
  </si>
  <si>
    <t>Incinerator Stack</t>
  </si>
  <si>
    <t>49000204</t>
  </si>
  <si>
    <t>Solvent Spillage</t>
  </si>
  <si>
    <t>49000205</t>
  </si>
  <si>
    <t>Solvent Loading</t>
  </si>
  <si>
    <t>49000206</t>
  </si>
  <si>
    <t>49000207</t>
  </si>
  <si>
    <t>49000208</t>
  </si>
  <si>
    <t>Decanting</t>
  </si>
  <si>
    <t>49000209</t>
  </si>
  <si>
    <t>Salting</t>
  </si>
  <si>
    <t>49000299</t>
  </si>
  <si>
    <t>49000301</t>
  </si>
  <si>
    <t>Rail Car Cleaning</t>
  </si>
  <si>
    <t>49000302</t>
  </si>
  <si>
    <t>49000303</t>
  </si>
  <si>
    <t>o-Dichlorobenzene</t>
  </si>
  <si>
    <t>49000304</t>
  </si>
  <si>
    <t>49000399</t>
  </si>
  <si>
    <t>49000401</t>
  </si>
  <si>
    <t>Tank Truck Cleaning</t>
  </si>
  <si>
    <t>49000402</t>
  </si>
  <si>
    <t>49000403</t>
  </si>
  <si>
    <t>49000404</t>
  </si>
  <si>
    <t>49000405</t>
  </si>
  <si>
    <t>49000499</t>
  </si>
  <si>
    <t>49000501</t>
  </si>
  <si>
    <t>Air Stripping Tower</t>
  </si>
  <si>
    <t>49000502</t>
  </si>
  <si>
    <t>49000503</t>
  </si>
  <si>
    <t>1,1,1-Trichloroethane</t>
  </si>
  <si>
    <t>49000504</t>
  </si>
  <si>
    <t>Chloroform</t>
  </si>
  <si>
    <t>49000599</t>
  </si>
  <si>
    <t>Specify Solvent in Comments</t>
  </si>
  <si>
    <t>49000601</t>
  </si>
  <si>
    <t>Freon Recovery/Recycling Operations</t>
  </si>
  <si>
    <t>CFC-12 Recovery - Auto Air Conditioning</t>
  </si>
  <si>
    <t>49090011</t>
  </si>
  <si>
    <t>49090012</t>
  </si>
  <si>
    <t>49090013</t>
  </si>
  <si>
    <t>49090015</t>
  </si>
  <si>
    <t>Recovered Solvents: Miscellaneous Incinerators</t>
  </si>
  <si>
    <t>49090021</t>
  </si>
  <si>
    <t>49090022</t>
  </si>
  <si>
    <t>49090023</t>
  </si>
  <si>
    <t>49099998</t>
  </si>
  <si>
    <t>Miscellaneous Volatile Organic Compound Evaporation</t>
  </si>
  <si>
    <t>Identify the Process and Solvent in Comments</t>
  </si>
  <si>
    <t>49099999</t>
  </si>
  <si>
    <t>50100101</t>
  </si>
  <si>
    <t>Solid Waste Disposal - Government</t>
  </si>
  <si>
    <t>Municipal Incineration</t>
  </si>
  <si>
    <t>Starved Air: Multiple Chamber</t>
  </si>
  <si>
    <t>50100102</t>
  </si>
  <si>
    <t>Mass Burn: Single Chamber</t>
  </si>
  <si>
    <t>50100103</t>
  </si>
  <si>
    <t>50100104</t>
  </si>
  <si>
    <t>Mass Burn Refractory Wall Combustor</t>
  </si>
  <si>
    <t>50100105</t>
  </si>
  <si>
    <t>Mass Burn Waterwall Combustor</t>
  </si>
  <si>
    <t>50100106</t>
  </si>
  <si>
    <t>Mass Burn Rotary Waterwall Combustor</t>
  </si>
  <si>
    <t>50100107</t>
  </si>
  <si>
    <t>Modular Excess Air Combustor</t>
  </si>
  <si>
    <t>50100108</t>
  </si>
  <si>
    <t>Fluidized Bed: Refuse Derived Fuel</t>
  </si>
  <si>
    <t>50100201</t>
  </si>
  <si>
    <t>Open Burning Dump</t>
  </si>
  <si>
    <t>General Refuse</t>
  </si>
  <si>
    <t>50100202</t>
  </si>
  <si>
    <t>Vegetation Only</t>
  </si>
  <si>
    <t>50100401</t>
  </si>
  <si>
    <t>Landfill Dump</t>
  </si>
  <si>
    <t>Unpaved Road Traffic</t>
  </si>
  <si>
    <t>50100402</t>
  </si>
  <si>
    <t>50100403</t>
  </si>
  <si>
    <t>Area Method</t>
  </si>
  <si>
    <t>50100404</t>
  </si>
  <si>
    <t>Trench Method</t>
  </si>
  <si>
    <t>50100405</t>
  </si>
  <si>
    <t>Ramp Method</t>
  </si>
  <si>
    <t>50100406</t>
  </si>
  <si>
    <t>Gas Collection System: Other</t>
  </si>
  <si>
    <t>50100410</t>
  </si>
  <si>
    <t>Topcoat/Texture Coat Oven</t>
  </si>
  <si>
    <t>40200872</t>
  </si>
  <si>
    <t>EMI/RFI Shielding Coat Oven</t>
  </si>
  <si>
    <t>40200898</t>
  </si>
  <si>
    <t>40200899</t>
  </si>
  <si>
    <t>40200901</t>
  </si>
  <si>
    <t>Thinning Solvents - General</t>
  </si>
  <si>
    <t>40200902</t>
  </si>
  <si>
    <t>40200903</t>
  </si>
  <si>
    <t>Butyl Acetate</t>
  </si>
  <si>
    <t>40200904</t>
  </si>
  <si>
    <t>Butyl Alcohol</t>
  </si>
  <si>
    <t>40200905</t>
  </si>
  <si>
    <t>Carbitol</t>
  </si>
  <si>
    <t>40200906</t>
  </si>
  <si>
    <t>Cellosolve</t>
  </si>
  <si>
    <t>40200907</t>
  </si>
  <si>
    <t>Cellosolve Acetate</t>
  </si>
  <si>
    <t>40200908</t>
  </si>
  <si>
    <t>Dimethyl Formamide</t>
  </si>
  <si>
    <t>40200909</t>
  </si>
  <si>
    <t>Ethyl Acetate</t>
  </si>
  <si>
    <t>40200910</t>
  </si>
  <si>
    <t>Ethyl Alcohol</t>
  </si>
  <si>
    <t>40200911</t>
  </si>
  <si>
    <t>40200912</t>
  </si>
  <si>
    <t>40200913</t>
  </si>
  <si>
    <t>Isopropyl Acetate</t>
  </si>
  <si>
    <t>40200914</t>
  </si>
  <si>
    <t>40200915</t>
  </si>
  <si>
    <t>Lactol Spirits</t>
  </si>
  <si>
    <t>40200916</t>
  </si>
  <si>
    <t>Methyl Acetate</t>
  </si>
  <si>
    <t>40200917</t>
  </si>
  <si>
    <t>Methyl Alcohol</t>
  </si>
  <si>
    <t>40200918</t>
  </si>
  <si>
    <t>40200919</t>
  </si>
  <si>
    <t>40200920</t>
  </si>
  <si>
    <t>Mineral Spirits</t>
  </si>
  <si>
    <t>40200921</t>
  </si>
  <si>
    <t>Naphtha</t>
  </si>
  <si>
    <t>40200922</t>
  </si>
  <si>
    <t>40200923</t>
  </si>
  <si>
    <t>Varsol</t>
  </si>
  <si>
    <t>40200924</t>
  </si>
  <si>
    <t>Xylene</t>
  </si>
  <si>
    <t>40200925</t>
  </si>
  <si>
    <t>Benzene</t>
  </si>
  <si>
    <t>40200926</t>
  </si>
  <si>
    <t>Turpentine</t>
  </si>
  <si>
    <t>40200927</t>
  </si>
  <si>
    <t>Hexylene Glycol</t>
  </si>
  <si>
    <t>40200928</t>
  </si>
  <si>
    <t>40200929</t>
  </si>
  <si>
    <t>40200930</t>
  </si>
  <si>
    <t>40200931</t>
  </si>
  <si>
    <t>40200998</t>
  </si>
  <si>
    <t>40201001</t>
  </si>
  <si>
    <t>Coating Oven Heater</t>
  </si>
  <si>
    <t>40201002</t>
  </si>
  <si>
    <t>40201003</t>
  </si>
  <si>
    <t>40201004</t>
  </si>
  <si>
    <t>40201101</t>
  </si>
  <si>
    <t>Fabric Coating/Printing</t>
  </si>
  <si>
    <t>Coating Operation (Also See Specific Coating Method Codes 4-02-04X)</t>
  </si>
  <si>
    <t>40201103</t>
  </si>
  <si>
    <t>Coating Mixing (Also See Specific Coating Method Codes 4-02-04X)</t>
  </si>
  <si>
    <t>40201104</t>
  </si>
  <si>
    <t>Coating Storage (Also See Specific Coating Method Codes 4-02-04X)</t>
  </si>
  <si>
    <t>40201105</t>
  </si>
  <si>
    <t>30501623</t>
  </si>
  <si>
    <t>Calcining: Gas-fired Parallel Flow Regenerative Kiln</t>
  </si>
  <si>
    <t>30501624</t>
  </si>
  <si>
    <t>Unloading (Receiving) from Barges - Marine Leg</t>
  </si>
  <si>
    <t>30200560</t>
  </si>
  <si>
    <t>Loading (Shipping) into Trucks (unspecified type)</t>
  </si>
  <si>
    <t>SCC8 - "Unloading" was error</t>
  </si>
  <si>
    <t>30200561</t>
  </si>
  <si>
    <t>Loading (Shipping) into Straight Trucks</t>
  </si>
  <si>
    <t>30200562</t>
  </si>
  <si>
    <t>Loading (Shipping) into Hopper Trucks</t>
  </si>
  <si>
    <t>30200563</t>
  </si>
  <si>
    <t>10200403</t>
  </si>
  <si>
    <t>&lt; 10 Million Btu/hr **</t>
  </si>
  <si>
    <t>10200404</t>
  </si>
  <si>
    <t>Grade 5 Oil</t>
  </si>
  <si>
    <t>10200405</t>
  </si>
  <si>
    <t>10200501</t>
  </si>
  <si>
    <t>10200502</t>
  </si>
  <si>
    <t>10200503</t>
  </si>
  <si>
    <t>10200504</t>
  </si>
  <si>
    <t>Grade 4 Oil</t>
  </si>
  <si>
    <t>10200505</t>
  </si>
  <si>
    <t>10200601</t>
  </si>
  <si>
    <t>&gt; 100 Million Btu/hr</t>
  </si>
  <si>
    <t>10200602</t>
  </si>
  <si>
    <t>10-100 Million Btu/hr</t>
  </si>
  <si>
    <t>10200603</t>
  </si>
  <si>
    <t>&lt; 10 Million Btu/hr</t>
  </si>
  <si>
    <t>10200604</t>
  </si>
  <si>
    <t>10200701</t>
  </si>
  <si>
    <t>10200704</t>
  </si>
  <si>
    <t>10200707</t>
  </si>
  <si>
    <t>10200710</t>
  </si>
  <si>
    <t>10200711</t>
  </si>
  <si>
    <t>10200799</t>
  </si>
  <si>
    <t>Other: Specify in Comments</t>
  </si>
  <si>
    <t>10200802</t>
  </si>
  <si>
    <t>10200804</t>
  </si>
  <si>
    <t>10200901</t>
  </si>
  <si>
    <t>SCC8 - dropped &gt;50K lb Steam</t>
  </si>
  <si>
    <t>10200902</t>
  </si>
  <si>
    <t>Wood/Bark-fired Boiler</t>
  </si>
  <si>
    <t>10200903</t>
  </si>
  <si>
    <t>SCC8 -add Wet Wood,drop &lt;50K stm</t>
  </si>
  <si>
    <t>10200904</t>
  </si>
  <si>
    <t>Bark-fired Boiler (&lt; 50,000 Lb Steam) **</t>
  </si>
  <si>
    <t>10200905</t>
  </si>
  <si>
    <t>Wood/Bark-fired Boiler (&lt; 50,000 Lb Steam) **</t>
  </si>
  <si>
    <t>10200906</t>
  </si>
  <si>
    <t>Wood-fired Boiler (&lt; 50,000 Lb Steam) **</t>
  </si>
  <si>
    <t>10200907</t>
  </si>
  <si>
    <t>Wood Cogeneration</t>
  </si>
  <si>
    <t>10200908</t>
  </si>
  <si>
    <t>10200910</t>
  </si>
  <si>
    <t>Rotary Dryer</t>
  </si>
  <si>
    <t>30501907</t>
  </si>
  <si>
    <t>Ball Mill</t>
  </si>
  <si>
    <t>30501908</t>
  </si>
  <si>
    <t>Mineral Products Benification</t>
  </si>
  <si>
    <t>Loading (Shipping) into Railcars</t>
  </si>
  <si>
    <t>30200564</t>
  </si>
  <si>
    <t>Loading (Shipping) into Barges</t>
  </si>
  <si>
    <t>30200565</t>
  </si>
  <si>
    <t>Loading (Shipping) into Ships</t>
  </si>
  <si>
    <t>30200601</t>
  </si>
  <si>
    <t>Feed and Grain Country Elevators</t>
  </si>
  <si>
    <t>30200602</t>
  </si>
  <si>
    <t>30200603</t>
  </si>
  <si>
    <t>30200604</t>
  </si>
  <si>
    <t>30200605</t>
  </si>
  <si>
    <t>30200606</t>
  </si>
  <si>
    <t>30200607</t>
  </si>
  <si>
    <t>30200608</t>
  </si>
  <si>
    <t>30200609</t>
  </si>
  <si>
    <t>30200610</t>
  </si>
  <si>
    <t>30200611</t>
  </si>
  <si>
    <t>30200699</t>
  </si>
  <si>
    <t>30200701</t>
  </si>
  <si>
    <t>Grain Millings</t>
  </si>
  <si>
    <t>General **</t>
  </si>
  <si>
    <t>30200702</t>
  </si>
  <si>
    <t>30200703</t>
  </si>
  <si>
    <t>Barley Cleaning</t>
  </si>
  <si>
    <t>30200704</t>
  </si>
  <si>
    <t>Milo Cleaning</t>
  </si>
  <si>
    <t>30200705</t>
  </si>
  <si>
    <t>Barley Flour Mill</t>
  </si>
  <si>
    <t>30200706</t>
  </si>
  <si>
    <t>Barley: Receiving</t>
  </si>
  <si>
    <t>30200707</t>
  </si>
  <si>
    <t>Barley: Bulk Loading</t>
  </si>
  <si>
    <t>30200708</t>
  </si>
  <si>
    <t>Barley Malting: Grain Receiving</t>
  </si>
  <si>
    <t>30200709</t>
  </si>
  <si>
    <t>Barley Malting: Gas-fired Malt Kiln</t>
  </si>
  <si>
    <t>30200710</t>
  </si>
  <si>
    <t>Milo: Receiving</t>
  </si>
  <si>
    <t>30200711</t>
  </si>
  <si>
    <t>Durum Milling: Grain Receiving</t>
  </si>
  <si>
    <t>30200712</t>
  </si>
  <si>
    <t>Durum Milling: Precleaning/Handling</t>
  </si>
  <si>
    <t>30200713</t>
  </si>
  <si>
    <t>Durum Milling: Cleaning House</t>
  </si>
  <si>
    <t>30200714</t>
  </si>
  <si>
    <t>Durum Milling: Millhouse</t>
  </si>
  <si>
    <t>30200721</t>
  </si>
  <si>
    <t>Rye: Grain Receiving</t>
  </si>
  <si>
    <t>30200722</t>
  </si>
  <si>
    <t>Rye: Precleaning/Handling</t>
  </si>
  <si>
    <t>30200723</t>
  </si>
  <si>
    <t>Rye: Cleaning House</t>
  </si>
  <si>
    <t>30200724</t>
  </si>
  <si>
    <t>Rye: Millhouse</t>
  </si>
  <si>
    <t>30200730</t>
  </si>
  <si>
    <t>30200731</t>
  </si>
  <si>
    <t>Wheat: Grain Receiving</t>
  </si>
  <si>
    <t>30200732</t>
  </si>
  <si>
    <t>Wheat: Precleaning/Handling</t>
  </si>
  <si>
    <t>30200733</t>
  </si>
  <si>
    <t>Wheat: Cleaning House</t>
  </si>
  <si>
    <t>30200734</t>
  </si>
  <si>
    <t>Wheat: Millhouse</t>
  </si>
  <si>
    <t>30200740</t>
  </si>
  <si>
    <t>Dry Corn Milling: Silo Storage</t>
  </si>
  <si>
    <t>30200741</t>
  </si>
  <si>
    <t>Dry Corn Milling: Grain Receiving</t>
  </si>
  <si>
    <t>30200742</t>
  </si>
  <si>
    <t>Dry Corn Milling: Grain Drying</t>
  </si>
  <si>
    <t>30200743</t>
  </si>
  <si>
    <t>Dry Corn Milling: Precleaning/Handling</t>
  </si>
  <si>
    <t>30200744</t>
  </si>
  <si>
    <t>Dry Corn Milling: Cleaning House</t>
  </si>
  <si>
    <t>30200745</t>
  </si>
  <si>
    <t>Cooler ** (See 3-05-027-30 for Industrial Sand Coolers)</t>
  </si>
  <si>
    <t>30502510</t>
  </si>
  <si>
    <t>30502511</t>
  </si>
  <si>
    <t>30502512</t>
  </si>
  <si>
    <t>30502513</t>
  </si>
  <si>
    <t>Excavating</t>
  </si>
  <si>
    <t>30502514</t>
  </si>
  <si>
    <t>40201705</t>
  </si>
  <si>
    <t>40201706</t>
  </si>
  <si>
    <t>40201721</t>
  </si>
  <si>
    <t>Two Piece Exterior Base Coating</t>
  </si>
  <si>
    <t>40201722</t>
  </si>
  <si>
    <t>Interior Spray Coating</t>
  </si>
  <si>
    <t>40201723</t>
  </si>
  <si>
    <t>Sheet Base Coating (Interior)</t>
  </si>
  <si>
    <t>40201724</t>
  </si>
  <si>
    <t>Sheet Base Coating (Exterior)</t>
  </si>
  <si>
    <t>40201725</t>
  </si>
  <si>
    <t>Side Seam Spray Coating</t>
  </si>
  <si>
    <t>40201726</t>
  </si>
  <si>
    <t>End Sealing Compound (Also See 4-02-017-36 &amp; -37)</t>
  </si>
  <si>
    <t>40201727</t>
  </si>
  <si>
    <t>40201728</t>
  </si>
  <si>
    <t>Over Varnish</t>
  </si>
  <si>
    <t>40201729</t>
  </si>
  <si>
    <t>Exterior End Coating</t>
  </si>
  <si>
    <t>40201731</t>
  </si>
  <si>
    <t>Three-piece Can Sheet Base Coating</t>
  </si>
  <si>
    <t>40201732</t>
  </si>
  <si>
    <t>Three-piece Can Sheet Lithographic Coating Line</t>
  </si>
  <si>
    <t>40201733</t>
  </si>
  <si>
    <t>Three-piece Can-side Seam Spray Coating</t>
  </si>
  <si>
    <t>40201734</t>
  </si>
  <si>
    <t>Three-piece Can Interior Body Spray Coat</t>
  </si>
  <si>
    <t>40201735</t>
  </si>
  <si>
    <t>Two-piece Can Coating Line</t>
  </si>
  <si>
    <t>40201736</t>
  </si>
  <si>
    <t>Two-piece Can End Sealing Compound</t>
  </si>
  <si>
    <t>40201737</t>
  </si>
  <si>
    <t>Three Piece Can End Sealing Compound</t>
  </si>
  <si>
    <t>40201738</t>
  </si>
  <si>
    <t>Two Piece Can Lithographic Coating Line</t>
  </si>
  <si>
    <t>40201739</t>
  </si>
  <si>
    <t>Three Piece Can Coating Line (All Coating Solvent Emission Points)</t>
  </si>
  <si>
    <t>40201799</t>
  </si>
  <si>
    <t>40201801</t>
  </si>
  <si>
    <t>Metal Coil Coating</t>
  </si>
  <si>
    <t>Prime Coating Application</t>
  </si>
  <si>
    <t>40201802</t>
  </si>
  <si>
    <t>40201803</t>
  </si>
  <si>
    <t>40201804</t>
  </si>
  <si>
    <t>40201805</t>
  </si>
  <si>
    <t>40201806</t>
  </si>
  <si>
    <t>Finish Coating</t>
  </si>
  <si>
    <t>40201807</t>
  </si>
  <si>
    <t>40201899</t>
  </si>
  <si>
    <t>40201901</t>
  </si>
  <si>
    <t>Wood Furniture Surface Coating</t>
  </si>
  <si>
    <t>40201903</t>
  </si>
  <si>
    <t>40201904</t>
  </si>
  <si>
    <t>40201999</t>
  </si>
  <si>
    <t>40202001</t>
  </si>
  <si>
    <t>Metal Furniture Operations</t>
  </si>
  <si>
    <t>40202002</t>
  </si>
  <si>
    <t>40202003</t>
  </si>
  <si>
    <t>40202004</t>
  </si>
  <si>
    <t>40202005</t>
  </si>
  <si>
    <t>40202010</t>
  </si>
  <si>
    <t>Polymerized Vinylidene Chloride Production-Emulsion, Dried Resin Prod.</t>
  </si>
  <si>
    <t>Emulsion Polymerization: Dried Resin</t>
  </si>
  <si>
    <t>64610110</t>
  </si>
  <si>
    <t>64610111</t>
  </si>
  <si>
    <t>64610112</t>
  </si>
  <si>
    <t>64610120</t>
  </si>
  <si>
    <t>64610121</t>
  </si>
  <si>
    <t>64610122</t>
  </si>
  <si>
    <t>64610130</t>
  </si>
  <si>
    <t>64610131</t>
  </si>
  <si>
    <t>64610132</t>
  </si>
  <si>
    <t>64610140</t>
  </si>
  <si>
    <t>64610141</t>
  </si>
  <si>
    <t>64610142</t>
  </si>
  <si>
    <t>Product Finishing: Dewatering and Centrifuge</t>
  </si>
  <si>
    <t>64610143</t>
  </si>
  <si>
    <t>Product Finishing: Dryer</t>
  </si>
  <si>
    <t>64610150</t>
  </si>
  <si>
    <t>64610201</t>
  </si>
  <si>
    <t>Polymerized Vinylidene Chloride Production - Suspension</t>
  </si>
  <si>
    <t>Polymerized Vinylidene Chloride Production: Suspension Polymerization</t>
  </si>
  <si>
    <t>64610210</t>
  </si>
  <si>
    <t>64610211</t>
  </si>
  <si>
    <t>64610212</t>
  </si>
  <si>
    <t>64610220</t>
  </si>
  <si>
    <t>64610221</t>
  </si>
  <si>
    <t>64610222</t>
  </si>
  <si>
    <t>64610230</t>
  </si>
  <si>
    <t>64610231</t>
  </si>
  <si>
    <t>64610232</t>
  </si>
  <si>
    <t>64610240</t>
  </si>
  <si>
    <t>64610241</t>
  </si>
  <si>
    <t>64610242</t>
  </si>
  <si>
    <t>64610250</t>
  </si>
  <si>
    <t>64610301</t>
  </si>
  <si>
    <t>Polymerized Vinylidene Chloride Production - Solution, Batch Process</t>
  </si>
  <si>
    <t>Solution Polymerization: Batch Process</t>
  </si>
  <si>
    <t>64610310</t>
  </si>
  <si>
    <t>40202038</t>
  </si>
  <si>
    <t>Single Coat Application: Flow Coat</t>
  </si>
  <si>
    <t>40202039</t>
  </si>
  <si>
    <t>Single Coat Application: Flashoff</t>
  </si>
  <si>
    <t>40202099</t>
  </si>
  <si>
    <t>40202101</t>
  </si>
  <si>
    <t>Flatwood Products</t>
  </si>
  <si>
    <t>Base Coat</t>
  </si>
  <si>
    <t>40202103</t>
  </si>
  <si>
    <t>40202104</t>
  </si>
  <si>
    <t>40202105</t>
  </si>
  <si>
    <t>40202106</t>
  </si>
  <si>
    <t>Topcoat</t>
  </si>
  <si>
    <t>40202107</t>
  </si>
  <si>
    <t>Filler</t>
  </si>
  <si>
    <t>40202108</t>
  </si>
  <si>
    <t>Sealer</t>
  </si>
  <si>
    <t>40202109</t>
  </si>
  <si>
    <t>Inks</t>
  </si>
  <si>
    <t>40202110</t>
  </si>
  <si>
    <t>Grove Coat Application</t>
  </si>
  <si>
    <t>40202111</t>
  </si>
  <si>
    <t>Stain Application</t>
  </si>
  <si>
    <t>40202117</t>
  </si>
  <si>
    <t>Filler Sander</t>
  </si>
  <si>
    <t>40202118</t>
  </si>
  <si>
    <t>Sealer Sander</t>
  </si>
  <si>
    <t>40202131</t>
  </si>
  <si>
    <t>Water-borne Coating</t>
  </si>
  <si>
    <t>40202132</t>
  </si>
  <si>
    <t>Solvent-borne Coating</t>
  </si>
  <si>
    <t>40202133</t>
  </si>
  <si>
    <t>Ultraviolet Coating</t>
  </si>
  <si>
    <t>40202140</t>
  </si>
  <si>
    <t>Surface Preparation (Includes Tempering, Sanding, Brushing, Grove Cut)</t>
  </si>
  <si>
    <t>40202199</t>
  </si>
  <si>
    <t>40202201</t>
  </si>
  <si>
    <t>Plastic Parts</t>
  </si>
  <si>
    <t>40202202</t>
  </si>
  <si>
    <t>40202203</t>
  </si>
  <si>
    <t>40202204</t>
  </si>
  <si>
    <t>40202205</t>
  </si>
  <si>
    <t>40202206</t>
  </si>
  <si>
    <t>Business: Baseline Coating Mix</t>
  </si>
  <si>
    <t>40202207</t>
  </si>
  <si>
    <t>Excavation: Scrapers</t>
  </si>
  <si>
    <t>50410010</t>
  </si>
  <si>
    <t>50410020</t>
  </si>
  <si>
    <t>Dumping</t>
  </si>
  <si>
    <t>50410021</t>
  </si>
  <si>
    <t>Dumping: Machinery into Truck</t>
  </si>
  <si>
    <t>50410022</t>
  </si>
  <si>
    <t>Dumping: Trucks onto Storage Piles</t>
  </si>
  <si>
    <t>50410030</t>
  </si>
  <si>
    <t>50410040</t>
  </si>
  <si>
    <t>50410101</t>
  </si>
  <si>
    <t>Stabilization/Solidification</t>
  </si>
  <si>
    <t>50410110</t>
  </si>
  <si>
    <t>50410111</t>
  </si>
  <si>
    <t>Mixing: Bins, Loading</t>
  </si>
  <si>
    <t>50410112</t>
  </si>
  <si>
    <t>Mixing: Bins, Unloading</t>
  </si>
  <si>
    <t>50410120</t>
  </si>
  <si>
    <t>Process</t>
  </si>
  <si>
    <t>50410121</t>
  </si>
  <si>
    <t>Nonreactive</t>
  </si>
  <si>
    <t>50410122</t>
  </si>
  <si>
    <t>Inorganic</t>
  </si>
  <si>
    <t>Business: Water-borne EMI/RFI Shielding Coating</t>
  </si>
  <si>
    <t>40202215</t>
  </si>
  <si>
    <t>Business: Zinc Arc Spray</t>
  </si>
  <si>
    <t>40202220</t>
  </si>
  <si>
    <t>40202229</t>
  </si>
  <si>
    <t>40202230</t>
  </si>
  <si>
    <t>Business: Medium Solids Solvent-borne Coating</t>
  </si>
  <si>
    <t>40202209</t>
  </si>
  <si>
    <t>Business: High Solids Coating (25% Efficiency)</t>
  </si>
  <si>
    <t>40202210</t>
  </si>
  <si>
    <t>Business: High Solids Solvent-borne Coating (40% Efficiency)</t>
  </si>
  <si>
    <t>40202211</t>
  </si>
  <si>
    <t>Business: Water-borne Coating</t>
  </si>
  <si>
    <t>40202212</t>
  </si>
  <si>
    <t>Business: Low Solids Solvent-borne EMI/RFI Shielding Coating</t>
  </si>
  <si>
    <t>40202213</t>
  </si>
  <si>
    <t>Business: Higher Solids Solvent-borne EMI/RFI Shielding Coating</t>
  </si>
  <si>
    <t>40202214</t>
  </si>
  <si>
    <t>30504036</t>
  </si>
  <si>
    <t>30504099</t>
  </si>
  <si>
    <t>30504101</t>
  </si>
  <si>
    <t>Clay processing: Kaolin</t>
  </si>
  <si>
    <t>Mining</t>
  </si>
  <si>
    <t>30504102</t>
  </si>
  <si>
    <t>Raw material storage</t>
  </si>
  <si>
    <t>30504103</t>
  </si>
  <si>
    <t>Raw material transfer</t>
  </si>
  <si>
    <t>30504115</t>
  </si>
  <si>
    <t>Raw material crushing, NEC</t>
  </si>
  <si>
    <t>30504119</t>
  </si>
  <si>
    <t>Raw material grinding, NEC</t>
  </si>
  <si>
    <t>30504129</t>
  </si>
  <si>
    <t>Screening, NEC</t>
  </si>
  <si>
    <t>30504130</t>
  </si>
  <si>
    <t>Drying, rotary dryer</t>
  </si>
  <si>
    <t>30504131</t>
  </si>
  <si>
    <t>Drying, spray dryer</t>
  </si>
  <si>
    <t>30504132</t>
  </si>
  <si>
    <t>Drying, apron dryer</t>
  </si>
  <si>
    <t>30504133</t>
  </si>
  <si>
    <t>Drying, vibrating grate dryer</t>
  </si>
  <si>
    <t>30504139</t>
  </si>
  <si>
    <t>Drying, dryer NEC</t>
  </si>
  <si>
    <t>30504140</t>
  </si>
  <si>
    <t>Calcining, rotary calciner</t>
  </si>
  <si>
    <t>30504141</t>
  </si>
  <si>
    <t>Calcining, multiple hearth furnace</t>
  </si>
  <si>
    <t>30504142</t>
  </si>
  <si>
    <t>Calcining, flash calciner</t>
  </si>
  <si>
    <t>30504149</t>
  </si>
  <si>
    <t>Calcining, calciner NEC</t>
  </si>
  <si>
    <t>30504150</t>
  </si>
  <si>
    <t>Product grinding</t>
  </si>
  <si>
    <t>30504151</t>
  </si>
  <si>
    <t>Product screening/classification</t>
  </si>
  <si>
    <t>30504160</t>
  </si>
  <si>
    <t>Bleaching</t>
  </si>
  <si>
    <t>30504170</t>
  </si>
  <si>
    <t>Product transfer</t>
  </si>
  <si>
    <t>30504171</t>
  </si>
  <si>
    <t>Product storage</t>
  </si>
  <si>
    <t>30504172</t>
  </si>
  <si>
    <t>Product packaging</t>
  </si>
  <si>
    <t>30504201</t>
  </si>
  <si>
    <t>Clay processing: Ball clay</t>
  </si>
  <si>
    <t>30504202</t>
  </si>
  <si>
    <t>30504203</t>
  </si>
  <si>
    <t>30504215</t>
  </si>
  <si>
    <t>30504219</t>
  </si>
  <si>
    <t>30504230</t>
  </si>
  <si>
    <t>30504231</t>
  </si>
  <si>
    <t>30504232</t>
  </si>
  <si>
    <t>30504233</t>
  </si>
  <si>
    <t>30504239</t>
  </si>
  <si>
    <t>30504250</t>
  </si>
  <si>
    <t>30504270</t>
  </si>
  <si>
    <t>30504271</t>
  </si>
  <si>
    <t>30504272</t>
  </si>
  <si>
    <t>30504301</t>
  </si>
  <si>
    <t>Clay processing: Fire clay</t>
  </si>
  <si>
    <t>30504302</t>
  </si>
  <si>
    <t>30504303</t>
  </si>
  <si>
    <t>30504315</t>
  </si>
  <si>
    <t>30504319</t>
  </si>
  <si>
    <t>30504329</t>
  </si>
  <si>
    <t>30504330</t>
  </si>
  <si>
    <t>30504331</t>
  </si>
  <si>
    <t>30504332</t>
  </si>
  <si>
    <t>30504333</t>
  </si>
  <si>
    <t>30504339</t>
  </si>
  <si>
    <t>30504340</t>
  </si>
  <si>
    <t>30504341</t>
  </si>
  <si>
    <t>30504342</t>
  </si>
  <si>
    <t>30504349</t>
  </si>
  <si>
    <t>30504350</t>
  </si>
  <si>
    <t>30504351</t>
  </si>
  <si>
    <t>30504370</t>
  </si>
  <si>
    <t>30504371</t>
  </si>
  <si>
    <t>30504372</t>
  </si>
  <si>
    <t>30504401</t>
  </si>
  <si>
    <t>Clay processing: Bentonite</t>
  </si>
  <si>
    <t>30504402</t>
  </si>
  <si>
    <t>30504403</t>
  </si>
  <si>
    <t>30504415</t>
  </si>
  <si>
    <t>30504419</t>
  </si>
  <si>
    <t>30504430</t>
  </si>
  <si>
    <t>30504431</t>
  </si>
  <si>
    <t>30504432</t>
  </si>
  <si>
    <t>30504433</t>
  </si>
  <si>
    <t>30504439</t>
  </si>
  <si>
    <t>30504450</t>
  </si>
  <si>
    <t>30504451</t>
  </si>
  <si>
    <t>30504470</t>
  </si>
  <si>
    <t>30504471</t>
  </si>
  <si>
    <t>30504472</t>
  </si>
  <si>
    <t>30504501</t>
  </si>
  <si>
    <t>Clay processing: Fuller's earth</t>
  </si>
  <si>
    <t>30504502</t>
  </si>
  <si>
    <t>30504503</t>
  </si>
  <si>
    <t>30504515</t>
  </si>
  <si>
    <t>30504519</t>
  </si>
  <si>
    <t>30504530</t>
  </si>
  <si>
    <t>30504531</t>
  </si>
  <si>
    <t>30504532</t>
  </si>
  <si>
    <t>30504533</t>
  </si>
  <si>
    <t>30504539</t>
  </si>
  <si>
    <t>30504550</t>
  </si>
  <si>
    <t>30504551</t>
  </si>
  <si>
    <t>30504570</t>
  </si>
  <si>
    <t>30504571</t>
  </si>
  <si>
    <t>30504572</t>
  </si>
  <si>
    <t>30504601</t>
  </si>
  <si>
    <t>Clay processing: Common clay and shale, NEC</t>
  </si>
  <si>
    <t>30504602</t>
  </si>
  <si>
    <t>30504603</t>
  </si>
  <si>
    <t>30504615</t>
  </si>
  <si>
    <t>30504619</t>
  </si>
  <si>
    <t>30504629</t>
  </si>
  <si>
    <t>30504630</t>
  </si>
  <si>
    <t>30504631</t>
  </si>
  <si>
    <t>30504632</t>
  </si>
  <si>
    <t>30504633</t>
  </si>
  <si>
    <t>30504639</t>
  </si>
  <si>
    <t>30504670</t>
  </si>
  <si>
    <t>30504671</t>
  </si>
  <si>
    <t>30504672</t>
  </si>
  <si>
    <t>30505001</t>
  </si>
  <si>
    <t>Asphalt Processing (Blowing)</t>
  </si>
  <si>
    <t>30505005</t>
  </si>
  <si>
    <t>Asphalt Storage (Prior to Blowing)</t>
  </si>
  <si>
    <t>30505010</t>
  </si>
  <si>
    <t>Asphalt Blowing Still</t>
  </si>
  <si>
    <t>30505020</t>
  </si>
  <si>
    <t>30505021</t>
  </si>
  <si>
    <t>30505022</t>
  </si>
  <si>
    <t>30505023</t>
  </si>
  <si>
    <t>Asphalt Heater: LP Gas</t>
  </si>
  <si>
    <t>30508906</t>
  </si>
  <si>
    <t>Talc Processing</t>
  </si>
  <si>
    <t>Storage of Raw Mined Talc Before Processing</t>
  </si>
  <si>
    <t>30508908</t>
  </si>
  <si>
    <t>Conveyor Transfer of Raw Talc to Primary Crusher</t>
  </si>
  <si>
    <t>30508909</t>
  </si>
  <si>
    <t>Natural Gas Fired Crude Ore Dryer</t>
  </si>
  <si>
    <t>30508910</t>
  </si>
  <si>
    <t>Fuel Oil Fired Crude Ore Dryer</t>
  </si>
  <si>
    <t>30508911</t>
  </si>
  <si>
    <t>Primary crusher</t>
  </si>
  <si>
    <t>30508912</t>
  </si>
  <si>
    <t>Crushed Talc Railcar Loading</t>
  </si>
  <si>
    <t>30508914</t>
  </si>
  <si>
    <t>Crushed Talc Storage Bin Loading</t>
  </si>
  <si>
    <t>30508917</t>
  </si>
  <si>
    <t>Screening Oversize Ore to Return to Primary Crusher</t>
  </si>
  <si>
    <t>30508921</t>
  </si>
  <si>
    <t>Clarification (Phosphatation)</t>
  </si>
  <si>
    <t>30201521</t>
  </si>
  <si>
    <t>Clarification (Carbonation)</t>
  </si>
  <si>
    <t>30201525</t>
  </si>
  <si>
    <t>Adsorbent Regeneration</t>
  </si>
  <si>
    <t>30201526</t>
  </si>
  <si>
    <t>Adsorbent Conveyor Transfer</t>
  </si>
  <si>
    <t>30201530</t>
  </si>
  <si>
    <t>30201532</t>
  </si>
  <si>
    <t>30201535</t>
  </si>
  <si>
    <t>Sugar Dryer</t>
  </si>
  <si>
    <t>30201536</t>
  </si>
  <si>
    <t>Sugar Cooler</t>
  </si>
  <si>
    <t>30201537</t>
  </si>
  <si>
    <t>40204670</t>
  </si>
  <si>
    <t>Anaerobic Biodegradation: Upflow Anaerobic Sludge Blankets</t>
  </si>
  <si>
    <t>50410740</t>
  </si>
  <si>
    <t>Surface Bioremediation</t>
  </si>
  <si>
    <t>50410760</t>
  </si>
  <si>
    <t>Bioreactors</t>
  </si>
  <si>
    <t>50410761</t>
  </si>
  <si>
    <t>Bioreactors: Activated Sludge</t>
  </si>
  <si>
    <t>50410762</t>
  </si>
  <si>
    <t>Bioreactors: Fixed Film</t>
  </si>
  <si>
    <t>50410763</t>
  </si>
  <si>
    <t>Bioreactors: Sequencing Batch</t>
  </si>
  <si>
    <t>50410764</t>
  </si>
  <si>
    <t>Bioreactors: Fluidized Bed</t>
  </si>
  <si>
    <t>50410765</t>
  </si>
  <si>
    <t>Bioreactors: Soil Slurry</t>
  </si>
  <si>
    <t>50410766</t>
  </si>
  <si>
    <t>Bioreactors: Trickling Filter</t>
  </si>
  <si>
    <t>50410780</t>
  </si>
  <si>
    <t>In Situ Bioremediation</t>
  </si>
  <si>
    <t>50480001</t>
  </si>
  <si>
    <t>50482001</t>
  </si>
  <si>
    <t>50482002</t>
  </si>
  <si>
    <t>50482599</t>
  </si>
  <si>
    <t>50490004</t>
  </si>
  <si>
    <t>General Processes Incinerators: Process Gas</t>
  </si>
  <si>
    <t>62540001</t>
  </si>
  <si>
    <t>MACT Source Categories</t>
  </si>
  <si>
    <t>Food and Agricultural Processes</t>
  </si>
  <si>
    <t>Cellulose Food Casing Manufacture</t>
  </si>
  <si>
    <t>Cellulose Food Casing</t>
  </si>
  <si>
    <t>62540010</t>
  </si>
  <si>
    <t>Cellulose Xanthate Formation: Barattees</t>
  </si>
  <si>
    <t>62540020</t>
  </si>
  <si>
    <t>Viscose Processing</t>
  </si>
  <si>
    <t>62540021</t>
  </si>
  <si>
    <t>Viscose Processing: Viscose Holding Tanks</t>
  </si>
  <si>
    <t>62540022</t>
  </si>
  <si>
    <t>Viscose Processing: Extrusion and Coagulation</t>
  </si>
  <si>
    <t>62540023</t>
  </si>
  <si>
    <t>Viscose Processing: Regeneration</t>
  </si>
  <si>
    <t>62540024</t>
  </si>
  <si>
    <t>Viscose Processing: Water Washing</t>
  </si>
  <si>
    <t>62540025</t>
  </si>
  <si>
    <t>Drying and Humidification</t>
  </si>
  <si>
    <t>62540030</t>
  </si>
  <si>
    <t>MP Operation</t>
  </si>
  <si>
    <t>62540040</t>
  </si>
  <si>
    <t>Acid Bath System And Evaporators</t>
  </si>
  <si>
    <t>62540041</t>
  </si>
  <si>
    <t>(NH4)2 SO4 Acid Bath System and Evaporator</t>
  </si>
  <si>
    <t>62540042</t>
  </si>
  <si>
    <t>Na2SO4 Acid Bath System and Evaporator</t>
  </si>
  <si>
    <t>62540050</t>
  </si>
  <si>
    <t>End Product Storage: Cellulose Casing</t>
  </si>
  <si>
    <t>62580001</t>
  </si>
  <si>
    <t>62582001</t>
  </si>
  <si>
    <t>62582002</t>
  </si>
  <si>
    <t>62582501</t>
  </si>
  <si>
    <t>Viscose Filtering</t>
  </si>
  <si>
    <t>62582502</t>
  </si>
  <si>
    <t>Water Washing</t>
  </si>
  <si>
    <t>62582503</t>
  </si>
  <si>
    <t>Acid Bath Evaporator</t>
  </si>
  <si>
    <t>62582599</t>
  </si>
  <si>
    <t>63111001</t>
  </si>
  <si>
    <t>Agricultural Chemicals Production</t>
  </si>
  <si>
    <t>2,4-D Salts and Esters Production</t>
  </si>
  <si>
    <t>63111010</t>
  </si>
  <si>
    <t>Process Vents: 2,4-D Salts and Esters Production</t>
  </si>
  <si>
    <t>63111011</t>
  </si>
  <si>
    <t>Process Vents, Chlorophenol Unit: Chlorination Reactor</t>
  </si>
  <si>
    <t>63111012</t>
  </si>
  <si>
    <t>Process Vents, Chlorophenol Unit: Distillation</t>
  </si>
  <si>
    <t>63111020</t>
  </si>
  <si>
    <t>Process Vents, Chloroacetic Acid Plant</t>
  </si>
  <si>
    <t>63111021</t>
  </si>
  <si>
    <t>Process Vents, Chloroacetic Acid Plant: Neutralizer</t>
  </si>
  <si>
    <t>63111030</t>
  </si>
  <si>
    <t>Process Vents, Chlorine Plant</t>
  </si>
  <si>
    <t>63111040</t>
  </si>
  <si>
    <t>Process Vents, 2,4-D: Neutralizer (Chlorine and Phenoxyacetic Acid)</t>
  </si>
  <si>
    <t>63111041</t>
  </si>
  <si>
    <t>Process Vents, 2,4-D: Condensation Reactor</t>
  </si>
  <si>
    <t>63111042</t>
  </si>
  <si>
    <t>Process Vents: 2,4-D Recovery</t>
  </si>
  <si>
    <t>63111043</t>
  </si>
  <si>
    <t>Process Vents, 2,4-D Recovery: Vessel</t>
  </si>
  <si>
    <t>63111044</t>
  </si>
  <si>
    <t>Process Vents, 2,4-D Recovery: Filtration</t>
  </si>
  <si>
    <t>63111045</t>
  </si>
  <si>
    <t>Process Vents, 2,4-D: Dryer (For Wet 2,4-D)</t>
  </si>
  <si>
    <t>63111050</t>
  </si>
  <si>
    <t>Process Vents: 2,4-D Product Storage</t>
  </si>
  <si>
    <t>63111070</t>
  </si>
  <si>
    <t>Waste Products</t>
  </si>
  <si>
    <t>63111071</t>
  </si>
  <si>
    <t>Waste Products: Filter Cakes</t>
  </si>
  <si>
    <t>63111072</t>
  </si>
  <si>
    <t>Waste Products: Still Bottoms</t>
  </si>
  <si>
    <t>63125001</t>
  </si>
  <si>
    <t>Captan Production</t>
  </si>
  <si>
    <t>63125010</t>
  </si>
  <si>
    <t>Process Vents: Captan Unit</t>
  </si>
  <si>
    <t>63125011</t>
  </si>
  <si>
    <t>Process Vents: PMM/THPI Reactor</t>
  </si>
  <si>
    <t>63125012</t>
  </si>
  <si>
    <t>Process Vents: Captan Unit, Holding Vessel</t>
  </si>
  <si>
    <t>63125013</t>
  </si>
  <si>
    <t>Process Vents: Captan Unit, Filtration</t>
  </si>
  <si>
    <t>63125014</t>
  </si>
  <si>
    <t>Process Vents: Captan Unit, Washing</t>
  </si>
  <si>
    <t>63125015</t>
  </si>
  <si>
    <t>Process Vents: Captan Unit, Drying</t>
  </si>
  <si>
    <t>63125030</t>
  </si>
  <si>
    <t>Process Vents: THPI Production</t>
  </si>
  <si>
    <t>63125031</t>
  </si>
  <si>
    <t>Process Vents: THPI Reactor</t>
  </si>
  <si>
    <t>63125032</t>
  </si>
  <si>
    <t>Process Vents: THPI Flaker</t>
  </si>
  <si>
    <t>63125040</t>
  </si>
  <si>
    <t>Process Vents: PMM Production</t>
  </si>
  <si>
    <t>63125041</t>
  </si>
  <si>
    <t>Process Vents: PMM Chlorinator</t>
  </si>
  <si>
    <t>40300215</t>
  </si>
  <si>
    <t>40300216</t>
  </si>
  <si>
    <t>40300299</t>
  </si>
  <si>
    <t>Specify Liquid **</t>
  </si>
  <si>
    <t>40300302</t>
  </si>
  <si>
    <t>40301001</t>
  </si>
  <si>
    <t>Fixed Roof Tanks (Varying Sizes)</t>
  </si>
  <si>
    <t>Gasoline RVP 13: Breathing Loss (67000 Bbl. Tank Size)</t>
  </si>
  <si>
    <t>40301002</t>
  </si>
  <si>
    <t>Gasoline RVP 10: Breathing Loss (67000 Bbl. Tank Size)</t>
  </si>
  <si>
    <t>40301003</t>
  </si>
  <si>
    <t>Gasoline RVP 7: Breathing Loss (67000 Bbl. Tank Size)</t>
  </si>
  <si>
    <t>40301004</t>
  </si>
  <si>
    <t>Gasoline RVP 13: Breathing Loss (250000 Bbl. Tank Size)</t>
  </si>
  <si>
    <t>40301005</t>
  </si>
  <si>
    <t>Gasoline RVP 10: Breathing Loss (250000 Bbl. Tank Size)</t>
  </si>
  <si>
    <t>40301006</t>
  </si>
  <si>
    <t>Gasoline RVP 7: Breathing Loss (250000 Bbl. Tank Size)</t>
  </si>
  <si>
    <t>40301007</t>
  </si>
  <si>
    <t>Gasoline RVP 13: Working Loss (Tank Diameter Independent)</t>
  </si>
  <si>
    <t>40301008</t>
  </si>
  <si>
    <t>Gasoline RVP 10: Working Loss (Tank Diameter Independent)</t>
  </si>
  <si>
    <t>40301009</t>
  </si>
  <si>
    <t>Gasoline RVP 7: Working Loss (Tank Diameter Independent)</t>
  </si>
  <si>
    <t>40301010</t>
  </si>
  <si>
    <t>Crude Oil RVP 5: Breathing Loss (67000 Bbl. Tank Size)</t>
  </si>
  <si>
    <t>40301011</t>
  </si>
  <si>
    <t>Crude Oil RVP 5: Breathing Loss (250000 Bbl. Tank Size)</t>
  </si>
  <si>
    <t>40301012</t>
  </si>
  <si>
    <t>Crude Oil RVP 5: Working Loss (Tank Diameter Independent)</t>
  </si>
  <si>
    <t>40301013</t>
  </si>
  <si>
    <t>Jet Naphtha (JP-4): Breathing Loss (67000 Bbl. Tank Size)</t>
  </si>
  <si>
    <t>40301014</t>
  </si>
  <si>
    <t>Jet Naphtha (JP-4): Breathing Loss (250000 Bbl. Tank Size)</t>
  </si>
  <si>
    <t>40301015</t>
  </si>
  <si>
    <t>Jet Naphtha (JP-4): Working Loss (Tank Diameter Independent)</t>
  </si>
  <si>
    <t>40301016</t>
  </si>
  <si>
    <t>Jet Kerosene: Breathing Loss (67000 Bbl. Tank Size)</t>
  </si>
  <si>
    <t>40301017</t>
  </si>
  <si>
    <t>Jet Kerosene: Breathing Loss (250000 Bbl. Tank Size)</t>
  </si>
  <si>
    <t>40301018</t>
  </si>
  <si>
    <t>Jet Kerosene: Working Loss (Tank Diameter Independent)</t>
  </si>
  <si>
    <t>40301019</t>
  </si>
  <si>
    <t>Distillate Fuel #2: Breathing Loss (67000 Bbl. Tank Size)</t>
  </si>
  <si>
    <t>40301020</t>
  </si>
  <si>
    <t>Distillate Fuel #2: Breathing Loss (250000 Bbl. Tank Size)</t>
  </si>
  <si>
    <t>40301021</t>
  </si>
  <si>
    <t>Process Vents, Cl Recovery System: Knockout Pots</t>
  </si>
  <si>
    <t>Grade 5 Fuel Oil: Breathing Loss (67000 Bbl. Tank Size)</t>
  </si>
  <si>
    <t>40301027</t>
  </si>
  <si>
    <t>Grade 4 Fuel Oil: Breathing Loss (67000 Bbl. Tank Size)</t>
  </si>
  <si>
    <t>40301028</t>
  </si>
  <si>
    <t>Grade 2 Fuel Oil: Breathing Loss (67000 Bbl. Tank Size)</t>
  </si>
  <si>
    <t>40301029</t>
  </si>
  <si>
    <t>Grade 1 Fuel Oil: Breathing Loss (67000 Bbl. Tank Size)</t>
  </si>
  <si>
    <t>40301065</t>
  </si>
  <si>
    <t>Grade 6 Fuel Oil: Breathing Loss (250000 Bbl. Tank Size)</t>
  </si>
  <si>
    <t>40301066</t>
  </si>
  <si>
    <t>Grade 5 Fuel Oil: Breathing Loss (250000 Bbl. Tank Size)</t>
  </si>
  <si>
    <t>40301067</t>
  </si>
  <si>
    <t>Grade 4 Fuel Oil: Breathing Loss (250000 Bbl. Tank Size)</t>
  </si>
  <si>
    <t>40301068</t>
  </si>
  <si>
    <t>Grade 2 Fuel Oil: Breathing Loss (250000 Bbl. Tank Size)</t>
  </si>
  <si>
    <t>40301069</t>
  </si>
  <si>
    <t>Grade 1 Fuel Oil: Breathing Loss (250000 Bbl. Tank Size)</t>
  </si>
  <si>
    <t>40301075</t>
  </si>
  <si>
    <t>Grade 6 Fuel Oil: Working Loss (Independent Tank Diameter)</t>
  </si>
  <si>
    <t>Fermentation: Alcohol</t>
  </si>
  <si>
    <t>30280001</t>
  </si>
  <si>
    <t>30282001</t>
  </si>
  <si>
    <t>30282002</t>
  </si>
  <si>
    <t>30282501</t>
  </si>
  <si>
    <t>Mineral Oil Stripper</t>
  </si>
  <si>
    <t>30282502</t>
  </si>
  <si>
    <t>Desolventizer/Toaster</t>
  </si>
  <si>
    <t>30282503</t>
  </si>
  <si>
    <t>Condensate from Condensers</t>
  </si>
  <si>
    <t>30282504</t>
  </si>
  <si>
    <t>Wastewater Separator</t>
  </si>
  <si>
    <t>30282599</t>
  </si>
  <si>
    <t>30288801</t>
  </si>
  <si>
    <t>30288802</t>
  </si>
  <si>
    <t>30288803</t>
  </si>
  <si>
    <t>30288804</t>
  </si>
  <si>
    <t>30288805</t>
  </si>
  <si>
    <t>30290001</t>
  </si>
  <si>
    <t>30290002</t>
  </si>
  <si>
    <t>30290003</t>
  </si>
  <si>
    <t>30290005</t>
  </si>
  <si>
    <t>30601601</t>
  </si>
  <si>
    <t>Catalytic Reforming Unit</t>
  </si>
  <si>
    <t>30601602</t>
  </si>
  <si>
    <t>Alkylation Feed Treater</t>
  </si>
  <si>
    <t>30601603</t>
  </si>
  <si>
    <t>Alkylation Unit: Hydrofluoric Acid</t>
  </si>
  <si>
    <t>30601604</t>
  </si>
  <si>
    <t>Alkylation Unit: Sulfuric Acid</t>
  </si>
  <si>
    <t>30601701</t>
  </si>
  <si>
    <t>Catalytic Hydrotreating Unit</t>
  </si>
  <si>
    <t>30601801</t>
  </si>
  <si>
    <t>Hydrogen Generation Unit</t>
  </si>
  <si>
    <t>30601901</t>
  </si>
  <si>
    <t>Merox Treating Unit</t>
  </si>
  <si>
    <t>30602001</t>
  </si>
  <si>
    <t>Crude Unit Atmospheric Distillation</t>
  </si>
  <si>
    <t>30602101</t>
  </si>
  <si>
    <t>Light Ends Fractionation Unit</t>
  </si>
  <si>
    <t>30602201</t>
  </si>
  <si>
    <t>Gasoline Blending Unit</t>
  </si>
  <si>
    <t>30602301</t>
  </si>
  <si>
    <t>Hydrocracking Unit</t>
  </si>
  <si>
    <t>30602401</t>
  </si>
  <si>
    <t>Reciprocating Engine Compressors</t>
  </si>
  <si>
    <t>Natural Gas Fired</t>
  </si>
  <si>
    <t>30603201</t>
  </si>
  <si>
    <t>Sour Gas Treating Unit</t>
  </si>
  <si>
    <t>30603301</t>
  </si>
  <si>
    <t>Desulfurization</t>
  </si>
  <si>
    <t>Sulfur Recovery Unit</t>
  </si>
  <si>
    <t>30609901</t>
  </si>
  <si>
    <t>Incinerators</t>
  </si>
  <si>
    <t>Distillate Oil (No. 2)</t>
  </si>
  <si>
    <t>30609902</t>
  </si>
  <si>
    <t>30609903</t>
  </si>
  <si>
    <t>30609904</t>
  </si>
  <si>
    <t>30609905</t>
  </si>
  <si>
    <t>30610001</t>
  </si>
  <si>
    <t>Lube Oil Refining</t>
  </si>
  <si>
    <t>30622001</t>
  </si>
  <si>
    <t>Underground Storage Remediation and Other Remediation:</t>
  </si>
  <si>
    <t>30622002</t>
  </si>
  <si>
    <t>Underground Storage and Other Remediation: Soil: Residual Oil</t>
  </si>
  <si>
    <t>30622003</t>
  </si>
  <si>
    <t>Underground Storage and Other Remediation: Soil: Natural Gas</t>
  </si>
  <si>
    <t>30622004</t>
  </si>
  <si>
    <t>Underground Storage and Other Remediation: Soil: Distillate Oil</t>
  </si>
  <si>
    <t>30622005</t>
  </si>
  <si>
    <t>Underground Storage and Other Remediation: Soil: LPG</t>
  </si>
  <si>
    <t>30622006</t>
  </si>
  <si>
    <t>Underground Storage and Other Remediation: Soil: Waste Oil</t>
  </si>
  <si>
    <t>30622201</t>
  </si>
  <si>
    <t>Underground Storage and Other Remediation: Vapor Extract</t>
  </si>
  <si>
    <t>30622202</t>
  </si>
  <si>
    <t>Underground Storage and Other Remediation: Vapor Extract: Residual Oil</t>
  </si>
  <si>
    <t>30622203</t>
  </si>
  <si>
    <t>Underground Storage and Other Remediation: Vapor Extract: Natural Gas</t>
  </si>
  <si>
    <t>30622204</t>
  </si>
  <si>
    <t>Underground Storage &amp; Other Remediation: Vapor Extract: Distillate Oil</t>
  </si>
  <si>
    <t>30622205</t>
  </si>
  <si>
    <t>Underground Storage and Other Remediation: Vapor Extract: LPG</t>
  </si>
  <si>
    <t>30622206</t>
  </si>
  <si>
    <t>Underground Storage and Other Remediation: Vapor Extract: Waste Oil</t>
  </si>
  <si>
    <t>30622401</t>
  </si>
  <si>
    <t>Underground Storage and Other Remediation: Air Stripping</t>
  </si>
  <si>
    <t>30622402</t>
  </si>
  <si>
    <t>Underground Storage and Other Remediation: Air Stripping: Residual Oil</t>
  </si>
  <si>
    <t>30622403</t>
  </si>
  <si>
    <t>Underground Storage and Other Remediation: Air Stripping: Natural Gas</t>
  </si>
  <si>
    <t>30622404</t>
  </si>
  <si>
    <t>Underground Storage &amp; Other Remediation: Air Stripping: Distillate Oil</t>
  </si>
  <si>
    <t>30622405</t>
  </si>
  <si>
    <t>Underground Storage and Other Remediation: Air Stripping: LPG</t>
  </si>
  <si>
    <t>30622406</t>
  </si>
  <si>
    <t>Underground Storage and Other Remediation: Air Stripping: Waste Oil</t>
  </si>
  <si>
    <t>30630005</t>
  </si>
  <si>
    <t>Re-refining of Lube Oils and Greases</t>
  </si>
  <si>
    <t>Waste Oil Still Vent</t>
  </si>
  <si>
    <t>30630006</t>
  </si>
  <si>
    <t>Waste Oil Storage Tank</t>
  </si>
  <si>
    <t>30630007</t>
  </si>
  <si>
    <t>Finished Product Storage Tank</t>
  </si>
  <si>
    <t>30688801</t>
  </si>
  <si>
    <t>30688802</t>
  </si>
  <si>
    <t>30688803</t>
  </si>
  <si>
    <t>30688804</t>
  </si>
  <si>
    <t>30688805</t>
  </si>
  <si>
    <t>30699998</t>
  </si>
  <si>
    <t>Petroleum Products - Not Classified</t>
  </si>
  <si>
    <t>30699999</t>
  </si>
  <si>
    <t>30700101</t>
  </si>
  <si>
    <t>Pulp and Paper and Wood Products</t>
  </si>
  <si>
    <t>Sulfate (Kraft) Pulping</t>
  </si>
  <si>
    <t>40301154</t>
  </si>
  <si>
    <t>Jet Kerosene: Standing Loss - Internal</t>
  </si>
  <si>
    <t>40301155</t>
  </si>
  <si>
    <t>Distillate Fuel #2: Standing Loss - Internal</t>
  </si>
  <si>
    <t>40301165</t>
  </si>
  <si>
    <t>Grade 6 Fuel Oil: Standing Loss (250000 Bbl. Tank Size)</t>
  </si>
  <si>
    <t>40301166</t>
  </si>
  <si>
    <t>Grade 5 Fuel Oil: Standing Loss (250000 Bbl. Tank Size)</t>
  </si>
  <si>
    <t>40301167</t>
  </si>
  <si>
    <t>Grade 4 Fuel Oil: Standing Loss (250000 Bbl. Tank Size)</t>
  </si>
  <si>
    <t>40301168</t>
  </si>
  <si>
    <t>30700106</t>
  </si>
  <si>
    <t>Lime Kiln</t>
  </si>
  <si>
    <t>30700107</t>
  </si>
  <si>
    <t>Turpentine Condenser</t>
  </si>
  <si>
    <t>30700108</t>
  </si>
  <si>
    <t>Fluid Bed Calciner</t>
  </si>
  <si>
    <t>30700109</t>
  </si>
  <si>
    <t>Liquor Oxidation Tower</t>
  </si>
  <si>
    <t>30700110</t>
  </si>
  <si>
    <t>Recovery Furnace/Indirect Contact Evaporator</t>
  </si>
  <si>
    <t>30700111</t>
  </si>
  <si>
    <t>Filtrate Tanks</t>
  </si>
  <si>
    <t>30700112</t>
  </si>
  <si>
    <t>Lime Mud Washers</t>
  </si>
  <si>
    <t>30700113</t>
  </si>
  <si>
    <t>Lime Mud Filter System</t>
  </si>
  <si>
    <t>30700114</t>
  </si>
  <si>
    <t>Bleaching Reactors</t>
  </si>
  <si>
    <t>30700115</t>
  </si>
  <si>
    <t>Chlorine Dioxide</t>
  </si>
  <si>
    <t>30700116</t>
  </si>
  <si>
    <t>40301199</t>
  </si>
  <si>
    <t>Specify Liquid: Standing Loss (250000 Bbl. Tank Size)</t>
  </si>
  <si>
    <t>40301201</t>
  </si>
  <si>
    <t>Variable Vapor Space</t>
  </si>
  <si>
    <t>Gasoline RVP 13: Filling Loss</t>
  </si>
  <si>
    <t>40301202</t>
  </si>
  <si>
    <t>Gasoline RVP 10: Filling Loss</t>
  </si>
  <si>
    <t>40301203</t>
  </si>
  <si>
    <t>Gasoline RVP 7: Filling Loss</t>
  </si>
  <si>
    <t>Process Vents, Reactor: Annealing Zone</t>
  </si>
  <si>
    <t>64130125</t>
  </si>
  <si>
    <t>64130201</t>
  </si>
  <si>
    <t>Polymethyl Methacrylate Prod-Bulk Polymeriz'n, Centrifugal Polymeriz'n</t>
  </si>
  <si>
    <t>Polymethyl Methacrylate Resins: Bulk, Centrifugal Process</t>
  </si>
  <si>
    <t>64130210</t>
  </si>
  <si>
    <t>30700118</t>
  </si>
  <si>
    <t>Liquor Clarifiers</t>
  </si>
  <si>
    <t>30700119</t>
  </si>
  <si>
    <t>Boiler Ash Handling</t>
  </si>
  <si>
    <t>30700120</t>
  </si>
  <si>
    <t>Stock Washing/Screening</t>
  </si>
  <si>
    <t>30700121</t>
  </si>
  <si>
    <t>Wastewater: General</t>
  </si>
  <si>
    <t>30700122</t>
  </si>
  <si>
    <t>Causticizing: General</t>
  </si>
  <si>
    <t>30700199</t>
  </si>
  <si>
    <t>30700203</t>
  </si>
  <si>
    <t>Sulfite Pulping</t>
  </si>
  <si>
    <t>Digester/Blow Pit/Dump Tank: All Bases except Calcium</t>
  </si>
  <si>
    <t>30700211</t>
  </si>
  <si>
    <t>Digester/Blow Pit/Dump Tank: Calcium</t>
  </si>
  <si>
    <t>30700212</t>
  </si>
  <si>
    <t>Digester/Blow Pit/Dump Tank: MgO with Recovery System</t>
  </si>
  <si>
    <t>30700213</t>
  </si>
  <si>
    <t>Digester/Blow Pit/Dump Tank: MgO with Process Change</t>
  </si>
  <si>
    <t>30700214</t>
  </si>
  <si>
    <t>Digester/Blow Pit/Dump Tank: NH3 with Process Change</t>
  </si>
  <si>
    <t>30700215</t>
  </si>
  <si>
    <t>Digester/Blow Pit/Dump Tank: Na with Process Change</t>
  </si>
  <si>
    <t>30700221</t>
  </si>
  <si>
    <t>Recovery System: MgO</t>
  </si>
  <si>
    <t>40301204</t>
  </si>
  <si>
    <t>Jet Naphtha (JP-4): Filling Loss</t>
  </si>
  <si>
    <t>40301205</t>
  </si>
  <si>
    <t>Jet Kerosene: Filling Loss</t>
  </si>
  <si>
    <t>40301206</t>
  </si>
  <si>
    <t>Distillate Fuel #2: Filling Loss</t>
  </si>
  <si>
    <t>40301207</t>
  </si>
  <si>
    <t>Benzene: Filling Loss</t>
  </si>
  <si>
    <t>40301299</t>
  </si>
  <si>
    <t>Specify Liquid: Filling Loss</t>
  </si>
  <si>
    <t>40388801</t>
  </si>
  <si>
    <t>40388802</t>
  </si>
  <si>
    <t>40388803</t>
  </si>
  <si>
    <t>40388804</t>
  </si>
  <si>
    <t>40388805</t>
  </si>
  <si>
    <t>40399999</t>
  </si>
  <si>
    <t>40400101</t>
  </si>
  <si>
    <t>Petroleum Liquids Storage (non-Refinery)</t>
  </si>
  <si>
    <t>Bulk Terminals</t>
  </si>
  <si>
    <t>Gasoline RVP 13: Breathing Loss (67000 Bbl Capacity) - Fixed Roof Tank</t>
  </si>
  <si>
    <t>40400102</t>
  </si>
  <si>
    <t>Gasoline RVP 10: Breathing Loss (67000 Bbl Capacity) - Fixed Roof Tank</t>
  </si>
  <si>
    <t>40400103</t>
  </si>
  <si>
    <t>Gasoline RVP 7: Breathing Loss (67000 Bbl. Capacity) - Fixed Roof Tank</t>
  </si>
  <si>
    <t>40400104</t>
  </si>
  <si>
    <t>Gasoline RVP 13: Breathing Loss (250000 Bbl Capacity)-Fixed Roof Tank</t>
  </si>
  <si>
    <t>40400105</t>
  </si>
  <si>
    <t>Gasoline RVP 10: Breathing Loss (250000 Bbl Capacity)-Fixed Roof Tank</t>
  </si>
  <si>
    <t>40400106</t>
  </si>
  <si>
    <t>Gasoline RVP 7: Breathing Loss (250000 Bbl Capacity) - Fixed Roof Tank</t>
  </si>
  <si>
    <t>40400107</t>
  </si>
  <si>
    <t>Gasoline RVP 13: Working Loss (Diam. Independent) - Fixed Roof Tank</t>
  </si>
  <si>
    <t>40400108</t>
  </si>
  <si>
    <t>Gasoline RVP 10: Working Loss (Diameter Independent) - Fixed Roof Tank</t>
  </si>
  <si>
    <t>40400109</t>
  </si>
  <si>
    <t>Gasoline RVP 7: Working Loss (Diameter Independent) - Fixed Roof Tank</t>
  </si>
  <si>
    <t>40400110</t>
  </si>
  <si>
    <t>Gasoline RVP 13: Standing Loss (67000 Bbl Capacity)-Floating Roof Tank</t>
  </si>
  <si>
    <t>40400111</t>
  </si>
  <si>
    <t>Gasoline RVP 10: Standing Loss (67000 Bbl Capacity)-Floating Roof Tank</t>
  </si>
  <si>
    <t>40400112</t>
  </si>
  <si>
    <t>Gasoline RVP 7: Standing Loss (67000 Bbl Capacity)- Floating Roof Tank</t>
  </si>
  <si>
    <t>40400113</t>
  </si>
  <si>
    <t>Gasoline RVP 13: Standing Loss (250000 Bbl Cap.) - Floating Roof Tank</t>
  </si>
  <si>
    <t>40400114</t>
  </si>
  <si>
    <t>Gasoline RVP 10: Standing Loss (250000 Bbl Cap.) - Floating Roof Tank</t>
  </si>
  <si>
    <t>40400115</t>
  </si>
  <si>
    <t>Gasoline RVP 7: Standing Loss (250000 Bbl Cap.) - Floating Roof Tank</t>
  </si>
  <si>
    <t>40400116</t>
  </si>
  <si>
    <t>Gasoline RVP 13/10/7: Withdrawal Loss (67000 Bbl Cap.) - Float Rf Tnk</t>
  </si>
  <si>
    <t>40400117</t>
  </si>
  <si>
    <t>Gasoline RVP 13/10/7: Withdrawal Loss (250000 Bbl Cap.) - Float Rf Tnk</t>
  </si>
  <si>
    <t>40400118</t>
  </si>
  <si>
    <t>Gasoline RVP 13: Filling Loss (10500 Bbl Cap.) - Variable Vapor Space</t>
  </si>
  <si>
    <t>40400119</t>
  </si>
  <si>
    <t>Gasoline RVP 10: Filling Loss (10500 Bbl Cap.) - Variable Vapor Space</t>
  </si>
  <si>
    <t>40400120</t>
  </si>
  <si>
    <t>Gasoline RVP 7: Filling Loss (10500 Bbl Cap.) - Variable Vapor Space</t>
  </si>
  <si>
    <t>40400121</t>
  </si>
  <si>
    <t>Diesel Fuel: Standing Loss (Diameter Independent) - Fixed Roof Tank</t>
  </si>
  <si>
    <t>40400122</t>
  </si>
  <si>
    <t>Diesel Fuel: Working Loss (Diameter Independent) - Fixed Roof Tank</t>
  </si>
  <si>
    <t>40400130</t>
  </si>
  <si>
    <t>Specify Liquid: Standing Loss - External Floating Roof w/ Primary Seal</t>
  </si>
  <si>
    <t>40400131</t>
  </si>
  <si>
    <t>Gasoline RVP 13: Standing Loss - Ext. Floating Roof w/ Primary Seal</t>
  </si>
  <si>
    <t>40400132</t>
  </si>
  <si>
    <t>Gasoline RVP 10: Standing Loss - Ext. Floating Roof w/ Primary Seal</t>
  </si>
  <si>
    <t>40400133</t>
  </si>
  <si>
    <t>Gasoline RVP 7: Standing Loss - External Floating Roof w/ Primary Seal</t>
  </si>
  <si>
    <t>40400140</t>
  </si>
  <si>
    <t>Specify Liquid: Standing Loss - Ext. Float Roof Tank w/ Second'y Seal</t>
  </si>
  <si>
    <t>40400141</t>
  </si>
  <si>
    <t>Etherification: Autoclaves</t>
  </si>
  <si>
    <t>64450022</t>
  </si>
  <si>
    <t>Neutralization</t>
  </si>
  <si>
    <t>64450030</t>
  </si>
  <si>
    <t>41000101</t>
  </si>
  <si>
    <t>Petroleum Solvent - Industrial</t>
  </si>
  <si>
    <t>Stoddard</t>
  </si>
  <si>
    <t>41000102</t>
  </si>
  <si>
    <t>41000115</t>
  </si>
  <si>
    <t>Washer/Extractor</t>
  </si>
  <si>
    <t>41000125</t>
  </si>
  <si>
    <t>Electric Arc Furnace: Alloy Steel (Stack)</t>
  </si>
  <si>
    <t>30300906</t>
  </si>
  <si>
    <t>Charging: Electric Arc Furnace</t>
  </si>
  <si>
    <t>30300907</t>
  </si>
  <si>
    <t>Tapping: Electric Arc Furnace</t>
  </si>
  <si>
    <t>30300908</t>
  </si>
  <si>
    <t>Electric Arc Furnace: Carbon Steel (Stack)</t>
  </si>
  <si>
    <t>30300910</t>
  </si>
  <si>
    <t>Pickling</t>
  </si>
  <si>
    <t>30300911</t>
  </si>
  <si>
    <t>Soaking Pits</t>
  </si>
  <si>
    <t>30300912</t>
  </si>
  <si>
    <t>30300913</t>
  </si>
  <si>
    <t>Basic Oxygen Furnace: Open Hood-Stack</t>
  </si>
  <si>
    <t>30300914</t>
  </si>
  <si>
    <t>40400161</t>
  </si>
  <si>
    <t>Gasoline RVP 13: Standing Loss - Int. Floating Roof w/ Primary Seal</t>
  </si>
  <si>
    <t>Empty-cell process with artif cond &amp; stm heating, chromated copper ars</t>
  </si>
  <si>
    <t>30700564</t>
  </si>
  <si>
    <t>Empty-cell process with artif cond &amp; stm heating, other waterborne pre</t>
  </si>
  <si>
    <t>30700570</t>
  </si>
  <si>
    <t>Quenching, creosote</t>
  </si>
  <si>
    <t>30700571</t>
  </si>
  <si>
    <t>Quenching, pentachlorophenol</t>
  </si>
  <si>
    <t>30700572</t>
  </si>
  <si>
    <t>Quenching, other oilborne preservative</t>
  </si>
  <si>
    <t>30700573</t>
  </si>
  <si>
    <t>Quenching, chromated copper arsenate</t>
  </si>
  <si>
    <t>30700574</t>
  </si>
  <si>
    <t>Quenching, other waterborne preservative</t>
  </si>
  <si>
    <t>30700580</t>
  </si>
  <si>
    <t>Retort unloading, creosote</t>
  </si>
  <si>
    <t>30700581</t>
  </si>
  <si>
    <t>Retort unloading, pentachlorophenol</t>
  </si>
  <si>
    <t>30700582</t>
  </si>
  <si>
    <t>Retort unloading, other oilborne preservative</t>
  </si>
  <si>
    <t>30700583</t>
  </si>
  <si>
    <t>Retort unloading, chromated copper arsenate</t>
  </si>
  <si>
    <t>30700584</t>
  </si>
  <si>
    <t>Retort unloading, other waterborne preservative</t>
  </si>
  <si>
    <t>30300927</t>
  </si>
  <si>
    <t>Steel Scrap Preheater</t>
  </si>
  <si>
    <t>30300928</t>
  </si>
  <si>
    <t>Argon-oxygen Decarburization</t>
  </si>
  <si>
    <t>30300929</t>
  </si>
  <si>
    <t>Steel Plate Burner/Torch Cutter</t>
  </si>
  <si>
    <t>30300930</t>
  </si>
  <si>
    <t>Q-BOP Melting and Refining</t>
  </si>
  <si>
    <t>30300931</t>
  </si>
  <si>
    <t>Hot Rolling</t>
  </si>
  <si>
    <t>30300932</t>
  </si>
  <si>
    <t>Scarfing</t>
  </si>
  <si>
    <t>30300933</t>
  </si>
  <si>
    <t>Reheat Furnaces</t>
  </si>
  <si>
    <t>30300934</t>
  </si>
  <si>
    <t>Heat Treating Furnaces: Annealing</t>
  </si>
  <si>
    <t>30300935</t>
  </si>
  <si>
    <t>Cold Rolling</t>
  </si>
  <si>
    <t>30300936</t>
  </si>
  <si>
    <t>Coating: Tin, Zinc, etc.</t>
  </si>
  <si>
    <t>30300998</t>
  </si>
  <si>
    <t>30300999</t>
  </si>
  <si>
    <t>30301001</t>
  </si>
  <si>
    <t>Lead Production</t>
  </si>
  <si>
    <t>Sintering: Single Stream</t>
  </si>
  <si>
    <t>30301002</t>
  </si>
  <si>
    <t>Blast Furnace Operation</t>
  </si>
  <si>
    <t>30301003</t>
  </si>
  <si>
    <t>Dross Reverberatory Furnace</t>
  </si>
  <si>
    <t>30301004</t>
  </si>
  <si>
    <t>Ore Crushing</t>
  </si>
  <si>
    <t>30301005</t>
  </si>
  <si>
    <t>Materials Handling (Includes 11, 12, 13, 04, 14)</t>
  </si>
  <si>
    <t>30301006</t>
  </si>
  <si>
    <t>Sintering: Dual Stream Feed End</t>
  </si>
  <si>
    <t>30301007</t>
  </si>
  <si>
    <t>Sintering: Dual Stream Discharge End</t>
  </si>
  <si>
    <t>30301008</t>
  </si>
  <si>
    <t>Slag Fume Furnace</t>
  </si>
  <si>
    <t>30301009</t>
  </si>
  <si>
    <t>Lead Drossing</t>
  </si>
  <si>
    <t>30301010</t>
  </si>
  <si>
    <t>Raw Material Crushing and Grinding</t>
  </si>
  <si>
    <t>30301011</t>
  </si>
  <si>
    <t>30301012</t>
  </si>
  <si>
    <t>Raw Material Storage Piles</t>
  </si>
  <si>
    <t>30301013</t>
  </si>
  <si>
    <t>30301014</t>
  </si>
  <si>
    <t>Sintering Charge Mixing</t>
  </si>
  <si>
    <t>30301015</t>
  </si>
  <si>
    <t>Sinter Crushing/Screening</t>
  </si>
  <si>
    <t>30301016</t>
  </si>
  <si>
    <t>Sinter Transfer</t>
  </si>
  <si>
    <t>30301017</t>
  </si>
  <si>
    <t>Sinter Fines Return Handling</t>
  </si>
  <si>
    <t>30301018</t>
  </si>
  <si>
    <t>Blast Furnace Charging</t>
  </si>
  <si>
    <t>30301019</t>
  </si>
  <si>
    <t>Blast Furnace Tapping (Metal and Slag)</t>
  </si>
  <si>
    <t>30301020</t>
  </si>
  <si>
    <t>Blast Furnace Lead Pouring</t>
  </si>
  <si>
    <t>30301021</t>
  </si>
  <si>
    <t>Blast Furnace Slag Pouring</t>
  </si>
  <si>
    <t>30301022</t>
  </si>
  <si>
    <t>Lead Refining/Silver Retort</t>
  </si>
  <si>
    <t>30301023</t>
  </si>
  <si>
    <t>Lead Casting</t>
  </si>
  <si>
    <t>30301024</t>
  </si>
  <si>
    <t>Reverberatory or Kettle Softening</t>
  </si>
  <si>
    <t>30301025</t>
  </si>
  <si>
    <t>Sinter Machine Leakage</t>
  </si>
  <si>
    <t>30301026</t>
  </si>
  <si>
    <t>Sinter Dump Area</t>
  </si>
  <si>
    <t>30301027</t>
  </si>
  <si>
    <t>Emulsion Latex Process: Latex Screen Filters</t>
  </si>
  <si>
    <t>30102644</t>
  </si>
  <si>
    <t>Emulsion Latex Process: Latex Packaging</t>
  </si>
  <si>
    <t>30102645</t>
  </si>
  <si>
    <t>Emulsion Latex Process: Latex Loading</t>
  </si>
  <si>
    <t>30102646</t>
  </si>
  <si>
    <t>Emulsion Latex Process: Latex Product Storage</t>
  </si>
  <si>
    <t>30102650</t>
  </si>
  <si>
    <t>Fugitive Emissions: Monomer Unloading</t>
  </si>
  <si>
    <t>30102651</t>
  </si>
  <si>
    <t>Fugitive Emissions: Soap Solution Storage</t>
  </si>
  <si>
    <t>30102652</t>
  </si>
  <si>
    <t>Fugitive Emissions: Activated Catalyst Storage</t>
  </si>
  <si>
    <t>30102653</t>
  </si>
  <si>
    <t>Fugitive Emissions: Modifier Storage</t>
  </si>
  <si>
    <t>30102654</t>
  </si>
  <si>
    <t>Fugitive Emissions: Stabilizer Storage</t>
  </si>
  <si>
    <t>30102655</t>
  </si>
  <si>
    <t>Fugitive Emissions: Antioxidant Storage</t>
  </si>
  <si>
    <t>30102656</t>
  </si>
  <si>
    <t>Fugitive Emissions: Carbon Black Storage</t>
  </si>
  <si>
    <t>30102699</t>
  </si>
  <si>
    <t>30102701</t>
  </si>
  <si>
    <t>Ammonium Nitrate Production</t>
  </si>
  <si>
    <t>Prilling Tower: Neutralizer **</t>
  </si>
  <si>
    <t>30102704</t>
  </si>
  <si>
    <t>Neutralizer</t>
  </si>
  <si>
    <t>30102705</t>
  </si>
  <si>
    <t>Granulator **</t>
  </si>
  <si>
    <t>30102706</t>
  </si>
  <si>
    <t>Dryers and Coolers **</t>
  </si>
  <si>
    <t>30102707</t>
  </si>
  <si>
    <t>Rotary Drum Granulator</t>
  </si>
  <si>
    <t>30102708</t>
  </si>
  <si>
    <t>Pan Granulator</t>
  </si>
  <si>
    <t>30102709</t>
  </si>
  <si>
    <t>Bulk Loading (General)</t>
  </si>
  <si>
    <t>30102710</t>
  </si>
  <si>
    <t>Bagging of Product</t>
  </si>
  <si>
    <t>30102711</t>
  </si>
  <si>
    <t>Neutralizer: High Density</t>
  </si>
  <si>
    <t>30102712</t>
  </si>
  <si>
    <t>Prilling Tower: High Density</t>
  </si>
  <si>
    <t>30102713</t>
  </si>
  <si>
    <t>High Density Dryers and Coolers (scb**</t>
  </si>
  <si>
    <t>30102714</t>
  </si>
  <si>
    <t>Prilling Cooler: High Density</t>
  </si>
  <si>
    <t>30102717</t>
  </si>
  <si>
    <t>Evaporator/Concentrator: High Density</t>
  </si>
  <si>
    <t>30102718</t>
  </si>
  <si>
    <t>Coating: High Density</t>
  </si>
  <si>
    <t>30102720</t>
  </si>
  <si>
    <t>Solids Screening</t>
  </si>
  <si>
    <t>30102721</t>
  </si>
  <si>
    <t>Neutralizer: Low Density</t>
  </si>
  <si>
    <t>30102722</t>
  </si>
  <si>
    <t>Prilling Tower: Low Density</t>
  </si>
  <si>
    <t>30102723</t>
  </si>
  <si>
    <t>Low Density Dryers and Coolers (scb**</t>
  </si>
  <si>
    <t>Blast Furnace: Casting, Uncontrolled Casthouse Roof Monitor</t>
  </si>
  <si>
    <t>30301513</t>
  </si>
  <si>
    <t>Blast Furnace: Casting, Furnace with Local Evacuation</t>
  </si>
  <si>
    <t>30301514</t>
  </si>
  <si>
    <t>Blast Furnace: Taphole and Trough Only</t>
  </si>
  <si>
    <t>30301518</t>
  </si>
  <si>
    <t>30301520</t>
  </si>
  <si>
    <t>Basic Oxygen Furnace (BOF)</t>
  </si>
  <si>
    <t>30301521</t>
  </si>
  <si>
    <t>BOF, Top Blown Furnace: Charging</t>
  </si>
  <si>
    <t>30301522</t>
  </si>
  <si>
    <t>BOF, Top Blown Furnace: Melting and Refining</t>
  </si>
  <si>
    <t>30301523</t>
  </si>
  <si>
    <t>BOF, Top Blown Furnace: Tapping</t>
  </si>
  <si>
    <t>30301524</t>
  </si>
  <si>
    <t>BOF, Top Blown Furnace: Hot Metal Transfer</t>
  </si>
  <si>
    <t>30301530</t>
  </si>
  <si>
    <t>QBOP: Melting and Refining</t>
  </si>
  <si>
    <t>30301540</t>
  </si>
  <si>
    <t>Electric Arc Furnace (EAF): Charging</t>
  </si>
  <si>
    <t>30301541</t>
  </si>
  <si>
    <t>EAF: Melting and Refining</t>
  </si>
  <si>
    <t>30301542</t>
  </si>
  <si>
    <t>EAF: Tapping</t>
  </si>
  <si>
    <t>30301543</t>
  </si>
  <si>
    <t>EAF: Slagging</t>
  </si>
  <si>
    <t>30301550</t>
  </si>
  <si>
    <t>Open Hearth Furnace: Charging</t>
  </si>
  <si>
    <t>30301551</t>
  </si>
  <si>
    <t>Open Hearth Furnace: Melting and Refining</t>
  </si>
  <si>
    <t>30301552</t>
  </si>
  <si>
    <t>Open Hearth Furnace: Tapping</t>
  </si>
  <si>
    <t>30301553</t>
  </si>
  <si>
    <t>Open Hearth Furnace: Hot Metal Transfer</t>
  </si>
  <si>
    <t>30301554</t>
  </si>
  <si>
    <t>Open Hearth Furnace: Slagging</t>
  </si>
  <si>
    <t>30301560</t>
  </si>
  <si>
    <t>Teeming: Leaded Steel</t>
  </si>
  <si>
    <t>30301561</t>
  </si>
  <si>
    <t>Teeming: Unleaded Steel</t>
  </si>
  <si>
    <t>30301570</t>
  </si>
  <si>
    <t>Machine Scarfing</t>
  </si>
  <si>
    <t>30301571</t>
  </si>
  <si>
    <t>Manual Scarfing</t>
  </si>
  <si>
    <t>Radio Frequency Heated Dryer: Non-specified Pine Species</t>
  </si>
  <si>
    <t>30700771</t>
  </si>
  <si>
    <t>Softwood Plywood, Veneer Dryer, Radio Frequency-Heated</t>
  </si>
  <si>
    <t>30700780</t>
  </si>
  <si>
    <t>Plywood Press: Phenol-formaldehyde Resin</t>
  </si>
  <si>
    <t>30700781</t>
  </si>
  <si>
    <t>Plywood Press: Urea-formaldehyde Resin</t>
  </si>
  <si>
    <t>30700783</t>
  </si>
  <si>
    <t>Softwood Plywood Press:  Phenol-formaldehyde Resin</t>
  </si>
  <si>
    <t>30700785</t>
  </si>
  <si>
    <t>Hardwood Plywood Press:  Urea-formaldehyde Resin</t>
  </si>
  <si>
    <t>30700788</t>
  </si>
  <si>
    <t>Pile Formation Stacker: Coal</t>
  </si>
  <si>
    <t>30301595</t>
  </si>
  <si>
    <t>Batch Drops Front End Loader Truck: High Silt Slag</t>
  </si>
  <si>
    <t>30301596</t>
  </si>
  <si>
    <t>Batch Drops Front End Loader Truck: Low Silt Slag</t>
  </si>
  <si>
    <t>30302301</t>
  </si>
  <si>
    <t>Taconite Iron Ore Processing</t>
  </si>
  <si>
    <t>Primary Crushing</t>
  </si>
  <si>
    <t>30302302</t>
  </si>
  <si>
    <t>Tertiary Crusher</t>
  </si>
  <si>
    <t>30302303</t>
  </si>
  <si>
    <t>30302304</t>
  </si>
  <si>
    <t>30302305</t>
  </si>
  <si>
    <t>Ore Storage</t>
  </si>
  <si>
    <t>30302306</t>
  </si>
  <si>
    <t>Dry Grinding/Milling</t>
  </si>
  <si>
    <t>30302307</t>
  </si>
  <si>
    <t>30700799</t>
  </si>
  <si>
    <t>30700798</t>
  </si>
  <si>
    <t>30700801</t>
  </si>
  <si>
    <t>Sawmill Operations</t>
  </si>
  <si>
    <t>Log Debarking</t>
  </si>
  <si>
    <t>30700802</t>
  </si>
  <si>
    <t>Log Sawing</t>
  </si>
  <si>
    <t>30700803</t>
  </si>
  <si>
    <t>Sawdust Pile Handling</t>
  </si>
  <si>
    <t>30700804</t>
  </si>
  <si>
    <t>Sawing: Cyclone Exhaust</t>
  </si>
  <si>
    <t>30700805</t>
  </si>
  <si>
    <t>Planning/Trimming: Cyclone Exhaust</t>
  </si>
  <si>
    <t>30700806</t>
  </si>
  <si>
    <t>Sanding: Cyclone Exhaust</t>
  </si>
  <si>
    <t>30700807</t>
  </si>
  <si>
    <t>Sanderdust: Cyclone Exhaust</t>
  </si>
  <si>
    <t>30700808</t>
  </si>
  <si>
    <t>Other Cyclones: Exhaust</t>
  </si>
  <si>
    <t>30700820</t>
  </si>
  <si>
    <t>Flexographic: Propyl Alcohol Cleanup</t>
  </si>
  <si>
    <t>40500415</t>
  </si>
  <si>
    <t>Offset Lithography: Dampening Solution with Alcohol Substitute</t>
  </si>
  <si>
    <t>40500416</t>
  </si>
  <si>
    <t>Offset Lithography: Dampening Solution with High Solvent Content</t>
  </si>
  <si>
    <t>40500417</t>
  </si>
  <si>
    <t>Offset Lithography: Cleaning Solution: Water-based</t>
  </si>
  <si>
    <t>40500418</t>
  </si>
  <si>
    <t>Offset Lithography: Dampening Solution with Isopropyl Alcohol</t>
  </si>
  <si>
    <t>40500421</t>
  </si>
  <si>
    <t>Offset Lithography: Heatset Ink Mixing</t>
  </si>
  <si>
    <t>40500422</t>
  </si>
  <si>
    <t>Offset Lithography: Heatset Solvent Storage</t>
  </si>
  <si>
    <t>40500431</t>
  </si>
  <si>
    <t>Offset Lithography: Nonheated Lithographic Inks</t>
  </si>
  <si>
    <t>40500432</t>
  </si>
  <si>
    <t>40500433</t>
  </si>
  <si>
    <t>40500501</t>
  </si>
  <si>
    <t>Gravure: 2754</t>
  </si>
  <si>
    <t>40500502</t>
  </si>
  <si>
    <t>Ink Thinning Solvent: Dimethylformamide</t>
  </si>
  <si>
    <t>40500503</t>
  </si>
  <si>
    <t>Ink Thinning Solvent: Ethyl Acetate</t>
  </si>
  <si>
    <t>40500506</t>
  </si>
  <si>
    <t>Ink Thinning Solvent: Methyl Ethyl Ketone</t>
  </si>
  <si>
    <t>40500507</t>
  </si>
  <si>
    <t>Ink Thinning Solvent: Methyl Isobutyl Ketone</t>
  </si>
  <si>
    <t>40500510</t>
  </si>
  <si>
    <t>Ink Thinning Solvent: Toluene</t>
  </si>
  <si>
    <t>40500511</t>
  </si>
  <si>
    <t>40500512</t>
  </si>
  <si>
    <t>40500513</t>
  </si>
  <si>
    <t>40500514</t>
  </si>
  <si>
    <t>Gravure: Cleanup Solvent</t>
  </si>
  <si>
    <t>40500597</t>
  </si>
  <si>
    <t>40500598</t>
  </si>
  <si>
    <t>Ink Thinning Solvent: Other Not Specified</t>
  </si>
  <si>
    <t>40500599</t>
  </si>
  <si>
    <t>40500601</t>
  </si>
  <si>
    <t>Ink Mixing</t>
  </si>
  <si>
    <t>40500701</t>
  </si>
  <si>
    <t>40500801</t>
  </si>
  <si>
    <t>Screen Printing</t>
  </si>
  <si>
    <t>40500802</t>
  </si>
  <si>
    <t>Fugitive Emissions: Cleaning Rags</t>
  </si>
  <si>
    <t>40500811</t>
  </si>
  <si>
    <t>40500812</t>
  </si>
  <si>
    <t>40588801</t>
  </si>
  <si>
    <t>40588802</t>
  </si>
  <si>
    <t>40588803</t>
  </si>
  <si>
    <t>40588804</t>
  </si>
  <si>
    <t>40588805</t>
  </si>
  <si>
    <t>40600101</t>
  </si>
  <si>
    <t>Transportation and Marketing of Petroleum Products</t>
  </si>
  <si>
    <t>Tank Cars and Trucks</t>
  </si>
  <si>
    <t>Gasoline: Splash Loading **</t>
  </si>
  <si>
    <t>40600126</t>
  </si>
  <si>
    <t>Gasoline: Submerged Loading **</t>
  </si>
  <si>
    <t>40600129</t>
  </si>
  <si>
    <t>Asphalt: Splash Loading</t>
  </si>
  <si>
    <t>40600130</t>
  </si>
  <si>
    <t>Distillate Oil: Submerged Loading **</t>
  </si>
  <si>
    <t>40600131</t>
  </si>
  <si>
    <t>Gasoline: Submerged Loading (Normal Service)</t>
  </si>
  <si>
    <t>40600132</t>
  </si>
  <si>
    <t>Crude Oil: Submerged Loading (Normal Service)</t>
  </si>
  <si>
    <t>40600133</t>
  </si>
  <si>
    <t>Jet Naphtha: Submerged Loading (Normal Service)</t>
  </si>
  <si>
    <t>40600134</t>
  </si>
  <si>
    <t>Kerosene: Submerged Loading (Normal Services)</t>
  </si>
  <si>
    <t>40600135</t>
  </si>
  <si>
    <t>Distillate Oil: Submerged Loading (Normal Service)</t>
  </si>
  <si>
    <t>30701062</t>
  </si>
  <si>
    <t>Sanderdust Metering Bin</t>
  </si>
  <si>
    <t>30701064</t>
  </si>
  <si>
    <t>Raw Fuel Bin</t>
  </si>
  <si>
    <t>30701199</t>
  </si>
  <si>
    <t>Paper Coating and Glazing</t>
  </si>
  <si>
    <t>Extrusion Coating Line with Solvent Free Resin/Wax</t>
  </si>
  <si>
    <t>30701201</t>
  </si>
  <si>
    <t>Miscellaneous Paper Processes</t>
  </si>
  <si>
    <t>Cyclones</t>
  </si>
  <si>
    <t>30701220</t>
  </si>
  <si>
    <t>Thermomechanical Process</t>
  </si>
  <si>
    <t>30701301</t>
  </si>
  <si>
    <t>Miscellaneous Paper Products</t>
  </si>
  <si>
    <t>Shredding Newspaper for Insulation Manufacturing</t>
  </si>
  <si>
    <t>30701399</t>
  </si>
  <si>
    <t>30701410</t>
  </si>
  <si>
    <t>Hardboard (HB) Manufacture</t>
  </si>
  <si>
    <t>Tube dryer, direct wood-fired, blowline blend, PF resin, hardwood</t>
  </si>
  <si>
    <t>30701415</t>
  </si>
  <si>
    <t>Tube dryer, direct NG-fired, blowline blend, PF resin, hardwood</t>
  </si>
  <si>
    <t>30701416</t>
  </si>
  <si>
    <t>Board dryer,direct NG-fired,softwood, linseed oil binder(heated zones)</t>
  </si>
  <si>
    <t>30701420</t>
  </si>
  <si>
    <t>Tempering oven, direct natural gas-fired, hardwood</t>
  </si>
  <si>
    <t>30701425</t>
  </si>
  <si>
    <t>Tube dryer, second stage, indirect heated, hardwood</t>
  </si>
  <si>
    <t>30701430</t>
  </si>
  <si>
    <t>30302397</t>
  </si>
  <si>
    <t>Secondary Storage Bin Loading</t>
  </si>
  <si>
    <t>30302398</t>
  </si>
  <si>
    <t>Tertiary Storage Bin Loading</t>
  </si>
  <si>
    <t>30302399</t>
  </si>
  <si>
    <t>30302401</t>
  </si>
  <si>
    <t>Metal Mining (General Processes)</t>
  </si>
  <si>
    <t>Primary Crushing: Low Moisture Ore</t>
  </si>
  <si>
    <t>30302402</t>
  </si>
  <si>
    <t>Secondary Crushing: Low Moisture Ore</t>
  </si>
  <si>
    <t>30302403</t>
  </si>
  <si>
    <t>Tertiary Crushing: Low Moisture Ore</t>
  </si>
  <si>
    <t>30302404</t>
  </si>
  <si>
    <t>Material Handling: Low Moisture Ore</t>
  </si>
  <si>
    <t>30302405</t>
  </si>
  <si>
    <t>Primary Crushing: High Moisture Ore</t>
  </si>
  <si>
    <t>2730100000</t>
  </si>
  <si>
    <t>2730100001</t>
  </si>
  <si>
    <t>Dust Devils</t>
  </si>
  <si>
    <t>2740001000</t>
  </si>
  <si>
    <t>Miscellaneous</t>
  </si>
  <si>
    <t>Lightning</t>
  </si>
  <si>
    <t>2740020000</t>
  </si>
  <si>
    <t>2740020010</t>
  </si>
  <si>
    <t>Water/Barren</t>
  </si>
  <si>
    <t>2740030000</t>
  </si>
  <si>
    <t>Fresh Water</t>
  </si>
  <si>
    <t>2740030010</t>
  </si>
  <si>
    <t>2740040000</t>
  </si>
  <si>
    <t>Salt Water</t>
  </si>
  <si>
    <t>2740040010</t>
  </si>
  <si>
    <t>NONROAD</t>
  </si>
  <si>
    <t>2260000000</t>
  </si>
  <si>
    <t>Off-highway Vehicle Gasoline, 2-Stroke</t>
  </si>
  <si>
    <t>2-Stroke Gasoline except Rail and Marine</t>
  </si>
  <si>
    <t>All</t>
  </si>
  <si>
    <t>2260001000</t>
  </si>
  <si>
    <t>Recreational Equipment</t>
  </si>
  <si>
    <t>2260001010</t>
  </si>
  <si>
    <t>Motorcycles: Off-road</t>
  </si>
  <si>
    <t>2260001020</t>
  </si>
  <si>
    <t>Snowmobiles</t>
  </si>
  <si>
    <t>2260001030</t>
  </si>
  <si>
    <t>All Terrain Vehicles</t>
  </si>
  <si>
    <t>SCC8 - dropped "offroad MC/"</t>
  </si>
  <si>
    <t>2260001040</t>
  </si>
  <si>
    <t>Minibikes</t>
  </si>
  <si>
    <t>2260001050</t>
  </si>
  <si>
    <t>Golf Carts</t>
  </si>
  <si>
    <t>2260001060</t>
  </si>
  <si>
    <t>Specialty Vehicles/Carts</t>
  </si>
  <si>
    <t>2260002000</t>
  </si>
  <si>
    <t>Construction and Mining Equipment</t>
  </si>
  <si>
    <t>SCC6 - added "and Mining"</t>
  </si>
  <si>
    <t>2260002003</t>
  </si>
  <si>
    <t>Pavers</t>
  </si>
  <si>
    <t>SCC8 - dropped "Asphalt"</t>
  </si>
  <si>
    <t>2260002006</t>
  </si>
  <si>
    <t>Tampers/Rammers</t>
  </si>
  <si>
    <t>2260002009</t>
  </si>
  <si>
    <t>Plate Compactors</t>
  </si>
  <si>
    <t>2260002012</t>
  </si>
  <si>
    <t>Concrete Pavers **</t>
  </si>
  <si>
    <t>SCC8 - added "**"</t>
  </si>
  <si>
    <t>2260002015</t>
  </si>
  <si>
    <t>Rollers</t>
  </si>
  <si>
    <t>2260002018</t>
  </si>
  <si>
    <t>Scrapers</t>
  </si>
  <si>
    <t>2260002021</t>
  </si>
  <si>
    <t>Paving Equipment</t>
  </si>
  <si>
    <t>2260002024</t>
  </si>
  <si>
    <t>End Product Finishing</t>
  </si>
  <si>
    <t>30105201</t>
  </si>
  <si>
    <t>Casein</t>
  </si>
  <si>
    <t>Casein Manufacture</t>
  </si>
  <si>
    <t>30105205</t>
  </si>
  <si>
    <t>Precipitation</t>
  </si>
  <si>
    <t>30105210</t>
  </si>
  <si>
    <t>Draining</t>
  </si>
  <si>
    <t>30105211</t>
  </si>
  <si>
    <t>Draining: Batch Method</t>
  </si>
  <si>
    <t>30105212</t>
  </si>
  <si>
    <t>Draining: Continuous Method</t>
  </si>
  <si>
    <t>30105215</t>
  </si>
  <si>
    <t>30105220</t>
  </si>
  <si>
    <t>Dewatering</t>
  </si>
  <si>
    <t>30105221</t>
  </si>
  <si>
    <t>Dewatering: Continuous Power Press</t>
  </si>
  <si>
    <t>30105222</t>
  </si>
  <si>
    <t>Dewatering: Hand Press</t>
  </si>
  <si>
    <t>30105230</t>
  </si>
  <si>
    <t>Grinding Curd</t>
  </si>
  <si>
    <t>30105235</t>
  </si>
  <si>
    <t>30105240</t>
  </si>
  <si>
    <t>Grinding, Packaging, and Storing</t>
  </si>
  <si>
    <t>30106001</t>
  </si>
  <si>
    <t>Pharmaceutical Preparations</t>
  </si>
  <si>
    <t>Vacuum Dryers</t>
  </si>
  <si>
    <t>30106002</t>
  </si>
  <si>
    <t>Reactors</t>
  </si>
  <si>
    <t>30106003</t>
  </si>
  <si>
    <t>Distillation Units</t>
  </si>
  <si>
    <t>30106004</t>
  </si>
  <si>
    <t>Filters</t>
  </si>
  <si>
    <t>30106005</t>
  </si>
  <si>
    <t>Extractors</t>
  </si>
  <si>
    <t>30106006</t>
  </si>
  <si>
    <t>Centrifuges</t>
  </si>
  <si>
    <t>30106007</t>
  </si>
  <si>
    <t>Crystallizers</t>
  </si>
  <si>
    <t>30106008</t>
  </si>
  <si>
    <t>Exhaust Systems</t>
  </si>
  <si>
    <t>30106009</t>
  </si>
  <si>
    <t>Air Dryers</t>
  </si>
  <si>
    <t>30106010</t>
  </si>
  <si>
    <t>Storage/Transfer</t>
  </si>
  <si>
    <t>30106011</t>
  </si>
  <si>
    <t>Coating Process</t>
  </si>
  <si>
    <t>30106012</t>
  </si>
  <si>
    <t>Granulation Process</t>
  </si>
  <si>
    <t>30106013</t>
  </si>
  <si>
    <t>Fermentation Tanks</t>
  </si>
  <si>
    <t>30106021</t>
  </si>
  <si>
    <t>Raw Material Unloading</t>
  </si>
  <si>
    <t>30106022</t>
  </si>
  <si>
    <t>Miscellaneous Fugitives</t>
  </si>
  <si>
    <t>30106023</t>
  </si>
  <si>
    <t>30106099</t>
  </si>
  <si>
    <t>30107001</t>
  </si>
  <si>
    <t>Inorganic Chemical Manufacturing (General)</t>
  </si>
  <si>
    <t>Fugitive Leaks</t>
  </si>
  <si>
    <t>30107002</t>
  </si>
  <si>
    <t>30107101</t>
  </si>
  <si>
    <t>Reformers</t>
  </si>
  <si>
    <t>30107102</t>
  </si>
  <si>
    <t>CO Converter</t>
  </si>
  <si>
    <t>30107103</t>
  </si>
  <si>
    <t>Hydrogen Storage</t>
  </si>
  <si>
    <t>30109101</t>
  </si>
  <si>
    <t>Acetone/Ketone Production</t>
  </si>
  <si>
    <t>Acetone: General</t>
  </si>
  <si>
    <t>30109105</t>
  </si>
  <si>
    <t>30109110</t>
  </si>
  <si>
    <t>30109151</t>
  </si>
  <si>
    <t>Acetone: Cumene Oxidation</t>
  </si>
  <si>
    <t>30109152</t>
  </si>
  <si>
    <t>Acetone: CHP Concentrator</t>
  </si>
  <si>
    <t>30109153</t>
  </si>
  <si>
    <t>Acetone: Light-ends Distillation Vent</t>
  </si>
  <si>
    <t>30109154</t>
  </si>
  <si>
    <t>Acetone: Finishing Column</t>
  </si>
  <si>
    <t>30109180</t>
  </si>
  <si>
    <t>Acetone: Fugitive Emissions</t>
  </si>
  <si>
    <t>30109199</t>
  </si>
  <si>
    <t>Ketone: Other Not Classified</t>
  </si>
  <si>
    <t>30110002</t>
  </si>
  <si>
    <t>Maleic Anhydride</t>
  </si>
  <si>
    <t>Product Recovery Absorber</t>
  </si>
  <si>
    <t>30110003</t>
  </si>
  <si>
    <t>Vacuum System Vent</t>
  </si>
  <si>
    <t>30110004</t>
  </si>
  <si>
    <t>30110005</t>
  </si>
  <si>
    <t>Precipitate Filtering/Washing</t>
  </si>
  <si>
    <t>30304016</t>
  </si>
  <si>
    <t>Calcination/Heating</t>
  </si>
  <si>
    <t>30304017</t>
  </si>
  <si>
    <t>Cooling of Alumina</t>
  </si>
  <si>
    <t>30380001</t>
  </si>
  <si>
    <t>30382001</t>
  </si>
  <si>
    <t>30382002</t>
  </si>
  <si>
    <t>30382599</t>
  </si>
  <si>
    <t>30388801</t>
  </si>
  <si>
    <t>30388802</t>
  </si>
  <si>
    <t>30388803</t>
  </si>
  <si>
    <t>30388804</t>
  </si>
  <si>
    <t>30388805</t>
  </si>
  <si>
    <t>30390001</t>
  </si>
  <si>
    <t>30390002</t>
  </si>
  <si>
    <t>30390003</t>
  </si>
  <si>
    <t>30390004</t>
  </si>
  <si>
    <t>30390011</t>
  </si>
  <si>
    <t>30390012</t>
  </si>
  <si>
    <t>30390013</t>
  </si>
  <si>
    <t>30390014</t>
  </si>
  <si>
    <t>30390021</t>
  </si>
  <si>
    <t>SCC8-added space</t>
  </si>
  <si>
    <t>30390022</t>
  </si>
  <si>
    <t>30390023</t>
  </si>
  <si>
    <t>30390024</t>
  </si>
  <si>
    <t>Process Gas: Flares</t>
  </si>
  <si>
    <t>30800199</t>
  </si>
  <si>
    <t>30800197</t>
  </si>
  <si>
    <t>30800198</t>
  </si>
  <si>
    <t>30800501</t>
  </si>
  <si>
    <t>Tire Retreading</t>
  </si>
  <si>
    <t>Tire Buffing Machines</t>
  </si>
  <si>
    <t>30800699</t>
  </si>
  <si>
    <t>Other Fabricated Plastics</t>
  </si>
  <si>
    <t>30800701</t>
  </si>
  <si>
    <t>Fiberglass Resin Products</t>
  </si>
  <si>
    <t>Plastics Machining: Drilling/Sanding/Sawing/etc.</t>
  </si>
  <si>
    <t>30800702</t>
  </si>
  <si>
    <t>Mould Release</t>
  </si>
  <si>
    <t>30800703</t>
  </si>
  <si>
    <t>Solvent Consumption</t>
  </si>
  <si>
    <t>30800704</t>
  </si>
  <si>
    <t>Adhesive Consumption</t>
  </si>
  <si>
    <t>30800705</t>
  </si>
  <si>
    <t>30800720</t>
  </si>
  <si>
    <t>30800721</t>
  </si>
  <si>
    <t>Gel Coat: Roll On</t>
  </si>
  <si>
    <t>30800722</t>
  </si>
  <si>
    <t>Gel Coat: Spray On</t>
  </si>
  <si>
    <t>30800723</t>
  </si>
  <si>
    <t>Resin: General: Roll On</t>
  </si>
  <si>
    <t>30800724</t>
  </si>
  <si>
    <t>Resin: General: Spray On ** (use 3-08-007-30)</t>
  </si>
  <si>
    <t>30800730</t>
  </si>
  <si>
    <t>Resin Spray Layup (non-vapor-suppressed)</t>
  </si>
  <si>
    <t>30800731</t>
  </si>
  <si>
    <t>Resin Spray Layup (vapor-suppressed)</t>
  </si>
  <si>
    <t>30800732</t>
  </si>
  <si>
    <t>Resin Spray Layup (vacuum bagging)</t>
  </si>
  <si>
    <t>30800736</t>
  </si>
  <si>
    <t>Resin Closed Molding</t>
  </si>
  <si>
    <t>30800799</t>
  </si>
  <si>
    <t>30800801</t>
  </si>
  <si>
    <t>Plastic Foam Products</t>
  </si>
  <si>
    <t>Expansion Process via Steam</t>
  </si>
  <si>
    <t>30800802</t>
  </si>
  <si>
    <t>30800803</t>
  </si>
  <si>
    <t>Bead Storage</t>
  </si>
  <si>
    <t>30800901</t>
  </si>
  <si>
    <t>Plastic Miscellaneous Products</t>
  </si>
  <si>
    <t>Polystyrene: General</t>
  </si>
  <si>
    <t>30801001</t>
  </si>
  <si>
    <t>Plastic Products Manufacturing</t>
  </si>
  <si>
    <t>Adhesives Production: General Process</t>
  </si>
  <si>
    <t>30801002</t>
  </si>
  <si>
    <t>30801003</t>
  </si>
  <si>
    <t>Film Production, Die (Flat/Circular)</t>
  </si>
  <si>
    <t>30801004</t>
  </si>
  <si>
    <t>Sheet Production, Polymerizer</t>
  </si>
  <si>
    <t>30801005</t>
  </si>
  <si>
    <t>Foam Production - General Process</t>
  </si>
  <si>
    <t>30801006</t>
  </si>
  <si>
    <t>Lamination, Kettles/Oven</t>
  </si>
  <si>
    <t>30801007</t>
  </si>
  <si>
    <t>Molding Machine</t>
  </si>
  <si>
    <t>30801008</t>
  </si>
  <si>
    <t>Sheet Production, Calendering</t>
  </si>
  <si>
    <t>30805001</t>
  </si>
  <si>
    <t>Vinyl Floor Tile Manufacturing</t>
  </si>
  <si>
    <t>Tile Chip Bin Tipper</t>
  </si>
  <si>
    <t>30805002</t>
  </si>
  <si>
    <t>Tile Chip Receiving Hopper</t>
  </si>
  <si>
    <t>30805003</t>
  </si>
  <si>
    <t>Tile Chip Belt Conveyors</t>
  </si>
  <si>
    <t>40700813</t>
  </si>
  <si>
    <t>Isopropyl Alcohol: Breathing Loss</t>
  </si>
  <si>
    <t>40700814</t>
  </si>
  <si>
    <t>Isopropyl Alcohol: Working Loss</t>
  </si>
  <si>
    <t>40700815</t>
  </si>
  <si>
    <t>Methyl Alcohol: Breathing Loss</t>
  </si>
  <si>
    <t>40700816</t>
  </si>
  <si>
    <t>Methyl Alcohol: Working Loss</t>
  </si>
  <si>
    <t>40700817</t>
  </si>
  <si>
    <t>N-Propyl Alcohol: Breathing Loss</t>
  </si>
  <si>
    <t>40700818</t>
  </si>
  <si>
    <t>N-Propyl Alcohol: Working Loss</t>
  </si>
  <si>
    <t>40700819</t>
  </si>
  <si>
    <t>Xylol: Breathing Loss</t>
  </si>
  <si>
    <t>40700820</t>
  </si>
  <si>
    <t>Xylol: Working Loss</t>
  </si>
  <si>
    <t>40700897</t>
  </si>
  <si>
    <t>Specify Alcohol: Breathing Loss</t>
  </si>
  <si>
    <t>40700898</t>
  </si>
  <si>
    <t>Specify Alcohol: Working Loss</t>
  </si>
  <si>
    <t>40701601</t>
  </si>
  <si>
    <t>Fixed Roof Tanks - Alkanes (Paraffins)</t>
  </si>
  <si>
    <t>N-Decane: Breathing Loss</t>
  </si>
  <si>
    <t>40701602</t>
  </si>
  <si>
    <t>N-Decane: Working Loss</t>
  </si>
  <si>
    <t>40701603</t>
  </si>
  <si>
    <t>N-Dodecane: Breathing Loss</t>
  </si>
  <si>
    <t>40701604</t>
  </si>
  <si>
    <t>N-Dodecane: Working Loss</t>
  </si>
  <si>
    <t>40701605</t>
  </si>
  <si>
    <t>30900302</t>
  </si>
  <si>
    <t>Tumble Cleaning</t>
  </si>
  <si>
    <t>30900303</t>
  </si>
  <si>
    <t>Polishing</t>
  </si>
  <si>
    <t>30900304</t>
  </si>
  <si>
    <t>Buffing</t>
  </si>
  <si>
    <t>30900500</t>
  </si>
  <si>
    <t>Welding</t>
  </si>
  <si>
    <t>30900501</t>
  </si>
  <si>
    <t>Arc Welding: General ** (See 3-09-050)</t>
  </si>
  <si>
    <t>30900502</t>
  </si>
  <si>
    <t>Oxyfuel Welding: General ** (See 3-09-044)</t>
  </si>
  <si>
    <t>30901001</t>
  </si>
  <si>
    <t>Electroplating Operations</t>
  </si>
  <si>
    <t>Entire Process: General</t>
  </si>
  <si>
    <t>30901002</t>
  </si>
  <si>
    <t>30901003</t>
  </si>
  <si>
    <t>Entire Process: Nickel</t>
  </si>
  <si>
    <t>30901004</t>
  </si>
  <si>
    <t>Entire Process: Copper</t>
  </si>
  <si>
    <t>30901005</t>
  </si>
  <si>
    <t>Entire Process: Zinc</t>
  </si>
  <si>
    <t>30901006</t>
  </si>
  <si>
    <t>Entire Process: Chrome</t>
  </si>
  <si>
    <t>30901007</t>
  </si>
  <si>
    <t>Entire Process: Cadmium</t>
  </si>
  <si>
    <t>30901014</t>
  </si>
  <si>
    <t>40703203</t>
  </si>
  <si>
    <t>Ethanolamines: Breathing Loss</t>
  </si>
  <si>
    <t>40703204</t>
  </si>
  <si>
    <t>Ethanolamines: Working Loss</t>
  </si>
  <si>
    <t>40703205</t>
  </si>
  <si>
    <t>Ethyleneamines: Breathing Loss</t>
  </si>
  <si>
    <t>40703206</t>
  </si>
  <si>
    <t>Ethyleneamines: Working Loss</t>
  </si>
  <si>
    <t>40703207</t>
  </si>
  <si>
    <t>Monoethanolamine: Breathing Loss</t>
  </si>
  <si>
    <t>40703208</t>
  </si>
  <si>
    <t>Monoethanolamine: Working Loss</t>
  </si>
  <si>
    <t>40703209</t>
  </si>
  <si>
    <t>Decorative Chromium - Electroplating Tank</t>
  </si>
  <si>
    <t>30901038</t>
  </si>
  <si>
    <t>Chromic Acid Anodizing - Anodizing Tank</t>
  </si>
  <si>
    <t>30901042</t>
  </si>
  <si>
    <t>Copper (cyanide, including strike) - Electroplating Tank</t>
  </si>
  <si>
    <t>30901045</t>
  </si>
  <si>
    <t>Copper (sulfate) - Electroplating Tank</t>
  </si>
  <si>
    <t>Electric Furnace</t>
  </si>
  <si>
    <t>30400419</t>
  </si>
  <si>
    <t>Raw Material Dryer</t>
  </si>
  <si>
    <t>30400420</t>
  </si>
  <si>
    <t>30400421</t>
  </si>
  <si>
    <t>Raw Material Transfer/Conveying</t>
  </si>
  <si>
    <t>30400422</t>
  </si>
  <si>
    <t>Raw Material Storage Pile</t>
  </si>
  <si>
    <t>30400423</t>
  </si>
  <si>
    <t>Slag Breaking</t>
  </si>
  <si>
    <t>30400424</t>
  </si>
  <si>
    <t>Size Separation</t>
  </si>
  <si>
    <t>30400425</t>
  </si>
  <si>
    <t>30400426</t>
  </si>
  <si>
    <t>Kettle Refining</t>
  </si>
  <si>
    <t>30400499</t>
  </si>
  <si>
    <t>30400501</t>
  </si>
  <si>
    <t>Lead Battery Manufacture</t>
  </si>
  <si>
    <t>Overall Process **</t>
  </si>
  <si>
    <t>30400502</t>
  </si>
  <si>
    <t>Casting Furnace **</t>
  </si>
  <si>
    <t>30400503</t>
  </si>
  <si>
    <t>Paste Mixer **</t>
  </si>
  <si>
    <t>30400504</t>
  </si>
  <si>
    <t>Three Process Operation **</t>
  </si>
  <si>
    <t>30400505</t>
  </si>
  <si>
    <t>30400506</t>
  </si>
  <si>
    <t>Grid Casting</t>
  </si>
  <si>
    <t>30400507</t>
  </si>
  <si>
    <t>Paste Mixing</t>
  </si>
  <si>
    <t>30400508</t>
  </si>
  <si>
    <t>Lead Oxide Mill (Baghouse Outlet)</t>
  </si>
  <si>
    <t>30400509</t>
  </si>
  <si>
    <t>Three Process Operation</t>
  </si>
  <si>
    <t>30400510</t>
  </si>
  <si>
    <t>Lead Reclaiming Furnace</t>
  </si>
  <si>
    <t>30400511</t>
  </si>
  <si>
    <t>Small Parts Casting</t>
  </si>
  <si>
    <t>30400512</t>
  </si>
  <si>
    <t>Formation</t>
  </si>
  <si>
    <t>30400513</t>
  </si>
  <si>
    <t>Barton Process: Oxidation Kettle</t>
  </si>
  <si>
    <t>30400521</t>
  </si>
  <si>
    <t>30400522</t>
  </si>
  <si>
    <t>30400523</t>
  </si>
  <si>
    <t>30400524</t>
  </si>
  <si>
    <t>30400525</t>
  </si>
  <si>
    <t>30400526</t>
  </si>
  <si>
    <t>30400527</t>
  </si>
  <si>
    <t>30400528</t>
  </si>
  <si>
    <t>30400529</t>
  </si>
  <si>
    <t>Grid Cast/Paste Mix: Combined Operation</t>
  </si>
  <si>
    <t>30400530</t>
  </si>
  <si>
    <t>Paste Mix/Lead Charge: Combined Operation</t>
  </si>
  <si>
    <t>30400531</t>
  </si>
  <si>
    <t>Wash and Paint</t>
  </si>
  <si>
    <t>30400599</t>
  </si>
  <si>
    <t>30400601</t>
  </si>
  <si>
    <t>Magnesium</t>
  </si>
  <si>
    <t>30400602</t>
  </si>
  <si>
    <t>Dow Seawater Process</t>
  </si>
  <si>
    <t>30400605</t>
  </si>
  <si>
    <t>Dow Seawater Process: Neutralization Tank</t>
  </si>
  <si>
    <t>30400606</t>
  </si>
  <si>
    <t>Dow Seawater Process: HCl Absorbers</t>
  </si>
  <si>
    <t>30400607</t>
  </si>
  <si>
    <t>Dow Seawater Process: Evaporator</t>
  </si>
  <si>
    <t>30400608</t>
  </si>
  <si>
    <t>Dow Seawater Process: Filtering/Concentration</t>
  </si>
  <si>
    <t>30400609</t>
  </si>
  <si>
    <t>Dow Seawater Process: Shelf Dryer</t>
  </si>
  <si>
    <t>30400610</t>
  </si>
  <si>
    <t>Dow Seawater Process: Rotary Dryer</t>
  </si>
  <si>
    <t>30400611</t>
  </si>
  <si>
    <t>Dow Seawater Process: Prilling</t>
  </si>
  <si>
    <t>30400612</t>
  </si>
  <si>
    <t>Dow Seawater Process: Granule Storage Tanks</t>
  </si>
  <si>
    <t>30400613</t>
  </si>
  <si>
    <t>Dow Seawater Process: Electrolysis</t>
  </si>
  <si>
    <t>30400614</t>
  </si>
  <si>
    <t>Dow Seawater Process: Regenerative Furnaces</t>
  </si>
  <si>
    <t>30400630</t>
  </si>
  <si>
    <t>Natural Lead Industrial (NLI) Brine Process</t>
  </si>
  <si>
    <t>30400635</t>
  </si>
  <si>
    <t>NLI Brine Process: MgCl2 Melt/Purification</t>
  </si>
  <si>
    <t>30400636</t>
  </si>
  <si>
    <t>NLI Brine Process: 2nd Vessel, Further Purification</t>
  </si>
  <si>
    <t>30400637</t>
  </si>
  <si>
    <t>NLI Brine Process: Electrolysis</t>
  </si>
  <si>
    <t>30400650</t>
  </si>
  <si>
    <t>American Magnesium Process</t>
  </si>
  <si>
    <t>30400655</t>
  </si>
  <si>
    <t>American Magnesium Process: Purification II</t>
  </si>
  <si>
    <t>30400656</t>
  </si>
  <si>
    <t>American Magnesium Process: Electrolysis</t>
  </si>
  <si>
    <t>30400660</t>
  </si>
  <si>
    <t>American Magnesium Process: Chlorine Recovery</t>
  </si>
  <si>
    <t>30400699</t>
  </si>
  <si>
    <t>30400701</t>
  </si>
  <si>
    <t>Steel Foundries</t>
  </si>
  <si>
    <t>30400702</t>
  </si>
  <si>
    <t>Open Hearth Furnace</t>
  </si>
  <si>
    <t>30400703</t>
  </si>
  <si>
    <t>Open Hearth Furnace with Oxygen Lance</t>
  </si>
  <si>
    <t>30400704</t>
  </si>
  <si>
    <t>Heat Treating Furnace</t>
  </si>
  <si>
    <t>30400705</t>
  </si>
  <si>
    <t>30400706</t>
  </si>
  <si>
    <t>30400707</t>
  </si>
  <si>
    <t>30400708</t>
  </si>
  <si>
    <t>30400709</t>
  </si>
  <si>
    <t>30400710</t>
  </si>
  <si>
    <t>30400711</t>
  </si>
  <si>
    <t>30400712</t>
  </si>
  <si>
    <t>30400713</t>
  </si>
  <si>
    <t>30400714</t>
  </si>
  <si>
    <t>30400715</t>
  </si>
  <si>
    <t>Finishing</t>
  </si>
  <si>
    <t>30400716</t>
  </si>
  <si>
    <t>30400717</t>
  </si>
  <si>
    <t>30400718</t>
  </si>
  <si>
    <t>30400720</t>
  </si>
  <si>
    <t>30400721</t>
  </si>
  <si>
    <t>30400722</t>
  </si>
  <si>
    <t>Muller</t>
  </si>
  <si>
    <t>30400723</t>
  </si>
  <si>
    <t>30400724</t>
  </si>
  <si>
    <t>Ethylbenzene Recovery</t>
  </si>
  <si>
    <t>30116906</t>
  </si>
  <si>
    <t>Polyethylbenzene Recovery</t>
  </si>
  <si>
    <t>30116980</t>
  </si>
  <si>
    <t>30117401</t>
  </si>
  <si>
    <t>Ethylene Oxide</t>
  </si>
  <si>
    <t>30117402</t>
  </si>
  <si>
    <t>Air Oxidation Process Reactor: Main Vent</t>
  </si>
  <si>
    <t>30117410</t>
  </si>
  <si>
    <t>Oxygen Oxidation Process Reactor: CO2 Purge Vent</t>
  </si>
  <si>
    <t>30117411</t>
  </si>
  <si>
    <t>Oxygen Oxidation Process Reactor: Argon Purge Vent</t>
  </si>
  <si>
    <t>30117421</t>
  </si>
  <si>
    <t>Stripper Purge Vent</t>
  </si>
  <si>
    <t>30117480</t>
  </si>
  <si>
    <t>30117601</t>
  </si>
  <si>
    <t>Glycerin (Glycerol)</t>
  </si>
  <si>
    <t>30117610</t>
  </si>
  <si>
    <t>Chlorination Process: General</t>
  </si>
  <si>
    <t>30117611</t>
  </si>
  <si>
    <t>CO2 Absorber</t>
  </si>
  <si>
    <t>30117612</t>
  </si>
  <si>
    <t>Evaporator</t>
  </si>
  <si>
    <t>30117613</t>
  </si>
  <si>
    <t>30117614</t>
  </si>
  <si>
    <t>Stripping Column</t>
  </si>
  <si>
    <t>Raw Material Silo</t>
  </si>
  <si>
    <t>30400739</t>
  </si>
  <si>
    <t>Scrap Centrifugation</t>
  </si>
  <si>
    <t>30400740</t>
  </si>
  <si>
    <t>ER5154 Electrode</t>
  </si>
  <si>
    <t>30905254</t>
  </si>
  <si>
    <t>E70S Electrode</t>
  </si>
  <si>
    <t>30905276</t>
  </si>
  <si>
    <t>ERNiCrMo Electrode</t>
  </si>
  <si>
    <t>30905280</t>
  </si>
  <si>
    <t>ERNiCu Electrode</t>
  </si>
  <si>
    <t>30905300</t>
  </si>
  <si>
    <t>Flux Cored Arc Welding (FCAW)</t>
  </si>
  <si>
    <t>30905306</t>
  </si>
  <si>
    <t>E110 T5-K3 Electrode</t>
  </si>
  <si>
    <t>30905308</t>
  </si>
  <si>
    <t>30905312</t>
  </si>
  <si>
    <t>E308LT Electrode</t>
  </si>
  <si>
    <t>30905320</t>
  </si>
  <si>
    <t>E316LT Electrode</t>
  </si>
  <si>
    <t>30905354</t>
  </si>
  <si>
    <t>E70T Electrode</t>
  </si>
  <si>
    <t>30905355</t>
  </si>
  <si>
    <t>E71T Electrode</t>
  </si>
  <si>
    <t>30905400</t>
  </si>
  <si>
    <t>Submerged Arc Welding (SAW)</t>
  </si>
  <si>
    <t>30905410</t>
  </si>
  <si>
    <t>EM12K Electrode</t>
  </si>
  <si>
    <t>30905500</t>
  </si>
  <si>
    <t>Electrogas Welding (EGW)</t>
  </si>
  <si>
    <t>30905600</t>
  </si>
  <si>
    <t>Electrostag Welding (ESW)</t>
  </si>
  <si>
    <t>30905800</t>
  </si>
  <si>
    <t>Gas Tungsten Arc Welding (GTAW)</t>
  </si>
  <si>
    <t>30905900</t>
  </si>
  <si>
    <t>Fixed Roof Tanks - Glycol Ethers</t>
  </si>
  <si>
    <t>Butyl Carbitol: Breathing Loss</t>
  </si>
  <si>
    <t>40705202</t>
  </si>
  <si>
    <t>Butyl Carbitol: Working Loss</t>
  </si>
  <si>
    <t>40705203</t>
  </si>
  <si>
    <t>Butyl Cellosolve: Breathing Loss</t>
  </si>
  <si>
    <t>40705204</t>
  </si>
  <si>
    <t>Butyl Cellosolve: Working Loss</t>
  </si>
  <si>
    <t>40705205</t>
  </si>
  <si>
    <t>Carbitol: Breathing Loss</t>
  </si>
  <si>
    <t>40705206</t>
  </si>
  <si>
    <t>Carbitol: Working Loss</t>
  </si>
  <si>
    <t>40705207</t>
  </si>
  <si>
    <t>Cellosolve: Breathing Loss</t>
  </si>
  <si>
    <t>40705208</t>
  </si>
  <si>
    <t>Cellosolve: Working Loss</t>
  </si>
  <si>
    <t>40705209</t>
  </si>
  <si>
    <t>Diethylene Glycol: Breathing Loss</t>
  </si>
  <si>
    <t>40705210</t>
  </si>
  <si>
    <t>Diethylene Glycol: Working Loss</t>
  </si>
  <si>
    <t>40705211</t>
  </si>
  <si>
    <t>Methyl Carbitol: Breathing Loss</t>
  </si>
  <si>
    <t>40705212</t>
  </si>
  <si>
    <t>Methyl Carbitol: Working Loss</t>
  </si>
  <si>
    <t>40705213</t>
  </si>
  <si>
    <t>Methyl Cellosolve: Breathing Loss</t>
  </si>
  <si>
    <t>40705214</t>
  </si>
  <si>
    <t>Methyl Cellosolve: Working Loss</t>
  </si>
  <si>
    <t>40705215</t>
  </si>
  <si>
    <t>Polyethylene Glycol: Breathing Loss</t>
  </si>
  <si>
    <t>40705216</t>
  </si>
  <si>
    <t>Polyethylene Glycol: Working Loss</t>
  </si>
  <si>
    <t>40705217</t>
  </si>
  <si>
    <t>Triethylene Glycol: Breathing Loss</t>
  </si>
  <si>
    <t>40705218</t>
  </si>
  <si>
    <t>Triethylene Glycol: Working Loss</t>
  </si>
  <si>
    <t>40705297</t>
  </si>
  <si>
    <t>Specify Glycol Ether: Breathing Loss</t>
  </si>
  <si>
    <t>40705298</t>
  </si>
  <si>
    <t>Specify Glycol Ether: Working Loss</t>
  </si>
  <si>
    <t>40705601</t>
  </si>
  <si>
    <t>Fixed Roof Tanks - Glycols</t>
  </si>
  <si>
    <t>1,4-Butanediol: Breathing Loss</t>
  </si>
  <si>
    <t>40705602</t>
  </si>
  <si>
    <t>1,4-Butanediol: Working Loss</t>
  </si>
  <si>
    <t>40705603</t>
  </si>
  <si>
    <t>Ethylene Glycol: Breathing Loss</t>
  </si>
  <si>
    <t>40705604</t>
  </si>
  <si>
    <t>Ethylene Glycol: Working Loss</t>
  </si>
  <si>
    <t>40705605</t>
  </si>
  <si>
    <t>Dipropylene Glycol: Breathing Loss</t>
  </si>
  <si>
    <t>40705606</t>
  </si>
  <si>
    <t>Dipropylene Glycol: Working Loss</t>
  </si>
  <si>
    <t>40705607</t>
  </si>
  <si>
    <t>Glycerol: Breathing Loss</t>
  </si>
  <si>
    <t>40705608</t>
  </si>
  <si>
    <t>Glycerol: Working Loss</t>
  </si>
  <si>
    <t>40705609</t>
  </si>
  <si>
    <t>Propylene Glycol: Breathing Loss</t>
  </si>
  <si>
    <t>40705610</t>
  </si>
  <si>
    <t>Propylene Glycol: Working Loss</t>
  </si>
  <si>
    <t>40705697</t>
  </si>
  <si>
    <t>Specify Glycol: Breathing Loss</t>
  </si>
  <si>
    <t>40705698</t>
  </si>
  <si>
    <t>Specify Glycol: Working Loss</t>
  </si>
  <si>
    <t>40706001</t>
  </si>
  <si>
    <t>Fixed Roof Tanks - Halogenated Organics</t>
  </si>
  <si>
    <t>Benzyl Chloride: Breathing Loss</t>
  </si>
  <si>
    <t>40706002</t>
  </si>
  <si>
    <t>Benzyl Chloride: Working Loss</t>
  </si>
  <si>
    <t>40706003</t>
  </si>
  <si>
    <t>Caprolactum (Soln): Breathing Loss</t>
  </si>
  <si>
    <t>40706004</t>
  </si>
  <si>
    <t>Caprolactum (Soln): Working Loss</t>
  </si>
  <si>
    <t>40706005</t>
  </si>
  <si>
    <t>Carbon Tetrachloride: Breathing Loss</t>
  </si>
  <si>
    <t>40706006</t>
  </si>
  <si>
    <t>Carbon Tetrachloride: Working Loss</t>
  </si>
  <si>
    <t>40706007</t>
  </si>
  <si>
    <t>Chlorobenzene: Breathing Loss</t>
  </si>
  <si>
    <t>40706008</t>
  </si>
  <si>
    <t>Chlorobenzene: Working Loss</t>
  </si>
  <si>
    <t>40706009</t>
  </si>
  <si>
    <t>o-Dichlorobenzene: Breathing Loss</t>
  </si>
  <si>
    <t>40706010</t>
  </si>
  <si>
    <t>o-Dichlorobenzene: Working Loss</t>
  </si>
  <si>
    <t>40706011</t>
  </si>
  <si>
    <t>p-Dichlorobenzene: Breathing Loss</t>
  </si>
  <si>
    <t>40706012</t>
  </si>
  <si>
    <t>p-Dichlorobenzene: Working Loss</t>
  </si>
  <si>
    <t>40706013</t>
  </si>
  <si>
    <t>Epichlorohydrin: Breathing Loss</t>
  </si>
  <si>
    <t>40706014</t>
  </si>
  <si>
    <t>Epichlorohydrin: Working Loss</t>
  </si>
  <si>
    <t>40706015</t>
  </si>
  <si>
    <t>Ethylene Dibromide: Breathing Loss</t>
  </si>
  <si>
    <t>40706016</t>
  </si>
  <si>
    <t>Ethylene Dibromide: Working Loss</t>
  </si>
  <si>
    <t>Wells</t>
  </si>
  <si>
    <t>31000206</t>
  </si>
  <si>
    <t>Gas Lift</t>
  </si>
  <si>
    <t>Valves: Fugitive Emissions</t>
  </si>
  <si>
    <t>31000208</t>
  </si>
  <si>
    <t>Incinerators Burning Waste Gas or Augmented Waste Gas</t>
  </si>
  <si>
    <t>31000211</t>
  </si>
  <si>
    <t>Pipeline Pigging (releases during pig removal)</t>
  </si>
  <si>
    <t>Flares Combusting Gases &gt;1000 BTU/scf</t>
  </si>
  <si>
    <t>Flares Combusting Gases &lt;1000 BTU/scf</t>
  </si>
  <si>
    <t>All Equipt Leak Fugitives (Valves, Flanges, Connections, Seals, Drains</t>
  </si>
  <si>
    <t>31000221</t>
  </si>
  <si>
    <t>31000222</t>
  </si>
  <si>
    <t>31000223</t>
  </si>
  <si>
    <t>31000224</t>
  </si>
  <si>
    <t>Flanges and Connections</t>
  </si>
  <si>
    <t>Glycol Dehydrator Reboiler Still Stack</t>
  </si>
  <si>
    <t>Glycol Dehydrator Reboiler Burner</t>
  </si>
  <si>
    <t>Hydrocarbon Skimmer</t>
  </si>
  <si>
    <t>31000231</t>
  </si>
  <si>
    <t>Natural Gas Processing Facilities</t>
  </si>
  <si>
    <t>Glycol Dehydrators: Reboiler Still Vent: Triethylene Glycol</t>
  </si>
  <si>
    <t>Glycol Dehydrators: Reboiler Burner Stack: Triethylene Glycol</t>
  </si>
  <si>
    <t>Glycol Dehydrators: Phase Separator Vent: Triethylene Glycol</t>
  </si>
  <si>
    <t>Glycol Dehydrators: Ethylene Glycol: General</t>
  </si>
  <si>
    <t>Gas Sweeting: Amine Process</t>
  </si>
  <si>
    <t>Process Valves</t>
  </si>
  <si>
    <t>31000308</t>
  </si>
  <si>
    <t>Open-ended Lines</t>
  </si>
  <si>
    <t>31000321</t>
  </si>
  <si>
    <t>Glycol Dehydrators: Niagaran Formation (Mich.)</t>
  </si>
  <si>
    <t>31000322</t>
  </si>
  <si>
    <t>Glycol Dehydrators: Prairie du Chien Formation (Mich.)</t>
  </si>
  <si>
    <t>31000323</t>
  </si>
  <si>
    <t>Glycol Dehydrators: Antrim Formation (Mich.)</t>
  </si>
  <si>
    <t>31000401</t>
  </si>
  <si>
    <t>31000402</t>
  </si>
  <si>
    <t>31000403</t>
  </si>
  <si>
    <t>Propane/Butane</t>
  </si>
  <si>
    <t>31000411</t>
  </si>
  <si>
    <t>Distillate Oil (No. 2): Steam Generators</t>
  </si>
  <si>
    <t>31000412</t>
  </si>
  <si>
    <t>Residual Oil: Steam Generators</t>
  </si>
  <si>
    <t>31000413</t>
  </si>
  <si>
    <t>Crude Oil: Steam Generators</t>
  </si>
  <si>
    <t>31000414</t>
  </si>
  <si>
    <t>Natural Gas: Steam Generators</t>
  </si>
  <si>
    <t>31000415</t>
  </si>
  <si>
    <t>Process Gas: Steam Generators</t>
  </si>
  <si>
    <t>31000501</t>
  </si>
  <si>
    <t>Liquid Waste Treatment</t>
  </si>
  <si>
    <t>Floatation Units</t>
  </si>
  <si>
    <t>Liquid - Liquid Separator</t>
  </si>
  <si>
    <t>31000503</t>
  </si>
  <si>
    <t>Oil-Water Separator</t>
  </si>
  <si>
    <t>31000504</t>
  </si>
  <si>
    <t>Oil-Sludge-Waste Water Pit</t>
  </si>
  <si>
    <t>31000505</t>
  </si>
  <si>
    <t>Other Not Classified: Construction/Demolition</t>
  </si>
  <si>
    <t>31299999</t>
  </si>
  <si>
    <t>Machinery, Miscellaneous</t>
  </si>
  <si>
    <t>Miscellaneous Machinery</t>
  </si>
  <si>
    <t>31300500</t>
  </si>
  <si>
    <t>Electrical Equipment</t>
  </si>
  <si>
    <t>Electrical Switch Manufacture</t>
  </si>
  <si>
    <t>Electrical Switch Manufacture: Overall Process</t>
  </si>
  <si>
    <t>31301001</t>
  </si>
  <si>
    <t>Light Bulb Manufacture</t>
  </si>
  <si>
    <t>Light Bulb Glass to Socket Base Lubrication with SO2</t>
  </si>
  <si>
    <t>31301100</t>
  </si>
  <si>
    <t>Fluorescent Lamp Manufacture</t>
  </si>
  <si>
    <t>Fluorescent Lamp Manufacture: Overall Process</t>
  </si>
  <si>
    <t>31301200</t>
  </si>
  <si>
    <t>Fluorescent Lamp Recycling</t>
  </si>
  <si>
    <t>Fluorescent Lamp Recycling: Lamp Crusher</t>
  </si>
  <si>
    <t>31302000</t>
  </si>
  <si>
    <t>Mercury Oxide Battery Manufacture</t>
  </si>
  <si>
    <t>Mercury Oxide Battery Manufacture: Overall Process</t>
  </si>
  <si>
    <t>31303001</t>
  </si>
  <si>
    <t>Manufacturing - General</t>
  </si>
  <si>
    <t>Mineral Dust Storage</t>
  </si>
  <si>
    <t>30500144</t>
  </si>
  <si>
    <t>Granules Transport Screw Conveyor and Bucket Elevator</t>
  </si>
  <si>
    <t>30500145</t>
  </si>
  <si>
    <t>Mineral Dust Transport Screw Conveyor and Bucket Elevator</t>
  </si>
  <si>
    <t>30500146</t>
  </si>
  <si>
    <t>Sand Surge Bin</t>
  </si>
  <si>
    <t>30500147</t>
  </si>
  <si>
    <t>Granules Surge Bin</t>
  </si>
  <si>
    <t>30500150</t>
  </si>
  <si>
    <t>Mineral Dust (Filler) and Asphalt Coating Mixer</t>
  </si>
  <si>
    <t>30500151</t>
  </si>
  <si>
    <t>Granules</t>
  </si>
  <si>
    <t>30500152</t>
  </si>
  <si>
    <t>Mineral Dust Unloading</t>
  </si>
  <si>
    <t>30500143</t>
  </si>
  <si>
    <t>30125020</t>
  </si>
  <si>
    <t>Alcohols by Oxo Process</t>
  </si>
  <si>
    <t>30125025</t>
  </si>
  <si>
    <t>Fatty Alcohols by Hydrogenation</t>
  </si>
  <si>
    <t>30125099</t>
  </si>
  <si>
    <t>30125101</t>
  </si>
  <si>
    <t>30125102</t>
  </si>
  <si>
    <t>Evaporator Purge Vent</t>
  </si>
  <si>
    <t>30125103</t>
  </si>
  <si>
    <t>Water Removal Steam: Jet Ejector</t>
  </si>
  <si>
    <t>30125104</t>
  </si>
  <si>
    <t>30125180</t>
  </si>
  <si>
    <t>30125201</t>
  </si>
  <si>
    <t>Etherene Production</t>
  </si>
  <si>
    <t>30125301</t>
  </si>
  <si>
    <t>Glycol Ethers</t>
  </si>
  <si>
    <t>30125302</t>
  </si>
  <si>
    <t>30125305</t>
  </si>
  <si>
    <t>Catalyst: Methanol Mix Tank</t>
  </si>
  <si>
    <t>30125306</t>
  </si>
  <si>
    <t>Methanol Recovery Column Vent</t>
  </si>
  <si>
    <t>30125315</t>
  </si>
  <si>
    <t>Asphalt Heater: Residual Oil</t>
  </si>
  <si>
    <t>30500208</t>
  </si>
  <si>
    <t>Asphalt Heater: Distillate Oil</t>
  </si>
  <si>
    <t>30500209</t>
  </si>
  <si>
    <t>Asphalt Heater: LPG</t>
  </si>
  <si>
    <t>30500210</t>
  </si>
  <si>
    <t>Asphalt Heater: Waste Oil</t>
  </si>
  <si>
    <t>30500211</t>
  </si>
  <si>
    <t>Rotary Dryer Conventional Plant with Cyclone ** use 3-05-002-01 w/CTL</t>
  </si>
  <si>
    <t>30500212</t>
  </si>
  <si>
    <t>Heated Asphalt Storage Tanks</t>
  </si>
  <si>
    <t>SCC8-dropped Drum Mix</t>
  </si>
  <si>
    <t>30500213</t>
  </si>
  <si>
    <t>Storage Silo</t>
  </si>
  <si>
    <t>30500214</t>
  </si>
  <si>
    <t>Truck Load-out</t>
  </si>
  <si>
    <t>30500215</t>
  </si>
  <si>
    <t>In Place Recycling: Propane</t>
  </si>
  <si>
    <t>30500216</t>
  </si>
  <si>
    <t>Cold Aggregate Feed Bins</t>
  </si>
  <si>
    <t>30500217</t>
  </si>
  <si>
    <t>Cold Aggregate Conveyors and Elevators</t>
  </si>
  <si>
    <t>30500220</t>
  </si>
  <si>
    <t>Elevators: Batch Process (also see -45 thru -47 for combos w/scr,bins</t>
  </si>
  <si>
    <t>30500221</t>
  </si>
  <si>
    <t>Elevators: Continuous Process</t>
  </si>
  <si>
    <t>30500230</t>
  </si>
  <si>
    <t>Hot Bins and Screens: Batch Process (also see -45 thru -47 for combos)</t>
  </si>
  <si>
    <t>30500231</t>
  </si>
  <si>
    <t>Hot Bins and Screens: Continuous Process</t>
  </si>
  <si>
    <t>30500240</t>
  </si>
  <si>
    <t>Mixers: Batch Process (also see -45 thru -47 for combos w/scr,bins</t>
  </si>
  <si>
    <t>30500241</t>
  </si>
  <si>
    <t>Mixers: Continuous Mix (outside the drum) Process</t>
  </si>
  <si>
    <t>30500242</t>
  </si>
  <si>
    <t>Mixers: Drum Mix Process ** (use 3-05-002-005 and subtypes)</t>
  </si>
  <si>
    <t>30500245</t>
  </si>
  <si>
    <t>Batch Mix Plant: Hot Elevators, Screens, Bins, Mixer &amp; NG Rot Dryer</t>
  </si>
  <si>
    <t>30500246</t>
  </si>
  <si>
    <t>Batch Mix Plant: Hot Elevators, Screens, Bins, Mixer&amp; #2 Oil Rot Dryer</t>
  </si>
  <si>
    <t>30500247</t>
  </si>
  <si>
    <t>Batch Mix Plant: Hot Elevs, Scrns, Bins, Mixer&amp; Waste/Drain/#6 Oil Rot</t>
  </si>
  <si>
    <t>30500250</t>
  </si>
  <si>
    <t>Conventional Continuous Mix (outside of drum) Plant: Rotary Dryer</t>
  </si>
  <si>
    <t>30500251</t>
  </si>
  <si>
    <t>Batch Mix Plant: Rotary Dryer, Natural Gas-Fired (also see -45)</t>
  </si>
  <si>
    <t>SCC8 -drop Conventional,add -45</t>
  </si>
  <si>
    <t>30500252</t>
  </si>
  <si>
    <t>Batch Mix Plant: Rotary Dryer, Oil-Fired (also see -46)</t>
  </si>
  <si>
    <t>SCC8 -drop Conventional,add -46</t>
  </si>
  <si>
    <t>30500253</t>
  </si>
  <si>
    <t>Batch Mix Plant: Rotary Dryer, Waste/Drain/# 6 Oil-Fired (also see -47</t>
  </si>
  <si>
    <t>30500255</t>
  </si>
  <si>
    <t>Drum Mix Plant: Rotary Drum Dryer / Mixer, Natural Gas-Fired</t>
  </si>
  <si>
    <t>30500256</t>
  </si>
  <si>
    <t>Drum Mix Plant: Rotary Drum Dryer / Mixer, Natural Gas, Parallel Flow</t>
  </si>
  <si>
    <t>30500257</t>
  </si>
  <si>
    <t>Drum Mix Plant: Rotary Drum Dryer / Mixer, Natural Gas, Counterflow</t>
  </si>
  <si>
    <t>30500258</t>
  </si>
  <si>
    <t>Drum Mix Plant: Rotary Drum Dryer / Mixer, #2 Oil-Fired</t>
  </si>
  <si>
    <t>SCC8 - added "#2"</t>
  </si>
  <si>
    <t>30500259</t>
  </si>
  <si>
    <t>Drum Mix Plant: Rotary Drum Dryer / Mixer, #2 Oil-Fired, Parallel Flow</t>
  </si>
  <si>
    <t>30500260</t>
  </si>
  <si>
    <t>Drum Mix Plant: Rotary Drum Dryer / Mixer, #2 Oil-Fired, Counterflow</t>
  </si>
  <si>
    <t>30500261</t>
  </si>
  <si>
    <t>Drum Mix Plant: Rotary Drum Dryer/Mixer, Waste/Drain/#6 Oil-Fired</t>
  </si>
  <si>
    <t>30500262</t>
  </si>
  <si>
    <t>Drum Mix Pl: Rotary Drum Dryer/Mixer, Waste/Drain/#6 Oil, Parallel Flo</t>
  </si>
  <si>
    <t>30500263</t>
  </si>
  <si>
    <t>Drum Mix Pl: Rotary Drum Dryer/Mixer, Waste/Drain/#6 Oil, Counterflow</t>
  </si>
  <si>
    <t>30500270</t>
  </si>
  <si>
    <t>Yard Emissions:  Emissions from asphalt in truck beds</t>
  </si>
  <si>
    <t>30500290</t>
  </si>
  <si>
    <t>Haul Roads: General</t>
  </si>
  <si>
    <t>30500298</t>
  </si>
  <si>
    <t>30500299</t>
  </si>
  <si>
    <t>30500301</t>
  </si>
  <si>
    <t>Brick Manufacture</t>
  </si>
  <si>
    <t>Wastewater, Point of Generation</t>
  </si>
  <si>
    <t>31499999</t>
  </si>
  <si>
    <t>31501001</t>
  </si>
  <si>
    <t>Photo Equip/Health Care/Labs/Air Condit/SwimPools</t>
  </si>
  <si>
    <t>Photocopying Equipment Manufacturing</t>
  </si>
  <si>
    <t>Resin Transfer/Storage</t>
  </si>
  <si>
    <t>31501002</t>
  </si>
  <si>
    <t>Toner Classification</t>
  </si>
  <si>
    <t>31501003</t>
  </si>
  <si>
    <t>Toner (Carbon Black) Grinding</t>
  </si>
  <si>
    <t>31502001</t>
  </si>
  <si>
    <t>Health Care - Hospitals</t>
  </si>
  <si>
    <t>Sterilization with Ethylene Oxide</t>
  </si>
  <si>
    <t>31502002</t>
  </si>
  <si>
    <t>Sterilization with Freon</t>
  </si>
  <si>
    <t>31502003</t>
  </si>
  <si>
    <t>Sterilization with Formaldehyde</t>
  </si>
  <si>
    <t>Raw Material Drying</t>
  </si>
  <si>
    <t>30500302</t>
  </si>
  <si>
    <t>Raw Material Grinding &amp; Screening</t>
  </si>
  <si>
    <t>30500303</t>
  </si>
  <si>
    <t>Storage of Raw Materials</t>
  </si>
  <si>
    <t>30500304</t>
  </si>
  <si>
    <t>Curing **</t>
  </si>
  <si>
    <t>30500305</t>
  </si>
  <si>
    <t>Raw Material Handling and Transferring</t>
  </si>
  <si>
    <t>30500306</t>
  </si>
  <si>
    <t>Pulverizing</t>
  </si>
  <si>
    <t>30500307</t>
  </si>
  <si>
    <t>Calcining</t>
  </si>
  <si>
    <t>30500308</t>
  </si>
  <si>
    <t>30500309</t>
  </si>
  <si>
    <t>Blending and Mixing</t>
  </si>
  <si>
    <t>30500310</t>
  </si>
  <si>
    <t>Thermometer Manufacture</t>
  </si>
  <si>
    <t>Thermometer Manufacture: Overall Process</t>
  </si>
  <si>
    <t>31503001</t>
  </si>
  <si>
    <t>Laboratories</t>
  </si>
  <si>
    <t>Bench Scale Reagents: Research</t>
  </si>
  <si>
    <t>31503002</t>
  </si>
  <si>
    <t>Bench Scale Reagents: Testing</t>
  </si>
  <si>
    <t>31503003</t>
  </si>
  <si>
    <t>Curing and Firing: Sawdust Fired Tunnel Kilns</t>
  </si>
  <si>
    <t>30500311</t>
  </si>
  <si>
    <t>Curing and Firing: Gas-fired Tunnel Kilns</t>
  </si>
  <si>
    <t>30500312</t>
  </si>
  <si>
    <t>Curing and Firing: Oil-fired Tunnel Kilns</t>
  </si>
  <si>
    <t>30500313</t>
  </si>
  <si>
    <t>Curing and Firing: Coal-fired Tunnel Kilns</t>
  </si>
  <si>
    <t>30500314</t>
  </si>
  <si>
    <t>Curing and Firing: Gas-fired Periodic Kilns</t>
  </si>
  <si>
    <t>30500315</t>
  </si>
  <si>
    <t>Curing and Firing: Oil-fired Periodic Kilns</t>
  </si>
  <si>
    <t>30500316</t>
  </si>
  <si>
    <t>Curing and Firing: Coal-fired Periodic Kilns</t>
  </si>
  <si>
    <t>30500317</t>
  </si>
  <si>
    <t>30500318</t>
  </si>
  <si>
    <t>Tunnel Kiln: Wood-fired</t>
  </si>
  <si>
    <t>30500319</t>
  </si>
  <si>
    <t>Transfer and Conveying</t>
  </si>
  <si>
    <t>30500321</t>
  </si>
  <si>
    <t>30500322</t>
  </si>
  <si>
    <t>Firing: Natural Gas-fired Tunnel Kiln Firing High-Sulfur Material</t>
  </si>
  <si>
    <t>30500330</t>
  </si>
  <si>
    <t>Photographic Film Manufacturing</t>
  </si>
  <si>
    <t>Product Manufacturing - Substrate Preparation</t>
  </si>
  <si>
    <t>Extrusion Operations</t>
  </si>
  <si>
    <t>31603002</t>
  </si>
  <si>
    <t>Film Support Operations</t>
  </si>
  <si>
    <t>31604001</t>
  </si>
  <si>
    <t>Product Manufacturing - Chemical Preparation</t>
  </si>
  <si>
    <t>31604002</t>
  </si>
  <si>
    <t>Emulsion Making Operations</t>
  </si>
  <si>
    <t>31604003</t>
  </si>
  <si>
    <t>Chemical Mixing Operations</t>
  </si>
  <si>
    <t>31605001</t>
  </si>
  <si>
    <t>Product Manufacturing - Surface Treatments</t>
  </si>
  <si>
    <t>Surface Coating Operations</t>
  </si>
  <si>
    <t>31605002</t>
  </si>
  <si>
    <t>Grid Ionizers</t>
  </si>
  <si>
    <t>31605003</t>
  </si>
  <si>
    <t>Corona Discharge Treatment</t>
  </si>
  <si>
    <t>31605004</t>
  </si>
  <si>
    <t>Photographic Drying Operations</t>
  </si>
  <si>
    <t>31606001</t>
  </si>
  <si>
    <t>Product Manufacturing - Finishing Operations</t>
  </si>
  <si>
    <t>General Film Manufacturing</t>
  </si>
  <si>
    <t>31606002</t>
  </si>
  <si>
    <t>Cutting/Slitting Operations</t>
  </si>
  <si>
    <t>31612001</t>
  </si>
  <si>
    <t>Support Activities - Cleaning Operations</t>
  </si>
  <si>
    <t>Tank Cleaning Operations</t>
  </si>
  <si>
    <t>31612002</t>
  </si>
  <si>
    <t>General Cleaning Operations</t>
  </si>
  <si>
    <t>31612003</t>
  </si>
  <si>
    <t>Parts Cleaning Operations</t>
  </si>
  <si>
    <t>31613001</t>
  </si>
  <si>
    <t>Support Activities - Storage Operations</t>
  </si>
  <si>
    <t>Solvent Storage Operations</t>
  </si>
  <si>
    <t>31613002</t>
  </si>
  <si>
    <t>General Storage Operations</t>
  </si>
  <si>
    <t>31613003</t>
  </si>
  <si>
    <t>Storage Silos</t>
  </si>
  <si>
    <t>31613004</t>
  </si>
  <si>
    <t>Waste Storage Operations</t>
  </si>
  <si>
    <t>31614001</t>
  </si>
  <si>
    <t>Support Activities - Material Transfer Operations</t>
  </si>
  <si>
    <t>Filling Operations (non petroleum)</t>
  </si>
  <si>
    <t>31614002</t>
  </si>
  <si>
    <t>Transfer of Chemicals</t>
  </si>
  <si>
    <t>31615001</t>
  </si>
  <si>
    <t>Support Activities - Separation Processes</t>
  </si>
  <si>
    <t>Recovery Operations</t>
  </si>
  <si>
    <t>31615002</t>
  </si>
  <si>
    <t>Regeneration Operations</t>
  </si>
  <si>
    <t>31615003</t>
  </si>
  <si>
    <t>Distillation Operations</t>
  </si>
  <si>
    <t>31615004</t>
  </si>
  <si>
    <t>Filtration Operations</t>
  </si>
  <si>
    <t>31616001</t>
  </si>
  <si>
    <t>Support Activities - Other Operations</t>
  </si>
  <si>
    <t>General Ventillation - Manufacturing Areas</t>
  </si>
  <si>
    <t>31616002</t>
  </si>
  <si>
    <t>General Process Tank Operations</t>
  </si>
  <si>
    <t>31616003</t>
  </si>
  <si>
    <t>Miscellaneous Manufacturing Operations</t>
  </si>
  <si>
    <t>31616004</t>
  </si>
  <si>
    <t>Paint Spraying Operations</t>
  </si>
  <si>
    <t>31616005</t>
  </si>
  <si>
    <t>General Maintenance Operations</t>
  </si>
  <si>
    <t>31616006</t>
  </si>
  <si>
    <t>Chemical Weighing Operations</t>
  </si>
  <si>
    <t>32099997</t>
  </si>
  <si>
    <t>Leather and Leather Products</t>
  </si>
  <si>
    <t>32099998</t>
  </si>
  <si>
    <t>32099999</t>
  </si>
  <si>
    <t>33000101</t>
  </si>
  <si>
    <t>Textile Products</t>
  </si>
  <si>
    <t>Yarn Preparation/Bleaching</t>
  </si>
  <si>
    <t>33000102</t>
  </si>
  <si>
    <t>Printing</t>
  </si>
  <si>
    <t>33000103</t>
  </si>
  <si>
    <t>Polyester Thread Production</t>
  </si>
  <si>
    <t>33000104</t>
  </si>
  <si>
    <t>Tenter Frames: Heat Setting</t>
  </si>
  <si>
    <t>33000105</t>
  </si>
  <si>
    <t>Carding</t>
  </si>
  <si>
    <t>33000106</t>
  </si>
  <si>
    <t>33000198</t>
  </si>
  <si>
    <t>33000199</t>
  </si>
  <si>
    <t>33000201</t>
  </si>
  <si>
    <t>Rubberized Fabrics</t>
  </si>
  <si>
    <t>33000202</t>
  </si>
  <si>
    <t>Wet Coating: General **</t>
  </si>
  <si>
    <t>33000203</t>
  </si>
  <si>
    <t>Hot Melt Coating: General **</t>
  </si>
  <si>
    <t>33000211</t>
  </si>
  <si>
    <t>Impregnation</t>
  </si>
  <si>
    <t>33000212</t>
  </si>
  <si>
    <t>Wet Coating</t>
  </si>
  <si>
    <t>33000213</t>
  </si>
  <si>
    <t>Hot Melt Coating</t>
  </si>
  <si>
    <t>33000214</t>
  </si>
  <si>
    <t>Wet Coating Mixing</t>
  </si>
  <si>
    <t>33000297</t>
  </si>
  <si>
    <t>33000298</t>
  </si>
  <si>
    <t>33000299</t>
  </si>
  <si>
    <t>33000301</t>
  </si>
  <si>
    <t>Carpet Operations</t>
  </si>
  <si>
    <t>Preparation/Processing</t>
  </si>
  <si>
    <t>33000302</t>
  </si>
  <si>
    <t>Printing/Dyeing</t>
  </si>
  <si>
    <t>33000303</t>
  </si>
  <si>
    <t>Basic Material Mixing</t>
  </si>
  <si>
    <t>33000304</t>
  </si>
  <si>
    <t>Shearing</t>
  </si>
  <si>
    <t>33000305</t>
  </si>
  <si>
    <t>Pile Erector</t>
  </si>
  <si>
    <t>33000306</t>
  </si>
  <si>
    <t>Heat Treating</t>
  </si>
  <si>
    <t>33000307</t>
  </si>
  <si>
    <t>33000399</t>
  </si>
  <si>
    <t>33000499</t>
  </si>
  <si>
    <t>Fabric Finishing</t>
  </si>
  <si>
    <t>33000599</t>
  </si>
  <si>
    <t>33088801</t>
  </si>
  <si>
    <t>33088802</t>
  </si>
  <si>
    <t>33088803</t>
  </si>
  <si>
    <t>33088804</t>
  </si>
  <si>
    <t>33088805</t>
  </si>
  <si>
    <t>36000101</t>
  </si>
  <si>
    <t>Printing and Publishing</t>
  </si>
  <si>
    <t>Typesetting (Lead Remelting)</t>
  </si>
  <si>
    <t>Remelting (Lead Emissions Only)</t>
  </si>
  <si>
    <t>38500101</t>
  </si>
  <si>
    <t>Specify Halogenated VOC: Standing Loss</t>
  </si>
  <si>
    <t>40722098</t>
  </si>
  <si>
    <t>Specify Halogenated VOC: Withdrawal Loss</t>
  </si>
  <si>
    <t>40722801</t>
  </si>
  <si>
    <t>Floating Roof Tanks - Ketones</t>
  </si>
  <si>
    <t>Acetone: Standing Loss</t>
  </si>
  <si>
    <t>40722802</t>
  </si>
  <si>
    <t>Acetone: Withdrawal Loss</t>
  </si>
  <si>
    <t>40722803</t>
  </si>
  <si>
    <t>Methyl Ethyl Ketone: Standing Loss</t>
  </si>
  <si>
    <t>40722804</t>
  </si>
  <si>
    <t>Methyl Ethyl Ketone: Withdrawal Loss</t>
  </si>
  <si>
    <t>40722805</t>
  </si>
  <si>
    <t>Methyl Isobutyl Ketone: Standing Loss</t>
  </si>
  <si>
    <t>40722806</t>
  </si>
  <si>
    <t>Nitric Acid: Breathing Loss</t>
  </si>
  <si>
    <t>30187006</t>
  </si>
  <si>
    <t>Granulation - Direct Mixing of Ceramic Powder and Binder Solution</t>
  </si>
  <si>
    <t>30500806</t>
  </si>
  <si>
    <t>30500807</t>
  </si>
  <si>
    <t>Grinding, dry ** (use SCC 3-05-008-02)</t>
  </si>
  <si>
    <t>30500810</t>
  </si>
  <si>
    <t>Granulation - Natural Gas-fired Spray Dryer</t>
  </si>
  <si>
    <t>30500811</t>
  </si>
  <si>
    <t>Drying - Infrared (IR) Drying Prior to Firing</t>
  </si>
  <si>
    <t>30500812</t>
  </si>
  <si>
    <t>Glazing and firing kiln ** (use SCCs 3-05-008-45 &amp; -50)</t>
  </si>
  <si>
    <t>30500813</t>
  </si>
  <si>
    <t>Drying - Convection Drying Prior to Firing</t>
  </si>
  <si>
    <t>30500816</t>
  </si>
  <si>
    <t>Sizing - Vibrating Screens</t>
  </si>
  <si>
    <t>30500818</t>
  </si>
  <si>
    <t>Air Classifier</t>
  </si>
  <si>
    <t>30500821</t>
  </si>
  <si>
    <t>Calcining--Natural Gas-fired Rotary Calciner</t>
  </si>
  <si>
    <t>30500822</t>
  </si>
  <si>
    <t>Calcining--Fuel Oil-fired Rotary Calciner</t>
  </si>
  <si>
    <t>30500823</t>
  </si>
  <si>
    <t>Calcining--Natural Gas-fired Fluidized Bed Calciner</t>
  </si>
  <si>
    <t>30500824</t>
  </si>
  <si>
    <t>30187010</t>
  </si>
  <si>
    <t>Sulfuric Acid: Working Loss</t>
  </si>
  <si>
    <t>30187011</t>
  </si>
  <si>
    <t>Ammonium Nitrate: Breathing Loss</t>
  </si>
  <si>
    <t>30187012</t>
  </si>
  <si>
    <t>Ammonium Nitrate: Working Loss</t>
  </si>
  <si>
    <t>30187013</t>
  </si>
  <si>
    <t>Urea: Breathing Loss</t>
  </si>
  <si>
    <t>30187014</t>
  </si>
  <si>
    <t>Urea: Working Loss</t>
  </si>
  <si>
    <t>30187015</t>
  </si>
  <si>
    <t>Copper Sulfate: Breathing Loss</t>
  </si>
  <si>
    <t>30187016</t>
  </si>
  <si>
    <t>Copper Sulfate: Working Loss</t>
  </si>
  <si>
    <t>30187017</t>
  </si>
  <si>
    <t>Aqueous Ammonia: Breathing Loss</t>
  </si>
  <si>
    <t>30187018</t>
  </si>
  <si>
    <t>Aqueous Ammonia: Working Loss</t>
  </si>
  <si>
    <t>30187019</t>
  </si>
  <si>
    <t>Ammonium Bicarbonate: Breathing Loss</t>
  </si>
  <si>
    <t>30187020</t>
  </si>
  <si>
    <t>Ammonium Bicarbonate: Working Loss</t>
  </si>
  <si>
    <t>30187021</t>
  </si>
  <si>
    <t>Hydrazine Hydrate: Breathing Loss</t>
  </si>
  <si>
    <t>30187022</t>
  </si>
  <si>
    <t>Hydrazine Hydrate: Working Loss</t>
  </si>
  <si>
    <t>30187023</t>
  </si>
  <si>
    <t>Anhydrous Hydrazine: Breathing Loss</t>
  </si>
  <si>
    <t>30187024</t>
  </si>
  <si>
    <t>Anhydrous Hydrazine: Working Loss</t>
  </si>
  <si>
    <t>30187025</t>
  </si>
  <si>
    <t>Ammonium Sulfate: Breathing Loss</t>
  </si>
  <si>
    <t>30187026</t>
  </si>
  <si>
    <t>Ammonium Sulfate: Working Loss</t>
  </si>
  <si>
    <t>30187029</t>
  </si>
  <si>
    <t>Fluosilicic Acid: Breathing Loss</t>
  </si>
  <si>
    <t>30187030</t>
  </si>
  <si>
    <t>Fluosilicic Acid: Working Loss</t>
  </si>
  <si>
    <t>30187031</t>
  </si>
  <si>
    <t>Chromic Acid: Breathing Loss</t>
  </si>
  <si>
    <t>30187032</t>
  </si>
  <si>
    <t>Chromic Acid: Working Loss</t>
  </si>
  <si>
    <t>30187033</t>
  </si>
  <si>
    <t>Hydrochloric Acid: Breathing Loss</t>
  </si>
  <si>
    <t>30187034</t>
  </si>
  <si>
    <t>Hydrochloric Acid: Working Loss</t>
  </si>
  <si>
    <t>30187097</t>
  </si>
  <si>
    <t>Specify Liquid: Breathing Loss</t>
  </si>
  <si>
    <t>30187098</t>
  </si>
  <si>
    <t>Specify Liquid: Working Loss</t>
  </si>
  <si>
    <t>30187501</t>
  </si>
  <si>
    <t>Inorganic Chemical Storage (Floating Roof Tank)</t>
  </si>
  <si>
    <t>Carbon Disulfide: Breathing Loss ** (Use 4-07-296-01)</t>
  </si>
  <si>
    <t>30187502</t>
  </si>
  <si>
    <t>Carbon Disulfide: Withdrawal Loss ** (Use 4-07-296-02)</t>
  </si>
  <si>
    <t>30187503</t>
  </si>
  <si>
    <t>Hydrofluoric Acid: Standing Loss</t>
  </si>
  <si>
    <t>30187504</t>
  </si>
  <si>
    <t>Hydrofluoric Acid: Withdrawal Loss</t>
  </si>
  <si>
    <t>30187505</t>
  </si>
  <si>
    <t>Nitric Acid: Standing Loss</t>
  </si>
  <si>
    <t>30187506</t>
  </si>
  <si>
    <t>Nitric Acid: Withdrawal Loss</t>
  </si>
  <si>
    <t>30187507</t>
  </si>
  <si>
    <t>223007125B</t>
  </si>
  <si>
    <t>223007125T</t>
  </si>
  <si>
    <t>223007125X</t>
  </si>
  <si>
    <t>223007127B</t>
  </si>
  <si>
    <t>223007127T</t>
  </si>
  <si>
    <t>223007127X</t>
  </si>
  <si>
    <t>223007129B</t>
  </si>
  <si>
    <t>223007129T</t>
  </si>
  <si>
    <t>223007129X</t>
  </si>
  <si>
    <t>223007131B</t>
  </si>
  <si>
    <t>223007131T</t>
  </si>
  <si>
    <t>223007131X</t>
  </si>
  <si>
    <t>223007133B</t>
  </si>
  <si>
    <t>223007133T</t>
  </si>
  <si>
    <t>223007133X</t>
  </si>
  <si>
    <t>223007211B</t>
  </si>
  <si>
    <t>223007211T</t>
  </si>
  <si>
    <t>223007211X</t>
  </si>
  <si>
    <t>223007213B</t>
  </si>
  <si>
    <t>223007213T</t>
  </si>
  <si>
    <t>223007213X</t>
  </si>
  <si>
    <t>223007215B</t>
  </si>
  <si>
    <t>223007215T</t>
  </si>
  <si>
    <t>223007215X</t>
  </si>
  <si>
    <t>223007217B</t>
  </si>
  <si>
    <t>223007217T</t>
  </si>
  <si>
    <t>223007217X</t>
  </si>
  <si>
    <t>223007219B</t>
  </si>
  <si>
    <t>223007219T</t>
  </si>
  <si>
    <t>223007219X</t>
  </si>
  <si>
    <t>223007221B</t>
  </si>
  <si>
    <t>223007221T</t>
  </si>
  <si>
    <t>223007221X</t>
  </si>
  <si>
    <t>223007223B</t>
  </si>
  <si>
    <t>223007223T</t>
  </si>
  <si>
    <t>223007223X</t>
  </si>
  <si>
    <t>223007225B</t>
  </si>
  <si>
    <t>223007225T</t>
  </si>
  <si>
    <t>223007225X</t>
  </si>
  <si>
    <t>223007227B</t>
  </si>
  <si>
    <t>223007227T</t>
  </si>
  <si>
    <t>223007227X</t>
  </si>
  <si>
    <t>223007229B</t>
  </si>
  <si>
    <t>223007229T</t>
  </si>
  <si>
    <t>223007229X</t>
  </si>
  <si>
    <t>223007231B</t>
  </si>
  <si>
    <t>223007231T</t>
  </si>
  <si>
    <t>223007231X</t>
  </si>
  <si>
    <t>223007233B</t>
  </si>
  <si>
    <t>223007233T</t>
  </si>
  <si>
    <t>223007233X</t>
  </si>
  <si>
    <t>223007311B</t>
  </si>
  <si>
    <t>223007311T</t>
  </si>
  <si>
    <t>223007311X</t>
  </si>
  <si>
    <t>223007313B</t>
  </si>
  <si>
    <t>223007313T</t>
  </si>
  <si>
    <t>223007313X</t>
  </si>
  <si>
    <t>223007315B</t>
  </si>
  <si>
    <t>223007315T</t>
  </si>
  <si>
    <t>223007315X</t>
  </si>
  <si>
    <t>223007317B</t>
  </si>
  <si>
    <t>223007317T</t>
  </si>
  <si>
    <t>223007317X</t>
  </si>
  <si>
    <t>223007319B</t>
  </si>
  <si>
    <t>223007319T</t>
  </si>
  <si>
    <t>223007319X</t>
  </si>
  <si>
    <t>223007321B</t>
  </si>
  <si>
    <t>223007321T</t>
  </si>
  <si>
    <t>223007321X</t>
  </si>
  <si>
    <t>223007323B</t>
  </si>
  <si>
    <t>223007323T</t>
  </si>
  <si>
    <t>223007323X</t>
  </si>
  <si>
    <t>223007325B</t>
  </si>
  <si>
    <t>223007325T</t>
  </si>
  <si>
    <t>223007325X</t>
  </si>
  <si>
    <t>223007327B</t>
  </si>
  <si>
    <t>223007327T</t>
  </si>
  <si>
    <t>223007327X</t>
  </si>
  <si>
    <t>223007329B</t>
  </si>
  <si>
    <t>223007329T</t>
  </si>
  <si>
    <t>223007329X</t>
  </si>
  <si>
    <t>223007331B</t>
  </si>
  <si>
    <t>223007331T</t>
  </si>
  <si>
    <t>223007331X</t>
  </si>
  <si>
    <t>223007333B</t>
  </si>
  <si>
    <t>223007333T</t>
  </si>
  <si>
    <t>223007333X</t>
  </si>
  <si>
    <t>223007411B</t>
  </si>
  <si>
    <t>223007411T</t>
  </si>
  <si>
    <t>223007411X</t>
  </si>
  <si>
    <t>223007413B</t>
  </si>
  <si>
    <t>223007413T</t>
  </si>
  <si>
    <t>223007413X</t>
  </si>
  <si>
    <t>223007415B</t>
  </si>
  <si>
    <t>223007415T</t>
  </si>
  <si>
    <t>223007415X</t>
  </si>
  <si>
    <t>223007417B</t>
  </si>
  <si>
    <t>223007417T</t>
  </si>
  <si>
    <t>223007417X</t>
  </si>
  <si>
    <t>223007419B</t>
  </si>
  <si>
    <t>223007419T</t>
  </si>
  <si>
    <t>223007419X</t>
  </si>
  <si>
    <t>223007421B</t>
  </si>
  <si>
    <t>223007421T</t>
  </si>
  <si>
    <t>223007421X</t>
  </si>
  <si>
    <t>223007423B</t>
  </si>
  <si>
    <t>223007423T</t>
  </si>
  <si>
    <t>223007423X</t>
  </si>
  <si>
    <t>223007425B</t>
  </si>
  <si>
    <t>223007425T</t>
  </si>
  <si>
    <t>223007425X</t>
  </si>
  <si>
    <t>223007427B</t>
  </si>
  <si>
    <t>223007427T</t>
  </si>
  <si>
    <t>30187533</t>
  </si>
  <si>
    <t>Hydrochloric Acid: Standing Loss</t>
  </si>
  <si>
    <t>30187534</t>
  </si>
  <si>
    <t>Hydrochloric Acid: Withdrawal Loss</t>
  </si>
  <si>
    <t>30187597</t>
  </si>
  <si>
    <t>30187598</t>
  </si>
  <si>
    <t>Specify Liquid: Withdrawal Loss</t>
  </si>
  <si>
    <t>30188501</t>
  </si>
  <si>
    <t>Inorganic Chemical Storage (Pressure Tanks)</t>
  </si>
  <si>
    <t>Ammonia: Withdrawal Loss</t>
  </si>
  <si>
    <t>30188502</t>
  </si>
  <si>
    <t>Carbon Monoxide: Withdrawal Loss</t>
  </si>
  <si>
    <t>30188503</t>
  </si>
  <si>
    <t>Chlorine: Withdrawal Loss</t>
  </si>
  <si>
    <t>30188504</t>
  </si>
  <si>
    <t>Hydrogen Cyanide: Withdrawal Loss</t>
  </si>
  <si>
    <t>30188505</t>
  </si>
  <si>
    <t>Sulfur Dioxide: Withdrawal Loss</t>
  </si>
  <si>
    <t>30188506</t>
  </si>
  <si>
    <t>Nitrogen: Withdrawal Loss</t>
  </si>
  <si>
    <t>30188507</t>
  </si>
  <si>
    <t>Carbon Dioxide: Withdrawal Loss</t>
  </si>
  <si>
    <t>30188508</t>
  </si>
  <si>
    <t>30188509</t>
  </si>
  <si>
    <t>30188510</t>
  </si>
  <si>
    <t>Anhydrous Ammonia: Withdrawal Loss</t>
  </si>
  <si>
    <t>30188511</t>
  </si>
  <si>
    <t>Hydrogen Fluoride: Withdrawal Loss</t>
  </si>
  <si>
    <t>30188512</t>
  </si>
  <si>
    <t>30188513</t>
  </si>
  <si>
    <t>Hydrogen Chloride: Withdrawal Loss</t>
  </si>
  <si>
    <t>30188514</t>
  </si>
  <si>
    <t>Fluorine: Withdrawal Loss</t>
  </si>
  <si>
    <t>30188599</t>
  </si>
  <si>
    <t>Specify Gas: Withdrawal Loss</t>
  </si>
  <si>
    <t>30188801</t>
  </si>
  <si>
    <t>Specify in Comments Field</t>
  </si>
  <si>
    <t>30188802</t>
  </si>
  <si>
    <t>30188803</t>
  </si>
  <si>
    <t>30188804</t>
  </si>
  <si>
    <t>30501109</t>
  </si>
  <si>
    <t>Mixer Loading of Cement/Sand/Aggregate</t>
  </si>
  <si>
    <t>30501110</t>
  </si>
  <si>
    <t>Loading of Transit Mix Truck</t>
  </si>
  <si>
    <t>30501111</t>
  </si>
  <si>
    <t>Loading of Dry-batch Truck</t>
  </si>
  <si>
    <t>30501112</t>
  </si>
  <si>
    <t>Mixing: Wet</t>
  </si>
  <si>
    <t>30501113</t>
  </si>
  <si>
    <t>Mixing: Dry</t>
  </si>
  <si>
    <t>30501114</t>
  </si>
  <si>
    <t>Transferring: Conveyors/Elevators</t>
  </si>
  <si>
    <t>30501115</t>
  </si>
  <si>
    <t>Storage: Bins/Hoppers</t>
  </si>
  <si>
    <t>30501120</t>
  </si>
  <si>
    <t>Asbestos/Cement Products</t>
  </si>
  <si>
    <t>30501199</t>
  </si>
  <si>
    <t>30501201</t>
  </si>
  <si>
    <t>Fiberglass Manufacturing</t>
  </si>
  <si>
    <t>Regenerative Furnace (Wool-type Fiber)</t>
  </si>
  <si>
    <t>30501202</t>
  </si>
  <si>
    <t>Recuperative Furnace (Wool-type Fiber)</t>
  </si>
  <si>
    <t>30501203</t>
  </si>
  <si>
    <t>Electric Furnace (Wool-type Fiber)</t>
  </si>
  <si>
    <t>30501204</t>
  </si>
  <si>
    <t>SCC8-put flares at end</t>
  </si>
  <si>
    <t>30190022</t>
  </si>
  <si>
    <t>Residual Oil: Flares</t>
  </si>
  <si>
    <t>30190023</t>
  </si>
  <si>
    <t>Natural Gas: Flares</t>
  </si>
  <si>
    <t>30190099</t>
  </si>
  <si>
    <t>30199998</t>
  </si>
  <si>
    <t>30199999</t>
  </si>
  <si>
    <t>30200101</t>
  </si>
  <si>
    <t>Food and Agriculture</t>
  </si>
  <si>
    <t>Alfalfa Dehydration</t>
  </si>
  <si>
    <t>30200102</t>
  </si>
  <si>
    <t>Primary Cyclone and Dryer** (use -11 thru -14)</t>
  </si>
  <si>
    <t>Regenerative Furnace (Textile-type Fiber)</t>
  </si>
  <si>
    <t>30501212</t>
  </si>
  <si>
    <t>Recuperative Furnace (Textile-type Fiber)</t>
  </si>
  <si>
    <t>30501213</t>
  </si>
  <si>
    <t>Unit Melter Furnace (Textile-type Fiber)</t>
  </si>
  <si>
    <t>30501214</t>
  </si>
  <si>
    <t>Forming Process (Textile-type Fiber)</t>
  </si>
  <si>
    <t>30501215</t>
  </si>
  <si>
    <t>Curing Oven (Textile-type Fiber)</t>
  </si>
  <si>
    <t>30501221</t>
  </si>
  <si>
    <t>Raw Material: Unloading/Conveying</t>
  </si>
  <si>
    <t>30501222</t>
  </si>
  <si>
    <t>Raw Material: Storage Bins</t>
  </si>
  <si>
    <t>1,1,1-Trichloroethane (Methyl Chloroform)</t>
  </si>
  <si>
    <t>40100306</t>
  </si>
  <si>
    <t>40100307</t>
  </si>
  <si>
    <t>Isopropyl Alcohol</t>
  </si>
  <si>
    <t>40100308</t>
  </si>
  <si>
    <t>40100309</t>
  </si>
  <si>
    <t>Freon</t>
  </si>
  <si>
    <t>40100310</t>
  </si>
  <si>
    <t>40100311</t>
  </si>
  <si>
    <t>40100335</t>
  </si>
  <si>
    <t>40100336</t>
  </si>
  <si>
    <t>40100398</t>
  </si>
  <si>
    <t>40100399</t>
  </si>
  <si>
    <t>40100401</t>
  </si>
  <si>
    <t>Knit Fabric Scouring with Chlorinated Solvent</t>
  </si>
  <si>
    <t>40100499</t>
  </si>
  <si>
    <t>40100501</t>
  </si>
  <si>
    <t>General Processes: Spent Solvent Storage</t>
  </si>
  <si>
    <t>40100550</t>
  </si>
  <si>
    <t>General Processes: Drum Storage - Pure Organic Chemicals</t>
  </si>
  <si>
    <t>40188801</t>
  </si>
  <si>
    <t>40188802</t>
  </si>
  <si>
    <t>40188803</t>
  </si>
  <si>
    <t>40188804</t>
  </si>
  <si>
    <t>40188805</t>
  </si>
  <si>
    <t>40188898</t>
  </si>
  <si>
    <t>40200101</t>
  </si>
  <si>
    <t>Surface Coating Application - General</t>
  </si>
  <si>
    <t>Paint: Solvent-base</t>
  </si>
  <si>
    <t>40200110</t>
  </si>
  <si>
    <t>40200201</t>
  </si>
  <si>
    <t>Paint: Water-base</t>
  </si>
  <si>
    <t>40200210</t>
  </si>
  <si>
    <t>40200301</t>
  </si>
  <si>
    <t>Varnish/Shellac</t>
  </si>
  <si>
    <t>40200310</t>
  </si>
  <si>
    <t>40200401</t>
  </si>
  <si>
    <t>Lacquer</t>
  </si>
  <si>
    <t>40200410</t>
  </si>
  <si>
    <t>40200501</t>
  </si>
  <si>
    <t>Enamel</t>
  </si>
  <si>
    <t>40200510</t>
  </si>
  <si>
    <t>40200601</t>
  </si>
  <si>
    <t>Primer</t>
  </si>
  <si>
    <t>40200610</t>
  </si>
  <si>
    <t>40200701</t>
  </si>
  <si>
    <t>Adhesive Application</t>
  </si>
  <si>
    <t>40200706</t>
  </si>
  <si>
    <t>Adhesive: Solvent Mixing</t>
  </si>
  <si>
    <t>40200707</t>
  </si>
  <si>
    <t>Adhesive: Solvent Storage</t>
  </si>
  <si>
    <t>40200710</t>
  </si>
  <si>
    <t>Adhesive: General</t>
  </si>
  <si>
    <t>40200711</t>
  </si>
  <si>
    <t>Adhesive: Spray</t>
  </si>
  <si>
    <t>40200712</t>
  </si>
  <si>
    <t>Adhesive: Roll-on</t>
  </si>
  <si>
    <t>40200801</t>
  </si>
  <si>
    <t>Coating Oven - General</t>
  </si>
  <si>
    <t>40200802</t>
  </si>
  <si>
    <t>Dried &lt; 175F **</t>
  </si>
  <si>
    <t>40200803</t>
  </si>
  <si>
    <t>Baked &gt; 175F **</t>
  </si>
  <si>
    <t>40200810</t>
  </si>
  <si>
    <t>40200820</t>
  </si>
  <si>
    <t>Prime/Base Coat Oven</t>
  </si>
  <si>
    <t>40200830</t>
  </si>
  <si>
    <t>Topcoat Oven</t>
  </si>
  <si>
    <t>40200840</t>
  </si>
  <si>
    <t>Two Piece Can Curing Ovens: General (Includes Codes 41, 42, and 43)</t>
  </si>
  <si>
    <t>40200841</t>
  </si>
  <si>
    <t>Two Piece Can Base Coat Oven</t>
  </si>
  <si>
    <t>40200842</t>
  </si>
  <si>
    <t>Two Piece Can Over Varnish Oven</t>
  </si>
  <si>
    <t>40200843</t>
  </si>
  <si>
    <t>Two Piece Can Interior Body Coat Oven</t>
  </si>
  <si>
    <t>40200845</t>
  </si>
  <si>
    <t>Three Piece Can Curing Ovens (Includes Codes 46, 47, 48, and 49)</t>
  </si>
  <si>
    <t>40200846</t>
  </si>
  <si>
    <t>Three Piece Can Sheet Base Coat (Interior) Oven</t>
  </si>
  <si>
    <t>40200847</t>
  </si>
  <si>
    <t>Three Piece Can Sheet Base Coat (Exterior) Oven</t>
  </si>
  <si>
    <t>40200848</t>
  </si>
  <si>
    <t>Three Piece Can Sheet Lithographic Coating Oven</t>
  </si>
  <si>
    <t>40200849</t>
  </si>
  <si>
    <t>Three Piece Can Interior Body Coat Oven</t>
  </si>
  <si>
    <t>40200855</t>
  </si>
  <si>
    <t>Filler Oven</t>
  </si>
  <si>
    <t>40200856</t>
  </si>
  <si>
    <t>Sealer Oven</t>
  </si>
  <si>
    <t>40200861</t>
  </si>
  <si>
    <t>Single Coat Application: Oven</t>
  </si>
  <si>
    <t>40200870</t>
  </si>
  <si>
    <t>Color Coat Oven</t>
  </si>
  <si>
    <t>40200871</t>
  </si>
  <si>
    <t>Calcining: Rotary Kiln ** (See SCC Codes 3-05-016-18,-19,-20,-21)</t>
  </si>
  <si>
    <t>30501605</t>
  </si>
  <si>
    <t>Calcining: Gas-fired Calcimatic Kiln</t>
  </si>
  <si>
    <t>30501606</t>
  </si>
  <si>
    <t>Fluidized Bed Kiln</t>
  </si>
  <si>
    <t>30501607</t>
  </si>
  <si>
    <t>Raw Material Transfer and Conveying</t>
  </si>
  <si>
    <t>30501608</t>
  </si>
  <si>
    <t>30501609</t>
  </si>
  <si>
    <t>Hydrator: Atmospheric</t>
  </si>
  <si>
    <t>30501610</t>
  </si>
  <si>
    <t>30501611</t>
  </si>
  <si>
    <t>Product Cooler</t>
  </si>
  <si>
    <t>30501612</t>
  </si>
  <si>
    <t>Pressure Hydrator</t>
  </si>
  <si>
    <t>30501613</t>
  </si>
  <si>
    <t>Lime Silos</t>
  </si>
  <si>
    <t>30501614</t>
  </si>
  <si>
    <t>30501615</t>
  </si>
  <si>
    <t>Product Transfer and Conveying</t>
  </si>
  <si>
    <t>30501616</t>
  </si>
  <si>
    <t>Primary Screening</t>
  </si>
  <si>
    <t>30501617</t>
  </si>
  <si>
    <t>Multiple Hearth Calciner</t>
  </si>
  <si>
    <t>30501618</t>
  </si>
  <si>
    <t>Calcining: Coal-fired Rotary Kiln</t>
  </si>
  <si>
    <t>30501619</t>
  </si>
  <si>
    <t>Calcining: Gas-fired Rotary Kiln</t>
  </si>
  <si>
    <t>30501620</t>
  </si>
  <si>
    <t>Calcining: Coal- and Gas-fired Rotary Kiln</t>
  </si>
  <si>
    <t>30501621</t>
  </si>
  <si>
    <t>Calcining: Coal- and Coke-fired Rotary Kiln</t>
  </si>
  <si>
    <t>30501622</t>
  </si>
  <si>
    <t>Calcining: Coal-fired Rotary Preheater Kiln</t>
  </si>
  <si>
    <t>30200537</t>
  </si>
  <si>
    <t>Grain Cleaning - Internal Vibrating</t>
  </si>
  <si>
    <t>30200538</t>
  </si>
  <si>
    <t>Grain Cleaning - Stationary Enclosed</t>
  </si>
  <si>
    <t>30200540</t>
  </si>
  <si>
    <t>Storage Bin Vents</t>
  </si>
  <si>
    <t>30200550</t>
  </si>
  <si>
    <t>Unloading (Receiving) from Trucks (unspecified type)</t>
  </si>
  <si>
    <t>30200551</t>
  </si>
  <si>
    <t>Unloading (Receiving) from Straight Trucks</t>
  </si>
  <si>
    <t>30200552</t>
  </si>
  <si>
    <t>Unloading (Receiving) from Hopper Trucks</t>
  </si>
  <si>
    <t>30200553</t>
  </si>
  <si>
    <t>Unloading (Receiving) from Railcars</t>
  </si>
  <si>
    <t>30200554</t>
  </si>
  <si>
    <t>Unloading (Receiving) from Barges - Unspecified (see -56 and -57)</t>
  </si>
  <si>
    <t>SCC8 - split into 2 types</t>
  </si>
  <si>
    <t>30200555</t>
  </si>
  <si>
    <t>Unloading (Receiving) from Ships</t>
  </si>
  <si>
    <t>30200556</t>
  </si>
  <si>
    <t>Unloading (Receiving) from Barges - Continuous Barge Unloader</t>
  </si>
  <si>
    <t>30200557</t>
  </si>
  <si>
    <t>2415235000</t>
  </si>
  <si>
    <t>Transportation Equipment (SIC 37): Conveyerized Degreasing</t>
  </si>
  <si>
    <t>2415240000</t>
  </si>
  <si>
    <t>Instruments and Related Products (SIC 38): Conveyerized Degreasing</t>
  </si>
  <si>
    <t>2415245000</t>
  </si>
  <si>
    <t>Miscellaneous Manufacturing (SIC 39): Conveyerized Degreasing</t>
  </si>
  <si>
    <t>2415250000</t>
  </si>
  <si>
    <t>Trans. Maintenance Facilities (SIC 40-45): Conveyerized Degreasing</t>
  </si>
  <si>
    <t>2415255000</t>
  </si>
  <si>
    <t>Automotive Dealers (SIC 55): Conveyerized Degreasing</t>
  </si>
  <si>
    <t>2415260000</t>
  </si>
  <si>
    <t>Auto Repair Services (SIC 75): Conveyerized Degreasing</t>
  </si>
  <si>
    <t>2415265000</t>
  </si>
  <si>
    <t>Miscellaneous Repair Services (SIC 76): Conveyerized Degreasing</t>
  </si>
  <si>
    <t>2415300000</t>
  </si>
  <si>
    <t>All Industries: Cold Cleaning</t>
  </si>
  <si>
    <t>2415305000</t>
  </si>
  <si>
    <t>Furniture and Fixtures (SIC 25): Cold Cleaning</t>
  </si>
  <si>
    <t>2415310000</t>
  </si>
  <si>
    <t>Primary Metal Industries (SIC 33): Cold Cleaning</t>
  </si>
  <si>
    <t>2415315000</t>
  </si>
  <si>
    <t>Secondary Metal Industries (SIC 33): Cold Cleaning</t>
  </si>
  <si>
    <t>2415320000</t>
  </si>
  <si>
    <t>Fabricated Metal Products (SIC 34): Cold Cleaning</t>
  </si>
  <si>
    <t>2415325000</t>
  </si>
  <si>
    <t>Industrial Machinery and Equipment (SIC 35): Cold Cleaning</t>
  </si>
  <si>
    <t>2415330000</t>
  </si>
  <si>
    <t>10200911</t>
  </si>
  <si>
    <t>10200912</t>
  </si>
  <si>
    <t>Fluidized bed combustion boiler</t>
  </si>
  <si>
    <t>10201001</t>
  </si>
  <si>
    <t>10201002</t>
  </si>
  <si>
    <t>10201003</t>
  </si>
  <si>
    <t>10201101</t>
  </si>
  <si>
    <t>10201201</t>
  </si>
  <si>
    <t>10201202</t>
  </si>
  <si>
    <t>10201301</t>
  </si>
  <si>
    <t>10201302</t>
  </si>
  <si>
    <t>10201303</t>
  </si>
  <si>
    <t>Salable Animal Fat</t>
  </si>
  <si>
    <t>10201401</t>
  </si>
  <si>
    <t>CO Boiler</t>
  </si>
  <si>
    <t>10201402</t>
  </si>
  <si>
    <t>10201403</t>
  </si>
  <si>
    <t>10201404</t>
  </si>
  <si>
    <t>10201601</t>
  </si>
  <si>
    <t>Industrial Boiler</t>
  </si>
  <si>
    <t>10201701</t>
  </si>
  <si>
    <t>10300101</t>
  </si>
  <si>
    <t>10300102</t>
  </si>
  <si>
    <t>10300103</t>
  </si>
  <si>
    <t>10300203</t>
  </si>
  <si>
    <t>10300205</t>
  </si>
  <si>
    <t>10300206</t>
  </si>
  <si>
    <t>10300207</t>
  </si>
  <si>
    <t>Overfeed Stoker (Bituminous Coal)</t>
  </si>
  <si>
    <t>10300208</t>
  </si>
  <si>
    <t>Underfeed Stoker (Bituminous Coal)</t>
  </si>
  <si>
    <t>10300209</t>
  </si>
  <si>
    <t>10300211</t>
  </si>
  <si>
    <t>10300214</t>
  </si>
  <si>
    <t>Hand-fired (Bituminous Coal)</t>
  </si>
  <si>
    <t>10300216</t>
  </si>
  <si>
    <t>10300217</t>
  </si>
  <si>
    <t>10300218</t>
  </si>
  <si>
    <t>10300221</t>
  </si>
  <si>
    <t>10300222</t>
  </si>
  <si>
    <t>10300223</t>
  </si>
  <si>
    <t>10300224</t>
  </si>
  <si>
    <t>10300225</t>
  </si>
  <si>
    <t>10300226</t>
  </si>
  <si>
    <t>10300300</t>
  </si>
  <si>
    <t>10300305</t>
  </si>
  <si>
    <t>10300306</t>
  </si>
  <si>
    <t>10300307</t>
  </si>
  <si>
    <t>10300309</t>
  </si>
  <si>
    <t>10300401</t>
  </si>
  <si>
    <t>10300402</t>
  </si>
  <si>
    <t>10300403</t>
  </si>
  <si>
    <t>10300404</t>
  </si>
  <si>
    <t>10300501</t>
  </si>
  <si>
    <t>10300502</t>
  </si>
  <si>
    <t>10300503</t>
  </si>
  <si>
    <t>10300504</t>
  </si>
  <si>
    <t>10300601</t>
  </si>
  <si>
    <t>10300602</t>
  </si>
  <si>
    <t>10300603</t>
  </si>
  <si>
    <t>10300701</t>
  </si>
  <si>
    <t>POTW Digester Gas-fired Boiler</t>
  </si>
  <si>
    <t>10300799</t>
  </si>
  <si>
    <t>Other Not Classified</t>
  </si>
  <si>
    <t>10300811</t>
  </si>
  <si>
    <t>10300901</t>
  </si>
  <si>
    <t>10300902</t>
  </si>
  <si>
    <t>10300903</t>
  </si>
  <si>
    <t>10300908</t>
  </si>
  <si>
    <t>10300910</t>
  </si>
  <si>
    <t>10300911</t>
  </si>
  <si>
    <t>10300912</t>
  </si>
  <si>
    <t>10301001</t>
  </si>
  <si>
    <t>10301002</t>
  </si>
  <si>
    <t>10301003</t>
  </si>
  <si>
    <t>10301201</t>
  </si>
  <si>
    <t>10301202</t>
  </si>
  <si>
    <t>10301301</t>
  </si>
  <si>
    <t>10301302</t>
  </si>
  <si>
    <t>10301303</t>
  </si>
  <si>
    <t>Sewage Grease Skimmings</t>
  </si>
  <si>
    <t>10500102</t>
  </si>
  <si>
    <t>Space Heaters</t>
  </si>
  <si>
    <t>Coal **</t>
  </si>
  <si>
    <t>10500105</t>
  </si>
  <si>
    <t>10500106</t>
  </si>
  <si>
    <t>10500110</t>
  </si>
  <si>
    <t>10500113</t>
  </si>
  <si>
    <t>Waste Oil: Air Atomized Burner</t>
  </si>
  <si>
    <t>10500114</t>
  </si>
  <si>
    <t>Waste Oil: Vaporizing Burner</t>
  </si>
  <si>
    <t>10500202</t>
  </si>
  <si>
    <t>10500205</t>
  </si>
  <si>
    <t>10500206</t>
  </si>
  <si>
    <t>10500209</t>
  </si>
  <si>
    <t>10500210</t>
  </si>
  <si>
    <t>10500213</t>
  </si>
  <si>
    <t>10500214</t>
  </si>
  <si>
    <t>20100101</t>
  </si>
  <si>
    <t>Internal Combustion Engines</t>
  </si>
  <si>
    <t>Dry Corn Milling: Degerming and Milling</t>
  </si>
  <si>
    <t>30200746</t>
  </si>
  <si>
    <t>Dry Corn Milling: Bulk Loading</t>
  </si>
  <si>
    <t>30200747</t>
  </si>
  <si>
    <t>Dry Corn Milling: Pneumatic Conveyor</t>
  </si>
  <si>
    <t>30200748</t>
  </si>
  <si>
    <t>Dry Corn Milling: Grinding</t>
  </si>
  <si>
    <t>30200751</t>
  </si>
  <si>
    <t>Wet Corn Milling: Grain Receiving</t>
  </si>
  <si>
    <t>30200752</t>
  </si>
  <si>
    <t>Wet Corn Milling: Grain Handling</t>
  </si>
  <si>
    <t>30200753</t>
  </si>
  <si>
    <t>Wet Corn Milling: Grain Cleaning</t>
  </si>
  <si>
    <t>30200754</t>
  </si>
  <si>
    <t>Wet Corn Milling: Dryers</t>
  </si>
  <si>
    <t>30200755</t>
  </si>
  <si>
    <t>Wet Corn Milling: Bulk Loading</t>
  </si>
  <si>
    <t>30200756</t>
  </si>
  <si>
    <t>Wet Corn Milling: Milling</t>
  </si>
  <si>
    <t>30200757</t>
  </si>
  <si>
    <t>Drilling and Blasting</t>
  </si>
  <si>
    <t>30502522</t>
  </si>
  <si>
    <t>Rodmilling: Fine Crushing of Construction Sand</t>
  </si>
  <si>
    <t>30502523</t>
  </si>
  <si>
    <t>Fine Screening of Construction Sand Following Dewatering or Rodmilling</t>
  </si>
  <si>
    <t>30502599</t>
  </si>
  <si>
    <t>30502601</t>
  </si>
  <si>
    <t>Diatomaceous Earth</t>
  </si>
  <si>
    <t>30502699</t>
  </si>
  <si>
    <t>30502701</t>
  </si>
  <si>
    <t>Industrial Sand and Gravel</t>
  </si>
  <si>
    <t>Primary Crushing of Raw Material</t>
  </si>
  <si>
    <t>30502705</t>
  </si>
  <si>
    <t>30502709</t>
  </si>
  <si>
    <t>Grinding: Size Reduction to 50 Microns or Smaller</t>
  </si>
  <si>
    <t>30502713</t>
  </si>
  <si>
    <t>Screening: Size Classification</t>
  </si>
  <si>
    <t>30502717</t>
  </si>
  <si>
    <t>Draining: Removal of Moisture to About 6% After Froth Flotation</t>
  </si>
  <si>
    <t>30502720</t>
  </si>
  <si>
    <t>Sand Drying: Gas- or Oil-fired Rotary or Fluidized Bed Dryer</t>
  </si>
  <si>
    <t>30502721</t>
  </si>
  <si>
    <t>Sand Drying: Gas-fired Rotary Dryer</t>
  </si>
  <si>
    <t>30502722</t>
  </si>
  <si>
    <t>Sand Drying: Oil-fired Rotary Dryer</t>
  </si>
  <si>
    <t>30502723</t>
  </si>
  <si>
    <t>Sand Drying: Gas-fired Fluidized Bed Dryer</t>
  </si>
  <si>
    <t>30502724</t>
  </si>
  <si>
    <t>Sand Drying: Oil-fired Fluidized Bed Dryer</t>
  </si>
  <si>
    <t>30502730</t>
  </si>
  <si>
    <t>Cooling of Dried Sand</t>
  </si>
  <si>
    <t>30502740</t>
  </si>
  <si>
    <t>Final Classifying: Screening to Classify Sand by Size</t>
  </si>
  <si>
    <t>30502760</t>
  </si>
  <si>
    <t>Sand Handling, Transfer, and Storage</t>
  </si>
  <si>
    <t>30502910</t>
  </si>
  <si>
    <t>Lightweight Aggregate Manufacture</t>
  </si>
  <si>
    <t>30502920</t>
  </si>
  <si>
    <t>30503099</t>
  </si>
  <si>
    <t>Ceramic Electric Parts</t>
  </si>
  <si>
    <t>30503101</t>
  </si>
  <si>
    <t>Asbestos Mining</t>
  </si>
  <si>
    <t>Surface Blasting</t>
  </si>
  <si>
    <t>30503102</t>
  </si>
  <si>
    <t>Surface Drilling</t>
  </si>
  <si>
    <t>30503103</t>
  </si>
  <si>
    <t>Cobbing</t>
  </si>
  <si>
    <t>30503104</t>
  </si>
  <si>
    <t>30503105</t>
  </si>
  <si>
    <t>Convey/Haul Asbestos</t>
  </si>
  <si>
    <t>30503106</t>
  </si>
  <si>
    <t>Convey/Haul Waste</t>
  </si>
  <si>
    <t>30503107</t>
  </si>
  <si>
    <t>30503108</t>
  </si>
  <si>
    <t>Overburden Stripping</t>
  </si>
  <si>
    <t>30503109</t>
  </si>
  <si>
    <t>Ventilation of Process Operations</t>
  </si>
  <si>
    <t>30503110</t>
  </si>
  <si>
    <t>Stockpiling</t>
  </si>
  <si>
    <t>30503111</t>
  </si>
  <si>
    <t>Tailing Piles</t>
  </si>
  <si>
    <t>30503199</t>
  </si>
  <si>
    <t>30503201</t>
  </si>
  <si>
    <t>Asbestos Milling</t>
  </si>
  <si>
    <t>30503202</t>
  </si>
  <si>
    <t>30503203</t>
  </si>
  <si>
    <t>Recrushing</t>
  </si>
  <si>
    <t>30503204</t>
  </si>
  <si>
    <t>30503205</t>
  </si>
  <si>
    <t>Fiberizing</t>
  </si>
  <si>
    <t>30503206</t>
  </si>
  <si>
    <t>Prime Coat Application</t>
  </si>
  <si>
    <t>40202011</t>
  </si>
  <si>
    <t>Prime Coat Application: Spray, High Solids</t>
  </si>
  <si>
    <t>40202012</t>
  </si>
  <si>
    <t>Prime Coat Application: Spray, Water-borne</t>
  </si>
  <si>
    <t>40202013</t>
  </si>
  <si>
    <t>Prime Coat Application: Dip</t>
  </si>
  <si>
    <t>40202014</t>
  </si>
  <si>
    <t>Prime Coat Application: Flow Coat</t>
  </si>
  <si>
    <t>40202015</t>
  </si>
  <si>
    <t>Prime Coat Application: Flashoff</t>
  </si>
  <si>
    <t>40202020</t>
  </si>
  <si>
    <t>Topcoat Application</t>
  </si>
  <si>
    <t>40202021</t>
  </si>
  <si>
    <t>Topcoat Application: Spray, High Solids</t>
  </si>
  <si>
    <t>40202022</t>
  </si>
  <si>
    <t>Topcoat Application: Spray, Water-borne</t>
  </si>
  <si>
    <t>40202023</t>
  </si>
  <si>
    <t>Topcoat Application: Dip</t>
  </si>
  <si>
    <t>40202024</t>
  </si>
  <si>
    <t>Topcoat Application: Flow Coat</t>
  </si>
  <si>
    <t>40202025</t>
  </si>
  <si>
    <t>Topcoat Application: Flashoff</t>
  </si>
  <si>
    <t>40202031</t>
  </si>
  <si>
    <t>Single Spray Line: General</t>
  </si>
  <si>
    <t>40202032</t>
  </si>
  <si>
    <t>Spray Dip Line: General ** (Use 4-02-020-37)</t>
  </si>
  <si>
    <t>40202033</t>
  </si>
  <si>
    <t>Spray High Solids Coating ** (Use 4-02-020-35)</t>
  </si>
  <si>
    <t>40202034</t>
  </si>
  <si>
    <t>Spray Water-borne Coating ** (Use 4-02-020-36)</t>
  </si>
  <si>
    <t>40202035</t>
  </si>
  <si>
    <t>Single Coat Application: Spray, High Solids</t>
  </si>
  <si>
    <t>40202036</t>
  </si>
  <si>
    <t>Single Coat Application: Spray, Water-borne</t>
  </si>
  <si>
    <t>40202037</t>
  </si>
  <si>
    <t>Single Coat Application: Dip</t>
  </si>
  <si>
    <t>Firing or Curing</t>
  </si>
  <si>
    <t>30503606</t>
  </si>
  <si>
    <t>30503607</t>
  </si>
  <si>
    <t>Final Machining</t>
  </si>
  <si>
    <t>30503701</t>
  </si>
  <si>
    <t>Coated Abrasives Manufacturing</t>
  </si>
  <si>
    <t>Printing of Backing</t>
  </si>
  <si>
    <t>30503702</t>
  </si>
  <si>
    <t>Make Coat Application</t>
  </si>
  <si>
    <t>30503703</t>
  </si>
  <si>
    <t>Grain Application</t>
  </si>
  <si>
    <t>Business: Low Solids Solvent-borne Coating</t>
  </si>
  <si>
    <t>40202208</t>
  </si>
  <si>
    <t>Open Pit Blasting</t>
  </si>
  <si>
    <t>30504002</t>
  </si>
  <si>
    <t>Open Pit Drilling</t>
  </si>
  <si>
    <t>30504003</t>
  </si>
  <si>
    <t>Open Pit Cobbing</t>
  </si>
  <si>
    <t>30504010</t>
  </si>
  <si>
    <t>Underground Ventilation</t>
  </si>
  <si>
    <t>30504020</t>
  </si>
  <si>
    <t>30504021</t>
  </si>
  <si>
    <t>Convey/Haul Material</t>
  </si>
  <si>
    <t>30504022</t>
  </si>
  <si>
    <t>30504023</t>
  </si>
  <si>
    <t>30504024</t>
  </si>
  <si>
    <t>30504025</t>
  </si>
  <si>
    <t>30504030</t>
  </si>
  <si>
    <t>30504031</t>
  </si>
  <si>
    <t>Secondary Crusher</t>
  </si>
  <si>
    <t>30504032</t>
  </si>
  <si>
    <t>Ore Concentrator</t>
  </si>
  <si>
    <t>30504033</t>
  </si>
  <si>
    <t>30504034</t>
  </si>
  <si>
    <t>Beer Sump</t>
  </si>
  <si>
    <t>30200964</t>
  </si>
  <si>
    <t>Waste Beer Recovery</t>
  </si>
  <si>
    <t>30200965</t>
  </si>
  <si>
    <t>Waste Beer Storage Tanks</t>
  </si>
  <si>
    <t>30200966</t>
  </si>
  <si>
    <t>Ethanol Removal from Waste Beer</t>
  </si>
  <si>
    <t>30200967</t>
  </si>
  <si>
    <t>Ethanol Recovery from Waste Beer</t>
  </si>
  <si>
    <t>30200998</t>
  </si>
  <si>
    <t>30200999</t>
  </si>
  <si>
    <t>30201001</t>
  </si>
  <si>
    <t>Distilled Spirits</t>
  </si>
  <si>
    <t>Grain Handling** (see 3-02-006-05)</t>
  </si>
  <si>
    <t>30201002</t>
  </si>
  <si>
    <t>Dryer House Operations</t>
  </si>
  <si>
    <t>30201003</t>
  </si>
  <si>
    <t>Aging** (see 3-02-010-17)</t>
  </si>
  <si>
    <t>30201004</t>
  </si>
  <si>
    <t>Fermentation Tank** (see 3-02-010-14)</t>
  </si>
  <si>
    <t>30201005</t>
  </si>
  <si>
    <t>Malt Milling</t>
  </si>
  <si>
    <t>30201006</t>
  </si>
  <si>
    <t>Malt Drying</t>
  </si>
  <si>
    <t>30201010</t>
  </si>
  <si>
    <t>Whiskey Bottling: Storage** (see 3-02-010-18)</t>
  </si>
  <si>
    <t>30201011</t>
  </si>
  <si>
    <t>30201012</t>
  </si>
  <si>
    <t>30201013</t>
  </si>
  <si>
    <t>Whiskey: Grain Mashing</t>
  </si>
  <si>
    <t>30201014</t>
  </si>
  <si>
    <t>Whiskey: Fermentation Tank</t>
  </si>
  <si>
    <t>30201015</t>
  </si>
  <si>
    <t>Whiskey: Distillation</t>
  </si>
  <si>
    <t>30201017</t>
  </si>
  <si>
    <t>Whiskey: Aging - Evaporation Loss</t>
  </si>
  <si>
    <t>30201018</t>
  </si>
  <si>
    <t>Whiskey: Blending/Bottling</t>
  </si>
  <si>
    <t>30201020</t>
  </si>
  <si>
    <t>30201099</t>
  </si>
  <si>
    <t>30201101</t>
  </si>
  <si>
    <t>Wines, Brandy, and Brandy Spirits</t>
  </si>
  <si>
    <t>Grape Crushing/Treatment: White Wines</t>
  </si>
  <si>
    <t>30201102</t>
  </si>
  <si>
    <t>Grape Crushing/Treatment: Red Wine</t>
  </si>
  <si>
    <t>30201103</t>
  </si>
  <si>
    <t>Aging</t>
  </si>
  <si>
    <t>30201104</t>
  </si>
  <si>
    <t>Fermentation Tank</t>
  </si>
  <si>
    <t>30201105</t>
  </si>
  <si>
    <t>Wine Fermentation - White Wine</t>
  </si>
  <si>
    <t>30201106</t>
  </si>
  <si>
    <t>Wine Fermentation - Red Wine</t>
  </si>
  <si>
    <t>30201110</t>
  </si>
  <si>
    <t>Wine Bottling: Storage</t>
  </si>
  <si>
    <t>30201111</t>
  </si>
  <si>
    <t>Fugitive Emissions: Pomace Screening - Red Wine</t>
  </si>
  <si>
    <t>30201112</t>
  </si>
  <si>
    <t>Fugitive Emissions: Pomace Press - Red Wine</t>
  </si>
  <si>
    <t>30201120</t>
  </si>
  <si>
    <t>30201121</t>
  </si>
  <si>
    <t>Wine Bottling - White Wine</t>
  </si>
  <si>
    <t>30201199</t>
  </si>
  <si>
    <t>30201201</t>
  </si>
  <si>
    <t>Fish Processing</t>
  </si>
  <si>
    <t>Cookers: Fresh Fish Scrap</t>
  </si>
  <si>
    <t>30201202</t>
  </si>
  <si>
    <t>Cookers: Stale Fish Scrap</t>
  </si>
  <si>
    <t>30201203</t>
  </si>
  <si>
    <t>Dryers **</t>
  </si>
  <si>
    <t>30201204</t>
  </si>
  <si>
    <t>Canning Cookers</t>
  </si>
  <si>
    <t>30201205</t>
  </si>
  <si>
    <t>Steam Tube Dryer</t>
  </si>
  <si>
    <t>30201206</t>
  </si>
  <si>
    <t>Direct Fired Dryer</t>
  </si>
  <si>
    <t>30201299</t>
  </si>
  <si>
    <t>30201301</t>
  </si>
  <si>
    <t>Meat Smokehouses</t>
  </si>
  <si>
    <t>Combined Operations **</t>
  </si>
  <si>
    <t>30201302</t>
  </si>
  <si>
    <t>Batch Smokehouses: Smoking Cycle</t>
  </si>
  <si>
    <t>30201303</t>
  </si>
  <si>
    <t>Batch Smokehouses: Cooking Cycle</t>
  </si>
  <si>
    <t>30201304</t>
  </si>
  <si>
    <t>Continuous Smokehouse: Smoke Zone</t>
  </si>
  <si>
    <t>30201305</t>
  </si>
  <si>
    <t>Continuous Smokehouse: Heat Zone</t>
  </si>
  <si>
    <t>30201311</t>
  </si>
  <si>
    <t>Meat Charbroiler</t>
  </si>
  <si>
    <t>30201401</t>
  </si>
  <si>
    <t>Starch Manufacturing</t>
  </si>
  <si>
    <t>Combined Operations</t>
  </si>
  <si>
    <t>30201402</t>
  </si>
  <si>
    <t>Steeping (Acidification)</t>
  </si>
  <si>
    <t>30201403</t>
  </si>
  <si>
    <t>30201404</t>
  </si>
  <si>
    <t>Screening</t>
  </si>
  <si>
    <t>30201405</t>
  </si>
  <si>
    <t>Centrifuging</t>
  </si>
  <si>
    <t>30201406</t>
  </si>
  <si>
    <t>Starch Filtering</t>
  </si>
  <si>
    <t>30201407</t>
  </si>
  <si>
    <t>Starch Storage Bin</t>
  </si>
  <si>
    <t>30201408</t>
  </si>
  <si>
    <t>Starch Bulk Loadout</t>
  </si>
  <si>
    <t>30201410</t>
  </si>
  <si>
    <t>Modified Starch Drying: Flash Dryers</t>
  </si>
  <si>
    <t>30201411</t>
  </si>
  <si>
    <t>Modified Starch Drying: Spray Dryers</t>
  </si>
  <si>
    <t>30201412</t>
  </si>
  <si>
    <t>Unmodified Starch Drying: Flash Dryers</t>
  </si>
  <si>
    <t>30201413</t>
  </si>
  <si>
    <t>Unmodified Starch Drying: Spray Dryers</t>
  </si>
  <si>
    <t>30201421</t>
  </si>
  <si>
    <t>30201422</t>
  </si>
  <si>
    <t>Fugitive Emissions: Starch Packaging</t>
  </si>
  <si>
    <t>30201501</t>
  </si>
  <si>
    <t>Sugar Cane Refining</t>
  </si>
  <si>
    <t>SCC6 - chg Processing to Refinin</t>
  </si>
  <si>
    <t>30201503</t>
  </si>
  <si>
    <t>Evaporators</t>
  </si>
  <si>
    <t>SCC6 - chg Production to Refinin</t>
  </si>
  <si>
    <t>30201505</t>
  </si>
  <si>
    <t>Clarifier</t>
  </si>
  <si>
    <t>30201507</t>
  </si>
  <si>
    <t>Vacuum Pans</t>
  </si>
  <si>
    <t>30201510</t>
  </si>
  <si>
    <t>Cane Sugar Dryer</t>
  </si>
  <si>
    <t>30201512</t>
  </si>
  <si>
    <t>Bulk Sugar Storage</t>
  </si>
  <si>
    <t>30201514</t>
  </si>
  <si>
    <t>Bulk Sugar Loadout</t>
  </si>
  <si>
    <t>30201520</t>
  </si>
  <si>
    <t>Carbon Reactivation/Impregnation Kiln</t>
  </si>
  <si>
    <t>30100704</t>
  </si>
  <si>
    <t>Carbon Reactivation/Heating Ovens</t>
  </si>
  <si>
    <t>30100705</t>
  </si>
  <si>
    <t>Carbon Reactivation/Fugitives</t>
  </si>
  <si>
    <t>30100706</t>
  </si>
  <si>
    <t>Sugar Granulator (Dryer &amp; Cooler)</t>
  </si>
  <si>
    <t>30201540</t>
  </si>
  <si>
    <t>Screen</t>
  </si>
  <si>
    <t>30201542</t>
  </si>
  <si>
    <t>Sugar Storage and Packaging</t>
  </si>
  <si>
    <t>30201544</t>
  </si>
  <si>
    <t>Bulk Loadout</t>
  </si>
  <si>
    <t>30201599</t>
  </si>
  <si>
    <t>30201601</t>
  </si>
  <si>
    <t>Sugar Beet Processing</t>
  </si>
  <si>
    <t>Pulp Dryer : Coal-fired</t>
  </si>
  <si>
    <t>30201605</t>
  </si>
  <si>
    <t>Ground Talc Storage Bin Loading</t>
  </si>
  <si>
    <t>30508950</t>
  </si>
  <si>
    <t>Air Classifier - Size Classification of Ground Talc</t>
  </si>
  <si>
    <t>30508953</t>
  </si>
  <si>
    <t>Pelletizer</t>
  </si>
  <si>
    <t>30508955</t>
  </si>
  <si>
    <t>30508958</t>
  </si>
  <si>
    <t>Pneumatic Conveyor Vents</t>
  </si>
  <si>
    <t>30508961</t>
  </si>
  <si>
    <t>Concentration of Talc Fines Using Shaking Table</t>
  </si>
  <si>
    <t>30508971</t>
  </si>
  <si>
    <t>Natural Gas-fired Flash Drying of Slurry after Flotation</t>
  </si>
  <si>
    <t>30508973</t>
  </si>
  <si>
    <t>Fuel Oil-fired Flash Drying of Slurry after Flotation</t>
  </si>
  <si>
    <t>30508982</t>
  </si>
  <si>
    <t>Custom Grinding - Additional Size Reduction</t>
  </si>
  <si>
    <t>30508985</t>
  </si>
  <si>
    <t>Final Product Storage Bin Loading</t>
  </si>
  <si>
    <t>30508988</t>
  </si>
  <si>
    <t>30509001</t>
  </si>
  <si>
    <t>Mica</t>
  </si>
  <si>
    <t>30509002</t>
  </si>
  <si>
    <t>Fluid Energy Mill - Grinding</t>
  </si>
  <si>
    <t>30509101</t>
  </si>
  <si>
    <t>Sandspar</t>
  </si>
  <si>
    <t>30509201</t>
  </si>
  <si>
    <t>Catalyst Manufacturing</t>
  </si>
  <si>
    <t>Transferring and Handling</t>
  </si>
  <si>
    <t>30509202</t>
  </si>
  <si>
    <t>Mixing and Blending</t>
  </si>
  <si>
    <t>30509203</t>
  </si>
  <si>
    <t>Reacting</t>
  </si>
  <si>
    <t>30509204</t>
  </si>
  <si>
    <t>30509205</t>
  </si>
  <si>
    <t>30510001</t>
  </si>
  <si>
    <t>Bulk Materials Elevators</t>
  </si>
  <si>
    <t>30510002</t>
  </si>
  <si>
    <t>30510003</t>
  </si>
  <si>
    <t>Removal from Bins</t>
  </si>
  <si>
    <t>30510004</t>
  </si>
  <si>
    <t>40204671</t>
  </si>
  <si>
    <t>40204672</t>
  </si>
  <si>
    <t>40204721</t>
  </si>
  <si>
    <t>Fabric Coating, Coagulation Coating</t>
  </si>
  <si>
    <t>40204730</t>
  </si>
  <si>
    <t>40204735</t>
  </si>
  <si>
    <t>Coagulation Baths and Solvent Separation</t>
  </si>
  <si>
    <t>40204740</t>
  </si>
  <si>
    <t>40204750</t>
  </si>
  <si>
    <t>40204755</t>
  </si>
  <si>
    <t>40204760</t>
  </si>
  <si>
    <t>40204761</t>
  </si>
  <si>
    <t>40204762</t>
  </si>
  <si>
    <t>40204770</t>
  </si>
  <si>
    <t>40204771</t>
  </si>
  <si>
    <t>40204772</t>
  </si>
  <si>
    <t>40206010</t>
  </si>
  <si>
    <t>Dye Preparation</t>
  </si>
  <si>
    <t>40206030</t>
  </si>
  <si>
    <t>Dye Application</t>
  </si>
  <si>
    <t>40206031</t>
  </si>
  <si>
    <t>Dye Application: Beam</t>
  </si>
  <si>
    <t>40206032</t>
  </si>
  <si>
    <t>Dye Application: Beck</t>
  </si>
  <si>
    <t>40206033</t>
  </si>
  <si>
    <t>Dye Application: Jig</t>
  </si>
  <si>
    <t>40206034</t>
  </si>
  <si>
    <t>Dye Application: Jet</t>
  </si>
  <si>
    <t>40206035</t>
  </si>
  <si>
    <t>Dye Application: Continuous</t>
  </si>
  <si>
    <t>40206050</t>
  </si>
  <si>
    <t>40280001</t>
  </si>
  <si>
    <t>40282001</t>
  </si>
  <si>
    <t>40282002</t>
  </si>
  <si>
    <t>40282501</t>
  </si>
  <si>
    <t>Printing Blanket, Rotary Screen</t>
  </si>
  <si>
    <t>40282599</t>
  </si>
  <si>
    <t>40288801</t>
  </si>
  <si>
    <t>40288802</t>
  </si>
  <si>
    <t>40288803</t>
  </si>
  <si>
    <t>40288804</t>
  </si>
  <si>
    <t>40288805</t>
  </si>
  <si>
    <t>40288821</t>
  </si>
  <si>
    <t>Basecoat</t>
  </si>
  <si>
    <t>40288822</t>
  </si>
  <si>
    <t>40288823</t>
  </si>
  <si>
    <t>Cleartop Coat</t>
  </si>
  <si>
    <t>40288824</t>
  </si>
  <si>
    <t>Clean-up</t>
  </si>
  <si>
    <t>40290011</t>
  </si>
  <si>
    <t>Distillate Oil: Incinerator/Afterburner</t>
  </si>
  <si>
    <t>40290012</t>
  </si>
  <si>
    <t>Residual Oil: Incinerator/Afterburner</t>
  </si>
  <si>
    <t>40290013</t>
  </si>
  <si>
    <t>Natural Gas: Incinerator/Afterburner</t>
  </si>
  <si>
    <t>40290023</t>
  </si>
  <si>
    <t>40299995</t>
  </si>
  <si>
    <t>40299996</t>
  </si>
  <si>
    <t>40299997</t>
  </si>
  <si>
    <t>40299998</t>
  </si>
  <si>
    <t>40299999</t>
  </si>
  <si>
    <t>40300101</t>
  </si>
  <si>
    <t>Petroleum Product Storage at Refineries</t>
  </si>
  <si>
    <t>Deleted - Do Not Use (See 4-03-010 and 4-07)</t>
  </si>
  <si>
    <t>Gasoline **</t>
  </si>
  <si>
    <t>40300102</t>
  </si>
  <si>
    <t>Crude **</t>
  </si>
  <si>
    <t>40300103</t>
  </si>
  <si>
    <t>40300104</t>
  </si>
  <si>
    <t>40300105</t>
  </si>
  <si>
    <t>Jet Fuel **</t>
  </si>
  <si>
    <t>40300106</t>
  </si>
  <si>
    <t>Kerosene **</t>
  </si>
  <si>
    <t>40300107</t>
  </si>
  <si>
    <t>Dist Fuel **</t>
  </si>
  <si>
    <t>40300108</t>
  </si>
  <si>
    <t>Benzene **</t>
  </si>
  <si>
    <t>40300109</t>
  </si>
  <si>
    <t>Cyclohexane **</t>
  </si>
  <si>
    <t>40300110</t>
  </si>
  <si>
    <t>Cyclopentane **</t>
  </si>
  <si>
    <t>40300111</t>
  </si>
  <si>
    <t>Heptane **</t>
  </si>
  <si>
    <t>40300112</t>
  </si>
  <si>
    <t>Hexane **</t>
  </si>
  <si>
    <t>40300113</t>
  </si>
  <si>
    <t>Isooctane **</t>
  </si>
  <si>
    <t>40300114</t>
  </si>
  <si>
    <t>Isopentane **</t>
  </si>
  <si>
    <t>40300115</t>
  </si>
  <si>
    <t>Pentane **</t>
  </si>
  <si>
    <t>40300116</t>
  </si>
  <si>
    <t>Toluene **</t>
  </si>
  <si>
    <t>40300150</t>
  </si>
  <si>
    <t>40300151</t>
  </si>
  <si>
    <t>40300152</t>
  </si>
  <si>
    <t>40300153</t>
  </si>
  <si>
    <t>40300154</t>
  </si>
  <si>
    <t>40300155</t>
  </si>
  <si>
    <t>40300156</t>
  </si>
  <si>
    <t>40300157</t>
  </si>
  <si>
    <t>40300158</t>
  </si>
  <si>
    <t>40300159</t>
  </si>
  <si>
    <t>40300160</t>
  </si>
  <si>
    <t>40300161</t>
  </si>
  <si>
    <t>40300198</t>
  </si>
  <si>
    <t>40300199</t>
  </si>
  <si>
    <t>40300201</t>
  </si>
  <si>
    <t>Deleted - Do Not Use (See 4-03-011 and 4-07)</t>
  </si>
  <si>
    <t>40300202</t>
  </si>
  <si>
    <t>Product **</t>
  </si>
  <si>
    <t>40300203</t>
  </si>
  <si>
    <t>40300204</t>
  </si>
  <si>
    <t>40300205</t>
  </si>
  <si>
    <t>40300207</t>
  </si>
  <si>
    <t>40300208</t>
  </si>
  <si>
    <t>40300209</t>
  </si>
  <si>
    <t>40300210</t>
  </si>
  <si>
    <t>40300211</t>
  </si>
  <si>
    <t>40300212</t>
  </si>
  <si>
    <t>40300213</t>
  </si>
  <si>
    <t>40300214</t>
  </si>
  <si>
    <t>30531099</t>
  </si>
  <si>
    <t>30532001</t>
  </si>
  <si>
    <t>Stone Quarrying - Processing (See also 305020 for diff. units)</t>
  </si>
  <si>
    <t>obsmap to</t>
  </si>
  <si>
    <t>30532002</t>
  </si>
  <si>
    <t>30532003</t>
  </si>
  <si>
    <t>30532004</t>
  </si>
  <si>
    <t>30532005</t>
  </si>
  <si>
    <t>30532006</t>
  </si>
  <si>
    <t>30532007</t>
  </si>
  <si>
    <t>30532008</t>
  </si>
  <si>
    <t>30532009</t>
  </si>
  <si>
    <t>30532010</t>
  </si>
  <si>
    <t>30532011</t>
  </si>
  <si>
    <t>30532012</t>
  </si>
  <si>
    <t>30532013</t>
  </si>
  <si>
    <t>30532014</t>
  </si>
  <si>
    <t>30532015</t>
  </si>
  <si>
    <t>30532016</t>
  </si>
  <si>
    <t>30532017</t>
  </si>
  <si>
    <t>30532018</t>
  </si>
  <si>
    <t>30532020</t>
  </si>
  <si>
    <t>30532031</t>
  </si>
  <si>
    <t>30532032</t>
  </si>
  <si>
    <t>30532033</t>
  </si>
  <si>
    <t>30502090</t>
  </si>
  <si>
    <t>30532090</t>
  </si>
  <si>
    <t>Haul Roads - General</t>
  </si>
  <si>
    <t>30580001</t>
  </si>
  <si>
    <t>30582001</t>
  </si>
  <si>
    <t>30582002</t>
  </si>
  <si>
    <t>30582599</t>
  </si>
  <si>
    <t>30588801</t>
  </si>
  <si>
    <t>30588802</t>
  </si>
  <si>
    <t>30588803</t>
  </si>
  <si>
    <t>30588804</t>
  </si>
  <si>
    <t>30588805</t>
  </si>
  <si>
    <t>30590001</t>
  </si>
  <si>
    <t>30590002</t>
  </si>
  <si>
    <t>30590003</t>
  </si>
  <si>
    <t>30590005</t>
  </si>
  <si>
    <t>30590011</t>
  </si>
  <si>
    <t>30590012</t>
  </si>
  <si>
    <t>30590013</t>
  </si>
  <si>
    <t>30590021</t>
  </si>
  <si>
    <t>30590023</t>
  </si>
  <si>
    <t>30599999</t>
  </si>
  <si>
    <t>Other Not Defined</t>
  </si>
  <si>
    <t>30600101</t>
  </si>
  <si>
    <t>Petroleum Industry</t>
  </si>
  <si>
    <t>Oil-fired **</t>
  </si>
  <si>
    <t>30600102</t>
  </si>
  <si>
    <t>Gas-fired **</t>
  </si>
  <si>
    <t>30600103</t>
  </si>
  <si>
    <t>Oil-fired</t>
  </si>
  <si>
    <t>30600104</t>
  </si>
  <si>
    <t>Gas-fired</t>
  </si>
  <si>
    <t>30600105</t>
  </si>
  <si>
    <t>Natural Gas-fired</t>
  </si>
  <si>
    <t>30600106</t>
  </si>
  <si>
    <t>Process Gas-fired</t>
  </si>
  <si>
    <t>30600107</t>
  </si>
  <si>
    <t>LPG-fired</t>
  </si>
  <si>
    <t>30600108</t>
  </si>
  <si>
    <t>Landfill Gas-fired</t>
  </si>
  <si>
    <t>30600111</t>
  </si>
  <si>
    <t>Oil-fired (No. 6 Oil) &gt; 100 Million Btu Capacity</t>
  </si>
  <si>
    <t>30600199</t>
  </si>
  <si>
    <t>30600201</t>
  </si>
  <si>
    <t>Catalytic Cracking Units</t>
  </si>
  <si>
    <t>Fluid Catalytic Cracking Unit</t>
  </si>
  <si>
    <t>30600202</t>
  </si>
  <si>
    <t>Catalyst Handling System</t>
  </si>
  <si>
    <t>30600301</t>
  </si>
  <si>
    <t>Thermal Catalytic Cracking Unit</t>
  </si>
  <si>
    <t>30600401</t>
  </si>
  <si>
    <t>Blowdown Systems</t>
  </si>
  <si>
    <t>Blowdown System with Vapor Recovery System with Flaring</t>
  </si>
  <si>
    <t>30600402</t>
  </si>
  <si>
    <t>Blowdown System w/o Controls</t>
  </si>
  <si>
    <t>30600503</t>
  </si>
  <si>
    <t>Process Drains and Wastewater Separators</t>
  </si>
  <si>
    <t>30600504</t>
  </si>
  <si>
    <t>30600505</t>
  </si>
  <si>
    <t>Wastewater Treatment w/o Separator</t>
  </si>
  <si>
    <t>30600506</t>
  </si>
  <si>
    <t>30600508</t>
  </si>
  <si>
    <t>Oil/Water Separator</t>
  </si>
  <si>
    <t>30600510</t>
  </si>
  <si>
    <t>Liquid-Liquid Separator: Hydrocarbon/Amine</t>
  </si>
  <si>
    <t>Distillate Fuel #2: Working Loss (Tank Diameter Independent)</t>
  </si>
  <si>
    <t>40301022</t>
  </si>
  <si>
    <t>Asphalt Oil: Breathing Loss (67000 Bbl. Tank Size)</t>
  </si>
  <si>
    <t>40301023</t>
  </si>
  <si>
    <t>Asphalt Oil: Working Loss</t>
  </si>
  <si>
    <t>40301024</t>
  </si>
  <si>
    <t>Asphalt Oil: Breathing Loss (250000 Bbl. Tank Size)</t>
  </si>
  <si>
    <t>40301025</t>
  </si>
  <si>
    <t>Grade 6 Fuel Oil: Breathing Loss (67000 Bbl. Tank Size)</t>
  </si>
  <si>
    <t>40301026</t>
  </si>
  <si>
    <t>Petroleum Refinery Wastewater System: Auger Pumps</t>
  </si>
  <si>
    <t>30600602</t>
  </si>
  <si>
    <t>Vacuum Distillate Column Condensors</t>
  </si>
  <si>
    <t>Vacuum Distillation Column Condenser</t>
  </si>
  <si>
    <t>30600603</t>
  </si>
  <si>
    <t>30600701</t>
  </si>
  <si>
    <t>30600702</t>
  </si>
  <si>
    <t>30600801</t>
  </si>
  <si>
    <t>Pipeline Valves and Flanges</t>
  </si>
  <si>
    <t>30600802</t>
  </si>
  <si>
    <t>Vessel Relief Valves</t>
  </si>
  <si>
    <t>30600803</t>
  </si>
  <si>
    <t>Pump Seals w/o Controls</t>
  </si>
  <si>
    <t>30600804</t>
  </si>
  <si>
    <t>Compressor Seals</t>
  </si>
  <si>
    <t>30600805</t>
  </si>
  <si>
    <t>Miscellaneous: Sampling/Non-Asphalt Blowing/Purging/etc.</t>
  </si>
  <si>
    <t>30600806</t>
  </si>
  <si>
    <t>Pump Seals with Controls</t>
  </si>
  <si>
    <t>30600807</t>
  </si>
  <si>
    <t>Blind Changing</t>
  </si>
  <si>
    <t>30600811</t>
  </si>
  <si>
    <t>Pipeline Valves: Gas Streams</t>
  </si>
  <si>
    <t>30600812</t>
  </si>
  <si>
    <t>Pipeline Valves: Light Liquid/Gas Streams</t>
  </si>
  <si>
    <t>30600813</t>
  </si>
  <si>
    <t>Pipeline Valves: Heavy Liquid Streams</t>
  </si>
  <si>
    <t>30600814</t>
  </si>
  <si>
    <t>Pipeline Valves: Hydrogen Streams</t>
  </si>
  <si>
    <t>30600815</t>
  </si>
  <si>
    <t>30600816</t>
  </si>
  <si>
    <t>30600817</t>
  </si>
  <si>
    <t>Pump Seals: Light Liquid/Gas Streams</t>
  </si>
  <si>
    <t>30600818</t>
  </si>
  <si>
    <t>Cereal Packaging</t>
  </si>
  <si>
    <t>30204004</t>
  </si>
  <si>
    <t>Cereal Coating</t>
  </si>
  <si>
    <t>30204201</t>
  </si>
  <si>
    <t>Vinegar Manufacturing</t>
  </si>
  <si>
    <t>Product Finishing, Tinting: Mix Tank and Disperser</t>
  </si>
  <si>
    <t>30101452</t>
  </si>
  <si>
    <t>Product Finishing, Tinting: Fixed Blend Tank</t>
  </si>
  <si>
    <t>30101453</t>
  </si>
  <si>
    <t>Product Finishing, Thinning: Mix Tank and Disperser</t>
  </si>
  <si>
    <t>30101454</t>
  </si>
  <si>
    <t>Product Finishing, Thinning: Fixed Blend Tank</t>
  </si>
  <si>
    <t>30101460</t>
  </si>
  <si>
    <t>Product Filling</t>
  </si>
  <si>
    <t>30101461</t>
  </si>
  <si>
    <t>Product Filling: Scale System</t>
  </si>
  <si>
    <t>30101462</t>
  </si>
  <si>
    <t>Product Filling: Product Filtering</t>
  </si>
  <si>
    <t>30101463</t>
  </si>
  <si>
    <t>Liquified Petroleum Gas (LPG): Process Heaters</t>
  </si>
  <si>
    <t>SCC8-spelled out LPG</t>
  </si>
  <si>
    <t>30291001</t>
  </si>
  <si>
    <t>Broiling Food: Natural Gas</t>
  </si>
  <si>
    <t>30299998</t>
  </si>
  <si>
    <t>Other Not Specified</t>
  </si>
  <si>
    <t>30299999</t>
  </si>
  <si>
    <t>30300001</t>
  </si>
  <si>
    <t>Primary Metal Production</t>
  </si>
  <si>
    <t>Aluminum Ore (Bauxite)</t>
  </si>
  <si>
    <t>Crushing/Handling</t>
  </si>
  <si>
    <t>30300002</t>
  </si>
  <si>
    <t>Drying Oven</t>
  </si>
  <si>
    <t>30300003</t>
  </si>
  <si>
    <t>Fine Ore Storage</t>
  </si>
  <si>
    <t>30300004</t>
  </si>
  <si>
    <t>Loading and Unloading</t>
  </si>
  <si>
    <t>30300101</t>
  </si>
  <si>
    <t>Aluminum Ore (Electro-reduction)</t>
  </si>
  <si>
    <t>Prebaked Reduction Cell</t>
  </si>
  <si>
    <t>30300102</t>
  </si>
  <si>
    <t>Horizontal Stud Soderberg Cell</t>
  </si>
  <si>
    <t>30300103</t>
  </si>
  <si>
    <t>Vertical Stud Soderberg Cell</t>
  </si>
  <si>
    <t>30300104</t>
  </si>
  <si>
    <t>Materials Handling</t>
  </si>
  <si>
    <t>30300105</t>
  </si>
  <si>
    <t>Anode Baking Furnace</t>
  </si>
  <si>
    <t>30300106</t>
  </si>
  <si>
    <t>Degassing</t>
  </si>
  <si>
    <t>30300107</t>
  </si>
  <si>
    <t>Roof Vents</t>
  </si>
  <si>
    <t>30300108</t>
  </si>
  <si>
    <t>Prebake: Fugitive Emissions</t>
  </si>
  <si>
    <t>30300109</t>
  </si>
  <si>
    <t>H.S.S.: Fugitive Emissions</t>
  </si>
  <si>
    <t>30300110</t>
  </si>
  <si>
    <t>V.S.S.: Fugitive Emissions</t>
  </si>
  <si>
    <t>30300111</t>
  </si>
  <si>
    <t>Anode Baking: Fugitive Emissions</t>
  </si>
  <si>
    <t>30300199</t>
  </si>
  <si>
    <t>30300201</t>
  </si>
  <si>
    <t>Aluminum Hydroxide Calcining</t>
  </si>
  <si>
    <t>Overall Process</t>
  </si>
  <si>
    <t>30300302</t>
  </si>
  <si>
    <t>By-product Coke Manufacturing</t>
  </si>
  <si>
    <t>Oven Charging</t>
  </si>
  <si>
    <t>30300303</t>
  </si>
  <si>
    <t>Oven Pushing</t>
  </si>
  <si>
    <t>30300304</t>
  </si>
  <si>
    <t>Quenching</t>
  </si>
  <si>
    <t>30300305</t>
  </si>
  <si>
    <t>Coal Unloading</t>
  </si>
  <si>
    <t>30300306</t>
  </si>
  <si>
    <t>Oven Underfiring</t>
  </si>
  <si>
    <t>30300307</t>
  </si>
  <si>
    <t>Coal Crushing/Handling</t>
  </si>
  <si>
    <t>30300308</t>
  </si>
  <si>
    <t>Oven/Door Leaks</t>
  </si>
  <si>
    <t>30300309</t>
  </si>
  <si>
    <t>Coal Conveying</t>
  </si>
  <si>
    <t>30300310</t>
  </si>
  <si>
    <t>Coal Crushing</t>
  </si>
  <si>
    <t>30300311</t>
  </si>
  <si>
    <t>Coal Screening</t>
  </si>
  <si>
    <t>30300312</t>
  </si>
  <si>
    <t>Coke: Crushing/Screening/Handling</t>
  </si>
  <si>
    <t>30300313</t>
  </si>
  <si>
    <t>Coal Preheater</t>
  </si>
  <si>
    <t>30300314</t>
  </si>
  <si>
    <t>Topside Leaks</t>
  </si>
  <si>
    <t>30300315</t>
  </si>
  <si>
    <t>Gas By-product Plant</t>
  </si>
  <si>
    <t>30300316</t>
  </si>
  <si>
    <t>Coal Storage Pile</t>
  </si>
  <si>
    <t>30300317</t>
  </si>
  <si>
    <t>Combustion Stack: Coke Oven Gas (COG)</t>
  </si>
  <si>
    <t>30300318</t>
  </si>
  <si>
    <t>Combustion Stack: Blast Furnace Gas (BFG)</t>
  </si>
  <si>
    <t>30300331</t>
  </si>
  <si>
    <t>30300332</t>
  </si>
  <si>
    <t>Flushing-liquor Circulation Tank</t>
  </si>
  <si>
    <t>30300333</t>
  </si>
  <si>
    <t>Excess-ammonia Liquor Tank</t>
  </si>
  <si>
    <t>30300334</t>
  </si>
  <si>
    <t>Tar Dehydrator</t>
  </si>
  <si>
    <t>30300335</t>
  </si>
  <si>
    <t>Tar Interceding Sump</t>
  </si>
  <si>
    <t>30300336</t>
  </si>
  <si>
    <t>Tar Storage</t>
  </si>
  <si>
    <t>30300341</t>
  </si>
  <si>
    <t>Light Oil Sump</t>
  </si>
  <si>
    <t>30300342</t>
  </si>
  <si>
    <t>Light Oil Decanter/Condenser Vent</t>
  </si>
  <si>
    <t>30300343</t>
  </si>
  <si>
    <t>Wash Oil Decanter</t>
  </si>
  <si>
    <t>30300344</t>
  </si>
  <si>
    <t>Wash-oil Circulation Tank</t>
  </si>
  <si>
    <t>30300351</t>
  </si>
  <si>
    <t>30300352</t>
  </si>
  <si>
    <t>Tar Bottom Final Cooler</t>
  </si>
  <si>
    <t>30300353</t>
  </si>
  <si>
    <t>Naphthalene Processing/Handling</t>
  </si>
  <si>
    <t>30300361</t>
  </si>
  <si>
    <t>30300399</t>
  </si>
  <si>
    <t>30300401</t>
  </si>
  <si>
    <t>Coke Manufacture: Beehive Process</t>
  </si>
  <si>
    <t>30300502</t>
  </si>
  <si>
    <t>Primary Copper Smelting</t>
  </si>
  <si>
    <t>Multiple Hearth Roaster</t>
  </si>
  <si>
    <t>30300503</t>
  </si>
  <si>
    <t>Reverberatory Smelting Furnace after Roaster</t>
  </si>
  <si>
    <t>30300504</t>
  </si>
  <si>
    <t>Converter (All Configurations)</t>
  </si>
  <si>
    <t>30300505</t>
  </si>
  <si>
    <t>Fire (Furnace) Refining</t>
  </si>
  <si>
    <t>30300506</t>
  </si>
  <si>
    <t>Ore Concentrate Dryer</t>
  </si>
  <si>
    <t>30300507</t>
  </si>
  <si>
    <t>Reverberatory Smelting Furnace w/ Ore Charge w/o Roasting</t>
  </si>
  <si>
    <t>30300508</t>
  </si>
  <si>
    <t>Refined Metal Finishing Operations</t>
  </si>
  <si>
    <t>30300509</t>
  </si>
  <si>
    <t>Fluidized Bed Roaster</t>
  </si>
  <si>
    <t>30300510</t>
  </si>
  <si>
    <t>Electric Smelting Furnace</t>
  </si>
  <si>
    <t>30300511</t>
  </si>
  <si>
    <t>Electrolytic Refining</t>
  </si>
  <si>
    <t>30300512</t>
  </si>
  <si>
    <t>Flash Smelting</t>
  </si>
  <si>
    <t>30300513</t>
  </si>
  <si>
    <t>Roasting: Fugitive Emissions</t>
  </si>
  <si>
    <t>30300514</t>
  </si>
  <si>
    <t>Reverberatory Furnace: Fugitive Emissions</t>
  </si>
  <si>
    <t>30300515</t>
  </si>
  <si>
    <t>Converter: Fugitive Emissions</t>
  </si>
  <si>
    <t>30300516</t>
  </si>
  <si>
    <t>Anode Refining Furnace: Fugitive Emissions</t>
  </si>
  <si>
    <t>30300517</t>
  </si>
  <si>
    <t>Slag Cleaning Furnace: Fugitive Emissions</t>
  </si>
  <si>
    <t>30300518</t>
  </si>
  <si>
    <t>Converter Slag Return: Fugitive Emissions</t>
  </si>
  <si>
    <t>30300519</t>
  </si>
  <si>
    <t>Digester Relief and Blow Tank</t>
  </si>
  <si>
    <t>30700102</t>
  </si>
  <si>
    <t>Washer/Screens</t>
  </si>
  <si>
    <t>30700103</t>
  </si>
  <si>
    <t>Multi-effect Evaporator</t>
  </si>
  <si>
    <t>30700104</t>
  </si>
  <si>
    <t>Recovery Furnace/Direct Contact Evaporator</t>
  </si>
  <si>
    <t>30700105</t>
  </si>
  <si>
    <t>Smelt Dissolving Tank</t>
  </si>
  <si>
    <t>30300522</t>
  </si>
  <si>
    <t>Slag Cleaning Furnace</t>
  </si>
  <si>
    <t>30300523</t>
  </si>
  <si>
    <t>Reverberatory Furnace with Converter</t>
  </si>
  <si>
    <t>30300524</t>
  </si>
  <si>
    <t>AFT MHR+RF/FBR+EF</t>
  </si>
  <si>
    <t>30300525</t>
  </si>
  <si>
    <t>Agriculture Production - Crops</t>
  </si>
  <si>
    <t>Turpentine Loading Facilities</t>
  </si>
  <si>
    <t>30700117</t>
  </si>
  <si>
    <t>Condensate Strippers</t>
  </si>
  <si>
    <t>Fluid Bed Roaster with Reverberatory Furnace and Converter</t>
  </si>
  <si>
    <t>30300526</t>
  </si>
  <si>
    <t>Dryer with Electric Furnace and Cleaning Furnace and Convertor</t>
  </si>
  <si>
    <t>30300527</t>
  </si>
  <si>
    <t>Dryer with Flash Furnace and Converter</t>
  </si>
  <si>
    <t>30300528</t>
  </si>
  <si>
    <t>Norander Reactor and Converter</t>
  </si>
  <si>
    <t>30300529</t>
  </si>
  <si>
    <t>Multiple Hearth Roaster with Reverberatory Furnace and Converter</t>
  </si>
  <si>
    <t>30300530</t>
  </si>
  <si>
    <t>Fluid Bed Roaster with Electric Furnace and Converter</t>
  </si>
  <si>
    <t>30300531</t>
  </si>
  <si>
    <t>Reverberatory Furnace After Multiple Hearth Roaster</t>
  </si>
  <si>
    <t>30300532</t>
  </si>
  <si>
    <t>Reverberatory Furnace After Fluid Bed Roaster</t>
  </si>
  <si>
    <t>30300533</t>
  </si>
  <si>
    <t>Electric Furnace After Concentrate Dryer</t>
  </si>
  <si>
    <t>30300534</t>
  </si>
  <si>
    <t>Flash Furnace After Concentrate Dryer</t>
  </si>
  <si>
    <t>30300535</t>
  </si>
  <si>
    <t>Electric Furnace After Fluid Bed Roaster</t>
  </si>
  <si>
    <t>30300541</t>
  </si>
  <si>
    <t>Concentrate Dryer Followed by Noranda Reactors and Converter</t>
  </si>
  <si>
    <t>30300599</t>
  </si>
  <si>
    <t>30300601</t>
  </si>
  <si>
    <t>30700222</t>
  </si>
  <si>
    <t>Recovery System: NH3</t>
  </si>
  <si>
    <t>30700223</t>
  </si>
  <si>
    <t>Recovery System: Na</t>
  </si>
  <si>
    <t>30700231</t>
  </si>
  <si>
    <t>Acid Plant: NH3</t>
  </si>
  <si>
    <t>30700232</t>
  </si>
  <si>
    <t>Acid Plant: Na</t>
  </si>
  <si>
    <t>30700233</t>
  </si>
  <si>
    <t>Acid Plant: Ca</t>
  </si>
  <si>
    <t>30700234</t>
  </si>
  <si>
    <t>Knotters/Washers/Screens/etc.</t>
  </si>
  <si>
    <t>30700299</t>
  </si>
  <si>
    <t>30700301</t>
  </si>
  <si>
    <t>Neutral Sulfite Semichemical Pulping</t>
  </si>
  <si>
    <t>Digester/Blow Pit/Dump Tank</t>
  </si>
  <si>
    <t>30700302</t>
  </si>
  <si>
    <t>30700303</t>
  </si>
  <si>
    <t>Fluid Bed Reactor</t>
  </si>
  <si>
    <t>30700304</t>
  </si>
  <si>
    <t>Sulfur Burner/Absorbers</t>
  </si>
  <si>
    <t>30700399</t>
  </si>
  <si>
    <t>30700401</t>
  </si>
  <si>
    <t>Pulpboard Manufacture</t>
  </si>
  <si>
    <t>Paperboard: General</t>
  </si>
  <si>
    <t>30700402</t>
  </si>
  <si>
    <t>Fiberboard: General</t>
  </si>
  <si>
    <t>30700403</t>
  </si>
  <si>
    <t>Raw Material Storage and Handling</t>
  </si>
  <si>
    <t>30700404</t>
  </si>
  <si>
    <t>Stock Mixing/Blending</t>
  </si>
  <si>
    <t>30700405</t>
  </si>
  <si>
    <t>Paper/Board Forming</t>
  </si>
  <si>
    <t>30700406</t>
  </si>
  <si>
    <t>Multi-effect Evaporator/Dryer</t>
  </si>
  <si>
    <t>30700407</t>
  </si>
  <si>
    <t>Coating Operations</t>
  </si>
  <si>
    <t>30700499</t>
  </si>
  <si>
    <t>30700501</t>
  </si>
  <si>
    <t>Wood Pressure Treating</t>
  </si>
  <si>
    <t>Creosote</t>
  </si>
  <si>
    <t>30700505</t>
  </si>
  <si>
    <t>Untreated wood storage</t>
  </si>
  <si>
    <t>30700510</t>
  </si>
  <si>
    <t>Full-cell process, creosote</t>
  </si>
  <si>
    <t>30700511</t>
  </si>
  <si>
    <t>Full-cell process, pentachlorophenol</t>
  </si>
  <si>
    <t>30700512</t>
  </si>
  <si>
    <t>Full-cell process, other oilborne preservative</t>
  </si>
  <si>
    <t>30700513</t>
  </si>
  <si>
    <t>Modified full-cell process, chromated copper arsenate</t>
  </si>
  <si>
    <t>30700514</t>
  </si>
  <si>
    <t>Modified full-cell process, other waterborne preservative</t>
  </si>
  <si>
    <t>30700520</t>
  </si>
  <si>
    <t>Full-cell process with artificial conditioning, creosote</t>
  </si>
  <si>
    <t>30700521</t>
  </si>
  <si>
    <t>Full-cell process with artificial conditioning, pentachlorophenol</t>
  </si>
  <si>
    <t>30700522</t>
  </si>
  <si>
    <t>Full-cell process with artificial conditioning, other oilborne preserv</t>
  </si>
  <si>
    <t>30700523</t>
  </si>
  <si>
    <t>Modified full-cell process with artif cond, chromated copper arsenate</t>
  </si>
  <si>
    <t>30700524</t>
  </si>
  <si>
    <t>Modified full-cell process with artif cond, other waterborne preservat</t>
  </si>
  <si>
    <t>30700530</t>
  </si>
  <si>
    <t>Empty-cell process, creosote</t>
  </si>
  <si>
    <t>30700531</t>
  </si>
  <si>
    <t>Empty-cell process, pentachlorophenol</t>
  </si>
  <si>
    <t>30700532</t>
  </si>
  <si>
    <t>Empty-cell process, other oilborne preservative</t>
  </si>
  <si>
    <t>30700533</t>
  </si>
  <si>
    <t>Empty-cell process, chromated copper arsenate</t>
  </si>
  <si>
    <t>30700534</t>
  </si>
  <si>
    <t>Empty-cell process, other waterborne preservative</t>
  </si>
  <si>
    <t>30700540</t>
  </si>
  <si>
    <t>Empty-cell process with artificial conditioning, creosote</t>
  </si>
  <si>
    <t>30700541</t>
  </si>
  <si>
    <t>Empty-cell process with artificial conditioning, pentachlorophenol</t>
  </si>
  <si>
    <t>30700542</t>
  </si>
  <si>
    <t>Empty-cell process with artificial conditioning, other oilborne preser</t>
  </si>
  <si>
    <t>30700543</t>
  </si>
  <si>
    <t>Empty-cell process with artificial conditioning, chromated copper arse</t>
  </si>
  <si>
    <t>30700544</t>
  </si>
  <si>
    <t>Empty-cell process with artificial conditioning, other waterborne pres</t>
  </si>
  <si>
    <t>30700550</t>
  </si>
  <si>
    <t>Empty-cell process with steam heating, creosote</t>
  </si>
  <si>
    <t>30700551</t>
  </si>
  <si>
    <t>Empty-cell process with steam heating, pentachlorophenol</t>
  </si>
  <si>
    <t>30700552</t>
  </si>
  <si>
    <t>Empty-cell process with steam heating, other oilborne preservative</t>
  </si>
  <si>
    <t>30700553</t>
  </si>
  <si>
    <t>Empty-cell process with steam heating, chromated copper arsenate</t>
  </si>
  <si>
    <t>30700554</t>
  </si>
  <si>
    <t>Gasoline RVP 13: Standing Loss - Ext. Floating Roof w/ Secondary Seal</t>
  </si>
  <si>
    <t>40400142</t>
  </si>
  <si>
    <t>Gasoline RVP 10: Standing Loss - Ext. Floating Roof w/ Secondary Seal</t>
  </si>
  <si>
    <t>40400143</t>
  </si>
  <si>
    <t>Gasoline RVP 7: Standing Loss - Ext. Floating Roof w/ Secondary Seal</t>
  </si>
  <si>
    <t>40400148</t>
  </si>
  <si>
    <t>Gasoline RVP 13/10/7: Withdrawal Loss - Ext. Float Roof (Pri/Sec Seal)</t>
  </si>
  <si>
    <t>40400149</t>
  </si>
  <si>
    <t>Specify Liquid: External Floating Roof (Primary/Secondary Seal)</t>
  </si>
  <si>
    <t>40400150</t>
  </si>
  <si>
    <t>Miscellaneous Losses/Leaks: Loading Racks</t>
  </si>
  <si>
    <t>40400151</t>
  </si>
  <si>
    <t>Valves, Flanges, and Pumps</t>
  </si>
  <si>
    <t>40400152</t>
  </si>
  <si>
    <t>Vapor Collection Losses</t>
  </si>
  <si>
    <t>30102427</t>
  </si>
  <si>
    <t>Solvent Storage (Use 4-07-004-01 thru 4-07-999-98 for Spandex)</t>
  </si>
  <si>
    <t>30102428</t>
  </si>
  <si>
    <t>Leaching</t>
  </si>
  <si>
    <t>30102429</t>
  </si>
  <si>
    <t>Mixing</t>
  </si>
  <si>
    <t>30102431</t>
  </si>
  <si>
    <t>Heat Treating Furnace: Carbonization</t>
  </si>
  <si>
    <t>30102432</t>
  </si>
  <si>
    <t>Basic Oxygen Furnace: Closed Hood-Stack</t>
  </si>
  <si>
    <t>30300915</t>
  </si>
  <si>
    <t>Hot Metal (Iron) Transfer to Steelmaking Furnace</t>
  </si>
  <si>
    <t>30300916</t>
  </si>
  <si>
    <t>Charging: BOF</t>
  </si>
  <si>
    <t>30300917</t>
  </si>
  <si>
    <t>Tapping: BOF</t>
  </si>
  <si>
    <t>30300918</t>
  </si>
  <si>
    <t>Charging: Open Hearth</t>
  </si>
  <si>
    <t>30300919</t>
  </si>
  <si>
    <t>Tapping: Open Hearth</t>
  </si>
  <si>
    <t>30300920</t>
  </si>
  <si>
    <t>Hot Metal Desulfurization</t>
  </si>
  <si>
    <t>30300921</t>
  </si>
  <si>
    <t>Teeming (Unleaded Steel)</t>
  </si>
  <si>
    <t>30300922</t>
  </si>
  <si>
    <t>Continuous Casting</t>
  </si>
  <si>
    <t>30300923</t>
  </si>
  <si>
    <t>Steel Furnace Slag Tapping and Dumping</t>
  </si>
  <si>
    <t>30300924</t>
  </si>
  <si>
    <t>Steel Furnace Slag Processing</t>
  </si>
  <si>
    <t>30300925</t>
  </si>
  <si>
    <t>Teeming (Leaded Steel)</t>
  </si>
  <si>
    <t>30300926</t>
  </si>
  <si>
    <t>Electric Induction Furnace</t>
  </si>
  <si>
    <t>Fiber Laminate Process</t>
  </si>
  <si>
    <t>30102435</t>
  </si>
  <si>
    <t>Fiber Handling and Storage</t>
  </si>
  <si>
    <t>30102499</t>
  </si>
  <si>
    <t>30102501</t>
  </si>
  <si>
    <t>Cellulosic Fiber Production</t>
  </si>
  <si>
    <t>Viscose (e.g., Rayon) ** (Use 6-49-200-XX)</t>
  </si>
  <si>
    <t>30102505</t>
  </si>
  <si>
    <t>Cellulose Acetate: Filer Tow</t>
  </si>
  <si>
    <t>30102506</t>
  </si>
  <si>
    <t>Cellulose Acetate and Triacetitic, Filament Yarn</t>
  </si>
  <si>
    <t>30102599</t>
  </si>
  <si>
    <t>30102601</t>
  </si>
  <si>
    <t>Synthetic Rubber (Manufacturing Only)</t>
  </si>
  <si>
    <t>30102602</t>
  </si>
  <si>
    <t>Butyl (Isobutylene)</t>
  </si>
  <si>
    <t>30102608</t>
  </si>
  <si>
    <t>Acrylonitrile</t>
  </si>
  <si>
    <t>30102609</t>
  </si>
  <si>
    <t>Dryers</t>
  </si>
  <si>
    <t>30102610</t>
  </si>
  <si>
    <t>Blowdown Tank</t>
  </si>
  <si>
    <t>30102611</t>
  </si>
  <si>
    <t>Steam Stripper</t>
  </si>
  <si>
    <t>30102612</t>
  </si>
  <si>
    <t>Pre-storage Tank</t>
  </si>
  <si>
    <t>30102613</t>
  </si>
  <si>
    <t>Monomer Recovery: Absorber Vent</t>
  </si>
  <si>
    <t>30102614</t>
  </si>
  <si>
    <t>Blending Tanks</t>
  </si>
  <si>
    <t>30102615</t>
  </si>
  <si>
    <t>Isoprene</t>
  </si>
  <si>
    <t>30102616</t>
  </si>
  <si>
    <t>Latex: Monomer Removal</t>
  </si>
  <si>
    <t>30102617</t>
  </si>
  <si>
    <t>Latex: Blending Tank</t>
  </si>
  <si>
    <t>30102618</t>
  </si>
  <si>
    <t>Uninhibited Monomer Storage</t>
  </si>
  <si>
    <t>30102619</t>
  </si>
  <si>
    <t>Inhibited Monomer Storage</t>
  </si>
  <si>
    <t>30102620</t>
  </si>
  <si>
    <t>Monomer Inhibitor Removal</t>
  </si>
  <si>
    <t>30102621</t>
  </si>
  <si>
    <t>Emulsion Crumb Process: Polymerization</t>
  </si>
  <si>
    <t>30102622</t>
  </si>
  <si>
    <t>Emulsion Crumb Process: Monomer Recovery: Uncontrolled</t>
  </si>
  <si>
    <t>30102623</t>
  </si>
  <si>
    <t>Emulsion Crumb Process: Styrene Recovery</t>
  </si>
  <si>
    <t>30102624</t>
  </si>
  <si>
    <t>Emulsion Crumb Process: Crumb Screens</t>
  </si>
  <si>
    <t>30102625</t>
  </si>
  <si>
    <t>Chloroprene</t>
  </si>
  <si>
    <t>30102626</t>
  </si>
  <si>
    <t>Emulsion Crumb Process: Crumb Bailing and Weighing</t>
  </si>
  <si>
    <t>30102627</t>
  </si>
  <si>
    <t>Emulsion Crumb Process: Crumb Storage</t>
  </si>
  <si>
    <t>30102628</t>
  </si>
  <si>
    <t>Emulsion Crumb Process: Rotary Press</t>
  </si>
  <si>
    <t>30102630</t>
  </si>
  <si>
    <t>Silicone Rubber</t>
  </si>
  <si>
    <t>30102641</t>
  </si>
  <si>
    <t>Emulsion Latex Process: Polymerization</t>
  </si>
  <si>
    <t>30102642</t>
  </si>
  <si>
    <t>Emulsion Latex Process: Styrene Condenser</t>
  </si>
  <si>
    <t>30102643</t>
  </si>
  <si>
    <t>Goats Waste Emissions</t>
  </si>
  <si>
    <t>2805045001</t>
  </si>
  <si>
    <t>2805045002</t>
  </si>
  <si>
    <t>Angora Goats</t>
  </si>
  <si>
    <t>2805045003</t>
  </si>
  <si>
    <t>Milk Goats</t>
  </si>
  <si>
    <t>2805047100</t>
  </si>
  <si>
    <t>Swine production - deep-pit house operations (unspecified animal age)</t>
  </si>
  <si>
    <t>2805047300</t>
  </si>
  <si>
    <t>2805053100</t>
  </si>
  <si>
    <t>Swine production - outdoor operations (unspecified animal age)</t>
  </si>
  <si>
    <t>2806010000</t>
  </si>
  <si>
    <t>Domestic Animals Waste Emissions</t>
  </si>
  <si>
    <t>Cats</t>
  </si>
  <si>
    <t>2806015000</t>
  </si>
  <si>
    <t>Dogs</t>
  </si>
  <si>
    <t>2807020001</t>
  </si>
  <si>
    <t>Wild Animals Waste Emissions</t>
  </si>
  <si>
    <t>Bears</t>
  </si>
  <si>
    <t>Black Bears</t>
  </si>
  <si>
    <t>2807020002</t>
  </si>
  <si>
    <t>Grizzly Bears</t>
  </si>
  <si>
    <t>2807025000</t>
  </si>
  <si>
    <t>Elk</t>
  </si>
  <si>
    <t>2807030000</t>
  </si>
  <si>
    <t>Deer</t>
  </si>
  <si>
    <t>2807035000</t>
  </si>
  <si>
    <t>Squirrels</t>
  </si>
  <si>
    <t>2807040000</t>
  </si>
  <si>
    <t>Birds</t>
  </si>
  <si>
    <t>2807045000</t>
  </si>
  <si>
    <t>Wolves</t>
  </si>
  <si>
    <t>2810001000</t>
  </si>
  <si>
    <t>Other Combustion</t>
  </si>
  <si>
    <t>Forest Wildfires</t>
  </si>
  <si>
    <t>2810003000</t>
  </si>
  <si>
    <t>Cigarette Smoke</t>
  </si>
  <si>
    <t>2810005000</t>
  </si>
  <si>
    <t>Managed Burning, Slash (Logging Debris)</t>
  </si>
  <si>
    <t>SCC6 - dropped xref to 2810015</t>
  </si>
  <si>
    <t>2810010000</t>
  </si>
  <si>
    <t>Human Perspiration and Respiration</t>
  </si>
  <si>
    <t>SCC8 - added Respiration</t>
  </si>
  <si>
    <t>2810015000</t>
  </si>
  <si>
    <t>Prescribed Burning for Forest Management</t>
  </si>
  <si>
    <t>SCC6 - added forest mgmt</t>
  </si>
  <si>
    <t>2810020000</t>
  </si>
  <si>
    <t>Prescribed Burning of Rangeland</t>
  </si>
  <si>
    <t>2810025000</t>
  </si>
  <si>
    <t>Charcoal Grilling - Residential (see 23-02-002-xxx for Commercial)</t>
  </si>
  <si>
    <t>SCC6 - added Residential</t>
  </si>
  <si>
    <t>2810030000</t>
  </si>
  <si>
    <t>Structure Fires</t>
  </si>
  <si>
    <t>2810035000</t>
  </si>
  <si>
    <t>Firefighting Training</t>
  </si>
  <si>
    <t>2810040000</t>
  </si>
  <si>
    <t>Aircraft/Rocket Engine Firing and Testing</t>
  </si>
  <si>
    <t>2810050000</t>
  </si>
  <si>
    <t>Motor Vehicle Fires</t>
  </si>
  <si>
    <t>2810060100</t>
  </si>
  <si>
    <t>Cremation</t>
  </si>
  <si>
    <t>Humans</t>
  </si>
  <si>
    <t>2810060200</t>
  </si>
  <si>
    <t>Animals</t>
  </si>
  <si>
    <t>2820000000</t>
  </si>
  <si>
    <t>Cooling Towers</t>
  </si>
  <si>
    <t>All Types</t>
  </si>
  <si>
    <t>2820010000</t>
  </si>
  <si>
    <t>Process Cooling Towers</t>
  </si>
  <si>
    <t>2820020000</t>
  </si>
  <si>
    <t>Comfort Cooling Towers</t>
  </si>
  <si>
    <t>2830000000</t>
  </si>
  <si>
    <t>Catastrophic/Accidental Releases</t>
  </si>
  <si>
    <t>All Catastrophic/Accidential Releases</t>
  </si>
  <si>
    <t>2830001000</t>
  </si>
  <si>
    <t>Industrial Accidents</t>
  </si>
  <si>
    <t>2830010000</t>
  </si>
  <si>
    <t>Transportation Accidents</t>
  </si>
  <si>
    <t>2840000000</t>
  </si>
  <si>
    <t>Automotive Repair Shops</t>
  </si>
  <si>
    <t>2840000010</t>
  </si>
  <si>
    <t>Cutting Torch Operations</t>
  </si>
  <si>
    <t>2840000020</t>
  </si>
  <si>
    <t>2840000030</t>
  </si>
  <si>
    <t>Brazing Operations</t>
  </si>
  <si>
    <t>30102724</t>
  </si>
  <si>
    <t>Prilling Cooler: Low Density</t>
  </si>
  <si>
    <t>30102725</t>
  </si>
  <si>
    <t>Prilling Dryer: Low Density</t>
  </si>
  <si>
    <t>30102727</t>
  </si>
  <si>
    <t>Evaporator/Concentrator: Low Density</t>
  </si>
  <si>
    <t>30102728</t>
  </si>
  <si>
    <t>Coating: Low Density</t>
  </si>
  <si>
    <t>30102729</t>
  </si>
  <si>
    <t>Rotary Drum Granulator Coolers</t>
  </si>
  <si>
    <t>30102730</t>
  </si>
  <si>
    <t>Pan Granulator Coolers</t>
  </si>
  <si>
    <t>30102801</t>
  </si>
  <si>
    <t>Normal Superphosphates</t>
  </si>
  <si>
    <t>Grinding/Drying</t>
  </si>
  <si>
    <t>30102803</t>
  </si>
  <si>
    <t>Rock Unloading</t>
  </si>
  <si>
    <t>30102804</t>
  </si>
  <si>
    <t>Rock Feeder System</t>
  </si>
  <si>
    <t>30102805</t>
  </si>
  <si>
    <t>Mixer/Den</t>
  </si>
  <si>
    <t>30102806</t>
  </si>
  <si>
    <t>Curing/Building</t>
  </si>
  <si>
    <t>30102807</t>
  </si>
  <si>
    <t>Bagging/Handling</t>
  </si>
  <si>
    <t>30102820</t>
  </si>
  <si>
    <t>30102821</t>
  </si>
  <si>
    <t>Den</t>
  </si>
  <si>
    <t>30102822</t>
  </si>
  <si>
    <t>Curing</t>
  </si>
  <si>
    <t>30102823</t>
  </si>
  <si>
    <t>Ammoniator/Granulator</t>
  </si>
  <si>
    <t>30102824</t>
  </si>
  <si>
    <t>30102825</t>
  </si>
  <si>
    <t>30102826</t>
  </si>
  <si>
    <t>Pulverizer: Granular Phosphate</t>
  </si>
  <si>
    <t>30102903</t>
  </si>
  <si>
    <t>Triple Superphosphate</t>
  </si>
  <si>
    <t>30102904</t>
  </si>
  <si>
    <t>30102905</t>
  </si>
  <si>
    <t>Run of Pile: Mixer/Den/Curing</t>
  </si>
  <si>
    <t>30102906</t>
  </si>
  <si>
    <t>Granulator: Reactor/Dryer</t>
  </si>
  <si>
    <t>30102907</t>
  </si>
  <si>
    <t>Granulator: Curing</t>
  </si>
  <si>
    <t>30102908</t>
  </si>
  <si>
    <t>30102909</t>
  </si>
  <si>
    <t>Mechanical Cutting</t>
  </si>
  <si>
    <t>30301580</t>
  </si>
  <si>
    <t>Miscellaneous Combustion Sources</t>
  </si>
  <si>
    <t>30301581</t>
  </si>
  <si>
    <t>Miscellaneous Combustion Sources: Blast Furnace Stoves</t>
  </si>
  <si>
    <t>30301582</t>
  </si>
  <si>
    <t>Miscellaneous Combustion Sources: Boilers</t>
  </si>
  <si>
    <t>30301583</t>
  </si>
  <si>
    <t>Miscellaneous Combustion Sources: Soaking Pits</t>
  </si>
  <si>
    <t>30301584</t>
  </si>
  <si>
    <t>Miscellaneous Combustion Sources: Reheat Furnaces</t>
  </si>
  <si>
    <t>30301590</t>
  </si>
  <si>
    <t>Open Dust Sources</t>
  </si>
  <si>
    <t>30301591</t>
  </si>
  <si>
    <t>Continuous Drop: Conveyor Transfer Station</t>
  </si>
  <si>
    <t>30301592</t>
  </si>
  <si>
    <t>Pile Formation Stacker: Pellet Ore</t>
  </si>
  <si>
    <t>30301593</t>
  </si>
  <si>
    <t>Pile Formation Stacker: Lump Ore</t>
  </si>
  <si>
    <t>30301594</t>
  </si>
  <si>
    <t>30302308</t>
  </si>
  <si>
    <t>Bentonite Blending</t>
  </si>
  <si>
    <t>30302309</t>
  </si>
  <si>
    <t>Traveling Grate Feed** (use 3-03-023-79)</t>
  </si>
  <si>
    <t>30302310</t>
  </si>
  <si>
    <t>Traveling Grate Discharge** (use 3-03-023-80)</t>
  </si>
  <si>
    <t>30302311</t>
  </si>
  <si>
    <t>Chip Regrinding</t>
  </si>
  <si>
    <t>30302312</t>
  </si>
  <si>
    <t>Indurating Furnace: Gas Fired** (see 3-03-023-51 thru -88)</t>
  </si>
  <si>
    <t>30302313</t>
  </si>
  <si>
    <t>Chipping and Screening</t>
  </si>
  <si>
    <t>30700821</t>
  </si>
  <si>
    <t>Chip Storage Piles</t>
  </si>
  <si>
    <t>30700822</t>
  </si>
  <si>
    <t>Chip Transfer/Conveying</t>
  </si>
  <si>
    <t>30700895</t>
  </si>
  <si>
    <t>Log Storage</t>
  </si>
  <si>
    <t>30700896</t>
  </si>
  <si>
    <t>30700897</t>
  </si>
  <si>
    <t>30700898</t>
  </si>
  <si>
    <t>30700899</t>
  </si>
  <si>
    <t>30700921</t>
  </si>
  <si>
    <t>Medium Density Fiberboard (MDF) Manufacture</t>
  </si>
  <si>
    <t>Direct Wood-fired Tube Dryer, Unspecified Pines</t>
  </si>
  <si>
    <t>30700923</t>
  </si>
  <si>
    <t>Direct Wood-fired Tube Dryer, Blowline Blend, UF Resin, Softwoods</t>
  </si>
  <si>
    <t>30700925</t>
  </si>
  <si>
    <t>Direct Wood-fired Tube Dryer, Hardwoods</t>
  </si>
  <si>
    <t>30700927</t>
  </si>
  <si>
    <t>Direct Natural Gas-fired Tube Dryer, Non-blowline Blend, Hardwoods</t>
  </si>
  <si>
    <t>30700931</t>
  </si>
  <si>
    <t>Indirect-heated Tube Dryer, Unspecified Pines</t>
  </si>
  <si>
    <t>30700932</t>
  </si>
  <si>
    <t>Indirect-heated Tube Dryer, Blowline Blend, UF Resin, Softwoods</t>
  </si>
  <si>
    <t>30700933</t>
  </si>
  <si>
    <t>Indirect-heated Tube Dryer, Non-blowline Blend, Softwoods</t>
  </si>
  <si>
    <t>30700935</t>
  </si>
  <si>
    <t>Indirect-heated Tube Dryer, Hardwoods</t>
  </si>
  <si>
    <t>30700936</t>
  </si>
  <si>
    <t>Indirect-heated Tube Dryer, Blowline Blend, UF Resin, Hardwoods</t>
  </si>
  <si>
    <t>30700937</t>
  </si>
  <si>
    <t>Indirect-heated Second Stage Tube Dryer, Blowline Blend, Softwoods</t>
  </si>
  <si>
    <t>30700939</t>
  </si>
  <si>
    <t>Indirect-heated Tube Dryer, 50% Softwood, 50% Hardwood</t>
  </si>
  <si>
    <t>30700940</t>
  </si>
  <si>
    <t>Direct Natural Gas-fired Rotary Predryer, Softwoods</t>
  </si>
  <si>
    <t>SCC8 per AP42 10.6.3</t>
  </si>
  <si>
    <t>30700950</t>
  </si>
  <si>
    <t>Continuous Hot Press, UF Resin</t>
  </si>
  <si>
    <t>30700960</t>
  </si>
  <si>
    <t>Batch Hot Press, UF Resin</t>
  </si>
  <si>
    <t>30700971</t>
  </si>
  <si>
    <t>MDF Board Cooler, UF Resin</t>
  </si>
  <si>
    <t>30700980</t>
  </si>
  <si>
    <t>Paddle Blender, UF Resin</t>
  </si>
  <si>
    <t>30700981</t>
  </si>
  <si>
    <t>Former Without Blowline Blend, UF Resin (includes blender emissions)</t>
  </si>
  <si>
    <t>30700982</t>
  </si>
  <si>
    <t>Former With Blowline Blend, UF Resin</t>
  </si>
  <si>
    <t>30700983</t>
  </si>
  <si>
    <t>Sander</t>
  </si>
  <si>
    <t>30700984</t>
  </si>
  <si>
    <t>Saw and hogger (pulverizer)</t>
  </si>
  <si>
    <t>30701001</t>
  </si>
  <si>
    <t>Oriented Strandboard (OSB) Manufacture</t>
  </si>
  <si>
    <t>Direct Wood-fired Rotary Dryer, Unspecified Pines</t>
  </si>
  <si>
    <t>30701008</t>
  </si>
  <si>
    <t>Direct Wood-fired Rotary Dryer, Aspen</t>
  </si>
  <si>
    <t>30701009</t>
  </si>
  <si>
    <t>Direct Wood-fired Rotary Dryer, Softwoods</t>
  </si>
  <si>
    <t>30701010</t>
  </si>
  <si>
    <t>30701015</t>
  </si>
  <si>
    <t>Direct Wood-fired Rotary Dryer, Mixed (40-60% softwd, 40-60% hardwood)</t>
  </si>
  <si>
    <t>30701020</t>
  </si>
  <si>
    <t>Direct Natural Gas-fired Rotary Dryer, Hardwoods</t>
  </si>
  <si>
    <t>30701030</t>
  </si>
  <si>
    <t>Indirect-heated Rotary Dryer, Hardwoods</t>
  </si>
  <si>
    <t>30701040</t>
  </si>
  <si>
    <t>Indirect-heated (heated zones) Conveyor Dryer, Hardwoods</t>
  </si>
  <si>
    <t>30701053</t>
  </si>
  <si>
    <t>Hot Press, Phenol-Formaldehyde Resin</t>
  </si>
  <si>
    <t>30701054</t>
  </si>
  <si>
    <t>Hot Press, Phenol-Formaldehyde Resin (Dry)</t>
  </si>
  <si>
    <t>30701055</t>
  </si>
  <si>
    <t>Hot Press, Methylene Diphenyl Diisocyanate Resin</t>
  </si>
  <si>
    <t>30701057</t>
  </si>
  <si>
    <t>Hot Press, PF Resin (surface layers) / MDI Resin (core layers)</t>
  </si>
  <si>
    <t>30701060</t>
  </si>
  <si>
    <t>Blender, PF Resin/MDI Resin</t>
  </si>
  <si>
    <t>Induration: Vertical Shaft, Gas-fired, Flux Pellets, Bottom Gas Stack</t>
  </si>
  <si>
    <t>30302379</t>
  </si>
  <si>
    <t>Straight Grate Furnace Feed</t>
  </si>
  <si>
    <t>30302380</t>
  </si>
  <si>
    <t>Straight Grate Furnace Discharge</t>
  </si>
  <si>
    <t>30302381</t>
  </si>
  <si>
    <t>Induration: Straight Grate, Gas-fired, Acid Pellets</t>
  </si>
  <si>
    <t>30302382</t>
  </si>
  <si>
    <t>Induration: Straight Grate, Gas-fired, Flux Pellets</t>
  </si>
  <si>
    <t>30302383</t>
  </si>
  <si>
    <t>Induration: Straight Grate, Oil-fired, Acid Pellets</t>
  </si>
  <si>
    <t>30302384</t>
  </si>
  <si>
    <t>Induration: Straight Grate, Oil-fired, Flux Pellets</t>
  </si>
  <si>
    <t>30302385</t>
  </si>
  <si>
    <t>Induration: Straight Grate, Coke-fired, Acid Pellets</t>
  </si>
  <si>
    <t>30302386</t>
  </si>
  <si>
    <t>Induration: Straight Grate, Coke-fired, Flux Pellets</t>
  </si>
  <si>
    <t>30302387</t>
  </si>
  <si>
    <t>Induration: Straight Grate, Coke &amp; Gas-fired, Acid Pellets</t>
  </si>
  <si>
    <t>30302388</t>
  </si>
  <si>
    <t>Induration: Straight Grate, Coke &amp; Gas-fired, Flux Pellets</t>
  </si>
  <si>
    <t>30302393</t>
  </si>
  <si>
    <t>Hearth Layer Screen</t>
  </si>
  <si>
    <t>30302395</t>
  </si>
  <si>
    <t>Pellet Screen</t>
  </si>
  <si>
    <t>30302396</t>
  </si>
  <si>
    <t>Pellet Storage Bin Loading</t>
  </si>
  <si>
    <t>30104153</t>
  </si>
  <si>
    <t>30104154</t>
  </si>
  <si>
    <t>Continuous Process: Purification Beaters</t>
  </si>
  <si>
    <t>30104155</t>
  </si>
  <si>
    <t>Continuous Process: Purification Poacher</t>
  </si>
  <si>
    <t>30104156</t>
  </si>
  <si>
    <t>Continuous Process: Purification Blender</t>
  </si>
  <si>
    <t>30104157</t>
  </si>
  <si>
    <t>Continuous Process: Purification Wringer</t>
  </si>
  <si>
    <t>30104160</t>
  </si>
  <si>
    <t>30104161</t>
  </si>
  <si>
    <t>30104162</t>
  </si>
  <si>
    <t>30104163</t>
  </si>
  <si>
    <t>30104164</t>
  </si>
  <si>
    <t>30104170</t>
  </si>
  <si>
    <t>Continuous Process: Nitric Acid Concentration</t>
  </si>
  <si>
    <t>30104171</t>
  </si>
  <si>
    <t>30104172</t>
  </si>
  <si>
    <t>30104173</t>
  </si>
  <si>
    <t>30104174</t>
  </si>
  <si>
    <t>30104175</t>
  </si>
  <si>
    <t>30104199</t>
  </si>
  <si>
    <t>30104201</t>
  </si>
  <si>
    <t>Lead Alkyl Manufacturing (Sodium/Lead Alloy Process)</t>
  </si>
  <si>
    <t>Recovery Furnace</t>
  </si>
  <si>
    <t>30104202</t>
  </si>
  <si>
    <t>Process Vents: Tetraethyl Lead</t>
  </si>
  <si>
    <t>30104203</t>
  </si>
  <si>
    <t>Process Vents: Tetramethyl Lead</t>
  </si>
  <si>
    <t>30104204</t>
  </si>
  <si>
    <t>Sludge Pits</t>
  </si>
  <si>
    <t>30104301</t>
  </si>
  <si>
    <t>Lead Alkyl Manufacturing (Electrolytic Process)</t>
  </si>
  <si>
    <t>30104501</t>
  </si>
  <si>
    <t>Organic Fertilizer</t>
  </si>
  <si>
    <t>General: Mixing/Handling</t>
  </si>
  <si>
    <t>30105001</t>
  </si>
  <si>
    <t>Adhesives</t>
  </si>
  <si>
    <t>Geogenic</t>
  </si>
  <si>
    <t>Volcanos</t>
  </si>
  <si>
    <t>2730050000</t>
  </si>
  <si>
    <t>Geyser/Geothermal</t>
  </si>
  <si>
    <t>Electric, Gas And Sanitary Services, Gas Production And Distribution, Natural Gas Transmission</t>
  </si>
  <si>
    <t>4923</t>
  </si>
  <si>
    <t>Electric, Gas And Sanitary Services, Gas Production And Distribution, Gas Transmission And Distribution</t>
  </si>
  <si>
    <t>4924</t>
  </si>
  <si>
    <t>Electric, Gas And Sanitary Services, Gas Production And Distribution, Natural Gas Distribution</t>
  </si>
  <si>
    <t>4925</t>
  </si>
  <si>
    <t>Electric, Gas And Sanitary Services, Gas Production And Distribution, Gas Production/Distribution</t>
  </si>
  <si>
    <t>Permitted Sources</t>
  </si>
  <si>
    <t>Data</t>
  </si>
  <si>
    <t>Sum of NOx (tons/year)</t>
  </si>
  <si>
    <t>Sum of VOC (tons/year)</t>
  </si>
  <si>
    <t>Grand Total</t>
  </si>
  <si>
    <t>Oil Production, Miscellaneous Well: General</t>
  </si>
  <si>
    <t>Oil Production, Well Casing Vents</t>
  </si>
  <si>
    <t>Oil Production, Gas/Liquid Separation</t>
  </si>
  <si>
    <t>Surfacing Equipment</t>
  </si>
  <si>
    <t>2260002027</t>
  </si>
  <si>
    <t>Signal Boards/Light Plants</t>
  </si>
  <si>
    <t>SCC8 - added "/Light Plants"</t>
  </si>
  <si>
    <t>2260002030</t>
  </si>
  <si>
    <t>Trenchers</t>
  </si>
  <si>
    <t>2260002033</t>
  </si>
  <si>
    <t>Bore/Drill Rigs</t>
  </si>
  <si>
    <t>2260002036</t>
  </si>
  <si>
    <t>Excavators</t>
  </si>
  <si>
    <t>2260002039</t>
  </si>
  <si>
    <t>Concrete/Industrial Saws</t>
  </si>
  <si>
    <t>2260002042</t>
  </si>
  <si>
    <t>Cement and Mortar Mixers</t>
  </si>
  <si>
    <t>2260002045</t>
  </si>
  <si>
    <t>Cranes</t>
  </si>
  <si>
    <t>2260002048</t>
  </si>
  <si>
    <t>Graders</t>
  </si>
  <si>
    <t>2260002051</t>
  </si>
  <si>
    <t>Off-highway Trucks</t>
  </si>
  <si>
    <t>2260002054</t>
  </si>
  <si>
    <t>Crushing/Processing Equipment</t>
  </si>
  <si>
    <t>2260002057</t>
  </si>
  <si>
    <t>Rough Terrain Forklifts</t>
  </si>
  <si>
    <t>2260002060</t>
  </si>
  <si>
    <t>Rubber Tire Loaders</t>
  </si>
  <si>
    <t>2260002063</t>
  </si>
  <si>
    <t>Rubber Tire Tractor/Dozers</t>
  </si>
  <si>
    <t>SCC8 - added "/Dozers"</t>
  </si>
  <si>
    <t>2260002066</t>
  </si>
  <si>
    <t>Tractors/Loaders/Backhoes</t>
  </si>
  <si>
    <t>2260002069</t>
  </si>
  <si>
    <t>Crawler Tractor/Dozers</t>
  </si>
  <si>
    <t>2260002072</t>
  </si>
  <si>
    <t>Skid Steer Loaders</t>
  </si>
  <si>
    <t>2260002075</t>
  </si>
  <si>
    <t>Off-highway Tractors</t>
  </si>
  <si>
    <t>2260002078</t>
  </si>
  <si>
    <t>Dumpers/Tenders</t>
  </si>
  <si>
    <t>2260002081</t>
  </si>
  <si>
    <t>Other Construction Equipment</t>
  </si>
  <si>
    <t>2260003000</t>
  </si>
  <si>
    <t>Industrial Equipment</t>
  </si>
  <si>
    <t>2260003010</t>
  </si>
  <si>
    <t>Aerial Lifts</t>
  </si>
  <si>
    <t>2260003020</t>
  </si>
  <si>
    <t>Forklifts</t>
  </si>
  <si>
    <t>2260003030</t>
  </si>
  <si>
    <t>Sweepers/Scrubbers</t>
  </si>
  <si>
    <t>2260003040</t>
  </si>
  <si>
    <t>Other General Industrial Equipment</t>
  </si>
  <si>
    <t>2260003050</t>
  </si>
  <si>
    <t>Other Material Handling Equipment</t>
  </si>
  <si>
    <t>2260003060</t>
  </si>
  <si>
    <t>AC\Refrigeration</t>
  </si>
  <si>
    <t>2260003070</t>
  </si>
  <si>
    <t>Terminal Tractors</t>
  </si>
  <si>
    <t>2260004000</t>
  </si>
  <si>
    <t>Lawn and Garden Equipment</t>
  </si>
  <si>
    <t>SCC8 - chg Total to All</t>
  </si>
  <si>
    <t>2260004010</t>
  </si>
  <si>
    <t>Lawn Mowers (Residential)</t>
  </si>
  <si>
    <t>SCC8 - added " (Residential)"</t>
  </si>
  <si>
    <t>2260004011</t>
  </si>
  <si>
    <t>Lawn Mowers (Commercial)</t>
  </si>
  <si>
    <t>2260004015</t>
  </si>
  <si>
    <t>Rotary Tillers &lt; 6 HP (Residential)</t>
  </si>
  <si>
    <t>SCC8 - was "&lt; 5 HP"</t>
  </si>
  <si>
    <t>2260004016</t>
  </si>
  <si>
    <t>Secondary Sources: Dehydration Column, Vacuum System</t>
  </si>
  <si>
    <t>30110080</t>
  </si>
  <si>
    <t>30110099</t>
  </si>
  <si>
    <t>30111103</t>
  </si>
  <si>
    <t>Asbestos Chemical</t>
  </si>
  <si>
    <t>Brake Line/Grinding **</t>
  </si>
  <si>
    <t>30111199</t>
  </si>
  <si>
    <t>Not Classified **</t>
  </si>
  <si>
    <t>30111201</t>
  </si>
  <si>
    <t>Elemental Phosphorous</t>
  </si>
  <si>
    <t>Calciner</t>
  </si>
  <si>
    <t>30111202</t>
  </si>
  <si>
    <t>30399999</t>
  </si>
  <si>
    <t>30400101</t>
  </si>
  <si>
    <t>Secondary Metal Production</t>
  </si>
  <si>
    <t>Aluminum</t>
  </si>
  <si>
    <t>Sweating Furnace</t>
  </si>
  <si>
    <t>30400102</t>
  </si>
  <si>
    <t>Smelting Furnace/Crucible</t>
  </si>
  <si>
    <t>30400103</t>
  </si>
  <si>
    <t>Smelting Furnace/Reverberatory</t>
  </si>
  <si>
    <t>30400104</t>
  </si>
  <si>
    <t>Fluxing: Chlorination (Chlorine Demagging)</t>
  </si>
  <si>
    <t>SCC8 - added (….) to match AP42</t>
  </si>
  <si>
    <t>30400105</t>
  </si>
  <si>
    <t>Fluxing: Fluoridation</t>
  </si>
  <si>
    <t>30400106</t>
  </si>
  <si>
    <t>30400107</t>
  </si>
  <si>
    <t>Hot Dross Processing</t>
  </si>
  <si>
    <t>30400108</t>
  </si>
  <si>
    <t>30400109</t>
  </si>
  <si>
    <t>Burning/Drying</t>
  </si>
  <si>
    <t>30400110</t>
  </si>
  <si>
    <t>Foil Rolling</t>
  </si>
  <si>
    <t>30400111</t>
  </si>
  <si>
    <t>Foil Converting</t>
  </si>
  <si>
    <t>30400112</t>
  </si>
  <si>
    <t>Annealing Furnace</t>
  </si>
  <si>
    <t>30400113</t>
  </si>
  <si>
    <t>Slab Furnace</t>
  </si>
  <si>
    <t>30400114</t>
  </si>
  <si>
    <t>Pouring/Casting</t>
  </si>
  <si>
    <t>30400115</t>
  </si>
  <si>
    <t>Sweating Furnace: Grate</t>
  </si>
  <si>
    <t>30400116</t>
  </si>
  <si>
    <t>Dry Milling Dross</t>
  </si>
  <si>
    <t>30400117</t>
  </si>
  <si>
    <t>Wet Milling Dross</t>
  </si>
  <si>
    <t>30400118</t>
  </si>
  <si>
    <t>30400120</t>
  </si>
  <si>
    <t>Can Manufacture</t>
  </si>
  <si>
    <t>30400121</t>
  </si>
  <si>
    <t>Roasting</t>
  </si>
  <si>
    <t>30400130</t>
  </si>
  <si>
    <t>Damagging</t>
  </si>
  <si>
    <t>30400131</t>
  </si>
  <si>
    <t>30400132</t>
  </si>
  <si>
    <t>30400133</t>
  </si>
  <si>
    <t>30400150</t>
  </si>
  <si>
    <t>Rolling/Drawing/Extruding</t>
  </si>
  <si>
    <t>30400160</t>
  </si>
  <si>
    <t>30400199</t>
  </si>
  <si>
    <t>30400204</t>
  </si>
  <si>
    <t>Copper</t>
  </si>
  <si>
    <t>Electric Induction Furnace **</t>
  </si>
  <si>
    <t>30400207</t>
  </si>
  <si>
    <t>Scrap Dryer (Rotary)</t>
  </si>
  <si>
    <t>30400208</t>
  </si>
  <si>
    <t>Wire Burning: Incinerator</t>
  </si>
  <si>
    <t>30400209</t>
  </si>
  <si>
    <t>30400210</t>
  </si>
  <si>
    <t>Charge with Scrap Copper: Cupolas</t>
  </si>
  <si>
    <t>30400211</t>
  </si>
  <si>
    <t>Charge with Insulated Copper Wire: Cupolas</t>
  </si>
  <si>
    <t>30400212</t>
  </si>
  <si>
    <t>Charge with Scrap Copper And Brass: Cupolas</t>
  </si>
  <si>
    <t>30400213</t>
  </si>
  <si>
    <t>Charge with Scrap Iron: Cupolas</t>
  </si>
  <si>
    <t>30400214</t>
  </si>
  <si>
    <t>Charge with Copper: Reverberatory Furnace</t>
  </si>
  <si>
    <t>30400215</t>
  </si>
  <si>
    <t>Charge with Brass and Bronze: Reverberatory Furnace</t>
  </si>
  <si>
    <t>30400216</t>
  </si>
  <si>
    <t>Charge with Copper: Rotary Furnace</t>
  </si>
  <si>
    <t>30400217</t>
  </si>
  <si>
    <t>Charge with Brass and Bronze: Rotary Furnace</t>
  </si>
  <si>
    <t>30400218</t>
  </si>
  <si>
    <t>Charge with Copper: Crucible and Pot Furnace</t>
  </si>
  <si>
    <t>30400219</t>
  </si>
  <si>
    <t>Charge with Brass and Bronze: Crucible and Pot Furnace</t>
  </si>
  <si>
    <t>30400220</t>
  </si>
  <si>
    <t>30805004</t>
  </si>
  <si>
    <t>Scrap Hopper</t>
  </si>
  <si>
    <t>30805005</t>
  </si>
  <si>
    <t>Weigh Scales</t>
  </si>
  <si>
    <t>30805006</t>
  </si>
  <si>
    <t>30805007</t>
  </si>
  <si>
    <t>Mill</t>
  </si>
  <si>
    <t>30805008</t>
  </si>
  <si>
    <t>Blender</t>
  </si>
  <si>
    <t>30805009</t>
  </si>
  <si>
    <t>30805010</t>
  </si>
  <si>
    <t>Scrap Chopper</t>
  </si>
  <si>
    <t>30805011</t>
  </si>
  <si>
    <t>Adhesive Applicator</t>
  </si>
  <si>
    <t>30805012</t>
  </si>
  <si>
    <t>Limestone Purge</t>
  </si>
  <si>
    <t>30805013</t>
  </si>
  <si>
    <t>Scrap Discharging</t>
  </si>
  <si>
    <t>30805014</t>
  </si>
  <si>
    <t>PVC Unloading</t>
  </si>
  <si>
    <t>30805015</t>
  </si>
  <si>
    <t>PVC Storage</t>
  </si>
  <si>
    <t>30805016</t>
  </si>
  <si>
    <t>PVC Surge Bins</t>
  </si>
  <si>
    <t>30805017</t>
  </si>
  <si>
    <t>Limestone Storage</t>
  </si>
  <si>
    <t>30805018</t>
  </si>
  <si>
    <t>Limestone Elevators</t>
  </si>
  <si>
    <t>30805019</t>
  </si>
  <si>
    <t>Unloading Operation, Limestone</t>
  </si>
  <si>
    <t>30805099</t>
  </si>
  <si>
    <t>Unspecified</t>
  </si>
  <si>
    <t>30880001</t>
  </si>
  <si>
    <t>30882001</t>
  </si>
  <si>
    <t>30882002</t>
  </si>
  <si>
    <t>30882599</t>
  </si>
  <si>
    <t>30890001</t>
  </si>
  <si>
    <t>SCC8-added process htrs&amp;SCC6</t>
  </si>
  <si>
    <t>30890002</t>
  </si>
  <si>
    <t>30890003</t>
  </si>
  <si>
    <t>30890004</t>
  </si>
  <si>
    <t>30890011</t>
  </si>
  <si>
    <t>SCC6-rev from Process Htrs</t>
  </si>
  <si>
    <t>30890012</t>
  </si>
  <si>
    <t>30890013</t>
  </si>
  <si>
    <t>30890021</t>
  </si>
  <si>
    <t>30890022</t>
  </si>
  <si>
    <t>30890023</t>
  </si>
  <si>
    <t>30899999</t>
  </si>
  <si>
    <t>30900198</t>
  </si>
  <si>
    <t>Fabricated Metal Products</t>
  </si>
  <si>
    <t>30900199</t>
  </si>
  <si>
    <t>30900201</t>
  </si>
  <si>
    <t>Abrasive Blasting of Metal Parts</t>
  </si>
  <si>
    <t>30900202</t>
  </si>
  <si>
    <t>Sand Abrasive</t>
  </si>
  <si>
    <t>30900203</t>
  </si>
  <si>
    <t>Slag Abrasive</t>
  </si>
  <si>
    <t>30900204</t>
  </si>
  <si>
    <t>Garnet Abrasive</t>
  </si>
  <si>
    <t>30900205</t>
  </si>
  <si>
    <t>Steel Grit Abrasive</t>
  </si>
  <si>
    <t>30900206</t>
  </si>
  <si>
    <t>Walnut Shell Abrasive</t>
  </si>
  <si>
    <t>30900207</t>
  </si>
  <si>
    <t>Shotblast with Air</t>
  </si>
  <si>
    <t>30900208</t>
  </si>
  <si>
    <t>Shotblast w/o Air</t>
  </si>
  <si>
    <t>30900298</t>
  </si>
  <si>
    <t>30900299</t>
  </si>
  <si>
    <t>30900301</t>
  </si>
  <si>
    <t>Abrasive Cleaning of Metal Parts</t>
  </si>
  <si>
    <t>Brush Cleaning</t>
  </si>
  <si>
    <t>30400315</t>
  </si>
  <si>
    <t>Charge Handling</t>
  </si>
  <si>
    <t>30400316</t>
  </si>
  <si>
    <t>Chromium (all types) - Alkaline Cleaning</t>
  </si>
  <si>
    <t>30901015</t>
  </si>
  <si>
    <t>Chromium (all types) - Acid Dip</t>
  </si>
  <si>
    <t>30901016</t>
  </si>
  <si>
    <t>Hard Chromium - Chromic Acid Anodic Treatment</t>
  </si>
  <si>
    <t>30901018</t>
  </si>
  <si>
    <t>Hard Chromium - Electroplating Tank</t>
  </si>
  <si>
    <t>30901028</t>
  </si>
  <si>
    <t>30400407</t>
  </si>
  <si>
    <t>Pot Furnace Heater: Natural Gas</t>
  </si>
  <si>
    <t>30400408</t>
  </si>
  <si>
    <t>Barton Process Reactor (Oxidation Kettle)</t>
  </si>
  <si>
    <t>30400409</t>
  </si>
  <si>
    <t>30400410</t>
  </si>
  <si>
    <t>Battery Breaking</t>
  </si>
  <si>
    <t>30400411</t>
  </si>
  <si>
    <t>Scrap Crushing</t>
  </si>
  <si>
    <t>30400412</t>
  </si>
  <si>
    <t>Sweating Furnace: Fugitive Emissions</t>
  </si>
  <si>
    <t>30400413</t>
  </si>
  <si>
    <t>Smelting Furnace: Fugitive Emissions</t>
  </si>
  <si>
    <t>30400414</t>
  </si>
  <si>
    <t>Kettle Refining: Fugitive Emissions</t>
  </si>
  <si>
    <t>30400415</t>
  </si>
  <si>
    <t>Agglomeration Furnace</t>
  </si>
  <si>
    <t>30400416</t>
  </si>
  <si>
    <t>Furnace Charging</t>
  </si>
  <si>
    <t>30400417</t>
  </si>
  <si>
    <t>Furnace Lead/Slagtapping</t>
  </si>
  <si>
    <t>30400418</t>
  </si>
  <si>
    <t>Chlorofluorocarbon 12/11</t>
  </si>
  <si>
    <t>30112730</t>
  </si>
  <si>
    <t>Chlorofluorocarbon 23/22</t>
  </si>
  <si>
    <t>30112740</t>
  </si>
  <si>
    <t>Chlorofluorocarbon 113/114</t>
  </si>
  <si>
    <t>30112780</t>
  </si>
  <si>
    <t>30113001</t>
  </si>
  <si>
    <t>Ammonium Sulfate (Use 3-01-210 for Caprolactum Production)</t>
  </si>
  <si>
    <t>Caprolactum By-product Plants</t>
  </si>
  <si>
    <t>30113003</t>
  </si>
  <si>
    <t>Process Vents</t>
  </si>
  <si>
    <t>30113004</t>
  </si>
  <si>
    <t>Caprolactum By-product: Rotary Dryer</t>
  </si>
  <si>
    <t>30113005</t>
  </si>
  <si>
    <t>Caprolactum By-product: Fluid Bed Dryer</t>
  </si>
  <si>
    <t>30113006</t>
  </si>
  <si>
    <t>Caprolactum By-product: Crystallizer (Evaporator)</t>
  </si>
  <si>
    <t>30113007</t>
  </si>
  <si>
    <t>Caprolactum By-product: Screening</t>
  </si>
  <si>
    <t>30113201</t>
  </si>
  <si>
    <t>Organic Acid Manufacturing</t>
  </si>
  <si>
    <t>Acetic Acid via Methanol</t>
  </si>
  <si>
    <t>30113205</t>
  </si>
  <si>
    <t>Acetic Acid via Butane</t>
  </si>
  <si>
    <t>30113210</t>
  </si>
  <si>
    <t>Acetic Acid via Acetaldehyde</t>
  </si>
  <si>
    <t>30113221</t>
  </si>
  <si>
    <t>General: Acrylic Acid</t>
  </si>
  <si>
    <t>30113222</t>
  </si>
  <si>
    <t>Quench Absorber</t>
  </si>
  <si>
    <t>30113223</t>
  </si>
  <si>
    <t>Extraction Column</t>
  </si>
  <si>
    <t>30113224</t>
  </si>
  <si>
    <t>Vacuum System</t>
  </si>
  <si>
    <t>30113227</t>
  </si>
  <si>
    <t>30113299</t>
  </si>
  <si>
    <t>30113301</t>
  </si>
  <si>
    <t>Acetic Anhydride</t>
  </si>
  <si>
    <t>30113302</t>
  </si>
  <si>
    <t>Reactor By-product Gas Vent</t>
  </si>
  <si>
    <t>30113303</t>
  </si>
  <si>
    <t>Distillation Column Vent</t>
  </si>
  <si>
    <t>30113380</t>
  </si>
  <si>
    <t>30113701</t>
  </si>
  <si>
    <t>Esters Production</t>
  </si>
  <si>
    <t>Ethyl Acrylate</t>
  </si>
  <si>
    <t>30113710</t>
  </si>
  <si>
    <t>Butyl Acrylate</t>
  </si>
  <si>
    <t>30113799</t>
  </si>
  <si>
    <t>Acrylates: Specify in Comments</t>
  </si>
  <si>
    <t>30114001</t>
  </si>
  <si>
    <t>Acetylene Producion</t>
  </si>
  <si>
    <t>30114002</t>
  </si>
  <si>
    <t>Grinding/Milling</t>
  </si>
  <si>
    <t>30114003</t>
  </si>
  <si>
    <t>30114004</t>
  </si>
  <si>
    <t>Waste Handling</t>
  </si>
  <si>
    <t>30114005</t>
  </si>
  <si>
    <t>30115201</t>
  </si>
  <si>
    <t>Bisphenol A</t>
  </si>
  <si>
    <t>30115301</t>
  </si>
  <si>
    <t>Butadiene</t>
  </si>
  <si>
    <t>30115310</t>
  </si>
  <si>
    <t>Houdry Process: Total</t>
  </si>
  <si>
    <t>30115311</t>
  </si>
  <si>
    <t>Houdry Process: Flue Gas Vent</t>
  </si>
  <si>
    <t>30115312</t>
  </si>
  <si>
    <t>Houdry Process: Dehydrogenation Reactor</t>
  </si>
  <si>
    <t>30115320</t>
  </si>
  <si>
    <t>n-Butene Process: Total</t>
  </si>
  <si>
    <t>30115321</t>
  </si>
  <si>
    <t>n-Butene Process: Flue Gas Vent</t>
  </si>
  <si>
    <t>30115322</t>
  </si>
  <si>
    <t>n-Butene Process: Hydrocarbon Absorber Column</t>
  </si>
  <si>
    <t>30115380</t>
  </si>
  <si>
    <t>30115601</t>
  </si>
  <si>
    <t>Cumene</t>
  </si>
  <si>
    <t>30115602</t>
  </si>
  <si>
    <t>Aluminum Chloride Catalyst Process: Benzene Drying Column</t>
  </si>
  <si>
    <t>30115603</t>
  </si>
  <si>
    <t>Aluminum Chloride Catalyst Process: Catalyst Mix Tank Scrubber Vent</t>
  </si>
  <si>
    <t>30115604</t>
  </si>
  <si>
    <t>Aluminum Chloride Catalyst Process: Wash-Decant System Vent</t>
  </si>
  <si>
    <t>30115605</t>
  </si>
  <si>
    <t>Aluminum Chloride Catalyst Process: Benzene Recovery</t>
  </si>
  <si>
    <t>30115606</t>
  </si>
  <si>
    <t>Aluminum Chloride Catalyst Process: Cumene Distillation Vent</t>
  </si>
  <si>
    <t>30115607</t>
  </si>
  <si>
    <t>Aluminum Chloride Catalyst Process: DIPB Stripping Vent</t>
  </si>
  <si>
    <t>30115609</t>
  </si>
  <si>
    <t>Solid Phosphoric Acid Catalyst Process: Cumene Distillation Sys. Vent</t>
  </si>
  <si>
    <t>30115680</t>
  </si>
  <si>
    <t>30115701</t>
  </si>
  <si>
    <t>Cyclohexane</t>
  </si>
  <si>
    <t>30115702</t>
  </si>
  <si>
    <t>Blowndown Tank Discharge</t>
  </si>
  <si>
    <t>30115703</t>
  </si>
  <si>
    <t>Pumps/Valves/Compressors</t>
  </si>
  <si>
    <t>30115704</t>
  </si>
  <si>
    <t>Catalyst Replacement</t>
  </si>
  <si>
    <t>30115780</t>
  </si>
  <si>
    <t>30115801</t>
  </si>
  <si>
    <t>Cyclohexanone/Cyclohexanol</t>
  </si>
  <si>
    <t>30115802</t>
  </si>
  <si>
    <t>High Pressure Scrubber Vent</t>
  </si>
  <si>
    <t>30115803</t>
  </si>
  <si>
    <t>Low Pressure Scrubber Vent</t>
  </si>
  <si>
    <t>30115821</t>
  </si>
  <si>
    <t>Hydrogenation Reactor Vent</t>
  </si>
  <si>
    <t>30115822</t>
  </si>
  <si>
    <t>Distillation Vent</t>
  </si>
  <si>
    <t>30115880</t>
  </si>
  <si>
    <t>30116701</t>
  </si>
  <si>
    <t>Vinyl Acetate</t>
  </si>
  <si>
    <t>30116702</t>
  </si>
  <si>
    <t>Inert-gas Purge Vent</t>
  </si>
  <si>
    <t>30116703</t>
  </si>
  <si>
    <t>CO2 Purge Vent</t>
  </si>
  <si>
    <t>30116704</t>
  </si>
  <si>
    <t>Inhibitor Mix Tank Discharge</t>
  </si>
  <si>
    <t>30116780</t>
  </si>
  <si>
    <t>30116799</t>
  </si>
  <si>
    <t>30116901</t>
  </si>
  <si>
    <t>Ethyl Benzene</t>
  </si>
  <si>
    <t>30116902</t>
  </si>
  <si>
    <t>Alkylation Reactor Vent</t>
  </si>
  <si>
    <t>30116903</t>
  </si>
  <si>
    <t>Benzene Drying</t>
  </si>
  <si>
    <t>30116904</t>
  </si>
  <si>
    <t>30117615</t>
  </si>
  <si>
    <t>Light-ends Stripping Column</t>
  </si>
  <si>
    <t>30117616</t>
  </si>
  <si>
    <t>Solvent Stripping Column</t>
  </si>
  <si>
    <t>30117617</t>
  </si>
  <si>
    <t>Product Distillation Column</t>
  </si>
  <si>
    <t>30117618</t>
  </si>
  <si>
    <t>30117630</t>
  </si>
  <si>
    <t>Oxidation Process: General</t>
  </si>
  <si>
    <t>Reheating Furnace: Natural Gas</t>
  </si>
  <si>
    <t>30400741</t>
  </si>
  <si>
    <t>Scrap Heating</t>
  </si>
  <si>
    <t>30400742</t>
  </si>
  <si>
    <t>Crucible</t>
  </si>
  <si>
    <t>30400743</t>
  </si>
  <si>
    <t>Pneumatic Converter Furnace</t>
  </si>
  <si>
    <t>30400744</t>
  </si>
  <si>
    <t>Ladle</t>
  </si>
  <si>
    <t>30400745</t>
  </si>
  <si>
    <t>Fugitive Emissions: Furnace</t>
  </si>
  <si>
    <t>30400760</t>
  </si>
  <si>
    <t>Alloy Feeding</t>
  </si>
  <si>
    <t>30400765</t>
  </si>
  <si>
    <t>Billet Cutting</t>
  </si>
  <si>
    <t>30400768</t>
  </si>
  <si>
    <t>Scrap Handling</t>
  </si>
  <si>
    <t>30400770</t>
  </si>
  <si>
    <t>Slag Storage Pile</t>
  </si>
  <si>
    <t>30400775</t>
  </si>
  <si>
    <t>Slag Crushing</t>
  </si>
  <si>
    <t>30400780</t>
  </si>
  <si>
    <t>Limerock Handling</t>
  </si>
  <si>
    <t>30400785</t>
  </si>
  <si>
    <t>Roof Monitors - Hot Metal Transfer</t>
  </si>
  <si>
    <t>30400799</t>
  </si>
  <si>
    <t>30400801</t>
  </si>
  <si>
    <t>Zinc</t>
  </si>
  <si>
    <t>30400802</t>
  </si>
  <si>
    <t>Horizontal Muffle Furnace</t>
  </si>
  <si>
    <t>30400803</t>
  </si>
  <si>
    <t>30400805</t>
  </si>
  <si>
    <t>Galvanizing Kettle</t>
  </si>
  <si>
    <t>30400806</t>
  </si>
  <si>
    <t>Calcining Kiln</t>
  </si>
  <si>
    <t>30400807</t>
  </si>
  <si>
    <t>Concentrate Dryer</t>
  </si>
  <si>
    <t>30400809</t>
  </si>
  <si>
    <t>Rotary Sweat Furnace</t>
  </si>
  <si>
    <t>30400810</t>
  </si>
  <si>
    <t>Muffle Sweat Furnace</t>
  </si>
  <si>
    <t>30400811</t>
  </si>
  <si>
    <t>Electric Resistance Sweat Furnace</t>
  </si>
  <si>
    <t>30400812</t>
  </si>
  <si>
    <t>Crushing/Screening of Zinc Residues</t>
  </si>
  <si>
    <t>30400814</t>
  </si>
  <si>
    <t>Plasma Arc Welding (PAW)</t>
  </si>
  <si>
    <t>30906001</t>
  </si>
  <si>
    <t>Porcelain Enamel/Ceramic Glaze Spraying</t>
  </si>
  <si>
    <t>Spray Booth</t>
  </si>
  <si>
    <t>30906002</t>
  </si>
  <si>
    <t>Ceramic Glaze: Material Handling</t>
  </si>
  <si>
    <t>30906003</t>
  </si>
  <si>
    <t>Ceramic Glaze: Solution Preparation</t>
  </si>
  <si>
    <t>30906004</t>
  </si>
  <si>
    <t>Ceramic Glaze: Surface Preparation</t>
  </si>
  <si>
    <t>30906005</t>
  </si>
  <si>
    <t>Ceramic Glaze: Plating</t>
  </si>
  <si>
    <t>30906006</t>
  </si>
  <si>
    <t>Ceramic Glaze: Storage</t>
  </si>
  <si>
    <t>30906007</t>
  </si>
  <si>
    <t>Ceramic Glaze: Drying</t>
  </si>
  <si>
    <t>30906099</t>
  </si>
  <si>
    <t>30980001</t>
  </si>
  <si>
    <t>30982001</t>
  </si>
  <si>
    <t>30982002</t>
  </si>
  <si>
    <t>30982599</t>
  </si>
  <si>
    <t>30988801</t>
  </si>
  <si>
    <t>30988802</t>
  </si>
  <si>
    <t>30988803</t>
  </si>
  <si>
    <t>30988804</t>
  </si>
  <si>
    <t>30988805</t>
  </si>
  <si>
    <t>30988806</t>
  </si>
  <si>
    <t>30990001</t>
  </si>
  <si>
    <t>30990002</t>
  </si>
  <si>
    <t>30990003</t>
  </si>
  <si>
    <t>30990011</t>
  </si>
  <si>
    <t>30990012</t>
  </si>
  <si>
    <t>30990013</t>
  </si>
  <si>
    <t>30990023</t>
  </si>
  <si>
    <t>30999997</t>
  </si>
  <si>
    <t>30999998</t>
  </si>
  <si>
    <t>30999999</t>
  </si>
  <si>
    <t>Oil and Gas Production</t>
  </si>
  <si>
    <t>Crude Oil Production</t>
  </si>
  <si>
    <t>Complete Well: Fugitive Emissions</t>
  </si>
  <si>
    <t>Miscellaneous Well: General</t>
  </si>
  <si>
    <t>31000103</t>
  </si>
  <si>
    <t>Wells: Rod Pumps</t>
  </si>
  <si>
    <t>31000104</t>
  </si>
  <si>
    <t>Crude Oil Sumps</t>
  </si>
  <si>
    <t>31000105</t>
  </si>
  <si>
    <t>Crude Oil Pits</t>
  </si>
  <si>
    <t>31000106</t>
  </si>
  <si>
    <t>Enhanced Wells, Water Reinjection</t>
  </si>
  <si>
    <t>31000107</t>
  </si>
  <si>
    <t>Oil/Gas/Water/Separation</t>
  </si>
  <si>
    <t>31000108</t>
  </si>
  <si>
    <t>Evaporation from Liquid Leaks into Oil Well Cellars</t>
  </si>
  <si>
    <t>31000121</t>
  </si>
  <si>
    <t>Site Preparation</t>
  </si>
  <si>
    <t>31000122</t>
  </si>
  <si>
    <t>Drilling and Well Completion</t>
  </si>
  <si>
    <t>Well Casing Vents</t>
  </si>
  <si>
    <t>31000124</t>
  </si>
  <si>
    <t>Valves: General</t>
  </si>
  <si>
    <t>31000125</t>
  </si>
  <si>
    <t>Relief Valves</t>
  </si>
  <si>
    <t>31000126</t>
  </si>
  <si>
    <t>Pump Seals</t>
  </si>
  <si>
    <t>31000127</t>
  </si>
  <si>
    <t>Ranges and Connections</t>
  </si>
  <si>
    <t>31000128</t>
  </si>
  <si>
    <t>Oil Heating</t>
  </si>
  <si>
    <t>Gas/Liquid Separation</t>
  </si>
  <si>
    <t>Fugitives: Compressor Seals</t>
  </si>
  <si>
    <t>31000131</t>
  </si>
  <si>
    <t>Fugitives: Drains</t>
  </si>
  <si>
    <t>Atmospheric Wash Tank (2nd Stage of Gas-Oil Separation): Flashing Loss</t>
  </si>
  <si>
    <t>31000140</t>
  </si>
  <si>
    <t>Waste Sumps: Primary Light Crude</t>
  </si>
  <si>
    <t>31000141</t>
  </si>
  <si>
    <t>Waste Sumps: Primary Heavy Crude</t>
  </si>
  <si>
    <t>31000142</t>
  </si>
  <si>
    <t>Waste Sumps: Secondary Light Crude</t>
  </si>
  <si>
    <t>31000143</t>
  </si>
  <si>
    <t>Waste Sumps: Secondary Heavy Crude</t>
  </si>
  <si>
    <t>31000144</t>
  </si>
  <si>
    <t>Waste Sumps: Tertiary Light Crude</t>
  </si>
  <si>
    <t>31000145</t>
  </si>
  <si>
    <t>Waste Sumps: Tertiary Heavy Crude</t>
  </si>
  <si>
    <t>31000146</t>
  </si>
  <si>
    <t>Gathering Lines</t>
  </si>
  <si>
    <t>31000160</t>
  </si>
  <si>
    <t>Processing Operations: Not Classified</t>
  </si>
  <si>
    <t>Natural Gas Production</t>
  </si>
  <si>
    <t>Gas Sweetening: Amine Process</t>
  </si>
  <si>
    <t>Gas Stripping Operations</t>
  </si>
  <si>
    <t>Compressors</t>
  </si>
  <si>
    <t>31000204</t>
  </si>
  <si>
    <t>30401062</t>
  </si>
  <si>
    <t>30401063</t>
  </si>
  <si>
    <t>30401099</t>
  </si>
  <si>
    <t>30402001</t>
  </si>
  <si>
    <t>Furnace Electrode Manufacture</t>
  </si>
  <si>
    <t>Calcination</t>
  </si>
  <si>
    <t>30402002</t>
  </si>
  <si>
    <t>30402003</t>
  </si>
  <si>
    <t>Pitch Treating</t>
  </si>
  <si>
    <t>30402004</t>
  </si>
  <si>
    <t>Bake Furnaces</t>
  </si>
  <si>
    <t>30402005</t>
  </si>
  <si>
    <t>Grafitization of Coal by Heating Process</t>
  </si>
  <si>
    <t>30402099</t>
  </si>
  <si>
    <t>30402201</t>
  </si>
  <si>
    <t>Metal Heat Treating</t>
  </si>
  <si>
    <t>Furnace: General</t>
  </si>
  <si>
    <t>30402210</t>
  </si>
  <si>
    <t>Quench Bath</t>
  </si>
  <si>
    <t>30402211</t>
  </si>
  <si>
    <t>30404001</t>
  </si>
  <si>
    <t>Lead Cable Coating</t>
  </si>
  <si>
    <t>30404901</t>
  </si>
  <si>
    <t>Miscellaneous Casting and Fabricating</t>
  </si>
  <si>
    <t>Wax Burnout Oven</t>
  </si>
  <si>
    <t>30404902</t>
  </si>
  <si>
    <t>30404999</t>
  </si>
  <si>
    <t>30405001</t>
  </si>
  <si>
    <t>Miscellaneous Casting Fabricating</t>
  </si>
  <si>
    <t>30405099</t>
  </si>
  <si>
    <t>30405101</t>
  </si>
  <si>
    <t>Metallic Lead Products</t>
  </si>
  <si>
    <t>Ammunition</t>
  </si>
  <si>
    <t>30405102</t>
  </si>
  <si>
    <t>Bearing Metals</t>
  </si>
  <si>
    <t>30405103</t>
  </si>
  <si>
    <t>Other Sources of Lead</t>
  </si>
  <si>
    <t>30480001</t>
  </si>
  <si>
    <t>30482001</t>
  </si>
  <si>
    <t>30482002</t>
  </si>
  <si>
    <t>30482599</t>
  </si>
  <si>
    <t>30488801</t>
  </si>
  <si>
    <t>30488802</t>
  </si>
  <si>
    <t>30488803</t>
  </si>
  <si>
    <t>30488804</t>
  </si>
  <si>
    <t>30488805</t>
  </si>
  <si>
    <t>30490001</t>
  </si>
  <si>
    <t>30490002</t>
  </si>
  <si>
    <t>30490003</t>
  </si>
  <si>
    <t>30490004</t>
  </si>
  <si>
    <t>30490011</t>
  </si>
  <si>
    <t>30490012</t>
  </si>
  <si>
    <t>30490013</t>
  </si>
  <si>
    <t>30490014</t>
  </si>
  <si>
    <t>30490021</t>
  </si>
  <si>
    <t>SCC8-added flares</t>
  </si>
  <si>
    <t>30490022</t>
  </si>
  <si>
    <t>30490023</t>
  </si>
  <si>
    <t>30490024</t>
  </si>
  <si>
    <t>30490031</t>
  </si>
  <si>
    <t>Distillate Oil (No. 2): Furnaces</t>
  </si>
  <si>
    <t>30490032</t>
  </si>
  <si>
    <t>Residual Oil: Furnaces</t>
  </si>
  <si>
    <t>30490033</t>
  </si>
  <si>
    <t>Natural Gas: Furnaces</t>
  </si>
  <si>
    <t>30490034</t>
  </si>
  <si>
    <t>Process Gas: Furnaces</t>
  </si>
  <si>
    <t>30490035</t>
  </si>
  <si>
    <t>Propane: Furnaces</t>
  </si>
  <si>
    <t>SCC8-added furnaces</t>
  </si>
  <si>
    <t>30499999</t>
  </si>
  <si>
    <t>30500101</t>
  </si>
  <si>
    <t>Mineral Products</t>
  </si>
  <si>
    <t>Asphalt Roofing Manufacture</t>
  </si>
  <si>
    <t>Asphalt Blowing: Saturant (Use 3-05-050-10 for MACT)</t>
  </si>
  <si>
    <t>30500102</t>
  </si>
  <si>
    <t>Asphalt Blowing: Coating (Use 3-05-050-10 for MACT)</t>
  </si>
  <si>
    <t>30500103</t>
  </si>
  <si>
    <t>Felt Saturation: Dipping Only</t>
  </si>
  <si>
    <t>30500104</t>
  </si>
  <si>
    <t>Felt Saturation: Dipping/Spraying</t>
  </si>
  <si>
    <t>30500105</t>
  </si>
  <si>
    <t>Sand Filter Operation</t>
  </si>
  <si>
    <t>31000506</t>
  </si>
  <si>
    <t>Oil-Water Separation Wastewater Holding Tanks</t>
  </si>
  <si>
    <t>31100101</t>
  </si>
  <si>
    <t>Building Construction</t>
  </si>
  <si>
    <t>Construction: Building Contractors</t>
  </si>
  <si>
    <t>Site Preparation: Topsoil Removal</t>
  </si>
  <si>
    <t>31100102</t>
  </si>
  <si>
    <t>Site Preparation: Earth Moving (Cut and Fill)</t>
  </si>
  <si>
    <t>31100103</t>
  </si>
  <si>
    <t>Site Preparation: Aggregate Hauling (On Dirt)</t>
  </si>
  <si>
    <t>31100199</t>
  </si>
  <si>
    <t>31100201</t>
  </si>
  <si>
    <t>Demolitions/Special Trade Contracts</t>
  </si>
  <si>
    <t>Mechanical or Explosive Dismemberment</t>
  </si>
  <si>
    <t>31100202</t>
  </si>
  <si>
    <t>31100203</t>
  </si>
  <si>
    <t>Debris Loading</t>
  </si>
  <si>
    <t>31100204</t>
  </si>
  <si>
    <t>31100205</t>
  </si>
  <si>
    <t>On-site Truck Traffic</t>
  </si>
  <si>
    <t>31100206</t>
  </si>
  <si>
    <t>31100299</t>
  </si>
  <si>
    <t>Shingle Saturation: Dip Saturator, Drying-in Drum and Coater</t>
  </si>
  <si>
    <t>30500118</t>
  </si>
  <si>
    <t>Shingle Saturation: Dip Saturator, Drying-in Drum and Hot Looper</t>
  </si>
  <si>
    <t>30500119</t>
  </si>
  <si>
    <t>Shingle Sat'ion:Spray/Dip Satur,Drying-in Drm,Hot Loopr,Coatr &amp; Str Tk</t>
  </si>
  <si>
    <t>30500120</t>
  </si>
  <si>
    <t>Storage Bins: Ferric Chloride</t>
  </si>
  <si>
    <t>30500121</t>
  </si>
  <si>
    <t>Storage Bins: Mineral Stabilizer</t>
  </si>
  <si>
    <t>30500130</t>
  </si>
  <si>
    <t>Fixed Roof Tank: Asphalt/Breathing Loss</t>
  </si>
  <si>
    <t>30500131</t>
  </si>
  <si>
    <t>Fixed Roof Tank: Working Loss</t>
  </si>
  <si>
    <t>30500132</t>
  </si>
  <si>
    <t>Floating Roof Tank: Standing Loss</t>
  </si>
  <si>
    <t>30500133</t>
  </si>
  <si>
    <t>Floating Roof Tank: Working Loss</t>
  </si>
  <si>
    <t>30500134</t>
  </si>
  <si>
    <t>Blown Saturant Storage</t>
  </si>
  <si>
    <t>30500135</t>
  </si>
  <si>
    <t>Blown Coating Storage</t>
  </si>
  <si>
    <t>30500140</t>
  </si>
  <si>
    <t>Granules Unloading</t>
  </si>
  <si>
    <t>30500141</t>
  </si>
  <si>
    <t>Granules Storage</t>
  </si>
  <si>
    <t>30500142</t>
  </si>
  <si>
    <t>Light Duty Gasoline Trucks 1 &amp; 2 (M6) = LDGT1 (M5)</t>
  </si>
  <si>
    <t>SCC6 - for Mobile 6</t>
  </si>
  <si>
    <t>2201020110</t>
  </si>
  <si>
    <t>2201020130</t>
  </si>
  <si>
    <t>2201020150</t>
  </si>
  <si>
    <t>2201020170</t>
  </si>
  <si>
    <t>2201020190</t>
  </si>
  <si>
    <t>2201020210</t>
  </si>
  <si>
    <t>2201020230</t>
  </si>
  <si>
    <t>2201020250</t>
  </si>
  <si>
    <t>2201020270</t>
  </si>
  <si>
    <t>Catalyst: Ethanol Mix Tank</t>
  </si>
  <si>
    <t>30125316</t>
  </si>
  <si>
    <t>Ethanol Recovery Column Vent</t>
  </si>
  <si>
    <t>30125325</t>
  </si>
  <si>
    <t>Catalyst: Butanol Mix Tank</t>
  </si>
  <si>
    <t>30125326</t>
  </si>
  <si>
    <t>Butanol Recovery Column Vent</t>
  </si>
  <si>
    <t>30125330</t>
  </si>
  <si>
    <t>Secondary Emissions: Handling and Disposal of Process Waste Streams</t>
  </si>
  <si>
    <t>30125380</t>
  </si>
  <si>
    <t>30125401</t>
  </si>
  <si>
    <t>Nitriles, Acrylonitrile, Adiponitrile Production</t>
  </si>
  <si>
    <t>Acetonitrile</t>
  </si>
  <si>
    <t>30125405</t>
  </si>
  <si>
    <t>General: Acrylonitrile</t>
  </si>
  <si>
    <t>30125406</t>
  </si>
  <si>
    <t>Absorber Vent: Normal</t>
  </si>
  <si>
    <t>30125407</t>
  </si>
  <si>
    <t>Absorber Vent: Startup</t>
  </si>
  <si>
    <t>30125408</t>
  </si>
  <si>
    <t>Recovery/Purification Column Vent</t>
  </si>
  <si>
    <t>30125409</t>
  </si>
  <si>
    <t>30125410</t>
  </si>
  <si>
    <t>Via Adipic Acid: General</t>
  </si>
  <si>
    <t>30125411</t>
  </si>
  <si>
    <t>Ammonia Recovery Still</t>
  </si>
  <si>
    <t>30125412</t>
  </si>
  <si>
    <t>Product Fractionator Vent</t>
  </si>
  <si>
    <t>30125413</t>
  </si>
  <si>
    <t>Product Recovery Vent</t>
  </si>
  <si>
    <t>30125415</t>
  </si>
  <si>
    <t>Via Butadiene: General</t>
  </si>
  <si>
    <t>30125416</t>
  </si>
  <si>
    <t>30125417</t>
  </si>
  <si>
    <t>Cyanide Synthesis</t>
  </si>
  <si>
    <t>30125418</t>
  </si>
  <si>
    <t>Cyanation/Isomerization</t>
  </si>
  <si>
    <t>30125420</t>
  </si>
  <si>
    <t>30125499</t>
  </si>
  <si>
    <t>30125801</t>
  </si>
  <si>
    <t>Benzene/Toluene/Aromatics/Xylenes</t>
  </si>
  <si>
    <t>Benzene: General</t>
  </si>
  <si>
    <t>30125802</t>
  </si>
  <si>
    <t>Benzene: Reactor</t>
  </si>
  <si>
    <t>30125803</t>
  </si>
  <si>
    <t>Benzene: Distillation Unit</t>
  </si>
  <si>
    <t>30125805</t>
  </si>
  <si>
    <t>Toluene: General</t>
  </si>
  <si>
    <t>30125806</t>
  </si>
  <si>
    <t>Toluene: Reactor</t>
  </si>
  <si>
    <t>30125807</t>
  </si>
  <si>
    <t>Toluene: Distillation Unit</t>
  </si>
  <si>
    <t>30125810</t>
  </si>
  <si>
    <t>p-Xylene: General</t>
  </si>
  <si>
    <t>30125815</t>
  </si>
  <si>
    <t>Xylenes: General</t>
  </si>
  <si>
    <t>30125816</t>
  </si>
  <si>
    <t>Xylenes: Reactor</t>
  </si>
  <si>
    <t>30125817</t>
  </si>
  <si>
    <t>Xylenes: Distillation Unit</t>
  </si>
  <si>
    <t>30125880</t>
  </si>
  <si>
    <t>Aromatics: Fugitive Emissions</t>
  </si>
  <si>
    <t>30125899</t>
  </si>
  <si>
    <t>30130101</t>
  </si>
  <si>
    <t>Chlorobenzene</t>
  </si>
  <si>
    <t>Tail Gas Scrubber</t>
  </si>
  <si>
    <t>30130102</t>
  </si>
  <si>
    <t>Benzene Drying: Distillation</t>
  </si>
  <si>
    <t>30130103</t>
  </si>
  <si>
    <t>Benzene Recovery</t>
  </si>
  <si>
    <t>30130104</t>
  </si>
  <si>
    <t>Heavy-ends Processing</t>
  </si>
  <si>
    <t>30130105</t>
  </si>
  <si>
    <t>MCB Distillation</t>
  </si>
  <si>
    <t>30130106</t>
  </si>
  <si>
    <t>30130107</t>
  </si>
  <si>
    <t>DCB Crystallization</t>
  </si>
  <si>
    <t>30130108</t>
  </si>
  <si>
    <t>DCB Crystal Handling/Loading</t>
  </si>
  <si>
    <t>30130110</t>
  </si>
  <si>
    <t>Catalyst Incineration</t>
  </si>
  <si>
    <t>30130114</t>
  </si>
  <si>
    <t>Secondary Emissions: Handling and Disposal of Wastewater</t>
  </si>
  <si>
    <t>30130115</t>
  </si>
  <si>
    <t>Atmospheric Distillation Vents</t>
  </si>
  <si>
    <t>30130180</t>
  </si>
  <si>
    <t>30130201</t>
  </si>
  <si>
    <t>Carbon Tetrachloride</t>
  </si>
  <si>
    <t>30130202</t>
  </si>
  <si>
    <t>30130203</t>
  </si>
  <si>
    <t>Caustic Scrubber</t>
  </si>
  <si>
    <t>30130280</t>
  </si>
  <si>
    <t>30130301</t>
  </si>
  <si>
    <t>Allyl Chloride</t>
  </si>
  <si>
    <t>30130302</t>
  </si>
  <si>
    <t>30130303</t>
  </si>
  <si>
    <t>Light-ends Distillation</t>
  </si>
  <si>
    <t>30130304</t>
  </si>
  <si>
    <t>Allyl Chloride Distillation Column</t>
  </si>
  <si>
    <t>30130305</t>
  </si>
  <si>
    <t>DCP Distillation Column</t>
  </si>
  <si>
    <t>30130380</t>
  </si>
  <si>
    <t>30130401</t>
  </si>
  <si>
    <t>Allyl Alcohol</t>
  </si>
  <si>
    <t>30130402</t>
  </si>
  <si>
    <t>30130403</t>
  </si>
  <si>
    <t>Filtration System</t>
  </si>
  <si>
    <t>30130404</t>
  </si>
  <si>
    <t>30130405</t>
  </si>
  <si>
    <t>Distillation System Condenser</t>
  </si>
  <si>
    <t>30130480</t>
  </si>
  <si>
    <t>30130501</t>
  </si>
  <si>
    <t>Epichlorohydrin</t>
  </si>
  <si>
    <t>30130502</t>
  </si>
  <si>
    <t>Epoxidation Reactor</t>
  </si>
  <si>
    <t>30130503</t>
  </si>
  <si>
    <t>Azetrope Column</t>
  </si>
  <si>
    <t>30130504</t>
  </si>
  <si>
    <t>30130505</t>
  </si>
  <si>
    <t>Finishing Column</t>
  </si>
  <si>
    <t>30130580</t>
  </si>
  <si>
    <t>30140101</t>
  </si>
  <si>
    <t>Nitroglycerin Production</t>
  </si>
  <si>
    <t>Continuous Nitrator</t>
  </si>
  <si>
    <t>30140102</t>
  </si>
  <si>
    <t>Product Purification/Neutralization</t>
  </si>
  <si>
    <t>30140103</t>
  </si>
  <si>
    <t>Nitric Acid Recovery (Use more specific codes 3-01-410-10 thru -25)</t>
  </si>
  <si>
    <t>30140105</t>
  </si>
  <si>
    <t>30140110</t>
  </si>
  <si>
    <t>Continuous Process: Separation</t>
  </si>
  <si>
    <t>30140120</t>
  </si>
  <si>
    <t>30140121</t>
  </si>
  <si>
    <t>Continuous Process: Spent Acid Recovery: Denitrating Column</t>
  </si>
  <si>
    <t>30140122</t>
  </si>
  <si>
    <t>30140123</t>
  </si>
  <si>
    <t>Continuous Process: Spent Acid Recovery: Sulfuric Acid Concentrator</t>
  </si>
  <si>
    <t>30140124</t>
  </si>
  <si>
    <t>30140125</t>
  </si>
  <si>
    <t>30140130</t>
  </si>
  <si>
    <t>30140131</t>
  </si>
  <si>
    <t>30140132</t>
  </si>
  <si>
    <t>30140133</t>
  </si>
  <si>
    <t>30140134</t>
  </si>
  <si>
    <t>30140135</t>
  </si>
  <si>
    <t>30140136</t>
  </si>
  <si>
    <t>Continuous Process: Nitric Acid Conc.: Nitric Acid Concentrators</t>
  </si>
  <si>
    <t>30140150</t>
  </si>
  <si>
    <t>Waste Disposal: Neutralization and Wash</t>
  </si>
  <si>
    <t>30140151</t>
  </si>
  <si>
    <t>Waste Disposal: Separation</t>
  </si>
  <si>
    <t>30140199</t>
  </si>
  <si>
    <t>30140210</t>
  </si>
  <si>
    <t>Batch Process: Stabilization</t>
  </si>
  <si>
    <t>30140217</t>
  </si>
  <si>
    <t>Oil well - pneumatic devices</t>
  </si>
  <si>
    <t>2310010300</t>
  </si>
  <si>
    <t>Oil well - tanks</t>
  </si>
  <si>
    <t>2310010200</t>
  </si>
  <si>
    <t>Oil well - heaters</t>
  </si>
  <si>
    <t>2310010100</t>
  </si>
  <si>
    <t>Saltwater Disposal Engines</t>
  </si>
  <si>
    <t>2310000440</t>
  </si>
  <si>
    <t>Artificial Lift</t>
  </si>
  <si>
    <t>2310000330</t>
  </si>
  <si>
    <t>Drill rigs</t>
  </si>
  <si>
    <t>2310000220</t>
  </si>
  <si>
    <t>County</t>
  </si>
  <si>
    <t>Pneumatic pumps</t>
  </si>
  <si>
    <t>Pneumatic devices</t>
  </si>
  <si>
    <t>Batch Process: Acetone Distillation and Recovery</t>
  </si>
  <si>
    <t>30140220</t>
  </si>
  <si>
    <t>30140221</t>
  </si>
  <si>
    <t>30140222</t>
  </si>
  <si>
    <t>30140223</t>
  </si>
  <si>
    <t>Batch Process: Spent Acid Recovery: Sulfuric Acid Concentrator</t>
  </si>
  <si>
    <t>30140224</t>
  </si>
  <si>
    <t>30140225</t>
  </si>
  <si>
    <t>Batch Process: Spent Acid Recovery: Reflux Column</t>
  </si>
  <si>
    <t>30140230</t>
  </si>
  <si>
    <t>30140231</t>
  </si>
  <si>
    <t>Batch Process: Nitric Acid Concentration: Distillation Column</t>
  </si>
  <si>
    <t>30140232</t>
  </si>
  <si>
    <t>30140233</t>
  </si>
  <si>
    <t>30140234</t>
  </si>
  <si>
    <t>30140235</t>
  </si>
  <si>
    <t>30140236</t>
  </si>
  <si>
    <t>Batch Process: Nitric Acid Concentration: Nitric Acid Concentrators</t>
  </si>
  <si>
    <t>30140250</t>
  </si>
  <si>
    <t>30140251</t>
  </si>
  <si>
    <t>Continuous Process: Nitration Reactors and Washers</t>
  </si>
  <si>
    <t>30140252</t>
  </si>
  <si>
    <t>Continuous Process: Stabilization</t>
  </si>
  <si>
    <t>30140253</t>
  </si>
  <si>
    <t>Continuous Process: Acetone Distillation and Recovery</t>
  </si>
  <si>
    <t>30140260</t>
  </si>
  <si>
    <t>30140261</t>
  </si>
  <si>
    <t>30140262</t>
  </si>
  <si>
    <t>30140263</t>
  </si>
  <si>
    <t>30140264</t>
  </si>
  <si>
    <t>Curing and Firing: Dual Fuel-fired Periodic Kiln</t>
  </si>
  <si>
    <t>30500331</t>
  </si>
  <si>
    <t>Curing and Firing: Dual Fuel Fired Tunnel Kiln</t>
  </si>
  <si>
    <t>30500332</t>
  </si>
  <si>
    <t>Curing and Firing: Gas-fired Kiln, Other Type</t>
  </si>
  <si>
    <t>30500333</t>
  </si>
  <si>
    <t>Curing and Firing: Oil-fired Kiln, Other Type</t>
  </si>
  <si>
    <t>30500334</t>
  </si>
  <si>
    <t>Curing and Firing: Coal-fired Kiln, Other Type</t>
  </si>
  <si>
    <t>30500335</t>
  </si>
  <si>
    <t>Curing and Firing: Dual Fuel-fired Kiln, Other Type</t>
  </si>
  <si>
    <t>30500340</t>
  </si>
  <si>
    <t>Primary Crusher</t>
  </si>
  <si>
    <t>30500342</t>
  </si>
  <si>
    <t>Extrusion Line</t>
  </si>
  <si>
    <t>30500350</t>
  </si>
  <si>
    <t>Brick Dryer: Heated With Waste Heat From Kiln Cooling Zone</t>
  </si>
  <si>
    <t>30500351</t>
  </si>
  <si>
    <t>Brick Dryer: Heated With Waste Heat And Supplemental Gas Burners</t>
  </si>
  <si>
    <t>30500355</t>
  </si>
  <si>
    <t>Coal Crushing And Storage System</t>
  </si>
  <si>
    <t>30500360</t>
  </si>
  <si>
    <t>Sawdust Dryer</t>
  </si>
  <si>
    <t>30500361</t>
  </si>
  <si>
    <t>Sawdust Dryer: Heated With Exhaust From Sawdust-fired Kiln</t>
  </si>
  <si>
    <t>30500370</t>
  </si>
  <si>
    <t>Firing: Natural Gas-fired Tunnel Kiln Firing Structural Clay Tile</t>
  </si>
  <si>
    <t>30500397</t>
  </si>
  <si>
    <t>30500398</t>
  </si>
  <si>
    <t>30500399</t>
  </si>
  <si>
    <t>30500401</t>
  </si>
  <si>
    <t>Calcium Carbide</t>
  </si>
  <si>
    <t>Electric Furnace: Hoods and Main Stack</t>
  </si>
  <si>
    <t>30500402</t>
  </si>
  <si>
    <t>Coke Dryer</t>
  </si>
  <si>
    <t>30500403</t>
  </si>
  <si>
    <t>Furnace Room Vents</t>
  </si>
  <si>
    <t>30500404</t>
  </si>
  <si>
    <t>Tap Fume Vents</t>
  </si>
  <si>
    <t>30500405</t>
  </si>
  <si>
    <t>Primary/Secondary Crushing</t>
  </si>
  <si>
    <t>30500406</t>
  </si>
  <si>
    <t>Circular Charging: Conveyor</t>
  </si>
  <si>
    <t>30500499</t>
  </si>
  <si>
    <t>30500501</t>
  </si>
  <si>
    <t>Castable Refractory</t>
  </si>
  <si>
    <t>Fire Clay: Rotary Dryer</t>
  </si>
  <si>
    <t>30500502</t>
  </si>
  <si>
    <t>Raw Material Crushing/Processing</t>
  </si>
  <si>
    <t>30500503</t>
  </si>
  <si>
    <t>Electric Arc Melt Furnace</t>
  </si>
  <si>
    <t>30500504</t>
  </si>
  <si>
    <t>Curing Oven</t>
  </si>
  <si>
    <t>30500505</t>
  </si>
  <si>
    <t>Molding and Shakeout</t>
  </si>
  <si>
    <t>30500506</t>
  </si>
  <si>
    <t>Fire Clay: Rotary Calciner</t>
  </si>
  <si>
    <t>30500507</t>
  </si>
  <si>
    <t>Fire Clay: Tunnel Kiln</t>
  </si>
  <si>
    <t>30500508</t>
  </si>
  <si>
    <t>Chromite-Magnesite Ore: Rotary Dryer</t>
  </si>
  <si>
    <t>30500509</t>
  </si>
  <si>
    <t>Chromite-Magnesite Ore: Tunnel Kiln</t>
  </si>
  <si>
    <t>30500598</t>
  </si>
  <si>
    <t>30500599</t>
  </si>
  <si>
    <t>30500606</t>
  </si>
  <si>
    <t>Cement Manufacturing (Dry Process)</t>
  </si>
  <si>
    <t>Kilns</t>
  </si>
  <si>
    <t>30500607</t>
  </si>
  <si>
    <t>30500608</t>
  </si>
  <si>
    <t>Raw Material Piles</t>
  </si>
  <si>
    <t>30500609</t>
  </si>
  <si>
    <t>30500610</t>
  </si>
  <si>
    <t>Secondary Crushing</t>
  </si>
  <si>
    <t>30500611</t>
  </si>
  <si>
    <t>30500612</t>
  </si>
  <si>
    <t>30500613</t>
  </si>
  <si>
    <t>Raw Material Grinding and Drying</t>
  </si>
  <si>
    <t>30500614</t>
  </si>
  <si>
    <t>Clinker Cooler</t>
  </si>
  <si>
    <t>30500615</t>
  </si>
  <si>
    <t>Clinker Piles</t>
  </si>
  <si>
    <t>30500616</t>
  </si>
  <si>
    <t>Clinker Transfer</t>
  </si>
  <si>
    <t>30500617</t>
  </si>
  <si>
    <t>Clinker Grinding</t>
  </si>
  <si>
    <t>30500618</t>
  </si>
  <si>
    <t>Cement Silos</t>
  </si>
  <si>
    <t>30500619</t>
  </si>
  <si>
    <t>Cement Load Out</t>
  </si>
  <si>
    <t>30500620</t>
  </si>
  <si>
    <t>Predryer</t>
  </si>
  <si>
    <t>30500621</t>
  </si>
  <si>
    <t>Pulverized Coal Kiln Feed Units</t>
  </si>
  <si>
    <t>30500622</t>
  </si>
  <si>
    <t>Preheater Kiln</t>
  </si>
  <si>
    <t>30500623</t>
  </si>
  <si>
    <t>Preheater/Precalciner Kiln</t>
  </si>
  <si>
    <t>30500624</t>
  </si>
  <si>
    <t>Raw Mill Feed Belt</t>
  </si>
  <si>
    <t>30500625</t>
  </si>
  <si>
    <t>Raw Mill Weigh Hopper</t>
  </si>
  <si>
    <t>30500626</t>
  </si>
  <si>
    <t>Raw Mill Air Separator</t>
  </si>
  <si>
    <t>30500627</t>
  </si>
  <si>
    <t>Finish Grinding Mill Feed Belt</t>
  </si>
  <si>
    <t>30500628</t>
  </si>
  <si>
    <t>Finish Grinding Mill Weigh Hopper</t>
  </si>
  <si>
    <t>30500629</t>
  </si>
  <si>
    <t>Finish Grinding Mill Air Separator</t>
  </si>
  <si>
    <t>30500699</t>
  </si>
  <si>
    <t>30500706</t>
  </si>
  <si>
    <t>Cement Manufacturing (Wet Process)</t>
  </si>
  <si>
    <t>30500707</t>
  </si>
  <si>
    <t>30500708</t>
  </si>
  <si>
    <t>30500709</t>
  </si>
  <si>
    <t>30500710</t>
  </si>
  <si>
    <t>Process Cooling</t>
  </si>
  <si>
    <t>Mechanical Draft</t>
  </si>
  <si>
    <t>38500102</t>
  </si>
  <si>
    <t>Natural Draft</t>
  </si>
  <si>
    <t>38500110</t>
  </si>
  <si>
    <t>39000189</t>
  </si>
  <si>
    <t>39000199</t>
  </si>
  <si>
    <t>39000201</t>
  </si>
  <si>
    <t>Bituminous Coal</t>
  </si>
  <si>
    <t>Cement Kiln/Dryer (Bituminous Coal)</t>
  </si>
  <si>
    <t>39000203</t>
  </si>
  <si>
    <t>Lime Kiln (Bituminous)</t>
  </si>
  <si>
    <t>39000288</t>
  </si>
  <si>
    <t>General (Subbituminous)</t>
  </si>
  <si>
    <t>39000289</t>
  </si>
  <si>
    <t>General (Bituminous)</t>
  </si>
  <si>
    <t>39000299</t>
  </si>
  <si>
    <t>39000389</t>
  </si>
  <si>
    <t>39000399</t>
  </si>
  <si>
    <t>39000402</t>
  </si>
  <si>
    <t>Cement Kiln/Dryer</t>
  </si>
  <si>
    <t>39000403</t>
  </si>
  <si>
    <t>39000489</t>
  </si>
  <si>
    <t>39000499</t>
  </si>
  <si>
    <t>39000501</t>
  </si>
  <si>
    <t>Asphalt Dryer **</t>
  </si>
  <si>
    <t>39000502</t>
  </si>
  <si>
    <t>39000503</t>
  </si>
  <si>
    <t>39000599</t>
  </si>
  <si>
    <t>39000589</t>
  </si>
  <si>
    <t>39000598</t>
  </si>
  <si>
    <t>Grade 4 Oil: General</t>
  </si>
  <si>
    <t>39000602</t>
  </si>
  <si>
    <t>39000603</t>
  </si>
  <si>
    <t>Hydrochloric Acid: Working Loss ** (Use 3-01-870-34)</t>
  </si>
  <si>
    <t>30187003</t>
  </si>
  <si>
    <t>Hydrofluoric Acid: Breathing Loss</t>
  </si>
  <si>
    <t>30187004</t>
  </si>
  <si>
    <t>Hydrofluoric Acid: Working Loss</t>
  </si>
  <si>
    <t>30187005</t>
  </si>
  <si>
    <t>30183001</t>
  </si>
  <si>
    <t>30184001</t>
  </si>
  <si>
    <t>30187001</t>
  </si>
  <si>
    <t>Inorganic Chemical Storage (Fixed Roof Tanks)</t>
  </si>
  <si>
    <t>Hydrochloric Acid: Breathing Loss ** (Use 3-01-870-33)</t>
  </si>
  <si>
    <t>30187002</t>
  </si>
  <si>
    <t>220108031T</t>
  </si>
  <si>
    <t>220108031V</t>
  </si>
  <si>
    <t>220108031X</t>
  </si>
  <si>
    <t>220108033B</t>
  </si>
  <si>
    <t>220108033T</t>
  </si>
  <si>
    <t>220108033V</t>
  </si>
  <si>
    <t>220108033X</t>
  </si>
  <si>
    <t>223000111B</t>
  </si>
  <si>
    <t>223000111T</t>
  </si>
  <si>
    <t>223000111X</t>
  </si>
  <si>
    <t>Nitric Acid: Working Loss</t>
  </si>
  <si>
    <t>30187007</t>
  </si>
  <si>
    <t>Phosphoric Acid: Breathing Loss</t>
  </si>
  <si>
    <t>30187008</t>
  </si>
  <si>
    <t>Phosphoric Acid: Working Loss</t>
  </si>
  <si>
    <t>30187009</t>
  </si>
  <si>
    <t>Sulfuric Acid: Breathing Loss</t>
  </si>
  <si>
    <t>223000113B</t>
  </si>
  <si>
    <t>223000113T</t>
  </si>
  <si>
    <t>223000113X</t>
  </si>
  <si>
    <t>223000115B</t>
  </si>
  <si>
    <t>223000115T</t>
  </si>
  <si>
    <t>223000115X</t>
  </si>
  <si>
    <t>223000117B</t>
  </si>
  <si>
    <t>223000117T</t>
  </si>
  <si>
    <t>223000117X</t>
  </si>
  <si>
    <t>223000119B</t>
  </si>
  <si>
    <t>223000119T</t>
  </si>
  <si>
    <t>223000119X</t>
  </si>
  <si>
    <t>223000121B</t>
  </si>
  <si>
    <t>223000121T</t>
  </si>
  <si>
    <t>223000121X</t>
  </si>
  <si>
    <t>223000123B</t>
  </si>
  <si>
    <t>223000123T</t>
  </si>
  <si>
    <t>223000123X</t>
  </si>
  <si>
    <t>223000125B</t>
  </si>
  <si>
    <t>223000125T</t>
  </si>
  <si>
    <t>223000125X</t>
  </si>
  <si>
    <t>223000127B</t>
  </si>
  <si>
    <t>223000127T</t>
  </si>
  <si>
    <t>223000127X</t>
  </si>
  <si>
    <t>223000129B</t>
  </si>
  <si>
    <t>223000129T</t>
  </si>
  <si>
    <t>223000129X</t>
  </si>
  <si>
    <t>223000131B</t>
  </si>
  <si>
    <t>223000131T</t>
  </si>
  <si>
    <t>223000131X</t>
  </si>
  <si>
    <t>223000133B</t>
  </si>
  <si>
    <t>223000133T</t>
  </si>
  <si>
    <t>223000133X</t>
  </si>
  <si>
    <t>223006011B</t>
  </si>
  <si>
    <t>223006011T</t>
  </si>
  <si>
    <t>223006011X</t>
  </si>
  <si>
    <t>223006013B</t>
  </si>
  <si>
    <t>223006013T</t>
  </si>
  <si>
    <t>223006013X</t>
  </si>
  <si>
    <t>223006015B</t>
  </si>
  <si>
    <t>223006015T</t>
  </si>
  <si>
    <t>223006015X</t>
  </si>
  <si>
    <t>223006017B</t>
  </si>
  <si>
    <t>223006017T</t>
  </si>
  <si>
    <t>223006017X</t>
  </si>
  <si>
    <t>223006019B</t>
  </si>
  <si>
    <t>223006019T</t>
  </si>
  <si>
    <t>223006019X</t>
  </si>
  <si>
    <t>223006021B</t>
  </si>
  <si>
    <t>223006021T</t>
  </si>
  <si>
    <t>223006021X</t>
  </si>
  <si>
    <t>223006023B</t>
  </si>
  <si>
    <t>223006023T</t>
  </si>
  <si>
    <t>223006023X</t>
  </si>
  <si>
    <t>223006025B</t>
  </si>
  <si>
    <t>223006025T</t>
  </si>
  <si>
    <t>223006025X</t>
  </si>
  <si>
    <t>223006027B</t>
  </si>
  <si>
    <t>223006027T</t>
  </si>
  <si>
    <t>223006027X</t>
  </si>
  <si>
    <t>223006029B</t>
  </si>
  <si>
    <t>223006029T</t>
  </si>
  <si>
    <t>223006029X</t>
  </si>
  <si>
    <t>223006031B</t>
  </si>
  <si>
    <t>223006031T</t>
  </si>
  <si>
    <t>223006031X</t>
  </si>
  <si>
    <t>223006033B</t>
  </si>
  <si>
    <t>223006033T</t>
  </si>
  <si>
    <t>223006033X</t>
  </si>
  <si>
    <t>223007111B</t>
  </si>
  <si>
    <t>223007111T</t>
  </si>
  <si>
    <t>223007111X</t>
  </si>
  <si>
    <t>223007113B</t>
  </si>
  <si>
    <t>223007113T</t>
  </si>
  <si>
    <t>223007113X</t>
  </si>
  <si>
    <t>223007115B</t>
  </si>
  <si>
    <t>223007115T</t>
  </si>
  <si>
    <t>223007115X</t>
  </si>
  <si>
    <t>223007117B</t>
  </si>
  <si>
    <t>223007117T</t>
  </si>
  <si>
    <t>223007117X</t>
  </si>
  <si>
    <t>223007119B</t>
  </si>
  <si>
    <t>223007119T</t>
  </si>
  <si>
    <t>223007119X</t>
  </si>
  <si>
    <t>223007121B</t>
  </si>
  <si>
    <t>223007121T</t>
  </si>
  <si>
    <t>223007121X</t>
  </si>
  <si>
    <t>223007123B</t>
  </si>
  <si>
    <t>223007123T</t>
  </si>
  <si>
    <t>223007123X</t>
  </si>
  <si>
    <t>Logging Operations</t>
  </si>
  <si>
    <t>2307020000</t>
  </si>
  <si>
    <t>Sawmills/Planing Mills</t>
  </si>
  <si>
    <t>2307030000</t>
  </si>
  <si>
    <t>Millwork, Plywood, and Structural Members</t>
  </si>
  <si>
    <t>2307060000</t>
  </si>
  <si>
    <t>Miscellaneous Wood Products</t>
  </si>
  <si>
    <t>2308000000</t>
  </si>
  <si>
    <t>Rubber/Plastics: SIC 30</t>
  </si>
  <si>
    <t>2309000000</t>
  </si>
  <si>
    <t>Fabricated Metals: SIC 34</t>
  </si>
  <si>
    <t>2309100000</t>
  </si>
  <si>
    <t>Coating, Engraving, and Allied Services</t>
  </si>
  <si>
    <t>Total: All Processes</t>
  </si>
  <si>
    <t>2309100010</t>
  </si>
  <si>
    <t>Electroplating</t>
  </si>
  <si>
    <t>2309100030</t>
  </si>
  <si>
    <t>Plating: Metal Deposition</t>
  </si>
  <si>
    <t>2309100050</t>
  </si>
  <si>
    <t>Anodizing</t>
  </si>
  <si>
    <t>2309100080</t>
  </si>
  <si>
    <t>Hot Dip Galvanizing (Zinc)</t>
  </si>
  <si>
    <t>2309100110</t>
  </si>
  <si>
    <t>Engraving</t>
  </si>
  <si>
    <t>2309100140</t>
  </si>
  <si>
    <t>Hot Dip Metal Coating</t>
  </si>
  <si>
    <t>2309100170</t>
  </si>
  <si>
    <t>Abrasive Cleaning</t>
  </si>
  <si>
    <t>2309100200</t>
  </si>
  <si>
    <t>Abrasive Blasting</t>
  </si>
  <si>
    <t>2309100230</t>
  </si>
  <si>
    <t>Alkaline Cleaning</t>
  </si>
  <si>
    <t>2309100260</t>
  </si>
  <si>
    <t>Acid Cleaning</t>
  </si>
  <si>
    <t>2310000000</t>
  </si>
  <si>
    <t>Oil and Gas Production: SIC 13</t>
  </si>
  <si>
    <t>2310001000</t>
  </si>
  <si>
    <t>All Processes : On-shore</t>
  </si>
  <si>
    <t>2310002000</t>
  </si>
  <si>
    <t>All Processes : Off-shore</t>
  </si>
  <si>
    <t>2310010000</t>
  </si>
  <si>
    <t>Crude Petroleum</t>
  </si>
  <si>
    <t>2310011000</t>
  </si>
  <si>
    <t>Crude Petroleum : On-shore</t>
  </si>
  <si>
    <t>2310012000</t>
  </si>
  <si>
    <t>Crude Petroleum : Off-shore</t>
  </si>
  <si>
    <t>2310020000</t>
  </si>
  <si>
    <t>2310021000</t>
  </si>
  <si>
    <t>Natural Gas : On-shore</t>
  </si>
  <si>
    <t>2310022000</t>
  </si>
  <si>
    <t>Natural Gas : Off-shore</t>
  </si>
  <si>
    <t>2310030000</t>
  </si>
  <si>
    <t>Natural Gas Liquids</t>
  </si>
  <si>
    <t>2310031000</t>
  </si>
  <si>
    <t>Natural Gas Liquids : On-shore</t>
  </si>
  <si>
    <t>2310032000</t>
  </si>
  <si>
    <t>Natural Gas Liquids : Off-shore</t>
  </si>
  <si>
    <t>2311000000</t>
  </si>
  <si>
    <t>Construction: SIC 15 - 17</t>
  </si>
  <si>
    <t>2311000010</t>
  </si>
  <si>
    <t>Land Clearing</t>
  </si>
  <si>
    <t>2311000020</t>
  </si>
  <si>
    <t>Demolition</t>
  </si>
  <si>
    <t>2311000030</t>
  </si>
  <si>
    <t>Blasting</t>
  </si>
  <si>
    <t>2311000040</t>
  </si>
  <si>
    <t>Ground Excavations</t>
  </si>
  <si>
    <t>2311000050</t>
  </si>
  <si>
    <t>Cut and Fill Operations</t>
  </si>
  <si>
    <t>2311000060</t>
  </si>
  <si>
    <t>Construction</t>
  </si>
  <si>
    <t>2311000070</t>
  </si>
  <si>
    <t>Vehicle Traffic</t>
  </si>
  <si>
    <t>2311000080</t>
  </si>
  <si>
    <t>Welding Operations</t>
  </si>
  <si>
    <t>2311000100</t>
  </si>
  <si>
    <t>Wind Erosion</t>
  </si>
  <si>
    <t>2311010000</t>
  </si>
  <si>
    <t>SCC6 from General Bldg Constr</t>
  </si>
  <si>
    <t>No</t>
  </si>
  <si>
    <t>2311010010</t>
  </si>
  <si>
    <t>2311010020</t>
  </si>
  <si>
    <t>2311010030</t>
  </si>
  <si>
    <t>2311010040</t>
  </si>
  <si>
    <t>2311010050</t>
  </si>
  <si>
    <t>2311010060</t>
  </si>
  <si>
    <t>2311010070</t>
  </si>
  <si>
    <t>2311010080</t>
  </si>
  <si>
    <t>2311010100</t>
  </si>
  <si>
    <t>2311020000</t>
  </si>
  <si>
    <t>Industrial/Commercial/Institutional</t>
  </si>
  <si>
    <t>SCC6 from Heavy Construction</t>
  </si>
  <si>
    <t>2311020010</t>
  </si>
  <si>
    <t>2311020020</t>
  </si>
  <si>
    <t>2311020030</t>
  </si>
  <si>
    <t>2311020040</t>
  </si>
  <si>
    <t>2311020050</t>
  </si>
  <si>
    <t>2311020060</t>
  </si>
  <si>
    <t>2311020070</t>
  </si>
  <si>
    <t>2311020080</t>
  </si>
  <si>
    <t>2311020100</t>
  </si>
  <si>
    <t>2311030000</t>
  </si>
  <si>
    <t>Road Construction</t>
  </si>
  <si>
    <t>2311030010</t>
  </si>
  <si>
    <t>2311030020</t>
  </si>
  <si>
    <t>2311030030</t>
  </si>
  <si>
    <t>2311030040</t>
  </si>
  <si>
    <t>2311030050</t>
  </si>
  <si>
    <t>2311030060</t>
  </si>
  <si>
    <t>2311030070</t>
  </si>
  <si>
    <t>2311030080</t>
  </si>
  <si>
    <t>2311030100</t>
  </si>
  <si>
    <t>2311040000</t>
  </si>
  <si>
    <t>223007427X</t>
  </si>
  <si>
    <t>223007429B</t>
  </si>
  <si>
    <t>223007429T</t>
  </si>
  <si>
    <t>223007429X</t>
  </si>
  <si>
    <t>223007431B</t>
  </si>
  <si>
    <t>223007431T</t>
  </si>
  <si>
    <t>223007431X</t>
  </si>
  <si>
    <t>223007433B</t>
  </si>
  <si>
    <t>223007433T</t>
  </si>
  <si>
    <t>223007433X</t>
  </si>
  <si>
    <t>223007511B</t>
  </si>
  <si>
    <t>223007511T</t>
  </si>
  <si>
    <t>223007511X</t>
  </si>
  <si>
    <t>223007513B</t>
  </si>
  <si>
    <t>223007513T</t>
  </si>
  <si>
    <t>223007513X</t>
  </si>
  <si>
    <t>223007515B</t>
  </si>
  <si>
    <t>223007515T</t>
  </si>
  <si>
    <t>223007515X</t>
  </si>
  <si>
    <t>223007517B</t>
  </si>
  <si>
    <t>223007517T</t>
  </si>
  <si>
    <t>223007517X</t>
  </si>
  <si>
    <t>223007519B</t>
  </si>
  <si>
    <t>223007519T</t>
  </si>
  <si>
    <t>223007519X</t>
  </si>
  <si>
    <t>223007521B</t>
  </si>
  <si>
    <t>223007521T</t>
  </si>
  <si>
    <t>223007521X</t>
  </si>
  <si>
    <t>223007523B</t>
  </si>
  <si>
    <t>223007523T</t>
  </si>
  <si>
    <t>223007523X</t>
  </si>
  <si>
    <t>223007525B</t>
  </si>
  <si>
    <t>223007525T</t>
  </si>
  <si>
    <t>223007525X</t>
  </si>
  <si>
    <t>223007527B</t>
  </si>
  <si>
    <t>223007527T</t>
  </si>
  <si>
    <t>223007527X</t>
  </si>
  <si>
    <t>223007529B</t>
  </si>
  <si>
    <t>223007529T</t>
  </si>
  <si>
    <t>223007529X</t>
  </si>
  <si>
    <t>223007531B</t>
  </si>
  <si>
    <t>223007531T</t>
  </si>
  <si>
    <t>223007531X</t>
  </si>
  <si>
    <t>223007533B</t>
  </si>
  <si>
    <t>223007533T</t>
  </si>
  <si>
    <t>223007533X</t>
  </si>
  <si>
    <t>POINT</t>
  </si>
  <si>
    <t>10100101</t>
  </si>
  <si>
    <t>External Combustion Boilers</t>
  </si>
  <si>
    <t>Electric Generation</t>
  </si>
  <si>
    <t>Pulverized Coal</t>
  </si>
  <si>
    <t>10100102</t>
  </si>
  <si>
    <t>Traveling Grate (Overfeed) Stoker</t>
  </si>
  <si>
    <t>10100201</t>
  </si>
  <si>
    <t>Pulverized Coal: Wet Bottom (Bituminous Coal)</t>
  </si>
  <si>
    <t>10100202</t>
  </si>
  <si>
    <t>Pulverized Coal: Dry Bottom (Bituminous Coal)</t>
  </si>
  <si>
    <t>10100203</t>
  </si>
  <si>
    <t>Cyclone Furnace (Bituminous Coal)</t>
  </si>
  <si>
    <t>10100204</t>
  </si>
  <si>
    <t>Spreader Stoker (Bituminous Coal)</t>
  </si>
  <si>
    <t>10100205</t>
  </si>
  <si>
    <t>Traveling Grate (Overfeed) Stoker (Bituminous Coal)</t>
  </si>
  <si>
    <t>10100211</t>
  </si>
  <si>
    <t>30200103</t>
  </si>
  <si>
    <t>Meal Collector Cyclone</t>
  </si>
  <si>
    <t>30200104</t>
  </si>
  <si>
    <t>Pellet Cooler Cyclone</t>
  </si>
  <si>
    <t>30200107</t>
  </si>
  <si>
    <t>Pellet Collector Cyclone</t>
  </si>
  <si>
    <t>30200111</t>
  </si>
  <si>
    <t>30188805</t>
  </si>
  <si>
    <t>30190001</t>
  </si>
  <si>
    <t>Fuel Fired Equipment</t>
  </si>
  <si>
    <t>Distillate Oil (No. 2): Process Heaters</t>
  </si>
  <si>
    <t>SCC8-from distil htrs</t>
  </si>
  <si>
    <t>30190002</t>
  </si>
  <si>
    <t>Residual Oil: Process Heaters</t>
  </si>
  <si>
    <t>30190003</t>
  </si>
  <si>
    <t>Natural Gas: Process Heaters</t>
  </si>
  <si>
    <t>30190004</t>
  </si>
  <si>
    <t>Process Gas: Process Heaters</t>
  </si>
  <si>
    <t>SCC8-added process htrs</t>
  </si>
  <si>
    <t>30190011</t>
  </si>
  <si>
    <t>30501223</t>
  </si>
  <si>
    <t>Raw Material: Mixing/Weighing</t>
  </si>
  <si>
    <t>30501224</t>
  </si>
  <si>
    <t>Raw Material: Crushing/Charging</t>
  </si>
  <si>
    <t>30501299</t>
  </si>
  <si>
    <t>30501301</t>
  </si>
  <si>
    <t>Frit Manufacture</t>
  </si>
  <si>
    <t>General ** (use 3-05-013-05 or 3-05-013-06)</t>
  </si>
  <si>
    <t>30501302</t>
  </si>
  <si>
    <t>Weighing of raw materials</t>
  </si>
  <si>
    <t>30501303</t>
  </si>
  <si>
    <t>Dry Mixing of raw materials</t>
  </si>
  <si>
    <t>30501304</t>
  </si>
  <si>
    <t>Smelting Furnace Charging</t>
  </si>
  <si>
    <t>30501305</t>
  </si>
  <si>
    <t>Rotary Smelting Furnace</t>
  </si>
  <si>
    <t>30501306</t>
  </si>
  <si>
    <t>Continuous Smelting Furnace</t>
  </si>
  <si>
    <t>30501310</t>
  </si>
  <si>
    <t>Water Spray Quenching to shatter material into small particles</t>
  </si>
  <si>
    <t>30501311</t>
  </si>
  <si>
    <t>Rotary Dryer (usually not used with a continuous furnace)</t>
  </si>
  <si>
    <t>30501315</t>
  </si>
  <si>
    <t>Dry Milling of quenched frit with a ball mill</t>
  </si>
  <si>
    <t>30501316</t>
  </si>
  <si>
    <t>Product Screening</t>
  </si>
  <si>
    <t>30501399</t>
  </si>
  <si>
    <t>30501401</t>
  </si>
  <si>
    <t>Glass Manufacture</t>
  </si>
  <si>
    <t>Furnace/General**</t>
  </si>
  <si>
    <t>30501402</t>
  </si>
  <si>
    <t>Container Glass: Melting Furnace</t>
  </si>
  <si>
    <t>30501403</t>
  </si>
  <si>
    <t>Flat Glass: Melting Furnace</t>
  </si>
  <si>
    <t>30501404</t>
  </si>
  <si>
    <t>Pressed and Blown Glass: Melting Furnace</t>
  </si>
  <si>
    <t>30501405</t>
  </si>
  <si>
    <t>Presintering</t>
  </si>
  <si>
    <t>30501406</t>
  </si>
  <si>
    <t>Container Glass: Forming/Finishing</t>
  </si>
  <si>
    <t>30501407</t>
  </si>
  <si>
    <t>Flat Glass: Forming/Finishing</t>
  </si>
  <si>
    <t>30501408</t>
  </si>
  <si>
    <t>Pressed and Blown Glass: Forming/Finishing</t>
  </si>
  <si>
    <t>30501410</t>
  </si>
  <si>
    <t>Raw Material Handling (All Types of Glass)</t>
  </si>
  <si>
    <t>30501411</t>
  </si>
  <si>
    <t>30501412</t>
  </si>
  <si>
    <t>Hold Tanks **</t>
  </si>
  <si>
    <t>30501413</t>
  </si>
  <si>
    <t>Cullet: Crushing/Grinding</t>
  </si>
  <si>
    <t>30501414</t>
  </si>
  <si>
    <t>Ground Cullet Beading Furnace</t>
  </si>
  <si>
    <t>30501415</t>
  </si>
  <si>
    <t>Glass Etching with Hydrofluoric Acid Solution</t>
  </si>
  <si>
    <t>30501416</t>
  </si>
  <si>
    <t>Glass Manufacturing</t>
  </si>
  <si>
    <t>30501417</t>
  </si>
  <si>
    <t>30501418</t>
  </si>
  <si>
    <t>Pelletizing</t>
  </si>
  <si>
    <t>30501420</t>
  </si>
  <si>
    <t>Mirror Plating: General</t>
  </si>
  <si>
    <t>30501421</t>
  </si>
  <si>
    <t>Demineralizer: General</t>
  </si>
  <si>
    <t>30501499</t>
  </si>
  <si>
    <t>30501501</t>
  </si>
  <si>
    <t>Gypsum Manufacture</t>
  </si>
  <si>
    <t>Rotary Ore Dryer</t>
  </si>
  <si>
    <t>30501502</t>
  </si>
  <si>
    <t>Primary Grinder/Roller Mills</t>
  </si>
  <si>
    <t>30501503</t>
  </si>
  <si>
    <t>30501504</t>
  </si>
  <si>
    <t>30501505</t>
  </si>
  <si>
    <t>Primary Crushing: Gypsum Ore</t>
  </si>
  <si>
    <t>30501506</t>
  </si>
  <si>
    <t>Secondary Crushing: Gypsum Ore</t>
  </si>
  <si>
    <t>30501507</t>
  </si>
  <si>
    <t>Screening: Gypsum Ore</t>
  </si>
  <si>
    <t>30501508</t>
  </si>
  <si>
    <t>Stockpile: Gypsum Ore</t>
  </si>
  <si>
    <t>30501509</t>
  </si>
  <si>
    <t>Storage Bins: Gypsum Ore</t>
  </si>
  <si>
    <t>30501510</t>
  </si>
  <si>
    <t>Storage Bins: Landplaster</t>
  </si>
  <si>
    <t>30501511</t>
  </si>
  <si>
    <t>Continuous Kettle: Calciner</t>
  </si>
  <si>
    <t>30501512</t>
  </si>
  <si>
    <t>Flash Calciner</t>
  </si>
  <si>
    <t>30501513</t>
  </si>
  <si>
    <t>Impact Mill</t>
  </si>
  <si>
    <t>30501514</t>
  </si>
  <si>
    <t>Storage Bins: Stucco</t>
  </si>
  <si>
    <t>30501515</t>
  </si>
  <si>
    <t>Tube/Ball Mills</t>
  </si>
  <si>
    <t>30501516</t>
  </si>
  <si>
    <t>Mixers</t>
  </si>
  <si>
    <t>30501517</t>
  </si>
  <si>
    <t>30501518</t>
  </si>
  <si>
    <t>Mixers/Conveyors</t>
  </si>
  <si>
    <t>30501519</t>
  </si>
  <si>
    <t>Forming Line</t>
  </si>
  <si>
    <t>30501520</t>
  </si>
  <si>
    <t>Drying Kiln</t>
  </si>
  <si>
    <t>30501521</t>
  </si>
  <si>
    <t>End Sawing (8 Ft.)</t>
  </si>
  <si>
    <t>30501522</t>
  </si>
  <si>
    <t>End Sawing (12 Ft.)</t>
  </si>
  <si>
    <t>30501599</t>
  </si>
  <si>
    <t>30501601</t>
  </si>
  <si>
    <t>Lime Manufacture</t>
  </si>
  <si>
    <t>30501602</t>
  </si>
  <si>
    <t>Secondary Crushing/Screening</t>
  </si>
  <si>
    <t>30501603</t>
  </si>
  <si>
    <t>Calcining: Vertical Kiln</t>
  </si>
  <si>
    <t>30501604</t>
  </si>
  <si>
    <t>30200503</t>
  </si>
  <si>
    <t>Cleaning</t>
  </si>
  <si>
    <t>30200504</t>
  </si>
  <si>
    <t>30200505</t>
  </si>
  <si>
    <t>Unloading (Receiving)</t>
  </si>
  <si>
    <t>30200506</t>
  </si>
  <si>
    <t>Loading (Shipping)</t>
  </si>
  <si>
    <t>30200507</t>
  </si>
  <si>
    <t>Removal from Bins (Tunnel Belt)</t>
  </si>
  <si>
    <t>30200508</t>
  </si>
  <si>
    <t>Elevator Legs (Headhouse)</t>
  </si>
  <si>
    <t>30200509</t>
  </si>
  <si>
    <t>Tripper (Gallery Belt)</t>
  </si>
  <si>
    <t>30200510</t>
  </si>
  <si>
    <t>30200511</t>
  </si>
  <si>
    <t>30200512</t>
  </si>
  <si>
    <t>Country Elevators: General</t>
  </si>
  <si>
    <t>30200513</t>
  </si>
  <si>
    <t>Fumigation Tanks</t>
  </si>
  <si>
    <t>30200514</t>
  </si>
  <si>
    <t>30200515</t>
  </si>
  <si>
    <t>30200516</t>
  </si>
  <si>
    <t>30200517</t>
  </si>
  <si>
    <t>Turning</t>
  </si>
  <si>
    <t>30200518</t>
  </si>
  <si>
    <t>30200519</t>
  </si>
  <si>
    <t>Tripper (Gallery)</t>
  </si>
  <si>
    <t>30200520</t>
  </si>
  <si>
    <t>Batch Dryer</t>
  </si>
  <si>
    <t>30200521</t>
  </si>
  <si>
    <t>Cross-flow Dryer</t>
  </si>
  <si>
    <t>30200522</t>
  </si>
  <si>
    <t>Counter-flow Dryer</t>
  </si>
  <si>
    <t>30200523</t>
  </si>
  <si>
    <t>30200524</t>
  </si>
  <si>
    <t>30200525</t>
  </si>
  <si>
    <t>30200526</t>
  </si>
  <si>
    <t>30200527</t>
  </si>
  <si>
    <t>Grain Drying - Column Dryer</t>
  </si>
  <si>
    <t>30200528</t>
  </si>
  <si>
    <t>Grain Drying - Rack Dryer</t>
  </si>
  <si>
    <t>30200530</t>
  </si>
  <si>
    <t>Headhouse &amp; Internal Handling (legs, belts, distributors, scale, etc.)</t>
  </si>
  <si>
    <t>30200531</t>
  </si>
  <si>
    <t>30200532</t>
  </si>
  <si>
    <t>Fugitive Emissions: Shipping/Receiving</t>
  </si>
  <si>
    <t>10200117</t>
  </si>
  <si>
    <t>Fluidized Bed Boiler Burning Anthracite-Culm Fuel</t>
  </si>
  <si>
    <t>10200201</t>
  </si>
  <si>
    <t>10200202</t>
  </si>
  <si>
    <t>Pulverized Coal: Dry Bottom</t>
  </si>
  <si>
    <t>10200203</t>
  </si>
  <si>
    <t>10200204</t>
  </si>
  <si>
    <t>10200205</t>
  </si>
  <si>
    <t>Overfeed Stoker</t>
  </si>
  <si>
    <t>10200206</t>
  </si>
  <si>
    <t>Underfeed Stoker</t>
  </si>
  <si>
    <t>10200210</t>
  </si>
  <si>
    <t>Overfeed Stoker **</t>
  </si>
  <si>
    <t>10200212</t>
  </si>
  <si>
    <t>Pulverized Coal: Dry Bottom (Tangential)</t>
  </si>
  <si>
    <t>10200213</t>
  </si>
  <si>
    <t>Wet Slurry</t>
  </si>
  <si>
    <t>10200217</t>
  </si>
  <si>
    <t>10200218</t>
  </si>
  <si>
    <t>10200219</t>
  </si>
  <si>
    <t>Cogeneration (Bituminous Coal)</t>
  </si>
  <si>
    <t>SCC8 - added Bituminous</t>
  </si>
  <si>
    <t>10200221</t>
  </si>
  <si>
    <t>10200222</t>
  </si>
  <si>
    <t>10200223</t>
  </si>
  <si>
    <t>10200224</t>
  </si>
  <si>
    <t>10200225</t>
  </si>
  <si>
    <t>10200226</t>
  </si>
  <si>
    <t>10200229</t>
  </si>
  <si>
    <t>Cogeneration (Subbituminous Coal)</t>
  </si>
  <si>
    <t>10200300</t>
  </si>
  <si>
    <t>10200301</t>
  </si>
  <si>
    <t>10200302</t>
  </si>
  <si>
    <t>10200303</t>
  </si>
  <si>
    <t>10200304</t>
  </si>
  <si>
    <t>10200306</t>
  </si>
  <si>
    <t>10200307</t>
  </si>
  <si>
    <t>Cogeneration</t>
  </si>
  <si>
    <t>10200401</t>
  </si>
  <si>
    <t>Grade 6 Oil</t>
  </si>
  <si>
    <t>10200402</t>
  </si>
  <si>
    <t>10-100 Million Btu/hr **</t>
  </si>
  <si>
    <t>Fabricated Metal Products (SIC 34): Conveyerized Degreasing</t>
  </si>
  <si>
    <t>2415225000</t>
  </si>
  <si>
    <t>Industrial Machinery and Equipment (SIC 35): Conveyerized Degreasing</t>
  </si>
  <si>
    <t>2415230000</t>
  </si>
  <si>
    <t>Electronic and Other Elec. (SIC 36): Conveyerized Degreasing</t>
  </si>
  <si>
    <t>Secondary Metal Industries (SIC 33): Conveyerized Degreasing</t>
  </si>
  <si>
    <t>2415220000</t>
  </si>
  <si>
    <t>Electronic and Other Elec. (SIC 36): Cold Cleaning</t>
  </si>
  <si>
    <t>2415335000</t>
  </si>
  <si>
    <t>Transportation Equipment (SIC 37): Cold Cleaning</t>
  </si>
  <si>
    <t>2415340000</t>
  </si>
  <si>
    <t>Instruments and Related Products (SIC 38): Cold Cleaning</t>
  </si>
  <si>
    <t>2415345000</t>
  </si>
  <si>
    <t>Miscellaneous Manufacturing (SIC 39): Cold Cleaning</t>
  </si>
  <si>
    <t>2415350000</t>
  </si>
  <si>
    <t>Transportation Maintenance Facilities (SIC 40-45): Cold Cleaning</t>
  </si>
  <si>
    <t>2415355000</t>
  </si>
  <si>
    <t>Automotive Dealers (SIC 55): Cold Cleaning</t>
  </si>
  <si>
    <t>2415360000</t>
  </si>
  <si>
    <t>Auto Repair Services (SIC 75): Cold Cleaning</t>
  </si>
  <si>
    <t>2415365000</t>
  </si>
  <si>
    <t>Miscellaneous Repair Services (SIC 76): Cold Cleaning</t>
  </si>
  <si>
    <t>2420000000</t>
  </si>
  <si>
    <t>Dry Cleaning</t>
  </si>
  <si>
    <t>2420000055</t>
  </si>
  <si>
    <t>Perchloroethylene</t>
  </si>
  <si>
    <t>2420000370</t>
  </si>
  <si>
    <t>Special Naphthas</t>
  </si>
  <si>
    <t>2420000999</t>
  </si>
  <si>
    <t>2420010000</t>
  </si>
  <si>
    <t>Commercial/Industrial Cleaners</t>
  </si>
  <si>
    <t>2420010055</t>
  </si>
  <si>
    <t>2420010370</t>
  </si>
  <si>
    <t>2420010999</t>
  </si>
  <si>
    <t>2420020000</t>
  </si>
  <si>
    <t>Coin-operated Cleaners</t>
  </si>
  <si>
    <t>2420020055</t>
  </si>
  <si>
    <t>2425000000</t>
  </si>
  <si>
    <t>Graphic Arts</t>
  </si>
  <si>
    <t>2425010000</t>
  </si>
  <si>
    <t>Lithography</t>
  </si>
  <si>
    <t>2425020000</t>
  </si>
  <si>
    <t>Letterpress</t>
  </si>
  <si>
    <t>2425030000</t>
  </si>
  <si>
    <t>Rotogravure</t>
  </si>
  <si>
    <t>2425040000</t>
  </si>
  <si>
    <t>Flexography</t>
  </si>
  <si>
    <t>2430000000</t>
  </si>
  <si>
    <t>Rubber/Plastics</t>
  </si>
  <si>
    <t>2440000000</t>
  </si>
  <si>
    <t>Miscellaneous Industrial</t>
  </si>
  <si>
    <t>2440020000</t>
  </si>
  <si>
    <t>Adhesive (Industrial) Application</t>
  </si>
  <si>
    <t>2460000000</t>
  </si>
  <si>
    <t>Miscellaneous Non-industrial: Consumer and Commercial</t>
  </si>
  <si>
    <t>SCC6 - chg All Classes to C&amp;Comm</t>
  </si>
  <si>
    <t>2460100000</t>
  </si>
  <si>
    <t>All Personal Care Products</t>
  </si>
  <si>
    <t>2460110000</t>
  </si>
  <si>
    <t>Personal Care Products: Hair Care Products</t>
  </si>
  <si>
    <t>2460120000</t>
  </si>
  <si>
    <t>Personal Care Products: Deodorants and Antiperspirants</t>
  </si>
  <si>
    <t>2460130000</t>
  </si>
  <si>
    <t>Personal Care Products: Fragrance Products</t>
  </si>
  <si>
    <t>2460140000</t>
  </si>
  <si>
    <t>Personal Care Products: Powders</t>
  </si>
  <si>
    <t>2460150000</t>
  </si>
  <si>
    <t>Personal Care Products: Nail Care Products</t>
  </si>
  <si>
    <t>2460160000</t>
  </si>
  <si>
    <t>Personal Care Products: Facial and Body Treatments</t>
  </si>
  <si>
    <t>2460170000</t>
  </si>
  <si>
    <t>Personal Care Products: Oral Care Products</t>
  </si>
  <si>
    <t>2460180000</t>
  </si>
  <si>
    <t>Personal Care Products: Health Use Products (External Only)</t>
  </si>
  <si>
    <t>2460190000</t>
  </si>
  <si>
    <t>Personal Care Products: Miscellaneous Personal Care Products</t>
  </si>
  <si>
    <t>2460200000</t>
  </si>
  <si>
    <t>All Household Products</t>
  </si>
  <si>
    <t>2460210000</t>
  </si>
  <si>
    <t>Household Products: Hard Surface Cleaners</t>
  </si>
  <si>
    <t>2460220000</t>
  </si>
  <si>
    <t>Distillate Oil (Diesel)</t>
  </si>
  <si>
    <t>Turbine</t>
  </si>
  <si>
    <t>20100102</t>
  </si>
  <si>
    <t>Reciprocating</t>
  </si>
  <si>
    <t>20100105</t>
  </si>
  <si>
    <t>Reciprocating: Crankcase Blowby</t>
  </si>
  <si>
    <t>20100106</t>
  </si>
  <si>
    <t>Reciprocating: Evaporative Losses (Fuel Storage and Delivery System)</t>
  </si>
  <si>
    <t>20100107</t>
  </si>
  <si>
    <t>Reciprocating: Exhaust</t>
  </si>
  <si>
    <t>20100108</t>
  </si>
  <si>
    <t>Dry Corn Milling: Mixing Tank</t>
  </si>
  <si>
    <t>30200758</t>
  </si>
  <si>
    <t>Dry Corn Milling: Extruder</t>
  </si>
  <si>
    <t>30200759</t>
  </si>
  <si>
    <t>Dry Corn Milling: Kettle Cooker</t>
  </si>
  <si>
    <t>30200760</t>
  </si>
  <si>
    <t>Oat: General</t>
  </si>
  <si>
    <t>30200761</t>
  </si>
  <si>
    <t>Steeping: Grain Conditioning in Tanks Containing Dilute Sulfurous Acid</t>
  </si>
  <si>
    <t>30200762</t>
  </si>
  <si>
    <t>Evaporators: Concentrate Steepwater to 30-55 % Solids by Evaporation</t>
  </si>
  <si>
    <t>30200763</t>
  </si>
  <si>
    <t>Gluten Feed Drying: Direct-fired Dryer - Produces Corn Gluten Feed</t>
  </si>
  <si>
    <t>30200764</t>
  </si>
  <si>
    <t>Gluten Feed Drying: Indirect-fired Dryer - Produces Corn Gluten Feed</t>
  </si>
  <si>
    <t>30200765</t>
  </si>
  <si>
    <t>Degerminating Mills: Separates Germ from Starch and Gluten</t>
  </si>
  <si>
    <t>30200766</t>
  </si>
  <si>
    <t>Germ Drying: Drying Germ from Degerminating Mills</t>
  </si>
  <si>
    <t>30200767</t>
  </si>
  <si>
    <t>Fiber Drying: Drying Corn Hulls after Separation from Starch &amp; Gluten</t>
  </si>
  <si>
    <t>30200768</t>
  </si>
  <si>
    <t>Gluten Drying: Direct-fired Dryer - Produces Corn Gluten Meal</t>
  </si>
  <si>
    <t>30200769</t>
  </si>
  <si>
    <t>Gluten Drying: Indirect-fired Dryer - Produces Corn Gluten Meal</t>
  </si>
  <si>
    <t>30200770</t>
  </si>
  <si>
    <t>Dextrose Drying</t>
  </si>
  <si>
    <t>30200771</t>
  </si>
  <si>
    <t>Rice: Grain Receiving</t>
  </si>
  <si>
    <t>30200772</t>
  </si>
  <si>
    <t>Rice: Precleaning/Handling</t>
  </si>
  <si>
    <t>30200773</t>
  </si>
  <si>
    <t>Rice: Drying</t>
  </si>
  <si>
    <t>30200774</t>
  </si>
  <si>
    <t>Rice: Cleaning/Millhouse</t>
  </si>
  <si>
    <t>30200775</t>
  </si>
  <si>
    <t>Rice: Paddy Cleaning</t>
  </si>
  <si>
    <t>30200776</t>
  </si>
  <si>
    <t>Rice: Mill House</t>
  </si>
  <si>
    <t>30200777</t>
  </si>
  <si>
    <t>Rice: Aspirator</t>
  </si>
  <si>
    <t>30200778</t>
  </si>
  <si>
    <t>30200781</t>
  </si>
  <si>
    <t>Soybean: Grain Receiving</t>
  </si>
  <si>
    <t>30200782</t>
  </si>
  <si>
    <t>Soybean: Grain Handling</t>
  </si>
  <si>
    <t>30200783</t>
  </si>
  <si>
    <t>Soybean: Grain Cleaning</t>
  </si>
  <si>
    <t>30200784</t>
  </si>
  <si>
    <t>Soybean: Drying</t>
  </si>
  <si>
    <t>30200785</t>
  </si>
  <si>
    <t>Soybean: Cracking and Dehulling</t>
  </si>
  <si>
    <t>30200786</t>
  </si>
  <si>
    <t>Soybean: Hull Grinding</t>
  </si>
  <si>
    <t>30200787</t>
  </si>
  <si>
    <t>Soybean: Bean Conditioning</t>
  </si>
  <si>
    <t>30200788</t>
  </si>
  <si>
    <t>Soybean: Flaking</t>
  </si>
  <si>
    <t>30200789</t>
  </si>
  <si>
    <t>30503299</t>
  </si>
  <si>
    <t>30503301</t>
  </si>
  <si>
    <t>Vermiculite</t>
  </si>
  <si>
    <t>30503312</t>
  </si>
  <si>
    <t>Screening of Crude Vermiculite Ore</t>
  </si>
  <si>
    <t>30503319</t>
  </si>
  <si>
    <t>Blending of Vermiculite Ore</t>
  </si>
  <si>
    <t>30503321</t>
  </si>
  <si>
    <t>Vermiculite Concentrate Drying: Rotary Dryer, Gas-fired</t>
  </si>
  <si>
    <t>30503322</t>
  </si>
  <si>
    <t>Vermiculite Concentrate Drying: Rotary Dryer, Oil-fired</t>
  </si>
  <si>
    <t>30503326</t>
  </si>
  <si>
    <t>Vermiculite Concentrate Drying: Fluidized Bed Dryer, Gas-fired</t>
  </si>
  <si>
    <t>30503327</t>
  </si>
  <si>
    <t>Vermiculite Concentrate Drying: Fluidized Bed Dryer, Oil-fired</t>
  </si>
  <si>
    <t>30503331</t>
  </si>
  <si>
    <t>Crushing of Dried Vermiculite Concentrate</t>
  </si>
  <si>
    <t>30503336</t>
  </si>
  <si>
    <t>Screening: Size Classification of Crushed Vermiculite Concentrate</t>
  </si>
  <si>
    <t>30503341</t>
  </si>
  <si>
    <t>Conveying of Vermiculite Concentrate to Storage</t>
  </si>
  <si>
    <t>30503351</t>
  </si>
  <si>
    <t>Exfoliation of Vermiculite Concentrate: Gas-fired Vertical Furnace</t>
  </si>
  <si>
    <t>30503352</t>
  </si>
  <si>
    <t>Exfoliation of Vermiculite Concentrate: Oil-fired Vertical Furnace</t>
  </si>
  <si>
    <t>30503361</t>
  </si>
  <si>
    <t>Product Grinding: Grinding of Exfoliated Vermiculite</t>
  </si>
  <si>
    <t>30503366</t>
  </si>
  <si>
    <t>Product Classifying: Air Classification of Exfoliated Vermiculite</t>
  </si>
  <si>
    <t>30503401</t>
  </si>
  <si>
    <t>Feldspar</t>
  </si>
  <si>
    <t>30503402</t>
  </si>
  <si>
    <t>30503501</t>
  </si>
  <si>
    <t>Abrasive Grain Processing</t>
  </si>
  <si>
    <t>30503502</t>
  </si>
  <si>
    <t>30503503</t>
  </si>
  <si>
    <t>Final Crushing</t>
  </si>
  <si>
    <t>30503504</t>
  </si>
  <si>
    <t>Crushed Grain Screening</t>
  </si>
  <si>
    <t>30503505</t>
  </si>
  <si>
    <t>Washing/Drying</t>
  </si>
  <si>
    <t>30503506</t>
  </si>
  <si>
    <t>Final Screening</t>
  </si>
  <si>
    <t>30503507</t>
  </si>
  <si>
    <t>Air Classification</t>
  </si>
  <si>
    <t>30503601</t>
  </si>
  <si>
    <t>Bonded Abrasives Manufacturing</t>
  </si>
  <si>
    <t>30503602</t>
  </si>
  <si>
    <t>Molding</t>
  </si>
  <si>
    <t>30503603</t>
  </si>
  <si>
    <t>Steam Autoclaving</t>
  </si>
  <si>
    <t>30503604</t>
  </si>
  <si>
    <t>30503605</t>
  </si>
  <si>
    <t>30503832</t>
  </si>
  <si>
    <t>Beneficiation via Flotation</t>
  </si>
  <si>
    <t>30503833</t>
  </si>
  <si>
    <t>Fine Grinding (Wet Mode)</t>
  </si>
  <si>
    <t>30503834</t>
  </si>
  <si>
    <t>Solids Concentrator (Wet Mode)</t>
  </si>
  <si>
    <t>30503835</t>
  </si>
  <si>
    <t>Flash Dryer</t>
  </si>
  <si>
    <t>30503901</t>
  </si>
  <si>
    <t>Pyrrhotite</t>
  </si>
  <si>
    <t>30503902</t>
  </si>
  <si>
    <t>30504001</t>
  </si>
  <si>
    <t>Mining and Quarrying of Nonmetallic Minerals</t>
  </si>
  <si>
    <t>Classification (Dry Mode)</t>
  </si>
  <si>
    <t>30503813</t>
  </si>
  <si>
    <t>30503814</t>
  </si>
  <si>
    <t>Product Packaging and Bulk Loading</t>
  </si>
  <si>
    <t>30503831</t>
  </si>
  <si>
    <t>Coarse Grinding (Wet Mode)</t>
  </si>
  <si>
    <t>Brewers Yeast Disposal</t>
  </si>
  <si>
    <t>30200941</t>
  </si>
  <si>
    <t>Yeast Propagation</t>
  </si>
  <si>
    <t>30200951</t>
  </si>
  <si>
    <t>Can Filling Line</t>
  </si>
  <si>
    <t>30200952</t>
  </si>
  <si>
    <t>Sterilized Can Filling Line</t>
  </si>
  <si>
    <t>30200953</t>
  </si>
  <si>
    <t>Bottle Filling Line</t>
  </si>
  <si>
    <t>30200954</t>
  </si>
  <si>
    <t>Sterilized Bottle Filling Line</t>
  </si>
  <si>
    <t>30200955</t>
  </si>
  <si>
    <t>Keg Filling Line</t>
  </si>
  <si>
    <t>30200960</t>
  </si>
  <si>
    <t>Bottle Soaker and Cleaner</t>
  </si>
  <si>
    <t>30200961</t>
  </si>
  <si>
    <t>Bottle Crusher</t>
  </si>
  <si>
    <t>30200962</t>
  </si>
  <si>
    <t>Can Crusher with Pneumatic Conveyor</t>
  </si>
  <si>
    <t>30200963</t>
  </si>
  <si>
    <t>Industrial Fork Lift: Gasoline Engine (2-stroke)</t>
  </si>
  <si>
    <t>26500320</t>
  </si>
  <si>
    <t>Off-highway 4-stroke Gasoline Engines</t>
  </si>
  <si>
    <t>Industrial Fork Lift: Gasoline Engine (4-stroke)</t>
  </si>
  <si>
    <t>27000320</t>
  </si>
  <si>
    <t>Off-highway Diesel Engines</t>
  </si>
  <si>
    <t>Industrial Fork Lift: Diesel</t>
  </si>
  <si>
    <t>27300320</t>
  </si>
  <si>
    <t>Off-highway LPG-fueled Engines</t>
  </si>
  <si>
    <t>Industrial Fork Lift: Liquified Petroleum Gas (LPG)</t>
  </si>
  <si>
    <t>27501001</t>
  </si>
  <si>
    <t>Fixed Wing Aircraft L &amp; TO Exhaust</t>
  </si>
  <si>
    <t>Military</t>
  </si>
  <si>
    <t>Piston Engine: Aviation Gas</t>
  </si>
  <si>
    <t>27501014</t>
  </si>
  <si>
    <t>Jet Engine: JP-4</t>
  </si>
  <si>
    <t>27501015</t>
  </si>
  <si>
    <t>Jet Engine: JP-5</t>
  </si>
  <si>
    <t>27502001</t>
  </si>
  <si>
    <t>Commercial</t>
  </si>
  <si>
    <t>27502011</t>
  </si>
  <si>
    <t>Jet Engine: Jet A</t>
  </si>
  <si>
    <t>27505001</t>
  </si>
  <si>
    <t>Civil</t>
  </si>
  <si>
    <t>27505011</t>
  </si>
  <si>
    <t>27601001</t>
  </si>
  <si>
    <t>Rotary Wing Aircraft L &amp; TO Exhaust</t>
  </si>
  <si>
    <t>27601014</t>
  </si>
  <si>
    <t>27601015</t>
  </si>
  <si>
    <t>27602001</t>
  </si>
  <si>
    <t>27602011</t>
  </si>
  <si>
    <t>27605001</t>
  </si>
  <si>
    <t>27605011</t>
  </si>
  <si>
    <t>28000211</t>
  </si>
  <si>
    <t>Diesel Marine Vessels</t>
  </si>
  <si>
    <t>Crew Boats: Main Engine Exhaust: Idling</t>
  </si>
  <si>
    <t>28000212</t>
  </si>
  <si>
    <t>Crew Boats: Main Engine Exhaust: Maneuvering</t>
  </si>
  <si>
    <t>28000213</t>
  </si>
  <si>
    <t>Crew Boats: Auxiliary Generator Exhaust: Hotelling</t>
  </si>
  <si>
    <t>28000216</t>
  </si>
  <si>
    <t>Supply Boats: Main Engine Exhaust: Idling</t>
  </si>
  <si>
    <t>28000217</t>
  </si>
  <si>
    <t>Supply Boats: Main Engine Exhaust: Maneuvering</t>
  </si>
  <si>
    <t>28000218</t>
  </si>
  <si>
    <t>Supply Boats: Auxiliary Generator Exhaust: Hotelling</t>
  </si>
  <si>
    <t>28888801</t>
  </si>
  <si>
    <t>Fugitive Emissions</t>
  </si>
  <si>
    <t>Specify in Comments</t>
  </si>
  <si>
    <t>28888802</t>
  </si>
  <si>
    <t>28888803</t>
  </si>
  <si>
    <t>30100101</t>
  </si>
  <si>
    <t>Chemical Manufacturing</t>
  </si>
  <si>
    <t>Adipic Acid</t>
  </si>
  <si>
    <t>30100102</t>
  </si>
  <si>
    <t>Raw Material Storage</t>
  </si>
  <si>
    <t>30100103</t>
  </si>
  <si>
    <t>Cyclohexane Oxidation</t>
  </si>
  <si>
    <t>30100104</t>
  </si>
  <si>
    <t>Nitric Acid Reaction</t>
  </si>
  <si>
    <t>30100105</t>
  </si>
  <si>
    <t>Adipic Acid Refining</t>
  </si>
  <si>
    <t>30100106</t>
  </si>
  <si>
    <t>Drying, Loading, and Storage</t>
  </si>
  <si>
    <t>30100107</t>
  </si>
  <si>
    <t>Absorber</t>
  </si>
  <si>
    <t>30100108</t>
  </si>
  <si>
    <t>Dryer</t>
  </si>
  <si>
    <t>30100109</t>
  </si>
  <si>
    <t>Cooler</t>
  </si>
  <si>
    <t>30100110</t>
  </si>
  <si>
    <t>Loading And Storage</t>
  </si>
  <si>
    <t>30100180</t>
  </si>
  <si>
    <t>Fugitive Emissions: General</t>
  </si>
  <si>
    <t>30100199</t>
  </si>
  <si>
    <t>30100305</t>
  </si>
  <si>
    <t>Ammonia Production</t>
  </si>
  <si>
    <t>Feedstock Desulfurization</t>
  </si>
  <si>
    <t>30100306</t>
  </si>
  <si>
    <t>Primary Reformer: Natural Gas Fired</t>
  </si>
  <si>
    <t>30100307</t>
  </si>
  <si>
    <t>Primary Reformer: Oil Fired</t>
  </si>
  <si>
    <t>30100308</t>
  </si>
  <si>
    <t>Carbon Dioxide Regenerator</t>
  </si>
  <si>
    <t>30100309</t>
  </si>
  <si>
    <t>Condensate Stripper</t>
  </si>
  <si>
    <t>30100310</t>
  </si>
  <si>
    <t>Storage and Loading Tanks</t>
  </si>
  <si>
    <t>30100399</t>
  </si>
  <si>
    <t>30100501</t>
  </si>
  <si>
    <t>Carbon Black Production</t>
  </si>
  <si>
    <t>Channel Process</t>
  </si>
  <si>
    <t>30100502</t>
  </si>
  <si>
    <t>Thermal Process</t>
  </si>
  <si>
    <t>30100503</t>
  </si>
  <si>
    <t>Gas Furnace Process: Main Process Vent</t>
  </si>
  <si>
    <t>30100504</t>
  </si>
  <si>
    <t>Oil Furnace Process: Main Process Vent</t>
  </si>
  <si>
    <t>30100506</t>
  </si>
  <si>
    <t>Transport Air Vent</t>
  </si>
  <si>
    <t>30100507</t>
  </si>
  <si>
    <t>Pellet Dryer</t>
  </si>
  <si>
    <t>30100508</t>
  </si>
  <si>
    <t>Bagging/Loading</t>
  </si>
  <si>
    <t>30100509</t>
  </si>
  <si>
    <t>Furnace Process: Fugitive Emissions</t>
  </si>
  <si>
    <t>30100510</t>
  </si>
  <si>
    <t>Main Process Vent with CO Boiler and Incinerator</t>
  </si>
  <si>
    <t>30100599</t>
  </si>
  <si>
    <t>30100601</t>
  </si>
  <si>
    <t>Charcoal Manufacturing</t>
  </si>
  <si>
    <t>30100603</t>
  </si>
  <si>
    <t>Batch Kiln</t>
  </si>
  <si>
    <t>30100604</t>
  </si>
  <si>
    <t>Continuous Kiln</t>
  </si>
  <si>
    <t>30100605</t>
  </si>
  <si>
    <t>Briquetting</t>
  </si>
  <si>
    <t>30100606</t>
  </si>
  <si>
    <t>Raw Material Handling</t>
  </si>
  <si>
    <t>30100607</t>
  </si>
  <si>
    <t>30100608</t>
  </si>
  <si>
    <t>Handling and Storage</t>
  </si>
  <si>
    <t>30100699</t>
  </si>
  <si>
    <t>30100701</t>
  </si>
  <si>
    <t>Chlorine</t>
  </si>
  <si>
    <t>Carbon Reactivation</t>
  </si>
  <si>
    <t>30100702</t>
  </si>
  <si>
    <t>n-Butyl Alcohol</t>
  </si>
  <si>
    <t>2510000070</t>
  </si>
  <si>
    <t>Isobutyl Alcohol</t>
  </si>
  <si>
    <t>2510000100</t>
  </si>
  <si>
    <t>Carbon Reactivation/Afterburner</t>
  </si>
  <si>
    <t>30100707</t>
  </si>
  <si>
    <t>Carbon Reactivation/Multiple Hearth Furnace</t>
  </si>
  <si>
    <t>30100708</t>
  </si>
  <si>
    <t>Carbon Reactivation/Indirect Furnace</t>
  </si>
  <si>
    <t>30100709</t>
  </si>
  <si>
    <t>Carbon Reactivation/Product Handling (Mesh, Prss)</t>
  </si>
  <si>
    <t>30100799</t>
  </si>
  <si>
    <t>Other Not Classified **</t>
  </si>
  <si>
    <t>30100801</t>
  </si>
  <si>
    <t>Chloro-alkali Production</t>
  </si>
  <si>
    <t>Liquefaction (Diaphragm Cell Process)</t>
  </si>
  <si>
    <t>30100802</t>
  </si>
  <si>
    <t>Liquefaction (Mercury Cell Process)</t>
  </si>
  <si>
    <t>30100803</t>
  </si>
  <si>
    <t>Chlorine Loading: Tank Car Vent</t>
  </si>
  <si>
    <t>30100804</t>
  </si>
  <si>
    <t>Pulp Dryer : Oil-fired</t>
  </si>
  <si>
    <t>30201608</t>
  </si>
  <si>
    <t>Pulp Dryer : Natural Gas-fired</t>
  </si>
  <si>
    <t>30201612</t>
  </si>
  <si>
    <t>Dried Pulp Pelletizer</t>
  </si>
  <si>
    <t>30201616</t>
  </si>
  <si>
    <t>Dried Pulp Pellet Cooler</t>
  </si>
  <si>
    <t>30201621</t>
  </si>
  <si>
    <t>First Carbonation Tank</t>
  </si>
  <si>
    <t>30201622</t>
  </si>
  <si>
    <t>Second Carbonation Tank</t>
  </si>
  <si>
    <t>30201631</t>
  </si>
  <si>
    <t>Sulfur Stove Contacting Tower</t>
  </si>
  <si>
    <t>30201641</t>
  </si>
  <si>
    <t>First Effect Evaporator Vent</t>
  </si>
  <si>
    <t>30201651</t>
  </si>
  <si>
    <t>30201655</t>
  </si>
  <si>
    <t>30201658</t>
  </si>
  <si>
    <t>30201661</t>
  </si>
  <si>
    <t>Sugar Conveying and Sacking</t>
  </si>
  <si>
    <t>30201682</t>
  </si>
  <si>
    <t>Lime Crusher</t>
  </si>
  <si>
    <t>30201684</t>
  </si>
  <si>
    <t>Lime Kiln : Coal-fired</t>
  </si>
  <si>
    <t>30201686</t>
  </si>
  <si>
    <t>Lime Kiln : Natural Gas-fired</t>
  </si>
  <si>
    <t>30201688</t>
  </si>
  <si>
    <t>Lime Slaker</t>
  </si>
  <si>
    <t>30201699</t>
  </si>
  <si>
    <t>30201701</t>
  </si>
  <si>
    <t>Peanut Processing</t>
  </si>
  <si>
    <t>Loading/Unloading</t>
  </si>
  <si>
    <t>30201702</t>
  </si>
  <si>
    <t>30201703</t>
  </si>
  <si>
    <t>Shelling</t>
  </si>
  <si>
    <t>30201704</t>
  </si>
  <si>
    <t>30201705</t>
  </si>
  <si>
    <t>30201711</t>
  </si>
  <si>
    <t>Unloading of Almonds to Receiving Pit</t>
  </si>
  <si>
    <t>30201712</t>
  </si>
  <si>
    <t>Precleaning of Orchard Debris from Almonds</t>
  </si>
  <si>
    <t>30510005</t>
  </si>
  <si>
    <t>30510006</t>
  </si>
  <si>
    <t>30510007</t>
  </si>
  <si>
    <t>30510101</t>
  </si>
  <si>
    <t>Bulk Materials Conveyors</t>
  </si>
  <si>
    <t>30510102</t>
  </si>
  <si>
    <t>30510103</t>
  </si>
  <si>
    <t>30510104</t>
  </si>
  <si>
    <t>30510105</t>
  </si>
  <si>
    <t>30510106</t>
  </si>
  <si>
    <t>30510107</t>
  </si>
  <si>
    <t>Scrap Metal</t>
  </si>
  <si>
    <t>30510108</t>
  </si>
  <si>
    <t>Sulfur</t>
  </si>
  <si>
    <t>30510196</t>
  </si>
  <si>
    <t>Chemical: Specify in Comments</t>
  </si>
  <si>
    <t>30510197</t>
  </si>
  <si>
    <t>Fertilizer: Specify in Comments</t>
  </si>
  <si>
    <t>30510198</t>
  </si>
  <si>
    <t>Mineral: Specify in Comments</t>
  </si>
  <si>
    <t>30510199</t>
  </si>
  <si>
    <t>30510201</t>
  </si>
  <si>
    <t>Bulk Materials Storage Bins</t>
  </si>
  <si>
    <t>30510202</t>
  </si>
  <si>
    <t>30510203</t>
  </si>
  <si>
    <t>30510204</t>
  </si>
  <si>
    <t>30510205</t>
  </si>
  <si>
    <t>30510206</t>
  </si>
  <si>
    <t>30510207</t>
  </si>
  <si>
    <t>30510208</t>
  </si>
  <si>
    <t>30510209</t>
  </si>
  <si>
    <t>30510296</t>
  </si>
  <si>
    <t>30510297</t>
  </si>
  <si>
    <t>30510298</t>
  </si>
  <si>
    <t>30510299</t>
  </si>
  <si>
    <t>30510301</t>
  </si>
  <si>
    <t>Bulk Materials Open Stockpiles</t>
  </si>
  <si>
    <t>30510302</t>
  </si>
  <si>
    <t>30510303</t>
  </si>
  <si>
    <t>30510304</t>
  </si>
  <si>
    <t>30510305</t>
  </si>
  <si>
    <t>30510306</t>
  </si>
  <si>
    <t>30510307</t>
  </si>
  <si>
    <t>30510308</t>
  </si>
  <si>
    <t>30510309</t>
  </si>
  <si>
    <t>30510310</t>
  </si>
  <si>
    <t>Fluxes</t>
  </si>
  <si>
    <t>30510396</t>
  </si>
  <si>
    <t>30510397</t>
  </si>
  <si>
    <t>30510398</t>
  </si>
  <si>
    <t>30510399</t>
  </si>
  <si>
    <t>30510401</t>
  </si>
  <si>
    <t>Bulk Materials Unloading Operation</t>
  </si>
  <si>
    <t>30510402</t>
  </si>
  <si>
    <t>30510403</t>
  </si>
  <si>
    <t>30510404</t>
  </si>
  <si>
    <t>30510405</t>
  </si>
  <si>
    <t>30510406</t>
  </si>
  <si>
    <t>30510407</t>
  </si>
  <si>
    <t>30510408</t>
  </si>
  <si>
    <t>30510496</t>
  </si>
  <si>
    <t>30510497</t>
  </si>
  <si>
    <t>30510498</t>
  </si>
  <si>
    <t>30510499</t>
  </si>
  <si>
    <t>30510501</t>
  </si>
  <si>
    <t>Bulk Materials Loading Operation</t>
  </si>
  <si>
    <t>30510502</t>
  </si>
  <si>
    <t>30510503</t>
  </si>
  <si>
    <t>30510504</t>
  </si>
  <si>
    <t>30510505</t>
  </si>
  <si>
    <t>30510506</t>
  </si>
  <si>
    <t>30510507</t>
  </si>
  <si>
    <t>30510508</t>
  </si>
  <si>
    <t>30510596</t>
  </si>
  <si>
    <t>30510597</t>
  </si>
  <si>
    <t>30510598</t>
  </si>
  <si>
    <t>30510599</t>
  </si>
  <si>
    <t>30510604</t>
  </si>
  <si>
    <t>Bulk Materials Screening/Size Classification</t>
  </si>
  <si>
    <t>30510708</t>
  </si>
  <si>
    <t>Bulk Materials Separation: Cyclones</t>
  </si>
  <si>
    <t>30510709</t>
  </si>
  <si>
    <t>Bauxite</t>
  </si>
  <si>
    <t>30510808</t>
  </si>
  <si>
    <t>Bulk Materials: Grinding/Crushing</t>
  </si>
  <si>
    <t>30510809</t>
  </si>
  <si>
    <t>30515001</t>
  </si>
  <si>
    <t>30515002</t>
  </si>
  <si>
    <t>30515003</t>
  </si>
  <si>
    <t>30515004</t>
  </si>
  <si>
    <t>Finished Product Handling</t>
  </si>
  <si>
    <t>30515005</t>
  </si>
  <si>
    <t>30531001</t>
  </si>
  <si>
    <t>Coal Mining, Cleaning, and Material Handling (See 305010)</t>
  </si>
  <si>
    <t>30531002</t>
  </si>
  <si>
    <t>30531003</t>
  </si>
  <si>
    <t>30531004</t>
  </si>
  <si>
    <t>30531005</t>
  </si>
  <si>
    <t>30531006</t>
  </si>
  <si>
    <t>30531007</t>
  </si>
  <si>
    <t>30531008</t>
  </si>
  <si>
    <t>30531009</t>
  </si>
  <si>
    <t>30531010</t>
  </si>
  <si>
    <t>30531011</t>
  </si>
  <si>
    <t>30531012</t>
  </si>
  <si>
    <t>30531013</t>
  </si>
  <si>
    <t>30531014</t>
  </si>
  <si>
    <t>30531015</t>
  </si>
  <si>
    <t>30531016</t>
  </si>
  <si>
    <t>30531017</t>
  </si>
  <si>
    <t>30531090</t>
  </si>
  <si>
    <t>Crude Oil Storage Tanks</t>
  </si>
  <si>
    <t>30201950</t>
  </si>
  <si>
    <t>Solvent/Water Separator</t>
  </si>
  <si>
    <t>30201960</t>
  </si>
  <si>
    <t>Wastewater Evaporator</t>
  </si>
  <si>
    <t>30201997</t>
  </si>
  <si>
    <t>Soybean Oil Production: Complete Process-Solvent Loss(Plant-specific)</t>
  </si>
  <si>
    <t>30201998</t>
  </si>
  <si>
    <t>Soybean Oil Production: Complete Process-Solvent Loss (average)</t>
  </si>
  <si>
    <t>30201999</t>
  </si>
  <si>
    <t>30202001</t>
  </si>
  <si>
    <t>Beef Cattle Feedlots</t>
  </si>
  <si>
    <t>Feedlots: General</t>
  </si>
  <si>
    <t>30202002</t>
  </si>
  <si>
    <t>30202101</t>
  </si>
  <si>
    <t>Eggs and Poultry Production</t>
  </si>
  <si>
    <t>Manure Handling: Dry</t>
  </si>
  <si>
    <t>30202102</t>
  </si>
  <si>
    <t>30202105</t>
  </si>
  <si>
    <t>Manure Handling: Wet</t>
  </si>
  <si>
    <t>30202106</t>
  </si>
  <si>
    <t>30202201</t>
  </si>
  <si>
    <t>Cotton Seed Delinting</t>
  </si>
  <si>
    <t>Acid Delinting of Cotton Seeds</t>
  </si>
  <si>
    <t>30202601</t>
  </si>
  <si>
    <t>Seed Products and Processing</t>
  </si>
  <si>
    <t>Seed Handling: General</t>
  </si>
  <si>
    <t>30202801</t>
  </si>
  <si>
    <t>Mushroom Growing</t>
  </si>
  <si>
    <t>30203001</t>
  </si>
  <si>
    <t>Dairy Products</t>
  </si>
  <si>
    <t>Milk: Spray Dryer</t>
  </si>
  <si>
    <t>30203010</t>
  </si>
  <si>
    <t>Whey Dryer</t>
  </si>
  <si>
    <t>30203020</t>
  </si>
  <si>
    <t>Cheese Dryer</t>
  </si>
  <si>
    <t>30203099</t>
  </si>
  <si>
    <t>30203103</t>
  </si>
  <si>
    <t>Export Grain Elevators</t>
  </si>
  <si>
    <t>30203104</t>
  </si>
  <si>
    <t>30203105</t>
  </si>
  <si>
    <t>Unloading</t>
  </si>
  <si>
    <t>30203106</t>
  </si>
  <si>
    <t>30203107</t>
  </si>
  <si>
    <t>30203108</t>
  </si>
  <si>
    <t>30203109</t>
  </si>
  <si>
    <t>30203110</t>
  </si>
  <si>
    <t>30203111</t>
  </si>
  <si>
    <t>30203201</t>
  </si>
  <si>
    <t>Bakeries</t>
  </si>
  <si>
    <t>Bread Baking: Sponge-Dough Process</t>
  </si>
  <si>
    <t>30203202</t>
  </si>
  <si>
    <t>Bread Baking: Straight-Dough Process</t>
  </si>
  <si>
    <t>30203203</t>
  </si>
  <si>
    <t>Material Handling and Transferring</t>
  </si>
  <si>
    <t>30203204</t>
  </si>
  <si>
    <t>Flour Storage</t>
  </si>
  <si>
    <t>30203205</t>
  </si>
  <si>
    <t>Cracker and Cookie Baking</t>
  </si>
  <si>
    <t>30203299</t>
  </si>
  <si>
    <t>30203399</t>
  </si>
  <si>
    <t>Tobacco Processing</t>
  </si>
  <si>
    <t>30203404</t>
  </si>
  <si>
    <t>Baker's Yeast Manufacturing - Dry Yeast</t>
  </si>
  <si>
    <t>Intermediate Fermentor (F4 Stage)</t>
  </si>
  <si>
    <t>30203405</t>
  </si>
  <si>
    <t>Stock Fermentor (F5 Stage)</t>
  </si>
  <si>
    <t>30203406</t>
  </si>
  <si>
    <t>Pitch Fermentor (F6 Stage)</t>
  </si>
  <si>
    <t>30203407</t>
  </si>
  <si>
    <t>Trade Fermentor (F7 Stage)</t>
  </si>
  <si>
    <t>30203410</t>
  </si>
  <si>
    <t>30203415</t>
  </si>
  <si>
    <t>Extrusion</t>
  </si>
  <si>
    <t>30203420</t>
  </si>
  <si>
    <t>30203421</t>
  </si>
  <si>
    <t>Drying Chamber</t>
  </si>
  <si>
    <t>30203422</t>
  </si>
  <si>
    <t>30600511</t>
  </si>
  <si>
    <t>Sour Water Treating</t>
  </si>
  <si>
    <t>30600514</t>
  </si>
  <si>
    <t>Petroleum Refinery Wastewater System: Junction Box</t>
  </si>
  <si>
    <t>30600515</t>
  </si>
  <si>
    <t>Petroleum Refinery Wastewater System: Lift Station</t>
  </si>
  <si>
    <t>30600516</t>
  </si>
  <si>
    <t>Petroleum Refinery Wastewater System: Aerated Impoundment</t>
  </si>
  <si>
    <t>30600517</t>
  </si>
  <si>
    <t>Petroleum Refinery Wastewater System: Non-aerated Impoundment</t>
  </si>
  <si>
    <t>30600518</t>
  </si>
  <si>
    <t>Petroleum Refinery Wastewater System: Weir</t>
  </si>
  <si>
    <t>30600519</t>
  </si>
  <si>
    <t>Petroleum Refinery Wastewater System: Activated Sludge Impoundment</t>
  </si>
  <si>
    <t>30600520</t>
  </si>
  <si>
    <t>Petroleum Refinery Wastewater System: Clarifier</t>
  </si>
  <si>
    <t>30600521</t>
  </si>
  <si>
    <t>Petroleum Refinery Wastewater System: Open Trench</t>
  </si>
  <si>
    <t>30600522</t>
  </si>
  <si>
    <t>Continuous Deep Fat Fryer: Potato Chips</t>
  </si>
  <si>
    <t>30203602</t>
  </si>
  <si>
    <t>Continuous Deep Fat Fryer: Other Snack Chips</t>
  </si>
  <si>
    <t>30203603</t>
  </si>
  <si>
    <t>Batch Deep Fat Fryer: Potato Chips</t>
  </si>
  <si>
    <t>30203604</t>
  </si>
  <si>
    <t>Gas-fired Toaster: Snack Chips</t>
  </si>
  <si>
    <t>30203801</t>
  </si>
  <si>
    <t>Animal/Poultry Rendering</t>
  </si>
  <si>
    <t>30203802</t>
  </si>
  <si>
    <t>Size Reduction</t>
  </si>
  <si>
    <t>30203803</t>
  </si>
  <si>
    <t>30203804</t>
  </si>
  <si>
    <t>30203805</t>
  </si>
  <si>
    <t>Material Handling</t>
  </si>
  <si>
    <t>30203811</t>
  </si>
  <si>
    <t>Blood Dryer: Natural Gas Direct Fired</t>
  </si>
  <si>
    <t>30203812</t>
  </si>
  <si>
    <t>Blood Dryer: Steam-coil Indirect Heated</t>
  </si>
  <si>
    <t>30203901</t>
  </si>
  <si>
    <t>Carob Kibble</t>
  </si>
  <si>
    <t>Roaster</t>
  </si>
  <si>
    <t>30203902</t>
  </si>
  <si>
    <t>Receiving</t>
  </si>
  <si>
    <t>30204001</t>
  </si>
  <si>
    <t>Cereal</t>
  </si>
  <si>
    <t>30204002</t>
  </si>
  <si>
    <t>Cereal Conveying</t>
  </si>
  <si>
    <t>30204003</t>
  </si>
  <si>
    <t>30101451</t>
  </si>
  <si>
    <t>Packaging</t>
  </si>
  <si>
    <t>30203601</t>
  </si>
  <si>
    <t>Deep Fat Frying</t>
  </si>
  <si>
    <t>Waste Disposal, Treatment, and Recovery</t>
  </si>
  <si>
    <t>On-site Incineration</t>
  </si>
  <si>
    <t>All Categories</t>
  </si>
  <si>
    <t>2601010000</t>
  </si>
  <si>
    <t>Product Filling: Filling Operations</t>
  </si>
  <si>
    <t>30101470</t>
  </si>
  <si>
    <t>Equipment Cleaning</t>
  </si>
  <si>
    <t>30101471</t>
  </si>
  <si>
    <t>Equipment Cleaning: Hand Wipe</t>
  </si>
  <si>
    <t>30101472</t>
  </si>
  <si>
    <t>Equipment Cleaning: Tanks, Vessels, etc.</t>
  </si>
  <si>
    <t>30101498</t>
  </si>
  <si>
    <t>30101499</t>
  </si>
  <si>
    <t>30101501</t>
  </si>
  <si>
    <t>Varnish Manufacturing</t>
  </si>
  <si>
    <t>Bodying Oil</t>
  </si>
  <si>
    <t>30101502</t>
  </si>
  <si>
    <t>Oleoresinous</t>
  </si>
  <si>
    <t>30101503</t>
  </si>
  <si>
    <t>Alkyd</t>
  </si>
  <si>
    <t>30101505</t>
  </si>
  <si>
    <t>Acrylic</t>
  </si>
  <si>
    <t>30101510</t>
  </si>
  <si>
    <t>Oil Storage</t>
  </si>
  <si>
    <t>30101515</t>
  </si>
  <si>
    <t>Kettle Loading</t>
  </si>
  <si>
    <t>30101520</t>
  </si>
  <si>
    <t>Varnish Cooking</t>
  </si>
  <si>
    <t>30101521</t>
  </si>
  <si>
    <t>Varnish Cooking: Open Kettle</t>
  </si>
  <si>
    <t>30101522</t>
  </si>
  <si>
    <t>Varnish Cooking: Closed Kettle</t>
  </si>
  <si>
    <t>30101530</t>
  </si>
  <si>
    <t>Varnish Thinning</t>
  </si>
  <si>
    <t>30101540</t>
  </si>
  <si>
    <t>Clarification</t>
  </si>
  <si>
    <t>30101541</t>
  </si>
  <si>
    <t>Clarification: Strainer</t>
  </si>
  <si>
    <t>30101542</t>
  </si>
  <si>
    <t>Clarification: Centrifuge</t>
  </si>
  <si>
    <t>30101543</t>
  </si>
  <si>
    <t>Clarification: Filter Press</t>
  </si>
  <si>
    <t>30101550</t>
  </si>
  <si>
    <t>End Product Transfer</t>
  </si>
  <si>
    <t>30101560</t>
  </si>
  <si>
    <t>End Product Storage</t>
  </si>
  <si>
    <t>30101599</t>
  </si>
  <si>
    <t>30101601</t>
  </si>
  <si>
    <t>Phosphoric Acid: Wet Process</t>
  </si>
  <si>
    <t>Reactor</t>
  </si>
  <si>
    <t>30101602</t>
  </si>
  <si>
    <t>Gypsum Pond</t>
  </si>
  <si>
    <t>30101603</t>
  </si>
  <si>
    <t>Condenser</t>
  </si>
  <si>
    <t>30101699</t>
  </si>
  <si>
    <t>30101702</t>
  </si>
  <si>
    <t>Phosphoric Acid: Thermal Process</t>
  </si>
  <si>
    <t>Absorber: General</t>
  </si>
  <si>
    <t>30101703</t>
  </si>
  <si>
    <t>Absorber with Packed Tower</t>
  </si>
  <si>
    <t>30101704</t>
  </si>
  <si>
    <t>Absorber with Venturi Scrubber</t>
  </si>
  <si>
    <t>30101705</t>
  </si>
  <si>
    <t>Absorber with Glass Mist Eliminator</t>
  </si>
  <si>
    <t>30101706</t>
  </si>
  <si>
    <t>Absorber with Wire Mist Eliminator</t>
  </si>
  <si>
    <t>30101707</t>
  </si>
  <si>
    <t>Absorber with High-pressure Mist Eliminator</t>
  </si>
  <si>
    <t>30101708</t>
  </si>
  <si>
    <t>Absorber with ESP</t>
  </si>
  <si>
    <t>30101799</t>
  </si>
  <si>
    <t>30101801</t>
  </si>
  <si>
    <t>Plastics Production</t>
  </si>
  <si>
    <t>Polyvinyl Chlorides and Copolymers ** (Use 6-46-3X0-XX)</t>
  </si>
  <si>
    <t>30101802</t>
  </si>
  <si>
    <t>Polypropylene and Copolymers</t>
  </si>
  <si>
    <t>30101803</t>
  </si>
  <si>
    <t>Ethylene-Propylene Copolymers</t>
  </si>
  <si>
    <t>30101805</t>
  </si>
  <si>
    <t>Phenolic Resins</t>
  </si>
  <si>
    <t>30101807</t>
  </si>
  <si>
    <t>General: Polyethylene (High Density)</t>
  </si>
  <si>
    <t>30101808</t>
  </si>
  <si>
    <t>Monomer and Solvent Storage</t>
  </si>
  <si>
    <t>30101809</t>
  </si>
  <si>
    <t>Extruder</t>
  </si>
  <si>
    <t>30101810</t>
  </si>
  <si>
    <t>Conveying</t>
  </si>
  <si>
    <t>30101811</t>
  </si>
  <si>
    <t>Storage</t>
  </si>
  <si>
    <t>30101812</t>
  </si>
  <si>
    <t>General: Polyethylene (Low Density)</t>
  </si>
  <si>
    <t>30101813</t>
  </si>
  <si>
    <t>Recovery and Purification System</t>
  </si>
  <si>
    <t>30101814</t>
  </si>
  <si>
    <t>30101815</t>
  </si>
  <si>
    <t>Pellet Silo</t>
  </si>
  <si>
    <t>30101816</t>
  </si>
  <si>
    <t>Transferring/Handling/Loading/Packing</t>
  </si>
  <si>
    <t>30101817</t>
  </si>
  <si>
    <t>30101818</t>
  </si>
  <si>
    <t>30101819</t>
  </si>
  <si>
    <t>Solvent Recovery</t>
  </si>
  <si>
    <t>30101820</t>
  </si>
  <si>
    <t>Polymer Drying</t>
  </si>
  <si>
    <t>30101821</t>
  </si>
  <si>
    <t>Extruding/Pelletizing/Conveying/Storage</t>
  </si>
  <si>
    <t>30101822</t>
  </si>
  <si>
    <t>Acrylic Resins</t>
  </si>
  <si>
    <t>30101827</t>
  </si>
  <si>
    <t>Polyamide Resins</t>
  </si>
  <si>
    <t>30101832</t>
  </si>
  <si>
    <t>Urea-Formaldehyde Resins</t>
  </si>
  <si>
    <t>30101837</t>
  </si>
  <si>
    <t>Polyester Resins</t>
  </si>
  <si>
    <t>30101838</t>
  </si>
  <si>
    <t>Reactor Kettle ** (Use 6-45-200-11 or 6-45-210-11)</t>
  </si>
  <si>
    <t>30101839</t>
  </si>
  <si>
    <t>Resin Thinning Tank ** (Use 6-45-200-21 or 6-45-210-21)</t>
  </si>
  <si>
    <t>30101840</t>
  </si>
  <si>
    <t>Resin Storage Tank ** (Use 6-45-200-23 or 6-45-210-23)</t>
  </si>
  <si>
    <t>30101842</t>
  </si>
  <si>
    <t>Melamine Resins</t>
  </si>
  <si>
    <t>30101847</t>
  </si>
  <si>
    <t>Epoxy Resins</t>
  </si>
  <si>
    <t>30101849</t>
  </si>
  <si>
    <t>Acrylonitrile-Butadiene-Styrene (ABS) Resin</t>
  </si>
  <si>
    <t>30101852</t>
  </si>
  <si>
    <t>Polyfluorocarbons</t>
  </si>
  <si>
    <t>30101860</t>
  </si>
  <si>
    <t>Recovery System (Polyethylene)</t>
  </si>
  <si>
    <t>30101861</t>
  </si>
  <si>
    <t>Purification System (Polyethylene)</t>
  </si>
  <si>
    <t>30101863</t>
  </si>
  <si>
    <t>30101864</t>
  </si>
  <si>
    <t>Pellet Silo/Storage</t>
  </si>
  <si>
    <t>30101865</t>
  </si>
  <si>
    <t>Transferring/Conveying</t>
  </si>
  <si>
    <t>30101866</t>
  </si>
  <si>
    <t>Packing/Shipping</t>
  </si>
  <si>
    <t>30101870</t>
  </si>
  <si>
    <t>Reactor (Polyether Resins)</t>
  </si>
  <si>
    <t>30101871</t>
  </si>
  <si>
    <t>Blowing Agent: Freon (Polyether Resins)</t>
  </si>
  <si>
    <t>30101872</t>
  </si>
  <si>
    <t>Miscellaneous (Polyether Resins)</t>
  </si>
  <si>
    <t>30101880</t>
  </si>
  <si>
    <t>Reactor (Polyurethane)</t>
  </si>
  <si>
    <t>30101881</t>
  </si>
  <si>
    <t>Blowing Agent: Freon (Polyurethane)</t>
  </si>
  <si>
    <t>30101882</t>
  </si>
  <si>
    <t>Blowing Agent: Methylene Chloride (Polyurethane)</t>
  </si>
  <si>
    <t>30101883</t>
  </si>
  <si>
    <t>Transferring/Conveying/Storage (Polyurethane)</t>
  </si>
  <si>
    <t>30101884</t>
  </si>
  <si>
    <t>Packing/Shipping (Polyurethane)</t>
  </si>
  <si>
    <t>30101885</t>
  </si>
  <si>
    <t>2294015002</t>
  </si>
  <si>
    <t>2296000000</t>
  </si>
  <si>
    <t>Unpaved Roads</t>
  </si>
  <si>
    <t>All Unpaved Roads</t>
  </si>
  <si>
    <t>2296005000</t>
  </si>
  <si>
    <t>Public Unpaved Roads</t>
  </si>
  <si>
    <t>2296010000</t>
  </si>
  <si>
    <t>Industrial Unpaved Roads</t>
  </si>
  <si>
    <t>2301000000</t>
  </si>
  <si>
    <t>Industrial Processes</t>
  </si>
  <si>
    <t>Chemical Manufacturing: SIC 28</t>
  </si>
  <si>
    <t>All Processes</t>
  </si>
  <si>
    <t>2301010000</t>
  </si>
  <si>
    <t>Industrial Inorganic Chemical Manufacturing</t>
  </si>
  <si>
    <t>2301010010</t>
  </si>
  <si>
    <t>Sulfur Recovery: Sour Gas</t>
  </si>
  <si>
    <t>Industrial Processes, Oil and Gas Production, Natural Gas Production, Other Not Classified</t>
  </si>
  <si>
    <t>31000301</t>
  </si>
  <si>
    <t>Agriculture - Crops</t>
  </si>
  <si>
    <t>2801000001</t>
  </si>
  <si>
    <t>Unpaved Road Traffic: Fugitive Emissions</t>
  </si>
  <si>
    <t>30300521</t>
  </si>
  <si>
    <t>Noranda Reactor</t>
  </si>
  <si>
    <t>Other Not Classified (Polyurethane)</t>
  </si>
  <si>
    <t>30101890</t>
  </si>
  <si>
    <t>Catalyst Preparation</t>
  </si>
  <si>
    <t>30101891</t>
  </si>
  <si>
    <t>Reactor Vents</t>
  </si>
  <si>
    <t>30101892</t>
  </si>
  <si>
    <t>Separation Processes</t>
  </si>
  <si>
    <t>30101893</t>
  </si>
  <si>
    <t>30101894</t>
  </si>
  <si>
    <t>Solvent Storage</t>
  </si>
  <si>
    <t>30101899</t>
  </si>
  <si>
    <t>Others Not Specified</t>
  </si>
  <si>
    <t>30101901</t>
  </si>
  <si>
    <t>Phthalic Anhydride</t>
  </si>
  <si>
    <t>o-Xylene Oxidation: Main Process Stream</t>
  </si>
  <si>
    <t>30101902</t>
  </si>
  <si>
    <t>o-Xylene Oxidation: Pre-Treatment</t>
  </si>
  <si>
    <t>30101904</t>
  </si>
  <si>
    <t>o-Xylene Oxidation: Distillation</t>
  </si>
  <si>
    <t>30101905</t>
  </si>
  <si>
    <t>Naphthalene Oxidation: Main Process Stream</t>
  </si>
  <si>
    <t>30101906</t>
  </si>
  <si>
    <t>Naphthalene Oxidation: Pre-Treatment</t>
  </si>
  <si>
    <t>30101907</t>
  </si>
  <si>
    <t>Naphthalene Oxidation: Distillation</t>
  </si>
  <si>
    <t>30101908</t>
  </si>
  <si>
    <t>30101909</t>
  </si>
  <si>
    <t>Flaking and Bagging</t>
  </si>
  <si>
    <t>30102001</t>
  </si>
  <si>
    <t>Printing Ink Manufacture</t>
  </si>
  <si>
    <t>Vehicle Cooking: General</t>
  </si>
  <si>
    <t>30102002</t>
  </si>
  <si>
    <t>Vehicle Cooking: Oils</t>
  </si>
  <si>
    <t>30102003</t>
  </si>
  <si>
    <t>Ferroalloy, Open Furnace</t>
  </si>
  <si>
    <t>50% FeSi: Electric Smelting Furnace</t>
  </si>
  <si>
    <t>30300602</t>
  </si>
  <si>
    <t>75% FeSi: Electric Smelting Furnace</t>
  </si>
  <si>
    <t>30300603</t>
  </si>
  <si>
    <t>90% FeSi: Electric Smelting Furnace</t>
  </si>
  <si>
    <t>30300604</t>
  </si>
  <si>
    <t>Silicon Metal: Electric Smelting Furnace</t>
  </si>
  <si>
    <t>30300605</t>
  </si>
  <si>
    <t>Silicomanaganese: Electric Smelting Furnace</t>
  </si>
  <si>
    <t>30300606</t>
  </si>
  <si>
    <t>80% Ferromanganese</t>
  </si>
  <si>
    <t>30300607</t>
  </si>
  <si>
    <t>80% Ferrochromium</t>
  </si>
  <si>
    <t>30300608</t>
  </si>
  <si>
    <t>30300609</t>
  </si>
  <si>
    <t>Raw Material Crushing</t>
  </si>
  <si>
    <t>30300610</t>
  </si>
  <si>
    <t>Ore Screening</t>
  </si>
  <si>
    <t>30300611</t>
  </si>
  <si>
    <t>30300613</t>
  </si>
  <si>
    <t>30300614</t>
  </si>
  <si>
    <t>Raw Material Transfer</t>
  </si>
  <si>
    <t>30300615</t>
  </si>
  <si>
    <t>Ferromanganese: Blast Furnace</t>
  </si>
  <si>
    <t>30300616</t>
  </si>
  <si>
    <t>Ferrosilicon: Blast Furnace</t>
  </si>
  <si>
    <t>30300617</t>
  </si>
  <si>
    <t>Cast House</t>
  </si>
  <si>
    <t>30300618</t>
  </si>
  <si>
    <t>Mix House/Weighing</t>
  </si>
  <si>
    <t>30300619</t>
  </si>
  <si>
    <t>Raw Material Charging</t>
  </si>
  <si>
    <t>30300620</t>
  </si>
  <si>
    <t>Tapping</t>
  </si>
  <si>
    <t>30300621</t>
  </si>
  <si>
    <t>Casting</t>
  </si>
  <si>
    <t>30300622</t>
  </si>
  <si>
    <t>Cooling</t>
  </si>
  <si>
    <t>30300623</t>
  </si>
  <si>
    <t>Product Crushing</t>
  </si>
  <si>
    <t>30300624</t>
  </si>
  <si>
    <t>Product Storage</t>
  </si>
  <si>
    <t>30300625</t>
  </si>
  <si>
    <t>Product Loading</t>
  </si>
  <si>
    <t>30300651</t>
  </si>
  <si>
    <t>Sealed Furnace: Ferromanganese: Electric Arc Furnace</t>
  </si>
  <si>
    <t>30300652</t>
  </si>
  <si>
    <t>Sealed Furnace: Ferrochromium: Electric Arc Furnace</t>
  </si>
  <si>
    <t>30300653</t>
  </si>
  <si>
    <t>Sealed Furnace: Ferrochromium Silica: Electric Arc Furnace</t>
  </si>
  <si>
    <t>30300654</t>
  </si>
  <si>
    <t>Sealed Furnace: EAF - Other Alloys: Specify in Comment</t>
  </si>
  <si>
    <t>30300699</t>
  </si>
  <si>
    <t>30300701</t>
  </si>
  <si>
    <t>Ferroalloy, Semi-covered Furnace</t>
  </si>
  <si>
    <t>Ferromanganese: Electric Arc Furnace</t>
  </si>
  <si>
    <t>SCC6 - added ferroalloy</t>
  </si>
  <si>
    <t>30300702</t>
  </si>
  <si>
    <t>Electric Arc Furnace: Other Alloys/Specify</t>
  </si>
  <si>
    <t>30300703</t>
  </si>
  <si>
    <t>Ferrochromium: Electric Arc Furnace</t>
  </si>
  <si>
    <t>30300704</t>
  </si>
  <si>
    <t>Ferrochromium Silicon: Electric Arc Furnace</t>
  </si>
  <si>
    <t>30300801</t>
  </si>
  <si>
    <t>Iron Production (See 3-03-015 for Integrated Iron &amp; Steel MACT)</t>
  </si>
  <si>
    <t>Ore Charging</t>
  </si>
  <si>
    <t>30300802</t>
  </si>
  <si>
    <t>Agglomerate Charging</t>
  </si>
  <si>
    <t>30300804</t>
  </si>
  <si>
    <t>Loader: Hi-Silt</t>
  </si>
  <si>
    <t>30300805</t>
  </si>
  <si>
    <t>Loader: Low-Silt</t>
  </si>
  <si>
    <t>30300808</t>
  </si>
  <si>
    <t>Slag Crushing and Sizing</t>
  </si>
  <si>
    <t>30300809</t>
  </si>
  <si>
    <t>Slag Removal and Dumping</t>
  </si>
  <si>
    <t>30300811</t>
  </si>
  <si>
    <t>Raw Material Stockpiles, Coke Breeze, Limestone, Ore Fines</t>
  </si>
  <si>
    <t>30300812</t>
  </si>
  <si>
    <t>Raw Material Transfer/Handling</t>
  </si>
  <si>
    <t>30300813</t>
  </si>
  <si>
    <t>Windbox</t>
  </si>
  <si>
    <t>30300814</t>
  </si>
  <si>
    <t>Discharge End</t>
  </si>
  <si>
    <t>30300815</t>
  </si>
  <si>
    <t>Sinter Breaker</t>
  </si>
  <si>
    <t>30300816</t>
  </si>
  <si>
    <t>Hot Screening</t>
  </si>
  <si>
    <t>30300817</t>
  </si>
  <si>
    <t>30300818</t>
  </si>
  <si>
    <t>Cold Screening</t>
  </si>
  <si>
    <t>30300819</t>
  </si>
  <si>
    <t>Sinter Process (Combined Code includes 15,16,17,18)</t>
  </si>
  <si>
    <t>30300820</t>
  </si>
  <si>
    <t>Sinter Conveyor: Transfer Station</t>
  </si>
  <si>
    <t>30300821</t>
  </si>
  <si>
    <t>Unload Ore, Pellets, Limestone, into Blast Furnace</t>
  </si>
  <si>
    <t>30300822</t>
  </si>
  <si>
    <t>Empty-cell process with steam heating, other waterborne preservative</t>
  </si>
  <si>
    <t>30700560</t>
  </si>
  <si>
    <t>Empty-cell process with artif cond &amp; stm heating, creosote</t>
  </si>
  <si>
    <t>30700561</t>
  </si>
  <si>
    <t>Empty-cell process with artif cond &amp; stm heating, pentachlorophenol</t>
  </si>
  <si>
    <t>30700562</t>
  </si>
  <si>
    <t>Empty-cell process with artif cond &amp; stm heating, other oilborne prese</t>
  </si>
  <si>
    <t>30700563</t>
  </si>
  <si>
    <t>30300829</t>
  </si>
  <si>
    <t>Blast Furnace: Taphole and Trough</t>
  </si>
  <si>
    <t>30300831</t>
  </si>
  <si>
    <t>Unpaved Roads: Light Duty Vehicles</t>
  </si>
  <si>
    <t>spelled out LDV</t>
  </si>
  <si>
    <t>30300832</t>
  </si>
  <si>
    <t>Unpaved Roads: Medium Duty Vehicles</t>
  </si>
  <si>
    <t>spelled out MDV</t>
  </si>
  <si>
    <t>30300833</t>
  </si>
  <si>
    <t>Unpaved Roads: Heavy Duty Vehicles</t>
  </si>
  <si>
    <t>spelled out HDV</t>
  </si>
  <si>
    <t>30300834</t>
  </si>
  <si>
    <t>Paved Roads: All Vehicle Types</t>
  </si>
  <si>
    <t>30300841</t>
  </si>
  <si>
    <t>Flue Dust Unloading</t>
  </si>
  <si>
    <t>30300842</t>
  </si>
  <si>
    <t>Blended Ore Unloading</t>
  </si>
  <si>
    <t>30300899</t>
  </si>
  <si>
    <t>See Comment **</t>
  </si>
  <si>
    <t>30300901</t>
  </si>
  <si>
    <t>Steel Manufacturing (See 3-03-015 for Integrated Iron &amp; Steel MACT)</t>
  </si>
  <si>
    <t>Open Hearth Furnace: Stack</t>
  </si>
  <si>
    <t>30300904</t>
  </si>
  <si>
    <t>Filtration (Use 6-49-300-12 or 6-49-310-12 for Spandex)</t>
  </si>
  <si>
    <t>30102423</t>
  </si>
  <si>
    <t>Fiber Extrusion (Use 6-49-300-21 of 6-49-310-21 for Spandex)</t>
  </si>
  <si>
    <t>30102424</t>
  </si>
  <si>
    <t>Washing/Drying/Finishing (Use 6-49-300-30 or 6-49-310-30 for Spandex)</t>
  </si>
  <si>
    <t>30102425</t>
  </si>
  <si>
    <t>Fiber Storage (Use 6-49-300-45 or 6-49-310-45 for Spandex)</t>
  </si>
  <si>
    <t>30102426</t>
  </si>
  <si>
    <t>Equipment Cleanup (Use 6-49-300-50 or 6-49-310-50 for Spandex)</t>
  </si>
  <si>
    <t>Dairy cattle - flush dairy</t>
  </si>
  <si>
    <t>2805019200</t>
  </si>
  <si>
    <t>2805019300</t>
  </si>
  <si>
    <t>2805020000</t>
  </si>
  <si>
    <t>Cattle and Calves Waste Emissions</t>
  </si>
  <si>
    <t>Total (see also 28-05-001, -002, -003)</t>
  </si>
  <si>
    <t>SCC8 - added xref</t>
  </si>
  <si>
    <t>2805020001</t>
  </si>
  <si>
    <t>Milk Cows</t>
  </si>
  <si>
    <t>2805020002</t>
  </si>
  <si>
    <t>Beef Cows</t>
  </si>
  <si>
    <t>2805020003</t>
  </si>
  <si>
    <t>Heifers and Heifer Calves</t>
  </si>
  <si>
    <t>2805020004</t>
  </si>
  <si>
    <t>Steers, Steer Calves, Bulls, and Bull Calves</t>
  </si>
  <si>
    <t>2805021100</t>
  </si>
  <si>
    <t>Dairy cattle - scrape dairy</t>
  </si>
  <si>
    <t>2805021200</t>
  </si>
  <si>
    <t>2805021300</t>
  </si>
  <si>
    <t>2805022100</t>
  </si>
  <si>
    <t>Dairy cattle - deep pit dairy</t>
  </si>
  <si>
    <t>2805022200</t>
  </si>
  <si>
    <t>2805022300</t>
  </si>
  <si>
    <t>2805023100</t>
  </si>
  <si>
    <t>Dairy cattle - drylot/pasture dairy</t>
  </si>
  <si>
    <t>2805023200</t>
  </si>
  <si>
    <t>2805023300</t>
  </si>
  <si>
    <t>Swine production composite</t>
  </si>
  <si>
    <t>Not Elsewhere Classified (see also 28-05-039, -047, -053)</t>
  </si>
  <si>
    <t>Poultry Waste Emissions</t>
  </si>
  <si>
    <t>Not Elsewhere Classified (see also 28-05-007, -008, -009)</t>
  </si>
  <si>
    <t>SCC8 - from Total to NEC, perERG</t>
  </si>
  <si>
    <t>2805030001</t>
  </si>
  <si>
    <t>Pullet Chicks and Pullets less than 13 weeks old</t>
  </si>
  <si>
    <t>2805030002</t>
  </si>
  <si>
    <t>Pullets 13 weeks old and older but less than 20 weeks old</t>
  </si>
  <si>
    <t>2805030003</t>
  </si>
  <si>
    <t>Layers</t>
  </si>
  <si>
    <t>2805030004</t>
  </si>
  <si>
    <t>Broilers</t>
  </si>
  <si>
    <t>2805030007</t>
  </si>
  <si>
    <t>Ducks</t>
  </si>
  <si>
    <t>2805030008</t>
  </si>
  <si>
    <t>Geese</t>
  </si>
  <si>
    <t>2805030009</t>
  </si>
  <si>
    <t>Turkeys</t>
  </si>
  <si>
    <t>2805035000</t>
  </si>
  <si>
    <t>Horses and Ponies Waste Emissions</t>
  </si>
  <si>
    <t>SCC8 - from Total to NEC</t>
  </si>
  <si>
    <t>2805039100</t>
  </si>
  <si>
    <t>Swine production - operations with lagoons (unspecified animal age)</t>
  </si>
  <si>
    <t>2805039200</t>
  </si>
  <si>
    <t>2805039300</t>
  </si>
  <si>
    <t>2805040000</t>
  </si>
  <si>
    <t>Sheep and Lambs Waste Emissions</t>
  </si>
  <si>
    <t>2805045000</t>
  </si>
  <si>
    <t>Industrial Processes, Oil and Gas Production, Crude Oil Production, Well Casing Vents</t>
  </si>
  <si>
    <t>31000129</t>
  </si>
  <si>
    <t>Industrial Processes, Oil and Gas Production, Crude Oil Production, Gas/Liquid Separation</t>
  </si>
  <si>
    <t>31000130</t>
  </si>
  <si>
    <t>Industrial Processes, Oil and Gas Production, Crude Oil Production, Fugitives: Compressor Seals</t>
  </si>
  <si>
    <t>31000132</t>
  </si>
  <si>
    <t>Industrial Processes, Oil and Gas Production, Crude Oil Production, Atmospheric Wash Tank (2nd Stage of Gas-Oil Separation): Flashing Loss</t>
  </si>
  <si>
    <t>31000199</t>
  </si>
  <si>
    <t>Industrial Processes, Oil and Gas Production, Crude Oil Production, Processing Operations: Not Classified</t>
  </si>
  <si>
    <t>31000201</t>
  </si>
  <si>
    <t>Industrial Processes, Oil and Gas Production, Natural Gas Production, Gas Sweetening: Amine Process</t>
  </si>
  <si>
    <t>31000202</t>
  </si>
  <si>
    <t>Industrial Processes, Oil and Gas Production, Natural Gas Production, Gas Stripping Operations</t>
  </si>
  <si>
    <t>31000203</t>
  </si>
  <si>
    <t>Industrial Processes, Oil and Gas Production, Natural Gas Production, Compressors</t>
  </si>
  <si>
    <t>31000205</t>
  </si>
  <si>
    <t>Industrial Processes, Oil and Gas Production, Natural Gas Production, Flares</t>
  </si>
  <si>
    <t>31000207</t>
  </si>
  <si>
    <t>Industrial Processes, Oil and Gas Production, Natural Gas Production, Valves: Fugitive Emissions</t>
  </si>
  <si>
    <t>31000209</t>
  </si>
  <si>
    <t>Industrial Processes, Oil and Gas Production, Natural Gas Production, Incinerators Burning Waste Gas or Augmented Waste Gas</t>
  </si>
  <si>
    <t>31000215</t>
  </si>
  <si>
    <t>Industrial Processes, Oil and Gas Production, Natural Gas Production, Flares Combusting Gases &gt;1000 BTU/scf</t>
  </si>
  <si>
    <t>31000216</t>
  </si>
  <si>
    <t>Industrial Processes, Oil and Gas Production, Natural Gas Production, Flares Combusting Gases &lt;1000 BTU/scf</t>
  </si>
  <si>
    <t>31000220</t>
  </si>
  <si>
    <t>Industrial Processes, Oil and Gas Production, Natural Gas Production, All Equipt Leak Fugitives (Valves, Flanges, Connections, Seals, Drains</t>
  </si>
  <si>
    <t>31000225</t>
  </si>
  <si>
    <t>Industrial Processes, Oil and Gas Production, Natural Gas Production, Compressor Seals</t>
  </si>
  <si>
    <t>31000226</t>
  </si>
  <si>
    <t>Industrial Processes, Oil and Gas Production, Natural Gas Production, Flanges and Connections</t>
  </si>
  <si>
    <t>31000227</t>
  </si>
  <si>
    <t>Industrial Processes, Oil and Gas Production, Natural Gas Production, Glycol Dehydrator Reboiler Still Stack</t>
  </si>
  <si>
    <t>31000228</t>
  </si>
  <si>
    <t>Industrial Processes, Oil and Gas Production, Natural Gas Production, Glycol Dehydrator Reboiler Burner</t>
  </si>
  <si>
    <t>2840000040</t>
  </si>
  <si>
    <t>Soldering Operations</t>
  </si>
  <si>
    <t>2840000050</t>
  </si>
  <si>
    <t>Grinding Operations</t>
  </si>
  <si>
    <t>2840010000</t>
  </si>
  <si>
    <t>Auto Top and Body Repair</t>
  </si>
  <si>
    <t>2840010010</t>
  </si>
  <si>
    <t>2840010020</t>
  </si>
  <si>
    <t>2840010030</t>
  </si>
  <si>
    <t>2840010040</t>
  </si>
  <si>
    <t>2840010050</t>
  </si>
  <si>
    <t>2840020000</t>
  </si>
  <si>
    <t>Automotive Exhaust Repair Shops</t>
  </si>
  <si>
    <t>2840020010</t>
  </si>
  <si>
    <t>2840020020</t>
  </si>
  <si>
    <t>2840020030</t>
  </si>
  <si>
    <t>2840020040</t>
  </si>
  <si>
    <t>2840020050</t>
  </si>
  <si>
    <t>2840030000</t>
  </si>
  <si>
    <t>Tire Retreading and Repair Shops</t>
  </si>
  <si>
    <t>2840030010</t>
  </si>
  <si>
    <t>Buffing Operations</t>
  </si>
  <si>
    <t>2841000000</t>
  </si>
  <si>
    <t>Miscellaneous Repair Shops</t>
  </si>
  <si>
    <t>2841000010</t>
  </si>
  <si>
    <t>2841000020</t>
  </si>
  <si>
    <t>2841000030</t>
  </si>
  <si>
    <t>2841000040</t>
  </si>
  <si>
    <t>2841000050</t>
  </si>
  <si>
    <t>2841010000</t>
  </si>
  <si>
    <t>Welding Repair Shops</t>
  </si>
  <si>
    <t>2841010010</t>
  </si>
  <si>
    <t>2841010020</t>
  </si>
  <si>
    <t>2841010030</t>
  </si>
  <si>
    <t>2841010040</t>
  </si>
  <si>
    <t>2841010050</t>
  </si>
  <si>
    <t>2850000000</t>
  </si>
  <si>
    <t>Health Services</t>
  </si>
  <si>
    <t>Hospitals</t>
  </si>
  <si>
    <t>Total: All Operations</t>
  </si>
  <si>
    <t>2850000010</t>
  </si>
  <si>
    <t>Sterilization Operations</t>
  </si>
  <si>
    <t>2850000030</t>
  </si>
  <si>
    <t>Pathological Incineration</t>
  </si>
  <si>
    <t>2861000000</t>
  </si>
  <si>
    <t>Distillation and Recovery Vent</t>
  </si>
  <si>
    <t>30103105</t>
  </si>
  <si>
    <t>Product Transfer Vent</t>
  </si>
  <si>
    <t>30103106</t>
  </si>
  <si>
    <t>Gas/Liquid Separator</t>
  </si>
  <si>
    <t>30103107</t>
  </si>
  <si>
    <t>High Pressure Absorber</t>
  </si>
  <si>
    <t>30103108</t>
  </si>
  <si>
    <t>Solid/Liquid Separator</t>
  </si>
  <si>
    <t>30103109</t>
  </si>
  <si>
    <t>Residue Still</t>
  </si>
  <si>
    <t>30103110</t>
  </si>
  <si>
    <t>C-TPA Purification</t>
  </si>
  <si>
    <t>30103180</t>
  </si>
  <si>
    <t>30103199</t>
  </si>
  <si>
    <t>30103201</t>
  </si>
  <si>
    <t>Elemental Sulfur Production</t>
  </si>
  <si>
    <t>Mod. Claus: 2 Stage w/o Control (92-95% Removal)</t>
  </si>
  <si>
    <t>30103202</t>
  </si>
  <si>
    <t>Mod. Claus: 3 Stage w/o Control (95-96% Removal)</t>
  </si>
  <si>
    <t>30103203</t>
  </si>
  <si>
    <t>Mod. Claus: 4 Stage w/o Control (96-97% Removal)</t>
  </si>
  <si>
    <t>30103204</t>
  </si>
  <si>
    <t>Sulfur Removal Process (99.9% Removal)</t>
  </si>
  <si>
    <t>30103205</t>
  </si>
  <si>
    <t>Sulfur Storage</t>
  </si>
  <si>
    <t>30102910</t>
  </si>
  <si>
    <t>Crushing and Screening</t>
  </si>
  <si>
    <t>30102920</t>
  </si>
  <si>
    <t>Indurating Furnace: Oil Fired** (see 3-03-023-51 thru -88)</t>
  </si>
  <si>
    <t>30302314</t>
  </si>
  <si>
    <t>Indurating Furnace: Coal Fired** (see 3-03-023-51 thru -88)</t>
  </si>
  <si>
    <t>30302315</t>
  </si>
  <si>
    <t>30302316</t>
  </si>
  <si>
    <t>Pellet Transfer to Storage</t>
  </si>
  <si>
    <t>30302317</t>
  </si>
  <si>
    <t>Magnetic Separation</t>
  </si>
  <si>
    <t>30302318</t>
  </si>
  <si>
    <t>Non-magnetic Separation</t>
  </si>
  <si>
    <t>30302319</t>
  </si>
  <si>
    <t>Kiln** (see 3-03-023-51 thru -88)</t>
  </si>
  <si>
    <t>30302320</t>
  </si>
  <si>
    <t>Conveyors, Transfer, and Loading** (see 3-03-023-51 thru -88)</t>
  </si>
  <si>
    <t>30302321</t>
  </si>
  <si>
    <t>Haul Road: Rock</t>
  </si>
  <si>
    <t>30302322</t>
  </si>
  <si>
    <t>Haul Road: Taconite</t>
  </si>
  <si>
    <t>30302325</t>
  </si>
  <si>
    <t>Primary Crusher Return Conveyor Transfer</t>
  </si>
  <si>
    <t>30302327</t>
  </si>
  <si>
    <t>Secondary Crushing Line (includes Feed &amp; Discharge Pts)</t>
  </si>
  <si>
    <t>30302328</t>
  </si>
  <si>
    <t>Secondary Crusher Return Conveyor Transfer</t>
  </si>
  <si>
    <t>30302330</t>
  </si>
  <si>
    <t>Tertiary Crushing Line (includes Feed &amp; Discharge Pts)</t>
  </si>
  <si>
    <t>30302331</t>
  </si>
  <si>
    <t>Tertiary Crushing Line Discharge Conveyor</t>
  </si>
  <si>
    <t>30302334</t>
  </si>
  <si>
    <t>Grinder Feed</t>
  </si>
  <si>
    <t>30302336</t>
  </si>
  <si>
    <t>Classification</t>
  </si>
  <si>
    <t>30302338</t>
  </si>
  <si>
    <t>Secondary Grinding</t>
  </si>
  <si>
    <t>30302340</t>
  </si>
  <si>
    <t>Tailings Basin</t>
  </si>
  <si>
    <t>30302341</t>
  </si>
  <si>
    <t>Conveyor Transfer to Concentrator</t>
  </si>
  <si>
    <t>30302344</t>
  </si>
  <si>
    <t>Concentrate Storage</t>
  </si>
  <si>
    <t>30302345</t>
  </si>
  <si>
    <t>Bentonite Transfer to Blending</t>
  </si>
  <si>
    <t>30302347</t>
  </si>
  <si>
    <t>Green Pellet Screening</t>
  </si>
  <si>
    <t>30302348</t>
  </si>
  <si>
    <t>Hearth Layer Feed to Furnace</t>
  </si>
  <si>
    <t>30302349</t>
  </si>
  <si>
    <t>Grate/Kiln Furnace Feed</t>
  </si>
  <si>
    <t>30302350</t>
  </si>
  <si>
    <t>Grate/Kiln Furnace Discharge</t>
  </si>
  <si>
    <t>30302351</t>
  </si>
  <si>
    <t>Induration: Grate/Kiln, Gas-fired, Acid Pellets</t>
  </si>
  <si>
    <t>30302352</t>
  </si>
  <si>
    <t>Induration: Grate/Kiln, Gas-fired, Flux Pellets</t>
  </si>
  <si>
    <t>30302353</t>
  </si>
  <si>
    <t>Induration: Grate/Kiln, Gas &amp; Oil-fired, Acid Pellets</t>
  </si>
  <si>
    <t>30302354</t>
  </si>
  <si>
    <t>Induration: Grate/Kiln, Gas &amp; Oil-fired, Flux Pellets</t>
  </si>
  <si>
    <t>30302355</t>
  </si>
  <si>
    <t>Induration: Grate/Kiln, Coke-fired, Acid Pellets</t>
  </si>
  <si>
    <t>30302356</t>
  </si>
  <si>
    <t>Induration: Grate/Kiln, Coke-fired, Flux Pellets</t>
  </si>
  <si>
    <t>30302357</t>
  </si>
  <si>
    <t>Induration: Grate/Kiln, Coke &amp; Coal-fired, Acid Pellets</t>
  </si>
  <si>
    <t>30302358</t>
  </si>
  <si>
    <t>Induration: Grate/Kiln, Coke &amp; Coal-fired, Flux Pellets</t>
  </si>
  <si>
    <t>30302359</t>
  </si>
  <si>
    <t>Induration: Grate/Kiln, Coal-fired, Acid Pellets</t>
  </si>
  <si>
    <t>30302360</t>
  </si>
  <si>
    <t>Induration: Grate/Kiln, Coal-fired, Flux Pellets</t>
  </si>
  <si>
    <t>30302361</t>
  </si>
  <si>
    <t>Induration: Grate/Kiln, Coal &amp; Oil-fired, Acid Pellets</t>
  </si>
  <si>
    <t>30302362</t>
  </si>
  <si>
    <t>Induration: Grate/Kiln, Coal &amp; Oil-fired, Flux Pellets</t>
  </si>
  <si>
    <t>30302369</t>
  </si>
  <si>
    <t>Vertical Shaft Furnace Feed</t>
  </si>
  <si>
    <t>30302370</t>
  </si>
  <si>
    <t>Vertical Shaft Furnace Discharge</t>
  </si>
  <si>
    <t>30302371</t>
  </si>
  <si>
    <t>Induration: Vertical Shaft, Gas-fired, Acid Pellets, Top Gas Stack</t>
  </si>
  <si>
    <t>30302372</t>
  </si>
  <si>
    <t>Induration: Vertical Shaft, Gas-fired, Flux Pellets, Top Gas Stack</t>
  </si>
  <si>
    <t>30302373</t>
  </si>
  <si>
    <t>Induration: Vertical Shaft, Gas-fired, Acid Pellets, Bottom Gas Stack</t>
  </si>
  <si>
    <t>30302374</t>
  </si>
  <si>
    <t>30104010</t>
  </si>
  <si>
    <t>Fluidized Bed Prilling (Agricultural Grade)</t>
  </si>
  <si>
    <t>30104011</t>
  </si>
  <si>
    <t>Fluidized Bed Prilling (Feed Grade)</t>
  </si>
  <si>
    <t>30104012</t>
  </si>
  <si>
    <t>Rotary Drum Cooler</t>
  </si>
  <si>
    <t>30104013</t>
  </si>
  <si>
    <t>30104014</t>
  </si>
  <si>
    <t>Pan Granulation</t>
  </si>
  <si>
    <t>30104020</t>
  </si>
  <si>
    <t>Solution Synthesis</t>
  </si>
  <si>
    <t>30104101</t>
  </si>
  <si>
    <t>Nitrocellulose</t>
  </si>
  <si>
    <t>Nitration Reactor</t>
  </si>
  <si>
    <t>30104102</t>
  </si>
  <si>
    <t>Sulfuric Acid Concentrators</t>
  </si>
  <si>
    <t>30104103</t>
  </si>
  <si>
    <t>Boiling Tubs</t>
  </si>
  <si>
    <t>30104104</t>
  </si>
  <si>
    <t>Nitric Acid Concentrators</t>
  </si>
  <si>
    <t>30104105</t>
  </si>
  <si>
    <t>30104106</t>
  </si>
  <si>
    <t>Batch Process: Purification Beaters</t>
  </si>
  <si>
    <t>30104107</t>
  </si>
  <si>
    <t>Batch Process: Purification Poacher</t>
  </si>
  <si>
    <t>30104108</t>
  </si>
  <si>
    <t>Batch Process: Purification Blender</t>
  </si>
  <si>
    <t>30104109</t>
  </si>
  <si>
    <t>Batch Process: Purification Wringer</t>
  </si>
  <si>
    <t>30104110</t>
  </si>
  <si>
    <t>Raw Cellulose Purification</t>
  </si>
  <si>
    <t>30104120</t>
  </si>
  <si>
    <t>Batch Process: Spent Acid Recovery</t>
  </si>
  <si>
    <t>30104121</t>
  </si>
  <si>
    <t>30104122</t>
  </si>
  <si>
    <t>30104123</t>
  </si>
  <si>
    <t>30104124</t>
  </si>
  <si>
    <t>30104130</t>
  </si>
  <si>
    <t>Batch Process: Nitric Acid Concentration</t>
  </si>
  <si>
    <t>30104131</t>
  </si>
  <si>
    <t>30104132</t>
  </si>
  <si>
    <t>30104133</t>
  </si>
  <si>
    <t>30104134</t>
  </si>
  <si>
    <t>30104135</t>
  </si>
  <si>
    <t>30104150</t>
  </si>
  <si>
    <t>Continuous Process: Nitration Reactors</t>
  </si>
  <si>
    <t>30104151</t>
  </si>
  <si>
    <t>30104152</t>
  </si>
  <si>
    <t>Continuous Process: Purification Boiling Tubs</t>
  </si>
  <si>
    <t>Barren Land/Bare Exposed Rock (Anderson Land Use Code 74)</t>
  </si>
  <si>
    <t>2701475000</t>
  </si>
  <si>
    <t>Barren Land/Strip Mines, Quarries, and Gravel Pits (Anderson LUC 75)</t>
  </si>
  <si>
    <t>2701476000</t>
  </si>
  <si>
    <t>Barren Land/Transitional Areas (Anderson Land Use Code 76)</t>
  </si>
  <si>
    <t>2701477000</t>
  </si>
  <si>
    <t>Barren Land/Mixed Barren Land (Anderson Land Use Code 77)</t>
  </si>
  <si>
    <t>2701480000</t>
  </si>
  <si>
    <t>Tundra</t>
  </si>
  <si>
    <t>SCC8 - was "Soil/Forest"</t>
  </si>
  <si>
    <t>2701481000</t>
  </si>
  <si>
    <t>Tundra/Shrub and Brush Tundra (Anderson Land Use Code 81)</t>
  </si>
  <si>
    <t>2701482000</t>
  </si>
  <si>
    <t>Tundra/Herbaceous Tundra (Anderson Land Use Code 82)</t>
  </si>
  <si>
    <t>2701483000</t>
  </si>
  <si>
    <t>Tundra/Bare Ground (Anderson Land Use Code 83)</t>
  </si>
  <si>
    <t>2701484000</t>
  </si>
  <si>
    <t>Tundra/Wet Tundra (Anderson Land Use Code 84)</t>
  </si>
  <si>
    <t>2701485000</t>
  </si>
  <si>
    <t>Tundra/Mixed Tundra (Anderson Land Use Code 85)</t>
  </si>
  <si>
    <t>2701490000</t>
  </si>
  <si>
    <t>Perennial Snow and Ice</t>
  </si>
  <si>
    <t>2701491000</t>
  </si>
  <si>
    <t>Perennial Snow and Ice/Perennial Snowfields (Anderson LUC 91)</t>
  </si>
  <si>
    <t>2701492000</t>
  </si>
  <si>
    <t>Perennial Snow and Ice/Glaciers (Anderson Land Use Code 92)</t>
  </si>
  <si>
    <t>2710020030</t>
  </si>
  <si>
    <t>Horses and Ponies Composite</t>
  </si>
  <si>
    <t>obsoleted</t>
  </si>
  <si>
    <t>2730001000</t>
  </si>
  <si>
    <t>Adhesives and Sealants</t>
  </si>
  <si>
    <t>2461800000</t>
  </si>
  <si>
    <t>Pesticide Application: All Processes</t>
  </si>
  <si>
    <t>2461800001</t>
  </si>
  <si>
    <t>Surface Application</t>
  </si>
  <si>
    <t>2461800002</t>
  </si>
  <si>
    <t>Soil Incorporation</t>
  </si>
  <si>
    <t>2461800999</t>
  </si>
  <si>
    <t>Oil Production, Fugitives: Compressor Seals</t>
  </si>
  <si>
    <t>Oil Production, Atmospheric Wash Tank: Flashing Loss</t>
  </si>
  <si>
    <t>Oil Production, Processing Operations: Not Classified</t>
  </si>
  <si>
    <t>Natural Gas Production, Gas Sweetening: Amine Process</t>
  </si>
  <si>
    <t>Natural Gas Production, Gas Stripping Operations</t>
  </si>
  <si>
    <t>Natural Gas Production, Incinerators Burning Waste Gas or Augmented Waste Gas</t>
  </si>
  <si>
    <t>Natural Gas Production, Flares Combusting Gases &gt;1000 BTU/scf</t>
  </si>
  <si>
    <t>Natural Gas Production, Flares Combusting Gases &lt;1000 BTU/scf</t>
  </si>
  <si>
    <t>Natural Gas Production, All Equipt Leak Fugitives</t>
  </si>
  <si>
    <t>Natural Gas Production, Compressor Seals</t>
  </si>
  <si>
    <t>Natural Gas Production, Flanges and Connections</t>
  </si>
  <si>
    <t>Natural Gas Production, Gathering Lines</t>
  </si>
  <si>
    <t>Natural Gas Production, Hydrocarbon Skimmer</t>
  </si>
  <si>
    <t>Natural Gas Production, Other Not Classified</t>
  </si>
  <si>
    <t>Natural Gas Processing Facilities, Gas Sweeting: Amine Process</t>
  </si>
  <si>
    <t>Natural Gas Processing Facilities, Process Valves</t>
  </si>
  <si>
    <t>Natural Gas Processing Facilities, Relief Valves</t>
  </si>
  <si>
    <t>Natural Gas Processing Facilities, Compressor Seals</t>
  </si>
  <si>
    <t>Natural Gas Processing Facilities, Pump Seals</t>
  </si>
  <si>
    <t>Unpermitted Fugitives</t>
  </si>
  <si>
    <t>Permitted Fugitives</t>
  </si>
  <si>
    <t>Truck Loading of Condensate</t>
  </si>
  <si>
    <t>Rotary Tillers &lt; 6 HP (Commercial)</t>
  </si>
  <si>
    <t>2260004020</t>
  </si>
  <si>
    <t>Chain Saws &lt; 6 HP (Residential)</t>
  </si>
  <si>
    <t>SCC8 - was "&lt; 4 HP"</t>
  </si>
  <si>
    <t>2260004021</t>
  </si>
  <si>
    <t>Chain Saws &lt; 6 HP (Commercial)</t>
  </si>
  <si>
    <t>2260004025</t>
  </si>
  <si>
    <t>Trimmers/Edgers/Brush Cutters (Residential)</t>
  </si>
  <si>
    <t>2260004026</t>
  </si>
  <si>
    <t>Trimmers/Edgers/Brush Cutters (Commercial)</t>
  </si>
  <si>
    <t>2260004030</t>
  </si>
  <si>
    <t>Leafblowers/Vacuums (Residential)</t>
  </si>
  <si>
    <t>2260004031</t>
  </si>
  <si>
    <t>Leafblowers/Vacuums (Commercial)</t>
  </si>
  <si>
    <t>2260004035</t>
  </si>
  <si>
    <t>Snowblowers (Residential)</t>
  </si>
  <si>
    <t>2260004036</t>
  </si>
  <si>
    <t>Furnace</t>
  </si>
  <si>
    <t>30111299</t>
  </si>
  <si>
    <t>30111301</t>
  </si>
  <si>
    <t>Boric Acid</t>
  </si>
  <si>
    <t>30111401</t>
  </si>
  <si>
    <t>Potassium Chloride</t>
  </si>
  <si>
    <t>30111501</t>
  </si>
  <si>
    <t>Aluminum Sulfate Manufacturing</t>
  </si>
  <si>
    <t>Bauxite Unloading</t>
  </si>
  <si>
    <t>30111502</t>
  </si>
  <si>
    <t>Hammer Mill</t>
  </si>
  <si>
    <t>30111503</t>
  </si>
  <si>
    <t>Bauxite Storage</t>
  </si>
  <si>
    <t>30111504</t>
  </si>
  <si>
    <t>Elevator</t>
  </si>
  <si>
    <t>30111505</t>
  </si>
  <si>
    <t>Conveyor</t>
  </si>
  <si>
    <t>30111506</t>
  </si>
  <si>
    <t>Cooker</t>
  </si>
  <si>
    <t>30111507</t>
  </si>
  <si>
    <t>Alums Storage</t>
  </si>
  <si>
    <t>30111508</t>
  </si>
  <si>
    <t>H2SO4 Process Tank</t>
  </si>
  <si>
    <t>30111509</t>
  </si>
  <si>
    <t>Alums Loading</t>
  </si>
  <si>
    <t>30112001</t>
  </si>
  <si>
    <t>Formaldahyde, Acrolein, Acetaldehyde, Butyraldehyde</t>
  </si>
  <si>
    <t>Formaldehyde: Silver Catalyst</t>
  </si>
  <si>
    <t>30112002</t>
  </si>
  <si>
    <t>Formaldehyde: Mixed Oxide Catalyst</t>
  </si>
  <si>
    <t>30112005</t>
  </si>
  <si>
    <t>Formaldehyde: Absorber Vent</t>
  </si>
  <si>
    <t>30112006</t>
  </si>
  <si>
    <t>Formaldehyde: Fractionator Vent</t>
  </si>
  <si>
    <t>30112007</t>
  </si>
  <si>
    <t>Formaldehyde: Fugitive Emissions</t>
  </si>
  <si>
    <t>30112011</t>
  </si>
  <si>
    <t>Acetaldehyde from Ethylene</t>
  </si>
  <si>
    <t>30112012</t>
  </si>
  <si>
    <t>Acetaldehyde from Ethanol</t>
  </si>
  <si>
    <t>30112013</t>
  </si>
  <si>
    <t>Acetaldehyde: Off-air Absorber Vent</t>
  </si>
  <si>
    <t>30112014</t>
  </si>
  <si>
    <t>Acetaldehyde: Off-gas Absorber Vent</t>
  </si>
  <si>
    <t>30112017</t>
  </si>
  <si>
    <t>Acetaldehyde: Fugitive Emissions</t>
  </si>
  <si>
    <t>30112021</t>
  </si>
  <si>
    <t>Butyraldehyde: General</t>
  </si>
  <si>
    <t>30112031</t>
  </si>
  <si>
    <t>Acrolein: CO2 Stripping Tower</t>
  </si>
  <si>
    <t>30112032</t>
  </si>
  <si>
    <t>Acrolein: Aqueous Acrolein Receiver</t>
  </si>
  <si>
    <t>30112033</t>
  </si>
  <si>
    <t>Acrolein: Distillation System</t>
  </si>
  <si>
    <t>30112034</t>
  </si>
  <si>
    <t>Acrolein: Refrigeration Unit</t>
  </si>
  <si>
    <t>30112037</t>
  </si>
  <si>
    <t>Acrolein: Fugitive Emissions</t>
  </si>
  <si>
    <t>30112099</t>
  </si>
  <si>
    <t>Acrolein: Other Not Classified</t>
  </si>
  <si>
    <t>30112199</t>
  </si>
  <si>
    <t>Organic Dyes/Pigments</t>
  </si>
  <si>
    <t>30112401</t>
  </si>
  <si>
    <t>30112402</t>
  </si>
  <si>
    <t>Butadiene Dryer</t>
  </si>
  <si>
    <t>30112403</t>
  </si>
  <si>
    <t>Chlorination Reactor</t>
  </si>
  <si>
    <t>30112404</t>
  </si>
  <si>
    <t>Dichlorobutene Still</t>
  </si>
  <si>
    <t>30112405</t>
  </si>
  <si>
    <t>Isomerization and 3,4-DCB Recovery Vent</t>
  </si>
  <si>
    <t>30112406</t>
  </si>
  <si>
    <t>Chloroprene Stripper</t>
  </si>
  <si>
    <t>30112407</t>
  </si>
  <si>
    <t>Brine Stripper</t>
  </si>
  <si>
    <t>30112480</t>
  </si>
  <si>
    <t>30112501</t>
  </si>
  <si>
    <t>Chlorine Derivatives</t>
  </si>
  <si>
    <t>Charge with Copper: Electric Arc Furnace</t>
  </si>
  <si>
    <t>30400221</t>
  </si>
  <si>
    <t>Charge with Brass and Bronze: Electric Arc Furnace</t>
  </si>
  <si>
    <t>30400223</t>
  </si>
  <si>
    <t>Charge with Copper: Electric Induction</t>
  </si>
  <si>
    <t>30400224</t>
  </si>
  <si>
    <t>Charge with Brass and Bronze: Electric Induction</t>
  </si>
  <si>
    <t>30400230</t>
  </si>
  <si>
    <t>Scrap Metal Pretreatment</t>
  </si>
  <si>
    <t>30400231</t>
  </si>
  <si>
    <t>Scrap Dryer</t>
  </si>
  <si>
    <t>30400232</t>
  </si>
  <si>
    <t>Wire Incinerator</t>
  </si>
  <si>
    <t>30400233</t>
  </si>
  <si>
    <t>30400234</t>
  </si>
  <si>
    <t>Cupola Furnace</t>
  </si>
  <si>
    <t>30400235</t>
  </si>
  <si>
    <t>Reverberatory Furnace</t>
  </si>
  <si>
    <t>30400236</t>
  </si>
  <si>
    <t>Rotary Furnace</t>
  </si>
  <si>
    <t>30400237</t>
  </si>
  <si>
    <t>Crucible Furnace</t>
  </si>
  <si>
    <t>30400238</t>
  </si>
  <si>
    <t>30400239</t>
  </si>
  <si>
    <t>Casting Operations</t>
  </si>
  <si>
    <t>30400240</t>
  </si>
  <si>
    <t>Charge with Copper: Holding Furnace</t>
  </si>
  <si>
    <t>30400241</t>
  </si>
  <si>
    <t>30400242</t>
  </si>
  <si>
    <t>Charge with Other Alloy (7%): Reverberatory Furnace</t>
  </si>
  <si>
    <t>30400243</t>
  </si>
  <si>
    <t>Charge with High Lead Alloy (58%): Reverberatory Furnace</t>
  </si>
  <si>
    <t>30400244</t>
  </si>
  <si>
    <t>Charge with Red/Yellow Brass: Reverberatory Furnace</t>
  </si>
  <si>
    <t>30400250</t>
  </si>
  <si>
    <t>Charge with Copper: Converter</t>
  </si>
  <si>
    <t>30400251</t>
  </si>
  <si>
    <t>Charge with Brass and Bronze: Converter</t>
  </si>
  <si>
    <t>30400299</t>
  </si>
  <si>
    <t>30400301</t>
  </si>
  <si>
    <t>Grey Iron Foundries</t>
  </si>
  <si>
    <t>Cupola</t>
  </si>
  <si>
    <t>30400302</t>
  </si>
  <si>
    <t>30400303</t>
  </si>
  <si>
    <t>30400304</t>
  </si>
  <si>
    <t>Electric Arc Furnace</t>
  </si>
  <si>
    <t>30400305</t>
  </si>
  <si>
    <t>Annealing Operation</t>
  </si>
  <si>
    <t>30400310</t>
  </si>
  <si>
    <t>Inoculation</t>
  </si>
  <si>
    <t>30400314</t>
  </si>
  <si>
    <t>Scrap Metal Preheating</t>
  </si>
  <si>
    <t>30400358</t>
  </si>
  <si>
    <t>Sand Screens</t>
  </si>
  <si>
    <t>30400360</t>
  </si>
  <si>
    <t>Castings Finishing</t>
  </si>
  <si>
    <t>30400370</t>
  </si>
  <si>
    <t>Shell Core Machine</t>
  </si>
  <si>
    <t>30400371</t>
  </si>
  <si>
    <t>Core Machines/Other</t>
  </si>
  <si>
    <t>30400398</t>
  </si>
  <si>
    <t>30400399</t>
  </si>
  <si>
    <t>30400401</t>
  </si>
  <si>
    <t>Lead</t>
  </si>
  <si>
    <t>Pot Furnace</t>
  </si>
  <si>
    <t>30400402</t>
  </si>
  <si>
    <t>30400403</t>
  </si>
  <si>
    <t>Blast Furnace (Cupola)</t>
  </si>
  <si>
    <t>30400404</t>
  </si>
  <si>
    <t>Rotary Sweating Furnace</t>
  </si>
  <si>
    <t>30400405</t>
  </si>
  <si>
    <t>Reverberatory Sweating Furnace</t>
  </si>
  <si>
    <t>30400406</t>
  </si>
  <si>
    <t>Pot Furnace Heater: Distillate Oil</t>
  </si>
  <si>
    <t>30400321</t>
  </si>
  <si>
    <t>Magnesium Treatment</t>
  </si>
  <si>
    <t>30400322</t>
  </si>
  <si>
    <t>Refining</t>
  </si>
  <si>
    <t>30400325</t>
  </si>
  <si>
    <t>Castings Cooling</t>
  </si>
  <si>
    <t>30400330</t>
  </si>
  <si>
    <t>Miscellaneous Casting-Fabricating **</t>
  </si>
  <si>
    <t>30400331</t>
  </si>
  <si>
    <t>Casting Shakeout</t>
  </si>
  <si>
    <t>30400332</t>
  </si>
  <si>
    <t>Casting Knock Out</t>
  </si>
  <si>
    <t>30400333</t>
  </si>
  <si>
    <t>Shakeout Machine</t>
  </si>
  <si>
    <t>30400340</t>
  </si>
  <si>
    <t>Grinding/Cleaning</t>
  </si>
  <si>
    <t>30400341</t>
  </si>
  <si>
    <t>Casting Cleaning/Tumblers</t>
  </si>
  <si>
    <t>30400342</t>
  </si>
  <si>
    <t>Casting Cleaning/Chippers</t>
  </si>
  <si>
    <t>30400350</t>
  </si>
  <si>
    <t>Sand Grinding/Handling</t>
  </si>
  <si>
    <t>30400351</t>
  </si>
  <si>
    <t>Core Ovens</t>
  </si>
  <si>
    <t>30400352</t>
  </si>
  <si>
    <t>30400353</t>
  </si>
  <si>
    <t>30400354</t>
  </si>
  <si>
    <t>30400355</t>
  </si>
  <si>
    <t>Sand Dryer</t>
  </si>
  <si>
    <t>30400356</t>
  </si>
  <si>
    <t>Sand Silo</t>
  </si>
  <si>
    <t>30400357</t>
  </si>
  <si>
    <t>Conveyors/Elevators</t>
  </si>
  <si>
    <t>Chloromethanes via MH &amp; MCC Processes: Chloroform Condenser</t>
  </si>
  <si>
    <t>30112599</t>
  </si>
  <si>
    <t>30112699</t>
  </si>
  <si>
    <t>Brominated Organics</t>
  </si>
  <si>
    <t>Bromine Organics</t>
  </si>
  <si>
    <t>30112701</t>
  </si>
  <si>
    <t>Fluorocarbons/Chlorofluorocarbons</t>
  </si>
  <si>
    <t>30112702</t>
  </si>
  <si>
    <t>Distillation Column</t>
  </si>
  <si>
    <t>30112703</t>
  </si>
  <si>
    <t>HCl Recovery Column</t>
  </si>
  <si>
    <t>30112720</t>
  </si>
  <si>
    <t>LPG Equipment except Rail and Marine</t>
  </si>
  <si>
    <t>2267001000</t>
  </si>
  <si>
    <t>2267001010</t>
  </si>
  <si>
    <t>2267001020</t>
  </si>
  <si>
    <t>2267001030</t>
  </si>
  <si>
    <t>2267001040</t>
  </si>
  <si>
    <t>2267001050</t>
  </si>
  <si>
    <t>2267001060</t>
  </si>
  <si>
    <t>2267002000</t>
  </si>
  <si>
    <t>2267002003</t>
  </si>
  <si>
    <t>2267002006</t>
  </si>
  <si>
    <t>2267002009</t>
  </si>
  <si>
    <t>2267002015</t>
  </si>
  <si>
    <t>2267002018</t>
  </si>
  <si>
    <t>2267002021</t>
  </si>
  <si>
    <t>2267002024</t>
  </si>
  <si>
    <t>2267002027</t>
  </si>
  <si>
    <t>2267002030</t>
  </si>
  <si>
    <t>2267002033</t>
  </si>
  <si>
    <t>2267002036</t>
  </si>
  <si>
    <t>2267002039</t>
  </si>
  <si>
    <t>2267002042</t>
  </si>
  <si>
    <t>2267002045</t>
  </si>
  <si>
    <t>2267002048</t>
  </si>
  <si>
    <t>2267002051</t>
  </si>
  <si>
    <t>2267002054</t>
  </si>
  <si>
    <t>2267002057</t>
  </si>
  <si>
    <t>2267002060</t>
  </si>
  <si>
    <t>2267002063</t>
  </si>
  <si>
    <t>2267002066</t>
  </si>
  <si>
    <t>2267002069</t>
  </si>
  <si>
    <t>2267002072</t>
  </si>
  <si>
    <t>2267002075</t>
  </si>
  <si>
    <t>2267002078</t>
  </si>
  <si>
    <t>2267002081</t>
  </si>
  <si>
    <t>2267003000</t>
  </si>
  <si>
    <t>2267003010</t>
  </si>
  <si>
    <t>2267003020</t>
  </si>
  <si>
    <t>2267003030</t>
  </si>
  <si>
    <t>2267003040</t>
  </si>
  <si>
    <t>2267003050</t>
  </si>
  <si>
    <t>2267003060</t>
  </si>
  <si>
    <t>2267003070</t>
  </si>
  <si>
    <t>2267004000</t>
  </si>
  <si>
    <t>2267004010</t>
  </si>
  <si>
    <t>2267004011</t>
  </si>
  <si>
    <t>2267004015</t>
  </si>
  <si>
    <t>2267004016</t>
  </si>
  <si>
    <t>2267004020</t>
  </si>
  <si>
    <t>2267004021</t>
  </si>
  <si>
    <t>2267004025</t>
  </si>
  <si>
    <t>2267004026</t>
  </si>
  <si>
    <t>2267004030</t>
  </si>
  <si>
    <t>2267004031</t>
  </si>
  <si>
    <t>2267004035</t>
  </si>
  <si>
    <t>2267004036</t>
  </si>
  <si>
    <t>2267004040</t>
  </si>
  <si>
    <t>2267004041</t>
  </si>
  <si>
    <t>2267004045</t>
  </si>
  <si>
    <t>2267004046</t>
  </si>
  <si>
    <t>2267004050</t>
  </si>
  <si>
    <t>2267004051</t>
  </si>
  <si>
    <t>2267004055</t>
  </si>
  <si>
    <t>2267004056</t>
  </si>
  <si>
    <t>2267004060</t>
  </si>
  <si>
    <t>2267004061</t>
  </si>
  <si>
    <t>2267004065</t>
  </si>
  <si>
    <t>2267004066</t>
  </si>
  <si>
    <t>2267004071</t>
  </si>
  <si>
    <t>2267004075</t>
  </si>
  <si>
    <t>2267004076</t>
  </si>
  <si>
    <t>2267005000</t>
  </si>
  <si>
    <t>2267005010</t>
  </si>
  <si>
    <t>2267005015</t>
  </si>
  <si>
    <t>2267005020</t>
  </si>
  <si>
    <t>2267005025</t>
  </si>
  <si>
    <t>2267005030</t>
  </si>
  <si>
    <t>2267005035</t>
  </si>
  <si>
    <t>2267005040</t>
  </si>
  <si>
    <t>2267005045</t>
  </si>
  <si>
    <t>2267005050</t>
  </si>
  <si>
    <t>2267005055</t>
  </si>
  <si>
    <t>2267005060</t>
  </si>
  <si>
    <t>2267006000</t>
  </si>
  <si>
    <t>2267006005</t>
  </si>
  <si>
    <t>2267006010</t>
  </si>
  <si>
    <t>2267006015</t>
  </si>
  <si>
    <t>2267006020</t>
  </si>
  <si>
    <t>2267006025</t>
  </si>
  <si>
    <t>2267006030</t>
  </si>
  <si>
    <t>2267007000</t>
  </si>
  <si>
    <t>2267007005</t>
  </si>
  <si>
    <t>2267007010</t>
  </si>
  <si>
    <t>2267007015</t>
  </si>
  <si>
    <t>2267008000</t>
  </si>
  <si>
    <t>2267008005</t>
  </si>
  <si>
    <t>2267009000</t>
  </si>
  <si>
    <t>2267009010</t>
  </si>
  <si>
    <t>2267010000</t>
  </si>
  <si>
    <t>2267010010</t>
  </si>
  <si>
    <t>2268000000</t>
  </si>
  <si>
    <t>CNG</t>
  </si>
  <si>
    <t>CNG Equipment except Rail and Marine</t>
  </si>
  <si>
    <t>2268001000</t>
  </si>
  <si>
    <t>2268001010</t>
  </si>
  <si>
    <t>2268001020</t>
  </si>
  <si>
    <t>2268001030</t>
  </si>
  <si>
    <t>2268001040</t>
  </si>
  <si>
    <t>2268001050</t>
  </si>
  <si>
    <t>2268001060</t>
  </si>
  <si>
    <t>2268002000</t>
  </si>
  <si>
    <t>2268002003</t>
  </si>
  <si>
    <t>2268002006</t>
  </si>
  <si>
    <t>2268002009</t>
  </si>
  <si>
    <t>2268002015</t>
  </si>
  <si>
    <t>2268002018</t>
  </si>
  <si>
    <t>2268002021</t>
  </si>
  <si>
    <t>2268002024</t>
  </si>
  <si>
    <t>2268002027</t>
  </si>
  <si>
    <t>2268002030</t>
  </si>
  <si>
    <t>2268002033</t>
  </si>
  <si>
    <t>2268002036</t>
  </si>
  <si>
    <t>2268002039</t>
  </si>
  <si>
    <t>2268002042</t>
  </si>
  <si>
    <t>2268002045</t>
  </si>
  <si>
    <t>2268002048</t>
  </si>
  <si>
    <t>2268002051</t>
  </si>
  <si>
    <t>2268002054</t>
  </si>
  <si>
    <t>2268002057</t>
  </si>
  <si>
    <t>2268002060</t>
  </si>
  <si>
    <t>2268002063</t>
  </si>
  <si>
    <t>2268002066</t>
  </si>
  <si>
    <t>2268002069</t>
  </si>
  <si>
    <t>2268002072</t>
  </si>
  <si>
    <t>2268002075</t>
  </si>
  <si>
    <t>2268002078</t>
  </si>
  <si>
    <t>2268002081</t>
  </si>
  <si>
    <t>2268003000</t>
  </si>
  <si>
    <t>2268003010</t>
  </si>
  <si>
    <t>2268003020</t>
  </si>
  <si>
    <t>2268003030</t>
  </si>
  <si>
    <t>2268003040</t>
  </si>
  <si>
    <t>2268003050</t>
  </si>
  <si>
    <t>2268003060</t>
  </si>
  <si>
    <t>2268003070</t>
  </si>
  <si>
    <t>2268004000</t>
  </si>
  <si>
    <t>2268004010</t>
  </si>
  <si>
    <t>2268004011</t>
  </si>
  <si>
    <t>2268004015</t>
  </si>
  <si>
    <t>2525010010</t>
  </si>
  <si>
    <t>2525010020</t>
  </si>
  <si>
    <t>2525010030</t>
  </si>
  <si>
    <t>2525010040</t>
  </si>
  <si>
    <t>Benzene Recovery/Recycle</t>
  </si>
  <si>
    <t>30116905</t>
  </si>
  <si>
    <t>2268004016</t>
  </si>
  <si>
    <t>2268004020</t>
  </si>
  <si>
    <t>2268004021</t>
  </si>
  <si>
    <t>2268004025</t>
  </si>
  <si>
    <t>2268004026</t>
  </si>
  <si>
    <t>2268004030</t>
  </si>
  <si>
    <t>2268004031</t>
  </si>
  <si>
    <t>2268004035</t>
  </si>
  <si>
    <t>2268004036</t>
  </si>
  <si>
    <t>2268004040</t>
  </si>
  <si>
    <t>2268004041</t>
  </si>
  <si>
    <t>2268004045</t>
  </si>
  <si>
    <t>2268004046</t>
  </si>
  <si>
    <t>2268004050</t>
  </si>
  <si>
    <t>2268004051</t>
  </si>
  <si>
    <t>2268004055</t>
  </si>
  <si>
    <t>2268004056</t>
  </si>
  <si>
    <t>2268004060</t>
  </si>
  <si>
    <t>2268004061</t>
  </si>
  <si>
    <t>2268004065</t>
  </si>
  <si>
    <t>2268004066</t>
  </si>
  <si>
    <t>2268004071</t>
  </si>
  <si>
    <t>2268004075</t>
  </si>
  <si>
    <t>2268004076</t>
  </si>
  <si>
    <t>2268005000</t>
  </si>
  <si>
    <t>2268005010</t>
  </si>
  <si>
    <t>2268005015</t>
  </si>
  <si>
    <t>2268005020</t>
  </si>
  <si>
    <t>2268005025</t>
  </si>
  <si>
    <t>2268005030</t>
  </si>
  <si>
    <t>2268005035</t>
  </si>
  <si>
    <t>2268005040</t>
  </si>
  <si>
    <t>2268005045</t>
  </si>
  <si>
    <t>2268005050</t>
  </si>
  <si>
    <t>30117631</t>
  </si>
  <si>
    <t>Light-ends Stripper</t>
  </si>
  <si>
    <t>30117632</t>
  </si>
  <si>
    <t>30117633</t>
  </si>
  <si>
    <t>Glycerin Flasher Column</t>
  </si>
  <si>
    <t>30117634</t>
  </si>
  <si>
    <t>30117680</t>
  </si>
  <si>
    <t>30118101</t>
  </si>
  <si>
    <t>Toluene Diisocyanate</t>
  </si>
  <si>
    <t>30118102</t>
  </si>
  <si>
    <t>Sulfuric Acid Concentrator</t>
  </si>
  <si>
    <t>30118103</t>
  </si>
  <si>
    <t>30118104</t>
  </si>
  <si>
    <t>Catalyst Filtration</t>
  </si>
  <si>
    <t>30118105</t>
  </si>
  <si>
    <t>TDA Vacuum Distillation Vent</t>
  </si>
  <si>
    <t>30118106</t>
  </si>
  <si>
    <t>Dichlorobenzene Solvent Recovery</t>
  </si>
  <si>
    <t>30118107</t>
  </si>
  <si>
    <t>TDI Flash Distillation</t>
  </si>
  <si>
    <t>30118108</t>
  </si>
  <si>
    <t>TDI Purification</t>
  </si>
  <si>
    <t>30118109</t>
  </si>
  <si>
    <t>Residue Vacuum Distillation Unit</t>
  </si>
  <si>
    <t>30118110</t>
  </si>
  <si>
    <t>Kettle-Sweat Furnace: Clean Metallic Scrap</t>
  </si>
  <si>
    <t>30400818</t>
  </si>
  <si>
    <t>Reverberatory Sweat Furnace: Clean Metallic Scrap</t>
  </si>
  <si>
    <t>30400824</t>
  </si>
  <si>
    <t>Kettle-Sweat Furnace: General Metallic Scrap</t>
  </si>
  <si>
    <t>30400828</t>
  </si>
  <si>
    <t>Reverberatory Sweat Furnace: General Metallic Scrap</t>
  </si>
  <si>
    <t>30400834</t>
  </si>
  <si>
    <t>Kettle-Sweat Furnace: Residual Metallic Scrap</t>
  </si>
  <si>
    <t>30400838</t>
  </si>
  <si>
    <t>Reverberatory Sweat Furnace: Residual Metallic Scrap</t>
  </si>
  <si>
    <t>30400840</t>
  </si>
  <si>
    <t>30400841</t>
  </si>
  <si>
    <t>Scrap Melting: Crucible</t>
  </si>
  <si>
    <t>30400842</t>
  </si>
  <si>
    <t>Scrap Melting: Reverberatory Furnace</t>
  </si>
  <si>
    <t>30400843</t>
  </si>
  <si>
    <t>Scrap Melting: Electric Induction Furnace</t>
  </si>
  <si>
    <t>30400851</t>
  </si>
  <si>
    <t>Retort and Muffle Distillation: Pouring</t>
  </si>
  <si>
    <t>30400852</t>
  </si>
  <si>
    <t>Retort and Muffle Distillation: Casting</t>
  </si>
  <si>
    <t>30400853</t>
  </si>
  <si>
    <t>Graphite Rod Distillation</t>
  </si>
  <si>
    <t>30400854</t>
  </si>
  <si>
    <t>Retort Distillation/Oxidation</t>
  </si>
  <si>
    <t>30400855</t>
  </si>
  <si>
    <t>Muffle Distillation/Oxidation</t>
  </si>
  <si>
    <t>30400861</t>
  </si>
  <si>
    <t>Reverberatory Sweating</t>
  </si>
  <si>
    <t>30400862</t>
  </si>
  <si>
    <t>Rotary Sweating</t>
  </si>
  <si>
    <t>30400863</t>
  </si>
  <si>
    <t>Muffle Sweating</t>
  </si>
  <si>
    <t>30400864</t>
  </si>
  <si>
    <t>Kettle (Pot) Sweating</t>
  </si>
  <si>
    <t>30400865</t>
  </si>
  <si>
    <t>Electric Resistance Sweating</t>
  </si>
  <si>
    <t>30400866</t>
  </si>
  <si>
    <t>Sodium Carbonate Leaching</t>
  </si>
  <si>
    <t>30400867</t>
  </si>
  <si>
    <t>Kettle (Pot) Melting Furnace</t>
  </si>
  <si>
    <t>30400868</t>
  </si>
  <si>
    <t>Crucible Melting Furnace</t>
  </si>
  <si>
    <t>30400869</t>
  </si>
  <si>
    <t>Reverberatory Melting Furnace</t>
  </si>
  <si>
    <t>30400870</t>
  </si>
  <si>
    <t>Electric Induction Melting Furnace</t>
  </si>
  <si>
    <t>30400871</t>
  </si>
  <si>
    <t>Alloying Retort Distillation</t>
  </si>
  <si>
    <t>30400872</t>
  </si>
  <si>
    <t>Retort and Muffle Distillation</t>
  </si>
  <si>
    <t>30400873</t>
  </si>
  <si>
    <t>30400874</t>
  </si>
  <si>
    <t>30400875</t>
  </si>
  <si>
    <t>30400876</t>
  </si>
  <si>
    <t>30400877</t>
  </si>
  <si>
    <t>Retort Reduction</t>
  </si>
  <si>
    <t>30400899</t>
  </si>
  <si>
    <t>30400901</t>
  </si>
  <si>
    <t>Malleable Iron</t>
  </si>
  <si>
    <t>Annealing</t>
  </si>
  <si>
    <t>30400999</t>
  </si>
  <si>
    <t>30401001</t>
  </si>
  <si>
    <t>Nickel</t>
  </si>
  <si>
    <t>Flux Furnace</t>
  </si>
  <si>
    <t>30401002</t>
  </si>
  <si>
    <t>Mixing/Blending/Grinding/Screening</t>
  </si>
  <si>
    <t>30401004</t>
  </si>
  <si>
    <t>Heat Treat Furnace</t>
  </si>
  <si>
    <t>30401005</t>
  </si>
  <si>
    <t>Induction Furnace (Inlet Air)</t>
  </si>
  <si>
    <t>30401006</t>
  </si>
  <si>
    <t>Induction Furnace (Under Vacuum)</t>
  </si>
  <si>
    <t>30401007</t>
  </si>
  <si>
    <t>Electric Arc Furnace with Carbon Electrode</t>
  </si>
  <si>
    <t>30401008</t>
  </si>
  <si>
    <t>30401010</t>
  </si>
  <si>
    <t>Finishing: Pickling/Neutralizing</t>
  </si>
  <si>
    <t>30401011</t>
  </si>
  <si>
    <t>Finishing: Grinding</t>
  </si>
  <si>
    <t>30401015</t>
  </si>
  <si>
    <t>30401016</t>
  </si>
  <si>
    <t>Converters</t>
  </si>
  <si>
    <t>30401017</t>
  </si>
  <si>
    <t>30401018</t>
  </si>
  <si>
    <t>30401019</t>
  </si>
  <si>
    <t>Sinter Machine</t>
  </si>
  <si>
    <t>30401061</t>
  </si>
  <si>
    <t>CHP Cleavage Vent</t>
  </si>
  <si>
    <t>30120280</t>
  </si>
  <si>
    <t>30120501</t>
  </si>
  <si>
    <t>Propylene Oxide</t>
  </si>
  <si>
    <t>30120502</t>
  </si>
  <si>
    <t>Chlorohydronation Process: General</t>
  </si>
  <si>
    <t>30120503</t>
  </si>
  <si>
    <t>Vent Gas Scrubber Vent</t>
  </si>
  <si>
    <t>30120504</t>
  </si>
  <si>
    <t>Saponification Column Vent</t>
  </si>
  <si>
    <t>30120505</t>
  </si>
  <si>
    <t>PO Stripping Column Vent</t>
  </si>
  <si>
    <t>30120506</t>
  </si>
  <si>
    <t>Light-ends Stripping Column Vent</t>
  </si>
  <si>
    <t>30120507</t>
  </si>
  <si>
    <t>PO Final Distillation Column Vent</t>
  </si>
  <si>
    <t>30120508</t>
  </si>
  <si>
    <t>DCP Distillation Column Vent</t>
  </si>
  <si>
    <t>30120509</t>
  </si>
  <si>
    <t>DCIPE Distillation Column Vent</t>
  </si>
  <si>
    <t>30120520</t>
  </si>
  <si>
    <t>Isobutane Hydroperoxide Process: General</t>
  </si>
  <si>
    <t>30120521</t>
  </si>
  <si>
    <t>Oxidation Reactor Scrubber Vent</t>
  </si>
  <si>
    <t>30120522</t>
  </si>
  <si>
    <t>TBA Stripping Column Vent</t>
  </si>
  <si>
    <t>30120523</t>
  </si>
  <si>
    <t>Catalyst Mix Tank Vent</t>
  </si>
  <si>
    <t>30120524</t>
  </si>
  <si>
    <t>30120525</t>
  </si>
  <si>
    <t>Crude TBA Recovery Column Vent</t>
  </si>
  <si>
    <t>30120526</t>
  </si>
  <si>
    <t>TBA Wash-Decant System Vent</t>
  </si>
  <si>
    <t>30120527</t>
  </si>
  <si>
    <t>Wastewater Stripping Column Vent</t>
  </si>
  <si>
    <t>30120528</t>
  </si>
  <si>
    <t>Solvent Scrubber Vent</t>
  </si>
  <si>
    <t>30120529</t>
  </si>
  <si>
    <t>Solvent Recovery Column Vent</t>
  </si>
  <si>
    <t>30120530</t>
  </si>
  <si>
    <t>Water Stripping Column Vent</t>
  </si>
  <si>
    <t>30120531</t>
  </si>
  <si>
    <t>Propylene Glycol and Dipropylene Glycol Combined Vent</t>
  </si>
  <si>
    <t>30120532</t>
  </si>
  <si>
    <t>Flue Gas Vent</t>
  </si>
  <si>
    <t>30120540</t>
  </si>
  <si>
    <t>Ethylbenzene Hydroperoxide Process: General</t>
  </si>
  <si>
    <t>30120541</t>
  </si>
  <si>
    <t>30120542</t>
  </si>
  <si>
    <t>Falling Film Evaporator Vent</t>
  </si>
  <si>
    <t>30120543</t>
  </si>
  <si>
    <t>30120544</t>
  </si>
  <si>
    <t>Separation Column Vent</t>
  </si>
  <si>
    <t>30120545</t>
  </si>
  <si>
    <t>30120546</t>
  </si>
  <si>
    <t>Propylene Recovery Column Vent</t>
  </si>
  <si>
    <t>30120547</t>
  </si>
  <si>
    <t>Product Wash-Decant System Vent</t>
  </si>
  <si>
    <t>30120548</t>
  </si>
  <si>
    <t>Mixed Hydrocarbon Wash-Decant System Vent</t>
  </si>
  <si>
    <t>30120549</t>
  </si>
  <si>
    <t>Ethyl Benzene Wash-Decant System Vent</t>
  </si>
  <si>
    <t>30120550</t>
  </si>
  <si>
    <t>Ethyl Benzene Stripping Column Vent</t>
  </si>
  <si>
    <t>30120551</t>
  </si>
  <si>
    <t>Light-hydrocarbon Stripping Column Vent</t>
  </si>
  <si>
    <t>30120552</t>
  </si>
  <si>
    <t>MBA-AP Stripping Column Vent</t>
  </si>
  <si>
    <t>30120553</t>
  </si>
  <si>
    <t>Dehydration Reactor System Vent</t>
  </si>
  <si>
    <t>30120554</t>
  </si>
  <si>
    <t>Light-impurities Stripping Column Vent</t>
  </si>
  <si>
    <t>30120555</t>
  </si>
  <si>
    <t>Styrene Finishing Column Vent</t>
  </si>
  <si>
    <t>30120580</t>
  </si>
  <si>
    <t>30120601</t>
  </si>
  <si>
    <t>Styrene</t>
  </si>
  <si>
    <t>30120602</t>
  </si>
  <si>
    <t>Benzene Recycle</t>
  </si>
  <si>
    <t>30120603</t>
  </si>
  <si>
    <t>Styrene Purification</t>
  </si>
  <si>
    <t>30120680</t>
  </si>
  <si>
    <t>30121001</t>
  </si>
  <si>
    <t>Caprolactum (Use 3-01-130 for Ammonium Sulfate By-product Production)</t>
  </si>
  <si>
    <t>30121002</t>
  </si>
  <si>
    <t>Cyclohexanone Purification Vent</t>
  </si>
  <si>
    <t>30121003</t>
  </si>
  <si>
    <t>Dehydrogenation Reactor Vent</t>
  </si>
  <si>
    <t>30121004</t>
  </si>
  <si>
    <t>Oleum Reactor</t>
  </si>
  <si>
    <t>30500106</t>
  </si>
  <si>
    <t>Shingles and Rolls: Spraying Only</t>
  </si>
  <si>
    <t>30500107</t>
  </si>
  <si>
    <t>Shingles and Rolls: Mineral Dryer</t>
  </si>
  <si>
    <t>30500108</t>
  </si>
  <si>
    <t>Shingles and Rolls: Coating</t>
  </si>
  <si>
    <t>30500110</t>
  </si>
  <si>
    <t>Blowing (Use 3-05-050-01 for MACT)</t>
  </si>
  <si>
    <t>30500111</t>
  </si>
  <si>
    <t>Dipping Only</t>
  </si>
  <si>
    <t>30500112</t>
  </si>
  <si>
    <t>Spraying Only</t>
  </si>
  <si>
    <t>30500113</t>
  </si>
  <si>
    <t>Dipping/Spraying</t>
  </si>
  <si>
    <t>30500114</t>
  </si>
  <si>
    <t>Asphaltic Felt: Coating</t>
  </si>
  <si>
    <t>30500115</t>
  </si>
  <si>
    <t>Storage Bins: Steam Drying Drums</t>
  </si>
  <si>
    <t>30500116</t>
  </si>
  <si>
    <t>Shingle Saturation: Dip Saturator, Drying-in Drum, Hot Looper &amp; Coater</t>
  </si>
  <si>
    <t>30500117</t>
  </si>
  <si>
    <t>Methanol: Purge Gas Vent</t>
  </si>
  <si>
    <t>30125003</t>
  </si>
  <si>
    <t>Methanol: Distillation Vent</t>
  </si>
  <si>
    <t>30125004</t>
  </si>
  <si>
    <t>Methanol: Fugitive Emissions</t>
  </si>
  <si>
    <t>30125005</t>
  </si>
  <si>
    <t>Ethanol via Ethylene</t>
  </si>
  <si>
    <t>30125010</t>
  </si>
  <si>
    <t>Ethanol by Fermentation</t>
  </si>
  <si>
    <t>30125015</t>
  </si>
  <si>
    <t>Urban Other Freeways and Expressways: Total</t>
  </si>
  <si>
    <t>2201001270</t>
  </si>
  <si>
    <t>Urban Other Principal Arterial: Total</t>
  </si>
  <si>
    <t>2201001290</t>
  </si>
  <si>
    <t>Urban Minor Arterial: Total</t>
  </si>
  <si>
    <t>2201001310</t>
  </si>
  <si>
    <t>Urban Collector: Total</t>
  </si>
  <si>
    <t>2201001330</t>
  </si>
  <si>
    <t>Urban Local: Total</t>
  </si>
  <si>
    <t>2201020000</t>
  </si>
  <si>
    <t>Fellers/Bunchers ** (see 22-70-007-015)</t>
  </si>
  <si>
    <t>2270008000</t>
  </si>
  <si>
    <t>2270008005</t>
  </si>
  <si>
    <t>SCC8 - added "Ground"</t>
  </si>
  <si>
    <t>2270008010</t>
  </si>
  <si>
    <t>2270009000</t>
  </si>
  <si>
    <t>2270009010</t>
  </si>
  <si>
    <t>2270010000</t>
  </si>
  <si>
    <t>2270010010</t>
  </si>
  <si>
    <t>2275000000</t>
  </si>
  <si>
    <t>Aircraft</t>
  </si>
  <si>
    <t>All Aircraft Types and Operations</t>
  </si>
  <si>
    <t>2275001000</t>
  </si>
  <si>
    <t>Military Aircraft</t>
  </si>
  <si>
    <t>2275020000</t>
  </si>
  <si>
    <t>Commercial Aircraft</t>
  </si>
  <si>
    <t>Total: All Types</t>
  </si>
  <si>
    <t>2275050000</t>
  </si>
  <si>
    <t>General Aviation</t>
  </si>
  <si>
    <t>2275060000</t>
  </si>
  <si>
    <t>Air Taxi</t>
  </si>
  <si>
    <t>2275070000</t>
  </si>
  <si>
    <t>Aircraft Auxiliary Power Units</t>
  </si>
  <si>
    <t>2275085000</t>
  </si>
  <si>
    <t>Unpaved Airstrips</t>
  </si>
  <si>
    <t>2275900000</t>
  </si>
  <si>
    <t>Refueling: All Fuels</t>
  </si>
  <si>
    <t>All Processes  ** (Use 25-01-080-xxx)</t>
  </si>
  <si>
    <t>xref to new scc</t>
  </si>
  <si>
    <t>2275900101</t>
  </si>
  <si>
    <t>Displacement Loss/Uncontrolled</t>
  </si>
  <si>
    <t>2275900102</t>
  </si>
  <si>
    <t>Displacement Loss/Controlled</t>
  </si>
  <si>
    <t>2275900103</t>
  </si>
  <si>
    <t>Spillage</t>
  </si>
  <si>
    <t>2201020290</t>
  </si>
  <si>
    <t>2201020310</t>
  </si>
  <si>
    <t>2201020330</t>
  </si>
  <si>
    <t>2201040000</t>
  </si>
  <si>
    <t>Light Duty Gasoline Trucks 3 &amp; 4 (M6) = LDGT2 (M5)</t>
  </si>
  <si>
    <t>2201040110</t>
  </si>
  <si>
    <t>2201040130</t>
  </si>
  <si>
    <t>2201040150</t>
  </si>
  <si>
    <t>2201040170</t>
  </si>
  <si>
    <t>2201040190</t>
  </si>
  <si>
    <t>2201040210</t>
  </si>
  <si>
    <t>2201040230</t>
  </si>
  <si>
    <t>2201040250</t>
  </si>
  <si>
    <t>2201040270</t>
  </si>
  <si>
    <t>2201040290</t>
  </si>
  <si>
    <t>2201040310</t>
  </si>
  <si>
    <t>2201040330</t>
  </si>
  <si>
    <t>2201070000</t>
  </si>
  <si>
    <t>Heavy Duty Gasoline Vehicles 2B thru 8B &amp; Buses (HDGV)</t>
  </si>
  <si>
    <t>2201070110</t>
  </si>
  <si>
    <t>2201070130</t>
  </si>
  <si>
    <t>SCC8 - Urban to Rural</t>
  </si>
  <si>
    <t>2201070150</t>
  </si>
  <si>
    <t>2201070170</t>
  </si>
  <si>
    <t>2201070190</t>
  </si>
  <si>
    <t>2201070210</t>
  </si>
  <si>
    <t>2201070230</t>
  </si>
  <si>
    <t>2201070250</t>
  </si>
  <si>
    <t>2201070270</t>
  </si>
  <si>
    <t>2201070290</t>
  </si>
  <si>
    <t>2201070310</t>
  </si>
  <si>
    <t>2201070330</t>
  </si>
  <si>
    <t>2201080000</t>
  </si>
  <si>
    <t>Motorcycles (MC)</t>
  </si>
  <si>
    <t>2201080110</t>
  </si>
  <si>
    <t>2201080130</t>
  </si>
  <si>
    <t>2201080150</t>
  </si>
  <si>
    <t>2201080170</t>
  </si>
  <si>
    <t>2201080190</t>
  </si>
  <si>
    <t>2201080210</t>
  </si>
  <si>
    <t>2201080230</t>
  </si>
  <si>
    <t>2201080250</t>
  </si>
  <si>
    <t>2201080270</t>
  </si>
  <si>
    <t>2201080290</t>
  </si>
  <si>
    <t>2201080310</t>
  </si>
  <si>
    <t>2201080330</t>
  </si>
  <si>
    <t>2230001000</t>
  </si>
  <si>
    <t>Highway Vehicles - Diesel</t>
  </si>
  <si>
    <t>Light Duty Diesel Vehicles (LDDV)</t>
  </si>
  <si>
    <t>2230001110</t>
  </si>
  <si>
    <t>2230001130</t>
  </si>
  <si>
    <t>2230001150</t>
  </si>
  <si>
    <t>2230001170</t>
  </si>
  <si>
    <t>2230001190</t>
  </si>
  <si>
    <t>2230001210</t>
  </si>
  <si>
    <t>2230001230</t>
  </si>
  <si>
    <t>2230001250</t>
  </si>
  <si>
    <t>2230001270</t>
  </si>
  <si>
    <t>2230001290</t>
  </si>
  <si>
    <t>2230001310</t>
  </si>
  <si>
    <t>2230001330</t>
  </si>
  <si>
    <t>2230060000</t>
  </si>
  <si>
    <t>Light Duty Diesel Trucks 1 thru 4 (M6) (LDDT)</t>
  </si>
  <si>
    <t>2230060110</t>
  </si>
  <si>
    <t>2230060130</t>
  </si>
  <si>
    <t>2230060150</t>
  </si>
  <si>
    <t>2230060170</t>
  </si>
  <si>
    <t>2230060190</t>
  </si>
  <si>
    <t>2230060210</t>
  </si>
  <si>
    <t>2230060230</t>
  </si>
  <si>
    <t>2230060250</t>
  </si>
  <si>
    <t>2230060270</t>
  </si>
  <si>
    <t>2230060290</t>
  </si>
  <si>
    <t>2230060310</t>
  </si>
  <si>
    <t>2230060330</t>
  </si>
  <si>
    <t>2230070000</t>
  </si>
  <si>
    <t>All HDDV including Buses (use subdivisions -071 thru -075 if possible)</t>
  </si>
  <si>
    <t>2230070110</t>
  </si>
  <si>
    <t>2230070130</t>
  </si>
  <si>
    <t>2230070150</t>
  </si>
  <si>
    <t>2230070170</t>
  </si>
  <si>
    <t>2230070190</t>
  </si>
  <si>
    <t>2230070210</t>
  </si>
  <si>
    <t>2230070230</t>
  </si>
  <si>
    <t>2230070250</t>
  </si>
  <si>
    <t>2230070270</t>
  </si>
  <si>
    <t>2230070290</t>
  </si>
  <si>
    <t>2230070310</t>
  </si>
  <si>
    <t>2230070330</t>
  </si>
  <si>
    <t>2230071110</t>
  </si>
  <si>
    <t>Heavy Duty Diesel Vehicles (HDDV) Class 2B</t>
  </si>
  <si>
    <t>2230071130</t>
  </si>
  <si>
    <t>2230071150</t>
  </si>
  <si>
    <t>2230071170</t>
  </si>
  <si>
    <t>2230071190</t>
  </si>
  <si>
    <t>2230071210</t>
  </si>
  <si>
    <t>2230071230</t>
  </si>
  <si>
    <t>2230071250</t>
  </si>
  <si>
    <t>2230071270</t>
  </si>
  <si>
    <t>2230071290</t>
  </si>
  <si>
    <t>2230071310</t>
  </si>
  <si>
    <t>2230071330</t>
  </si>
  <si>
    <t>2230072110</t>
  </si>
  <si>
    <t>Heavy Duty Diesel Vehicles (HDDV) Class 3, 4, &amp; 5</t>
  </si>
  <si>
    <t>2230072130</t>
  </si>
  <si>
    <t>2230072150</t>
  </si>
  <si>
    <t>2230072170</t>
  </si>
  <si>
    <t>2230072190</t>
  </si>
  <si>
    <t>2230072210</t>
  </si>
  <si>
    <t>2230072230</t>
  </si>
  <si>
    <t>2230072250</t>
  </si>
  <si>
    <t>2230072270</t>
  </si>
  <si>
    <t>2230072290</t>
  </si>
  <si>
    <t>2230072310</t>
  </si>
  <si>
    <t>2230072330</t>
  </si>
  <si>
    <t>2230073110</t>
  </si>
  <si>
    <t>Heavy Duty Diesel Vehicles (HDDV) Class 6 &amp; 7</t>
  </si>
  <si>
    <t>2230073130</t>
  </si>
  <si>
    <t>2230073150</t>
  </si>
  <si>
    <t>2230073170</t>
  </si>
  <si>
    <t>2230073190</t>
  </si>
  <si>
    <t>2230073210</t>
  </si>
  <si>
    <t>2230073230</t>
  </si>
  <si>
    <t>2230073250</t>
  </si>
  <si>
    <t>2230073270</t>
  </si>
  <si>
    <t>2230073290</t>
  </si>
  <si>
    <t>2230073310</t>
  </si>
  <si>
    <t>2230073330</t>
  </si>
  <si>
    <t>2230074110</t>
  </si>
  <si>
    <t>Heavy Duty Diesel Vehicles (HDDV) Class 8A &amp; 8B</t>
  </si>
  <si>
    <t>2230074130</t>
  </si>
  <si>
    <t>2230074150</t>
  </si>
  <si>
    <t>2230074170</t>
  </si>
  <si>
    <t>2230074190</t>
  </si>
  <si>
    <t>2230074210</t>
  </si>
  <si>
    <t>2230074230</t>
  </si>
  <si>
    <t>2230074250</t>
  </si>
  <si>
    <t>2230074270</t>
  </si>
  <si>
    <t>2230074290</t>
  </si>
  <si>
    <t>2230074310</t>
  </si>
  <si>
    <t>2230074330</t>
  </si>
  <si>
    <t>2230075110</t>
  </si>
  <si>
    <t>Heavy Duty Diesel Buses (School &amp; Transit)</t>
  </si>
  <si>
    <t>2230075130</t>
  </si>
  <si>
    <t>2230075150</t>
  </si>
  <si>
    <t>2230075170</t>
  </si>
  <si>
    <t>2230075190</t>
  </si>
  <si>
    <t>2230075210</t>
  </si>
  <si>
    <t>2230075230</t>
  </si>
  <si>
    <t>2230075250</t>
  </si>
  <si>
    <t>2230075270</t>
  </si>
  <si>
    <t>2230075290</t>
  </si>
  <si>
    <t>2230075310</t>
  </si>
  <si>
    <t>2230075330</t>
  </si>
  <si>
    <t>220100111B</t>
  </si>
  <si>
    <t>Rural Interstate: Brake Wear</t>
  </si>
  <si>
    <t>220100111T</t>
  </si>
  <si>
    <t>Rural Interstate: Tire Wear</t>
  </si>
  <si>
    <t>220100111V</t>
  </si>
  <si>
    <t>Rural Interstate: Evap (except Refueling)</t>
  </si>
  <si>
    <t>220100111X</t>
  </si>
  <si>
    <t>Rural Interstate: Exhaust</t>
  </si>
  <si>
    <t>220100113B</t>
  </si>
  <si>
    <t>Rural Other Principal Arterial: Brake Wear</t>
  </si>
  <si>
    <t>220100113T</t>
  </si>
  <si>
    <t>Rural Other Principal Arterial: Tire Wear</t>
  </si>
  <si>
    <t>220100113V</t>
  </si>
  <si>
    <t>Rural Other Principal Arterial: Evap (except Refueling)</t>
  </si>
  <si>
    <t>220100113X</t>
  </si>
  <si>
    <t>Rural Other Principal Arterial: Exhaust</t>
  </si>
  <si>
    <t>220100115B</t>
  </si>
  <si>
    <t>Rural Minor Arterial: Brake Wear</t>
  </si>
  <si>
    <t>Industrial Processes, Oil and Gas Production, Process Heaters, Process Gas</t>
  </si>
  <si>
    <t>31000406</t>
  </si>
  <si>
    <t>Completions and Recompletions</t>
  </si>
  <si>
    <t>Explosives Manufacture - Pentaerythritol Tetranitrate (PETN)</t>
  </si>
  <si>
    <t>30140211</t>
  </si>
  <si>
    <t>Batch Process: Nitration Reactors and Washers</t>
  </si>
  <si>
    <t>30140214</t>
  </si>
  <si>
    <t>220100115T</t>
  </si>
  <si>
    <t>Rural Minor Arterial: Tire Wear</t>
  </si>
  <si>
    <t>220100115V</t>
  </si>
  <si>
    <t>Rural Minor Arterial: Evap (except Refueling)</t>
  </si>
  <si>
    <t>220100115X</t>
  </si>
  <si>
    <t>Rural Minor Arterial: Exhaust</t>
  </si>
  <si>
    <t>220100117B</t>
  </si>
  <si>
    <t>Rural Major Collector: Brake Wear</t>
  </si>
  <si>
    <t>220100117T</t>
  </si>
  <si>
    <t>Rural Major Collector: Tire Wear</t>
  </si>
  <si>
    <t>220100117V</t>
  </si>
  <si>
    <t>Rural Major Collector: Evap (except Refueling)</t>
  </si>
  <si>
    <t>220100117X</t>
  </si>
  <si>
    <t>Rural Major Collector: Exhaust</t>
  </si>
  <si>
    <t>220100119B</t>
  </si>
  <si>
    <t>Rural Minor Collector: Brake Wear</t>
  </si>
  <si>
    <t>220100119T</t>
  </si>
  <si>
    <t>Rural Minor Collector: Tire Wear</t>
  </si>
  <si>
    <t>220100119V</t>
  </si>
  <si>
    <t>Rural Minor Collector: Evap (except Refueling)</t>
  </si>
  <si>
    <t>220100119X</t>
  </si>
  <si>
    <t>Rural Minor Collector: Exhaust</t>
  </si>
  <si>
    <t>220100121B</t>
  </si>
  <si>
    <t>Rural Local: Brake Wear</t>
  </si>
  <si>
    <t>220100121T</t>
  </si>
  <si>
    <t>Rural Local: Tire Wear</t>
  </si>
  <si>
    <t>220100121V</t>
  </si>
  <si>
    <t>30140265</t>
  </si>
  <si>
    <t>Continuous Process: Spent Acid Recovery: Reflux Column</t>
  </si>
  <si>
    <t>30140270</t>
  </si>
  <si>
    <t>30140271</t>
  </si>
  <si>
    <t>Continuous Process: Nitric Acid Concentration: Distillation Column</t>
  </si>
  <si>
    <t>30140272</t>
  </si>
  <si>
    <t>30140273</t>
  </si>
  <si>
    <t>30140274</t>
  </si>
  <si>
    <t>30140275</t>
  </si>
  <si>
    <t>30140276</t>
  </si>
  <si>
    <t>30140299</t>
  </si>
  <si>
    <t>30140306</t>
  </si>
  <si>
    <t>Explosives Manufacture - RDX/HMX Production</t>
  </si>
  <si>
    <t>Nitric Acid/Ammonium Nitrate Mixing</t>
  </si>
  <si>
    <t>30140307</t>
  </si>
  <si>
    <t>Hexamine/Acetic Acid Mixing</t>
  </si>
  <si>
    <t>30140310</t>
  </si>
  <si>
    <t>30140311</t>
  </si>
  <si>
    <t>Batch Process: Nitration Reactor</t>
  </si>
  <si>
    <t>30140312</t>
  </si>
  <si>
    <t>Batch Process: Aging Tank</t>
  </si>
  <si>
    <t>30140313</t>
  </si>
  <si>
    <t>Batch Process: Simmer Tank</t>
  </si>
  <si>
    <t>30140320</t>
  </si>
  <si>
    <t>Batch Process: Refinement</t>
  </si>
  <si>
    <t>30140330</t>
  </si>
  <si>
    <t>Batch Process: Blending</t>
  </si>
  <si>
    <t>30140340</t>
  </si>
  <si>
    <t>Batch Process: Formulation</t>
  </si>
  <si>
    <t>30140350</t>
  </si>
  <si>
    <t>Batch Process: Acetic Acid Recovery</t>
  </si>
  <si>
    <t>30140360</t>
  </si>
  <si>
    <t>Batch Process: Acetone or Cyclohexanone Recovery</t>
  </si>
  <si>
    <t>30140399</t>
  </si>
  <si>
    <t>30180001</t>
  </si>
  <si>
    <t>General Processes</t>
  </si>
  <si>
    <t>30180002</t>
  </si>
  <si>
    <t>Pipeline Valves: Gas Stream</t>
  </si>
  <si>
    <t>30180003</t>
  </si>
  <si>
    <t>Pipeline Valves: Light Liquid/Gas Stream</t>
  </si>
  <si>
    <t>30180004</t>
  </si>
  <si>
    <t>Pipeline Valves: Heavy Liquid Stream</t>
  </si>
  <si>
    <t>30180005</t>
  </si>
  <si>
    <t>Pipeline Valves: Hydrogen Stream</t>
  </si>
  <si>
    <t>30180006</t>
  </si>
  <si>
    <t>Open-ended Valves: All Streams</t>
  </si>
  <si>
    <t>30180007</t>
  </si>
  <si>
    <t>Flanges: All Streams</t>
  </si>
  <si>
    <t>30180008</t>
  </si>
  <si>
    <t>Pump Seals: Light Liquid/Gas Stream</t>
  </si>
  <si>
    <t>30180009</t>
  </si>
  <si>
    <t>Pump Seals: Heavy Liquid Stream</t>
  </si>
  <si>
    <t>30180010</t>
  </si>
  <si>
    <t>Compressor Seals: Gas Stream</t>
  </si>
  <si>
    <t>30180011</t>
  </si>
  <si>
    <t>Compressor Seals: Heavy Liquid Stream</t>
  </si>
  <si>
    <t>30180012</t>
  </si>
  <si>
    <t>Drains: All Streams</t>
  </si>
  <si>
    <t>30180013</t>
  </si>
  <si>
    <t>Vessel Relief Valves: All Streams</t>
  </si>
  <si>
    <t>30181001</t>
  </si>
  <si>
    <t>Air Oxidation Units</t>
  </si>
  <si>
    <t>30182001</t>
  </si>
  <si>
    <t>Wastewater Stripper</t>
  </si>
  <si>
    <t>30182002</t>
  </si>
  <si>
    <t>30182003</t>
  </si>
  <si>
    <t>30182004</t>
  </si>
  <si>
    <t>Chemical Plant Wastewater System: Junction Box</t>
  </si>
  <si>
    <t>30182005</t>
  </si>
  <si>
    <t>Chemical Plant Wastewater System: Lift Station</t>
  </si>
  <si>
    <t>30182006</t>
  </si>
  <si>
    <t>Chemical Plant Wastewater System: Aerated Impoundment</t>
  </si>
  <si>
    <t>30182007</t>
  </si>
  <si>
    <t>Chemical Plant Wastewater System: Non-aerated Impoundment</t>
  </si>
  <si>
    <t>30182008</t>
  </si>
  <si>
    <t>Chemical Plant Wastewater System: Weir</t>
  </si>
  <si>
    <t>30182009</t>
  </si>
  <si>
    <t>Chemical Plant Wastewater System: Activated Sludge Impoundment</t>
  </si>
  <si>
    <t>30182010</t>
  </si>
  <si>
    <t>30500711</t>
  </si>
  <si>
    <t>30500712</t>
  </si>
  <si>
    <t>30500714</t>
  </si>
  <si>
    <t>30500715</t>
  </si>
  <si>
    <t>30500716</t>
  </si>
  <si>
    <t>30500717</t>
  </si>
  <si>
    <t>30500718</t>
  </si>
  <si>
    <t>30500719</t>
  </si>
  <si>
    <t>30500727</t>
  </si>
  <si>
    <t>30500728</t>
  </si>
  <si>
    <t>TNT: Nitration Fume Scrubber</t>
  </si>
  <si>
    <t>30182504</t>
  </si>
  <si>
    <t>TNT: Finishing Operation Fume Scrubber</t>
  </si>
  <si>
    <t>30182510</t>
  </si>
  <si>
    <t>NG: NG/Acid Separator Soda Wash</t>
  </si>
  <si>
    <t>30182511</t>
  </si>
  <si>
    <t>NG: Separator Following Soda Wash</t>
  </si>
  <si>
    <t>30182512</t>
  </si>
  <si>
    <t>NG: Separator Following Fresh Water Wash</t>
  </si>
  <si>
    <t>30182513</t>
  </si>
  <si>
    <t>NG: Emulsifier</t>
  </si>
  <si>
    <t>30182514</t>
  </si>
  <si>
    <t>NG: Refrigeration House</t>
  </si>
  <si>
    <t>30182515</t>
  </si>
  <si>
    <t>NG: Spent Acid Storage</t>
  </si>
  <si>
    <t>30182516</t>
  </si>
  <si>
    <t>NG: Air Compressor House</t>
  </si>
  <si>
    <t>30182517</t>
  </si>
  <si>
    <t>30182530</t>
  </si>
  <si>
    <t>NC: Nitric Acid Concentrators</t>
  </si>
  <si>
    <t>30182531</t>
  </si>
  <si>
    <t>NC: Nitration Reactor</t>
  </si>
  <si>
    <t>30182532</t>
  </si>
  <si>
    <t>NC: Purification Boiling Tubs</t>
  </si>
  <si>
    <t>30182533</t>
  </si>
  <si>
    <t>NC: Purification Beaters</t>
  </si>
  <si>
    <t>30182534</t>
  </si>
  <si>
    <t>NC: Purification Poacher</t>
  </si>
  <si>
    <t>30182535</t>
  </si>
  <si>
    <t>NC: Purification Blender</t>
  </si>
  <si>
    <t>30182536</t>
  </si>
  <si>
    <t>NC: Purification Wringer</t>
  </si>
  <si>
    <t>30182550</t>
  </si>
  <si>
    <t>PETN: Nitration Reactors</t>
  </si>
  <si>
    <t>30182551</t>
  </si>
  <si>
    <t>PETN: Spent Acid Recovery</t>
  </si>
  <si>
    <t>30182552</t>
  </si>
  <si>
    <t>PETN: Nitric Acid Concentrators</t>
  </si>
  <si>
    <t>30182553</t>
  </si>
  <si>
    <t>PETN: Stabilization</t>
  </si>
  <si>
    <t>30182560</t>
  </si>
  <si>
    <t>RDX/HMX: Nitration</t>
  </si>
  <si>
    <t>30182561</t>
  </si>
  <si>
    <t>RDX/HMX: Filter/Wash</t>
  </si>
  <si>
    <t>30182562</t>
  </si>
  <si>
    <t>RDX/HMX: Recrystallization</t>
  </si>
  <si>
    <t>30182563</t>
  </si>
  <si>
    <t>RDX/HMX: Dewatering</t>
  </si>
  <si>
    <t>30182599</t>
  </si>
  <si>
    <t>220107019T</t>
  </si>
  <si>
    <t>220107019V</t>
  </si>
  <si>
    <t>220107019X</t>
  </si>
  <si>
    <t>220107021B</t>
  </si>
  <si>
    <t>220107021T</t>
  </si>
  <si>
    <t>220107021V</t>
  </si>
  <si>
    <t>220107021X</t>
  </si>
  <si>
    <t>220107023B</t>
  </si>
  <si>
    <t>220107023T</t>
  </si>
  <si>
    <t>220107023V</t>
  </si>
  <si>
    <t>220107023X</t>
  </si>
  <si>
    <t>220107025B</t>
  </si>
  <si>
    <t>220107025T</t>
  </si>
  <si>
    <t>220107025V</t>
  </si>
  <si>
    <t>220107025X</t>
  </si>
  <si>
    <t>220107027B</t>
  </si>
  <si>
    <t>220107027T</t>
  </si>
  <si>
    <t>220107027V</t>
  </si>
  <si>
    <t>220107027X</t>
  </si>
  <si>
    <t>220107029B</t>
  </si>
  <si>
    <t>220107029T</t>
  </si>
  <si>
    <t>220107029V</t>
  </si>
  <si>
    <t>220107029X</t>
  </si>
  <si>
    <t>220107031B</t>
  </si>
  <si>
    <t>220107031T</t>
  </si>
  <si>
    <t>220107031V</t>
  </si>
  <si>
    <t>220107031X</t>
  </si>
  <si>
    <t>220107033B</t>
  </si>
  <si>
    <t>220107033T</t>
  </si>
  <si>
    <t>220107033V</t>
  </si>
  <si>
    <t>220107033X</t>
  </si>
  <si>
    <t>220108011B</t>
  </si>
  <si>
    <t>220108011T</t>
  </si>
  <si>
    <t>220108011V</t>
  </si>
  <si>
    <t>220108011X</t>
  </si>
  <si>
    <t>220108013B</t>
  </si>
  <si>
    <t>220108013T</t>
  </si>
  <si>
    <t>220108013V</t>
  </si>
  <si>
    <t>220108013X</t>
  </si>
  <si>
    <t>220108015B</t>
  </si>
  <si>
    <t>220108015T</t>
  </si>
  <si>
    <t>220108015V</t>
  </si>
  <si>
    <t>220108015X</t>
  </si>
  <si>
    <t>220108017B</t>
  </si>
  <si>
    <t>220108017T</t>
  </si>
  <si>
    <t>220108017V</t>
  </si>
  <si>
    <t>220108017X</t>
  </si>
  <si>
    <t>220108019B</t>
  </si>
  <si>
    <t>220108019T</t>
  </si>
  <si>
    <t>220108019V</t>
  </si>
  <si>
    <t>220108019X</t>
  </si>
  <si>
    <t>220108021B</t>
  </si>
  <si>
    <t>220108021T</t>
  </si>
  <si>
    <t>220108021V</t>
  </si>
  <si>
    <t>220108021X</t>
  </si>
  <si>
    <t>220108023B</t>
  </si>
  <si>
    <t>220108023T</t>
  </si>
  <si>
    <t>220108023V</t>
  </si>
  <si>
    <t>220108023X</t>
  </si>
  <si>
    <t>220108025B</t>
  </si>
  <si>
    <t>220108025T</t>
  </si>
  <si>
    <t>220108025V</t>
  </si>
  <si>
    <t>220108025X</t>
  </si>
  <si>
    <t>220108027B</t>
  </si>
  <si>
    <t>220108027T</t>
  </si>
  <si>
    <t>220108027V</t>
  </si>
  <si>
    <t>220108027X</t>
  </si>
  <si>
    <t>220108029B</t>
  </si>
  <si>
    <t>220108029T</t>
  </si>
  <si>
    <t>220108029V</t>
  </si>
  <si>
    <t>220108029X</t>
  </si>
  <si>
    <t>220108031B</t>
  </si>
  <si>
    <t>SCC6&amp;SCC8</t>
  </si>
  <si>
    <t>2302002100</t>
  </si>
  <si>
    <t>Conveyorized Charbroiling</t>
  </si>
  <si>
    <t>SCC6</t>
  </si>
  <si>
    <t>2302002200</t>
  </si>
  <si>
    <t>Under-fired Charbroiling</t>
  </si>
  <si>
    <t>2302003000</t>
  </si>
  <si>
    <t>Commercial Cooking - Frying</t>
  </si>
  <si>
    <t>Deep Fat Fying</t>
  </si>
  <si>
    <t>2302003100</t>
  </si>
  <si>
    <t>Flat Griddle Frying</t>
  </si>
  <si>
    <t>2302003200</t>
  </si>
  <si>
    <t>Clamshell Griddle Frying</t>
  </si>
  <si>
    <t>2302010000</t>
  </si>
  <si>
    <t>Meat Products</t>
  </si>
  <si>
    <t>2302040000</t>
  </si>
  <si>
    <t>Grain Mill Products</t>
  </si>
  <si>
    <t>2302050000</t>
  </si>
  <si>
    <t>Bakery Products</t>
  </si>
  <si>
    <t>2302070000</t>
  </si>
  <si>
    <t>Fermentation/Beverages</t>
  </si>
  <si>
    <t>2302070001</t>
  </si>
  <si>
    <t>Breweries</t>
  </si>
  <si>
    <t>2302070005</t>
  </si>
  <si>
    <t>Wineries</t>
  </si>
  <si>
    <t>2302070010</t>
  </si>
  <si>
    <t>Distilleries</t>
  </si>
  <si>
    <t>2302080000</t>
  </si>
  <si>
    <t>Miscellaneous Food and Kindred Products</t>
  </si>
  <si>
    <t>2302080002</t>
  </si>
  <si>
    <t>Refrigeration</t>
  </si>
  <si>
    <t>2303000000</t>
  </si>
  <si>
    <t>Primary Metal Production: SIC 33</t>
  </si>
  <si>
    <t>2303020000</t>
  </si>
  <si>
    <t>Iron and Steel Foundries</t>
  </si>
  <si>
    <t>2304000000</t>
  </si>
  <si>
    <t>Secondary Metal Production: SIC 33</t>
  </si>
  <si>
    <t>2304050000</t>
  </si>
  <si>
    <t>Nonferrous Foundries (Castings)</t>
  </si>
  <si>
    <t>2305000000</t>
  </si>
  <si>
    <t>Mineral Processes: SIC 32</t>
  </si>
  <si>
    <t>2305070000</t>
  </si>
  <si>
    <t>Concrete, Gypsum, Plaster Products</t>
  </si>
  <si>
    <t>2305080000</t>
  </si>
  <si>
    <t>Cut Stone and Stone Products</t>
  </si>
  <si>
    <t>2306000000</t>
  </si>
  <si>
    <t>Petroleum Refining: SIC 29</t>
  </si>
  <si>
    <t>2306010000</t>
  </si>
  <si>
    <t>Asphalt Paving/Roofing Materials</t>
  </si>
  <si>
    <t>2307000000</t>
  </si>
  <si>
    <t>Wood Products: SIC 24</t>
  </si>
  <si>
    <t>2307010000</t>
  </si>
  <si>
    <t>Fireplaces: Insert; EPA certified; catalytic</t>
  </si>
  <si>
    <t>2104008010</t>
  </si>
  <si>
    <t>Woodstoves: General</t>
  </si>
  <si>
    <t>2104008030</t>
  </si>
  <si>
    <t>Catalytic Woodstoves: General</t>
  </si>
  <si>
    <t>2104008050</t>
  </si>
  <si>
    <t>Non-catalytic Woodstoves: EPA certified</t>
  </si>
  <si>
    <t>SCC8 -from "General" to EPA cert</t>
  </si>
  <si>
    <t>2104008051</t>
  </si>
  <si>
    <t>Non-catalytic Woodstoves: Non-EPA certified</t>
  </si>
  <si>
    <t>SCC8 - from "Conv" to Non-cert.</t>
  </si>
  <si>
    <t>2104008052</t>
  </si>
  <si>
    <t>Non-catalytic Woodstoves: Low Emitting</t>
  </si>
  <si>
    <t>2104008053</t>
  </si>
  <si>
    <t>Non-catalytic Woodstoves: Pellet Fired</t>
  </si>
  <si>
    <t>2104009000</t>
  </si>
  <si>
    <t>Firelog</t>
  </si>
  <si>
    <t>2104011000</t>
  </si>
  <si>
    <t>Total: All Heater Types</t>
  </si>
  <si>
    <t>2199001000</t>
  </si>
  <si>
    <t>Total Area Source Fuel Combustion</t>
  </si>
  <si>
    <t>2199002000</t>
  </si>
  <si>
    <t>2199003000</t>
  </si>
  <si>
    <t>2199004000</t>
  </si>
  <si>
    <t>2199004001</t>
  </si>
  <si>
    <t>2199004002</t>
  </si>
  <si>
    <t>2199005000</t>
  </si>
  <si>
    <t>2199006000</t>
  </si>
  <si>
    <t>2199006001</t>
  </si>
  <si>
    <t>2199006002</t>
  </si>
  <si>
    <t>2199007000</t>
  </si>
  <si>
    <t>2199008000</t>
  </si>
  <si>
    <t>2199009000</t>
  </si>
  <si>
    <t>2199010000</t>
  </si>
  <si>
    <t>2199011000</t>
  </si>
  <si>
    <t>2294000000</t>
  </si>
  <si>
    <t>Mobile Sources</t>
  </si>
  <si>
    <t>Paved Roads</t>
  </si>
  <si>
    <t>All Paved Roads</t>
  </si>
  <si>
    <t>Total: Fugitives</t>
  </si>
  <si>
    <t>2294000001</t>
  </si>
  <si>
    <t>Total: Average Conditions - Fugitives</t>
  </si>
  <si>
    <t>2294000002</t>
  </si>
  <si>
    <t>Total: Sanding/Salting - Fugitives</t>
  </si>
  <si>
    <t>2294005000</t>
  </si>
  <si>
    <t>2301020000</t>
  </si>
  <si>
    <t>Process Emissions from Synthetic Fibers Manuf (NAPAP cat. 107)</t>
  </si>
  <si>
    <t>2301030000</t>
  </si>
  <si>
    <t>Process Emissions from Pharmaceutical Manuf (NAPAP cat. 106)</t>
  </si>
  <si>
    <t>2301040000</t>
  </si>
  <si>
    <t>Fugitive Emissions from Synthetic Organic Chem Manuf (NAPAP cat. 102)</t>
  </si>
  <si>
    <t>2302000000</t>
  </si>
  <si>
    <t>Food and Kindred Products: SIC 20</t>
  </si>
  <si>
    <t>2302002000</t>
  </si>
  <si>
    <t>Commercial Cooking - Charbroiling</t>
  </si>
  <si>
    <t>Charbroiling Total</t>
  </si>
  <si>
    <t>Sector</t>
  </si>
  <si>
    <t>Active?</t>
  </si>
  <si>
    <t>MapTo</t>
  </si>
  <si>
    <t>SCC_L1</t>
  </si>
  <si>
    <t>SCC_L2</t>
  </si>
  <si>
    <t>SCC_L3</t>
  </si>
  <si>
    <t>SCC_L4</t>
  </si>
  <si>
    <t>CREATED</t>
  </si>
  <si>
    <t>REVISED</t>
  </si>
  <si>
    <t>REV_WHAT?</t>
  </si>
  <si>
    <t>AREA</t>
  </si>
  <si>
    <t>2101001000</t>
  </si>
  <si>
    <t>Stationary Source Fuel Combustion</t>
  </si>
  <si>
    <t>Electric Utility</t>
  </si>
  <si>
    <t>Anthracite Coal</t>
  </si>
  <si>
    <t>Total: All Boiler Types</t>
  </si>
  <si>
    <t>2101002000</t>
  </si>
  <si>
    <t>Bituminous/Subbituminous Coal</t>
  </si>
  <si>
    <t>Special Trade Construction</t>
  </si>
  <si>
    <t>2311040080</t>
  </si>
  <si>
    <t>2311040100</t>
  </si>
  <si>
    <t>2312000000</t>
  </si>
  <si>
    <t>Machinery: SIC 35</t>
  </si>
  <si>
    <t>2312050000</t>
  </si>
  <si>
    <t>Metalworking Machinery: Tool and Die Maker</t>
  </si>
  <si>
    <t>2325000000</t>
  </si>
  <si>
    <t>Mining and Quarrying: SIC 14</t>
  </si>
  <si>
    <t>2325010000</t>
  </si>
  <si>
    <t>Dimension Stone</t>
  </si>
  <si>
    <t>2325020000</t>
  </si>
  <si>
    <t>Crushed and Broken Stone</t>
  </si>
  <si>
    <t>2325030000</t>
  </si>
  <si>
    <t>Sand and Gravel</t>
  </si>
  <si>
    <t>2325040000</t>
  </si>
  <si>
    <t>Clay, Ceramic, and Refractory</t>
  </si>
  <si>
    <t>2325050000</t>
  </si>
  <si>
    <t>Chemical and Fertilizer Materials</t>
  </si>
  <si>
    <t>2390001000</t>
  </si>
  <si>
    <t>In-process Fuel Use</t>
  </si>
  <si>
    <t>2390002000</t>
  </si>
  <si>
    <t>2390004000</t>
  </si>
  <si>
    <t>Wet Bottom (Tangential) (Bituminous Coal)</t>
  </si>
  <si>
    <t>10100212</t>
  </si>
  <si>
    <t>Pulverized Coal: Dry Bottom (Tangential) (Bituminous Coal)</t>
  </si>
  <si>
    <t>10100215</t>
  </si>
  <si>
    <t>Cell Burner (Bituminous Coal)</t>
  </si>
  <si>
    <t>10100217</t>
  </si>
  <si>
    <t>Atmospheric Fluidized Bed Combustion: Bubbling Bed (Bituminous Coal)</t>
  </si>
  <si>
    <t>10100218</t>
  </si>
  <si>
    <t>Atmospheric Fluidized Bed Combustion: Circulating Bed (Bitum. Coal)</t>
  </si>
  <si>
    <t>10100221</t>
  </si>
  <si>
    <t>Pulverized Coal: Wet Bottom (Subbituminous Coal)</t>
  </si>
  <si>
    <t>10100222</t>
  </si>
  <si>
    <t>Pulverized Coal: Dry Bottom (Subbituminous Coal)</t>
  </si>
  <si>
    <t>10100223</t>
  </si>
  <si>
    <t>Cyclone Furnace (Subbituminous Coal)</t>
  </si>
  <si>
    <t>10100224</t>
  </si>
  <si>
    <t>Spreader Stoker (Subbituminous Coal)</t>
  </si>
  <si>
    <t>10100225</t>
  </si>
  <si>
    <t>Traveling Grate (Overfeed) Stoker (Subbituminous Coal)</t>
  </si>
  <si>
    <t>10100226</t>
  </si>
  <si>
    <t>1389</t>
  </si>
  <si>
    <t>Oil And Gas Extraction, Oil And Gas Field Services, Oil And Gas Field Services Nec</t>
  </si>
  <si>
    <t>4612</t>
  </si>
  <si>
    <t>Distillate Oil (No. 2): Incinerators</t>
  </si>
  <si>
    <t>30190012</t>
  </si>
  <si>
    <t>Residual Oil: Incinerators</t>
  </si>
  <si>
    <t>30190013</t>
  </si>
  <si>
    <t>Natural Gas: Incinerators</t>
  </si>
  <si>
    <t>30190014</t>
  </si>
  <si>
    <t>Process Gas: Incinerators</t>
  </si>
  <si>
    <t>30190021</t>
  </si>
  <si>
    <t>Distillate Oil (No. 2): Flares</t>
  </si>
  <si>
    <t>Indirect Fired Roaster ** (use 302002-20 or -21)</t>
  </si>
  <si>
    <t>30200203</t>
  </si>
  <si>
    <t>Stoner/Cooler ** (use 302002-30)</t>
  </si>
  <si>
    <t>30200204</t>
  </si>
  <si>
    <t>Green Coffee Bean Unloading</t>
  </si>
  <si>
    <t>30200206</t>
  </si>
  <si>
    <t>Screening - Debris Removal from Green Coffee Beans</t>
  </si>
  <si>
    <t>30200208</t>
  </si>
  <si>
    <t>Green Coffee Bean Storage and Handling</t>
  </si>
  <si>
    <t>30200210</t>
  </si>
  <si>
    <t>Decaffeination : Solvent Extraction</t>
  </si>
  <si>
    <t>30200211</t>
  </si>
  <si>
    <t>Decaffeination : Supercritical CO2 Extraction</t>
  </si>
  <si>
    <t>30200216</t>
  </si>
  <si>
    <t>Steam or Hot Air Drying of Decaffeinated Green Coffee Beans</t>
  </si>
  <si>
    <t>30200220</t>
  </si>
  <si>
    <t>Indirect-fired Batch Roaster -Natural Gas (incl combustion emiss)</t>
  </si>
  <si>
    <t>30200221</t>
  </si>
  <si>
    <t>Indirect-fired Continuous Roaster -Natural Gas (incl combustion emiss)</t>
  </si>
  <si>
    <t>30200224</t>
  </si>
  <si>
    <t>Direct-fired Batch Roaster - Natural Gas</t>
  </si>
  <si>
    <t>30200225</t>
  </si>
  <si>
    <t>Direct-fired Continuous Roaster - Natural Gas</t>
  </si>
  <si>
    <t>30200228</t>
  </si>
  <si>
    <t>Cooling of Roasted Coffee Beans</t>
  </si>
  <si>
    <t>30200230</t>
  </si>
  <si>
    <t>De-stoning - Air Classification for Debris Removal</t>
  </si>
  <si>
    <t>30200234</t>
  </si>
  <si>
    <t>Equilibration - Air Drying &amp; Stabilization of Roasted Coffee Beans</t>
  </si>
  <si>
    <t>30200299</t>
  </si>
  <si>
    <t>30200301</t>
  </si>
  <si>
    <t>Instant Coffee Products</t>
  </si>
  <si>
    <t>Spray Drying (Instant Coffee) Ground Coffee after H2O Extraction</t>
  </si>
  <si>
    <t>30200306</t>
  </si>
  <si>
    <t>Freeze Drying (Instant Coffee) Ground Coffee after H2O Extraction</t>
  </si>
  <si>
    <t>30200401</t>
  </si>
  <si>
    <t>Cotton Ginning</t>
  </si>
  <si>
    <t>Unloading Fan</t>
  </si>
  <si>
    <t>30200402</t>
  </si>
  <si>
    <t>Seed Cotton Cleaning System ** (use SCCs 3-02-004-20, 21, &amp; 22)</t>
  </si>
  <si>
    <t>30200403</t>
  </si>
  <si>
    <t>Master Trash Fan(incl Stick&amp;Burr Mach/Gin Stand/Extr'r Feed/Batt Cond)</t>
  </si>
  <si>
    <t>30200404</t>
  </si>
  <si>
    <t>Miscellaneous ** (incl Lint Clr/Batt Cond/Trash, Overflo &amp; Mote Fans)</t>
  </si>
  <si>
    <t>30200405</t>
  </si>
  <si>
    <t>Extract Feeder Cleaners **</t>
  </si>
  <si>
    <t>30200406</t>
  </si>
  <si>
    <t>Saw Ginning **</t>
  </si>
  <si>
    <t>30200407</t>
  </si>
  <si>
    <t>Lint Cleaners</t>
  </si>
  <si>
    <t>30200408</t>
  </si>
  <si>
    <t>Battery Condenser (incl Baling System)</t>
  </si>
  <si>
    <t>30200409</t>
  </si>
  <si>
    <t>Stick and Green Leaf Extracting Cleaner ** (use SCCs 3-02-004-20, 21,</t>
  </si>
  <si>
    <t>30200410</t>
  </si>
  <si>
    <t>General - Entire Process, Sum of Typical Equip Used</t>
  </si>
  <si>
    <t>30200411</t>
  </si>
  <si>
    <t>Burr Machine Cleaner ** (use SCCs 3-02-004-20, 21, &amp; 22)</t>
  </si>
  <si>
    <t>30200412</t>
  </si>
  <si>
    <t>Stick Machine Cleaner ** (use SCCs 3-02-004-20, 21, &amp; 22)</t>
  </si>
  <si>
    <t>30200415</t>
  </si>
  <si>
    <t>Drying ** (use SCCs 3-02-004-20, 21, &amp; 22)</t>
  </si>
  <si>
    <t>30200420</t>
  </si>
  <si>
    <t>No. 1 Dryer and Cleaner</t>
  </si>
  <si>
    <t>30200421</t>
  </si>
  <si>
    <t>No. 2 Dryer and Cleaner</t>
  </si>
  <si>
    <t>30200422</t>
  </si>
  <si>
    <t>No. 3 Dryer and Cleaner</t>
  </si>
  <si>
    <t>30200425</t>
  </si>
  <si>
    <t>Overflow Fan</t>
  </si>
  <si>
    <t>30200430</t>
  </si>
  <si>
    <t>Cyclone Robber System</t>
  </si>
  <si>
    <t>30200435</t>
  </si>
  <si>
    <t>Mote Fan</t>
  </si>
  <si>
    <t>30200436</t>
  </si>
  <si>
    <t>Mote Trash Fan</t>
  </si>
  <si>
    <t>30200499</t>
  </si>
  <si>
    <t>30200501</t>
  </si>
  <si>
    <t>Feed and Grain Terminal Elevators</t>
  </si>
  <si>
    <t>Shipping/Receiving **</t>
  </si>
  <si>
    <t>30200502</t>
  </si>
  <si>
    <t>Transfer/Convey **</t>
  </si>
  <si>
    <t>Circulating Fluidized Bed Combustion</t>
  </si>
  <si>
    <t>10100901</t>
  </si>
  <si>
    <t>Wood/Bark Waste</t>
  </si>
  <si>
    <t>Bark-fired Boiler</t>
  </si>
  <si>
    <t>10100902</t>
  </si>
  <si>
    <t>Wood/Bark Fired Boiler</t>
  </si>
  <si>
    <t>10100903</t>
  </si>
  <si>
    <t>Wood-fired Boiler - Wet Wood (&gt;=20% moisture)</t>
  </si>
  <si>
    <t>SCC8 - added Wet Wood(20%)</t>
  </si>
  <si>
    <t>10100908</t>
  </si>
  <si>
    <t>Wood-fired Boiler - Dry Wood (&lt;20% moisture)</t>
  </si>
  <si>
    <t>per AP-42 sect 1.6 5th ed Supp G</t>
  </si>
  <si>
    <t>10100910</t>
  </si>
  <si>
    <t>Fuel cell/Dutch oven boilers **</t>
  </si>
  <si>
    <t>SCC8 - added **</t>
  </si>
  <si>
    <t>10100911</t>
  </si>
  <si>
    <t>Stoker boilers **</t>
  </si>
  <si>
    <t>10100912</t>
  </si>
  <si>
    <t>Fluidized bed combustion boilers</t>
  </si>
  <si>
    <t>10101001</t>
  </si>
  <si>
    <t>Butane</t>
  </si>
  <si>
    <t>10101002</t>
  </si>
  <si>
    <t>10101003</t>
  </si>
  <si>
    <t>Butane/Propane Mixture: Specify Percent Butane in Comments</t>
  </si>
  <si>
    <t>10101101</t>
  </si>
  <si>
    <t>Bagasse</t>
  </si>
  <si>
    <t>10101201</t>
  </si>
  <si>
    <t>Solid Waste</t>
  </si>
  <si>
    <t>Specify Waste Material in Comments</t>
  </si>
  <si>
    <t>10101202</t>
  </si>
  <si>
    <t>Refuse Derived Fuel</t>
  </si>
  <si>
    <t>10101204</t>
  </si>
  <si>
    <t>Tire Derived Fuel : Shredded</t>
  </si>
  <si>
    <t>10101205</t>
  </si>
  <si>
    <t>Sludge Waste</t>
  </si>
  <si>
    <t>10101206</t>
  </si>
  <si>
    <t>Agricultural Byproducts (rice or peanut hulls, shells, cow manure, etc</t>
  </si>
  <si>
    <t>10101207</t>
  </si>
  <si>
    <t>Other Biomass Solids</t>
  </si>
  <si>
    <t>10101208</t>
  </si>
  <si>
    <t>Paper Pellets</t>
  </si>
  <si>
    <t>10101301</t>
  </si>
  <si>
    <t>Liquid Waste</t>
  </si>
  <si>
    <t>10101302</t>
  </si>
  <si>
    <t>Waste Oil</t>
  </si>
  <si>
    <t>10101304</t>
  </si>
  <si>
    <t>Black Liquor</t>
  </si>
  <si>
    <t>10101305</t>
  </si>
  <si>
    <t>Red Liquor</t>
  </si>
  <si>
    <t>10101306</t>
  </si>
  <si>
    <t>Spent Sulfite Liquor</t>
  </si>
  <si>
    <t>10101307</t>
  </si>
  <si>
    <t>Tall Oil</t>
  </si>
  <si>
    <t>10101308</t>
  </si>
  <si>
    <t>Wood/Wood Waste Liquid</t>
  </si>
  <si>
    <t>10101501</t>
  </si>
  <si>
    <t>Geothermal Power Plants</t>
  </si>
  <si>
    <t>Geothermal Power Plant: Off-gas Ejectors</t>
  </si>
  <si>
    <t>10101502</t>
  </si>
  <si>
    <t>Geothermal Power Plant: Cooling Tower Exhaust</t>
  </si>
  <si>
    <t>10101601</t>
  </si>
  <si>
    <t>10101801</t>
  </si>
  <si>
    <t>Hydrogen</t>
  </si>
  <si>
    <t>10101901</t>
  </si>
  <si>
    <t>Coal-based Synfuel</t>
  </si>
  <si>
    <t>10102001</t>
  </si>
  <si>
    <t>Waste Coal</t>
  </si>
  <si>
    <t>10102018</t>
  </si>
  <si>
    <t>10102101</t>
  </si>
  <si>
    <t>Other Oil</t>
  </si>
  <si>
    <t>10200101</t>
  </si>
  <si>
    <t>10200104</t>
  </si>
  <si>
    <t>10200107</t>
  </si>
  <si>
    <t>Hand-fired</t>
  </si>
  <si>
    <t>Instruments and Related Products (SIC 38): Open Top Degreasing</t>
  </si>
  <si>
    <t>2415145000</t>
  </si>
  <si>
    <t>Miscellaneous Manufacturing (SIC 39): Open Top Degreasing</t>
  </si>
  <si>
    <t>2415150000</t>
  </si>
  <si>
    <t>Transportation Maintenance Facilities (SIC 40-45): Open Top Degreasing</t>
  </si>
  <si>
    <t>2415155000</t>
  </si>
  <si>
    <t>Automotive Dealers (SIC 55): Open Top Degreasing</t>
  </si>
  <si>
    <t>2415160000</t>
  </si>
  <si>
    <t>Auto Repair Services (SIC 75): Open Top Degreasing</t>
  </si>
  <si>
    <t>2415165000</t>
  </si>
  <si>
    <t>Miscellaneous Repair Services (SIC 76): Open Top Degreasing</t>
  </si>
  <si>
    <t>2415200000</t>
  </si>
  <si>
    <t>All Industries: Conveyerized Degreasing</t>
  </si>
  <si>
    <t>2415205000</t>
  </si>
  <si>
    <t>Furniture and Fixtures (SIC 25): Conveyerized Degreasing</t>
  </si>
  <si>
    <t>2415210000</t>
  </si>
  <si>
    <t>Primary Metal Industries (SIC 33): Conveyerized Degreasing</t>
  </si>
  <si>
    <t>2415215000</t>
  </si>
  <si>
    <t>2260009010</t>
  </si>
  <si>
    <t>Other Underground Mining Equipment</t>
  </si>
  <si>
    <t>2260010000</t>
  </si>
  <si>
    <t>2260010010</t>
  </si>
  <si>
    <t>Other Oil Field Equipment</t>
  </si>
  <si>
    <t>2265000000</t>
  </si>
  <si>
    <t>Off-highway Vehicle Gasoline, 4-Stroke</t>
  </si>
  <si>
    <t>4-Stroke Gasoline except Rail and Marine</t>
  </si>
  <si>
    <t>2265001000</t>
  </si>
  <si>
    <t>2265001010</t>
  </si>
  <si>
    <t>2265001020</t>
  </si>
  <si>
    <t>2265001030</t>
  </si>
  <si>
    <t>2265001040</t>
  </si>
  <si>
    <t>2265001050</t>
  </si>
  <si>
    <t>2265001060</t>
  </si>
  <si>
    <t>2265002000</t>
  </si>
  <si>
    <t>2265002003</t>
  </si>
  <si>
    <t>2265002006</t>
  </si>
  <si>
    <t>2265002009</t>
  </si>
  <si>
    <t>2265002012</t>
  </si>
  <si>
    <t>2265002015</t>
  </si>
  <si>
    <t>2265002018</t>
  </si>
  <si>
    <t>2265002021</t>
  </si>
  <si>
    <t>2265002024</t>
  </si>
  <si>
    <t>2265002027</t>
  </si>
  <si>
    <t>2265002030</t>
  </si>
  <si>
    <t>2265002033</t>
  </si>
  <si>
    <t>2265002036</t>
  </si>
  <si>
    <t>2265002039</t>
  </si>
  <si>
    <t>2265002042</t>
  </si>
  <si>
    <t>2265002045</t>
  </si>
  <si>
    <t>2265002048</t>
  </si>
  <si>
    <t>2265002051</t>
  </si>
  <si>
    <t>2265002054</t>
  </si>
  <si>
    <t>2265002057</t>
  </si>
  <si>
    <t>2510010275</t>
  </si>
  <si>
    <t>2510010285</t>
  </si>
  <si>
    <t>2510010295</t>
  </si>
  <si>
    <t>2510010310</t>
  </si>
  <si>
    <t>2510010320</t>
  </si>
  <si>
    <t>2510010345</t>
  </si>
  <si>
    <t>2510010350</t>
  </si>
  <si>
    <t>2510010370</t>
  </si>
  <si>
    <t>2510010380</t>
  </si>
  <si>
    <t>2510010385</t>
  </si>
  <si>
    <t>2510010405</t>
  </si>
  <si>
    <t>2510010900</t>
  </si>
  <si>
    <t>2510050000</t>
  </si>
  <si>
    <t>2510050030</t>
  </si>
  <si>
    <t>2510050060</t>
  </si>
  <si>
    <t>2510050065</t>
  </si>
  <si>
    <t>2510050070</t>
  </si>
  <si>
    <t>2510050100</t>
  </si>
  <si>
    <t>2510050165</t>
  </si>
  <si>
    <t>2510050185</t>
  </si>
  <si>
    <t>2510050195</t>
  </si>
  <si>
    <t>2510050220</t>
  </si>
  <si>
    <t>2510050235</t>
  </si>
  <si>
    <t>2510050240</t>
  </si>
  <si>
    <t>2510050250</t>
  </si>
  <si>
    <t>2510050260</t>
  </si>
  <si>
    <t>2510050265</t>
  </si>
  <si>
    <t>2510050270</t>
  </si>
  <si>
    <t>2510050275</t>
  </si>
  <si>
    <t>2510050285</t>
  </si>
  <si>
    <t>2510050295</t>
  </si>
  <si>
    <t>2510050310</t>
  </si>
  <si>
    <t>2510050320</t>
  </si>
  <si>
    <t>2510050345</t>
  </si>
  <si>
    <t>2510050350</t>
  </si>
  <si>
    <t>2510050370</t>
  </si>
  <si>
    <t>2510050380</t>
  </si>
  <si>
    <t>2510050385</t>
  </si>
  <si>
    <t>2510050405</t>
  </si>
  <si>
    <t>2510050900</t>
  </si>
  <si>
    <t>2510995000</t>
  </si>
  <si>
    <t>2510995030</t>
  </si>
  <si>
    <t>2510995060</t>
  </si>
  <si>
    <t>2510995065</t>
  </si>
  <si>
    <t>2510995070</t>
  </si>
  <si>
    <t>2510995100</t>
  </si>
  <si>
    <t>2510995165</t>
  </si>
  <si>
    <t>2510995185</t>
  </si>
  <si>
    <t>2510995195</t>
  </si>
  <si>
    <t>2510995220</t>
  </si>
  <si>
    <t>2510995235</t>
  </si>
  <si>
    <t>2510995240</t>
  </si>
  <si>
    <t>2510995250</t>
  </si>
  <si>
    <t>2510995260</t>
  </si>
  <si>
    <t>2510995265</t>
  </si>
  <si>
    <t>2510995270</t>
  </si>
  <si>
    <t>2510995275</t>
  </si>
  <si>
    <t>2510995285</t>
  </si>
  <si>
    <t>2510995295</t>
  </si>
  <si>
    <t>2510995310</t>
  </si>
  <si>
    <t>2510995320</t>
  </si>
  <si>
    <t>2510995345</t>
  </si>
  <si>
    <t>2510995350</t>
  </si>
  <si>
    <t>2510995370</t>
  </si>
  <si>
    <t>2510995380</t>
  </si>
  <si>
    <t>2510995385</t>
  </si>
  <si>
    <t>2510995405</t>
  </si>
  <si>
    <t>2515000000</t>
  </si>
  <si>
    <t>Household Products: Laundry Products</t>
  </si>
  <si>
    <t>2460230000</t>
  </si>
  <si>
    <t>Household Products: Fabric and Carpet Care Products</t>
  </si>
  <si>
    <t>2460240000</t>
  </si>
  <si>
    <t>Household Products: Dishwashing Products</t>
  </si>
  <si>
    <t>2460250000</t>
  </si>
  <si>
    <t>Household Products: Waxes and Polishes</t>
  </si>
  <si>
    <t>2460260000</t>
  </si>
  <si>
    <t>Household Products: Air Fresheners</t>
  </si>
  <si>
    <t>2460270000</t>
  </si>
  <si>
    <t>Household Products: Shoe and Leather Care Products</t>
  </si>
  <si>
    <t>2460290000</t>
  </si>
  <si>
    <t>Household Products: Miscellaneous Household Products</t>
  </si>
  <si>
    <t>2460400000</t>
  </si>
  <si>
    <t>All Automotive Aftermarket Products</t>
  </si>
  <si>
    <t>2460410000</t>
  </si>
  <si>
    <t>Turbine: Evaporative Losses (Fuel Storage and Delivery System)</t>
  </si>
  <si>
    <t>20100109</t>
  </si>
  <si>
    <t>Turbine: Exhaust</t>
  </si>
  <si>
    <t>20100201</t>
  </si>
  <si>
    <t>20100202</t>
  </si>
  <si>
    <t>20100205</t>
  </si>
  <si>
    <t>20100206</t>
  </si>
  <si>
    <t>Reciprocating: Evaporative Losses (Fuel Delivery System)</t>
  </si>
  <si>
    <t>20100207</t>
  </si>
  <si>
    <t>20100208</t>
  </si>
  <si>
    <t>Turbine: Evaporative Losses (Fuel Delivery System)</t>
  </si>
  <si>
    <t>20100209</t>
  </si>
  <si>
    <t>20100301</t>
  </si>
  <si>
    <t>Gasified Coal</t>
  </si>
  <si>
    <t>20100702</t>
  </si>
  <si>
    <t>20100705</t>
  </si>
  <si>
    <t>20100706</t>
  </si>
  <si>
    <t>20100707</t>
  </si>
  <si>
    <t>20100801</t>
  </si>
  <si>
    <t>20100802</t>
  </si>
  <si>
    <t>20100805</t>
  </si>
  <si>
    <t>20100806</t>
  </si>
  <si>
    <t>20100807</t>
  </si>
  <si>
    <t>20100808</t>
  </si>
  <si>
    <t>20100809</t>
  </si>
  <si>
    <t>20100901</t>
  </si>
  <si>
    <t>Kerosene/Naphtha (Jet Fuel)</t>
  </si>
  <si>
    <t>20100902</t>
  </si>
  <si>
    <t>20100905</t>
  </si>
  <si>
    <t>20100906</t>
  </si>
  <si>
    <t>20100907</t>
  </si>
  <si>
    <t>20100908</t>
  </si>
  <si>
    <t>20100909</t>
  </si>
  <si>
    <t>20101001</t>
  </si>
  <si>
    <t>Geysers/Geothermal</t>
  </si>
  <si>
    <t>Steam Turbine</t>
  </si>
  <si>
    <t>20101010</t>
  </si>
  <si>
    <t>Well Drilling: Steam Emissions</t>
  </si>
  <si>
    <t>20101020</t>
  </si>
  <si>
    <t>Well Pad Fugitives: Blowdown</t>
  </si>
  <si>
    <t>20101021</t>
  </si>
  <si>
    <t>Well Pad Fugitives: Vents/Leaks</t>
  </si>
  <si>
    <t>20101030</t>
  </si>
  <si>
    <t>Pipeline Fugitives: Blowdown</t>
  </si>
  <si>
    <t>20101031</t>
  </si>
  <si>
    <t>Pipeline Fugitives: Vents/Leaks</t>
  </si>
  <si>
    <t>20101302</t>
  </si>
  <si>
    <t>Waste Oil - Turbine</t>
  </si>
  <si>
    <t>20180001</t>
  </si>
  <si>
    <t>Equipment Leaks</t>
  </si>
  <si>
    <t>20182001</t>
  </si>
  <si>
    <t>Wastewater, Aggregate</t>
  </si>
  <si>
    <t>Process Area Drains</t>
  </si>
  <si>
    <t>20182002</t>
  </si>
  <si>
    <t>Process Equipment Drains</t>
  </si>
  <si>
    <t>20182599</t>
  </si>
  <si>
    <t>Wastewater, Points of Generation</t>
  </si>
  <si>
    <t>Specify Point of Generation</t>
  </si>
  <si>
    <t>20190099</t>
  </si>
  <si>
    <t>Flares</t>
  </si>
  <si>
    <t>Heavy Water</t>
  </si>
  <si>
    <t>20200101</t>
  </si>
  <si>
    <t>20200102</t>
  </si>
  <si>
    <t>20200103</t>
  </si>
  <si>
    <t>Turbine: Cogeneration</t>
  </si>
  <si>
    <t>20200104</t>
  </si>
  <si>
    <t>Reciprocating: Cogeneration</t>
  </si>
  <si>
    <t>20200105</t>
  </si>
  <si>
    <t>20200106</t>
  </si>
  <si>
    <t>20200107</t>
  </si>
  <si>
    <t>20200108</t>
  </si>
  <si>
    <t>20200109</t>
  </si>
  <si>
    <t>20200204</t>
  </si>
  <si>
    <t>20200205</t>
  </si>
  <si>
    <t>20200206</t>
  </si>
  <si>
    <t>20200207</t>
  </si>
  <si>
    <t>20200208</t>
  </si>
  <si>
    <t>2-cycle Lean Burn</t>
  </si>
  <si>
    <t>4-cycle Rich Burn</t>
  </si>
  <si>
    <t>4-cycle Lean Burn</t>
  </si>
  <si>
    <t>20200255</t>
  </si>
  <si>
    <t>2-cycle Clean Burn</t>
  </si>
  <si>
    <t>20200256</t>
  </si>
  <si>
    <t>4-cycle Clean Burn</t>
  </si>
  <si>
    <t>20200301</t>
  </si>
  <si>
    <t>20200305</t>
  </si>
  <si>
    <t>20200306</t>
  </si>
  <si>
    <t>20200307</t>
  </si>
  <si>
    <t>20200401</t>
  </si>
  <si>
    <t>Large Bore Engine</t>
  </si>
  <si>
    <t>20200402</t>
  </si>
  <si>
    <t>Dual Fuel (Oil/Gas)</t>
  </si>
  <si>
    <t>20200403</t>
  </si>
  <si>
    <t>Cogeneration: Dual Fuel</t>
  </si>
  <si>
    <t>20200405</t>
  </si>
  <si>
    <t>Crankcase Blowby</t>
  </si>
  <si>
    <t>20200406</t>
  </si>
  <si>
    <t>Evaporative Losses (Fuel Storage and Delivery System)</t>
  </si>
  <si>
    <t>30200834</t>
  </si>
  <si>
    <t>Soybean: Meal Dryer</t>
  </si>
  <si>
    <t>30200790</t>
  </si>
  <si>
    <t>Soybean: Meal Cooler</t>
  </si>
  <si>
    <t>30200791</t>
  </si>
  <si>
    <t>Soybean: Bulk Loading</t>
  </si>
  <si>
    <t>30200792</t>
  </si>
  <si>
    <t>Soybean: White Flake Cooler</t>
  </si>
  <si>
    <t>30200793</t>
  </si>
  <si>
    <t>Soybean: Meal Grinder/Sizing</t>
  </si>
  <si>
    <t>30200799</t>
  </si>
  <si>
    <t>See Comments **</t>
  </si>
  <si>
    <t>30200801</t>
  </si>
  <si>
    <t>Feed Manufacture</t>
  </si>
  <si>
    <t>30200802</t>
  </si>
  <si>
    <t>Grain Receiving</t>
  </si>
  <si>
    <t>30200803</t>
  </si>
  <si>
    <t>Shipping</t>
  </si>
  <si>
    <t>30200804</t>
  </si>
  <si>
    <t>Handling</t>
  </si>
  <si>
    <t>30200805</t>
  </si>
  <si>
    <t>Grinding</t>
  </si>
  <si>
    <t>30200806</t>
  </si>
  <si>
    <t>Pellet Coolers</t>
  </si>
  <si>
    <t>30200807</t>
  </si>
  <si>
    <t>Grain Cleaning</t>
  </si>
  <si>
    <t>30200808</t>
  </si>
  <si>
    <t>Milling</t>
  </si>
  <si>
    <t>30200809</t>
  </si>
  <si>
    <t>Mixing/Blending</t>
  </si>
  <si>
    <t>30200810</t>
  </si>
  <si>
    <t>30200811</t>
  </si>
  <si>
    <t>Scalping</t>
  </si>
  <si>
    <t>30200812</t>
  </si>
  <si>
    <t>Bulk Load-out</t>
  </si>
  <si>
    <t>30200813</t>
  </si>
  <si>
    <t>Shaking</t>
  </si>
  <si>
    <t>30200814</t>
  </si>
  <si>
    <t>30200815</t>
  </si>
  <si>
    <t>30200816</t>
  </si>
  <si>
    <t>Pellet Cooler</t>
  </si>
  <si>
    <t>30200817</t>
  </si>
  <si>
    <t>Grain Milling: Hammermill</t>
  </si>
  <si>
    <t>30200818</t>
  </si>
  <si>
    <t>Grain Milling: Flaker</t>
  </si>
  <si>
    <t>30200819</t>
  </si>
  <si>
    <t>Grain Milling: Grain Cracker</t>
  </si>
  <si>
    <t>30200821</t>
  </si>
  <si>
    <t>30200822</t>
  </si>
  <si>
    <t>30200823</t>
  </si>
  <si>
    <t>Fugitive Emissions: Packing</t>
  </si>
  <si>
    <t>30200832</t>
  </si>
  <si>
    <t>Citrate: Handling/Transferring</t>
  </si>
  <si>
    <t>30200833</t>
  </si>
  <si>
    <t>Citrate: Grinding</t>
  </si>
  <si>
    <t>30503704</t>
  </si>
  <si>
    <t>30503705</t>
  </si>
  <si>
    <t>Size Coat Application</t>
  </si>
  <si>
    <t>30503706</t>
  </si>
  <si>
    <t>Final Drying and Curing</t>
  </si>
  <si>
    <t>30503707</t>
  </si>
  <si>
    <t>Roll Winding</t>
  </si>
  <si>
    <t>30503708</t>
  </si>
  <si>
    <t>Final Production</t>
  </si>
  <si>
    <t>30503811</t>
  </si>
  <si>
    <t>Pulverized Mineral Processing</t>
  </si>
  <si>
    <t>Coarse and Fine Grinding (Dry Mode)</t>
  </si>
  <si>
    <t>30503812</t>
  </si>
  <si>
    <t>30200931</t>
  </si>
  <si>
    <t>Brewers Grain Dryer: Fuel Oil-fired</t>
  </si>
  <si>
    <t>30200932</t>
  </si>
  <si>
    <t>Brewers Grain Dryer: Steam-heated</t>
  </si>
  <si>
    <t>30200935</t>
  </si>
  <si>
    <t>Fermenter Venting: Closed Fermenter</t>
  </si>
  <si>
    <t>30200937</t>
  </si>
  <si>
    <t>Fermenter Venting: Open Fermenter</t>
  </si>
  <si>
    <t>30200939</t>
  </si>
  <si>
    <t>Activated Carbon Regeneration</t>
  </si>
  <si>
    <t>30200940</t>
  </si>
  <si>
    <t>20400199</t>
  </si>
  <si>
    <t>20400201</t>
  </si>
  <si>
    <t>Rocket Engine Testing</t>
  </si>
  <si>
    <t>Rocket Motor: Solid Propellant</t>
  </si>
  <si>
    <t>20400202</t>
  </si>
  <si>
    <t>Liquid Propellant</t>
  </si>
  <si>
    <t>20400299</t>
  </si>
  <si>
    <t>20400301</t>
  </si>
  <si>
    <t>20400302</t>
  </si>
  <si>
    <t>Diesel/Kerosene</t>
  </si>
  <si>
    <t>20400303</t>
  </si>
  <si>
    <t>20400304</t>
  </si>
  <si>
    <t>20400305</t>
  </si>
  <si>
    <t>Kerosene/Naphtha</t>
  </si>
  <si>
    <t>20400399</t>
  </si>
  <si>
    <t>20400401</t>
  </si>
  <si>
    <t>20400402</t>
  </si>
  <si>
    <t>20400403</t>
  </si>
  <si>
    <t>20400404</t>
  </si>
  <si>
    <t>20400405</t>
  </si>
  <si>
    <t>20400406</t>
  </si>
  <si>
    <t>20400407</t>
  </si>
  <si>
    <t>Dual Fuel (Gas/Oil)</t>
  </si>
  <si>
    <t>20400408</t>
  </si>
  <si>
    <t>Residual Oil/Crude Oil</t>
  </si>
  <si>
    <t>20400409</t>
  </si>
  <si>
    <t>20400499</t>
  </si>
  <si>
    <t>20480001</t>
  </si>
  <si>
    <t>20482001</t>
  </si>
  <si>
    <t>20482002</t>
  </si>
  <si>
    <t>20482501</t>
  </si>
  <si>
    <t>Water Deluge Solid Propellant Engine Test Unit</t>
  </si>
  <si>
    <t>20482502</t>
  </si>
  <si>
    <t>Water Deluge Liquid Propellant Engine Test Unit</t>
  </si>
  <si>
    <t>20482599</t>
  </si>
  <si>
    <t>26000320</t>
  </si>
  <si>
    <t>Off-highway 2-stroke Gasoline Engines</t>
  </si>
  <si>
    <t>All Storage Types: Breathing Loss</t>
  </si>
  <si>
    <t>Total: All Products</t>
  </si>
  <si>
    <t>2501000030</t>
  </si>
  <si>
    <t>Crude Oil</t>
  </si>
  <si>
    <t>2501000060</t>
  </si>
  <si>
    <t>2501000090</t>
  </si>
  <si>
    <t>2501000120</t>
  </si>
  <si>
    <t>Gasoline</t>
  </si>
  <si>
    <t>2501000150</t>
  </si>
  <si>
    <t>Jet Naphtha</t>
  </si>
  <si>
    <t>2501000180</t>
  </si>
  <si>
    <t>2501000900</t>
  </si>
  <si>
    <t>Tank Cleaning</t>
  </si>
  <si>
    <t>2501010000</t>
  </si>
  <si>
    <t>Commercial/Industrial: Breathing Loss</t>
  </si>
  <si>
    <t>2501010030</t>
  </si>
  <si>
    <t>2501010060</t>
  </si>
  <si>
    <t>2501010090</t>
  </si>
  <si>
    <t>2501010120</t>
  </si>
  <si>
    <t>2501010150</t>
  </si>
  <si>
    <t>2501010180</t>
  </si>
  <si>
    <t>2501010900</t>
  </si>
  <si>
    <t>2501050000</t>
  </si>
  <si>
    <t>Bulk Stations/Terminals: Breathing Loss</t>
  </si>
  <si>
    <t>2501050030</t>
  </si>
  <si>
    <t>2501050060</t>
  </si>
  <si>
    <t>2501050090</t>
  </si>
  <si>
    <t>2501050120</t>
  </si>
  <si>
    <t>2501050150</t>
  </si>
  <si>
    <t>2501050180</t>
  </si>
  <si>
    <t>2501050900</t>
  </si>
  <si>
    <t>2501060000</t>
  </si>
  <si>
    <t>Gasoline Service Stations</t>
  </si>
  <si>
    <t>Total: All Gasoline/All Processes</t>
  </si>
  <si>
    <t>2501060050</t>
  </si>
  <si>
    <t>Stage 1: Total</t>
  </si>
  <si>
    <t>2501060051</t>
  </si>
  <si>
    <t>Stage 1: Submerged Filling</t>
  </si>
  <si>
    <t>2501060052</t>
  </si>
  <si>
    <t>Stage 1: Splash Filling</t>
  </si>
  <si>
    <t>2501060053</t>
  </si>
  <si>
    <t>Stage 1: Balanced Submerged Filling</t>
  </si>
  <si>
    <t>2501060100</t>
  </si>
  <si>
    <t>Stage 2: Total</t>
  </si>
  <si>
    <t>2501060101</t>
  </si>
  <si>
    <t>Stage 2: Displacement Loss/Uncontrolled</t>
  </si>
  <si>
    <t>2501060102</t>
  </si>
  <si>
    <t>Stage 2: Displacement Loss/Controlled</t>
  </si>
  <si>
    <t>2501060103</t>
  </si>
  <si>
    <t>Stage 2: Spillage</t>
  </si>
  <si>
    <t>2501060200</t>
  </si>
  <si>
    <t>Underground Tank: Total</t>
  </si>
  <si>
    <t>2501060201</t>
  </si>
  <si>
    <t>Underground Tank: Breathing and Emptying</t>
  </si>
  <si>
    <t>2501070000</t>
  </si>
  <si>
    <t>Diesel Service Stations</t>
  </si>
  <si>
    <t>Total: All Products/All Processes</t>
  </si>
  <si>
    <t>2501070050</t>
  </si>
  <si>
    <t>2501070051</t>
  </si>
  <si>
    <t>2501070052</t>
  </si>
  <si>
    <t>2501070053</t>
  </si>
  <si>
    <t>2501070100</t>
  </si>
  <si>
    <t>2501070101</t>
  </si>
  <si>
    <t>2501070102</t>
  </si>
  <si>
    <t>2501070103</t>
  </si>
  <si>
    <t>2501070200</t>
  </si>
  <si>
    <t>2501070201</t>
  </si>
  <si>
    <t>2501080050</t>
  </si>
  <si>
    <t>Airports : Aviation Gasoline</t>
  </si>
  <si>
    <t>2501080100</t>
  </si>
  <si>
    <t>2501995000</t>
  </si>
  <si>
    <t>All Storage Types: Working Loss</t>
  </si>
  <si>
    <t>2501995030</t>
  </si>
  <si>
    <t>2501995060</t>
  </si>
  <si>
    <t>2501995090</t>
  </si>
  <si>
    <t>2501995120</t>
  </si>
  <si>
    <t>2501995150</t>
  </si>
  <si>
    <t>2501995180</t>
  </si>
  <si>
    <t>2505000000</t>
  </si>
  <si>
    <t>Petroleum and Petroleum Product Transport</t>
  </si>
  <si>
    <t>All Transport Types</t>
  </si>
  <si>
    <t>2505000030</t>
  </si>
  <si>
    <t>2505000060</t>
  </si>
  <si>
    <t>2505000090</t>
  </si>
  <si>
    <t>2505000120</t>
  </si>
  <si>
    <t>2505000150</t>
  </si>
  <si>
    <t>2505000180</t>
  </si>
  <si>
    <t>2505000900</t>
  </si>
  <si>
    <t>2505010000</t>
  </si>
  <si>
    <t>Rail Tank Car</t>
  </si>
  <si>
    <t>2505010030</t>
  </si>
  <si>
    <t>2505010060</t>
  </si>
  <si>
    <t>2505010090</t>
  </si>
  <si>
    <t>2505010120</t>
  </si>
  <si>
    <t>2505010150</t>
  </si>
  <si>
    <t>2505010180</t>
  </si>
  <si>
    <t>2505010900</t>
  </si>
  <si>
    <t>2505020000</t>
  </si>
  <si>
    <t>Marine Vessel</t>
  </si>
  <si>
    <t>2505020030</t>
  </si>
  <si>
    <t>2505020060</t>
  </si>
  <si>
    <t>2505020090</t>
  </si>
  <si>
    <t>2505020120</t>
  </si>
  <si>
    <t>2505020121</t>
  </si>
  <si>
    <t>Gasoline - Barge</t>
  </si>
  <si>
    <t>2505020150</t>
  </si>
  <si>
    <t>2505020180</t>
  </si>
  <si>
    <t>2505020900</t>
  </si>
  <si>
    <t>2505030000</t>
  </si>
  <si>
    <t>Truck</t>
  </si>
  <si>
    <t>2505030030</t>
  </si>
  <si>
    <t>2505030060</t>
  </si>
  <si>
    <t>2505030090</t>
  </si>
  <si>
    <t>2505030120</t>
  </si>
  <si>
    <t>2505030150</t>
  </si>
  <si>
    <t>2505030180</t>
  </si>
  <si>
    <t>2505030900</t>
  </si>
  <si>
    <t>2505040000</t>
  </si>
  <si>
    <t>Pipeline</t>
  </si>
  <si>
    <t>2505040030</t>
  </si>
  <si>
    <t>2505040060</t>
  </si>
  <si>
    <t>2505040090</t>
  </si>
  <si>
    <t>2505040120</t>
  </si>
  <si>
    <t>2505040150</t>
  </si>
  <si>
    <t>Cyclohexanone</t>
  </si>
  <si>
    <t>2510000165</t>
  </si>
  <si>
    <t>Ethanol</t>
  </si>
  <si>
    <t>2510000185</t>
  </si>
  <si>
    <t>Ethylbenzene</t>
  </si>
  <si>
    <t>2510000195</t>
  </si>
  <si>
    <t>Ethylene Glycol</t>
  </si>
  <si>
    <t>2510000220</t>
  </si>
  <si>
    <t>Formalin</t>
  </si>
  <si>
    <t>2510000235</t>
  </si>
  <si>
    <t>Glycol Ethers: All Types</t>
  </si>
  <si>
    <t>2510000240</t>
  </si>
  <si>
    <t>Gum Turpentine</t>
  </si>
  <si>
    <t>2510000250</t>
  </si>
  <si>
    <t>Isopropanol</t>
  </si>
  <si>
    <t>2510000260</t>
  </si>
  <si>
    <t>Methanol</t>
  </si>
  <si>
    <t>2510000265</t>
  </si>
  <si>
    <t>Methyl Chloride</t>
  </si>
  <si>
    <t>2510000270</t>
  </si>
  <si>
    <t>Methyl Chloroform</t>
  </si>
  <si>
    <t>2510000275</t>
  </si>
  <si>
    <t>Methyl Ethyl Ketone</t>
  </si>
  <si>
    <t>2510000285</t>
  </si>
  <si>
    <t>Methyl Isobutyl Ketone</t>
  </si>
  <si>
    <t>2510000295</t>
  </si>
  <si>
    <t>Methylene Chloride</t>
  </si>
  <si>
    <t>2510000310</t>
  </si>
  <si>
    <t>n-Propanol</t>
  </si>
  <si>
    <t>2510000320</t>
  </si>
  <si>
    <t>Nitrobenzene</t>
  </si>
  <si>
    <t>2510000345</t>
  </si>
  <si>
    <t>2510000350</t>
  </si>
  <si>
    <t>Chlorine Loading: Storage Car Vent</t>
  </si>
  <si>
    <t>30100805</t>
  </si>
  <si>
    <t>Air Blowing of Mercury Cell Brine</t>
  </si>
  <si>
    <t>30100899</t>
  </si>
  <si>
    <t>30100901</t>
  </si>
  <si>
    <t>Cleaning Chemicals</t>
  </si>
  <si>
    <t>Spray Drying: Soaps and Detergents</t>
  </si>
  <si>
    <t>30100902</t>
  </si>
  <si>
    <t>Specialty Cleaners</t>
  </si>
  <si>
    <t>30100905</t>
  </si>
  <si>
    <t>Alkaline Saponification</t>
  </si>
  <si>
    <t>30100906</t>
  </si>
  <si>
    <t>Direct Saponification</t>
  </si>
  <si>
    <t>30100907</t>
  </si>
  <si>
    <t>Blending And Mixing</t>
  </si>
  <si>
    <t>30100908</t>
  </si>
  <si>
    <t>Soap Packaging</t>
  </si>
  <si>
    <t>30100909</t>
  </si>
  <si>
    <t>Detergent Slurry Preparation</t>
  </si>
  <si>
    <t>30100910</t>
  </si>
  <si>
    <t>Detergent Granule Handling</t>
  </si>
  <si>
    <t>30100999</t>
  </si>
  <si>
    <t>30101005</t>
  </si>
  <si>
    <t>Explosives (Trinitrotoluene)</t>
  </si>
  <si>
    <t>30201713</t>
  </si>
  <si>
    <t>Hull Removal and Separation from In-shell Almonds</t>
  </si>
  <si>
    <t>30201714</t>
  </si>
  <si>
    <t>Hulling and Shelling of Almonds (Huller/Sheller)</t>
  </si>
  <si>
    <t>30201715</t>
  </si>
  <si>
    <t>Classifier Screen Deck to Remove Shell from Meats</t>
  </si>
  <si>
    <t>30201716</t>
  </si>
  <si>
    <t>Air Leg to Separate Shells from Meats</t>
  </si>
  <si>
    <t>30201717</t>
  </si>
  <si>
    <t>Almond Roaster: Direct-fired Rotating Drum</t>
  </si>
  <si>
    <t>30201799</t>
  </si>
  <si>
    <t>30201899</t>
  </si>
  <si>
    <t>Candy Manufacturing</t>
  </si>
  <si>
    <t>30201901</t>
  </si>
  <si>
    <t>Vegetable Oil Processing</t>
  </si>
  <si>
    <t>Corn Oil: General **</t>
  </si>
  <si>
    <t>30201902</t>
  </si>
  <si>
    <t>Cottonseed Oil: General **</t>
  </si>
  <si>
    <t>30201903</t>
  </si>
  <si>
    <t>Soybean Oil: General **</t>
  </si>
  <si>
    <t>30201904</t>
  </si>
  <si>
    <t>Peanut Oil: General</t>
  </si>
  <si>
    <t>30201905</t>
  </si>
  <si>
    <t>30201906</t>
  </si>
  <si>
    <t>Corn Oil: General</t>
  </si>
  <si>
    <t>30201907</t>
  </si>
  <si>
    <t>Cottonseed Oil: General</t>
  </si>
  <si>
    <t>30201908</t>
  </si>
  <si>
    <t>Soybean Oil: General ** (use 3-02-019-98)</t>
  </si>
  <si>
    <t>30201909</t>
  </si>
  <si>
    <t>30201911</t>
  </si>
  <si>
    <t>Oil Extraction **</t>
  </si>
  <si>
    <t>30201912</t>
  </si>
  <si>
    <t>Meal Preparation **</t>
  </si>
  <si>
    <t>30201913</t>
  </si>
  <si>
    <t>Oil Refining **</t>
  </si>
  <si>
    <t>30201914</t>
  </si>
  <si>
    <t>Fugitive Leaks **</t>
  </si>
  <si>
    <t>30201915</t>
  </si>
  <si>
    <t>Solvent Storage ** (Use 4-07-016-15 &amp; -16 or 4-07-176-03 &amp; -04)</t>
  </si>
  <si>
    <t>30201916</t>
  </si>
  <si>
    <t>Oil Extraction</t>
  </si>
  <si>
    <t>30201917</t>
  </si>
  <si>
    <t>Meal Preparation</t>
  </si>
  <si>
    <t>30201918</t>
  </si>
  <si>
    <t>Oil Refining</t>
  </si>
  <si>
    <t>30201919</t>
  </si>
  <si>
    <t>30201920</t>
  </si>
  <si>
    <t>Solvent Storage (Use 4-07-016-15 &amp; -16 or 4-07-176-03 &amp; -04 if possib)</t>
  </si>
  <si>
    <t>30201921</t>
  </si>
  <si>
    <t>Solvent Work Tank</t>
  </si>
  <si>
    <t>30201923</t>
  </si>
  <si>
    <t>Aspiration Exhaust Vent: Startup and Shutdown</t>
  </si>
  <si>
    <t>30201925</t>
  </si>
  <si>
    <t>Oil Extraction Rotary Cell Extractor</t>
  </si>
  <si>
    <t>30201926</t>
  </si>
  <si>
    <t>Oil Extraction Vertically Arranged Basket Type Extractor</t>
  </si>
  <si>
    <t>30201927</t>
  </si>
  <si>
    <t>Oil Extraction Continuous, Shallowbed, Rectangular Loop, No Baskets</t>
  </si>
  <si>
    <t>30201930</t>
  </si>
  <si>
    <t>Meal Preparation: Desolventizer/Toaster</t>
  </si>
  <si>
    <t>30201931</t>
  </si>
  <si>
    <t>Meal Preparation: Dryer</t>
  </si>
  <si>
    <t>30201932</t>
  </si>
  <si>
    <t>Meal Preparation: Cooler</t>
  </si>
  <si>
    <t>30201933</t>
  </si>
  <si>
    <t>Meal Preparation: Pneumatic Conveyor</t>
  </si>
  <si>
    <t>30201935</t>
  </si>
  <si>
    <t>Meal Preparation: Screening and Grinding</t>
  </si>
  <si>
    <t>30201939</t>
  </si>
  <si>
    <t>Meal Storage Tanks</t>
  </si>
  <si>
    <t>30201941</t>
  </si>
  <si>
    <t>Oil Refining: Miscellaneous Holding Tank</t>
  </si>
  <si>
    <t>30201942</t>
  </si>
  <si>
    <t>Oil Refining: Evaporator(s)</t>
  </si>
  <si>
    <t>30201945</t>
  </si>
  <si>
    <t>Oil Refining: Oil Stripping Column</t>
  </si>
  <si>
    <t>30201949</t>
  </si>
  <si>
    <t>Batch Process: Nitric Acid Concentration: Distillation Tower</t>
  </si>
  <si>
    <t>30101034</t>
  </si>
  <si>
    <t>Batch Process: Nitric Acid Concentration: Bleacher</t>
  </si>
  <si>
    <t>30101035</t>
  </si>
  <si>
    <t>Batch Process: Nitric Acid Concentration: Condenser</t>
  </si>
  <si>
    <t>30101036</t>
  </si>
  <si>
    <t>Batch Process: Nitric Acid Concentration: Absorber Column</t>
  </si>
  <si>
    <t>30101037</t>
  </si>
  <si>
    <t>Batch Process: Nitric Acid Concentration: Dehydrating Unit</t>
  </si>
  <si>
    <t>30101040</t>
  </si>
  <si>
    <t>Batch Process: Purification</t>
  </si>
  <si>
    <t>30101045</t>
  </si>
  <si>
    <t>Batch Process: Finishing: Melt Tank</t>
  </si>
  <si>
    <t>30101046</t>
  </si>
  <si>
    <t>Batch Process: Finishing: Dryers</t>
  </si>
  <si>
    <t>30101047</t>
  </si>
  <si>
    <t>Batch Process: Finishing: Flaker Drum</t>
  </si>
  <si>
    <t>30101050</t>
  </si>
  <si>
    <t>Process Vents: Continuous Process</t>
  </si>
  <si>
    <t>30101051</t>
  </si>
  <si>
    <t>Continuous Process: Nitration Reactor Fume Recovery</t>
  </si>
  <si>
    <t>30101052</t>
  </si>
  <si>
    <t>Continuous Process: Spent Acid Recovery</t>
  </si>
  <si>
    <t>30101053</t>
  </si>
  <si>
    <t>Continuous Process: Red Water Incineration</t>
  </si>
  <si>
    <t>30101054</t>
  </si>
  <si>
    <t>Continuous Process: Nitric Acid Concentrators</t>
  </si>
  <si>
    <t>30101055</t>
  </si>
  <si>
    <t>Continuous Process: Sulfuric Acid Concentrators</t>
  </si>
  <si>
    <t>30101061</t>
  </si>
  <si>
    <t>Continuous Process: Spent Acid Recovery: Denitrating Tower</t>
  </si>
  <si>
    <t>30101062</t>
  </si>
  <si>
    <t>Continuous Process: Spent Acid Recovery: Sulfuric Acid Regenerator</t>
  </si>
  <si>
    <t>30101063</t>
  </si>
  <si>
    <t>Continuous Process: Spent Acid Recovery: Bleacher</t>
  </si>
  <si>
    <t>30101064</t>
  </si>
  <si>
    <t>Continuous Process: Spent Acid Recovery: Reflux Columns</t>
  </si>
  <si>
    <t>30101073</t>
  </si>
  <si>
    <t>Continuous Process: Nitric Acid Concentration: Distillation Tower</t>
  </si>
  <si>
    <t>30101074</t>
  </si>
  <si>
    <t>Continuous Process: Nitric Acid Concentration: Bleacher</t>
  </si>
  <si>
    <t>30101075</t>
  </si>
  <si>
    <t>Continuous Process: Nitric Acid Concentration: Condenser</t>
  </si>
  <si>
    <t>30101076</t>
  </si>
  <si>
    <t>Continuous Process: Nitric Acid Concentration: Absorber Column</t>
  </si>
  <si>
    <t>30101077</t>
  </si>
  <si>
    <t>Continuous Process: Nitric Acid Concentration: Dehydrating Unit</t>
  </si>
  <si>
    <t>30101080</t>
  </si>
  <si>
    <t>Continuous Process: Purification</t>
  </si>
  <si>
    <t>30101085</t>
  </si>
  <si>
    <t>Continuous Process: Finishing: Melt Tank</t>
  </si>
  <si>
    <t>30101086</t>
  </si>
  <si>
    <t>Continuous Process: Finishing: Dryers</t>
  </si>
  <si>
    <t>30101087</t>
  </si>
  <si>
    <t>Continuous Process: Finishing: Flaker Drum</t>
  </si>
  <si>
    <t>30101099</t>
  </si>
  <si>
    <t>30101101</t>
  </si>
  <si>
    <t>By-product Process</t>
  </si>
  <si>
    <t>30101198</t>
  </si>
  <si>
    <t>Handling and Storage (99.9% Removal)</t>
  </si>
  <si>
    <t>30101199</t>
  </si>
  <si>
    <t>30101202</t>
  </si>
  <si>
    <t>Hydroflouric Acid</t>
  </si>
  <si>
    <t>Rotary Kiln: Acid Reactor</t>
  </si>
  <si>
    <t>30101203</t>
  </si>
  <si>
    <t>Fluorspar Grinding/Drying</t>
  </si>
  <si>
    <t>30101204</t>
  </si>
  <si>
    <t>Fluorspar Handling Silos</t>
  </si>
  <si>
    <t>30101205</t>
  </si>
  <si>
    <t>Fluorspar Transfer</t>
  </si>
  <si>
    <t>30101206</t>
  </si>
  <si>
    <t>Tail Gas Vent</t>
  </si>
  <si>
    <t>30101207</t>
  </si>
  <si>
    <t>Fluorspar Drying Kiln: Fuel Combustion</t>
  </si>
  <si>
    <t>30101208</t>
  </si>
  <si>
    <t>Rotary Kiln: Fuel Combustion</t>
  </si>
  <si>
    <t>30101299</t>
  </si>
  <si>
    <t>30101301</t>
  </si>
  <si>
    <t>Absorber Tail Gas (Pre-1970 Facilities)</t>
  </si>
  <si>
    <t>30101302</t>
  </si>
  <si>
    <t>Absorber Tail Gas (Post-1970 Facilities)</t>
  </si>
  <si>
    <t>30101303</t>
  </si>
  <si>
    <t>Nitric Acid Concentrators (Pre-1970)</t>
  </si>
  <si>
    <t>30101304</t>
  </si>
  <si>
    <t>Nitric Acid Concentrators (Post-1970)</t>
  </si>
  <si>
    <t>30101399</t>
  </si>
  <si>
    <t>30101401</t>
  </si>
  <si>
    <t>Paint Manufacture</t>
  </si>
  <si>
    <t>General Mixing and Handling</t>
  </si>
  <si>
    <t>Rotolouvre Dryer</t>
  </si>
  <si>
    <t>30203423</t>
  </si>
  <si>
    <t>Airlift Dryer: Batch Process</t>
  </si>
  <si>
    <t>30203424</t>
  </si>
  <si>
    <t>Airlift Dryer: Continuous Process</t>
  </si>
  <si>
    <t>30203504</t>
  </si>
  <si>
    <t>Baker's Yeast Manufacturing - Compressed Yeast</t>
  </si>
  <si>
    <t>30203505</t>
  </si>
  <si>
    <t>30203506</t>
  </si>
  <si>
    <t>30203507</t>
  </si>
  <si>
    <t>30203510</t>
  </si>
  <si>
    <t>30203530</t>
  </si>
  <si>
    <t>30203531</t>
  </si>
  <si>
    <t>Harvesting: Centrifuge</t>
  </si>
  <si>
    <t>30203532</t>
  </si>
  <si>
    <t>Harvesting: Plate and Frame Filter Press</t>
  </si>
  <si>
    <t>30203533</t>
  </si>
  <si>
    <t>Harvesting: Rotary Vacuum Filter</t>
  </si>
  <si>
    <t>30203534</t>
  </si>
  <si>
    <t>Harvesting: Mixers</t>
  </si>
  <si>
    <t>30203535</t>
  </si>
  <si>
    <t>Harvesting: Extrusion</t>
  </si>
  <si>
    <t>30203536</t>
  </si>
  <si>
    <t>Harvesting: Cutting</t>
  </si>
  <si>
    <t>30203540</t>
  </si>
  <si>
    <t>Methanol/Alcohol Production</t>
  </si>
  <si>
    <t>Methanol: General</t>
  </si>
  <si>
    <t>30125002</t>
  </si>
  <si>
    <t>Industrial Processes, Oil and Gas Production, Natural Gas Processing Facilities, Glycol Dehydrators: Phase Separator Vent: Triethylene Glycol</t>
  </si>
  <si>
    <t>31000304</t>
  </si>
  <si>
    <t>Industrial Processes, Oil and Gas Production, Natural Gas Processing Facilities, Glycol Dehydrators: Ethylene Glycol: General</t>
  </si>
  <si>
    <t>31000305</t>
  </si>
  <si>
    <t>Industrial Processes, Oil and Gas Production, Natural Gas Processing Facilities, Gas Sweeting: Amine Process</t>
  </si>
  <si>
    <t>31000306</t>
  </si>
  <si>
    <t>Industrial Processes, Oil and Gas Production, Natural Gas Processing Facilities, Process Valves</t>
  </si>
  <si>
    <t>31000307</t>
  </si>
  <si>
    <t>Industrial Processes, Oil and Gas Production, Natural Gas Processing Facilities, Relief Valves</t>
  </si>
  <si>
    <t>31000309</t>
  </si>
  <si>
    <t>Industrial Processes, Oil and Gas Production, Natural Gas Processing Facilities, Compressor Seals</t>
  </si>
  <si>
    <t>31000310</t>
  </si>
  <si>
    <t>Industrial Processes, Oil and Gas Production, Natural Gas Processing Facilities, Pump Seals</t>
  </si>
  <si>
    <t>31000311</t>
  </si>
  <si>
    <t>Industrial Processes, Oil and Gas Production, Natural Gas Processing Facilities, Flanges and Connections</t>
  </si>
  <si>
    <t>31000404</t>
  </si>
  <si>
    <t>Industrial Processes, Oil and Gas Production, Process Heaters, Natural Gas</t>
  </si>
  <si>
    <t>31000405</t>
  </si>
  <si>
    <t>2601020000</t>
  </si>
  <si>
    <t>2601030000</t>
  </si>
  <si>
    <t>Marked obsolete</t>
  </si>
  <si>
    <t>2610000000</t>
  </si>
  <si>
    <t>Open Burning</t>
  </si>
  <si>
    <t>2610000100</t>
  </si>
  <si>
    <t>Yard Waste - Leaf Species Unspecified</t>
  </si>
  <si>
    <t>SCC8 - added Yard Waste</t>
  </si>
  <si>
    <t>2610000110</t>
  </si>
  <si>
    <t>Leaf Species is Black Ash</t>
  </si>
  <si>
    <t>2610000120</t>
  </si>
  <si>
    <t>Leaf Species is Modesto Ash</t>
  </si>
  <si>
    <t>2610000130</t>
  </si>
  <si>
    <t>Leaf Species is White Ash</t>
  </si>
  <si>
    <t>2610000140</t>
  </si>
  <si>
    <t>Leaf Species is Catalpa</t>
  </si>
  <si>
    <t>2610000150</t>
  </si>
  <si>
    <t>Leaf Species is Horse Chestnut</t>
  </si>
  <si>
    <t>2610000160</t>
  </si>
  <si>
    <t>Leaf Species is Cottonwood</t>
  </si>
  <si>
    <t>2610000170</t>
  </si>
  <si>
    <t>Leaf Species is American Elm</t>
  </si>
  <si>
    <t>2610000180</t>
  </si>
  <si>
    <t>Leaf Species is Eucalyptus</t>
  </si>
  <si>
    <t>2610000190</t>
  </si>
  <si>
    <t>Leaf Species is Sweet Gum</t>
  </si>
  <si>
    <t>2610000200</t>
  </si>
  <si>
    <t>Leaf Species is Black Locust</t>
  </si>
  <si>
    <t>2610000210</t>
  </si>
  <si>
    <t>Leaf Species is Magnolia</t>
  </si>
  <si>
    <t>2610000220</t>
  </si>
  <si>
    <t>Leaf Species is Silver Maple</t>
  </si>
  <si>
    <t>2610000230</t>
  </si>
  <si>
    <t>Leaf Species is American Sycamore</t>
  </si>
  <si>
    <t>2610000240</t>
  </si>
  <si>
    <t>Leaf Species is California Sycamore</t>
  </si>
  <si>
    <t>2610000250</t>
  </si>
  <si>
    <t>Leaf Species is Tulip</t>
  </si>
  <si>
    <t>2610000260</t>
  </si>
  <si>
    <t>Leaf Species is Red Oak</t>
  </si>
  <si>
    <t>2610000270</t>
  </si>
  <si>
    <t>Leaf Species is Sugar Maple</t>
  </si>
  <si>
    <t>2610000300</t>
  </si>
  <si>
    <t>Yard Waste - Weed Species Unspecified (incl Grass)</t>
  </si>
  <si>
    <t>SCC8 - added Yard &amp; Grass</t>
  </si>
  <si>
    <t>2610000310</t>
  </si>
  <si>
    <t>Weed Species is Russian thistle (tumbleweed)</t>
  </si>
  <si>
    <t>2610000320</t>
  </si>
  <si>
    <t>Weed Species is Tales (wild reeds)</t>
  </si>
  <si>
    <t>2610000400</t>
  </si>
  <si>
    <t>Yard Waste - Brush Species Unspecified</t>
  </si>
  <si>
    <t>2610000500</t>
  </si>
  <si>
    <t>Land Clearing Debris (use 28-10-005-000 for Logging Debris Burning)</t>
  </si>
  <si>
    <t>2610010000</t>
  </si>
  <si>
    <t>2610020000</t>
  </si>
  <si>
    <t>2610030000</t>
  </si>
  <si>
    <t>Household Waste (use 26-10-000-xxx for Yard Wastes)</t>
  </si>
  <si>
    <t>SCC8 - from Total</t>
  </si>
  <si>
    <t>2610040400</t>
  </si>
  <si>
    <t>Municipal (collected from residences, parks,other for central burn)</t>
  </si>
  <si>
    <t>Yard Waste - Total (includes Leaves, Weeds, and Brush)</t>
  </si>
  <si>
    <t>2620000000</t>
  </si>
  <si>
    <t>Landfills</t>
  </si>
  <si>
    <t>2620010000</t>
  </si>
  <si>
    <t>2620020000</t>
  </si>
  <si>
    <t>2620030000</t>
  </si>
  <si>
    <t>Municipal</t>
  </si>
  <si>
    <t>2630000000</t>
  </si>
  <si>
    <t>Wastewater Treatment</t>
  </si>
  <si>
    <t>Total Processed</t>
  </si>
  <si>
    <t>2630010000</t>
  </si>
  <si>
    <t>2630020000</t>
  </si>
  <si>
    <t>Public Owned</t>
  </si>
  <si>
    <t>2630020001</t>
  </si>
  <si>
    <t>Flaring of Gases</t>
  </si>
  <si>
    <t>2630030000</t>
  </si>
  <si>
    <t>Residential/Subdivision Owned</t>
  </si>
  <si>
    <t>2635000000</t>
  </si>
  <si>
    <t>Soil and Groundwater Remediation</t>
  </si>
  <si>
    <t>2640000000</t>
  </si>
  <si>
    <t>TSDFs</t>
  </si>
  <si>
    <t>All TSDF Types</t>
  </si>
  <si>
    <t>2640000001</t>
  </si>
  <si>
    <t>Surface Impoundments</t>
  </si>
  <si>
    <t>2640000002</t>
  </si>
  <si>
    <t>Land Treatment</t>
  </si>
  <si>
    <t>2640000003</t>
  </si>
  <si>
    <t>2640000004</t>
  </si>
  <si>
    <t>Transfer, Storage, and Handling</t>
  </si>
  <si>
    <t>2640010000</t>
  </si>
  <si>
    <t>2640010001</t>
  </si>
  <si>
    <t>2640010002</t>
  </si>
  <si>
    <t>2640010003</t>
  </si>
  <si>
    <t>2640010004</t>
  </si>
  <si>
    <t>2640020000</t>
  </si>
  <si>
    <t>2640020001</t>
  </si>
  <si>
    <t>2640020002</t>
  </si>
  <si>
    <t>2640020003</t>
  </si>
  <si>
    <t>2640020004</t>
  </si>
  <si>
    <t>2650000000</t>
  </si>
  <si>
    <t>Scrap and Waste Materials</t>
  </si>
  <si>
    <t>2650000001</t>
  </si>
  <si>
    <t>Crushing</t>
  </si>
  <si>
    <t>2650000002</t>
  </si>
  <si>
    <t>Shredding</t>
  </si>
  <si>
    <t>2650000003</t>
  </si>
  <si>
    <t>Sorting</t>
  </si>
  <si>
    <t>2650000004</t>
  </si>
  <si>
    <t>Transferring</t>
  </si>
  <si>
    <t>2650000005</t>
  </si>
  <si>
    <t>Storage Piles</t>
  </si>
  <si>
    <t>2660000000</t>
  </si>
  <si>
    <t>Leaking Underground Storage Tanks</t>
  </si>
  <si>
    <t>Total: All Storage Types</t>
  </si>
  <si>
    <t>2670001000</t>
  </si>
  <si>
    <t>Munitions Detonation</t>
  </si>
  <si>
    <t>TNT Detonation</t>
  </si>
  <si>
    <t>General</t>
  </si>
  <si>
    <t>2670002000</t>
  </si>
  <si>
    <t>RDX Detonation</t>
  </si>
  <si>
    <t>2670003000</t>
  </si>
  <si>
    <t>PETN Detonation</t>
  </si>
  <si>
    <t>2680001000</t>
  </si>
  <si>
    <t>Composting</t>
  </si>
  <si>
    <t>Industrial Processes, Oil and Gas Production, Natural Gas Processing Facilities, Glycol Dehydrators: Reboiler Still Vent: Triethylene Glycol</t>
  </si>
  <si>
    <t>31000302</t>
  </si>
  <si>
    <t>Industrial Processes, Oil and Gas Production, Natural Gas Processing Facilities, Glycol Dehydrators: Reboiler Burner Stack: Triethylene Glycol</t>
  </si>
  <si>
    <t>31000303</t>
  </si>
  <si>
    <t>Land Breaking</t>
  </si>
  <si>
    <t>2801000002</t>
  </si>
  <si>
    <t>Planting</t>
  </si>
  <si>
    <t>2801000003</t>
  </si>
  <si>
    <t>Tilling</t>
  </si>
  <si>
    <t>2801000004</t>
  </si>
  <si>
    <t>Defoliation</t>
  </si>
  <si>
    <t>2801000005</t>
  </si>
  <si>
    <t>Harvesting</t>
  </si>
  <si>
    <t>2801000006</t>
  </si>
  <si>
    <t>Drying</t>
  </si>
  <si>
    <t>2801000007</t>
  </si>
  <si>
    <t>Loading</t>
  </si>
  <si>
    <t>2801000008</t>
  </si>
  <si>
    <t>Transport</t>
  </si>
  <si>
    <t>2801500000</t>
  </si>
  <si>
    <t>Agricultural Field Burning - whole field set on fire</t>
  </si>
  <si>
    <t>Total, all crop types</t>
  </si>
  <si>
    <t>SCC6&amp;8-added whole field/all cro</t>
  </si>
  <si>
    <t>2801500100</t>
  </si>
  <si>
    <t>Field Crops Unspecified</t>
  </si>
  <si>
    <t>SCC6 - added whole field set..</t>
  </si>
  <si>
    <t>2801500111</t>
  </si>
  <si>
    <t>Field Crop is Alfalfa : Headfire Burning</t>
  </si>
  <si>
    <t>2801500112</t>
  </si>
  <si>
    <t>Field Crop is Alfalfa: Backfire Burning</t>
  </si>
  <si>
    <t>2801500120</t>
  </si>
  <si>
    <t>Field Crop is Asparagus: Burning Techniques Not Significant</t>
  </si>
  <si>
    <t>2801500130</t>
  </si>
  <si>
    <t>Field Crop is Barley: Burning Techniques Not Significant</t>
  </si>
  <si>
    <t>2801500141</t>
  </si>
  <si>
    <t>Field Crop is Bean (red): Headfire Burning</t>
  </si>
  <si>
    <t>2801500142</t>
  </si>
  <si>
    <t>Vehicle Cooking: Oleoresin</t>
  </si>
  <si>
    <t>30102004</t>
  </si>
  <si>
    <t>Vehicle Cooking: Alkyds</t>
  </si>
  <si>
    <t>30102005</t>
  </si>
  <si>
    <t>Pigment Mixing</t>
  </si>
  <si>
    <t>30102015</t>
  </si>
  <si>
    <t>30102017</t>
  </si>
  <si>
    <t>30102018</t>
  </si>
  <si>
    <t>30102030</t>
  </si>
  <si>
    <t>30102031</t>
  </si>
  <si>
    <t>30102032</t>
  </si>
  <si>
    <t>30102033</t>
  </si>
  <si>
    <t>30102034</t>
  </si>
  <si>
    <t>30102035</t>
  </si>
  <si>
    <t>30102036</t>
  </si>
  <si>
    <t>30102037</t>
  </si>
  <si>
    <t>30102038</t>
  </si>
  <si>
    <t>30102039</t>
  </si>
  <si>
    <t>30102040</t>
  </si>
  <si>
    <t>30102041</t>
  </si>
  <si>
    <t>30102050</t>
  </si>
  <si>
    <t>30102051</t>
  </si>
  <si>
    <t>30102052</t>
  </si>
  <si>
    <t>30102053</t>
  </si>
  <si>
    <t>30102054</t>
  </si>
  <si>
    <t>30102060</t>
  </si>
  <si>
    <t>30102061</t>
  </si>
  <si>
    <t>30102062</t>
  </si>
  <si>
    <t>30102063</t>
  </si>
  <si>
    <t>30102070</t>
  </si>
  <si>
    <t>30102071</t>
  </si>
  <si>
    <t>30102072</t>
  </si>
  <si>
    <t>30102099</t>
  </si>
  <si>
    <t>30102101</t>
  </si>
  <si>
    <t>Sodium Carbonate</t>
  </si>
  <si>
    <t>Solvay Process: NH3 Recovery</t>
  </si>
  <si>
    <t>30102102</t>
  </si>
  <si>
    <t>Solvay Process: Handling</t>
  </si>
  <si>
    <t>30102103</t>
  </si>
  <si>
    <t>Trona Crushing/Screening</t>
  </si>
  <si>
    <t>30102104</t>
  </si>
  <si>
    <t>Monohydrate Process: Rotary Ore Calciner: Gas-fired</t>
  </si>
  <si>
    <t>30102105</t>
  </si>
  <si>
    <t>Monohydrate Process: Rotary Ore Calciner: Coal-fired</t>
  </si>
  <si>
    <t>30102106</t>
  </si>
  <si>
    <t>Rotary Soda Ash Dryers</t>
  </si>
  <si>
    <t>30102107</t>
  </si>
  <si>
    <t>Fluid-bed Soda Ash Dryers/Coolers</t>
  </si>
  <si>
    <t>30102108</t>
  </si>
  <si>
    <t>Dissolver</t>
  </si>
  <si>
    <t>30102110</t>
  </si>
  <si>
    <t>Trona Calcining **</t>
  </si>
  <si>
    <t>30102111</t>
  </si>
  <si>
    <t>Trona Dryer **</t>
  </si>
  <si>
    <t>30102112</t>
  </si>
  <si>
    <t>Rotary Pre-dryer</t>
  </si>
  <si>
    <t>30102113</t>
  </si>
  <si>
    <t>Bleacher: Gas-fired</t>
  </si>
  <si>
    <t>30102114</t>
  </si>
  <si>
    <t>Rotary Dryer: Steam Tube</t>
  </si>
  <si>
    <t>30102120</t>
  </si>
  <si>
    <t>Brine Evaporation</t>
  </si>
  <si>
    <t>30102121</t>
  </si>
  <si>
    <t>Ore Crushing and Screening</t>
  </si>
  <si>
    <t>30102122</t>
  </si>
  <si>
    <t>Soda Ash Storage: Loading and Unloading</t>
  </si>
  <si>
    <t>30102123</t>
  </si>
  <si>
    <t>Ore Mining</t>
  </si>
  <si>
    <t>30102124</t>
  </si>
  <si>
    <t>Ore Transfer</t>
  </si>
  <si>
    <t>30102125</t>
  </si>
  <si>
    <t>Sesquicarbonate Process: Rotary Calciner</t>
  </si>
  <si>
    <t>30102126</t>
  </si>
  <si>
    <t>Sesquicarbonate Process: Fluid-bed Calciner</t>
  </si>
  <si>
    <t>30102127</t>
  </si>
  <si>
    <t>Soda Ash Screening</t>
  </si>
  <si>
    <t>30102199</t>
  </si>
  <si>
    <t>30102201</t>
  </si>
  <si>
    <t>Sulfuric Acid (Chamber Process)</t>
  </si>
  <si>
    <t>30102301</t>
  </si>
  <si>
    <t>Sulfuric Acid (Contact Process)</t>
  </si>
  <si>
    <t>Absorber/@ 99.9% Conversion</t>
  </si>
  <si>
    <t>30102304</t>
  </si>
  <si>
    <t>Absorber/@ 99.5% Conversion</t>
  </si>
  <si>
    <t>30102306</t>
  </si>
  <si>
    <t>Absorber/@ 99.0% Conversion</t>
  </si>
  <si>
    <t>Raw Material Stockpile: Ore, Pellets, Limestone, Coke, Sinter</t>
  </si>
  <si>
    <t>30300823</t>
  </si>
  <si>
    <t>Charge Materials: Transfer/Handling</t>
  </si>
  <si>
    <t>30300824</t>
  </si>
  <si>
    <t>Blast Heating Stoves</t>
  </si>
  <si>
    <t>30300825</t>
  </si>
  <si>
    <t>30300826</t>
  </si>
  <si>
    <t>Blast Furnace Slips</t>
  </si>
  <si>
    <t>30300827</t>
  </si>
  <si>
    <t>Lump Ore Unloading</t>
  </si>
  <si>
    <t>30300828</t>
  </si>
  <si>
    <t>Blast Furnace: Local Evacuation</t>
  </si>
  <si>
    <t>Combustion Chamber</t>
  </si>
  <si>
    <t>30102331</t>
  </si>
  <si>
    <t>Drying Tower</t>
  </si>
  <si>
    <t>30102332</t>
  </si>
  <si>
    <t>Convertor</t>
  </si>
  <si>
    <t>30102399</t>
  </si>
  <si>
    <t>30102401</t>
  </si>
  <si>
    <t>Synthetic Organic Fiber Manufacturing</t>
  </si>
  <si>
    <t>Nylon #6: Staple (Uncontrolled)</t>
  </si>
  <si>
    <t>30102402</t>
  </si>
  <si>
    <t>Polyesters: Staple</t>
  </si>
  <si>
    <t>30102403</t>
  </si>
  <si>
    <t>Polyester: Yarn</t>
  </si>
  <si>
    <t>30102404</t>
  </si>
  <si>
    <t>Nylon #6: Yarn</t>
  </si>
  <si>
    <t>30102405</t>
  </si>
  <si>
    <t>Polyfluorocarbons (e.g., Teflon)</t>
  </si>
  <si>
    <t>30102406</t>
  </si>
  <si>
    <t>Nylon#66: Controlled</t>
  </si>
  <si>
    <t>30102407</t>
  </si>
  <si>
    <t>Nylon #66: Uncontrolled</t>
  </si>
  <si>
    <t>30102408</t>
  </si>
  <si>
    <t>Acrylic: Copolymer (Inorganic)</t>
  </si>
  <si>
    <t>30102409</t>
  </si>
  <si>
    <t>Acrylic: Controlled</t>
  </si>
  <si>
    <t>30102410</t>
  </si>
  <si>
    <t>Acrylic: Uncontrolled</t>
  </si>
  <si>
    <t>30102411</t>
  </si>
  <si>
    <t>Modacrylic: Dry Spun</t>
  </si>
  <si>
    <t>30102412</t>
  </si>
  <si>
    <t>Acrylic and Modacrylic: Wet Spun</t>
  </si>
  <si>
    <t>30102413</t>
  </si>
  <si>
    <t>Acrylic: Homopolymer (Inorganic): Wet Spun</t>
  </si>
  <si>
    <t>30102414</t>
  </si>
  <si>
    <t>Polyolefin: Melt Spun</t>
  </si>
  <si>
    <t>30102415</t>
  </si>
  <si>
    <t>Vinyls (e.g., Saran)</t>
  </si>
  <si>
    <t>30102416</t>
  </si>
  <si>
    <t>Aramid</t>
  </si>
  <si>
    <t>30102417</t>
  </si>
  <si>
    <t>Spandex: Dry Spun ** (Use 6-49-300-XX)</t>
  </si>
  <si>
    <t>30102418</t>
  </si>
  <si>
    <t>Spandex: Reaction Spun ** (Use 6-49-310-XX)</t>
  </si>
  <si>
    <t>30102419</t>
  </si>
  <si>
    <t>Vinyon: Dry Spun</t>
  </si>
  <si>
    <t>30102421</t>
  </si>
  <si>
    <t>Dope Preparation (Use 6-49-300-11 or 6-49-310-11 for Spandex)</t>
  </si>
  <si>
    <t>30102422</t>
  </si>
  <si>
    <t>Absorber/@ 95.0% Conversion</t>
  </si>
  <si>
    <t>30102316</t>
  </si>
  <si>
    <t>Absorber/@ 94.0% Conversion</t>
  </si>
  <si>
    <t>30102318</t>
  </si>
  <si>
    <t>Absorber/@ 93.0% Conversion</t>
  </si>
  <si>
    <t>30102319</t>
  </si>
  <si>
    <t>Concentrator</t>
  </si>
  <si>
    <t>30102320</t>
  </si>
  <si>
    <t>Tank Car and Truck Unloading</t>
  </si>
  <si>
    <t>30102321</t>
  </si>
  <si>
    <t>Storage Tank Vent</t>
  </si>
  <si>
    <t>30102322</t>
  </si>
  <si>
    <t>Process Equipment Leaks</t>
  </si>
  <si>
    <t>30102323</t>
  </si>
  <si>
    <t>Sulfur Melting and Filtering</t>
  </si>
  <si>
    <t>30102324</t>
  </si>
  <si>
    <t>Oleum Tower</t>
  </si>
  <si>
    <t>30102325</t>
  </si>
  <si>
    <t>Gas Cleaning and Cooling</t>
  </si>
  <si>
    <t>30102330</t>
  </si>
  <si>
    <t>2801502130</t>
  </si>
  <si>
    <t>2801502170</t>
  </si>
  <si>
    <t>2801502260</t>
  </si>
  <si>
    <t>2801502270</t>
  </si>
  <si>
    <t>2801520000</t>
  </si>
  <si>
    <t>Orchard Heaters</t>
  </si>
  <si>
    <t>Total, all fuels</t>
  </si>
  <si>
    <t>SCC8 - added all fuels</t>
  </si>
  <si>
    <t>2801520004</t>
  </si>
  <si>
    <t>Diesel</t>
  </si>
  <si>
    <t>2801520006</t>
  </si>
  <si>
    <t>2801520010</t>
  </si>
  <si>
    <t>Propane</t>
  </si>
  <si>
    <t>2801600000</t>
  </si>
  <si>
    <t>Country Grain Elevators</t>
  </si>
  <si>
    <t>2801700001</t>
  </si>
  <si>
    <t>Fertilizer Application</t>
  </si>
  <si>
    <t>Anhydrous Ammonia</t>
  </si>
  <si>
    <t>2801700002</t>
  </si>
  <si>
    <t>Aqueous Ammonia</t>
  </si>
  <si>
    <t>SCC8 - aqua to aqueous</t>
  </si>
  <si>
    <t>2801700003</t>
  </si>
  <si>
    <t>Nitrogen Solutions</t>
  </si>
  <si>
    <t>2801700004</t>
  </si>
  <si>
    <t>Urea</t>
  </si>
  <si>
    <t>2801700005</t>
  </si>
  <si>
    <t>Ammonium Nitrate</t>
  </si>
  <si>
    <t>2801700006</t>
  </si>
  <si>
    <t>Ammonium Sulfate</t>
  </si>
  <si>
    <t>2801700007</t>
  </si>
  <si>
    <t>Ammonium Thiosulfate</t>
  </si>
  <si>
    <t>2801700008</t>
  </si>
  <si>
    <t>Other Straight Nitrogen</t>
  </si>
  <si>
    <t>2801700009</t>
  </si>
  <si>
    <t>Ammonium Phosphates (see also subsets (-13, -14, -15)</t>
  </si>
  <si>
    <t>SCC8 -added xref</t>
  </si>
  <si>
    <t>2801700010</t>
  </si>
  <si>
    <t>N-P-K (multi-grade nutrient fertilizers)</t>
  </si>
  <si>
    <t>SCC8 - added (paren)</t>
  </si>
  <si>
    <t>2801700011</t>
  </si>
  <si>
    <t>Calcium Ammonium Nitrate</t>
  </si>
  <si>
    <t>2801700012</t>
  </si>
  <si>
    <t>Potassium Nitrate</t>
  </si>
  <si>
    <t>2801700013</t>
  </si>
  <si>
    <t>Diammonium Phosphate</t>
  </si>
  <si>
    <t>2801700014</t>
  </si>
  <si>
    <t>Monoammonium Phosphate</t>
  </si>
  <si>
    <t>2801700015</t>
  </si>
  <si>
    <t>Liquid Ammonium Polyphosphate</t>
  </si>
  <si>
    <t>2801700099</t>
  </si>
  <si>
    <t>Miscellaneous Fertilizers</t>
  </si>
  <si>
    <t>2805000000</t>
  </si>
  <si>
    <t>Agriculture Production - Livestock</t>
  </si>
  <si>
    <t>Agriculture - Livestock</t>
  </si>
  <si>
    <t>2805001000</t>
  </si>
  <si>
    <t>Beef cattle -  finishing operations on feedlots (drylots)</t>
  </si>
  <si>
    <t>Dust Kicked-up by Hooves (use 28-05-020, -001, -002, or -003 for Waste</t>
  </si>
  <si>
    <t>SCC8 - clarified descrip of srce</t>
  </si>
  <si>
    <t>2805001100</t>
  </si>
  <si>
    <t>Confinement</t>
  </si>
  <si>
    <t>2805001200</t>
  </si>
  <si>
    <t>Manure handling and storage</t>
  </si>
  <si>
    <t>2805001300</t>
  </si>
  <si>
    <t>Land application of manure</t>
  </si>
  <si>
    <t>2805002000</t>
  </si>
  <si>
    <t>Beef cattle production composite</t>
  </si>
  <si>
    <t>2805003100</t>
  </si>
  <si>
    <t>Beef cattle -  finishing operations on pasture/range</t>
  </si>
  <si>
    <t>2805030000</t>
  </si>
  <si>
    <t>2805005000</t>
  </si>
  <si>
    <t>Poultry Operations</t>
  </si>
  <si>
    <t>Total (see 28-05-030, 28-05-007, -008, -009)</t>
  </si>
  <si>
    <t>Marked obsolete - not in '99</t>
  </si>
  <si>
    <t>2805007100</t>
  </si>
  <si>
    <t>Curing Oven: Carbonization</t>
  </si>
  <si>
    <t>30102434</t>
  </si>
  <si>
    <t>2805010200</t>
  </si>
  <si>
    <t>2805010300</t>
  </si>
  <si>
    <t>2805025000</t>
  </si>
  <si>
    <t>2805015000</t>
  </si>
  <si>
    <t>Hog Operations</t>
  </si>
  <si>
    <t>Total (use 2805025000)</t>
  </si>
  <si>
    <t>2805018000</t>
  </si>
  <si>
    <t>Dairy cattle composite</t>
  </si>
  <si>
    <t>2805019100</t>
  </si>
  <si>
    <t>Internal Combustion Engines, Industrial, Natural Gas, Turbine: Cogeneration</t>
  </si>
  <si>
    <t>20200209</t>
  </si>
  <si>
    <t>Internal Combustion Engines, Industrial, Natural Gas, Turbine: Exhaust</t>
  </si>
  <si>
    <t>20200252</t>
  </si>
  <si>
    <t>Internal Combustion Engines, Industrial, Natural Gas, 2-cycle Lean Burn</t>
  </si>
  <si>
    <t>20200253</t>
  </si>
  <si>
    <t>Internal Combustion Engines, Industrial, Natural Gas, 4-cycle Rich Burn</t>
  </si>
  <si>
    <t>20200254</t>
  </si>
  <si>
    <t>Internal Combustion Engines, Industrial, Natural Gas, 4-cycle Lean Burn</t>
  </si>
  <si>
    <t>31000101</t>
  </si>
  <si>
    <t>Industrial Processes, Oil and Gas Production, Crude Oil Production, Complete Well: Fugitive Emissions</t>
  </si>
  <si>
    <t>31000102</t>
  </si>
  <si>
    <t>Industrial Processes, Oil and Gas Production, Crude Oil Production, Miscellaneous Well: General</t>
  </si>
  <si>
    <t>31000123</t>
  </si>
  <si>
    <t>2390009000</t>
  </si>
  <si>
    <t>Coke</t>
  </si>
  <si>
    <t>2390010000</t>
  </si>
  <si>
    <t>2399000000</t>
  </si>
  <si>
    <t>Industrial Processes: NEC</t>
  </si>
  <si>
    <t>2401001000</t>
  </si>
  <si>
    <t>Solvent Utilization</t>
  </si>
  <si>
    <t>Surface Coating</t>
  </si>
  <si>
    <t>Architectural Coatings</t>
  </si>
  <si>
    <t>Total: All Solvent Types</t>
  </si>
  <si>
    <t>2401001001</t>
  </si>
  <si>
    <t>Flat Paints</t>
  </si>
  <si>
    <t>2401001005</t>
  </si>
  <si>
    <t>Nonflat Paints - Low and Medium Gloss</t>
  </si>
  <si>
    <t>2401001006</t>
  </si>
  <si>
    <t>Nonflat Paints - High Gloss</t>
  </si>
  <si>
    <t>2401001010</t>
  </si>
  <si>
    <t>Primers, Sealers, and Undercoaters</t>
  </si>
  <si>
    <t>2401001011</t>
  </si>
  <si>
    <t>Quick Dry - Primers, Sealers, and Undercoaters</t>
  </si>
  <si>
    <t>2401001015</t>
  </si>
  <si>
    <t>Stains - Semi-transparent</t>
  </si>
  <si>
    <t>2401001020</t>
  </si>
  <si>
    <t>Quick Dry - Enamels</t>
  </si>
  <si>
    <t>2401001025</t>
  </si>
  <si>
    <t>Lacquers - Clear</t>
  </si>
  <si>
    <t>2401001050</t>
  </si>
  <si>
    <t>All Other Architectural Categories</t>
  </si>
  <si>
    <t>2401001999</t>
  </si>
  <si>
    <t>Solvents: NEC</t>
  </si>
  <si>
    <t>Made Obsolete</t>
  </si>
  <si>
    <t>2401002000</t>
  </si>
  <si>
    <t>Architectural Coatings - Solvent-based</t>
  </si>
  <si>
    <t>2401003000</t>
  </si>
  <si>
    <t>Architectural Coatings - Water-based</t>
  </si>
  <si>
    <t>2401005000</t>
  </si>
  <si>
    <t>Auto Refinishing: SIC 7532</t>
  </si>
  <si>
    <t>2401005500</t>
  </si>
  <si>
    <t>Surface Preparation Solvents</t>
  </si>
  <si>
    <t>2401005600</t>
  </si>
  <si>
    <t>Primers</t>
  </si>
  <si>
    <t>2401005700</t>
  </si>
  <si>
    <t>Top Coats</t>
  </si>
  <si>
    <t>2401005800</t>
  </si>
  <si>
    <t>Clean-up Solvents</t>
  </si>
  <si>
    <t>2401008000</t>
  </si>
  <si>
    <t>Traffic Markings</t>
  </si>
  <si>
    <t>2401008999</t>
  </si>
  <si>
    <t>2401010000</t>
  </si>
  <si>
    <t>31000229</t>
  </si>
  <si>
    <t>Industrial Processes, Oil and Gas Production, Natural Gas Production, Gathering Lines</t>
  </si>
  <si>
    <t>Natural Gas Processing Facilities, Flanges and Connections</t>
  </si>
  <si>
    <t>Liquid Separator</t>
  </si>
  <si>
    <t>Process Heaters</t>
  </si>
  <si>
    <t>Sum of CO (tons/year)</t>
  </si>
  <si>
    <t>Sum of SOx (tons/year)</t>
  </si>
  <si>
    <t>Sum of PM (tons/year)</t>
  </si>
  <si>
    <t>Not other?</t>
  </si>
  <si>
    <t>Totals</t>
  </si>
  <si>
    <t>Emissions Summary</t>
  </si>
  <si>
    <t>Emissions Summary - All Source Categories</t>
  </si>
  <si>
    <t>By county and source category NOx emissions (tons/year)</t>
  </si>
  <si>
    <t>By county and source category CAP emissions (tons/year)</t>
  </si>
  <si>
    <t>Basinwide, by source category emissions  (tons/year)</t>
  </si>
  <si>
    <t>Compressor Engines</t>
  </si>
  <si>
    <t>Not Other?  ===&gt;</t>
  </si>
  <si>
    <t>Summary Table: By county and source category NOx emissions (tons/year)</t>
  </si>
  <si>
    <t>Emissions Summary - All Detailed Categories</t>
  </si>
  <si>
    <t>31000230</t>
  </si>
  <si>
    <t>Industrial Processes, Oil and Gas Production, Natural Gas Production, Hydrocarbon Skimmer</t>
  </si>
  <si>
    <t>31000299</t>
  </si>
  <si>
    <t>Fluorescent Lamp Breakage</t>
  </si>
  <si>
    <t>2862000000</t>
  </si>
  <si>
    <t>Swimming Pools</t>
  </si>
  <si>
    <t>Total (Commercial, Residential, Public)</t>
  </si>
  <si>
    <t>2862001000</t>
  </si>
  <si>
    <t>Public</t>
  </si>
  <si>
    <t>2862002000</t>
  </si>
  <si>
    <t>BIOGENIC</t>
  </si>
  <si>
    <t>2701001000</t>
  </si>
  <si>
    <t>Natural Sources</t>
  </si>
  <si>
    <t>Biogenic</t>
  </si>
  <si>
    <t>Forests</t>
  </si>
  <si>
    <t>30102921</t>
  </si>
  <si>
    <t>30102922</t>
  </si>
  <si>
    <t>30102923</t>
  </si>
  <si>
    <t>30102924</t>
  </si>
  <si>
    <t>30102925</t>
  </si>
  <si>
    <t>30103000</t>
  </si>
  <si>
    <t>Ammonium Phosphates</t>
  </si>
  <si>
    <t>Entire Plant</t>
  </si>
  <si>
    <t>30103001</t>
  </si>
  <si>
    <t>Dryers and Coolers</t>
  </si>
  <si>
    <t>30103002</t>
  </si>
  <si>
    <t>30103003</t>
  </si>
  <si>
    <t>Screening/Transfer</t>
  </si>
  <si>
    <t>30103004</t>
  </si>
  <si>
    <t>30103020</t>
  </si>
  <si>
    <t>30103021</t>
  </si>
  <si>
    <t>30103022</t>
  </si>
  <si>
    <t>30103023</t>
  </si>
  <si>
    <t>30103024</t>
  </si>
  <si>
    <t>30103025</t>
  </si>
  <si>
    <t>30103099</t>
  </si>
  <si>
    <t>30103101</t>
  </si>
  <si>
    <t>Terephthalic Acid/Dimethyl Terephthalate</t>
  </si>
  <si>
    <t>HNO3 - Para-xylene: General</t>
  </si>
  <si>
    <t>30103102</t>
  </si>
  <si>
    <t>Reactor Vent</t>
  </si>
  <si>
    <t>30103103</t>
  </si>
  <si>
    <t>Crystallization, Separation, and Drying Vent</t>
  </si>
  <si>
    <t>30103104</t>
  </si>
  <si>
    <t>Bentonite Storage</t>
  </si>
  <si>
    <t>Reactor Cycle Purge Vent</t>
  </si>
  <si>
    <t>30103404</t>
  </si>
  <si>
    <t>Dehydration Column Vent</t>
  </si>
  <si>
    <t>30103405</t>
  </si>
  <si>
    <t>Purification Column Vent</t>
  </si>
  <si>
    <t>30103406</t>
  </si>
  <si>
    <t>30103410</t>
  </si>
  <si>
    <t>General: Ethanolamines</t>
  </si>
  <si>
    <t>30103411</t>
  </si>
  <si>
    <t>Ammonia Scrubber Vent</t>
  </si>
  <si>
    <t>30103412</t>
  </si>
  <si>
    <t>Vacuum Distillation: Jet Vent</t>
  </si>
  <si>
    <t>30103414</t>
  </si>
  <si>
    <t>30103415</t>
  </si>
  <si>
    <t>Ethylenediamine</t>
  </si>
  <si>
    <t>30103420</t>
  </si>
  <si>
    <t>Hexamethylenediamine</t>
  </si>
  <si>
    <t>30103425</t>
  </si>
  <si>
    <t>Hexamethylenetetramine</t>
  </si>
  <si>
    <t>30103430</t>
  </si>
  <si>
    <t>Melamine</t>
  </si>
  <si>
    <t>30103435</t>
  </si>
  <si>
    <t>Methylamines</t>
  </si>
  <si>
    <t>30103499</t>
  </si>
  <si>
    <t>30103501</t>
  </si>
  <si>
    <t>Inorganic Pigments</t>
  </si>
  <si>
    <t>TiO2 Sulfate Process: Calciner</t>
  </si>
  <si>
    <t>30103502</t>
  </si>
  <si>
    <t>TiO2 Sulfate Process: Digester</t>
  </si>
  <si>
    <t>30103503</t>
  </si>
  <si>
    <t>TiO2 Chloride Process: Reactor</t>
  </si>
  <si>
    <t>30103506</t>
  </si>
  <si>
    <t>Lead Oxide: Barton Pot</t>
  </si>
  <si>
    <t>30103507</t>
  </si>
  <si>
    <t>Lead Oxide: Calciner</t>
  </si>
  <si>
    <t>30103510</t>
  </si>
  <si>
    <t>Red Lead</t>
  </si>
  <si>
    <t>30103515</t>
  </si>
  <si>
    <t>White Lead</t>
  </si>
  <si>
    <t>30103520</t>
  </si>
  <si>
    <t>Lead Chromate</t>
  </si>
  <si>
    <t>30103550</t>
  </si>
  <si>
    <t>Ore Grinding</t>
  </si>
  <si>
    <t>30103551</t>
  </si>
  <si>
    <t>Ore Dryer</t>
  </si>
  <si>
    <t>30103552</t>
  </si>
  <si>
    <t>Pigment Milling</t>
  </si>
  <si>
    <t>30103553</t>
  </si>
  <si>
    <t>Pigment Dryer</t>
  </si>
  <si>
    <t>30103554</t>
  </si>
  <si>
    <t>Conveying/Storage/Packing</t>
  </si>
  <si>
    <t>30103599</t>
  </si>
  <si>
    <t>30103601</t>
  </si>
  <si>
    <t>Chromic Acid Manufacturing</t>
  </si>
  <si>
    <t>Chromate Ore Handling, Grinding &amp; Drying</t>
  </si>
  <si>
    <t>30103602</t>
  </si>
  <si>
    <t>Bichromate Kilns</t>
  </si>
  <si>
    <t>30103603</t>
  </si>
  <si>
    <t>Kiln Product Quench Tanks</t>
  </si>
  <si>
    <t>30103604</t>
  </si>
  <si>
    <t>Kiln Product Separator Tanks</t>
  </si>
  <si>
    <t>30103605</t>
  </si>
  <si>
    <t>Kiln Product Evaporators</t>
  </si>
  <si>
    <t>30103606</t>
  </si>
  <si>
    <t>Salt Cake Flash Dryer</t>
  </si>
  <si>
    <t>30103607</t>
  </si>
  <si>
    <t>Salt Cake Bulk Loading &amp; Conveyor Transport</t>
  </si>
  <si>
    <t>30103608</t>
  </si>
  <si>
    <t>Crystal Separation, Drying, &amp; Storage System</t>
  </si>
  <si>
    <t>30103609</t>
  </si>
  <si>
    <t>Chrome Acid Processing Tanks</t>
  </si>
  <si>
    <t>30103699</t>
  </si>
  <si>
    <t>Miscellaneous Processes</t>
  </si>
  <si>
    <t>30103801</t>
  </si>
  <si>
    <t>Sodium Bicarbonate</t>
  </si>
  <si>
    <t>30103901</t>
  </si>
  <si>
    <t>Hydrogen Cyanide</t>
  </si>
  <si>
    <t>Air Heater: General</t>
  </si>
  <si>
    <t>30103902</t>
  </si>
  <si>
    <t>Ammonia Absorber</t>
  </si>
  <si>
    <t>30103903</t>
  </si>
  <si>
    <t>HCN Absorber</t>
  </si>
  <si>
    <t>30104001</t>
  </si>
  <si>
    <t>Urea Production</t>
  </si>
  <si>
    <t>General: Specify in Comments</t>
  </si>
  <si>
    <t>30104002</t>
  </si>
  <si>
    <t>Solution Concentration (Controlled)</t>
  </si>
  <si>
    <t>30104003</t>
  </si>
  <si>
    <t>Prilling</t>
  </si>
  <si>
    <t>30104004</t>
  </si>
  <si>
    <t>Drum Granulation</t>
  </si>
  <si>
    <t>30104005</t>
  </si>
  <si>
    <t>Coating</t>
  </si>
  <si>
    <t>30104006</t>
  </si>
  <si>
    <t>Bagging</t>
  </si>
  <si>
    <t>30104007</t>
  </si>
  <si>
    <t>Bulk Loading</t>
  </si>
  <si>
    <t>30104008</t>
  </si>
  <si>
    <t>Non-fluidized Bed Prilling (Agricultural Grade)</t>
  </si>
  <si>
    <t>30104009</t>
  </si>
  <si>
    <t>Non-fluidized Bed Prilling (Feed Grade)</t>
  </si>
  <si>
    <t>Urban or Built-Up Land/Transportation, Communications (Anderson LUC14)</t>
  </si>
  <si>
    <t>2701415000</t>
  </si>
  <si>
    <t>Urban or Built-Up Land/Industrial and Commercial (Anderson LUC 15)</t>
  </si>
  <si>
    <t>2701416000</t>
  </si>
  <si>
    <t>Urban or Built-Up Land/Mixed Urban or Build-Up Land (Anderson LUC 16)</t>
  </si>
  <si>
    <t>2701417000</t>
  </si>
  <si>
    <t>Urban or Built-Up Land/Other Urban or Built-Up Land (Anderson LUC 17)</t>
  </si>
  <si>
    <t>2701420000</t>
  </si>
  <si>
    <t>Agricultural Land</t>
  </si>
  <si>
    <t>SCC8 - was "Soil/Agriculture"</t>
  </si>
  <si>
    <t>2701421000</t>
  </si>
  <si>
    <t>Agricultural Land/Cropland and Pasture (Anderson Land Use Code 21)</t>
  </si>
  <si>
    <t>2701422000</t>
  </si>
  <si>
    <t>Agricultural Land/Orchards, Groves, Vineyards, Nurseries (AndrsnLUC22)</t>
  </si>
  <si>
    <t>2701423000</t>
  </si>
  <si>
    <t>Agricultural Land/Confined Feeding Operations(Anderson LUC23)</t>
  </si>
  <si>
    <t>2701424000</t>
  </si>
  <si>
    <t>Agricultural Land/Other Agricultural Land (Anderson Land Use Code 24)</t>
  </si>
  <si>
    <t>2701430000</t>
  </si>
  <si>
    <t>Rangeland</t>
  </si>
  <si>
    <t>2701431000</t>
  </si>
  <si>
    <t>Rangeland/Herbaceous Rangeland (Anderson Land Use Code 31)</t>
  </si>
  <si>
    <t>2701432000</t>
  </si>
  <si>
    <t>Rangeland/Shrub and Brush Rangeland (Anderson Land Use Code 32)</t>
  </si>
  <si>
    <t>2701433000</t>
  </si>
  <si>
    <t>Rangeland/Mixed Rangeland (Anderson Land Use Code 33)</t>
  </si>
  <si>
    <t>2701440000</t>
  </si>
  <si>
    <t>Forest Land</t>
  </si>
  <si>
    <t>SCC8 - was "Soil/Grassland/Pastu</t>
  </si>
  <si>
    <t>2701441000</t>
  </si>
  <si>
    <t>Forest Land/Deciduous Forest Land (Anderson Land Use Code 41)</t>
  </si>
  <si>
    <t>2701442000</t>
  </si>
  <si>
    <t>Forest Land/Evergreen Forest Land (Anderson Land Use Code 42)</t>
  </si>
  <si>
    <t>2701443000</t>
  </si>
  <si>
    <t>Forest Land/Mixed Forest Land (Anderson Land Use Code 43)</t>
  </si>
  <si>
    <t>2701450000</t>
  </si>
  <si>
    <t>Water</t>
  </si>
  <si>
    <t>2701451000</t>
  </si>
  <si>
    <t>Water/Streams and Canals (Anderson Land Use Code 51)</t>
  </si>
  <si>
    <t>2701452000</t>
  </si>
  <si>
    <t>Water/Lakes (Anderson Land Use Code 52)</t>
  </si>
  <si>
    <t>2701453000</t>
  </si>
  <si>
    <t>Water/Reservoirs (Anderson Land Use Code 53)</t>
  </si>
  <si>
    <t>2701454000</t>
  </si>
  <si>
    <t>Water/Bays and Estuaries (Anderson Land Use Code 54)</t>
  </si>
  <si>
    <t>2701460000</t>
  </si>
  <si>
    <t>Wetlands</t>
  </si>
  <si>
    <t>SCC8 - dropped "Soil/"</t>
  </si>
  <si>
    <t>2701461000</t>
  </si>
  <si>
    <t>Wetlands/Forested Wetlands (Anderson Land Use Code 61)</t>
  </si>
  <si>
    <t>2701462000</t>
  </si>
  <si>
    <t>Wetlands/Nonforested Wetlands (Anderson Land Use Code 62)</t>
  </si>
  <si>
    <t>2701470000</t>
  </si>
  <si>
    <t>Barren Land</t>
  </si>
  <si>
    <t>2701471000</t>
  </si>
  <si>
    <t>Barren Land/Dry Salt Flats (Anderson Land Use Code 71)</t>
  </si>
  <si>
    <t>2701472000</t>
  </si>
  <si>
    <t>Barren Land/Beaches (Anderson Land Use Code 72)</t>
  </si>
  <si>
    <t>2701473000</t>
  </si>
  <si>
    <t>Barren Land/Sandy Areas Other than Beaches (Anderson Land Use Code 73)</t>
  </si>
  <si>
    <t>2701474000</t>
  </si>
  <si>
    <t>2515020370</t>
  </si>
  <si>
    <t>2515020380</t>
  </si>
  <si>
    <t>2515020385</t>
  </si>
  <si>
    <t>2515020405</t>
  </si>
  <si>
    <t>2515020900</t>
  </si>
  <si>
    <t>2515030000</t>
  </si>
  <si>
    <t>2515030030</t>
  </si>
  <si>
    <t>2515030060</t>
  </si>
  <si>
    <t>2515030065</t>
  </si>
  <si>
    <t>2515030070</t>
  </si>
  <si>
    <t>2515030100</t>
  </si>
  <si>
    <t>2515030165</t>
  </si>
  <si>
    <t>2515030185</t>
  </si>
  <si>
    <t>2515030195</t>
  </si>
  <si>
    <t>2515030220</t>
  </si>
  <si>
    <t>2515030235</t>
  </si>
  <si>
    <t>2515030240</t>
  </si>
  <si>
    <t>2515030250</t>
  </si>
  <si>
    <t>2515030260</t>
  </si>
  <si>
    <t>2515030265</t>
  </si>
  <si>
    <t>2515030270</t>
  </si>
  <si>
    <t>2515030275</t>
  </si>
  <si>
    <t>2515030285</t>
  </si>
  <si>
    <t>2515030295</t>
  </si>
  <si>
    <t>2515030310</t>
  </si>
  <si>
    <t>2515030320</t>
  </si>
  <si>
    <t>2515030345</t>
  </si>
  <si>
    <t>2515030350</t>
  </si>
  <si>
    <t>2515030370</t>
  </si>
  <si>
    <t>2515030380</t>
  </si>
  <si>
    <t>2515030385</t>
  </si>
  <si>
    <t>2515030405</t>
  </si>
  <si>
    <t>2515030900</t>
  </si>
  <si>
    <t>2515040000</t>
  </si>
  <si>
    <t>2515040030</t>
  </si>
  <si>
    <t>2515040060</t>
  </si>
  <si>
    <t>2515040065</t>
  </si>
  <si>
    <t>2515040070</t>
  </si>
  <si>
    <t>2515040100</t>
  </si>
  <si>
    <t>2515040165</t>
  </si>
  <si>
    <t>2515040185</t>
  </si>
  <si>
    <t>2515040195</t>
  </si>
  <si>
    <t>2515040220</t>
  </si>
  <si>
    <t>2515040235</t>
  </si>
  <si>
    <t>2515040240</t>
  </si>
  <si>
    <t>2515040250</t>
  </si>
  <si>
    <t>2515040260</t>
  </si>
  <si>
    <t>2515040265</t>
  </si>
  <si>
    <t>2515040270</t>
  </si>
  <si>
    <t>2515040275</t>
  </si>
  <si>
    <t>2515040285</t>
  </si>
  <si>
    <t>2515040295</t>
  </si>
  <si>
    <t>2515040310</t>
  </si>
  <si>
    <t>2515040320</t>
  </si>
  <si>
    <t>2515040345</t>
  </si>
  <si>
    <t>2515040350</t>
  </si>
  <si>
    <t>2515040370</t>
  </si>
  <si>
    <t>2515040380</t>
  </si>
  <si>
    <t>2515040385</t>
  </si>
  <si>
    <t>2515040405</t>
  </si>
  <si>
    <t>2520000000</t>
  </si>
  <si>
    <t>Inorganic Chemical Storage</t>
  </si>
  <si>
    <t>2520000010</t>
  </si>
  <si>
    <t>Ammonia</t>
  </si>
  <si>
    <t>2520000020</t>
  </si>
  <si>
    <t>Hydrochloric Acid</t>
  </si>
  <si>
    <t>2520000030</t>
  </si>
  <si>
    <t>Nitric Acid</t>
  </si>
  <si>
    <t>2520000040</t>
  </si>
  <si>
    <t>Sulfuric Acid</t>
  </si>
  <si>
    <t>2520000900</t>
  </si>
  <si>
    <t>2520010000</t>
  </si>
  <si>
    <t>2520010010</t>
  </si>
  <si>
    <t>2520010020</t>
  </si>
  <si>
    <t>2520010030</t>
  </si>
  <si>
    <t>2520010040</t>
  </si>
  <si>
    <t>2520010900</t>
  </si>
  <si>
    <t>2520050000</t>
  </si>
  <si>
    <t>2520050010</t>
  </si>
  <si>
    <t>2520050020</t>
  </si>
  <si>
    <t>2520050030</t>
  </si>
  <si>
    <t>2520050040</t>
  </si>
  <si>
    <t>2520050900</t>
  </si>
  <si>
    <t>2520995000</t>
  </si>
  <si>
    <t>2520995010</t>
  </si>
  <si>
    <t>2520995020</t>
  </si>
  <si>
    <t>2520995030</t>
  </si>
  <si>
    <t>2520995040</t>
  </si>
  <si>
    <t>2525000000</t>
  </si>
  <si>
    <t>Inorganic Chemical Transport</t>
  </si>
  <si>
    <t>2525000010</t>
  </si>
  <si>
    <t>2525000020</t>
  </si>
  <si>
    <t>2525000030</t>
  </si>
  <si>
    <t>2525000040</t>
  </si>
  <si>
    <t>2525000900</t>
  </si>
  <si>
    <t>2525010000</t>
  </si>
  <si>
    <t>20300202</t>
  </si>
  <si>
    <t>20300203</t>
  </si>
  <si>
    <t>20300204</t>
  </si>
  <si>
    <t>20300205</t>
  </si>
  <si>
    <t>20300206</t>
  </si>
  <si>
    <t>20300207</t>
  </si>
  <si>
    <t>20300208</t>
  </si>
  <si>
    <t>20300209</t>
  </si>
  <si>
    <t>20300301</t>
  </si>
  <si>
    <t>20300305</t>
  </si>
  <si>
    <t>20300306</t>
  </si>
  <si>
    <t>20300307</t>
  </si>
  <si>
    <t>20300701</t>
  </si>
  <si>
    <t>20300702</t>
  </si>
  <si>
    <t>Reciprocating: POTW Digester Gas</t>
  </si>
  <si>
    <t>20300705</t>
  </si>
  <si>
    <t>20300706</t>
  </si>
  <si>
    <t>20300707</t>
  </si>
  <si>
    <t>20300708</t>
  </si>
  <si>
    <t>20300709</t>
  </si>
  <si>
    <t>20300801</t>
  </si>
  <si>
    <t>2310000810</t>
  </si>
  <si>
    <t>Oil and Gas Well Truck Loading</t>
  </si>
  <si>
    <t>2310000820</t>
  </si>
  <si>
    <t>Gas Plant Truck Loading</t>
  </si>
  <si>
    <t>2310001640</t>
  </si>
  <si>
    <t xml:space="preserve">Venting - Compressor Startup </t>
  </si>
  <si>
    <t>2310001650</t>
  </si>
  <si>
    <t>Venting - Compressor Shutdown</t>
  </si>
  <si>
    <t>Dehydrator</t>
  </si>
  <si>
    <t>2310021410</t>
  </si>
  <si>
    <t>Dehydrator Flaring</t>
  </si>
  <si>
    <t>2310001611</t>
  </si>
  <si>
    <t>Initial completion Flaring</t>
  </si>
  <si>
    <t>By county and source category VOC emissions (tons/year)</t>
  </si>
  <si>
    <t>2310002230</t>
  </si>
  <si>
    <t xml:space="preserve">Condensate tank </t>
  </si>
  <si>
    <t>2310002240</t>
  </si>
  <si>
    <t>Oil Tank</t>
  </si>
  <si>
    <t>Condensate Tanks</t>
  </si>
  <si>
    <t>Oil Tanks</t>
  </si>
  <si>
    <t>Total</t>
  </si>
  <si>
    <t>2310021411</t>
  </si>
  <si>
    <t>2310002231</t>
  </si>
  <si>
    <t>31000000</t>
  </si>
  <si>
    <t>Fugitives</t>
  </si>
  <si>
    <t>Pneumatic Devices</t>
  </si>
  <si>
    <t>Pneumatic Pumps</t>
  </si>
  <si>
    <t>State Fips</t>
  </si>
  <si>
    <t>County Fip</t>
  </si>
  <si>
    <t>Snowblowers (Commercial)</t>
  </si>
  <si>
    <t>2260004040</t>
  </si>
  <si>
    <t>Rear Engine Riding Mowers (Residential)</t>
  </si>
  <si>
    <t>2260004041</t>
  </si>
  <si>
    <t>Rear Engine Riding Mowers (Commercial)</t>
  </si>
  <si>
    <t>2260004045</t>
  </si>
  <si>
    <t>Front Mowers (Residential)</t>
  </si>
  <si>
    <t>2260004046</t>
  </si>
  <si>
    <t>Front Mowers (Commercial)</t>
  </si>
  <si>
    <t>2260004050</t>
  </si>
  <si>
    <t>Shredders &lt; 6 HP (Residential)</t>
  </si>
  <si>
    <t>2260004051</t>
  </si>
  <si>
    <t>Shredders &lt; 6 HP (Commercial)</t>
  </si>
  <si>
    <t>2260004055</t>
  </si>
  <si>
    <t>Lawn and Garden Tractors (Residential)</t>
  </si>
  <si>
    <t>2260004056</t>
  </si>
  <si>
    <t>Lawn and Garden Tractors (Commercial)</t>
  </si>
  <si>
    <t>2260004060</t>
  </si>
  <si>
    <t>Wood Splitters (Residential)</t>
  </si>
  <si>
    <t>2260004061</t>
  </si>
  <si>
    <t>Wood Splitters (Commercial)</t>
  </si>
  <si>
    <t>2260004065</t>
  </si>
  <si>
    <t>Chippers/Stump Grinders (Residential)</t>
  </si>
  <si>
    <t>2260004066</t>
  </si>
  <si>
    <t>Chippers/Stump Grinders (Commercial)</t>
  </si>
  <si>
    <t>2260004070</t>
  </si>
  <si>
    <t>Commercial Turf Equipment ** (use 22-60-004-071)</t>
  </si>
  <si>
    <t>2260004071</t>
  </si>
  <si>
    <t>Turf Equipment (Commercial)</t>
  </si>
  <si>
    <t>2260004075</t>
  </si>
  <si>
    <t>Other Lawn and Garden Equipment (Residential)</t>
  </si>
  <si>
    <t>2260004076</t>
  </si>
  <si>
    <t>Other Lawn and Garden Equipment (Commercial)</t>
  </si>
  <si>
    <t>2260005000</t>
  </si>
  <si>
    <t>Agricultural Equipment</t>
  </si>
  <si>
    <t>SCC6 - was "Farm"</t>
  </si>
  <si>
    <t>2260005010</t>
  </si>
  <si>
    <t>2-Wheel Tractors</t>
  </si>
  <si>
    <t>2260005015</t>
  </si>
  <si>
    <t>Agricultural Tractors</t>
  </si>
  <si>
    <t>2260005020</t>
  </si>
  <si>
    <t>Combines</t>
  </si>
  <si>
    <t>2260005025</t>
  </si>
  <si>
    <t>Balers</t>
  </si>
  <si>
    <t>2260005030</t>
  </si>
  <si>
    <t>Agricultural Mowers</t>
  </si>
  <si>
    <t>2260005035</t>
  </si>
  <si>
    <t>Sprayers</t>
  </si>
  <si>
    <t>2260005040</t>
  </si>
  <si>
    <t>Tillers &gt; 6 HP</t>
  </si>
  <si>
    <t>SCC8 - was "&gt; 5 HP"</t>
  </si>
  <si>
    <t>2260005045</t>
  </si>
  <si>
    <t>Swathers</t>
  </si>
  <si>
    <t>2260005050</t>
  </si>
  <si>
    <t>Hydro-power Units</t>
  </si>
  <si>
    <t>2260005055</t>
  </si>
  <si>
    <t>Other Agricultural Equipment</t>
  </si>
  <si>
    <t>2260005060</t>
  </si>
  <si>
    <t>Irrigation Sets</t>
  </si>
  <si>
    <t>Perchloroethylene: Distillation Vent</t>
  </si>
  <si>
    <t>30112522</t>
  </si>
  <si>
    <t>Perchloroethylene: Caustic Scrubber</t>
  </si>
  <si>
    <t>30112524</t>
  </si>
  <si>
    <t>Perchloroethylene: Fugitive Emissions</t>
  </si>
  <si>
    <t>30112525</t>
  </si>
  <si>
    <t>Trichloroethane: General</t>
  </si>
  <si>
    <t>30112526</t>
  </si>
  <si>
    <t>Trichloroethane: HCl Absorber Vent</t>
  </si>
  <si>
    <t>30112527</t>
  </si>
  <si>
    <t>Trichloroethane: Drying Column Vent</t>
  </si>
  <si>
    <t>30112528</t>
  </si>
  <si>
    <t>Trichloroethane: Distillation Column Vent</t>
  </si>
  <si>
    <t>30112529</t>
  </si>
  <si>
    <t>Trichloroethane: Fugitive Emissions</t>
  </si>
  <si>
    <t>30112530</t>
  </si>
  <si>
    <t>Trichloroethylene: General</t>
  </si>
  <si>
    <t>30112531</t>
  </si>
  <si>
    <t>Trichloroethylene: Distillation Unit</t>
  </si>
  <si>
    <t>30112532</t>
  </si>
  <si>
    <t>Trichloroethylene: Neutralizer</t>
  </si>
  <si>
    <t>30112533</t>
  </si>
  <si>
    <t>Trichloroethylene: Product Drying Column</t>
  </si>
  <si>
    <t>30112534</t>
  </si>
  <si>
    <t>Ethylene Dichloride via Oxychlorination</t>
  </si>
  <si>
    <t>30112502</t>
  </si>
  <si>
    <t>Ethylene Dichloride via Direct Chlorination</t>
  </si>
  <si>
    <t>30112504</t>
  </si>
  <si>
    <t>Ethylene Dichloride: Caustic Scrubber</t>
  </si>
  <si>
    <t>30112505</t>
  </si>
  <si>
    <t>Ethylene Dichloride: Reactor Vessel</t>
  </si>
  <si>
    <t>30112506</t>
  </si>
  <si>
    <t>Ethylene Dichloride: Distillation Unit</t>
  </si>
  <si>
    <t>30112509</t>
  </si>
  <si>
    <t>Ethylene Dichloride: Fugitive Emissions</t>
  </si>
  <si>
    <t>30112510</t>
  </si>
  <si>
    <t>Chloromethanes: General</t>
  </si>
  <si>
    <t>30112511</t>
  </si>
  <si>
    <t>Chloromethanes: Recycled Methane Inert-purge</t>
  </si>
  <si>
    <t>30112512</t>
  </si>
  <si>
    <t>Chloromethanes: Drying Bed Regeneration Vent</t>
  </si>
  <si>
    <t>30112514</t>
  </si>
  <si>
    <t>Chloromethanes: Fugitive Emissions</t>
  </si>
  <si>
    <t>30112515</t>
  </si>
  <si>
    <t>Ethyl Chloride: General</t>
  </si>
  <si>
    <t>30112520</t>
  </si>
  <si>
    <t>Perchloroethylene: General</t>
  </si>
  <si>
    <t>30112521</t>
  </si>
  <si>
    <t>30400317</t>
  </si>
  <si>
    <t>Pouring Ladle</t>
  </si>
  <si>
    <t>30400318</t>
  </si>
  <si>
    <t>Pouring, Cooling</t>
  </si>
  <si>
    <t>30400319</t>
  </si>
  <si>
    <t>Core Making, Baking</t>
  </si>
  <si>
    <t>30400320</t>
  </si>
  <si>
    <t>30112552</t>
  </si>
  <si>
    <t>Vinylidene Chloride: Dehydrochlorination Reactor</t>
  </si>
  <si>
    <t>30112553</t>
  </si>
  <si>
    <t>Vinylidene Chloride: Distillation Column Vent</t>
  </si>
  <si>
    <t>30112555</t>
  </si>
  <si>
    <t>Vinylidene Chloride: Fugitive Emissions</t>
  </si>
  <si>
    <t>30112556</t>
  </si>
  <si>
    <t>Chloromethanes via MH &amp; MCC Processes: Inert-gas Purge Vent</t>
  </si>
  <si>
    <t>30112557</t>
  </si>
  <si>
    <t>Chloromethanes via MH &amp; MCC Processes: Methylene Chloride Condenser</t>
  </si>
  <si>
    <t>30112558</t>
  </si>
  <si>
    <t>2265002060</t>
  </si>
  <si>
    <t>2265002063</t>
  </si>
  <si>
    <t>2265002066</t>
  </si>
  <si>
    <t>2265002069</t>
  </si>
  <si>
    <t>2265002072</t>
  </si>
  <si>
    <t>2265002075</t>
  </si>
  <si>
    <t>2265002078</t>
  </si>
  <si>
    <t>2265002081</t>
  </si>
  <si>
    <t>2265003000</t>
  </si>
  <si>
    <t>2265003010</t>
  </si>
  <si>
    <t>2265003020</t>
  </si>
  <si>
    <t>2265003030</t>
  </si>
  <si>
    <t>2265003040</t>
  </si>
  <si>
    <t>2265003050</t>
  </si>
  <si>
    <t>2265003060</t>
  </si>
  <si>
    <t>2265003070</t>
  </si>
  <si>
    <t>2265004000</t>
  </si>
  <si>
    <t>2265004010</t>
  </si>
  <si>
    <t>2265004011</t>
  </si>
  <si>
    <t>2265004015</t>
  </si>
  <si>
    <t>2265004016</t>
  </si>
  <si>
    <t>2265004020</t>
  </si>
  <si>
    <t>2265004021</t>
  </si>
  <si>
    <t>2265004025</t>
  </si>
  <si>
    <t>2265004026</t>
  </si>
  <si>
    <t>2265004030</t>
  </si>
  <si>
    <t>2265004031</t>
  </si>
  <si>
    <t>2265004035</t>
  </si>
  <si>
    <t>2265004036</t>
  </si>
  <si>
    <t>2265004040</t>
  </si>
  <si>
    <t>2265004041</t>
  </si>
  <si>
    <t>2265004045</t>
  </si>
  <si>
    <t>2265004046</t>
  </si>
  <si>
    <t>2265004050</t>
  </si>
  <si>
    <t>2265004051</t>
  </si>
  <si>
    <t>2265004055</t>
  </si>
  <si>
    <t>2265004056</t>
  </si>
  <si>
    <t>2265004060</t>
  </si>
  <si>
    <t>2265004061</t>
  </si>
  <si>
    <t>2265004065</t>
  </si>
  <si>
    <t>2265004066</t>
  </si>
  <si>
    <t>2265004070</t>
  </si>
  <si>
    <t>Commercial Turf Equipment ** (use 22-65-004-071)</t>
  </si>
  <si>
    <t>2265004071</t>
  </si>
  <si>
    <t>2265004075</t>
  </si>
  <si>
    <t>2265004076</t>
  </si>
  <si>
    <t>2265005000</t>
  </si>
  <si>
    <t>2265005010</t>
  </si>
  <si>
    <t>2265005015</t>
  </si>
  <si>
    <t>2265005020</t>
  </si>
  <si>
    <t>2265005025</t>
  </si>
  <si>
    <t>2265005030</t>
  </si>
  <si>
    <t>2265005035</t>
  </si>
  <si>
    <t>2265005040</t>
  </si>
  <si>
    <t>2265005045</t>
  </si>
  <si>
    <t>2265005050</t>
  </si>
  <si>
    <t>2265005055</t>
  </si>
  <si>
    <t>2265005060</t>
  </si>
  <si>
    <t>2265006000</t>
  </si>
  <si>
    <t>2265006005</t>
  </si>
  <si>
    <t>2265006010</t>
  </si>
  <si>
    <t>2265006015</t>
  </si>
  <si>
    <t>2265006020</t>
  </si>
  <si>
    <t>2265006025</t>
  </si>
  <si>
    <t>2265006030</t>
  </si>
  <si>
    <t>2265007000</t>
  </si>
  <si>
    <t>2265007005</t>
  </si>
  <si>
    <t>2265007010</t>
  </si>
  <si>
    <t>2265007015</t>
  </si>
  <si>
    <t>2265007020</t>
  </si>
  <si>
    <t>Fellers/Bunchers ** (see 22-65-007-015)</t>
  </si>
  <si>
    <t>2265008000</t>
  </si>
  <si>
    <t>2265008005</t>
  </si>
  <si>
    <t>2265008010</t>
  </si>
  <si>
    <t>2265009000</t>
  </si>
  <si>
    <t>2265009010</t>
  </si>
  <si>
    <t>2265010000</t>
  </si>
  <si>
    <t>2265010010</t>
  </si>
  <si>
    <t>2267000000</t>
  </si>
  <si>
    <t>LPG</t>
  </si>
  <si>
    <t>Field Crop is Rice: Burning Techniques Not Significant</t>
  </si>
  <si>
    <t>2801500230</t>
  </si>
  <si>
    <t>Field Crop is Safflower: Burning Techniques Not Significant</t>
  </si>
  <si>
    <t>2801500240</t>
  </si>
  <si>
    <t>Field Crop is Sorghum: Burning Techniques Not Significant</t>
  </si>
  <si>
    <t>2801500250</t>
  </si>
  <si>
    <t>Field Crop is Sugar Cane: Burning Techniques Not Significant</t>
  </si>
  <si>
    <t>2801500261</t>
  </si>
  <si>
    <t>Field Crop is Wheat: Headfire Burning</t>
  </si>
  <si>
    <t>2801500262</t>
  </si>
  <si>
    <t>Field Crop is Wheat: Backfire Burning</t>
  </si>
  <si>
    <t>2801500300</t>
  </si>
  <si>
    <t>Orchard Crop Unspecified</t>
  </si>
  <si>
    <t>2801500310</t>
  </si>
  <si>
    <t>Orchard Crop is Almond</t>
  </si>
  <si>
    <t>2801500320</t>
  </si>
  <si>
    <t>Orchard Crop is Apple</t>
  </si>
  <si>
    <t>2801500330</t>
  </si>
  <si>
    <t>Orchard Crop is Apricot</t>
  </si>
  <si>
    <t>2801500340</t>
  </si>
  <si>
    <t>Orchard Crop is Avocado</t>
  </si>
  <si>
    <t>2801500350</t>
  </si>
  <si>
    <t>Orchard Crop is Cherry</t>
  </si>
  <si>
    <t>2801500360</t>
  </si>
  <si>
    <t>Orchard Crop is Citrus (orange, lemon)</t>
  </si>
  <si>
    <t>2801500370</t>
  </si>
  <si>
    <t>Orchard Crop is Date palm</t>
  </si>
  <si>
    <t>2801500380</t>
  </si>
  <si>
    <t>Orchard Crop is Fig</t>
  </si>
  <si>
    <t>2801500390</t>
  </si>
  <si>
    <t>Orchard Crop is Nectarine</t>
  </si>
  <si>
    <t>2801500400</t>
  </si>
  <si>
    <t>Orchard Crop is Olive</t>
  </si>
  <si>
    <t>2801500410</t>
  </si>
  <si>
    <t>Orchard Crop is Peach</t>
  </si>
  <si>
    <t>2801500420</t>
  </si>
  <si>
    <t>Orchard Crop is Pear</t>
  </si>
  <si>
    <t>2801500430</t>
  </si>
  <si>
    <t>Orchard Crop is Prune</t>
  </si>
  <si>
    <t>2801500440</t>
  </si>
  <si>
    <t>Orchard Crop is Walnut</t>
  </si>
  <si>
    <t>2801500450</t>
  </si>
  <si>
    <t>Orchard Crop is Filbert (Hazelnut)</t>
  </si>
  <si>
    <t>2801500500</t>
  </si>
  <si>
    <t>Vine Crop Unspecified</t>
  </si>
  <si>
    <t>2801500600</t>
  </si>
  <si>
    <t>Forest Residues Unspecified (see also 28-10-015-000)</t>
  </si>
  <si>
    <t>2801500610</t>
  </si>
  <si>
    <t>Forest Residues: Species are Hemlock, Douglas fir, Cedar</t>
  </si>
  <si>
    <t>2801500620</t>
  </si>
  <si>
    <t>Forest Residues: Species is Ponderosa Pine (see also 28-10-015-000)</t>
  </si>
  <si>
    <t>2801501000</t>
  </si>
  <si>
    <t>Agricultural Propaning - tractor-pulled burners to burn stubble only</t>
  </si>
  <si>
    <t>2801501105</t>
  </si>
  <si>
    <t>Cereal Grains, Total</t>
  </si>
  <si>
    <t>2801501130</t>
  </si>
  <si>
    <t>Barley</t>
  </si>
  <si>
    <t>2801501170</t>
  </si>
  <si>
    <t>Grass</t>
  </si>
  <si>
    <t>2801501260</t>
  </si>
  <si>
    <t>Wheat</t>
  </si>
  <si>
    <t>2801501270</t>
  </si>
  <si>
    <t>Mint</t>
  </si>
  <si>
    <t>2801502000</t>
  </si>
  <si>
    <t>2525010900</t>
  </si>
  <si>
    <t>2525020000</t>
  </si>
  <si>
    <t>2525020010</t>
  </si>
  <si>
    <t>2525020020</t>
  </si>
  <si>
    <t>2525020030</t>
  </si>
  <si>
    <t>2525020040</t>
  </si>
  <si>
    <t>2525020900</t>
  </si>
  <si>
    <t>2525030000</t>
  </si>
  <si>
    <t>2525030010</t>
  </si>
  <si>
    <t>2525030020</t>
  </si>
  <si>
    <t>2525030030</t>
  </si>
  <si>
    <t>2525030040</t>
  </si>
  <si>
    <t>2525030900</t>
  </si>
  <si>
    <t>2525040000</t>
  </si>
  <si>
    <t>2525040010</t>
  </si>
  <si>
    <t>2525040020</t>
  </si>
  <si>
    <t>2525040030</t>
  </si>
  <si>
    <t>2525040040</t>
  </si>
  <si>
    <t>2530000000</t>
  </si>
  <si>
    <t>Bulk Materials Storage</t>
  </si>
  <si>
    <t>All Storage Types</t>
  </si>
  <si>
    <t>2530000020</t>
  </si>
  <si>
    <t>Cement</t>
  </si>
  <si>
    <t>2530000040</t>
  </si>
  <si>
    <t>Coal</t>
  </si>
  <si>
    <t>2530000060</t>
  </si>
  <si>
    <t>Crushed Stone</t>
  </si>
  <si>
    <t>2530000080</t>
  </si>
  <si>
    <t>Gravel</t>
  </si>
  <si>
    <t>2530000100</t>
  </si>
  <si>
    <t>Limestone</t>
  </si>
  <si>
    <t>2530000120</t>
  </si>
  <si>
    <t>Sand</t>
  </si>
  <si>
    <t>2530010000</t>
  </si>
  <si>
    <t>Commercial/Industrial</t>
  </si>
  <si>
    <t>2530010020</t>
  </si>
  <si>
    <t>2530010040</t>
  </si>
  <si>
    <t>2530010060</t>
  </si>
  <si>
    <t>2530010080</t>
  </si>
  <si>
    <t>2530010100</t>
  </si>
  <si>
    <t>2530010120</t>
  </si>
  <si>
    <t>2530050000</t>
  </si>
  <si>
    <t>Bulk Stations/Terminals</t>
  </si>
  <si>
    <t>2530050020</t>
  </si>
  <si>
    <t>2530050040</t>
  </si>
  <si>
    <t>2530050060</t>
  </si>
  <si>
    <t>2530050080</t>
  </si>
  <si>
    <t>2530050100</t>
  </si>
  <si>
    <t>2530050120</t>
  </si>
  <si>
    <t>2535000000</t>
  </si>
  <si>
    <t>Bulk Materials Transport</t>
  </si>
  <si>
    <t>2535000020</t>
  </si>
  <si>
    <t>2535000040</t>
  </si>
  <si>
    <t>2270001050</t>
  </si>
  <si>
    <t>2270001060</t>
  </si>
  <si>
    <t>2270002000</t>
  </si>
  <si>
    <t>2270002003</t>
  </si>
  <si>
    <t>2270002006</t>
  </si>
  <si>
    <t>2270002009</t>
  </si>
  <si>
    <t>2270002012</t>
  </si>
  <si>
    <t>2270002015</t>
  </si>
  <si>
    <t>2270002018</t>
  </si>
  <si>
    <t>2270002021</t>
  </si>
  <si>
    <t>2270002024</t>
  </si>
  <si>
    <t>2270002027</t>
  </si>
  <si>
    <t>2270002030</t>
  </si>
  <si>
    <t>2270002033</t>
  </si>
  <si>
    <t>2270002036</t>
  </si>
  <si>
    <t>2270002039</t>
  </si>
  <si>
    <t>2270002042</t>
  </si>
  <si>
    <t>2268005055</t>
  </si>
  <si>
    <t>2268005060</t>
  </si>
  <si>
    <t>2268006000</t>
  </si>
  <si>
    <t>2268006005</t>
  </si>
  <si>
    <t>2268006010</t>
  </si>
  <si>
    <t>2268006015</t>
  </si>
  <si>
    <t>2268006020</t>
  </si>
  <si>
    <t>2268006025</t>
  </si>
  <si>
    <t>2268006030</t>
  </si>
  <si>
    <t>2268007000</t>
  </si>
  <si>
    <t>2268007005</t>
  </si>
  <si>
    <t>2268007010</t>
  </si>
  <si>
    <t>2268007015</t>
  </si>
  <si>
    <t>2268008000</t>
  </si>
  <si>
    <t>2268008005</t>
  </si>
  <si>
    <t>2268009000</t>
  </si>
  <si>
    <t>2268009010</t>
  </si>
  <si>
    <t>2268010000</t>
  </si>
  <si>
    <t>2268010010</t>
  </si>
  <si>
    <t>2270000000</t>
  </si>
  <si>
    <t>Off-highway Vehicle Diesel</t>
  </si>
  <si>
    <t>Compression Ignition Equipment except Rail and Marine</t>
  </si>
  <si>
    <t>2270001000</t>
  </si>
  <si>
    <t>2270001010</t>
  </si>
  <si>
    <t>2270001020</t>
  </si>
  <si>
    <t>2270001030</t>
  </si>
  <si>
    <t>2270001040</t>
  </si>
  <si>
    <t>HCl Absorber</t>
  </si>
  <si>
    <t>30118180</t>
  </si>
  <si>
    <t>30119001</t>
  </si>
  <si>
    <t>Methyl Methacrylate</t>
  </si>
  <si>
    <t>30119002</t>
  </si>
  <si>
    <t>Acetone Cyanohydrin Reactor Off-gas</t>
  </si>
  <si>
    <t>30119003</t>
  </si>
  <si>
    <t>Recovery Columns</t>
  </si>
  <si>
    <t>30119004</t>
  </si>
  <si>
    <t>Acetone Evaporation Vacuum Vent</t>
  </si>
  <si>
    <t>30119010</t>
  </si>
  <si>
    <t>Hydrolysis Reactor</t>
  </si>
  <si>
    <t>30119011</t>
  </si>
  <si>
    <t>Distillation Unit</t>
  </si>
  <si>
    <t>30119012</t>
  </si>
  <si>
    <t>MMA and Light-ends Distillation Unit</t>
  </si>
  <si>
    <t>30119013</t>
  </si>
  <si>
    <t>Acid Distillation</t>
  </si>
  <si>
    <t>30119014</t>
  </si>
  <si>
    <t>MMA Purification</t>
  </si>
  <si>
    <t>30119080</t>
  </si>
  <si>
    <t>30119501</t>
  </si>
  <si>
    <t>30119502</t>
  </si>
  <si>
    <t>Reactor and Separator Vent</t>
  </si>
  <si>
    <t>30119503</t>
  </si>
  <si>
    <t>Acid Stripper Vent</t>
  </si>
  <si>
    <t>30119504</t>
  </si>
  <si>
    <t>Washer and Neutralizer Vent</t>
  </si>
  <si>
    <t>30119505</t>
  </si>
  <si>
    <t>Nitrobenzene Stripper Vent</t>
  </si>
  <si>
    <t>30119506</t>
  </si>
  <si>
    <t>Waste Acid Storage</t>
  </si>
  <si>
    <t>30119580</t>
  </si>
  <si>
    <t>30119701</t>
  </si>
  <si>
    <t>Butylene, Ethylene, Propylene, Olefin Production</t>
  </si>
  <si>
    <t>Ethylene: General</t>
  </si>
  <si>
    <t>30119705</t>
  </si>
  <si>
    <t>Propylene: General</t>
  </si>
  <si>
    <t>30119706</t>
  </si>
  <si>
    <t>Propylene: Reactor</t>
  </si>
  <si>
    <t>30119707</t>
  </si>
  <si>
    <t>Propylene: Drying Tower</t>
  </si>
  <si>
    <t>30119708</t>
  </si>
  <si>
    <t>Propylene: Light-ends Stripper</t>
  </si>
  <si>
    <t>30119709</t>
  </si>
  <si>
    <t>Propylene: Fugitive Emissions</t>
  </si>
  <si>
    <t>30119710</t>
  </si>
  <si>
    <t>Butylene: General</t>
  </si>
  <si>
    <t>30119741</t>
  </si>
  <si>
    <t>Ethylene: Flue Gas Vent</t>
  </si>
  <si>
    <t>30119742</t>
  </si>
  <si>
    <t>Ethylene: Pyrolysis Furnace Decoking</t>
  </si>
  <si>
    <t>30119743</t>
  </si>
  <si>
    <t>Ethylene: Acid Gas Removal</t>
  </si>
  <si>
    <t>30119744</t>
  </si>
  <si>
    <t>Ethylene: Catalyst Regeneration</t>
  </si>
  <si>
    <t>30119745</t>
  </si>
  <si>
    <t>Ethylene: Compressor Lube Oil Vent</t>
  </si>
  <si>
    <t>30119749</t>
  </si>
  <si>
    <t>Ethylene: Fugitive Emissions</t>
  </si>
  <si>
    <t>30119799</t>
  </si>
  <si>
    <t>30120201</t>
  </si>
  <si>
    <t>Phenol</t>
  </si>
  <si>
    <t>30120202</t>
  </si>
  <si>
    <t>Cumene Oxidation</t>
  </si>
  <si>
    <t>30120203</t>
  </si>
  <si>
    <t>CHP Concentrator</t>
  </si>
  <si>
    <t>30120204</t>
  </si>
  <si>
    <t>Light-ends Distillation Vent</t>
  </si>
  <si>
    <t>30120205</t>
  </si>
  <si>
    <t>Acetone Finishing</t>
  </si>
  <si>
    <t>30120206</t>
  </si>
  <si>
    <t>Phenol Distillation Column</t>
  </si>
  <si>
    <t>30120210</t>
  </si>
  <si>
    <t>Oxidate Wash/Separation</t>
  </si>
  <si>
    <t>30120211</t>
  </si>
  <si>
    <t>2270002045</t>
  </si>
  <si>
    <t>2270002048</t>
  </si>
  <si>
    <t>2270002051</t>
  </si>
  <si>
    <t>2270002054</t>
  </si>
  <si>
    <t>2270002057</t>
  </si>
  <si>
    <t>2270002060</t>
  </si>
  <si>
    <t>2270002063</t>
  </si>
  <si>
    <t>2270002066</t>
  </si>
  <si>
    <t>2270002069</t>
  </si>
  <si>
    <t>2270002072</t>
  </si>
  <si>
    <t>2270002075</t>
  </si>
  <si>
    <t>2270002078</t>
  </si>
  <si>
    <t>2270002081</t>
  </si>
  <si>
    <t>2270003000</t>
  </si>
  <si>
    <t>2270003010</t>
  </si>
  <si>
    <t>2270003020</t>
  </si>
  <si>
    <t>2270003030</t>
  </si>
  <si>
    <t>2270003040</t>
  </si>
  <si>
    <t>2270003050</t>
  </si>
  <si>
    <t>2270003060</t>
  </si>
  <si>
    <t>2270003070</t>
  </si>
  <si>
    <t>2270004000</t>
  </si>
  <si>
    <t>2270004010</t>
  </si>
  <si>
    <t>2270004011</t>
  </si>
  <si>
    <t>2270004015</t>
  </si>
  <si>
    <t>2270004016</t>
  </si>
  <si>
    <t>2270004020</t>
  </si>
  <si>
    <t>2270004021</t>
  </si>
  <si>
    <t>2270004025</t>
  </si>
  <si>
    <t>2270004026</t>
  </si>
  <si>
    <t>2270004030</t>
  </si>
  <si>
    <t>2270004031</t>
  </si>
  <si>
    <t>2270004035</t>
  </si>
  <si>
    <t>2270004036</t>
  </si>
  <si>
    <t>2270004040</t>
  </si>
  <si>
    <t>2270004041</t>
  </si>
  <si>
    <t>2270004045</t>
  </si>
  <si>
    <t>2270004046</t>
  </si>
  <si>
    <t>2270004050</t>
  </si>
  <si>
    <t>2270004051</t>
  </si>
  <si>
    <t>2270004055</t>
  </si>
  <si>
    <t>2270004056</t>
  </si>
  <si>
    <t>2270004060</t>
  </si>
  <si>
    <t>2270004061</t>
  </si>
  <si>
    <t>2270004065</t>
  </si>
  <si>
    <t>2270004066</t>
  </si>
  <si>
    <t>2270004070</t>
  </si>
  <si>
    <t>Commercial Turf Equipment ** (use 22-70-004-71)</t>
  </si>
  <si>
    <t>2270004071</t>
  </si>
  <si>
    <t>2270004075</t>
  </si>
  <si>
    <t>2270004076</t>
  </si>
  <si>
    <t>2270005000</t>
  </si>
  <si>
    <t>2270005010</t>
  </si>
  <si>
    <t>2270005015</t>
  </si>
  <si>
    <t>2270005020</t>
  </si>
  <si>
    <t>2270005025</t>
  </si>
  <si>
    <t>2270005030</t>
  </si>
  <si>
    <t>2270005035</t>
  </si>
  <si>
    <t>2270005040</t>
  </si>
  <si>
    <t>2270005045</t>
  </si>
  <si>
    <t>2270005050</t>
  </si>
  <si>
    <t>2270005055</t>
  </si>
  <si>
    <t>2270005060</t>
  </si>
  <si>
    <t>2270006000</t>
  </si>
  <si>
    <t>2270006005</t>
  </si>
  <si>
    <t>2270006010</t>
  </si>
  <si>
    <t>2270006015</t>
  </si>
  <si>
    <t>2270006020</t>
  </si>
  <si>
    <t>2270006025</t>
  </si>
  <si>
    <t>2270006030</t>
  </si>
  <si>
    <t>2270007000</t>
  </si>
  <si>
    <t>2270007005</t>
  </si>
  <si>
    <t>2270007010</t>
  </si>
  <si>
    <t>2270007015</t>
  </si>
  <si>
    <t>2270007020</t>
  </si>
  <si>
    <t>100% Biosolids (e.g., sewage sludge, manure, mixtures of these matls)</t>
  </si>
  <si>
    <t>2680002000</t>
  </si>
  <si>
    <t>Mixed Waste (e.g., a 50:50 mixture of biosolids and green wastes)</t>
  </si>
  <si>
    <t>2680003000</t>
  </si>
  <si>
    <t>100% Green Waste (e.g., residential or municipal yard wastes)</t>
  </si>
  <si>
    <t>2680003010</t>
  </si>
  <si>
    <t>Chipping&amp;Shredding Ops(where processed matl is shipped out w/in 1 day)</t>
  </si>
  <si>
    <t>2801000000</t>
  </si>
  <si>
    <t>Miscellaneous Area Sources</t>
  </si>
  <si>
    <t>Interstate/Arterial</t>
  </si>
  <si>
    <t>2294005001</t>
  </si>
  <si>
    <t>2294005002</t>
  </si>
  <si>
    <t>2294010000</t>
  </si>
  <si>
    <t>All Other Public Paved Roads</t>
  </si>
  <si>
    <t>2294010001</t>
  </si>
  <si>
    <t>2294010002</t>
  </si>
  <si>
    <t>2294015000</t>
  </si>
  <si>
    <t>Industrial Roads</t>
  </si>
  <si>
    <t>2294015001</t>
  </si>
  <si>
    <t>Venting - recompletions</t>
  </si>
  <si>
    <t>Blowdowns</t>
  </si>
  <si>
    <t>Venting - blowdowns</t>
  </si>
  <si>
    <t>Heaters</t>
  </si>
  <si>
    <t>Workover Rigs</t>
  </si>
  <si>
    <t>Drill Rigs</t>
  </si>
  <si>
    <t>2310000230</t>
  </si>
  <si>
    <t>2310000100</t>
  </si>
  <si>
    <t>2310000800</t>
  </si>
  <si>
    <t>2310003100</t>
  </si>
  <si>
    <t>2310000300</t>
  </si>
  <si>
    <t>2310003200</t>
  </si>
  <si>
    <t>2310000700</t>
  </si>
  <si>
    <t>2310001610</t>
  </si>
  <si>
    <t>2310001620</t>
  </si>
  <si>
    <t>2310001630</t>
  </si>
  <si>
    <t>WRAP Phase II - unused</t>
  </si>
  <si>
    <t>2310002210</t>
  </si>
  <si>
    <t>2310002220</t>
  </si>
  <si>
    <t>2310003300</t>
  </si>
  <si>
    <t>Spills</t>
  </si>
  <si>
    <t>NOx (tons/year)</t>
  </si>
  <si>
    <t>VOC (tons/year)</t>
  </si>
  <si>
    <t>CO (tons/year)</t>
  </si>
  <si>
    <t>SOx (tons/year)</t>
  </si>
  <si>
    <t>Rural Local: Evap (except Refueling)</t>
  </si>
  <si>
    <t>220100121X</t>
  </si>
  <si>
    <t>Rural Local: Exhaust</t>
  </si>
  <si>
    <t>220100123B</t>
  </si>
  <si>
    <t>Urban Interstate: Brake Wear</t>
  </si>
  <si>
    <t>220100123T</t>
  </si>
  <si>
    <t>Urban Interstate: Tire Wear</t>
  </si>
  <si>
    <t>220100123V</t>
  </si>
  <si>
    <t>Urban Interstate: Evap (except Refueling)</t>
  </si>
  <si>
    <t>220100123X</t>
  </si>
  <si>
    <t>Urban Interstate: Exhaust</t>
  </si>
  <si>
    <t>220100125B</t>
  </si>
  <si>
    <t>Urban Other Freeways and Expressways: Brake Wear</t>
  </si>
  <si>
    <t>220100125T</t>
  </si>
  <si>
    <t>Urban Other Freeways and Expressways: Tire Wear</t>
  </si>
  <si>
    <t>220100125V</t>
  </si>
  <si>
    <t>Urban Other Freeways and Expressways: Evap (except Refueling)</t>
  </si>
  <si>
    <t>220100125X</t>
  </si>
  <si>
    <t>Urban Other Freeways and Expressways: Exhaust</t>
  </si>
  <si>
    <t>220100127B</t>
  </si>
  <si>
    <t>Urban Other Principal Arterial: Brake Wear</t>
  </si>
  <si>
    <t>220100127T</t>
  </si>
  <si>
    <t>Urban Other Principal Arterial: Tire Wear</t>
  </si>
  <si>
    <t>220100127V</t>
  </si>
  <si>
    <t>Urban Other Principal Arterial: Evap (except Refueling)</t>
  </si>
  <si>
    <t>220100127X</t>
  </si>
  <si>
    <t>Urban Other Principal Arterial: Exhaust</t>
  </si>
  <si>
    <t>220100129B</t>
  </si>
  <si>
    <t>Urban Minor Arterial: Brake Wear</t>
  </si>
  <si>
    <t>220100129T</t>
  </si>
  <si>
    <t>Urban Minor Arterial: Tire Wear</t>
  </si>
  <si>
    <t>220100129V</t>
  </si>
  <si>
    <t>Urban Minor Arterial: Evap (except Refueling)</t>
  </si>
  <si>
    <t>220100129X</t>
  </si>
  <si>
    <t>Urban Minor Arterial: Exhaust</t>
  </si>
  <si>
    <t>220100131B</t>
  </si>
  <si>
    <t>Urban Collector: Brake Wear</t>
  </si>
  <si>
    <t>220100131T</t>
  </si>
  <si>
    <t>Urban Collector: Tire Wear</t>
  </si>
  <si>
    <t>220100131V</t>
  </si>
  <si>
    <t>Urban Collector: Evap (except Refueling)</t>
  </si>
  <si>
    <t>220100131X</t>
  </si>
  <si>
    <t>Urban Collector: Exhaust</t>
  </si>
  <si>
    <t>220100133B</t>
  </si>
  <si>
    <t>Urban Local: Brake Wear</t>
  </si>
  <si>
    <t>220100133T</t>
  </si>
  <si>
    <t>Urban Local: Tire Wear</t>
  </si>
  <si>
    <t>220100133V</t>
  </si>
  <si>
    <t>Urban Local: Evap (except Refueling)</t>
  </si>
  <si>
    <t>220100133X</t>
  </si>
  <si>
    <t>Urban Local: Exhaust</t>
  </si>
  <si>
    <t>220102011B</t>
  </si>
  <si>
    <t>220102011T</t>
  </si>
  <si>
    <t>220102011V</t>
  </si>
  <si>
    <t>220102011X</t>
  </si>
  <si>
    <t>220102013B</t>
  </si>
  <si>
    <t>220102013T</t>
  </si>
  <si>
    <t>220102013V</t>
  </si>
  <si>
    <t>220102013X</t>
  </si>
  <si>
    <t>220102015B</t>
  </si>
  <si>
    <t>220102015T</t>
  </si>
  <si>
    <t>220102015V</t>
  </si>
  <si>
    <t>220102015X</t>
  </si>
  <si>
    <t>220102017B</t>
  </si>
  <si>
    <t>220102017T</t>
  </si>
  <si>
    <t>220102017V</t>
  </si>
  <si>
    <t>220102017X</t>
  </si>
  <si>
    <t>220102019B</t>
  </si>
  <si>
    <t>220102019T</t>
  </si>
  <si>
    <t>220102019V</t>
  </si>
  <si>
    <t>220102019X</t>
  </si>
  <si>
    <t>220102021B</t>
  </si>
  <si>
    <t>220102021T</t>
  </si>
  <si>
    <t>220102021V</t>
  </si>
  <si>
    <t>220102021X</t>
  </si>
  <si>
    <t>220102023B</t>
  </si>
  <si>
    <t>220102023T</t>
  </si>
  <si>
    <t>220102023V</t>
  </si>
  <si>
    <t>220102023X</t>
  </si>
  <si>
    <t>220102025B</t>
  </si>
  <si>
    <t>220102025T</t>
  </si>
  <si>
    <t>220102025V</t>
  </si>
  <si>
    <t>220102025X</t>
  </si>
  <si>
    <t>220102027B</t>
  </si>
  <si>
    <t>220102027T</t>
  </si>
  <si>
    <t>220102027V</t>
  </si>
  <si>
    <t>220102027X</t>
  </si>
  <si>
    <t>220102029B</t>
  </si>
  <si>
    <t>220102029T</t>
  </si>
  <si>
    <t>220102029V</t>
  </si>
  <si>
    <t>220102029X</t>
  </si>
  <si>
    <t>220102031B</t>
  </si>
  <si>
    <t>220102031T</t>
  </si>
  <si>
    <t>220102031V</t>
  </si>
  <si>
    <t>220102031X</t>
  </si>
  <si>
    <t>220102033B</t>
  </si>
  <si>
    <t>220102033T</t>
  </si>
  <si>
    <t>220102033V</t>
  </si>
  <si>
    <t>220102033X</t>
  </si>
  <si>
    <t>220104011B</t>
  </si>
  <si>
    <t>220104011T</t>
  </si>
  <si>
    <t>220104011V</t>
  </si>
  <si>
    <t>220104011X</t>
  </si>
  <si>
    <t>220104013B</t>
  </si>
  <si>
    <t>220104013T</t>
  </si>
  <si>
    <t>220104013V</t>
  </si>
  <si>
    <t>220104013X</t>
  </si>
  <si>
    <t>220104015B</t>
  </si>
  <si>
    <t>220104015T</t>
  </si>
  <si>
    <t>220104015V</t>
  </si>
  <si>
    <t>220104015X</t>
  </si>
  <si>
    <t>220104017B</t>
  </si>
  <si>
    <t>220104017T</t>
  </si>
  <si>
    <t>220104017V</t>
  </si>
  <si>
    <t>220104017X</t>
  </si>
  <si>
    <t>220104019B</t>
  </si>
  <si>
    <t>Asphalt Kettle Heaters</t>
  </si>
  <si>
    <t>2103008000</t>
  </si>
  <si>
    <t>2103011000</t>
  </si>
  <si>
    <t>2103011005</t>
  </si>
  <si>
    <t>2103011010</t>
  </si>
  <si>
    <t>2104001000</t>
  </si>
  <si>
    <t>Residential</t>
  </si>
  <si>
    <t>2104002000</t>
  </si>
  <si>
    <t>2104004000</t>
  </si>
  <si>
    <t>2104005000</t>
  </si>
  <si>
    <t>2104006000</t>
  </si>
  <si>
    <t>2104006010</t>
  </si>
  <si>
    <t>Residential Furnaces</t>
  </si>
  <si>
    <t>2104007000</t>
  </si>
  <si>
    <t>2104008000</t>
  </si>
  <si>
    <t>Total: Woodstoves and Fireplaces</t>
  </si>
  <si>
    <t>2104008001</t>
  </si>
  <si>
    <t>Fireplaces: General</t>
  </si>
  <si>
    <t>SCC8 - added :General</t>
  </si>
  <si>
    <t>2104008002</t>
  </si>
  <si>
    <t>Fireplaces: Insert; non-EPA certified</t>
  </si>
  <si>
    <t>2104008003</t>
  </si>
  <si>
    <t>Fireplaces: Insert; EPA certified; non-catalytic</t>
  </si>
  <si>
    <t>2104008004</t>
  </si>
  <si>
    <t>30102308</t>
  </si>
  <si>
    <t>Absorber/@ 98.0% Conversion</t>
  </si>
  <si>
    <t>30102310</t>
  </si>
  <si>
    <t>Absorber/@ 97.0% Conversion</t>
  </si>
  <si>
    <t>30102312</t>
  </si>
  <si>
    <t>Absorber/@ 96.0% Conversion</t>
  </si>
  <si>
    <t>30102314</t>
  </si>
  <si>
    <t>Industrial Processes, Oil and Gas Production, Process Heaters, Propane/Butane</t>
  </si>
  <si>
    <t>31000502</t>
  </si>
  <si>
    <t>Industrial Processes, Oil and Gas Production, Liquid Waste Treatment, Liquid - Liquid Separator</t>
  </si>
  <si>
    <t>31088801</t>
  </si>
  <si>
    <t>Industrial Processes, Oil and Gas Production, Fugitive Emissions, Specify in Comments Field</t>
  </si>
  <si>
    <t>31088802</t>
  </si>
  <si>
    <t>31088803</t>
  </si>
  <si>
    <t>31088804</t>
  </si>
  <si>
    <t>31088805</t>
  </si>
  <si>
    <t>31088811</t>
  </si>
  <si>
    <t>Industrial Processes, Oil and Gas Production, Fugitive Emissions, Fugitive Emissions</t>
  </si>
  <si>
    <t>40400301</t>
  </si>
  <si>
    <t>Petroleum and Solvent Evaporation, Petroleum Liquids Storage (non-Refinery), Oil and Gas Field Storage and Working Tanks, Fixed Roof Tank: Breathing Loss</t>
  </si>
  <si>
    <t>40400302</t>
  </si>
  <si>
    <t>Petroleum and Solvent Evaporation, Petroleum Liquids Storage (non-Refinery), Oil and Gas Field Storage and Working Tanks, Fixed Roof Tank: Working Loss</t>
  </si>
  <si>
    <t>40400304</t>
  </si>
  <si>
    <t>Petroleum and Solvent Evaporation, Petroleum Liquids Storage (non-Refinery), Oil and Gas Field Storage and Working Tanks, External Floating Roof Tank with Secondary Seals: Standing Loss</t>
  </si>
  <si>
    <t>40400305</t>
  </si>
  <si>
    <t>Petroleum and Solvent Evaporation, Petroleum Liquids Storage (non-Refinery), Oil and Gas Field Storage and Working Tanks, Internal Floating Roof Tank: Standing Loss</t>
  </si>
  <si>
    <t>40400311</t>
  </si>
  <si>
    <t>Petroleum and Solvent Evaporation, Petroleum Liquids Storage (non-Refinery), Oil and Gas Field Storage and Working Tanks, Fixed Roof Tank, Condensate, working+breathing+flashing losses</t>
  </si>
  <si>
    <t>40400312</t>
  </si>
  <si>
    <t>Petroleum and Solvent Evaporation, Petroleum Liquids Storage (non-Refinery), Oil and Gas Field Storage and Working Tanks, Fixed Roof Tank, Crude Oil, working+breathing+flashing losses</t>
  </si>
  <si>
    <t>40400315</t>
  </si>
  <si>
    <t>Petroleum and Solvent Evaporation, Petroleum Liquids Storage (non-Refinery), Oil and Gas Field Storage and Working Tanks, Fixed Roof Tank, Produced Water, working+breathing+flashing</t>
  </si>
  <si>
    <t>40400322</t>
  </si>
  <si>
    <t>Petroleum and Solvent Evaporation, Petroleum Liquids Storage (non-Refinery), Oil and Gas Field Storage and Working Tanks, External Floating Roof Tank, Crude Oil, working+breathing+flashing</t>
  </si>
  <si>
    <t>40400332</t>
  </si>
  <si>
    <t>Petroleum and Solvent Evaporation, Petroleum Liquids Storage (non-Refinery), Oil and Gas Field Storage and Working Tanks, Internal Floating Roof Tank, Crude Oil, working+breathing+flashing</t>
  </si>
  <si>
    <t>SIC_Prime</t>
  </si>
  <si>
    <t>SIC_DESC</t>
  </si>
  <si>
    <t>1311</t>
  </si>
  <si>
    <t>Oil And Gas Extraction, Crude Petroleum And Natural Gas, Crude Petroleum &amp; Natural Gas</t>
  </si>
  <si>
    <t>1321</t>
  </si>
  <si>
    <t>Oil And Gas Extraction, Natural Gas Liquids, Natural Gas Liquids</t>
  </si>
  <si>
    <t>Poultry production - layers with dry manure management systems</t>
  </si>
  <si>
    <t>2805007300</t>
  </si>
  <si>
    <t>2805008100</t>
  </si>
  <si>
    <t>Poultry production - layers with wet manure management systems</t>
  </si>
  <si>
    <t>2805008200</t>
  </si>
  <si>
    <t>2805008300</t>
  </si>
  <si>
    <t>2805009100</t>
  </si>
  <si>
    <t>Poultry production - broilers</t>
  </si>
  <si>
    <t>2805009200</t>
  </si>
  <si>
    <t>2805009300</t>
  </si>
  <si>
    <t>2805010100</t>
  </si>
  <si>
    <t>Poultry production - turkeys</t>
  </si>
  <si>
    <t>PM (tons/year)</t>
  </si>
  <si>
    <t>2310003400</t>
  </si>
  <si>
    <t>Water tank losses</t>
  </si>
  <si>
    <t>Category</t>
  </si>
  <si>
    <t>Source</t>
  </si>
  <si>
    <t>SCC_DESC</t>
  </si>
  <si>
    <t>20200201</t>
  </si>
  <si>
    <t>Internal Combustion Engines, Industrial, Natural Gas, Turbine</t>
  </si>
  <si>
    <t>20200202</t>
  </si>
  <si>
    <t>Internal Combustion Engines, Industrial, Natural Gas, Reciprocating</t>
  </si>
  <si>
    <t>20200203</t>
  </si>
  <si>
    <t>Venting - initial completions</t>
  </si>
  <si>
    <t>Chemical Plant Wastewater System: Clarifier</t>
  </si>
  <si>
    <t>30182011</t>
  </si>
  <si>
    <t>Chemical Plant Wastewater System: Open Trench</t>
  </si>
  <si>
    <t>30182501</t>
  </si>
  <si>
    <t>TNT: Waterwash of Crude TNT (Yellow Water)</t>
  </si>
  <si>
    <t>30182502</t>
  </si>
  <si>
    <t>TNT: Sellite Treatment and Subsequent Washing of Crude TNT (Red H2O)</t>
  </si>
  <si>
    <t>30182503</t>
  </si>
  <si>
    <t>220104019T</t>
  </si>
  <si>
    <t>220104019V</t>
  </si>
  <si>
    <t>220104019X</t>
  </si>
  <si>
    <t>220104021B</t>
  </si>
  <si>
    <t>220104021T</t>
  </si>
  <si>
    <t>220104021V</t>
  </si>
  <si>
    <t>220104021X</t>
  </si>
  <si>
    <t>220104023B</t>
  </si>
  <si>
    <t>220104023T</t>
  </si>
  <si>
    <t>220104023V</t>
  </si>
  <si>
    <t>220104023X</t>
  </si>
  <si>
    <t>220104025B</t>
  </si>
  <si>
    <t>220104025T</t>
  </si>
  <si>
    <t>220104025V</t>
  </si>
  <si>
    <t>220104025X</t>
  </si>
  <si>
    <t>220104027B</t>
  </si>
  <si>
    <t>220104027T</t>
  </si>
  <si>
    <t>220104027V</t>
  </si>
  <si>
    <t>220104027X</t>
  </si>
  <si>
    <t>220104029B</t>
  </si>
  <si>
    <t>220104029T</t>
  </si>
  <si>
    <t>220104029V</t>
  </si>
  <si>
    <t>220104029X</t>
  </si>
  <si>
    <t>220104031B</t>
  </si>
  <si>
    <t>220104031T</t>
  </si>
  <si>
    <t>220104031V</t>
  </si>
  <si>
    <t>220104031X</t>
  </si>
  <si>
    <t>220104033B</t>
  </si>
  <si>
    <t>220104033T</t>
  </si>
  <si>
    <t>220104033V</t>
  </si>
  <si>
    <t>220104033X</t>
  </si>
  <si>
    <t>220107011B</t>
  </si>
  <si>
    <t>220107011T</t>
  </si>
  <si>
    <t>220107011V</t>
  </si>
  <si>
    <t>220107011X</t>
  </si>
  <si>
    <t>220107013B</t>
  </si>
  <si>
    <t>220107013T</t>
  </si>
  <si>
    <t>220107013V</t>
  </si>
  <si>
    <t>220107013X</t>
  </si>
  <si>
    <t>220107015B</t>
  </si>
  <si>
    <t>220107015T</t>
  </si>
  <si>
    <t>220107015V</t>
  </si>
  <si>
    <t>220107015X</t>
  </si>
  <si>
    <t>220107017B</t>
  </si>
  <si>
    <t>220107017T</t>
  </si>
  <si>
    <t>220107017V</t>
  </si>
  <si>
    <t>220107017X</t>
  </si>
  <si>
    <t>220107019B</t>
  </si>
  <si>
    <t>Textile Products: SIC 22</t>
  </si>
  <si>
    <t>2401015000</t>
  </si>
  <si>
    <t>Factory Finished Wood: SIC 2426 thru 242</t>
  </si>
  <si>
    <t>2401020000</t>
  </si>
  <si>
    <t>Wood Furniture: SIC 25</t>
  </si>
  <si>
    <t>2401025000</t>
  </si>
  <si>
    <t>Metal Furniture: SIC 25</t>
  </si>
  <si>
    <t>2401030000</t>
  </si>
  <si>
    <t>Paper: SIC 26</t>
  </si>
  <si>
    <t>2401035000</t>
  </si>
  <si>
    <t>Plastic Products: SIC 308</t>
  </si>
  <si>
    <t>2401040000</t>
  </si>
  <si>
    <t>Metal Cans: SIC 341</t>
  </si>
  <si>
    <t>2401045000</t>
  </si>
  <si>
    <t>Metal Coils: SIC 3498</t>
  </si>
  <si>
    <t>2401050000</t>
  </si>
  <si>
    <t>Miscellaneous Finished Metals: SIC 34 - (341 + 3498)</t>
  </si>
  <si>
    <t>2401055000</t>
  </si>
  <si>
    <t>Machinery and Equipment: SIC 35</t>
  </si>
  <si>
    <t>2401060000</t>
  </si>
  <si>
    <t>Large Appliances: SIC 363</t>
  </si>
  <si>
    <t>2401065000</t>
  </si>
  <si>
    <t>Electronic and Other Electrical: SIC 36 - 363</t>
  </si>
  <si>
    <t>2401070000</t>
  </si>
  <si>
    <t>Motor Vehicles: SIC 371</t>
  </si>
  <si>
    <t>2401075000</t>
  </si>
  <si>
    <t>Aircraft: SIC 372</t>
  </si>
  <si>
    <t>2401080000</t>
  </si>
  <si>
    <t>Marine: SIC 373</t>
  </si>
  <si>
    <t>2401085000</t>
  </si>
  <si>
    <t>Railroad: SIC 374</t>
  </si>
  <si>
    <t>2401090000</t>
  </si>
  <si>
    <t>Miscellaneous Manufacturing</t>
  </si>
  <si>
    <t>2401100000</t>
  </si>
  <si>
    <t>Industrial Maintenance Coatings</t>
  </si>
  <si>
    <t>2401100001</t>
  </si>
  <si>
    <t>Thinning and Clean-Up of Solvent-Based Coatings</t>
  </si>
  <si>
    <t>2401200000</t>
  </si>
  <si>
    <t>Other Special Purpose Coatings</t>
  </si>
  <si>
    <t>2401990000</t>
  </si>
  <si>
    <t>All Surface Coating Categories</t>
  </si>
  <si>
    <t>2415000000</t>
  </si>
  <si>
    <t>Degreasing</t>
  </si>
  <si>
    <t>All Processes/All Industries</t>
  </si>
  <si>
    <t>2415000999</t>
  </si>
  <si>
    <t>2415005000</t>
  </si>
  <si>
    <t>Furniture and Fixtures (SIC 25): All Processes</t>
  </si>
  <si>
    <t>2415010000</t>
  </si>
  <si>
    <t>Primary Metal Industries (SIC 33): All Processes</t>
  </si>
  <si>
    <t>2415015000</t>
  </si>
  <si>
    <t>Secondary Metal Industries (SIC 33): All Processes</t>
  </si>
  <si>
    <t>2415020000</t>
  </si>
  <si>
    <t>Fabricated Metal Products (SIC 34): All Processes</t>
  </si>
  <si>
    <t>2415025000</t>
  </si>
  <si>
    <t>Industrial Machinery and Equipment (SIC 35): All Processes</t>
  </si>
  <si>
    <t>2415030000</t>
  </si>
  <si>
    <t>Electronic and Other Elec. (SIC 36): All Processes</t>
  </si>
  <si>
    <t>2415035000</t>
  </si>
  <si>
    <t>Transportation Equipment (SIC 37): All Processes</t>
  </si>
  <si>
    <t>2415040000</t>
  </si>
  <si>
    <t>Instruments and Related Products (SIC 38): All Processes</t>
  </si>
  <si>
    <t>2415045000</t>
  </si>
  <si>
    <t>Miscellaneous Manufacturing (SIC 39): All Processes</t>
  </si>
  <si>
    <t>2415045999</t>
  </si>
  <si>
    <t>2415050000</t>
  </si>
  <si>
    <t>Transportation Maintenance Facilities (SIC 40-45): All Processes</t>
  </si>
  <si>
    <t>2415055000</t>
  </si>
  <si>
    <t>Automotive Dealers (SIC 55): All Processes</t>
  </si>
  <si>
    <t>2415060000</t>
  </si>
  <si>
    <t>Miscellaneous Repair Services (SIC 76): All Processes</t>
  </si>
  <si>
    <t>2415065000</t>
  </si>
  <si>
    <t>Auto Repair Services (SIC 75): All Processes</t>
  </si>
  <si>
    <t>2415100000</t>
  </si>
  <si>
    <t>All Industries: Open Top Degreasing</t>
  </si>
  <si>
    <t>2415105000</t>
  </si>
  <si>
    <t>Furniture and Fixtures (SIC 25): Open Top Degreasing</t>
  </si>
  <si>
    <t>2415110000</t>
  </si>
  <si>
    <t>Primary Metal Industries (SIC 33): Open Top Degreasing</t>
  </si>
  <si>
    <t>2415115000</t>
  </si>
  <si>
    <t>Secondary Metal Industries (SIC 33): Open Top Degreasing</t>
  </si>
  <si>
    <t>2415120000</t>
  </si>
  <si>
    <t>Fabricated Metal Products (SIC 34): Open Top Degreasing</t>
  </si>
  <si>
    <t>2415125000</t>
  </si>
  <si>
    <t>Industrial Machinery and Equipment (SIC 35): Open Top Degreasing</t>
  </si>
  <si>
    <t>2415130000</t>
  </si>
  <si>
    <t>Electronic and Other Elec. (SIC 36): Open Top Degreasing</t>
  </si>
  <si>
    <t>2415135000</t>
  </si>
  <si>
    <t>Transportation Equipment (SIC 37): Open Top Degreasing</t>
  </si>
  <si>
    <t>2415140000</t>
  </si>
  <si>
    <t>2701010000</t>
  </si>
  <si>
    <t>Oak Forests</t>
  </si>
  <si>
    <t>2701020000</t>
  </si>
  <si>
    <t>Non-oak Forests</t>
  </si>
  <si>
    <t>30103299</t>
  </si>
  <si>
    <t>30103301</t>
  </si>
  <si>
    <t>Pesticides</t>
  </si>
  <si>
    <t>Malathion</t>
  </si>
  <si>
    <t>30103311</t>
  </si>
  <si>
    <t>30103312</t>
  </si>
  <si>
    <t>30103399</t>
  </si>
  <si>
    <t>30103402</t>
  </si>
  <si>
    <t>Aniline/Ethanolamines</t>
  </si>
  <si>
    <t>General: Aniline</t>
  </si>
  <si>
    <t>30103403</t>
  </si>
  <si>
    <t>2701030000</t>
  </si>
  <si>
    <t>Coniferous Forests</t>
  </si>
  <si>
    <t>2701200000</t>
  </si>
  <si>
    <t>Vegetation</t>
  </si>
  <si>
    <t>2701220000</t>
  </si>
  <si>
    <t>Vegetation/Agriculture</t>
  </si>
  <si>
    <t>2701220001</t>
  </si>
  <si>
    <t>Alfalfa</t>
  </si>
  <si>
    <t>2701220002</t>
  </si>
  <si>
    <t>Barley/Cotton/Oats/Rye/Misc.</t>
  </si>
  <si>
    <t>2701220003</t>
  </si>
  <si>
    <t>Corn</t>
  </si>
  <si>
    <t>2701220004</t>
  </si>
  <si>
    <t>Peanuts/Rice</t>
  </si>
  <si>
    <t>2701220005</t>
  </si>
  <si>
    <t>Potato</t>
  </si>
  <si>
    <t>2701220006</t>
  </si>
  <si>
    <t>Sorghum</t>
  </si>
  <si>
    <t>2701220007</t>
  </si>
  <si>
    <t>Soybeans</t>
  </si>
  <si>
    <t>2701220008</t>
  </si>
  <si>
    <t>Tobacco</t>
  </si>
  <si>
    <t>2701220009</t>
  </si>
  <si>
    <t>2701220999</t>
  </si>
  <si>
    <t>All Other Crops</t>
  </si>
  <si>
    <t>2701240000</t>
  </si>
  <si>
    <t>Vegetation/Grassland</t>
  </si>
  <si>
    <t>2701250000</t>
  </si>
  <si>
    <t>Vegetation/Desert Scrub</t>
  </si>
  <si>
    <t>2701260000</t>
  </si>
  <si>
    <t>Vegetation/Scrubland</t>
  </si>
  <si>
    <t>2701270000</t>
  </si>
  <si>
    <t>Vegetation/Tropical Savannah</t>
  </si>
  <si>
    <t>2701280000</t>
  </si>
  <si>
    <t>Vegetation/Urban Vegetation</t>
  </si>
  <si>
    <t>2701290000</t>
  </si>
  <si>
    <t>Vegetation/Alpine Meadows</t>
  </si>
  <si>
    <t>2701400000</t>
  </si>
  <si>
    <t>Soil and Water Land Use</t>
  </si>
  <si>
    <t>SCC8 - was "Soil"</t>
  </si>
  <si>
    <t>2701405000</t>
  </si>
  <si>
    <t>Unknown Land Use (Anderson Land Use Code 0)</t>
  </si>
  <si>
    <t>2701410000</t>
  </si>
  <si>
    <t>Urban or Built-Up Land</t>
  </si>
  <si>
    <t>2701411000</t>
  </si>
  <si>
    <t>Urban or Built-Up Land/Residential (Anderson Land Use Code 11)</t>
  </si>
  <si>
    <t>2701412000</t>
  </si>
  <si>
    <t>Urban or Built-Up Land/Commercial Services (Anderson Land Use Code 12)</t>
  </si>
  <si>
    <t>2701413000</t>
  </si>
  <si>
    <t>Urban or Built-Up Land/Industrial (Anderson Land Use Code 13)</t>
  </si>
  <si>
    <t>2701414000</t>
  </si>
  <si>
    <t>Summary Table: By county and source category VOC emissions (tons/year)</t>
  </si>
  <si>
    <t>2101003000</t>
  </si>
  <si>
    <t>Lignite Coal</t>
  </si>
  <si>
    <t>2101004000</t>
  </si>
  <si>
    <t>Distillate Oil</t>
  </si>
  <si>
    <t>Total: Boilers and IC Engines</t>
  </si>
  <si>
    <t>2101004001</t>
  </si>
  <si>
    <t>All Boiler Types</t>
  </si>
  <si>
    <t>2101004002</t>
  </si>
  <si>
    <t>All IC Engine Types</t>
  </si>
  <si>
    <t>2101005000</t>
  </si>
  <si>
    <t>Residual Oil</t>
  </si>
  <si>
    <t>2101006000</t>
  </si>
  <si>
    <t>Natural Gas</t>
  </si>
  <si>
    <t>2101006001</t>
  </si>
  <si>
    <t>2101006002</t>
  </si>
  <si>
    <t>2101007000</t>
  </si>
  <si>
    <t>Liquified Petroleum Gas (LPG)</t>
  </si>
  <si>
    <t>2101008000</t>
  </si>
  <si>
    <t>Wood</t>
  </si>
  <si>
    <t>2101009000</t>
  </si>
  <si>
    <t>Petroleum Coke</t>
  </si>
  <si>
    <t>SCC6-added "petroleum"</t>
  </si>
  <si>
    <t>2101010000</t>
  </si>
  <si>
    <t>Process Gas</t>
  </si>
  <si>
    <t>2102001000</t>
  </si>
  <si>
    <t>Industrial</t>
  </si>
  <si>
    <t>2102002000</t>
  </si>
  <si>
    <t>2102004000</t>
  </si>
  <si>
    <t>2102005000</t>
  </si>
  <si>
    <t>2102006000</t>
  </si>
  <si>
    <t>2102006001</t>
  </si>
  <si>
    <t>2102006002</t>
  </si>
  <si>
    <t>2102007000</t>
  </si>
  <si>
    <t>2102008000</t>
  </si>
  <si>
    <t>2102009000</t>
  </si>
  <si>
    <t>2102010000</t>
  </si>
  <si>
    <t>2102011000</t>
  </si>
  <si>
    <t>Kerosene</t>
  </si>
  <si>
    <t>2103001000</t>
  </si>
  <si>
    <t>Commercial/Institutional</t>
  </si>
  <si>
    <t>2103002000</t>
  </si>
  <si>
    <t>2103004000</t>
  </si>
  <si>
    <t>2103005000</t>
  </si>
  <si>
    <t>2103006000</t>
  </si>
  <si>
    <t>2103007000</t>
  </si>
  <si>
    <t>Total: All Combustor Types</t>
  </si>
  <si>
    <t>2103007005</t>
  </si>
  <si>
    <t>2103007010</t>
  </si>
  <si>
    <t>FIFRA Related Products: Herbicides</t>
  </si>
  <si>
    <t>2460840000</t>
  </si>
  <si>
    <t>FIFRA Related Products: Antimicrobial Agents</t>
  </si>
  <si>
    <t>2460890000</t>
  </si>
  <si>
    <t>FIFRA Related Products: Other FIFRA Related Products</t>
  </si>
  <si>
    <t>2460900000</t>
  </si>
  <si>
    <t>Miscellaneous Products (Not Otherwise Covered)</t>
  </si>
  <si>
    <t>2460910000</t>
  </si>
  <si>
    <t>Miscellaneous Products: Arts and Crafts Supplies</t>
  </si>
  <si>
    <t>2460920000</t>
  </si>
  <si>
    <t>Miscellaneous Products: Non-Pesticidal Veterinary and Pet Products</t>
  </si>
  <si>
    <t>2460930000</t>
  </si>
  <si>
    <t>Miscellaneous Products: Pressurized Food Products</t>
  </si>
  <si>
    <t>2460940000</t>
  </si>
  <si>
    <t>Miscellaneous Products: Office Supplies</t>
  </si>
  <si>
    <t>2461000000</t>
  </si>
  <si>
    <t>Miscellaneous Non-industrial: Commercial</t>
  </si>
  <si>
    <t>2461020000</t>
  </si>
  <si>
    <t>Asphalt Application: All Processes</t>
  </si>
  <si>
    <t>2461021000</t>
  </si>
  <si>
    <t>Cutback Asphalt</t>
  </si>
  <si>
    <t>2461022000</t>
  </si>
  <si>
    <t>Emulsified Asphalt</t>
  </si>
  <si>
    <t>2461023000</t>
  </si>
  <si>
    <t>Asphalt Roofing</t>
  </si>
  <si>
    <t>2461024000</t>
  </si>
  <si>
    <t>Asphalt Pipe Coating</t>
  </si>
  <si>
    <t>2461050000</t>
  </si>
  <si>
    <t>Film Roofing: All Processes</t>
  </si>
  <si>
    <t>2461100000</t>
  </si>
  <si>
    <t>Solvent Reclamation: All Processes</t>
  </si>
  <si>
    <t>2461160000</t>
  </si>
  <si>
    <t>Tank/Drum Cleaning: All Processes</t>
  </si>
  <si>
    <t>2461200000</t>
  </si>
  <si>
    <t>2390005000</t>
  </si>
  <si>
    <t>2390006000</t>
  </si>
  <si>
    <t>2390007000</t>
  </si>
  <si>
    <t>2390008000</t>
  </si>
  <si>
    <t>Pipelines, Except Natural Gas, Pipelines, Except Natural Gas, Crude Petroleum Pipe Lines</t>
  </si>
  <si>
    <t>4922</t>
  </si>
  <si>
    <t>Gas-fired, Triple-Pass Dryer Cyclone</t>
  </si>
  <si>
    <t>30200112</t>
  </si>
  <si>
    <t>Coal-fired, Triple-Pass Dryer Cyclone</t>
  </si>
  <si>
    <t>30200115</t>
  </si>
  <si>
    <t>Gas-fired, Single-Pass Dryer Cyclone</t>
  </si>
  <si>
    <t>30200117</t>
  </si>
  <si>
    <t>Wood-fired, Single-Pass Dryer Cyclone</t>
  </si>
  <si>
    <t>30200120</t>
  </si>
  <si>
    <t>Pellet Storage Bin Cyclone</t>
  </si>
  <si>
    <t>30200199</t>
  </si>
  <si>
    <t>30200201</t>
  </si>
  <si>
    <t>Coffee Roasting</t>
  </si>
  <si>
    <t>Direct Fired Roaster ** (use 302002-24 or -25)</t>
  </si>
  <si>
    <t>30200202</t>
  </si>
  <si>
    <t>Pulverized Coal: Dry Bottom Tangential (Subbituminous Coal)</t>
  </si>
  <si>
    <t>10100235</t>
  </si>
  <si>
    <t>Cell Burner (Subbituminous Coal)</t>
  </si>
  <si>
    <t>10100237</t>
  </si>
  <si>
    <t>Atmospheric Fluidized Bed Combustion: Bubbling Bed (Subbitum Coal)</t>
  </si>
  <si>
    <t>10100238</t>
  </si>
  <si>
    <t>Atmospheric Fluidized Bed Combustion - Circulating Bed (Subbitum Coal)</t>
  </si>
  <si>
    <t>10100300</t>
  </si>
  <si>
    <t>Lignite</t>
  </si>
  <si>
    <t>Pulverized Coal: Wet Bottom</t>
  </si>
  <si>
    <t>10100301</t>
  </si>
  <si>
    <t>Pulverized Coal: Dry Bottom, Wall Fired</t>
  </si>
  <si>
    <t>10100302</t>
  </si>
  <si>
    <t>Pulverized Coal: Dry Bottom, Tangential Fired</t>
  </si>
  <si>
    <t>10100303</t>
  </si>
  <si>
    <t>Cyclone Furnace</t>
  </si>
  <si>
    <t>10100304</t>
  </si>
  <si>
    <t>10100306</t>
  </si>
  <si>
    <t>Spreader Stoker</t>
  </si>
  <si>
    <t>10100316</t>
  </si>
  <si>
    <t>Atmospheric Fluidized Bed ** (See 101003-17 &amp; -18)</t>
  </si>
  <si>
    <t>10100317</t>
  </si>
  <si>
    <t>Atmospheric Fluidized Bed Combustion - Bubbling Bed</t>
  </si>
  <si>
    <t>10100318</t>
  </si>
  <si>
    <t>Atmospheric Fluidized Bed Combustion - Circulating Bed</t>
  </si>
  <si>
    <t>10100401</t>
  </si>
  <si>
    <t>Grade 6 Oil: Normal Firing</t>
  </si>
  <si>
    <t>10100404</t>
  </si>
  <si>
    <t>Grade 6 Oil: Tangential Firing</t>
  </si>
  <si>
    <t>10100405</t>
  </si>
  <si>
    <t>Grade 5 Oil: Normal Firing</t>
  </si>
  <si>
    <t>10100406</t>
  </si>
  <si>
    <t>Grade 5 Oil: Tangential Firing</t>
  </si>
  <si>
    <t>10100501</t>
  </si>
  <si>
    <t>Grades 1 and 2 Oil</t>
  </si>
  <si>
    <t>10100504</t>
  </si>
  <si>
    <t>Grade 4 Oil: Normal Firing</t>
  </si>
  <si>
    <t>10100505</t>
  </si>
  <si>
    <t>Grade 4 Oil: Tangential Firing</t>
  </si>
  <si>
    <t>10100601</t>
  </si>
  <si>
    <t>Boilers &gt; 100 Million Btu/hr except Tangential</t>
  </si>
  <si>
    <t>10100602</t>
  </si>
  <si>
    <t>Boilers &lt; 100 Million Btu/hr except Tangential</t>
  </si>
  <si>
    <t>10100604</t>
  </si>
  <si>
    <t>Tangentially Fired Units</t>
  </si>
  <si>
    <t>10100701</t>
  </si>
  <si>
    <t>Boilers &gt; 100 Million Btu/hr</t>
  </si>
  <si>
    <t>10100702</t>
  </si>
  <si>
    <t>Boilers &lt; 100 Million Btu/hr</t>
  </si>
  <si>
    <t>10100703</t>
  </si>
  <si>
    <t>Petroleum Refinery Gas</t>
  </si>
  <si>
    <t>10100704</t>
  </si>
  <si>
    <t>Blast Furnace Gas</t>
  </si>
  <si>
    <t>10100707</t>
  </si>
  <si>
    <t>Coke Oven Gas</t>
  </si>
  <si>
    <t>10100711</t>
  </si>
  <si>
    <t>Landfill Gas</t>
  </si>
  <si>
    <t>10100712</t>
  </si>
  <si>
    <t>Digester Gas</t>
  </si>
  <si>
    <t>10100801</t>
  </si>
  <si>
    <t>All Boiler Sizes</t>
  </si>
  <si>
    <t>10100818</t>
  </si>
  <si>
    <t xml:space="preserve">Natural Gas Production, Flares </t>
  </si>
  <si>
    <t>Other Flaring</t>
  </si>
  <si>
    <t>20300802</t>
  </si>
  <si>
    <t>20300805</t>
  </si>
  <si>
    <t>20300806</t>
  </si>
  <si>
    <t>20300807</t>
  </si>
  <si>
    <t>20300808</t>
  </si>
  <si>
    <t>20300809</t>
  </si>
  <si>
    <t>20300901</t>
  </si>
  <si>
    <t>Turbine: JP-4</t>
  </si>
  <si>
    <t>20300908</t>
  </si>
  <si>
    <t>20300909</t>
  </si>
  <si>
    <t>20301001</t>
  </si>
  <si>
    <t>20301002</t>
  </si>
  <si>
    <t>20301005</t>
  </si>
  <si>
    <t>20301006</t>
  </si>
  <si>
    <t>20301007</t>
  </si>
  <si>
    <t>20380001</t>
  </si>
  <si>
    <t>20382001</t>
  </si>
  <si>
    <t>20382002</t>
  </si>
  <si>
    <t>20382599</t>
  </si>
  <si>
    <t>20400101</t>
  </si>
  <si>
    <t>Engine Testing</t>
  </si>
  <si>
    <t>Aircraft Engine Testing</t>
  </si>
  <si>
    <t>Turbojet</t>
  </si>
  <si>
    <t>20400102</t>
  </si>
  <si>
    <t>Turboshaft</t>
  </si>
  <si>
    <t>20400110</t>
  </si>
  <si>
    <t>Jet A Fuel</t>
  </si>
  <si>
    <t>20400111</t>
  </si>
  <si>
    <t>JP-5 Fuel</t>
  </si>
  <si>
    <t>20400112</t>
  </si>
  <si>
    <t>JP-4 Fuel</t>
  </si>
  <si>
    <t>2461850000</t>
  </si>
  <si>
    <t>Pesticide Application: Agricultural</t>
  </si>
  <si>
    <t>2461850001</t>
  </si>
  <si>
    <t>Herbicides, Corn</t>
  </si>
  <si>
    <t>2461850002</t>
  </si>
  <si>
    <t>Herbicides, Apples</t>
  </si>
  <si>
    <t>2461850003</t>
  </si>
  <si>
    <t>Herbicides, Grapes</t>
  </si>
  <si>
    <t>2461850004</t>
  </si>
  <si>
    <t>Herbicides, Potatoes</t>
  </si>
  <si>
    <t>2461850005</t>
  </si>
  <si>
    <t>Herbicides, Soy Beans</t>
  </si>
  <si>
    <t>2461850006</t>
  </si>
  <si>
    <t>Herbicides, Hay &amp; Grains</t>
  </si>
  <si>
    <t>2461850009</t>
  </si>
  <si>
    <t>Herbicides, Not Elsewhere Classified</t>
  </si>
  <si>
    <t>2461850051</t>
  </si>
  <si>
    <t>Other Pesticides, Corn</t>
  </si>
  <si>
    <t>2461850052</t>
  </si>
  <si>
    <t>Other Pesticides, Apples</t>
  </si>
  <si>
    <t>2461850053</t>
  </si>
  <si>
    <t>Other Pesticides, Grapes</t>
  </si>
  <si>
    <t>2461850054</t>
  </si>
  <si>
    <t>Other Pesticides, Potatoes</t>
  </si>
  <si>
    <t>2461850055</t>
  </si>
  <si>
    <t>Other Pesticides, Soy Beans</t>
  </si>
  <si>
    <t>2461850056</t>
  </si>
  <si>
    <t>Other Pesticides, Hay &amp; Grains</t>
  </si>
  <si>
    <t>2461850099</t>
  </si>
  <si>
    <t>Other Pesticides, Not Elsewhere Classified</t>
  </si>
  <si>
    <t>2461870999</t>
  </si>
  <si>
    <t>Pesticide Application: Non-Agricultural</t>
  </si>
  <si>
    <t>Not Elsewhere Classified</t>
  </si>
  <si>
    <t>2461900000</t>
  </si>
  <si>
    <t>Miscellaneous Products: NEC</t>
  </si>
  <si>
    <t>2465000000</t>
  </si>
  <si>
    <t>Miscellaneous Non-industrial: Consumer</t>
  </si>
  <si>
    <t>All Products/Processes</t>
  </si>
  <si>
    <t>2465100000</t>
  </si>
  <si>
    <t>Personal Care Products</t>
  </si>
  <si>
    <t>2465200000</t>
  </si>
  <si>
    <t>Household Products</t>
  </si>
  <si>
    <t>2465400000</t>
  </si>
  <si>
    <t>Automotive Aftermarket Products</t>
  </si>
  <si>
    <t>2465600000</t>
  </si>
  <si>
    <t>2465800000</t>
  </si>
  <si>
    <t>Pesticide Application</t>
  </si>
  <si>
    <t>2465900000</t>
  </si>
  <si>
    <t>2495000000</t>
  </si>
  <si>
    <t>All Solvent User Categories</t>
  </si>
  <si>
    <t>2501000000</t>
  </si>
  <si>
    <t>Storage and Transport</t>
  </si>
  <si>
    <t>Petroleum and Petroleum Product Storage</t>
  </si>
  <si>
    <t>Amine Units</t>
  </si>
  <si>
    <t>VOC</t>
  </si>
  <si>
    <t>CO</t>
  </si>
  <si>
    <t>2310003500</t>
  </si>
  <si>
    <t>Miscellaneous engines</t>
  </si>
  <si>
    <t>Compressor Startup</t>
  </si>
  <si>
    <t>Compressor Shutdown</t>
  </si>
  <si>
    <t>Dehydrators</t>
  </si>
  <si>
    <t>2260006000</t>
  </si>
  <si>
    <t>Commercial Equipment</t>
  </si>
  <si>
    <t>SCC6 - was Light Commercial</t>
  </si>
  <si>
    <t>2260006005</t>
  </si>
  <si>
    <t>Generator Sets</t>
  </si>
  <si>
    <t>SCC8 - dropped "&lt; 50 HP"</t>
  </si>
  <si>
    <t>2260006010</t>
  </si>
  <si>
    <t>Pumps</t>
  </si>
  <si>
    <t>2260006015</t>
  </si>
  <si>
    <t>Air Compressors</t>
  </si>
  <si>
    <t>2260006020</t>
  </si>
  <si>
    <t>Gas Compressors</t>
  </si>
  <si>
    <t>2260006025</t>
  </si>
  <si>
    <t>Welders</t>
  </si>
  <si>
    <t>2260006030</t>
  </si>
  <si>
    <t>Pressure Washers</t>
  </si>
  <si>
    <t>2260007000</t>
  </si>
  <si>
    <t>Logging Equipment</t>
  </si>
  <si>
    <t>2260007005</t>
  </si>
  <si>
    <t>Chain Saws &gt; 6 HP</t>
  </si>
  <si>
    <t>SCC8 - was "&gt; 4 HP"</t>
  </si>
  <si>
    <t>2260007010</t>
  </si>
  <si>
    <t>Shredders &gt; 6 HP</t>
  </si>
  <si>
    <t>2260007015</t>
  </si>
  <si>
    <t>Forest Eqp - Feller/Bunch/Skidder</t>
  </si>
  <si>
    <t>SCC8 - was "Skidders"</t>
  </si>
  <si>
    <t>2260007020</t>
  </si>
  <si>
    <t>Fellers/Bunchers ** (see 22-60-007-015)</t>
  </si>
  <si>
    <t>2260008000</t>
  </si>
  <si>
    <t>Airport Ground Support Equipment</t>
  </si>
  <si>
    <t>SCC6 - chg Service to Ground Sup</t>
  </si>
  <si>
    <t>2260008005</t>
  </si>
  <si>
    <t>SCC8 - chg Service to Ground Sup</t>
  </si>
  <si>
    <t>2260008010</t>
  </si>
  <si>
    <t>Terminal Tractors **</t>
  </si>
  <si>
    <t>2260009000</t>
  </si>
  <si>
    <t>Underground Mining Equipment</t>
  </si>
  <si>
    <t>Trichloroethylene: Fugitive Emissions</t>
  </si>
  <si>
    <t>30112535</t>
  </si>
  <si>
    <t>Chlorobenzenes: General</t>
  </si>
  <si>
    <t>30112540</t>
  </si>
  <si>
    <t>Vinyl Chloride: General</t>
  </si>
  <si>
    <t>30112541</t>
  </si>
  <si>
    <t>Vinyl Chloride: Cracking Furnace</t>
  </si>
  <si>
    <t>30112542</t>
  </si>
  <si>
    <t>Vinyl Chloride: HCl Recovery</t>
  </si>
  <si>
    <t>30112543</t>
  </si>
  <si>
    <t>Vinyl Chloride: Light-ends Recovery</t>
  </si>
  <si>
    <t>30112544</t>
  </si>
  <si>
    <t>Dichloroethane: Drying Column</t>
  </si>
  <si>
    <t>30112545</t>
  </si>
  <si>
    <t>Vinyl Chloride Monomer: Drying Column</t>
  </si>
  <si>
    <t>30112546</t>
  </si>
  <si>
    <t>Vinyl Chloride: Product Recovery Still</t>
  </si>
  <si>
    <t>30112547</t>
  </si>
  <si>
    <t>Vinyl Chloride: Cracking Furnace Decoking</t>
  </si>
  <si>
    <t>30112550</t>
  </si>
  <si>
    <t>Vinyl Chloride: Fugitive Emissions</t>
  </si>
  <si>
    <t>30112551</t>
  </si>
  <si>
    <t>Vinylidene Chloride: General</t>
  </si>
  <si>
    <t>Organic Chemical Transport</t>
  </si>
  <si>
    <t>2515000030</t>
  </si>
  <si>
    <t>2515000060</t>
  </si>
  <si>
    <t>2515000065</t>
  </si>
  <si>
    <t>2515000070</t>
  </si>
  <si>
    <t>2515000100</t>
  </si>
  <si>
    <t>2515000165</t>
  </si>
  <si>
    <t>2515000185</t>
  </si>
  <si>
    <t>2515000195</t>
  </si>
  <si>
    <t>2515000220</t>
  </si>
  <si>
    <t>2515000235</t>
  </si>
  <si>
    <t>2515000240</t>
  </si>
  <si>
    <t>2515000250</t>
  </si>
  <si>
    <t>2515000260</t>
  </si>
  <si>
    <t>2515000265</t>
  </si>
  <si>
    <t>2515000270</t>
  </si>
  <si>
    <t>2515000275</t>
  </si>
  <si>
    <t>2515000285</t>
  </si>
  <si>
    <t>2515000295</t>
  </si>
  <si>
    <t>2515000310</t>
  </si>
  <si>
    <t>2515000320</t>
  </si>
  <si>
    <t>2515000345</t>
  </si>
  <si>
    <t>2515000350</t>
  </si>
  <si>
    <t>2515000370</t>
  </si>
  <si>
    <t>2515000380</t>
  </si>
  <si>
    <t>2515000385</t>
  </si>
  <si>
    <t>2515000405</t>
  </si>
  <si>
    <t>2515000900</t>
  </si>
  <si>
    <t>2515010000</t>
  </si>
  <si>
    <t>2515010030</t>
  </si>
  <si>
    <t>2515010060</t>
  </si>
  <si>
    <t>2515010065</t>
  </si>
  <si>
    <t>2515010070</t>
  </si>
  <si>
    <t>2515010100</t>
  </si>
  <si>
    <t>2515010165</t>
  </si>
  <si>
    <t>2515010185</t>
  </si>
  <si>
    <t>2515010195</t>
  </si>
  <si>
    <t>2515010220</t>
  </si>
  <si>
    <t>2515010235</t>
  </si>
  <si>
    <t>2515010240</t>
  </si>
  <si>
    <t>2515010250</t>
  </si>
  <si>
    <t>2515010260</t>
  </si>
  <si>
    <t>2515010265</t>
  </si>
  <si>
    <t>2515010270</t>
  </si>
  <si>
    <t>2515010275</t>
  </si>
  <si>
    <t>2515010285</t>
  </si>
  <si>
    <t>2515010295</t>
  </si>
  <si>
    <t>2515010310</t>
  </si>
  <si>
    <t>2515010320</t>
  </si>
  <si>
    <t>2515010345</t>
  </si>
  <si>
    <t>2515010350</t>
  </si>
  <si>
    <t>2515010370</t>
  </si>
  <si>
    <t>2515010380</t>
  </si>
  <si>
    <t>2515010385</t>
  </si>
  <si>
    <t>2515010405</t>
  </si>
  <si>
    <t>2515010900</t>
  </si>
  <si>
    <t>2515020000</t>
  </si>
  <si>
    <t>2515020030</t>
  </si>
  <si>
    <t>2515020060</t>
  </si>
  <si>
    <t>2515020065</t>
  </si>
  <si>
    <t>2515020070</t>
  </si>
  <si>
    <t>2515020100</t>
  </si>
  <si>
    <t>2515020165</t>
  </si>
  <si>
    <t>2515020185</t>
  </si>
  <si>
    <t>2515020195</t>
  </si>
  <si>
    <t>2515020220</t>
  </si>
  <si>
    <t>2515020235</t>
  </si>
  <si>
    <t>2515020240</t>
  </si>
  <si>
    <t>2515020250</t>
  </si>
  <si>
    <t>2515020260</t>
  </si>
  <si>
    <t>2515020265</t>
  </si>
  <si>
    <t>2515020270</t>
  </si>
  <si>
    <t>2515020275</t>
  </si>
  <si>
    <t>2515020285</t>
  </si>
  <si>
    <t>2515020295</t>
  </si>
  <si>
    <t>2515020310</t>
  </si>
  <si>
    <t>2515020320</t>
  </si>
  <si>
    <t>2515020345</t>
  </si>
  <si>
    <t>2515020350</t>
  </si>
  <si>
    <t>Automotive Aftermarket Products: Detailing Products</t>
  </si>
  <si>
    <t>2460420000</t>
  </si>
  <si>
    <t>Automotive Aftermarket Products: Maintenance and Repair Products</t>
  </si>
  <si>
    <t>2460500000</t>
  </si>
  <si>
    <t>All Coatings and Related Products</t>
  </si>
  <si>
    <t>2460510000</t>
  </si>
  <si>
    <t>Coatings and Related Products: Aerosol Spray Paints</t>
  </si>
  <si>
    <t>2460520000</t>
  </si>
  <si>
    <t>Coatings and Related Products: Coating Related Products</t>
  </si>
  <si>
    <t>2460600000</t>
  </si>
  <si>
    <t>All Adhesives and Sealants</t>
  </si>
  <si>
    <t>2460610000</t>
  </si>
  <si>
    <t>Adhesives and Sealants: Adhesives</t>
  </si>
  <si>
    <t>2460620000</t>
  </si>
  <si>
    <t>Adhesives and Sealants: Sealants</t>
  </si>
  <si>
    <t>2460800000</t>
  </si>
  <si>
    <t>All FIFRA Related Products</t>
  </si>
  <si>
    <t>2460810000</t>
  </si>
  <si>
    <t>FIFRA Related Products: Insecticides</t>
  </si>
  <si>
    <t>2460820000</t>
  </si>
  <si>
    <t>FIFRA Related Products: Fungicides and Nematicides</t>
  </si>
  <si>
    <t>2460830000</t>
  </si>
  <si>
    <t>20200407</t>
  </si>
  <si>
    <t>Exhaust</t>
  </si>
  <si>
    <t>20200501</t>
  </si>
  <si>
    <t>Residual/Crude Oil</t>
  </si>
  <si>
    <t>20200505</t>
  </si>
  <si>
    <t>20200506</t>
  </si>
  <si>
    <t>20200507</t>
  </si>
  <si>
    <t>20200701</t>
  </si>
  <si>
    <t>20200702</t>
  </si>
  <si>
    <t>Reciprocating Engine</t>
  </si>
  <si>
    <t>20200705</t>
  </si>
  <si>
    <t>Refinery Gas: Turbine</t>
  </si>
  <si>
    <t>20200706</t>
  </si>
  <si>
    <t>Refinery Gas: Reciprocating Engine</t>
  </si>
  <si>
    <t>20200710</t>
  </si>
  <si>
    <t>20200711</t>
  </si>
  <si>
    <t>20200712</t>
  </si>
  <si>
    <t>20200713</t>
  </si>
  <si>
    <t>20200714</t>
  </si>
  <si>
    <t>20200901</t>
  </si>
  <si>
    <t>20200902</t>
  </si>
  <si>
    <t>20200905</t>
  </si>
  <si>
    <t>20200906</t>
  </si>
  <si>
    <t>20200907</t>
  </si>
  <si>
    <t>20200908</t>
  </si>
  <si>
    <t>20200909</t>
  </si>
  <si>
    <t>20201001</t>
  </si>
  <si>
    <t>Propane: Reciprocating</t>
  </si>
  <si>
    <t>20201002</t>
  </si>
  <si>
    <t>Butane: Reciprocating</t>
  </si>
  <si>
    <t>20201005</t>
  </si>
  <si>
    <t>20201006</t>
  </si>
  <si>
    <t>20201007</t>
  </si>
  <si>
    <t>20201008</t>
  </si>
  <si>
    <t>20201009</t>
  </si>
  <si>
    <t>20201011</t>
  </si>
  <si>
    <t>20201012</t>
  </si>
  <si>
    <t>20201013</t>
  </si>
  <si>
    <t>20201014</t>
  </si>
  <si>
    <t>Reciprocating Engine: Cogeneration</t>
  </si>
  <si>
    <t>20201601</t>
  </si>
  <si>
    <t>20201602</t>
  </si>
  <si>
    <t>20201605</t>
  </si>
  <si>
    <t>20201606</t>
  </si>
  <si>
    <t>20201607</t>
  </si>
  <si>
    <t>20201608</t>
  </si>
  <si>
    <t>20201609</t>
  </si>
  <si>
    <t>20201701</t>
  </si>
  <si>
    <t>20201702</t>
  </si>
  <si>
    <t>20201705</t>
  </si>
  <si>
    <t>20201706</t>
  </si>
  <si>
    <t>20201707</t>
  </si>
  <si>
    <t>20201708</t>
  </si>
  <si>
    <t>20201709</t>
  </si>
  <si>
    <t>20280001</t>
  </si>
  <si>
    <t>20282001</t>
  </si>
  <si>
    <t>20282002</t>
  </si>
  <si>
    <t>20282599</t>
  </si>
  <si>
    <t>20300101</t>
  </si>
  <si>
    <t>20300102</t>
  </si>
  <si>
    <t>20300105</t>
  </si>
  <si>
    <t>20300106</t>
  </si>
  <si>
    <t>20300107</t>
  </si>
  <si>
    <t>20300108</t>
  </si>
  <si>
    <t>20300109</t>
  </si>
  <si>
    <t>20300201</t>
  </si>
  <si>
    <t>Citrate: Drying</t>
  </si>
  <si>
    <t>30200835</t>
  </si>
  <si>
    <t>Citrate: Storage</t>
  </si>
  <si>
    <t>30200899</t>
  </si>
  <si>
    <t>30200901</t>
  </si>
  <si>
    <t>Beer Production</t>
  </si>
  <si>
    <t>Grain Handling (see also 3-02-005-xx)</t>
  </si>
  <si>
    <t>30200902</t>
  </si>
  <si>
    <t>Drying Spent Grains ** (use SCCs 3-02-009-30 &amp; -31)</t>
  </si>
  <si>
    <t>30200903</t>
  </si>
  <si>
    <t>Brew Kettle ** (use SCC 3-02-009-07)</t>
  </si>
  <si>
    <t>30200904</t>
  </si>
  <si>
    <t>Aging Tank: Secondary Fermentation</t>
  </si>
  <si>
    <t>30200905</t>
  </si>
  <si>
    <t>Malt Kiln</t>
  </si>
  <si>
    <t>30200906</t>
  </si>
  <si>
    <t>Malt Mill</t>
  </si>
  <si>
    <t>30200907</t>
  </si>
  <si>
    <t>Brew Kettle</t>
  </si>
  <si>
    <t>30200908</t>
  </si>
  <si>
    <t>Aging Tank: Filling</t>
  </si>
  <si>
    <t>30200910</t>
  </si>
  <si>
    <t>Beer Bottling: Storage **</t>
  </si>
  <si>
    <t>30200911</t>
  </si>
  <si>
    <t>30200912</t>
  </si>
  <si>
    <t>30200915</t>
  </si>
  <si>
    <t>Milled Malt Hopper</t>
  </si>
  <si>
    <t>30200920</t>
  </si>
  <si>
    <t>Raw Material Storage **</t>
  </si>
  <si>
    <t>30200921</t>
  </si>
  <si>
    <t>Mash Tun</t>
  </si>
  <si>
    <t>30200922</t>
  </si>
  <si>
    <t>Cerial Cooker</t>
  </si>
  <si>
    <t>30200923</t>
  </si>
  <si>
    <t>Lauter Tun or Strainmaster</t>
  </si>
  <si>
    <t>30200924</t>
  </si>
  <si>
    <t>Hot Wort Settling Tank</t>
  </si>
  <si>
    <t>30200925</t>
  </si>
  <si>
    <t>Wort Cooler</t>
  </si>
  <si>
    <t>30200926</t>
  </si>
  <si>
    <t>Trub Vessel</t>
  </si>
  <si>
    <t>30200930</t>
  </si>
  <si>
    <t>Brewers Grain Dryer: Natural Gas-fired</t>
  </si>
  <si>
    <t>Agricultural Stack Burning - straw stacks moved from field for burning</t>
  </si>
  <si>
    <t>2801502105</t>
  </si>
  <si>
    <t>Cooling Tower</t>
  </si>
  <si>
    <t>Nox</t>
  </si>
  <si>
    <t>SO2</t>
  </si>
  <si>
    <t>PM10</t>
  </si>
  <si>
    <t>N</t>
  </si>
  <si>
    <t>Y</t>
  </si>
  <si>
    <t>Other Categories</t>
  </si>
  <si>
    <t>2310000801</t>
  </si>
  <si>
    <t>Gas Well Truck Loading</t>
  </si>
  <si>
    <t>Oil Well Truck Loading</t>
  </si>
  <si>
    <t>2310000802</t>
  </si>
  <si>
    <t>SCC</t>
  </si>
  <si>
    <t>Description</t>
  </si>
  <si>
    <t>FIPS</t>
  </si>
  <si>
    <t>STFIPs</t>
  </si>
  <si>
    <t>Large condensate tanks</t>
  </si>
  <si>
    <t>Small condensate tanks</t>
  </si>
  <si>
    <t>Workover rigs</t>
  </si>
  <si>
    <t>Gas well - tanks, controlled</t>
  </si>
  <si>
    <t>2310030220</t>
  </si>
  <si>
    <t>Gas well - tanks, uncontrolled</t>
  </si>
  <si>
    <t>2310030210</t>
  </si>
  <si>
    <t>CBM pump engines</t>
  </si>
  <si>
    <t>2310023000</t>
  </si>
  <si>
    <t>Gas well - venting</t>
  </si>
  <si>
    <t>2310021600</t>
  </si>
  <si>
    <t>Gas well - completion</t>
  </si>
  <si>
    <t>2310021500</t>
  </si>
  <si>
    <t>Gas well - dehydration</t>
  </si>
  <si>
    <t>2310021400</t>
  </si>
  <si>
    <t>Gas well - pneumatic devices</t>
  </si>
  <si>
    <t>2310021300</t>
  </si>
  <si>
    <t>Gas well - heaters</t>
  </si>
  <si>
    <t>2310021100</t>
  </si>
  <si>
    <t>Gas well - truck loading</t>
  </si>
  <si>
    <t>2310020800</t>
  </si>
  <si>
    <t>Gas well - fugitivies</t>
  </si>
  <si>
    <t>2310020700</t>
  </si>
  <si>
    <t>Compressor engines</t>
  </si>
  <si>
    <t>2310020600</t>
  </si>
  <si>
    <t>Oil well - truck loading</t>
  </si>
  <si>
    <t>2310010800</t>
  </si>
  <si>
    <t>Oil well - fugitives</t>
  </si>
  <si>
    <t>2310010700</t>
  </si>
  <si>
    <t>30101402</t>
  </si>
  <si>
    <t>Pigment Handling</t>
  </si>
  <si>
    <t>30101403</t>
  </si>
  <si>
    <t>Solvent Loss: General</t>
  </si>
  <si>
    <t>30101404</t>
  </si>
  <si>
    <t>30101415</t>
  </si>
  <si>
    <t>Premix/Preassembly</t>
  </si>
  <si>
    <t>30101416</t>
  </si>
  <si>
    <t>Premix/Preassembly: Mix Tanks and Agitators</t>
  </si>
  <si>
    <t>30101417</t>
  </si>
  <si>
    <t>Premix/Preassembly: Drums</t>
  </si>
  <si>
    <t>30101418</t>
  </si>
  <si>
    <t>Premix/Preassembly: Material Loading</t>
  </si>
  <si>
    <t>30101430</t>
  </si>
  <si>
    <t>Pigment Grinding/Milling</t>
  </si>
  <si>
    <t>30101431</t>
  </si>
  <si>
    <t>Pigment Grinding/Milling: Roller Mills</t>
  </si>
  <si>
    <t>30101432</t>
  </si>
  <si>
    <t>Pigment Grinding/Milling: Ball and Pebble Mills</t>
  </si>
  <si>
    <t>30101433</t>
  </si>
  <si>
    <t>Pigment Grinding/Milling: Attritors</t>
  </si>
  <si>
    <t>30101434</t>
  </si>
  <si>
    <t>Pigment Grinding/Milling: Sand Mills</t>
  </si>
  <si>
    <t>30101435</t>
  </si>
  <si>
    <t>Pigment Grinding/Milling: Bead Mills</t>
  </si>
  <si>
    <t>30101436</t>
  </si>
  <si>
    <t>Pigment Grinding/Milling: Shot Mills</t>
  </si>
  <si>
    <t>30101437</t>
  </si>
  <si>
    <t>Pigment Grinding/Milling: Stone Mills</t>
  </si>
  <si>
    <t>30101438</t>
  </si>
  <si>
    <t>Pigment Grinding/Milling: Colloid Mills</t>
  </si>
  <si>
    <t>30101439</t>
  </si>
  <si>
    <t>Pigment Grinding/Milling: Kady Mills</t>
  </si>
  <si>
    <t>30101440</t>
  </si>
  <si>
    <t>Pigment Grinding/Milling: Impingement Mills</t>
  </si>
  <si>
    <t>30101441</t>
  </si>
  <si>
    <t>Pigment Grinding/Milling: Horizontal Media Mills</t>
  </si>
  <si>
    <t>30101450</t>
  </si>
  <si>
    <t>Product Finishing</t>
  </si>
  <si>
    <t>2535000060</t>
  </si>
  <si>
    <t>2535000080</t>
  </si>
  <si>
    <t>2535000100</t>
  </si>
  <si>
    <t>2535000120</t>
  </si>
  <si>
    <t>2535000140</t>
  </si>
  <si>
    <t>Phosphate Rock</t>
  </si>
  <si>
    <t>2535010000</t>
  </si>
  <si>
    <t>Rail Car</t>
  </si>
  <si>
    <t>2535010020</t>
  </si>
  <si>
    <t>2535010040</t>
  </si>
  <si>
    <t>2535010060</t>
  </si>
  <si>
    <t>2535010080</t>
  </si>
  <si>
    <t>2535010100</t>
  </si>
  <si>
    <t>2535010120</t>
  </si>
  <si>
    <t>2535010140</t>
  </si>
  <si>
    <t>2535020000</t>
  </si>
  <si>
    <t>2535020020</t>
  </si>
  <si>
    <t>2535020040</t>
  </si>
  <si>
    <t>2535020060</t>
  </si>
  <si>
    <t>2535020080</t>
  </si>
  <si>
    <t>2535020100</t>
  </si>
  <si>
    <t>2535020120</t>
  </si>
  <si>
    <t>2535020140</t>
  </si>
  <si>
    <t>2535030000</t>
  </si>
  <si>
    <t>2535030020</t>
  </si>
  <si>
    <t>2535030040</t>
  </si>
  <si>
    <t>2535030060</t>
  </si>
  <si>
    <t>2535030080</t>
  </si>
  <si>
    <t>2535030100</t>
  </si>
  <si>
    <t>2535030120</t>
  </si>
  <si>
    <t>2535030140</t>
  </si>
  <si>
    <t>2601000000</t>
  </si>
  <si>
    <t>Natural Gas Production, Flares</t>
  </si>
  <si>
    <t>Permitted Tank Losses</t>
  </si>
  <si>
    <t>2310001631</t>
  </si>
  <si>
    <t>Blowdown Flaring</t>
  </si>
  <si>
    <t>2505040180</t>
  </si>
  <si>
    <t>2510000000</t>
  </si>
  <si>
    <t>Organic Chemical Storage</t>
  </si>
  <si>
    <t>2510000030</t>
  </si>
  <si>
    <t>Acetone</t>
  </si>
  <si>
    <t>2510000060</t>
  </si>
  <si>
    <t>Butyl Alcohols: All Types</t>
  </si>
  <si>
    <t>2510000065</t>
  </si>
  <si>
    <t>Line Haul Locomotives (use subdivisions by class/operation)</t>
  </si>
  <si>
    <t>made obsol &amp; subdivided</t>
  </si>
  <si>
    <t>2285002006</t>
  </si>
  <si>
    <t>Line Haul Locomotives: Class I Operations</t>
  </si>
  <si>
    <t>2285002007</t>
  </si>
  <si>
    <t>Line Haul Locomotives: Class II / III Operations</t>
  </si>
  <si>
    <t>2285002008</t>
  </si>
  <si>
    <t>Line Haul Locomotives: Passenger Trains (Amtrak)</t>
  </si>
  <si>
    <t>2285002009</t>
  </si>
  <si>
    <t>Line Haul Locomotives: Commuter Lines</t>
  </si>
  <si>
    <t>2285002010</t>
  </si>
  <si>
    <t>Yard Locomotives</t>
  </si>
  <si>
    <t>2285002015</t>
  </si>
  <si>
    <t>Railway Maintenance</t>
  </si>
  <si>
    <t>2285003015</t>
  </si>
  <si>
    <t>Gasoline, 2-Stroke</t>
  </si>
  <si>
    <t>2285004015</t>
  </si>
  <si>
    <t>Gasoline, 4-Stroke</t>
  </si>
  <si>
    <t>2285006015</t>
  </si>
  <si>
    <t>2285008015</t>
  </si>
  <si>
    <t>ON-ROAD</t>
  </si>
  <si>
    <t>2201001000</t>
  </si>
  <si>
    <t>Highway Vehicles - Gasoline</t>
  </si>
  <si>
    <t>Light Duty Gasoline Vehicles (LDGV)</t>
  </si>
  <si>
    <t>Total: All Road Types</t>
  </si>
  <si>
    <t>2201001110</t>
  </si>
  <si>
    <t>Rural Interstate: Total</t>
  </si>
  <si>
    <t>2201001130</t>
  </si>
  <si>
    <t>Rural Other Principal Arterial: Total</t>
  </si>
  <si>
    <t>2201001150</t>
  </si>
  <si>
    <t>Rural Minor Arterial: Total</t>
  </si>
  <si>
    <t>2201001170</t>
  </si>
  <si>
    <t>Rural Major Collector: Total</t>
  </si>
  <si>
    <t>2201001190</t>
  </si>
  <si>
    <t>Rural Minor Collector: Total</t>
  </si>
  <si>
    <t>2201001210</t>
  </si>
  <si>
    <t>Rural Local: Total</t>
  </si>
  <si>
    <t>2201001230</t>
  </si>
  <si>
    <t>Urban Interstate: Total</t>
  </si>
  <si>
    <t>2201001250</t>
  </si>
  <si>
    <t>Field Crop is Bean (red): Backfire Burning</t>
  </si>
  <si>
    <t>2801500150</t>
  </si>
  <si>
    <t>Field Crop is Corn: Burning Techniques Not Important</t>
  </si>
  <si>
    <t>2801500160</t>
  </si>
  <si>
    <t>Field Crop is Cotton: Burning Techniques Not Important</t>
  </si>
  <si>
    <t>2801500170</t>
  </si>
  <si>
    <t>Field Crop is Grasses: Burning Techniques Not Important</t>
  </si>
  <si>
    <t>2801500181</t>
  </si>
  <si>
    <t>Field Crop is Hay (wild): Headfire Burning</t>
  </si>
  <si>
    <t>2801500182</t>
  </si>
  <si>
    <t>Field Crop is Hay (wild): Backfire Burning</t>
  </si>
  <si>
    <t>2801500191</t>
  </si>
  <si>
    <t>Field Crop is Oats: Headfire Burning</t>
  </si>
  <si>
    <t>2801500192</t>
  </si>
  <si>
    <t>Field Crop is Oats: Backfire Burning</t>
  </si>
  <si>
    <t>2801500201</t>
  </si>
  <si>
    <t>Field Crop is Pea: Headfire Burning</t>
  </si>
  <si>
    <t>2801500202</t>
  </si>
  <si>
    <t>Field Crop is Pea: Backfire Burning</t>
  </si>
  <si>
    <t>2801500210</t>
  </si>
  <si>
    <t>Field Crop is Pineapple: Burning Techniques Not Significant</t>
  </si>
  <si>
    <t>2801500220</t>
  </si>
  <si>
    <t>Propylene Glycol</t>
  </si>
  <si>
    <t>2510000370</t>
  </si>
  <si>
    <t>2510000380</t>
  </si>
  <si>
    <t>Toluene</t>
  </si>
  <si>
    <t>2510000385</t>
  </si>
  <si>
    <t>Trichloroethylene</t>
  </si>
  <si>
    <t>2510000405</t>
  </si>
  <si>
    <t>Xylenes (Mixed)</t>
  </si>
  <si>
    <t>2510000900</t>
  </si>
  <si>
    <t>2510010000</t>
  </si>
  <si>
    <t>2510010030</t>
  </si>
  <si>
    <t>2510010060</t>
  </si>
  <si>
    <t>2510010065</t>
  </si>
  <si>
    <t>2510010070</t>
  </si>
  <si>
    <t>2510010100</t>
  </si>
  <si>
    <t>2510010165</t>
  </si>
  <si>
    <t>2510010185</t>
  </si>
  <si>
    <t>2510010195</t>
  </si>
  <si>
    <t>2510010220</t>
  </si>
  <si>
    <t>2510010235</t>
  </si>
  <si>
    <t>2510010240</t>
  </si>
  <si>
    <t>2510010250</t>
  </si>
  <si>
    <t>2510010260</t>
  </si>
  <si>
    <t>2510010265</t>
  </si>
  <si>
    <t>2510010270</t>
  </si>
  <si>
    <t>Nitric/Sulfuric Acid Mixing</t>
  </si>
  <si>
    <t>30101010</t>
  </si>
  <si>
    <t>Process Vents: Batch Process</t>
  </si>
  <si>
    <t>30101011</t>
  </si>
  <si>
    <t>Batch Process: Nitration Reactors Fume Recovery</t>
  </si>
  <si>
    <t>30101012</t>
  </si>
  <si>
    <t>Batch Process: Nitration Reactors Acid Recovery</t>
  </si>
  <si>
    <t>30101013</t>
  </si>
  <si>
    <t>Batch Process: Nitric Acid Concentrators</t>
  </si>
  <si>
    <t>30101014</t>
  </si>
  <si>
    <t>Batch Process: Sulfuric Acid Concentrators</t>
  </si>
  <si>
    <t>30101015</t>
  </si>
  <si>
    <t>Batch Process: Red Water Incinerator</t>
  </si>
  <si>
    <t>30101021</t>
  </si>
  <si>
    <t>Continuous Process: Nitration Reactor Fume Recover **(Use 3-01-010-51)</t>
  </si>
  <si>
    <t>30101022</t>
  </si>
  <si>
    <t>Continuous Process: Nitration Reactor Acid Recover **(Use 3-01-010-52)</t>
  </si>
  <si>
    <t>30101023</t>
  </si>
  <si>
    <t>Continuous Process: Red Water Incinerator ** (Use 3-01-010-53)</t>
  </si>
  <si>
    <t>30101025</t>
  </si>
  <si>
    <t>Batch Process: Spent Acid Recovery: Denitrating Tower</t>
  </si>
  <si>
    <t>30101026</t>
  </si>
  <si>
    <t>Batch Process: Spent Acid Recovery: Sulfuric Acid Regenerator</t>
  </si>
  <si>
    <t>30101027</t>
  </si>
  <si>
    <t>Batch Process: Spent Acid Recovery: Bleacher</t>
  </si>
  <si>
    <t>30101028</t>
  </si>
  <si>
    <t>Batch Process: Spent Acid Recovery: Reflux Columns</t>
  </si>
  <si>
    <t>30101030</t>
  </si>
  <si>
    <t>Open Burning: Waste</t>
  </si>
  <si>
    <t>30101033</t>
  </si>
  <si>
    <t>2275900201</t>
  </si>
  <si>
    <t>2275900202</t>
  </si>
  <si>
    <t>2280000000</t>
  </si>
  <si>
    <t>Marine Vessels, Commercial</t>
  </si>
  <si>
    <t>All Fuels</t>
  </si>
  <si>
    <t>Total, All Vessel Types</t>
  </si>
  <si>
    <t>made obsol</t>
  </si>
  <si>
    <t>2280001000</t>
  </si>
  <si>
    <t>2280001010</t>
  </si>
  <si>
    <t>Ocean-going Vessels</t>
  </si>
  <si>
    <t>2280001020</t>
  </si>
  <si>
    <t>Harbor Vessels</t>
  </si>
  <si>
    <t>2280001030</t>
  </si>
  <si>
    <t>Fishing Vessels</t>
  </si>
  <si>
    <t>2280001040</t>
  </si>
  <si>
    <t>Military Vessels</t>
  </si>
  <si>
    <t>2280002000</t>
  </si>
  <si>
    <t>2280002010</t>
  </si>
  <si>
    <t>2280002020</t>
  </si>
  <si>
    <t>2280002030</t>
  </si>
  <si>
    <t>2280002040</t>
  </si>
  <si>
    <t>2280002100</t>
  </si>
  <si>
    <t>Port emissions</t>
  </si>
  <si>
    <t>2280002200</t>
  </si>
  <si>
    <t>Underway emissions</t>
  </si>
  <si>
    <t>2280003000</t>
  </si>
  <si>
    <t>Residual</t>
  </si>
  <si>
    <t>2280003010</t>
  </si>
  <si>
    <t>2280003020</t>
  </si>
  <si>
    <t>2280003030</t>
  </si>
  <si>
    <t>2280003040</t>
  </si>
  <si>
    <t>2280003100</t>
  </si>
  <si>
    <t>2280003200</t>
  </si>
  <si>
    <t>2280004000</t>
  </si>
  <si>
    <t>2280004010</t>
  </si>
  <si>
    <t>2280004020</t>
  </si>
  <si>
    <t>2280004030</t>
  </si>
  <si>
    <t>2280004040</t>
  </si>
  <si>
    <t>2282000000</t>
  </si>
  <si>
    <t>Pleasure Craft</t>
  </si>
  <si>
    <t>SCC3 - dropped "Marine Vessels,"</t>
  </si>
  <si>
    <t>2282005000</t>
  </si>
  <si>
    <t>Gasoline 2-Stroke</t>
  </si>
  <si>
    <t>2282005005</t>
  </si>
  <si>
    <t>Inboard ** (see 22-80-005-015)</t>
  </si>
  <si>
    <t>2282005010</t>
  </si>
  <si>
    <t>Outboard</t>
  </si>
  <si>
    <t>2282005015</t>
  </si>
  <si>
    <t>Personal Water Craft</t>
  </si>
  <si>
    <t>SCC8 - was "Sterndrive"</t>
  </si>
  <si>
    <t>2282005020</t>
  </si>
  <si>
    <t>Sailboat Auxiliary Inboard **</t>
  </si>
  <si>
    <t>2282005025</t>
  </si>
  <si>
    <t>Sailboat Auxiliary Outboard **</t>
  </si>
  <si>
    <t>2282010000</t>
  </si>
  <si>
    <t>Gasoline 4-Stroke</t>
  </si>
  <si>
    <t>2282010005</t>
  </si>
  <si>
    <t>Inboard/Sterndrive</t>
  </si>
  <si>
    <t>SCC8 - added "/Sterndrive"</t>
  </si>
  <si>
    <t>2282010010</t>
  </si>
  <si>
    <t>Outboard **</t>
  </si>
  <si>
    <t>2282010015</t>
  </si>
  <si>
    <t>Sterndrive ** (see 22-82-010-005)</t>
  </si>
  <si>
    <t>2282010020</t>
  </si>
  <si>
    <t>2282010025</t>
  </si>
  <si>
    <t>2282020000</t>
  </si>
  <si>
    <t>2282020005</t>
  </si>
  <si>
    <t>2282020010</t>
  </si>
  <si>
    <t>2282020015</t>
  </si>
  <si>
    <t>Sterndrive ** (see 22-82-020-005)</t>
  </si>
  <si>
    <t>2282020020</t>
  </si>
  <si>
    <t>2282020025</t>
  </si>
  <si>
    <t>Sailboat Auxiliary Outboard</t>
  </si>
  <si>
    <t>2283002000</t>
  </si>
  <si>
    <t>Marine Vessels, Military</t>
  </si>
  <si>
    <t>Total, All Vessel Types ** (incl in 22-80-002-X00)</t>
  </si>
  <si>
    <t>2285000000</t>
  </si>
  <si>
    <t>Railroad Equipment</t>
  </si>
  <si>
    <t>2285002000</t>
  </si>
  <si>
    <t>2285002005</t>
  </si>
  <si>
    <t>30121005</t>
  </si>
  <si>
    <t>Neutralization Reactor Vent</t>
  </si>
  <si>
    <t>30121006</t>
  </si>
  <si>
    <t>Solvent Separation/Recovery</t>
  </si>
  <si>
    <t>30121007</t>
  </si>
  <si>
    <t>Oximation Reactor/Separator</t>
  </si>
  <si>
    <t>30121008</t>
  </si>
  <si>
    <t>Caprolactum Purification</t>
  </si>
  <si>
    <t>30121009</t>
  </si>
  <si>
    <t>Ammonium Sulfate Drying ** (Use 3-01-130-04 or 3-01-130-05)</t>
  </si>
  <si>
    <t>30121010</t>
  </si>
  <si>
    <t>AS:Cool/Screen/Storage**(Use 301130-06&amp;07,301870-25&amp;26,301875-25&amp;26)</t>
  </si>
  <si>
    <t>30121080</t>
  </si>
  <si>
    <t>30121101</t>
  </si>
  <si>
    <t>Linear Alkylbenzene</t>
  </si>
  <si>
    <t>Olefin Process: General</t>
  </si>
  <si>
    <t>30121102</t>
  </si>
  <si>
    <t>30121103</t>
  </si>
  <si>
    <t>Hydrogen Fluoride Scrubber Vent</t>
  </si>
  <si>
    <t>30121104</t>
  </si>
  <si>
    <t>Vacuum Refining</t>
  </si>
  <si>
    <t>30121121</t>
  </si>
  <si>
    <t>30121122</t>
  </si>
  <si>
    <t>Parafin Drying Column Vent</t>
  </si>
  <si>
    <t>30121123</t>
  </si>
  <si>
    <t>HCl Absorber Vent</t>
  </si>
  <si>
    <t>30121124</t>
  </si>
  <si>
    <t>Atmospheric Wash-Decant Vent</t>
  </si>
  <si>
    <t>30121125</t>
  </si>
  <si>
    <t>Benzene Stripping Column</t>
  </si>
  <si>
    <t>30121180</t>
  </si>
  <si>
    <t>30125001</t>
  </si>
  <si>
    <t>31000400</t>
  </si>
  <si>
    <t>31088800</t>
  </si>
  <si>
    <t>Dewatering engines</t>
  </si>
  <si>
    <t>2310003000</t>
  </si>
  <si>
    <t>CARBON</t>
  </si>
  <si>
    <t>DAGGETT</t>
  </si>
  <si>
    <t>SUMMIT</t>
  </si>
  <si>
    <t>ALBANY</t>
  </si>
  <si>
    <t>LINCOLN</t>
  </si>
  <si>
    <t>SUBLETTE</t>
  </si>
  <si>
    <t>SWEETWTR</t>
  </si>
  <si>
    <t>UINTA</t>
  </si>
  <si>
    <t>Carbon</t>
  </si>
  <si>
    <t>Daggett</t>
  </si>
  <si>
    <t>Summit</t>
  </si>
  <si>
    <t>Albany</t>
  </si>
  <si>
    <t>Lincoln</t>
  </si>
  <si>
    <t>Sublette</t>
  </si>
  <si>
    <t>Sweetwater</t>
  </si>
  <si>
    <t>Uinta</t>
  </si>
  <si>
    <t>2310001621</t>
  </si>
  <si>
    <t>Recompletion Flaring</t>
  </si>
  <si>
    <t>2310004000</t>
  </si>
  <si>
    <t>All engines</t>
  </si>
  <si>
    <t>Southwest Wyoming Basin Oil and Gas Emissions</t>
  </si>
  <si>
    <t>JPAD/NonJPAD/Total</t>
  </si>
  <si>
    <t>NonJPAD</t>
  </si>
  <si>
    <t>JPAD</t>
  </si>
  <si>
    <t>Teton , Sublette, Lincoln, Uinta, Summit, Daggett, Sweetwater, Carbon, Albany</t>
  </si>
  <si>
    <t>Southwest Wyoming Basin Counties:</t>
  </si>
  <si>
    <t xml:space="preserve">The basin boundaries are provided below, both as a list of counties and pictorially as bounded by the red line.  The area encompassed by the Southwest Wyoming Basin as described is the area for which emissions were  estimated.  </t>
  </si>
  <si>
    <t>External Combustion Boilers Space Heaters Industrial Natural Gas</t>
  </si>
  <si>
    <t>x</t>
  </si>
  <si>
    <t>Tank flaring</t>
  </si>
  <si>
    <t>Tank Flaring</t>
  </si>
  <si>
    <t>Truck Loading</t>
  </si>
  <si>
    <t>Emissions (tpy)</t>
  </si>
  <si>
    <t>2009 Without Sublette County Emissions</t>
  </si>
  <si>
    <t>2009 Sublette Emissions</t>
  </si>
  <si>
    <t>2009 Total Basinwide (with Sublette County)</t>
  </si>
  <si>
    <t>Categories Included in WYDEQ inventory</t>
  </si>
  <si>
    <t>Tanks</t>
  </si>
  <si>
    <t xml:space="preserve">Fugitives </t>
  </si>
  <si>
    <t>Blowdowns and Well Venting</t>
  </si>
  <si>
    <t>Completion</t>
  </si>
  <si>
    <t>WYDEQ Source Category</t>
  </si>
  <si>
    <t>Dehydration Units</t>
  </si>
  <si>
    <t>Venting &amp; Blowdown</t>
  </si>
  <si>
    <t>Completions</t>
  </si>
  <si>
    <t xml:space="preserve">Dehydrator Venting and Flaring Emissions due to Control Installed </t>
  </si>
  <si>
    <t>Amine Unit</t>
  </si>
  <si>
    <t>Comparison of 2009 to 2006 basinwide, by source category emissions (tons/year)</t>
  </si>
  <si>
    <t>* percent difference not able to be estimated due to lack of emissions in 2006</t>
  </si>
  <si>
    <t>Absolute Difference</t>
  </si>
  <si>
    <t>Percent Difference</t>
  </si>
  <si>
    <t>Stationary Engines</t>
  </si>
  <si>
    <t>Other Sources</t>
  </si>
  <si>
    <t>56</t>
  </si>
  <si>
    <t>35</t>
  </si>
  <si>
    <t>Condensate Tanks , Oil Tanks and Flaring Emissions due to controls. These emissions include oil tank emissions as well but were all grouped into the gas well associated category because breakouts by well type were not available.  Differential emission rates and controls make those breakouts very difficult to estimate.</t>
  </si>
  <si>
    <t>Oil and Gas Well Truck Loading.  These emissions include oil truck loading emissions as well but were all grouped into the gas well associated category because breakouts by well type were not available.  Differential emission rates make those breakouts very difficult to estimate.</t>
  </si>
  <si>
    <t>2310003201</t>
  </si>
  <si>
    <t>Pneumatic Pump Flaring</t>
  </si>
  <si>
    <t>Dehydrators-Venting</t>
  </si>
  <si>
    <t>Dehydrators-Flaring</t>
  </si>
  <si>
    <t>Venting and Flaring Emissions are broken down in row 18 and 19</t>
  </si>
  <si>
    <t>Tanks - Venting</t>
  </si>
  <si>
    <t>Tanks - Flaring</t>
  </si>
  <si>
    <t>Venting Emissions are broken down in row 20</t>
  </si>
  <si>
    <t>Venting and Flaring Emissions are broken down in row 21 and 22</t>
  </si>
  <si>
    <t>Venting and Flaring Emissions are broken down in row 23 and 24</t>
  </si>
  <si>
    <t>Venting and Flaring Emissions are broken down in row 25 and 26</t>
  </si>
  <si>
    <t>Initial Completion -Venting</t>
  </si>
  <si>
    <t>Initial Completion -Flaring</t>
  </si>
  <si>
    <t>Pneumatic Pumps -Venting</t>
  </si>
  <si>
    <t>Pneumatic Pumps-Flaring</t>
  </si>
  <si>
    <t>Sources*</t>
  </si>
  <si>
    <t>*Stationary Engines Emissions are grouped into Compressor Engines Category in "Permitted Sources-Sublette" tab.</t>
  </si>
  <si>
    <t>Completion Equipment, Completion Venting, Recompletion Venting and Flaring Emissions due to controls. These emissions include completion equipment, recompletion venting and flaring emissions as well but were all grouped into the intimal completions associated category because breakouts by type were not available.  Differential emission rates and controls make those breakouts very difficult to estimate.</t>
  </si>
  <si>
    <t>Sublette County Production Site Engine Emissions</t>
  </si>
  <si>
    <t>See xref table starting from cellY8</t>
  </si>
  <si>
    <t>Sweetwater County</t>
  </si>
  <si>
    <t>37</t>
  </si>
  <si>
    <t>Greasewood Wash 10-35</t>
  </si>
  <si>
    <t>WAUKESHA F817G</t>
  </si>
  <si>
    <t>Table Rock Gas Plant</t>
  </si>
  <si>
    <t>Waukesha L1616GSUI</t>
  </si>
  <si>
    <t>Clark VMFP-04HT Stack 1</t>
  </si>
  <si>
    <t>Clark VMFP-04HT Stack 2</t>
  </si>
  <si>
    <t>Frewen Lake Meter Station</t>
  </si>
  <si>
    <t>KOHLER GENERATOR SET</t>
  </si>
  <si>
    <t/>
  </si>
  <si>
    <t>UPRC 3A-01</t>
  </si>
  <si>
    <t>COMPRESSCO ENGINE</t>
  </si>
  <si>
    <t>Red Desert Gas Plant</t>
  </si>
  <si>
    <t>Ajax DPC-115</t>
  </si>
  <si>
    <t>Waukesha L7044GSI</t>
  </si>
  <si>
    <t>Caterpillar G3606LE</t>
  </si>
  <si>
    <t>Ajax DPC-280</t>
  </si>
  <si>
    <t>Caterpillar G3608LE</t>
  </si>
  <si>
    <t>Dripping Rock Compressor Station</t>
  </si>
  <si>
    <t>Waukesha L7042GSI</t>
  </si>
  <si>
    <t>Caterpillar G3608SITA</t>
  </si>
  <si>
    <t>Point of Rocks Compressor Station</t>
  </si>
  <si>
    <t>Solar Mars 100 turbine</t>
  </si>
  <si>
    <t>Cummins GTA50G3</t>
  </si>
  <si>
    <t>Cross Timbers Compressor Station</t>
  </si>
  <si>
    <t>Superior 12GTLA</t>
  </si>
  <si>
    <t>Uinta County</t>
  </si>
  <si>
    <t>41</t>
  </si>
  <si>
    <t>Painter Central Facility</t>
  </si>
  <si>
    <t>18/18PC/UPS Generator</t>
  </si>
  <si>
    <t>19/19PC/Superior 16SGTB Compressor</t>
  </si>
  <si>
    <t>20/20PC/Superior 16SGTB Compressor</t>
  </si>
  <si>
    <t>Lincoln County</t>
  </si>
  <si>
    <t>Roberson Creek Compressor Station</t>
  </si>
  <si>
    <t>Solar Mars 100-T15000S</t>
  </si>
  <si>
    <t>23</t>
  </si>
  <si>
    <t>Hams Fork Compressor Station</t>
  </si>
  <si>
    <t>Waukesha 7042GL</t>
  </si>
  <si>
    <t>Caterpillar G3516TALE</t>
  </si>
  <si>
    <t>Carbon County</t>
  </si>
  <si>
    <t>07</t>
  </si>
  <si>
    <t>Federal 1591 8I Injection Well</t>
  </si>
  <si>
    <t>CAT 3408NA</t>
  </si>
  <si>
    <t>Wild Cow Compressor Station</t>
  </si>
  <si>
    <t>WCCS1</t>
  </si>
  <si>
    <t>WCCS2</t>
  </si>
  <si>
    <t>Doty Mountain Compressor Station</t>
  </si>
  <si>
    <t>DOTYC1</t>
  </si>
  <si>
    <t>DOTYC2</t>
  </si>
  <si>
    <t>Deutz TBG 620 V12K</t>
  </si>
  <si>
    <t>Caterpillar G3516TA</t>
  </si>
  <si>
    <t>DOTYG1</t>
  </si>
  <si>
    <t>DOTYG2</t>
  </si>
  <si>
    <t>Jolly Rogers Pod Compressor Station</t>
  </si>
  <si>
    <t>JOLLYE1</t>
  </si>
  <si>
    <t>JOLLYE2</t>
  </si>
  <si>
    <t>JOLLYE3</t>
  </si>
  <si>
    <t>JOLLYE4</t>
  </si>
  <si>
    <t>East Echo Springs Compressor Station</t>
  </si>
  <si>
    <t>Ford 300 Engine</t>
  </si>
  <si>
    <t>North WYGAP - Creston Nose Compressor Station</t>
  </si>
  <si>
    <t>Barrel Springs Compressor</t>
  </si>
  <si>
    <t>SFSBSCS1</t>
  </si>
  <si>
    <t>SFSBSCS2</t>
  </si>
  <si>
    <t>SFSBSCS5</t>
  </si>
  <si>
    <t>SFSBSCS6</t>
  </si>
  <si>
    <t>Baggs Mainline/ Blue Gap Compressor Station</t>
  </si>
  <si>
    <t>BMBG1</t>
  </si>
  <si>
    <t>BMBG2</t>
  </si>
  <si>
    <t>Dudley Federal 7-20-35-85</t>
  </si>
  <si>
    <t>CHEVROLET V6-262</t>
  </si>
  <si>
    <t>Seminoe Compressor Station</t>
  </si>
  <si>
    <t>SEME1</t>
  </si>
  <si>
    <t>SEME2</t>
  </si>
  <si>
    <t>Industrial Gasification and Liquefaction (IGL) Plant [MBFP-DKRW]</t>
  </si>
  <si>
    <t>Fire Pump (FW-Pump)</t>
  </si>
  <si>
    <t>Jons CBM Facility</t>
  </si>
  <si>
    <t>JOHN DEERE 6125H</t>
  </si>
  <si>
    <t>South Baggs Compressor Station</t>
  </si>
  <si>
    <t>EXIS3516</t>
  </si>
  <si>
    <t>NEW3516</t>
  </si>
  <si>
    <t>Jons/Ruth Sweezy Compressor Station</t>
  </si>
  <si>
    <t>jrs1</t>
  </si>
  <si>
    <t>Hatfield UPRR #2</t>
  </si>
  <si>
    <t>CAT G3306NA</t>
  </si>
  <si>
    <t>SEPARATOR</t>
  </si>
  <si>
    <t>JCL Pilot</t>
  </si>
  <si>
    <t>MINNEAPOLIS MOLINE 800HD</t>
  </si>
  <si>
    <t>Creston 22-1 Compressor Station</t>
  </si>
  <si>
    <t>CAT G399SITA</t>
  </si>
  <si>
    <t>Oil Springs Compressor Station</t>
  </si>
  <si>
    <t>Ajax DPC-800</t>
  </si>
  <si>
    <t>Snow Bank Compressor Station</t>
  </si>
  <si>
    <t>Onan LPG-3</t>
  </si>
  <si>
    <t>Eureka Compressor Station</t>
  </si>
  <si>
    <t>Compressor #1</t>
  </si>
  <si>
    <t>Compressor #2</t>
  </si>
  <si>
    <t>Compressor #3</t>
  </si>
  <si>
    <t>Compressor #4</t>
  </si>
  <si>
    <t>Generator Exhaust</t>
  </si>
  <si>
    <t>Albany County</t>
  </si>
  <si>
    <t>01</t>
  </si>
  <si>
    <t>Mid-Point Compressor Station</t>
  </si>
  <si>
    <t>CAT G3608</t>
  </si>
  <si>
    <t>Table Rock Compressor Station</t>
  </si>
  <si>
    <t>02/CG-3/Superior 8G-825 Compressor</t>
  </si>
  <si>
    <t>03/Compressor Station Fugitive Emissions</t>
  </si>
  <si>
    <t>Wamsutter Compressor Station</t>
  </si>
  <si>
    <t>01/CG-1/Solar Centaur Turbine Compressor</t>
  </si>
  <si>
    <t>02/CG-2/Solar Centaur Turbine Compressor</t>
  </si>
  <si>
    <t>04/CG-4/Solar Centaur Turbine Compressor</t>
  </si>
  <si>
    <t>05/SB-1/Bryan Model L-64-W Boiler</t>
  </si>
  <si>
    <t>06/EG-1/Cummins GTA12 Standby Generator Engine</t>
  </si>
  <si>
    <t>07/Fugitive Emissions</t>
  </si>
  <si>
    <t>10/EG-2/Emergency Generator</t>
  </si>
  <si>
    <t>Brady Gas Plant</t>
  </si>
  <si>
    <t>(30) Four 400 bbl Condensate Tanks (TNKS-4)</t>
  </si>
  <si>
    <t>01/EC-1/Ingersoll Rand 612 KVSR  Engine</t>
  </si>
  <si>
    <t>02/EC-2/Ingersoll Rand 612 KVSR Engine</t>
  </si>
  <si>
    <t>03/EC-3/Ingersoll Rand 612 KVSR Engine</t>
  </si>
  <si>
    <t>04/EC-4/Ingersoll Rand 612 KVSR Engine</t>
  </si>
  <si>
    <t>05/EC-5/Ingersoll Rand 612 KVSR Engine</t>
  </si>
  <si>
    <t>06/EC-6/White Superior 6G825</t>
  </si>
  <si>
    <t>07/EC-7/White Superior 6G825</t>
  </si>
  <si>
    <t>17/H-6/Glycol Heat Medium Heater</t>
  </si>
  <si>
    <t>18/H-8/Mole Sieve Heater (Salt Bath Heater)</t>
  </si>
  <si>
    <t>19/H-10/Inlet Gas Dehydration Regen. Heater</t>
  </si>
  <si>
    <t>24/H-100A/Ucarsol Regenerator Heater</t>
  </si>
  <si>
    <t>25/TO-1/Benfield Thermal Oxidizer</t>
  </si>
  <si>
    <t>29/Fugitive Emissions</t>
  </si>
  <si>
    <t>26/H-100B/Benfield Regenerator Heater</t>
  </si>
  <si>
    <t>27/Emergency Flare</t>
  </si>
  <si>
    <t>Fontenelle Station</t>
  </si>
  <si>
    <t>01/FC-1/Superior 8GTLB</t>
  </si>
  <si>
    <t>02/FC-2/Superior 8GTLB</t>
  </si>
  <si>
    <t>03/FC-3/Superior 8GTLA/B</t>
  </si>
  <si>
    <t>04/FC-4/Waukesha 7042-GSI w/Catalyst</t>
  </si>
  <si>
    <t>05/FC-5/Waukesha 7042-GSI w/Catalyst</t>
  </si>
  <si>
    <t>06/FC-6/Waukesha 7042-GSI w/Catalyst</t>
  </si>
  <si>
    <t>07/FC-7/Waukesha 7042-GSI w/Catalyst</t>
  </si>
  <si>
    <t>08/G-1/Ford Office Generator</t>
  </si>
  <si>
    <t>09/G-2/Ford Standby Generator</t>
  </si>
  <si>
    <t>11/P-2/Ford LSG-4231 Pump Engine</t>
  </si>
  <si>
    <t>12/Fugitive Equipment Leaks</t>
  </si>
  <si>
    <t>13/HTR-1/Dehydrator Reboiler</t>
  </si>
  <si>
    <t>14/INCIN-1/Dehydrator Oxidizer</t>
  </si>
  <si>
    <t>16/FC-8/Waukesha 7044GSI Compressor Engine</t>
  </si>
  <si>
    <t>17/FC-9/Waukesha 7044 GSI Compressor Engine</t>
  </si>
  <si>
    <t>18/HTR-2/0.5 MMBtu/hr Condensate Tank Htr</t>
  </si>
  <si>
    <t>Granger Gas Plant</t>
  </si>
  <si>
    <t>Amine Still Vent</t>
  </si>
  <si>
    <t>Ajax DPC-600</t>
  </si>
  <si>
    <t>Plant Flare</t>
  </si>
  <si>
    <t>High Temperature Heater</t>
  </si>
  <si>
    <t>Fractionation Heater</t>
  </si>
  <si>
    <t>De-Isobutanizer Heater</t>
  </si>
  <si>
    <t>Amine Reboiler</t>
  </si>
  <si>
    <t>TEG Reboiler</t>
  </si>
  <si>
    <t>Fulton Thermopac Heater</t>
  </si>
  <si>
    <t>Stabilizer Heater</t>
  </si>
  <si>
    <t>Superior 8GTLB</t>
  </si>
  <si>
    <t>Superior 16SGTB</t>
  </si>
  <si>
    <t>Waukesha 7042GSI</t>
  </si>
  <si>
    <t>Hay Reservoir Central Compressor Station</t>
  </si>
  <si>
    <t>01/E-1/Waukesha 7042GSI</t>
  </si>
  <si>
    <t>02/E-2/Waukesha 7042 GSI</t>
  </si>
  <si>
    <t>07/H-1/Dehydration Unit Reboiler Heater</t>
  </si>
  <si>
    <t>10/E-4/Waukesha 7042 GSI</t>
  </si>
  <si>
    <t>12/E5/Compressor Engine</t>
  </si>
  <si>
    <t>17/F1/Flare</t>
  </si>
  <si>
    <t>Patrick Draw Gas Plant</t>
  </si>
  <si>
    <t>(17) Fugitive Equipment Leaks (17)</t>
  </si>
  <si>
    <t>(18) Truck Disconnect Losses (18)</t>
  </si>
  <si>
    <t>(20) White Superior 2416G Engine (C-801B)</t>
  </si>
  <si>
    <t>(21) Cat 3612LE Compressor (C-801C)</t>
  </si>
  <si>
    <t>(22) Cat 3612LE Compressor (C-801D)</t>
  </si>
  <si>
    <t>(23) White Superior 2416G (C-802 A)</t>
  </si>
  <si>
    <t>(24) Cat 3612LE (C-802B)</t>
  </si>
  <si>
    <t>(25) Cat 3612LE (C-802C)</t>
  </si>
  <si>
    <t>(30) (31) Condensate Tanks (TK-16) (TK-17)</t>
  </si>
  <si>
    <t>Emission Unit For WGPD06</t>
  </si>
  <si>
    <t>Emission Unit For WGPD07</t>
  </si>
  <si>
    <t>Emission Unit For WGPD08</t>
  </si>
  <si>
    <t>Emission Unit For WGPD09</t>
  </si>
  <si>
    <t>Emission Unit For WGPD10</t>
  </si>
  <si>
    <t>Emission Unit For WGPD16S</t>
  </si>
  <si>
    <t>Emission Unit For WGPD19N</t>
  </si>
  <si>
    <t>Emission Unit For WGPD26</t>
  </si>
  <si>
    <t>Emission Unit For WGPD28</t>
  </si>
  <si>
    <t>Emission Unit For WGPD29</t>
  </si>
  <si>
    <t>Emission Unit For WGPD33</t>
  </si>
  <si>
    <t>Emission Unit For WGPD38</t>
  </si>
  <si>
    <t>Green River Compressor Station</t>
  </si>
  <si>
    <t>(09) Fugitive Emissions</t>
  </si>
  <si>
    <t>02/P004/Cooper-Bessemer GMWC-6 Compressor</t>
  </si>
  <si>
    <t>03/P003/Cooper-Bessemer GMWC-6 Compressor</t>
  </si>
  <si>
    <t>04/P002/Cooper-Bessemer GMWC-6 Compressor</t>
  </si>
  <si>
    <t>05/P001/Cooper-Bessemer GMWC-6 Compressor</t>
  </si>
  <si>
    <t>10/#605/Solar Centaur T6100 Turbine</t>
  </si>
  <si>
    <t>11/Caterpillar 3512SITA</t>
  </si>
  <si>
    <t>13/Sellers C-80-W</t>
  </si>
  <si>
    <t>North Baxter Compressor Station</t>
  </si>
  <si>
    <t>01/C-101/Cooper Bessemer GMVA-8</t>
  </si>
  <si>
    <t>02/C-102/Cooper Bessemer GMVA-8</t>
  </si>
  <si>
    <t>03/C-103/Waukesha 7042-GL</t>
  </si>
  <si>
    <t>04/Glycol Dehydrator</t>
  </si>
  <si>
    <t>05/Fugitive Emissions</t>
  </si>
  <si>
    <t>06/400 bbl Condensate Tank</t>
  </si>
  <si>
    <t>07/300 bbl Condensate Tank</t>
  </si>
  <si>
    <t>Blacks Fork Gas Plant</t>
  </si>
  <si>
    <t>(16) Cat 3608TALE (ENG8)</t>
  </si>
  <si>
    <t>(17) CAT3612TALE (ENG9)</t>
  </si>
  <si>
    <t>01/ENG1/Waukesha 7042GSI "A" Engine</t>
  </si>
  <si>
    <t>02/ENG6/Waukesha 7044GSI "B" Engine</t>
  </si>
  <si>
    <t>09/HTR1/Heat Medium Heater</t>
  </si>
  <si>
    <t>10/HTR2/Dehy Regen Heater</t>
  </si>
  <si>
    <t>11/FLARE1/Emergency Flare</t>
  </si>
  <si>
    <t>12/FUG/Plant Fugitives</t>
  </si>
  <si>
    <t>13/BFC1/Waukesha L7044 GSI Compressor Engine</t>
  </si>
  <si>
    <t>14/HTR4/EG Regen Heater</t>
  </si>
  <si>
    <t>15/ENG 7/Caterpillar G3616SITA Compressor Engine</t>
  </si>
  <si>
    <t>CKN-Rock Springs Station</t>
  </si>
  <si>
    <t>(21) Fugitive Emissions</t>
  </si>
  <si>
    <t>(07) Condensate Tank Losses (Coleman) (C-TNKS1)</t>
  </si>
  <si>
    <t>(13) Condensate Tank Losses (nightingale) (N-TNKS1)</t>
  </si>
  <si>
    <t>(23) 400 bbl Condensate Tank (nightingale) (N-TNKS2)</t>
  </si>
  <si>
    <t>(29) Vapor Recovery/ Vapor Balance Systems (K-VREC)</t>
  </si>
  <si>
    <t>(30) K-TNK1</t>
  </si>
  <si>
    <t>(31) K-TNK2</t>
  </si>
  <si>
    <t>(37) RS-Tnk1</t>
  </si>
  <si>
    <t>Weil/McLane DG188WF Boiler</t>
  </si>
  <si>
    <t>Cooper GMVH-12C</t>
  </si>
  <si>
    <t>Waukesha F-2895GSIU</t>
  </si>
  <si>
    <t>Solar Centaur CSI-CB-304</t>
  </si>
  <si>
    <t>Onan 4.91</t>
  </si>
  <si>
    <t>Cummins GTA14-G2</t>
  </si>
  <si>
    <t>ESSCO Heater</t>
  </si>
  <si>
    <t>Solar Saturn T1001S-325</t>
  </si>
  <si>
    <t>Solar Saturn 10-1000</t>
  </si>
  <si>
    <t>Solar Saturn T-CS1-SB</t>
  </si>
  <si>
    <t>Solar Centaur CS1-CB</t>
  </si>
  <si>
    <t>Power Flame Boiler</t>
  </si>
  <si>
    <t>Onan Generator</t>
  </si>
  <si>
    <t>Sivalls Tank Heater #2</t>
  </si>
  <si>
    <t>Solar Saturn T1300</t>
  </si>
  <si>
    <t>Solar Centaur CS-3000</t>
  </si>
  <si>
    <t>Fuel Gas Heater</t>
  </si>
  <si>
    <t>Solar Mars 100-16000S (R_TUR2)</t>
  </si>
  <si>
    <t>South Baxter Compressor Station</t>
  </si>
  <si>
    <t>01/CE1/Ingersoll Rand 8XVG</t>
  </si>
  <si>
    <t>02/CE2/Ingersoll Rand 8XVG</t>
  </si>
  <si>
    <t>03/CE3/Ingersoll Rand 8SVG</t>
  </si>
  <si>
    <t>04/Gen #1/Cummings G-855</t>
  </si>
  <si>
    <t>05/Gen #2/Minn. Moline HD800A</t>
  </si>
  <si>
    <t>06/HTR1/Heater (Sweetening)</t>
  </si>
  <si>
    <t>07/HTR2/Dehy Reboiler</t>
  </si>
  <si>
    <t>08/GDU1/Dehydrator Vent</t>
  </si>
  <si>
    <t>09/HTR3/300 bbl Water Tank Heater</t>
  </si>
  <si>
    <t>Granger Station</t>
  </si>
  <si>
    <t>01/TK-1/Truck Unloading Tank</t>
  </si>
  <si>
    <t>02/TK-2/Truck Unloading Tank</t>
  </si>
  <si>
    <t>03/TK-3/Truck Unloading Tank</t>
  </si>
  <si>
    <t>04/TK-4/Truck Unloading Tank</t>
  </si>
  <si>
    <t>05/TK-6/Breakout Tank</t>
  </si>
  <si>
    <t>09/TK-10/Breakout Tank</t>
  </si>
  <si>
    <t>Wamsutter Station</t>
  </si>
  <si>
    <t>02/TK-31/Breakout Tank</t>
  </si>
  <si>
    <t>03/TK-47/Breakout Tank</t>
  </si>
  <si>
    <t>04/TK46425/Breakout Tank</t>
  </si>
  <si>
    <t>05/TK20658/Truck Unloading Tank</t>
  </si>
  <si>
    <t>Riner Station</t>
  </si>
  <si>
    <t>01/S1/Cooper GMVH-12-M Compressor Engine</t>
  </si>
  <si>
    <t>02/S2/Cooper GMVH-12-M Compressor Engine</t>
  </si>
  <si>
    <t>10/S15/Waukesha F1197-GU Generator</t>
  </si>
  <si>
    <t>11/Fugitive Emissions</t>
  </si>
  <si>
    <t>Canyon Creek/Vermillion Complex</t>
  </si>
  <si>
    <t>(09) Condensate Tank #1 Heater (W#8AH)</t>
  </si>
  <si>
    <t>(11) Condensate Tank #2 Heater (W#8BH)</t>
  </si>
  <si>
    <t>(17) BTEX Combustor, PESCO PES-C549 Burner (W#14)</t>
  </si>
  <si>
    <t>01/W#1/Waukesha F2895 "A" Compressor Engine</t>
  </si>
  <si>
    <t>02/W#2/Waukesha F2895 "B" Compressor Engine</t>
  </si>
  <si>
    <t>24/W#3/Waukesha VRG310 Generator Engine</t>
  </si>
  <si>
    <t>04/W#4/Reboiler Heater</t>
  </si>
  <si>
    <t>05/W#5/Reboiler Heater</t>
  </si>
  <si>
    <t>06/W#6/Dehydrator Reboiler Vent-(PESCO Burner)</t>
  </si>
  <si>
    <t>07/W#7/Dehydrator Reboiler Vent-(PESCO Burner)</t>
  </si>
  <si>
    <t>08/W#8/Condensate Tank #1 - (Flare)</t>
  </si>
  <si>
    <t>10/W#10/Line Heater #1</t>
  </si>
  <si>
    <t>11/W#11/Line Heater #2</t>
  </si>
  <si>
    <t>09/W#9/Condensate Tank #2 - (Flare)</t>
  </si>
  <si>
    <t>17/Q#1/Waukesha L5790GL "A" Compressor Engine</t>
  </si>
  <si>
    <t>18/Q#2/Waukesha L5790GL "B" Compressor Engine</t>
  </si>
  <si>
    <t>19/Q#3/Waukesha L7042 GL "C" Compressor Engine</t>
  </si>
  <si>
    <t>20/Q#4/Waukesha L7042 GL "D" Compressor Engine</t>
  </si>
  <si>
    <t>21/Q#5/Caterpillar G3412SITA Generator Engine</t>
  </si>
  <si>
    <t>22/Q#6/Regenerator Gas Heater</t>
  </si>
  <si>
    <t>25/QF/Vermillion Fugitive Emissions</t>
  </si>
  <si>
    <t>14/W#14/Canyon Creek Fugitives</t>
  </si>
  <si>
    <t>Frewen Lake Compressor Station</t>
  </si>
  <si>
    <t>(11) TEG Dehy Unit</t>
  </si>
  <si>
    <t>(12) Startup, Shutdown and Malfunctions</t>
  </si>
  <si>
    <t>01/S1/Solar Saturn T-1600 Turbine</t>
  </si>
  <si>
    <t>02/S2/Solar Saturn T-1600 Turbine</t>
  </si>
  <si>
    <t>03/S3/Solar Saturn T-1600 Turbine</t>
  </si>
  <si>
    <t>04/S4/Waukesha L5790 Compressor</t>
  </si>
  <si>
    <t>05/S5/Waukesha L5790 Compressor</t>
  </si>
  <si>
    <t>08/F1/Fugitive Emissions</t>
  </si>
  <si>
    <t>09/S8/Solar Centaur 60-T7300S Turbine</t>
  </si>
  <si>
    <t>Baxter Compressor Station</t>
  </si>
  <si>
    <t>01/CG-7101/Superior 2406G Compressor</t>
  </si>
  <si>
    <t>02/CG-7201/Superior 2406G Compressor</t>
  </si>
  <si>
    <t>03/CG-7301/Superior 2406G Compressor</t>
  </si>
  <si>
    <t>04/CG-7401/Superior 2406G Compressor</t>
  </si>
  <si>
    <t>05/EG-6101/Caterpillar G3406TA Generator</t>
  </si>
  <si>
    <t>06/H-6204/Line Heater</t>
  </si>
  <si>
    <t>07/F-1/Fugitive Emissions</t>
  </si>
  <si>
    <t>Whitney Facility</t>
  </si>
  <si>
    <t>08/I-1A/Inlet Area Hot Glycol Heater #1</t>
  </si>
  <si>
    <t>09/I-1B/Inlet Area Hot Glycol Heater #2</t>
  </si>
  <si>
    <t>06B/FF-250-2/Inlet Area Process Flare Pilots (I-4)</t>
  </si>
  <si>
    <t>07B/FF-250-1/Inlet Water Treating Flare Pilots (I-3)</t>
  </si>
  <si>
    <t>(10) Fugitives</t>
  </si>
  <si>
    <t>Carter Creek Gas Plant</t>
  </si>
  <si>
    <t>01/F1/Boiler A F4201A</t>
  </si>
  <si>
    <t>04A/P1a/Tail Gas Stack F1502/F1503 (part a)</t>
  </si>
  <si>
    <t>02/F2/Boiler B F4201B</t>
  </si>
  <si>
    <t>03/F3/Boiler C F4201C</t>
  </si>
  <si>
    <t>05/P3/High Pressure Flare F4401</t>
  </si>
  <si>
    <t>06/P4/Low Pressure Flare (F4402)</t>
  </si>
  <si>
    <t>08/P8/Fugitive Emissions</t>
  </si>
  <si>
    <t>04C/P1c/Tail Gas Stack F1502/F1503 (bypass mode)</t>
  </si>
  <si>
    <t>10A/F4/Diesel Emergency Generator K4101A</t>
  </si>
  <si>
    <t>10B/F4/Diesel Emergency Generator K4101B</t>
  </si>
  <si>
    <t>11/F5/Diesel Emergency Firewater Pump P4101B</t>
  </si>
  <si>
    <t>12/P7/Vapor Recovery Unit</t>
  </si>
  <si>
    <t>13/Truck Loadout Station</t>
  </si>
  <si>
    <t>East Painter Facility</t>
  </si>
  <si>
    <t>01/1EP/Line Heater, Bulk</t>
  </si>
  <si>
    <t>02/2EP/Line Heater, Bulk</t>
  </si>
  <si>
    <t>03/3EP/Line Heater, Bulk</t>
  </si>
  <si>
    <t>04/4EP/Line Heater, Bulk</t>
  </si>
  <si>
    <t>05/5EP/Line Heater, Test</t>
  </si>
  <si>
    <t>06/6EP/Line Heater, Test</t>
  </si>
  <si>
    <t>08/08EP/Bryan Boiler</t>
  </si>
  <si>
    <t>11/11EP/Emergency Flare</t>
  </si>
  <si>
    <t>10/10EP/Line Heater, Test</t>
  </si>
  <si>
    <t>12/12EP/Compressor K-100</t>
  </si>
  <si>
    <t>13/13EP/Compressor K-200</t>
  </si>
  <si>
    <t>14/14EP/Compressor K-300</t>
  </si>
  <si>
    <t>16/16EP/Heater Treater</t>
  </si>
  <si>
    <t>18/18EP/UPS Generator</t>
  </si>
  <si>
    <t>21/21EP/Fugitive Emissions</t>
  </si>
  <si>
    <t>19/19EP/UPS Generator</t>
  </si>
  <si>
    <t>Painter Station</t>
  </si>
  <si>
    <t>01/Unit 1/Solar Centaur H Turbine</t>
  </si>
  <si>
    <t>02/Unit 2/Solar Centaur H Turbine</t>
  </si>
  <si>
    <t>03/Peerless Building Heater</t>
  </si>
  <si>
    <t>Anschutz Ranch East</t>
  </si>
  <si>
    <t>10/AG10-1/CPF Medium Heat Boiler #1</t>
  </si>
  <si>
    <t>11/AG10-2/CPF Medium Heat Boiler #2</t>
  </si>
  <si>
    <t>15A/G10X-2/Dehy Boiler #4, Burner Exhaust</t>
  </si>
  <si>
    <t>15B/G10X-2/Dehy Boiler #4, Vent Stack</t>
  </si>
  <si>
    <t>19/AG10-3/Heater Treater #3</t>
  </si>
  <si>
    <t>23/CG10-2/Stabilizer Reboiler #2</t>
  </si>
  <si>
    <t>25/CG10-1/Stabilizer Heat Medium Boiler #1</t>
  </si>
  <si>
    <t>26/CG10-2/Stabilizer Heat Medium Boiler #2</t>
  </si>
  <si>
    <t>27/G10X-1/NGL/NRU Heat Medium Boiler #1</t>
  </si>
  <si>
    <t>29/G10X-3/NGL/NRU Heat Medium Boiler #3</t>
  </si>
  <si>
    <t>32/G10X-2/NGL/NRU Regen Heater #2</t>
  </si>
  <si>
    <t>35A/D-2301/Low Pressure Flare</t>
  </si>
  <si>
    <t>35B/D-2301/Low Pressure Flare, Pilot</t>
  </si>
  <si>
    <t>36A/D-2302/High Pressure Flare</t>
  </si>
  <si>
    <t>36B/D-2301/High Pressure Flare, Pilot</t>
  </si>
  <si>
    <t>41/LP1-18/HHE Heat Medium Heater #2</t>
  </si>
  <si>
    <t>43/LP1-44/HHE Heat Medium Heater #1</t>
  </si>
  <si>
    <t>45/1/Amine Vent Stack #1</t>
  </si>
  <si>
    <t>46/2/Amine Vent Stack #2</t>
  </si>
  <si>
    <t>47/BI/Cold Box Vent</t>
  </si>
  <si>
    <t>49/BK/Cold Box Vent</t>
  </si>
  <si>
    <t>50/BL/Process Fugitive Emissions</t>
  </si>
  <si>
    <t>80/BN/Rich Inlet Gas System Fugitive Emissions</t>
  </si>
  <si>
    <t>Emigrant Trail Gas Plant</t>
  </si>
  <si>
    <t>01/42-2101A/Cooper Bessemer GMVH-10 "A" Engine</t>
  </si>
  <si>
    <t>02/42-2101B/Cooper Bessemer GMVH-10 "B" Engine</t>
  </si>
  <si>
    <t>03/Solar Saturn Turbine "A" Generator</t>
  </si>
  <si>
    <t>04/Solar Saturn Turbine "B" Generator</t>
  </si>
  <si>
    <t>05/Regenerator Gas Heater</t>
  </si>
  <si>
    <t>06/Fugitive Emissions (leaks)</t>
  </si>
  <si>
    <t>07/Fugitive (loading)</t>
  </si>
  <si>
    <t>08/Condensate Tank</t>
  </si>
  <si>
    <t>09/Condensate Tank</t>
  </si>
  <si>
    <t>10/Condensate Tank</t>
  </si>
  <si>
    <t>11/Amine Vent</t>
  </si>
  <si>
    <t>Eakin Compressor Station</t>
  </si>
  <si>
    <t>Tanks (19 - 844), (20 - 625), (21 - 1582)</t>
  </si>
  <si>
    <t>Unit #1 (Cat G3608)</t>
  </si>
  <si>
    <t>Unit #2 (Cat G3608)</t>
  </si>
  <si>
    <t>Unit #3 (Cat G3608)</t>
  </si>
  <si>
    <t>Genset #1 (Wauk 3521)</t>
  </si>
  <si>
    <t>Genset #2 (Wauk 3521)</t>
  </si>
  <si>
    <t>Boiler #1</t>
  </si>
  <si>
    <t>Engine Heater</t>
  </si>
  <si>
    <t>Unit 5 (replacement Centaur 40-4000)</t>
  </si>
  <si>
    <t>Unit 7 (replacement Centaur 50-5700S)</t>
  </si>
  <si>
    <t>King Compressor Station</t>
  </si>
  <si>
    <t>01/CG1/White Superior 8GTLB Engine</t>
  </si>
  <si>
    <t>02/CG2/White Superior 8GTLB Engine</t>
  </si>
  <si>
    <t>03/CG3/White Superior 8GTLB Engine</t>
  </si>
  <si>
    <t>06/Fugitive Emissions</t>
  </si>
  <si>
    <t>Shute Creek Treating Facility</t>
  </si>
  <si>
    <t>Train 2 Sulfur Flare</t>
  </si>
  <si>
    <t>(03) Train 1 Process Flare (1FL-5901)</t>
  </si>
  <si>
    <t>(07) Train 1 Sulfur Flare (1FL-5902)</t>
  </si>
  <si>
    <t>(04) Train 2 Process Flare (2FL-5901)</t>
  </si>
  <si>
    <t>Cogen GE Frame 6 Turbine 1</t>
  </si>
  <si>
    <t>Cogen GE Frame 6 Turbine 2</t>
  </si>
  <si>
    <t>Cogen GE Frame 6 Turbine 3</t>
  </si>
  <si>
    <t>Fugitive Propane Emissions</t>
  </si>
  <si>
    <t>Fugitive Ethylene Glycol Emissions</t>
  </si>
  <si>
    <t>Gas Turbine Emergency Generator A</t>
  </si>
  <si>
    <t>Gas Turbine Emergency Generator B</t>
  </si>
  <si>
    <t>Dehydration Regeneration Heater A</t>
  </si>
  <si>
    <t>Dehydration Regeneration Heater B</t>
  </si>
  <si>
    <t>Dehydration Regeneration Heater C</t>
  </si>
  <si>
    <t>(05) Boiler A (H5401A)</t>
  </si>
  <si>
    <t>(06) Boiler B (H5401B)</t>
  </si>
  <si>
    <t>Selexol CO2 Vent and Heater</t>
  </si>
  <si>
    <t>Syngas unit furnace</t>
  </si>
  <si>
    <t>Muddy Creek Station</t>
  </si>
  <si>
    <t>(10) Fugitive Emissions</t>
  </si>
  <si>
    <t>06/Waukesha L7042GU Emer. Gen.</t>
  </si>
  <si>
    <t>08/Peerless Boiler #1</t>
  </si>
  <si>
    <t>01/Unit 1/Solar Mars 100-T15000S Turbine</t>
  </si>
  <si>
    <t>02/Unit 2/Solar Mars 100-T15000S Turbine</t>
  </si>
  <si>
    <t>03/Unit 3/Solar Mars 100-T15000S Turbine</t>
  </si>
  <si>
    <t>04/Unit 4/Solar Mars 100-T15000S Turbine</t>
  </si>
  <si>
    <t>05/Unit 5/Solar Mars 100-T15000S Turbine</t>
  </si>
  <si>
    <t>07/Waukesha L36GSI Generator Eng.</t>
  </si>
  <si>
    <t>09/Peerless Boiler #2</t>
  </si>
  <si>
    <t>Kemmerer Compressor Station</t>
  </si>
  <si>
    <t>01/01/Cooper-Bessemer GMWC-6 Compressor Engine</t>
  </si>
  <si>
    <t>04/04/Cooper-Bessemer 6V-250 Compressor Engine</t>
  </si>
  <si>
    <t>05/05/Sellers C-100-W15 Boiler</t>
  </si>
  <si>
    <t>07/07/Solar Centaur T4700S Turbine</t>
  </si>
  <si>
    <t>02/02/Cooper-Bessemer GMWC-6 Compressor Engine</t>
  </si>
  <si>
    <t>03/03/Cooper-Bessemer GMWC-6 Compressor Engine</t>
  </si>
  <si>
    <t>08/F001/Facility Fugitive Emissions</t>
  </si>
  <si>
    <t>11/11/Sivallis Line Heater</t>
  </si>
  <si>
    <t>LaBarge Compressor Station</t>
  </si>
  <si>
    <t>Fugitives (F1)</t>
  </si>
  <si>
    <t>(06) Dehy-1 Reboiler</t>
  </si>
  <si>
    <t>Mars 100</t>
  </si>
  <si>
    <t>(07) Dehy-2 Reboiler</t>
  </si>
  <si>
    <t>(08) Thermal Oxidizer</t>
  </si>
  <si>
    <t>Opal Gas Plant</t>
  </si>
  <si>
    <t>11/OP-2/Solar Centaur 40-T4500 Turbine</t>
  </si>
  <si>
    <t>(48) 1000 BBL Stabilized Cond. Tank T-1</t>
  </si>
  <si>
    <t>(49) 1000 BBL Stabilized Cond. Tank T-2</t>
  </si>
  <si>
    <t>(F1) Process Piping Fugitives (F-1)</t>
  </si>
  <si>
    <t>ABCO Waste Heat Boiler (AQD #1) + Solar Centaur T-4500 Turbine</t>
  </si>
  <si>
    <t>Hot Oil Heater (AQD #4)</t>
  </si>
  <si>
    <t>Regeneration Gas Heater (AQD #5)</t>
  </si>
  <si>
    <t>Glycol Water Heater (AQD #6)</t>
  </si>
  <si>
    <t>Regeneration Gas Heater (AQD #15)</t>
  </si>
  <si>
    <t>Glycol Water Heater (AQD# 16)</t>
  </si>
  <si>
    <t>TXP3&amp;4 Process Flare (AQD# 18A)</t>
  </si>
  <si>
    <t>TXP1 Plant Flare (AQD# 18B)</t>
  </si>
  <si>
    <t>TXP2 Plant Flare (AQD# 18D)</t>
  </si>
  <si>
    <t>TXP2 Plant VOC Flare (AQD# 18E)</t>
  </si>
  <si>
    <t>Solar Taurus T-6502S Turbine (AQD#19B) - Exhaust passes thru unfired WHRU</t>
  </si>
  <si>
    <t>Solar Taurus T-6502S Turbine (AQD#20B) - Exhaust passes thru unfired WHRU</t>
  </si>
  <si>
    <t>Solar Mars 90-T12000S Turbine (AQD# 27)</t>
  </si>
  <si>
    <t>Solar Centaur T-4700S Turbine (AQD# 28)</t>
  </si>
  <si>
    <t>Solar Taurus 70-T10302S Turbine (AQD# 33)</t>
  </si>
  <si>
    <t>Solar Centaur 50-T5700S Turbine (AQD# 34)</t>
  </si>
  <si>
    <t>Solar Mars 100-T15000S Turbine (AQD# 35) - Exhaust passes thru unfired WHRU</t>
  </si>
  <si>
    <t>Solar Mars 100-T15000S Turbine (AQD# 36) - Exhaust passes thru unfired WHRU</t>
  </si>
  <si>
    <t>Regeneration Gas Heater (AQD# 37)</t>
  </si>
  <si>
    <t>Glycol Dehydrator Thermal Oxidizer (AQD# 46) + Reboiler Burner</t>
  </si>
  <si>
    <t>Solar Taurus 70-T10302S Turbine (AQD# 43) WHR stack - Approx. 80% of exhaust pas</t>
  </si>
  <si>
    <t>TXP5 Mars 100-T15000S Turbine #1 WHRU Stack (80% of exhaust passes thru WHRU sta</t>
  </si>
  <si>
    <t>TXP5 Mars 100-T15000S Turbine #2 WHRU Stack (80% of exhaust passes thru WHRU sta</t>
  </si>
  <si>
    <t>TXP5 Amine Unit Thermal Oxidizer</t>
  </si>
  <si>
    <t>Loading Rack Enclosed Vapor Combustor Unit #1</t>
  </si>
  <si>
    <t>Federal 1691 8i Wellsite</t>
  </si>
  <si>
    <t>Sun Dog Compressor Station</t>
  </si>
  <si>
    <t>Dehydration unit reboiler</t>
  </si>
  <si>
    <t>Rawlins Plant</t>
  </si>
  <si>
    <t>White Superior 8GT-825 Compressor Engine</t>
  </si>
  <si>
    <t>EconoTherm Process Furnace</t>
  </si>
  <si>
    <t>Cummins (GTA 8.3 GS2) Emergency Generator</t>
  </si>
  <si>
    <t>Dresser Clark TLAS-6 Compressor Engine</t>
  </si>
  <si>
    <t>Dresser Clark TLA-6 Compressor Engine</t>
  </si>
  <si>
    <t>Allison 501KC-5 Turbine Compressor Engine</t>
  </si>
  <si>
    <t>Waukesha Emergency Generator Engine</t>
  </si>
  <si>
    <t>Waukesha H24G Emergency Generator Engine</t>
  </si>
  <si>
    <t>Fugitive Equipment Leaks</t>
  </si>
  <si>
    <t>Wheco Process Furnace</t>
  </si>
  <si>
    <t>Olman-Heath Salt Bath Heater</t>
  </si>
  <si>
    <t>Bryon Boilers Heating Boiler</t>
  </si>
  <si>
    <t>Parker Boiler Comfort Heater</t>
  </si>
  <si>
    <t>White Superior 2406G Compressor Engine</t>
  </si>
  <si>
    <t>Parker Heating Boiler</t>
  </si>
  <si>
    <t>Flare (Pilot)</t>
  </si>
  <si>
    <t>Plant Flare Emissions</t>
  </si>
  <si>
    <t>Muddy Gap Compressor Station</t>
  </si>
  <si>
    <t>Flare</t>
  </si>
  <si>
    <t>Comfort Heat Boiler</t>
  </si>
  <si>
    <t>Rolls Royce 501KC-5 DLE</t>
  </si>
  <si>
    <t>Allison 501KC-5</t>
  </si>
  <si>
    <t>Arlington Compressor Station</t>
  </si>
  <si>
    <t>6598 hp Caterpillar 16CM34</t>
  </si>
  <si>
    <t>0.75 MM Btu/hr Fuel Gas Heater</t>
  </si>
  <si>
    <t>934 hp Waukesha P48GSI Emergency Generator</t>
  </si>
  <si>
    <t>Medicine Bow Station</t>
  </si>
  <si>
    <t>Other VOC sources</t>
  </si>
  <si>
    <t>Breakout Tank (internal floating roof)</t>
  </si>
  <si>
    <t>Bairoil Station</t>
  </si>
  <si>
    <t>Crude/Gathering and Storage Tank</t>
  </si>
  <si>
    <t>Bunker Hill Compressor</t>
  </si>
  <si>
    <t>BS&amp;B Glycol Dehydration Unit 
(regenerator vent)</t>
  </si>
  <si>
    <t>White-Superior 8G-825 Compressor Engine</t>
  </si>
  <si>
    <t>BS&amp;B Dehy Heater</t>
  </si>
  <si>
    <t>Condensate/Produced Water Storage Tank</t>
  </si>
  <si>
    <t>Echo Springs Gas Plant</t>
  </si>
  <si>
    <t>S18 Zeeco Duct Burner (Hot Oil System Burner)</t>
  </si>
  <si>
    <t>Waukesha 12VAT25GL (S1)</t>
  </si>
  <si>
    <t>Waukesha 12VAT25GL (S2)</t>
  </si>
  <si>
    <t>Solar Centaur 40-T4700S (N/S) + DB (S3/4/18)</t>
  </si>
  <si>
    <t>Waukesha 7042GL (S5)</t>
  </si>
  <si>
    <t>White Superior 8G825 (S8)</t>
  </si>
  <si>
    <t>TXP1 Flare (S13)</t>
  </si>
  <si>
    <t>TXP2&amp;3 Flares (S14)</t>
  </si>
  <si>
    <t>#1 Dehy Regen Heater (S15)</t>
  </si>
  <si>
    <t>#2 Dehy Regen Heater (S16)</t>
  </si>
  <si>
    <t>Solar T-5700 (W) + DB (S19/21)</t>
  </si>
  <si>
    <t>Solar T-5700 (E) + DB (S20/22)</t>
  </si>
  <si>
    <t>Solar Mars 100-T 5000S (S25)</t>
  </si>
  <si>
    <t>Solar Centaur 40-T4700S (S27)</t>
  </si>
  <si>
    <t>Solar Centaur 40-T4700S (S28)</t>
  </si>
  <si>
    <t>TXP3 Regen Heater (S30)</t>
  </si>
  <si>
    <t>TXP3 Amine Regen Vent Therm Oxid (S31)</t>
  </si>
  <si>
    <t>Solar Centaur 40-T4700S (S33)</t>
  </si>
  <si>
    <t>TXP1 Amine Regen Vent (S23)</t>
  </si>
  <si>
    <t>TXP2 Amine Regen Vent</t>
  </si>
  <si>
    <t>Fugitive Emissions (F1)</t>
  </si>
  <si>
    <t>Laramie Compressor Station</t>
  </si>
  <si>
    <t>Clark TCVA-10 Compressor Engine</t>
  </si>
  <si>
    <t>Allison 501KC-5 Turbine Compressor</t>
  </si>
  <si>
    <t>William-Davis Steam Boiler</t>
  </si>
  <si>
    <t>Big Robbie Compressor Station</t>
  </si>
  <si>
    <t>02/D1/TEG Dehy &amp; reboiler</t>
  </si>
  <si>
    <t>03/D2/TEG Dehy &amp; reboiler</t>
  </si>
  <si>
    <t>Monell NGL Plant</t>
  </si>
  <si>
    <t>01/Hot Oil Heater</t>
  </si>
  <si>
    <t>02/Fugitive Emissions</t>
  </si>
  <si>
    <t>03/Hot Oil Heater</t>
  </si>
  <si>
    <t>04/Amine Reboiler</t>
  </si>
  <si>
    <t>Steamboat Junction Sales Gas Compressor</t>
  </si>
  <si>
    <t>02/Dehy Still Vent</t>
  </si>
  <si>
    <t>Delaney Rim 27-1</t>
  </si>
  <si>
    <t>SEPERATOR BURNER</t>
  </si>
  <si>
    <t>PNEUMATIC EQUIPMENT</t>
  </si>
  <si>
    <t>CONDENSATE STORAGE TANK</t>
  </si>
  <si>
    <t>Gasoline Tank</t>
  </si>
  <si>
    <t>EG Dehy</t>
  </si>
  <si>
    <t>Diesel Storage Tank</t>
  </si>
  <si>
    <t>Power Boiler</t>
  </si>
  <si>
    <t>Tail Gas Incinerator</t>
  </si>
  <si>
    <t>Rock Springs Terminal</t>
  </si>
  <si>
    <t>01/Fugitive Tank Emissions</t>
  </si>
  <si>
    <t>02/Truck Loading and Flare</t>
  </si>
  <si>
    <t>03/Liquid Fugitive</t>
  </si>
  <si>
    <t>04/Miscellaneous</t>
  </si>
  <si>
    <t>Marianne Compressor Station</t>
  </si>
  <si>
    <t>02/F1/Fugitive Emissions</t>
  </si>
  <si>
    <t>04/D1a/TEG Dehydration Reboiler Still Vent</t>
  </si>
  <si>
    <t>05/D1b/Reboiler Burner</t>
  </si>
  <si>
    <t>06/H1/Heater</t>
  </si>
  <si>
    <t>Fossil Ridge Gas Plant</t>
  </si>
  <si>
    <t>803/H-803/Medium Heater</t>
  </si>
  <si>
    <t>801f/FS-801/Plant Flare Stack #1</t>
  </si>
  <si>
    <t>Yates Bicycle Federal Compressor #18</t>
  </si>
  <si>
    <t>02/D1a/TEG Dehy Still Vent</t>
  </si>
  <si>
    <t>03/D1b/Reboiler Burner</t>
  </si>
  <si>
    <t>04/T1/Condensate Storage Tank</t>
  </si>
  <si>
    <t>05/F1/Fugitive Emissions</t>
  </si>
  <si>
    <t>Yates Bicycle Federal Compressor #6</t>
  </si>
  <si>
    <t>02/D1a/TEG Dehydrator Still Vent</t>
  </si>
  <si>
    <t>Yates Huffy State Compressor #16</t>
  </si>
  <si>
    <t>Cedar Canyon Master Meter</t>
  </si>
  <si>
    <t>TEG Dehy with Reboiler</t>
  </si>
  <si>
    <t>Bravo Unit 02 Central Tank Battery</t>
  </si>
  <si>
    <t>03/Separator Burner</t>
  </si>
  <si>
    <t>04/Treater Burners</t>
  </si>
  <si>
    <t>05/Tank Heater Burners</t>
  </si>
  <si>
    <t>07/Pneumatic Equipment</t>
  </si>
  <si>
    <t>08/Process Fugitive Emissions</t>
  </si>
  <si>
    <t>09/Tank to truck Fugitive Emissions</t>
  </si>
  <si>
    <t>13/TEG Dehy</t>
  </si>
  <si>
    <t>12/12/Flare</t>
  </si>
  <si>
    <t>4a/4a/Heater Treater</t>
  </si>
  <si>
    <t>Desert Springs Unit 16</t>
  </si>
  <si>
    <t>CONDENSATE TANK</t>
  </si>
  <si>
    <t>Desert Springs Unit 5</t>
  </si>
  <si>
    <t>Desert Springs Unit 6</t>
  </si>
  <si>
    <t>Desert Springs Unit 7</t>
  </si>
  <si>
    <t>Rock Springs Station</t>
  </si>
  <si>
    <t>05/F-1/Fugitive Emissions</t>
  </si>
  <si>
    <t>Higgins Dehydration Facility</t>
  </si>
  <si>
    <t>04/F002/Flare</t>
  </si>
  <si>
    <t>05/F003/Heat Medium Heater</t>
  </si>
  <si>
    <t>07/F005/Heat Medium Heater</t>
  </si>
  <si>
    <t>11/TL-001/Truck Loadout</t>
  </si>
  <si>
    <t>12/Fug/Fugitive Emissions</t>
  </si>
  <si>
    <t>North Brady Compressor Station</t>
  </si>
  <si>
    <t>Blowdown Vent</t>
  </si>
  <si>
    <t>Black Butte 1-18-100 Compressor Station</t>
  </si>
  <si>
    <t>Black Butte 13-18-100 Compressor Station</t>
  </si>
  <si>
    <t>02/Fugitives</t>
  </si>
  <si>
    <t>03/Glycol Dehydration Unit Heater/Vent</t>
  </si>
  <si>
    <t>Blue Forest</t>
  </si>
  <si>
    <t>02/Dehy R/Dehydrator Reboiler</t>
  </si>
  <si>
    <t>03/Cond H/Condensate Tank Heater</t>
  </si>
  <si>
    <t>04/D-1/Glycol Dehydration Unit Vent</t>
  </si>
  <si>
    <t>06/T-2/Tank</t>
  </si>
  <si>
    <t>05/T1/Condensate Tanks (4)</t>
  </si>
  <si>
    <t>12/D-2/Dehy w/ Reboiler</t>
  </si>
  <si>
    <t>13/F1/Flare</t>
  </si>
  <si>
    <t>14/G-1/Onan LPG-3</t>
  </si>
  <si>
    <t>Fabian Ditch Compressor Station</t>
  </si>
  <si>
    <t>02/P-1/Ford LSG 423</t>
  </si>
  <si>
    <t>03/Glycol Dehydration Unit</t>
  </si>
  <si>
    <t>05/Onan LPG-3</t>
  </si>
  <si>
    <t>06/Fugitives</t>
  </si>
  <si>
    <t>Lincoln Road Compressor Station</t>
  </si>
  <si>
    <t>01/H-2/Condensate Tank Heater</t>
  </si>
  <si>
    <t>02/Dehy R/Dehydrator Reboiler Heater</t>
  </si>
  <si>
    <t>09/Ford LSG 423</t>
  </si>
  <si>
    <t>12/G1/Onan LPG-3</t>
  </si>
  <si>
    <t>Lincoln Road Gas Plant</t>
  </si>
  <si>
    <t>05/Medium Heat Heater</t>
  </si>
  <si>
    <t>Sevenmile Gulch Compressor Station</t>
  </si>
  <si>
    <t>05/H-1/Dehy Reboiler</t>
  </si>
  <si>
    <t>06/F1/Enclosed Flare</t>
  </si>
  <si>
    <t>07/PO/Pigging Operations</t>
  </si>
  <si>
    <t>Stagecoach Compressor Station</t>
  </si>
  <si>
    <t>03/H-1/Glycol Dehydrator Regenerator Heater</t>
  </si>
  <si>
    <t>04/P-1/Ford Pump Engine</t>
  </si>
  <si>
    <t>05/Dehy-1/TEG Dehydrator</t>
  </si>
  <si>
    <t>Storm Shelter Compressor Station</t>
  </si>
  <si>
    <t>04/H-1/Dehydrator Regenerator</t>
  </si>
  <si>
    <t>06/NA/Fugitives</t>
  </si>
  <si>
    <t>07/P-1/Ford LSG 423</t>
  </si>
  <si>
    <t>08/TEG Dehydration Unit Still Vent</t>
  </si>
  <si>
    <t>09/TEG Dehydration Unit Flash Tank</t>
  </si>
  <si>
    <t>Wild Rose Compressor Station</t>
  </si>
  <si>
    <t>09/G2/Onan LPG-3</t>
  </si>
  <si>
    <t>11/D1b/Reboiler</t>
  </si>
  <si>
    <t>13/D2b/Reboiler</t>
  </si>
  <si>
    <t>14/T1/400 bbl Condensate Tank</t>
  </si>
  <si>
    <t>15/T2/400 bbl Condensate Tank</t>
  </si>
  <si>
    <t>16/T3/400 bbl Condensate Tank</t>
  </si>
  <si>
    <t>17/T4/400 bbl Condensate Tank</t>
  </si>
  <si>
    <t>18/F1/Flare</t>
  </si>
  <si>
    <t>Heat Medium Heater</t>
  </si>
  <si>
    <t>Amine Heater</t>
  </si>
  <si>
    <t>Thermal Oxidizer</t>
  </si>
  <si>
    <t>Truck Loadout</t>
  </si>
  <si>
    <t>Horse Trap Compressor Station</t>
  </si>
  <si>
    <t>03/03/Water Tank Heater</t>
  </si>
  <si>
    <t>Tank Heater</t>
  </si>
  <si>
    <t>Dehy Reboiler Heater</t>
  </si>
  <si>
    <t>Slug Catcher Retention Heater</t>
  </si>
  <si>
    <t>Big Drop Compressor Station</t>
  </si>
  <si>
    <t>02/300 bbl Scrubber Tank</t>
  </si>
  <si>
    <t>Lateral 706 Compressor</t>
  </si>
  <si>
    <t>2/HTR 1/Dehy Reboiler Heater</t>
  </si>
  <si>
    <t>South Deer Creek Compressor Station</t>
  </si>
  <si>
    <t>02/2/Dehydrator</t>
  </si>
  <si>
    <t>03/3/Reboiler</t>
  </si>
  <si>
    <t>04/4/Condensate Storage Tank</t>
  </si>
  <si>
    <t>05/5/Loading Loss</t>
  </si>
  <si>
    <t>06/6/Fugitive Emissions</t>
  </si>
  <si>
    <t>TEG Dehy Reboiler</t>
  </si>
  <si>
    <t>Combustor C1a</t>
  </si>
  <si>
    <t>Combustor C1b</t>
  </si>
  <si>
    <t>Middle Baxter Compressor</t>
  </si>
  <si>
    <t>2/HTR1/Dehydration Reboiler Burner 1</t>
  </si>
  <si>
    <t>Simon Compressor Station</t>
  </si>
  <si>
    <t>04/Heater #19/Heater</t>
  </si>
  <si>
    <t>05/Fuel Gas Heater/Heater</t>
  </si>
  <si>
    <t>06/Reboiler #19/Reboiler</t>
  </si>
  <si>
    <t>Skull Creek Compressor Station</t>
  </si>
  <si>
    <t>05/Heat Medium Heater</t>
  </si>
  <si>
    <t>Echo Springs Compressor Station</t>
  </si>
  <si>
    <t>H1 - Fuel Gas Heater</t>
  </si>
  <si>
    <t>H1 - Heater</t>
  </si>
  <si>
    <t>Neptune 13-11</t>
  </si>
  <si>
    <t>01/01/400 bbl Condensate Tank</t>
  </si>
  <si>
    <t>03/03/Separator Heater</t>
  </si>
  <si>
    <t>Salt Wells Compressor Station</t>
  </si>
  <si>
    <t>3/Glycol Dehydration Unit</t>
  </si>
  <si>
    <t>4/0.75 MMBtu/hr Line Heater</t>
  </si>
  <si>
    <t>5/Fugitives</t>
  </si>
  <si>
    <t>MH-1 Compressor Station</t>
  </si>
  <si>
    <t>07/T2/100 bbl Tank</t>
  </si>
  <si>
    <t>03/T1/Waste Water Tank</t>
  </si>
  <si>
    <t>06/D2/TEG Dehy &amp; reboiler</t>
  </si>
  <si>
    <t>TEPPCO Crude Wamsutter Station</t>
  </si>
  <si>
    <t>TANK</t>
  </si>
  <si>
    <t>Fireplace Rock #1 Compressor Station</t>
  </si>
  <si>
    <t>02/TEG Dehy &amp; reboiler</t>
  </si>
  <si>
    <t>03/Pump</t>
  </si>
  <si>
    <t>04/Fugitive Emissions</t>
  </si>
  <si>
    <t>05/Condensate Storage Tank</t>
  </si>
  <si>
    <t>Chicken Springs CS #1</t>
  </si>
  <si>
    <t>02/D1b/Reboiler Burner</t>
  </si>
  <si>
    <t>Pacific Rim Compressor Station #1</t>
  </si>
  <si>
    <t>Rifes Rim Compressor Station #1</t>
  </si>
  <si>
    <t>02/TEG Dehy</t>
  </si>
  <si>
    <t>Wamsutter Regulator</t>
  </si>
  <si>
    <t>03/03/TEG Dehydration Unit Reboiler Vent</t>
  </si>
  <si>
    <t>04/04/TEG Dehydration Unit Flash Tank</t>
  </si>
  <si>
    <t>05/05/1.5 mmbtu/hr Reboiler Burner</t>
  </si>
  <si>
    <t>06/Amine Unit w/ Reboiler</t>
  </si>
  <si>
    <t>07/TEG Storage Tank</t>
  </si>
  <si>
    <t>South Baxter Unit 22</t>
  </si>
  <si>
    <t>PRODUCTION EQUIPMENT</t>
  </si>
  <si>
    <t>Painter Fractionation Facility</t>
  </si>
  <si>
    <t>02/H-1/Hot Oil Heater</t>
  </si>
  <si>
    <t>03/H-3/Hot Oil Heater</t>
  </si>
  <si>
    <t>Painter Reservoir Gas Complex</t>
  </si>
  <si>
    <t>01/X-2801/Glycol Regenerator</t>
  </si>
  <si>
    <t>04/G10-1/#1 Heating Medium Heater</t>
  </si>
  <si>
    <t>05/G10-2/#2 Heating Medium Heater</t>
  </si>
  <si>
    <t>08/E10-/Diesel Emergency Firewater Pump</t>
  </si>
  <si>
    <t>09/V82811/Glycol Still Vent</t>
  </si>
  <si>
    <t>10/V82706/Amine Reflux Drum Vent</t>
  </si>
  <si>
    <t>Ryckman Creek Gas Plant</t>
  </si>
  <si>
    <t>01/7/Thaynes Production Unit 18</t>
  </si>
  <si>
    <t>03/14/North Production Heater Treater</t>
  </si>
  <si>
    <t>04/15/South Production Heater Treater</t>
  </si>
  <si>
    <t>05/16/North Heat Medium Heater</t>
  </si>
  <si>
    <t>06/17/South Heat Medium Heater</t>
  </si>
  <si>
    <t>07/19/North Treater Gas Compressor</t>
  </si>
  <si>
    <t>08/20/South Treater Gas Compressor</t>
  </si>
  <si>
    <t>Henry Unit #1</t>
  </si>
  <si>
    <t>03/3/Condensate Storage Tank - 400 BBL</t>
  </si>
  <si>
    <t>02/2/Glycol Dehydration Unit Heater/Vent</t>
  </si>
  <si>
    <t>04/4/Pneumatic Controllers</t>
  </si>
  <si>
    <t>01/1PC/Bryan Boiler - I80</t>
  </si>
  <si>
    <t>06/6PC/Bryan Boiler</t>
  </si>
  <si>
    <t>07/7PC/In-Line Heater, Bulk</t>
  </si>
  <si>
    <t>08/8PC/In-Line Heater, Bulk</t>
  </si>
  <si>
    <t>09/9PC/In-Line Heater, Bulk</t>
  </si>
  <si>
    <t>10/10PC/In-Line Heater, Bulk</t>
  </si>
  <si>
    <t>11/11PC/In-Line Heater, Bulk</t>
  </si>
  <si>
    <t>12/12PC/In-Line Heater, Bulk</t>
  </si>
  <si>
    <t>13/13PC/In-Line Heater, Bulk</t>
  </si>
  <si>
    <t>14/14PC/In-Line Heater, Bulk</t>
  </si>
  <si>
    <t>15/15PC/In-Line Heater, Bulk</t>
  </si>
  <si>
    <t>21/21PC/Vapor Recovery Unit</t>
  </si>
  <si>
    <t>Carter Creek</t>
  </si>
  <si>
    <t>01/82-122/Fairbanks Morse MEP-6G</t>
  </si>
  <si>
    <t>Coyote Creek</t>
  </si>
  <si>
    <t>03/Heater</t>
  </si>
  <si>
    <t>Clear Creek Meter &amp; Regulation Station</t>
  </si>
  <si>
    <t>01/Onan LPG-4</t>
  </si>
  <si>
    <t>Leroy Storage Compressor Station</t>
  </si>
  <si>
    <t>3/3/Pesco Line Heater</t>
  </si>
  <si>
    <t>4/4/Dehydration Unit</t>
  </si>
  <si>
    <t>5/5/Heater</t>
  </si>
  <si>
    <t>Church Butte Central Facility</t>
  </si>
  <si>
    <t>Emission Unit for 14</t>
  </si>
  <si>
    <t>Emission Unit for 16</t>
  </si>
  <si>
    <t>Emission Unit for 17</t>
  </si>
  <si>
    <t>Emission Unit for 24</t>
  </si>
  <si>
    <t>Emission Unit for 1</t>
  </si>
  <si>
    <t>Emission Unit for 9</t>
  </si>
  <si>
    <t>Emission Unit for 2A</t>
  </si>
  <si>
    <t>Emission Unit for 2B</t>
  </si>
  <si>
    <t>Luckey Ditch Compressor Station</t>
  </si>
  <si>
    <t>09/9/Well #1 Line Heater</t>
  </si>
  <si>
    <t>10/10/Well #1 Heater Treater</t>
  </si>
  <si>
    <t>11/11/Well #2 Production Unit</t>
  </si>
  <si>
    <t>12/12/Well #2 Heater Treater</t>
  </si>
  <si>
    <t>13/13/Well #3 Production Unit</t>
  </si>
  <si>
    <t>14/14/Well #3 Heater Treater</t>
  </si>
  <si>
    <t>15/15/Well #4 Production Unit</t>
  </si>
  <si>
    <t>16/16/Well #4 Heater Treater</t>
  </si>
  <si>
    <t>17/17/Well #5 Production Unit</t>
  </si>
  <si>
    <t>18/18/Well #5 Heater Treater</t>
  </si>
  <si>
    <t>19/19/A Battery Recycle Heater Treater</t>
  </si>
  <si>
    <t>20/20/Dehy Reboiler</t>
  </si>
  <si>
    <t>31/31/Well #6 Production Unit</t>
  </si>
  <si>
    <t>32/32/Well #6 Heater Treater</t>
  </si>
  <si>
    <t>35/35/Well #7 Production Unit</t>
  </si>
  <si>
    <t>36/36/Well #7 Heater Treater</t>
  </si>
  <si>
    <t>39/39/Well #8 Production Unit</t>
  </si>
  <si>
    <t>40/40/Well #8 Heater Treater</t>
  </si>
  <si>
    <t>43/43/Well #9 Production Unit</t>
  </si>
  <si>
    <t>44/44/Well #9 Heater Treater</t>
  </si>
  <si>
    <t>47/47/Well #11 Production Unit</t>
  </si>
  <si>
    <t>48/48/Well #11 Heater Treater</t>
  </si>
  <si>
    <t>51/51/B Battery Recycle Heater Treater</t>
  </si>
  <si>
    <t>20a/20a/Glycol Dehydration Unit</t>
  </si>
  <si>
    <t>55/55/Oil Storage Tank</t>
  </si>
  <si>
    <t>56/56/Oil Storage Tank</t>
  </si>
  <si>
    <t>58/58/Fugitive Emissions</t>
  </si>
  <si>
    <t>Whiskey Springs 3</t>
  </si>
  <si>
    <t>04/04/Storage Tanks</t>
  </si>
  <si>
    <t>07/07/Dehydration Unit Reboiler</t>
  </si>
  <si>
    <t>Waterfall Compressor Station</t>
  </si>
  <si>
    <t>03/H1/Dehy #1 Reboiler</t>
  </si>
  <si>
    <t>04/H2/Dehy #2 Reboiler</t>
  </si>
  <si>
    <t>Whiskey Buttes 201</t>
  </si>
  <si>
    <t>Pioneer Dew Point Depression Plant</t>
  </si>
  <si>
    <t>03/H1/Hot Oil Heater</t>
  </si>
  <si>
    <t>06/Produced Water Tanks</t>
  </si>
  <si>
    <t>04/H2/Hot Oil Heater</t>
  </si>
  <si>
    <t>Ballerina 10-10</t>
  </si>
  <si>
    <t>01/Glycol Dehydration Unit</t>
  </si>
  <si>
    <t>Moxtop 6-1</t>
  </si>
  <si>
    <t>BURNERS (2)</t>
  </si>
  <si>
    <t>Reynard 11-1</t>
  </si>
  <si>
    <t>HEATERS (2)</t>
  </si>
  <si>
    <t>JL 84 Compressor Station</t>
  </si>
  <si>
    <t>02/Condensate Tank</t>
  </si>
  <si>
    <t>03/Fugitive Emissions</t>
  </si>
  <si>
    <t>Cow Hollow Compressor Station</t>
  </si>
  <si>
    <t>04/F1/Fugitives</t>
  </si>
  <si>
    <t>03/T3/Condensate Tank</t>
  </si>
  <si>
    <t>Fontenelle Compressor Station</t>
  </si>
  <si>
    <t>02/TEG Dehydrator</t>
  </si>
  <si>
    <t>Hogsback Compressor Station</t>
  </si>
  <si>
    <t>02/F1/Condensate Tank</t>
  </si>
  <si>
    <t>Moxa North Compressor Station</t>
  </si>
  <si>
    <t>03/Fugitive VOC Emissions</t>
  </si>
  <si>
    <t>Moxa South Compressor Station</t>
  </si>
  <si>
    <t>03/Plant Fugitive VOC Emissions</t>
  </si>
  <si>
    <t>Fontenelle Compressor Station 14-27</t>
  </si>
  <si>
    <t>08/#1 and #2 Dehydrators</t>
  </si>
  <si>
    <t>Glycol Dehydrator</t>
  </si>
  <si>
    <t>Line Heater</t>
  </si>
  <si>
    <t>Fontenelle Federal 12-24DX</t>
  </si>
  <si>
    <t>PRODUCTION HEATER</t>
  </si>
  <si>
    <t>Fontenelle West Compressor Station</t>
  </si>
  <si>
    <t>02/Condensate Storage Tank</t>
  </si>
  <si>
    <t>Savery Compressor Station</t>
  </si>
  <si>
    <t>Dehy</t>
  </si>
  <si>
    <t>REBOILER</t>
  </si>
  <si>
    <t>(3) SEPARATORS</t>
  </si>
  <si>
    <t>Flare - Control T1</t>
  </si>
  <si>
    <t>Enclosed Combustor</t>
  </si>
  <si>
    <t>Gasifier Preheater 1 (GP-1)</t>
  </si>
  <si>
    <t>Gasifier Preheater 2 (GP-2)</t>
  </si>
  <si>
    <t>Gasifier Preheater 3 (GP-3)</t>
  </si>
  <si>
    <t>Gasifier Preheater 4 (GP-4)</t>
  </si>
  <si>
    <t>Gasifier Preheater 5 (GP-5)</t>
  </si>
  <si>
    <t>Aux Boiler (AB)</t>
  </si>
  <si>
    <t>Catalyst Regenerator (B-1)</t>
  </si>
  <si>
    <t>Reactivation Heater (B-2)</t>
  </si>
  <si>
    <t>HGT Reactor Charge Heater (B-3)</t>
  </si>
  <si>
    <t>HP Flare (Z8901)</t>
  </si>
  <si>
    <t>LP Flare (Z8902)</t>
  </si>
  <si>
    <t>CO2 Vent (CO2V)</t>
  </si>
  <si>
    <t>Bairoil - CO2 Recovery Plant</t>
  </si>
  <si>
    <t>SOIL VAPOR EXTRACTION</t>
  </si>
  <si>
    <t>AMINE REGENERATOR</t>
  </si>
  <si>
    <t>FLARE'S PILOT</t>
  </si>
  <si>
    <t>MEDIUM HEATER #1</t>
  </si>
  <si>
    <t>MEDIUM HEATER #2</t>
  </si>
  <si>
    <t>HOT OIL HEATER</t>
  </si>
  <si>
    <t>INCINERATOR</t>
  </si>
  <si>
    <t>TEG HEATER #1</t>
  </si>
  <si>
    <t>TEG HEATER #2</t>
  </si>
  <si>
    <t>Wertz Fuel Gas System</t>
  </si>
  <si>
    <t>DEHY REBOILER</t>
  </si>
  <si>
    <t>DEHY VENT</t>
  </si>
  <si>
    <t>Fillmore 2-18</t>
  </si>
  <si>
    <t>SEPARATOR BURNER</t>
  </si>
  <si>
    <t>CONDENSATE TANKS (2)</t>
  </si>
  <si>
    <t>BTEX COMBUSTOR</t>
  </si>
  <si>
    <t>Westside Canal Compressor Station</t>
  </si>
  <si>
    <t>Sauder Dehydrator Heater</t>
  </si>
  <si>
    <t>Sauder Glycol Dehydration Unit</t>
  </si>
  <si>
    <t>BS&amp;B Line Heater</t>
  </si>
  <si>
    <t>Pneumatic Controllers</t>
  </si>
  <si>
    <t>Storage Tanks</t>
  </si>
  <si>
    <t>Robbers Gulch 10-34-14-92</t>
  </si>
  <si>
    <t>PNEUMATIC FUGITIVES</t>
  </si>
  <si>
    <t>PROCESS FUGITIVES</t>
  </si>
  <si>
    <t>Pretty Water Gas Plant</t>
  </si>
  <si>
    <t>1/Regeneration Gas Heater</t>
  </si>
  <si>
    <t>2/Steam Boiler</t>
  </si>
  <si>
    <t>3/Glycol Reconcentrator</t>
  </si>
  <si>
    <t>4/Amine Reclaimer</t>
  </si>
  <si>
    <t>5/Fugitive Emissions</t>
  </si>
  <si>
    <t>6/Truck Loading</t>
  </si>
  <si>
    <t>7/Condensate Storage Tank</t>
  </si>
  <si>
    <t>NOx</t>
  </si>
  <si>
    <t>PM</t>
  </si>
  <si>
    <t>(tons)</t>
  </si>
  <si>
    <t>STRSCC</t>
  </si>
  <si>
    <t>STRFACILITYNAME</t>
  </si>
  <si>
    <t>STREMISSIONUNITDESCRIPTION</t>
  </si>
  <si>
    <t>created from file \\flagg\disk43\IPAMS\Wyoming\Southwest Wyoming Basin\cy2009_update\Emissions\Southwest_Wyoming_Basin_Emission_Summary_061512.xlsx</t>
  </si>
  <si>
    <t>Combined Categories</t>
  </si>
  <si>
    <t>Yellow Highlighted Cells in the entire workbook indicate Counties within the basin boundary but outside Wyoming</t>
  </si>
  <si>
    <t>Permit Sources emissions from WYDEQ -ONLY  Sublette County Emissions</t>
  </si>
  <si>
    <t>Permitted Sources emissions from Wyoming DEQ excluding Sublette County Emissions</t>
  </si>
  <si>
    <t>2009 Survey-Based Source Emissions - All Counties including Sublette County Emissions</t>
  </si>
  <si>
    <t>Survey-Based Source Name</t>
  </si>
  <si>
    <t>Xref Table between Survey-Based Source Category and WYDEQ Source Category</t>
  </si>
  <si>
    <t>Survey-Based Source</t>
  </si>
  <si>
    <t>2009 Survey-Based Source Sublette County Emissions (from WYDEQ)</t>
  </si>
  <si>
    <t xml:space="preserve">Permitted and Survey-Based Sources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</si>
</sst>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quot;$&quot;* #,##0.00_);_(&quot;$&quot;* \(#,##0.00\);_(&quot;$&quot;* &quot;-&quot;??_);_(@_)"/>
    <numFmt numFmtId="43" formatCode="_(* #,##0.00_);_(* \(#,##0.00\);_(* &quot;-&quot;??_);_(@_)"/>
    <numFmt numFmtId="164" formatCode="#,##0.0"/>
    <numFmt numFmtId="165" formatCode="0.0%"/>
    <numFmt numFmtId="166" formatCode="0.0"/>
    <numFmt numFmtId="167" formatCode="0.0000"/>
    <numFmt numFmtId="168" formatCode="#,##0.0000000000"/>
    <numFmt numFmtId="169" formatCode="#,##0.00000"/>
    <numFmt numFmtId="170" formatCode="_(* #,##0.000_);_(* \(#,##0.000\);_(* &quot;-&quot;??_);_(@_)"/>
    <numFmt numFmtId="171" formatCode="#,##0.000000"/>
  </numFmts>
  <fonts count="48" x14ac:knownFonts="1">
    <font>
      <sz val="10"/>
      <name val="Arial"/>
    </font>
    <font>
      <sz val="10"/>
      <name val="Arial"/>
      <family val="2"/>
    </font>
    <font>
      <sz val="10"/>
      <name val="Arial"/>
      <family val="2"/>
    </font>
    <font>
      <b/>
      <sz val="10"/>
      <name val="Arial"/>
      <family val="2"/>
    </font>
    <font>
      <sz val="8"/>
      <name val="Arial"/>
      <family val="2"/>
    </font>
    <font>
      <b/>
      <sz val="10"/>
      <color indexed="10"/>
      <name val="Arial"/>
      <family val="2"/>
    </font>
    <font>
      <b/>
      <sz val="10"/>
      <name val="MS Sans Serif"/>
      <family val="2"/>
    </font>
    <font>
      <b/>
      <u/>
      <sz val="10"/>
      <name val="Arial"/>
      <family val="2"/>
    </font>
    <font>
      <u/>
      <sz val="10"/>
      <color indexed="12"/>
      <name val="Arial"/>
      <family val="2"/>
    </font>
    <font>
      <i/>
      <sz val="10"/>
      <name val="Arial"/>
      <family val="2"/>
    </font>
    <font>
      <sz val="10"/>
      <color indexed="14"/>
      <name val="Arial"/>
      <family val="2"/>
    </font>
    <font>
      <sz val="10"/>
      <color indexed="12"/>
      <name val="Arial"/>
      <family val="2"/>
    </font>
    <font>
      <sz val="10"/>
      <color indexed="17"/>
      <name val="Arial"/>
      <family val="2"/>
    </font>
    <font>
      <sz val="10"/>
      <color indexed="22"/>
      <name val="Arial"/>
      <family val="2"/>
    </font>
    <font>
      <sz val="10"/>
      <name val="Arial"/>
      <family val="2"/>
    </font>
    <font>
      <sz val="10"/>
      <color indexed="10"/>
      <name val="Arial"/>
      <family val="2"/>
    </font>
    <font>
      <b/>
      <sz val="10"/>
      <color indexed="22"/>
      <name val="Arial"/>
      <family val="2"/>
    </font>
    <font>
      <sz val="12"/>
      <name val="Arial"/>
      <family val="2"/>
    </font>
    <font>
      <sz val="14"/>
      <name val="Arial"/>
      <family val="2"/>
    </font>
    <font>
      <sz val="12"/>
      <color indexed="10"/>
      <name val="Arial"/>
      <family val="2"/>
    </font>
    <font>
      <b/>
      <sz val="10"/>
      <name val="Arial"/>
      <family val="2"/>
    </font>
    <font>
      <sz val="10"/>
      <name val="Arial"/>
      <family val="2"/>
    </font>
    <font>
      <sz val="10"/>
      <color indexed="22"/>
      <name val="Arial"/>
      <family val="2"/>
    </font>
    <font>
      <b/>
      <u/>
      <sz val="12"/>
      <color indexed="10"/>
      <name val="Arial"/>
      <family val="2"/>
    </font>
    <font>
      <b/>
      <sz val="11"/>
      <color indexed="10"/>
      <name val="Arial"/>
      <family val="2"/>
    </font>
    <font>
      <sz val="10"/>
      <name val="MS Sans Serif"/>
      <family val="2"/>
    </font>
    <font>
      <b/>
      <sz val="10"/>
      <color indexed="22"/>
      <name val="Arial"/>
      <family val="2"/>
    </font>
    <font>
      <b/>
      <sz val="10"/>
      <color indexed="12"/>
      <name val="Arial"/>
      <family val="2"/>
    </font>
    <font>
      <b/>
      <sz val="8"/>
      <name val="Times New Roman"/>
      <family val="1"/>
    </font>
    <font>
      <b/>
      <sz val="10"/>
      <name val="Times New Roman"/>
      <family val="1"/>
    </font>
    <font>
      <b/>
      <sz val="11"/>
      <color theme="1"/>
      <name val="Calibri"/>
      <family val="2"/>
      <scheme val="minor"/>
    </font>
    <font>
      <sz val="10"/>
      <color theme="0" tint="-0.249977111117893"/>
      <name val="Arial"/>
      <family val="2"/>
    </font>
    <font>
      <sz val="10"/>
      <color theme="0" tint="-0.14999847407452621"/>
      <name val="Arial"/>
      <family val="2"/>
    </font>
    <font>
      <sz val="10"/>
      <color rgb="FF00B050"/>
      <name val="Arial"/>
      <family val="2"/>
    </font>
    <font>
      <sz val="10"/>
      <color rgb="FF0070C0"/>
      <name val="Arial"/>
      <family val="2"/>
    </font>
    <font>
      <b/>
      <sz val="10"/>
      <color theme="0" tint="-0.14999847407452621"/>
      <name val="Arial"/>
      <family val="2"/>
    </font>
    <font>
      <b/>
      <sz val="10"/>
      <color rgb="FF0070C0"/>
      <name val="Arial"/>
      <family val="2"/>
    </font>
    <font>
      <b/>
      <sz val="10"/>
      <color rgb="FF00B050"/>
      <name val="Arial"/>
      <family val="2"/>
    </font>
    <font>
      <sz val="10"/>
      <color rgb="FF7030A0"/>
      <name val="Arial"/>
      <family val="2"/>
    </font>
    <font>
      <b/>
      <sz val="10"/>
      <color theme="1"/>
      <name val="Arial"/>
      <family val="2"/>
    </font>
    <font>
      <i/>
      <sz val="10"/>
      <color theme="0" tint="-0.249977111117893"/>
      <name val="Arial"/>
      <family val="2"/>
    </font>
    <font>
      <i/>
      <sz val="10"/>
      <color theme="0" tint="-0.14999847407452621"/>
      <name val="Arial"/>
      <family val="2"/>
    </font>
    <font>
      <sz val="10"/>
      <color theme="0"/>
      <name val="Arial"/>
      <family val="2"/>
    </font>
    <font>
      <b/>
      <sz val="10"/>
      <color theme="0"/>
      <name val="Arial"/>
      <family val="2"/>
    </font>
    <font>
      <b/>
      <sz val="10"/>
      <color rgb="FFFF0000"/>
      <name val="Arial"/>
      <family val="2"/>
    </font>
    <font>
      <sz val="10"/>
      <color theme="0" tint="-4.9989318521683403E-2"/>
      <name val="Arial"/>
      <family val="2"/>
    </font>
    <font>
      <b/>
      <sz val="10"/>
      <color theme="0" tint="-4.9989318521683403E-2"/>
      <name val="Arial"/>
      <family val="2"/>
    </font>
    <font>
      <sz val="10"/>
      <color theme="0" tint="-4.9989318521683403E-2"/>
      <name val="MS Sans Serif"/>
      <family val="2"/>
    </font>
  </fonts>
  <fills count="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8"/>
      </top>
      <bottom style="thin">
        <color indexed="8"/>
      </bottom>
      <diagonal/>
    </border>
    <border>
      <left style="thin">
        <color indexed="65"/>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right/>
      <top/>
      <bottom style="thin">
        <color indexed="8"/>
      </bottom>
      <diagonal/>
    </border>
    <border>
      <left/>
      <right style="thin">
        <color indexed="8"/>
      </right>
      <top/>
      <bottom style="thin">
        <color indexed="8"/>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2" fillId="0" borderId="0"/>
    <xf numFmtId="0" fontId="25" fillId="0" borderId="0"/>
    <xf numFmtId="9" fontId="1" fillId="0" borderId="0" applyFont="0" applyFill="0" applyBorder="0" applyAlignment="0" applyProtection="0"/>
    <xf numFmtId="0" fontId="1" fillId="0" borderId="0"/>
  </cellStyleXfs>
  <cellXfs count="398">
    <xf numFmtId="0" fontId="0" fillId="0" borderId="0" xfId="0"/>
    <xf numFmtId="0" fontId="0" fillId="0" borderId="0" xfId="0" quotePrefix="1"/>
    <xf numFmtId="0" fontId="3" fillId="0" borderId="1" xfId="0" applyFont="1" applyFill="1" applyBorder="1"/>
    <xf numFmtId="0" fontId="3" fillId="0" borderId="0" xfId="0" applyFont="1"/>
    <xf numFmtId="0" fontId="5" fillId="0" borderId="0" xfId="0" applyFont="1"/>
    <xf numFmtId="0" fontId="3" fillId="0" borderId="0" xfId="0" applyFont="1" applyAlignment="1"/>
    <xf numFmtId="0" fontId="0" fillId="0" borderId="0" xfId="0" applyFill="1"/>
    <xf numFmtId="0" fontId="8" fillId="0" borderId="0" xfId="3" applyFill="1" applyAlignment="1" applyProtection="1"/>
    <xf numFmtId="0" fontId="0" fillId="0" borderId="0" xfId="0" applyFill="1" applyBorder="1"/>
    <xf numFmtId="0" fontId="2" fillId="0" borderId="0" xfId="0" applyFont="1"/>
    <xf numFmtId="0" fontId="0" fillId="0" borderId="0" xfId="0" applyAlignment="1">
      <alignment wrapText="1"/>
    </xf>
    <xf numFmtId="0" fontId="7" fillId="0" borderId="0" xfId="0" applyFont="1"/>
    <xf numFmtId="0" fontId="0" fillId="0" borderId="8" xfId="0" pivotButton="1"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9" fontId="0" fillId="0" borderId="0" xfId="6" applyFont="1"/>
    <xf numFmtId="165" fontId="0" fillId="0" borderId="0" xfId="6" applyNumberFormat="1" applyFont="1"/>
    <xf numFmtId="0" fontId="3" fillId="0" borderId="0" xfId="0" applyFont="1" applyAlignment="1">
      <alignment wrapText="1"/>
    </xf>
    <xf numFmtId="0" fontId="0" fillId="0" borderId="8" xfId="0" pivotButton="1" applyBorder="1" applyAlignment="1">
      <alignment wrapText="1"/>
    </xf>
    <xf numFmtId="0" fontId="0" fillId="0" borderId="14" xfId="0" applyBorder="1" applyAlignment="1">
      <alignment wrapText="1"/>
    </xf>
    <xf numFmtId="0" fontId="9" fillId="0" borderId="0" xfId="0" applyFont="1"/>
    <xf numFmtId="0" fontId="0" fillId="0" borderId="0" xfId="0" applyAlignment="1">
      <alignment horizontal="left"/>
    </xf>
    <xf numFmtId="0" fontId="3" fillId="0" borderId="0" xfId="0" applyFont="1" applyAlignment="1">
      <alignment horizontal="left"/>
    </xf>
    <xf numFmtId="0" fontId="11" fillId="0" borderId="0" xfId="0" applyFont="1"/>
    <xf numFmtId="0" fontId="11" fillId="0" borderId="0" xfId="0" applyFont="1" applyAlignment="1">
      <alignment horizontal="left"/>
    </xf>
    <xf numFmtId="0" fontId="12" fillId="0" borderId="0" xfId="0" applyFont="1"/>
    <xf numFmtId="0" fontId="12" fillId="0" borderId="0" xfId="0" applyFont="1" applyAlignment="1">
      <alignment horizontal="left"/>
    </xf>
    <xf numFmtId="0" fontId="1" fillId="0" borderId="0" xfId="0" applyFont="1" applyFill="1"/>
    <xf numFmtId="0" fontId="1" fillId="0" borderId="0" xfId="0" applyFont="1"/>
    <xf numFmtId="0" fontId="1" fillId="0" borderId="0" xfId="0" applyFont="1" applyAlignment="1">
      <alignment horizontal="left"/>
    </xf>
    <xf numFmtId="3" fontId="1" fillId="0" borderId="0" xfId="0" applyNumberFormat="1" applyFont="1"/>
    <xf numFmtId="0" fontId="10" fillId="0" borderId="0" xfId="0" applyFont="1" applyFill="1"/>
    <xf numFmtId="2" fontId="0" fillId="0" borderId="8" xfId="0" applyNumberFormat="1" applyBorder="1"/>
    <xf numFmtId="2" fontId="0" fillId="0" borderId="13" xfId="0" applyNumberFormat="1" applyBorder="1"/>
    <xf numFmtId="2" fontId="0" fillId="0" borderId="14" xfId="0" applyNumberFormat="1" applyBorder="1"/>
    <xf numFmtId="2" fontId="0" fillId="0" borderId="15" xfId="0" applyNumberFormat="1" applyBorder="1"/>
    <xf numFmtId="2" fontId="0" fillId="0" borderId="0" xfId="0" applyNumberFormat="1"/>
    <xf numFmtId="2" fontId="0" fillId="0" borderId="16" xfId="0" applyNumberFormat="1" applyBorder="1"/>
    <xf numFmtId="0" fontId="0" fillId="0" borderId="8" xfId="0" applyBorder="1" applyAlignment="1">
      <alignment horizontal="left"/>
    </xf>
    <xf numFmtId="0" fontId="0" fillId="0" borderId="15" xfId="0" applyBorder="1" applyAlignment="1">
      <alignment horizontal="left"/>
    </xf>
    <xf numFmtId="0" fontId="3" fillId="0" borderId="0" xfId="0" applyFont="1" applyFill="1"/>
    <xf numFmtId="0" fontId="0" fillId="0" borderId="0" xfId="0" applyFill="1" applyAlignment="1">
      <alignment horizontal="left"/>
    </xf>
    <xf numFmtId="0" fontId="13" fillId="0" borderId="0" xfId="0" applyFont="1" applyFill="1"/>
    <xf numFmtId="2" fontId="0" fillId="0" borderId="12" xfId="0" applyNumberFormat="1" applyBorder="1"/>
    <xf numFmtId="2" fontId="0" fillId="0" borderId="17" xfId="0" applyNumberFormat="1" applyBorder="1"/>
    <xf numFmtId="2" fontId="0" fillId="0" borderId="10" xfId="0" applyNumberFormat="1" applyBorder="1"/>
    <xf numFmtId="2" fontId="0" fillId="0" borderId="18" xfId="0" applyNumberFormat="1" applyBorder="1"/>
    <xf numFmtId="9" fontId="1" fillId="0" borderId="0" xfId="6" applyFont="1"/>
    <xf numFmtId="0" fontId="2" fillId="0" borderId="1" xfId="0" quotePrefix="1" applyFont="1" applyFill="1" applyBorder="1"/>
    <xf numFmtId="2" fontId="0" fillId="0" borderId="19" xfId="0" applyNumberFormat="1" applyBorder="1"/>
    <xf numFmtId="0" fontId="18" fillId="2" borderId="0" xfId="0" applyFont="1" applyFill="1"/>
    <xf numFmtId="0" fontId="19" fillId="2" borderId="0" xfId="0" applyFont="1" applyFill="1"/>
    <xf numFmtId="0" fontId="17" fillId="2" borderId="0" xfId="0" applyFont="1" applyFill="1"/>
    <xf numFmtId="0" fontId="3" fillId="2" borderId="0" xfId="0" applyFont="1" applyFill="1"/>
    <xf numFmtId="0" fontId="2" fillId="2" borderId="0" xfId="0" applyFont="1" applyFill="1" applyAlignment="1">
      <alignment vertical="top" wrapText="1"/>
    </xf>
    <xf numFmtId="0" fontId="0" fillId="2" borderId="0" xfId="0" applyFill="1"/>
    <xf numFmtId="0" fontId="9" fillId="0" borderId="0" xfId="0" applyFont="1" applyBorder="1"/>
    <xf numFmtId="0" fontId="0" fillId="0" borderId="0" xfId="0" applyFill="1" applyAlignment="1">
      <alignment wrapText="1"/>
    </xf>
    <xf numFmtId="0" fontId="2" fillId="0" borderId="0" xfId="0" applyFont="1" applyFill="1" applyBorder="1" applyAlignment="1">
      <alignment horizontal="left" vertical="top" wrapText="1"/>
    </xf>
    <xf numFmtId="0" fontId="0" fillId="0" borderId="0" xfId="0" quotePrefix="1" applyFill="1" applyBorder="1" applyAlignment="1">
      <alignment horizontal="left"/>
    </xf>
    <xf numFmtId="0" fontId="1" fillId="0" borderId="0" xfId="0" applyFont="1" applyFill="1" applyAlignment="1">
      <alignment horizontal="left"/>
    </xf>
    <xf numFmtId="1" fontId="0" fillId="0" borderId="0" xfId="0" applyNumberFormat="1"/>
    <xf numFmtId="1" fontId="3" fillId="0" borderId="0" xfId="0" applyNumberFormat="1" applyFont="1"/>
    <xf numFmtId="166" fontId="2" fillId="0" borderId="0" xfId="0" applyNumberFormat="1" applyFont="1"/>
    <xf numFmtId="0" fontId="0" fillId="0" borderId="0" xfId="0" applyAlignment="1"/>
    <xf numFmtId="0" fontId="3" fillId="0" borderId="0" xfId="0" applyFont="1" applyFill="1" applyAlignment="1">
      <alignment wrapText="1"/>
    </xf>
    <xf numFmtId="166" fontId="2" fillId="0" borderId="0" xfId="0" applyNumberFormat="1" applyFont="1" applyFill="1"/>
    <xf numFmtId="166" fontId="3" fillId="0" borderId="0" xfId="0" applyNumberFormat="1" applyFont="1" applyFill="1"/>
    <xf numFmtId="0" fontId="0" fillId="0" borderId="15" xfId="0" applyFill="1" applyBorder="1"/>
    <xf numFmtId="166" fontId="22" fillId="0" borderId="0" xfId="0" applyNumberFormat="1" applyFont="1" applyFill="1"/>
    <xf numFmtId="0" fontId="7" fillId="0" borderId="0" xfId="0" applyFont="1" applyFill="1"/>
    <xf numFmtId="0" fontId="5" fillId="0" borderId="0" xfId="0" applyFont="1" applyFill="1"/>
    <xf numFmtId="0" fontId="20" fillId="0" borderId="0" xfId="0" applyFont="1" applyFill="1"/>
    <xf numFmtId="3" fontId="21" fillId="0" borderId="0" xfId="0" applyNumberFormat="1" applyFont="1" applyFill="1"/>
    <xf numFmtId="9" fontId="1" fillId="0" borderId="0" xfId="6" applyFont="1" applyFill="1"/>
    <xf numFmtId="3" fontId="0" fillId="0" borderId="0" xfId="0" applyNumberFormat="1" applyFill="1"/>
    <xf numFmtId="9" fontId="3" fillId="0" borderId="0" xfId="6" applyFont="1" applyFill="1"/>
    <xf numFmtId="164" fontId="13" fillId="0" borderId="0" xfId="0" applyNumberFormat="1" applyFont="1" applyFill="1"/>
    <xf numFmtId="0" fontId="21" fillId="0" borderId="0" xfId="0" applyFont="1" applyFill="1"/>
    <xf numFmtId="166" fontId="21" fillId="0" borderId="0" xfId="0" applyNumberFormat="1" applyFont="1" applyFill="1"/>
    <xf numFmtId="166" fontId="20" fillId="0" borderId="0" xfId="0" applyNumberFormat="1" applyFont="1" applyFill="1"/>
    <xf numFmtId="0" fontId="0" fillId="0" borderId="8" xfId="0" applyFill="1" applyBorder="1"/>
    <xf numFmtId="0" fontId="0" fillId="0" borderId="10" xfId="0" applyFill="1" applyBorder="1"/>
    <xf numFmtId="0" fontId="0" fillId="0" borderId="9" xfId="0" applyFill="1" applyBorder="1"/>
    <xf numFmtId="0" fontId="0" fillId="0" borderId="11" xfId="0" applyFill="1" applyBorder="1"/>
    <xf numFmtId="9" fontId="0" fillId="0" borderId="0" xfId="6" applyFont="1" applyFill="1"/>
    <xf numFmtId="3" fontId="3" fillId="0" borderId="0" xfId="0" applyNumberFormat="1" applyFont="1" applyFill="1"/>
    <xf numFmtId="9" fontId="13" fillId="0" borderId="0" xfId="0" applyNumberFormat="1" applyFont="1" applyFill="1"/>
    <xf numFmtId="0" fontId="0" fillId="0" borderId="20" xfId="0" applyFill="1" applyBorder="1"/>
    <xf numFmtId="0" fontId="0" fillId="0" borderId="8" xfId="0" applyNumberFormat="1" applyFill="1" applyBorder="1"/>
    <xf numFmtId="0" fontId="0" fillId="0" borderId="15" xfId="0" applyNumberFormat="1" applyFill="1" applyBorder="1"/>
    <xf numFmtId="0" fontId="0" fillId="0" borderId="21" xfId="0" applyFill="1" applyBorder="1"/>
    <xf numFmtId="0" fontId="0" fillId="0" borderId="21" xfId="0" applyNumberFormat="1" applyFill="1" applyBorder="1"/>
    <xf numFmtId="0" fontId="0" fillId="0" borderId="0" xfId="0" applyBorder="1"/>
    <xf numFmtId="0" fontId="2" fillId="0" borderId="0" xfId="0" applyFont="1" applyBorder="1"/>
    <xf numFmtId="0" fontId="2" fillId="0" borderId="0" xfId="0" quotePrefix="1" applyFont="1" applyFill="1" applyBorder="1"/>
    <xf numFmtId="0" fontId="5" fillId="0" borderId="0" xfId="0" applyFont="1" applyAlignment="1">
      <alignment horizontal="left"/>
    </xf>
    <xf numFmtId="0" fontId="3" fillId="0" borderId="22" xfId="0" applyFont="1" applyFill="1" applyBorder="1"/>
    <xf numFmtId="0" fontId="2" fillId="0" borderId="22" xfId="0" applyFont="1" applyFill="1" applyBorder="1"/>
    <xf numFmtId="0" fontId="3" fillId="0" borderId="0" xfId="0" applyFont="1" applyFill="1" applyBorder="1"/>
    <xf numFmtId="0" fontId="25" fillId="0" borderId="0" xfId="5" quotePrefix="1" applyNumberFormat="1"/>
    <xf numFmtId="0" fontId="25" fillId="0" borderId="0" xfId="5"/>
    <xf numFmtId="14" fontId="25" fillId="0" borderId="0" xfId="5" applyNumberFormat="1"/>
    <xf numFmtId="0" fontId="25" fillId="0" borderId="0" xfId="5" applyNumberFormat="1"/>
    <xf numFmtId="168" fontId="21" fillId="0" borderId="0" xfId="0" applyNumberFormat="1" applyFont="1" applyFill="1"/>
    <xf numFmtId="0" fontId="0" fillId="0" borderId="21" xfId="0" applyBorder="1" applyAlignment="1">
      <alignment horizontal="left"/>
    </xf>
    <xf numFmtId="2" fontId="0" fillId="0" borderId="21" xfId="0" applyNumberFormat="1" applyBorder="1"/>
    <xf numFmtId="2" fontId="0" fillId="0" borderId="23" xfId="0" applyNumberFormat="1" applyBorder="1"/>
    <xf numFmtId="2" fontId="0" fillId="0" borderId="24" xfId="0" applyNumberFormat="1" applyBorder="1"/>
    <xf numFmtId="0" fontId="24" fillId="0" borderId="0" xfId="0" applyFont="1" applyFill="1"/>
    <xf numFmtId="10" fontId="22" fillId="0" borderId="0" xfId="0" applyNumberFormat="1" applyFont="1" applyFill="1"/>
    <xf numFmtId="0" fontId="16" fillId="0" borderId="0" xfId="0" applyFont="1" applyFill="1"/>
    <xf numFmtId="3" fontId="13" fillId="0" borderId="0" xfId="0" applyNumberFormat="1" applyFont="1" applyFill="1"/>
    <xf numFmtId="0" fontId="22" fillId="0" borderId="0" xfId="0" applyFont="1" applyFill="1"/>
    <xf numFmtId="3" fontId="22" fillId="0" borderId="0" xfId="0" applyNumberFormat="1" applyFont="1" applyFill="1"/>
    <xf numFmtId="165" fontId="26" fillId="0" borderId="0" xfId="6" applyNumberFormat="1" applyFont="1" applyFill="1"/>
    <xf numFmtId="165" fontId="22" fillId="0" borderId="0" xfId="6" applyNumberFormat="1" applyFont="1" applyFill="1"/>
    <xf numFmtId="10" fontId="13" fillId="0" borderId="0" xfId="0" applyNumberFormat="1" applyFont="1" applyFill="1"/>
    <xf numFmtId="9" fontId="13" fillId="0" borderId="0" xfId="6" applyFont="1" applyFill="1"/>
    <xf numFmtId="1" fontId="1" fillId="0" borderId="0" xfId="0" applyNumberFormat="1" applyFont="1" applyFill="1" applyAlignment="1">
      <alignment horizontal="left"/>
    </xf>
    <xf numFmtId="9" fontId="0" fillId="0" borderId="0" xfId="0" applyNumberFormat="1" applyFill="1"/>
    <xf numFmtId="0" fontId="2" fillId="0" borderId="0" xfId="0" applyFont="1" applyFill="1" applyBorder="1"/>
    <xf numFmtId="1" fontId="1" fillId="0" borderId="0" xfId="6" applyNumberFormat="1" applyFont="1"/>
    <xf numFmtId="9" fontId="22" fillId="0" borderId="0" xfId="6" applyFont="1" applyFill="1"/>
    <xf numFmtId="0" fontId="22" fillId="0" borderId="0" xfId="0" applyFont="1"/>
    <xf numFmtId="0" fontId="8" fillId="0" borderId="0" xfId="3" applyBorder="1" applyAlignment="1" applyProtection="1"/>
    <xf numFmtId="0" fontId="3" fillId="0" borderId="0" xfId="0" applyFont="1" applyBorder="1"/>
    <xf numFmtId="0" fontId="1" fillId="0" borderId="1" xfId="0" quotePrefix="1" applyFont="1" applyFill="1" applyBorder="1"/>
    <xf numFmtId="0" fontId="0" fillId="0" borderId="0" xfId="0" quotePrefix="1" applyFill="1" applyAlignment="1">
      <alignment horizontal="left"/>
    </xf>
    <xf numFmtId="0" fontId="10" fillId="0" borderId="0" xfId="0" applyFont="1" applyFill="1" applyAlignment="1">
      <alignment horizontal="left"/>
    </xf>
    <xf numFmtId="0" fontId="3" fillId="0" borderId="0" xfId="0" applyFont="1" applyFill="1" applyAlignment="1">
      <alignment horizontal="left"/>
    </xf>
    <xf numFmtId="0" fontId="2" fillId="0" borderId="0" xfId="0" applyFont="1" applyFill="1" applyAlignment="1">
      <alignment horizontal="left"/>
    </xf>
    <xf numFmtId="0" fontId="7" fillId="0" borderId="0" xfId="0" applyFont="1" applyFill="1" applyAlignment="1">
      <alignment horizontal="left"/>
    </xf>
    <xf numFmtId="0" fontId="3" fillId="0" borderId="0" xfId="0" applyFont="1" applyAlignment="1">
      <alignment horizontal="left" wrapText="1"/>
    </xf>
    <xf numFmtId="0" fontId="0" fillId="0" borderId="0" xfId="0" applyAlignment="1">
      <alignment horizontal="right"/>
    </xf>
    <xf numFmtId="0" fontId="0" fillId="0" borderId="13" xfId="0" applyFill="1" applyBorder="1"/>
    <xf numFmtId="0" fontId="0" fillId="0" borderId="12" xfId="0" applyFill="1" applyBorder="1"/>
    <xf numFmtId="0" fontId="0" fillId="0" borderId="13" xfId="0" applyNumberFormat="1" applyFill="1" applyBorder="1"/>
    <xf numFmtId="0" fontId="0" fillId="0" borderId="12" xfId="0" applyNumberFormat="1" applyFill="1" applyBorder="1"/>
    <xf numFmtId="0" fontId="0" fillId="0" borderId="0" xfId="0" applyNumberFormat="1" applyFill="1"/>
    <xf numFmtId="0" fontId="0" fillId="0" borderId="17" xfId="0" applyNumberFormat="1" applyFill="1" applyBorder="1"/>
    <xf numFmtId="0" fontId="0" fillId="0" borderId="23" xfId="0" applyNumberFormat="1" applyFill="1" applyBorder="1"/>
    <xf numFmtId="0" fontId="0" fillId="0" borderId="24" xfId="0" applyNumberFormat="1" applyFill="1" applyBorder="1"/>
    <xf numFmtId="0" fontId="27" fillId="0" borderId="0" xfId="0" applyFont="1" applyFill="1"/>
    <xf numFmtId="0" fontId="2" fillId="0" borderId="0" xfId="0" applyFont="1" applyFill="1"/>
    <xf numFmtId="0" fontId="25" fillId="0" borderId="0" xfId="5" quotePrefix="1" applyNumberFormat="1" applyFill="1"/>
    <xf numFmtId="1" fontId="0" fillId="0" borderId="0" xfId="0" applyNumberFormat="1" applyFill="1"/>
    <xf numFmtId="0" fontId="31" fillId="0" borderId="0" xfId="0" applyFont="1" applyFill="1"/>
    <xf numFmtId="3" fontId="31" fillId="0" borderId="0" xfId="0" applyNumberFormat="1" applyFont="1" applyFill="1"/>
    <xf numFmtId="10" fontId="31" fillId="0" borderId="0" xfId="0" applyNumberFormat="1" applyFont="1" applyFill="1"/>
    <xf numFmtId="0" fontId="32" fillId="0" borderId="0" xfId="0" applyFont="1" applyFill="1"/>
    <xf numFmtId="0" fontId="32" fillId="0" borderId="0" xfId="0" applyFont="1"/>
    <xf numFmtId="2" fontId="32" fillId="0" borderId="0" xfId="0" applyNumberFormat="1" applyFont="1"/>
    <xf numFmtId="166" fontId="32" fillId="0" borderId="0" xfId="0" applyNumberFormat="1" applyFont="1" applyFill="1"/>
    <xf numFmtId="2" fontId="13" fillId="0" borderId="0" xfId="0" applyNumberFormat="1" applyFont="1" applyFill="1"/>
    <xf numFmtId="0" fontId="1" fillId="0" borderId="1" xfId="0" applyFont="1" applyFill="1" applyBorder="1"/>
    <xf numFmtId="0" fontId="2" fillId="0" borderId="1" xfId="0" applyFont="1" applyFill="1" applyBorder="1"/>
    <xf numFmtId="0" fontId="0" fillId="0" borderId="1" xfId="0" quotePrefix="1" applyFill="1" applyBorder="1"/>
    <xf numFmtId="0" fontId="0" fillId="0" borderId="1" xfId="0" applyFill="1" applyBorder="1" applyAlignment="1">
      <alignment horizontal="left"/>
    </xf>
    <xf numFmtId="0" fontId="0" fillId="0" borderId="1" xfId="0" quotePrefix="1" applyFill="1" applyBorder="1" applyAlignment="1">
      <alignment horizontal="left"/>
    </xf>
    <xf numFmtId="0" fontId="0" fillId="0" borderId="1" xfId="0" quotePrefix="1" applyNumberFormat="1" applyFill="1" applyBorder="1" applyAlignment="1">
      <alignment horizontal="left"/>
    </xf>
    <xf numFmtId="0" fontId="0" fillId="0" borderId="1" xfId="0" applyNumberFormat="1" applyFill="1" applyBorder="1" applyAlignment="1">
      <alignment horizontal="left" wrapText="1"/>
    </xf>
    <xf numFmtId="0" fontId="0" fillId="0" borderId="1" xfId="0" quotePrefix="1" applyNumberFormat="1" applyFill="1" applyBorder="1" applyAlignment="1">
      <alignment horizontal="left" wrapText="1"/>
    </xf>
    <xf numFmtId="0" fontId="0" fillId="0" borderId="1" xfId="0" applyFill="1" applyBorder="1" applyAlignment="1">
      <alignment horizontal="left" wrapText="1"/>
    </xf>
    <xf numFmtId="0" fontId="33" fillId="0" borderId="0" xfId="0" applyFont="1"/>
    <xf numFmtId="0" fontId="33" fillId="0" borderId="0" xfId="0" applyFont="1" applyFill="1"/>
    <xf numFmtId="0" fontId="34" fillId="0" borderId="0" xfId="0" applyFont="1"/>
    <xf numFmtId="3" fontId="34" fillId="0" borderId="0" xfId="0" applyNumberFormat="1" applyFont="1"/>
    <xf numFmtId="0" fontId="2" fillId="0" borderId="0" xfId="0" quotePrefix="1" applyFont="1"/>
    <xf numFmtId="0" fontId="2" fillId="0" borderId="0" xfId="0" quotePrefix="1" applyFont="1" applyFill="1" applyAlignment="1">
      <alignment horizontal="left"/>
    </xf>
    <xf numFmtId="0" fontId="2" fillId="0" borderId="0" xfId="0" quotePrefix="1" applyFont="1" applyFill="1"/>
    <xf numFmtId="0" fontId="33" fillId="0" borderId="0" xfId="0" applyFont="1" applyAlignment="1"/>
    <xf numFmtId="0" fontId="33" fillId="0" borderId="0" xfId="0" applyFont="1" applyAlignment="1">
      <alignment horizontal="right"/>
    </xf>
    <xf numFmtId="1" fontId="0" fillId="0" borderId="0" xfId="0" applyNumberFormat="1" applyAlignment="1">
      <alignment horizontal="center"/>
    </xf>
    <xf numFmtId="10" fontId="0" fillId="0" borderId="0" xfId="0" applyNumberFormat="1" applyFill="1"/>
    <xf numFmtId="0" fontId="35" fillId="0" borderId="0" xfId="0" applyFont="1" applyFill="1" applyAlignment="1">
      <alignment wrapText="1"/>
    </xf>
    <xf numFmtId="0" fontId="2" fillId="0" borderId="0" xfId="0" applyFont="1" applyFill="1" applyBorder="1" applyAlignment="1">
      <alignment horizontal="left" wrapText="1"/>
    </xf>
    <xf numFmtId="9" fontId="33" fillId="0" borderId="0" xfId="6" applyFont="1"/>
    <xf numFmtId="9" fontId="34" fillId="0" borderId="0" xfId="6" applyFont="1"/>
    <xf numFmtId="0" fontId="38" fillId="0" borderId="0" xfId="0" applyFont="1" applyAlignment="1"/>
    <xf numFmtId="9" fontId="2" fillId="0" borderId="0" xfId="6" applyFont="1"/>
    <xf numFmtId="2" fontId="2" fillId="0" borderId="0" xfId="2" applyNumberFormat="1" applyFont="1"/>
    <xf numFmtId="0" fontId="0" fillId="0" borderId="0" xfId="0" applyFill="1" applyAlignment="1"/>
    <xf numFmtId="0" fontId="3" fillId="0" borderId="0" xfId="0" applyFont="1" applyFill="1" applyAlignment="1"/>
    <xf numFmtId="0" fontId="0" fillId="4" borderId="0" xfId="0" applyFill="1"/>
    <xf numFmtId="0" fontId="8" fillId="0" borderId="0" xfId="3" applyAlignment="1" applyProtection="1"/>
    <xf numFmtId="0" fontId="2" fillId="0" borderId="1" xfId="0" applyFont="1" applyFill="1" applyBorder="1" applyAlignment="1">
      <alignment horizontal="left"/>
    </xf>
    <xf numFmtId="0" fontId="2" fillId="0" borderId="1" xfId="0" quotePrefix="1" applyNumberFormat="1" applyFont="1" applyFill="1" applyBorder="1" applyAlignment="1">
      <alignment horizontal="left" wrapText="1"/>
    </xf>
    <xf numFmtId="0" fontId="0" fillId="0" borderId="1" xfId="0" applyFill="1" applyBorder="1" applyAlignment="1">
      <alignment wrapText="1"/>
    </xf>
    <xf numFmtId="0" fontId="33" fillId="0" borderId="0" xfId="0" applyFont="1" applyFill="1" applyAlignment="1"/>
    <xf numFmtId="0" fontId="38" fillId="0" borderId="0" xfId="0" applyFont="1" applyFill="1" applyAlignment="1"/>
    <xf numFmtId="0" fontId="33" fillId="0" borderId="0" xfId="0" applyFont="1" applyFill="1" applyAlignment="1">
      <alignment horizontal="right"/>
    </xf>
    <xf numFmtId="0" fontId="1" fillId="0" borderId="0" xfId="0" applyFont="1" applyFill="1" applyAlignment="1"/>
    <xf numFmtId="0" fontId="2" fillId="0" borderId="1" xfId="0" applyFont="1" applyBorder="1"/>
    <xf numFmtId="0" fontId="40" fillId="0" borderId="0" xfId="0" applyFont="1"/>
    <xf numFmtId="0" fontId="23" fillId="0" borderId="0" xfId="0" applyFont="1" applyFill="1"/>
    <xf numFmtId="0" fontId="11" fillId="0" borderId="0" xfId="0" applyFont="1" applyFill="1" applyAlignment="1"/>
    <xf numFmtId="0" fontId="14" fillId="0" borderId="0" xfId="0" applyFont="1" applyFill="1" applyAlignment="1"/>
    <xf numFmtId="1" fontId="2" fillId="0" borderId="0" xfId="0" applyNumberFormat="1" applyFont="1"/>
    <xf numFmtId="1" fontId="2" fillId="0" borderId="0" xfId="0" applyNumberFormat="1" applyFont="1" applyFill="1"/>
    <xf numFmtId="1" fontId="3" fillId="0" borderId="1" xfId="0" applyNumberFormat="1" applyFont="1" applyFill="1" applyBorder="1"/>
    <xf numFmtId="1" fontId="2" fillId="0" borderId="1" xfId="0" applyNumberFormat="1" applyFont="1" applyBorder="1"/>
    <xf numFmtId="0" fontId="0" fillId="5" borderId="0" xfId="0" applyFill="1"/>
    <xf numFmtId="0" fontId="2" fillId="0" borderId="1" xfId="0" applyFont="1" applyBorder="1" applyAlignment="1">
      <alignment vertical="center"/>
    </xf>
    <xf numFmtId="0" fontId="2" fillId="0" borderId="1" xfId="0" applyFont="1" applyBorder="1" applyAlignment="1">
      <alignment wrapText="1"/>
    </xf>
    <xf numFmtId="0" fontId="3" fillId="6" borderId="1" xfId="0" applyFont="1" applyFill="1" applyBorder="1" applyAlignment="1">
      <alignment vertical="center"/>
    </xf>
    <xf numFmtId="0" fontId="3" fillId="6" borderId="1" xfId="0" applyFont="1" applyFill="1" applyBorder="1" applyAlignment="1">
      <alignment vertical="center" wrapText="1"/>
    </xf>
    <xf numFmtId="0" fontId="2" fillId="0" borderId="0" xfId="0" applyFont="1" applyFill="1" applyAlignment="1">
      <alignment wrapText="1"/>
    </xf>
    <xf numFmtId="3" fontId="9" fillId="0" borderId="0" xfId="0" applyNumberFormat="1" applyFont="1" applyFill="1"/>
    <xf numFmtId="1" fontId="33" fillId="0" borderId="0" xfId="0" applyNumberFormat="1" applyFont="1"/>
    <xf numFmtId="1" fontId="37" fillId="0" borderId="1" xfId="0" applyNumberFormat="1" applyFont="1" applyFill="1" applyBorder="1"/>
    <xf numFmtId="1" fontId="33" fillId="0" borderId="1" xfId="0" applyNumberFormat="1" applyFont="1" applyBorder="1"/>
    <xf numFmtId="3" fontId="36" fillId="0" borderId="1" xfId="0" applyNumberFormat="1" applyFont="1" applyBorder="1"/>
    <xf numFmtId="170" fontId="34" fillId="0" borderId="1" xfId="1" applyNumberFormat="1" applyFont="1" applyBorder="1"/>
    <xf numFmtId="170" fontId="34" fillId="5" borderId="1" xfId="1" applyNumberFormat="1" applyFont="1" applyFill="1" applyBorder="1"/>
    <xf numFmtId="0" fontId="41" fillId="0" borderId="0" xfId="0" applyFont="1"/>
    <xf numFmtId="0" fontId="41" fillId="0" borderId="0" xfId="0" applyFont="1" applyAlignment="1">
      <alignment horizontal="right"/>
    </xf>
    <xf numFmtId="0" fontId="42" fillId="0" borderId="0" xfId="0" applyFont="1"/>
    <xf numFmtId="1" fontId="43" fillId="0" borderId="0" xfId="0" applyNumberFormat="1" applyFont="1"/>
    <xf numFmtId="167" fontId="32" fillId="0" borderId="0" xfId="6" applyNumberFormat="1" applyFont="1" applyFill="1"/>
    <xf numFmtId="169" fontId="13" fillId="0" borderId="0" xfId="0" applyNumberFormat="1" applyFont="1" applyFill="1"/>
    <xf numFmtId="0" fontId="7" fillId="0" borderId="0" xfId="7" applyFont="1" applyFill="1"/>
    <xf numFmtId="0" fontId="1" fillId="0" borderId="0" xfId="7"/>
    <xf numFmtId="0" fontId="24" fillId="0" borderId="0" xfId="7" applyFont="1" applyFill="1"/>
    <xf numFmtId="0" fontId="1" fillId="0" borderId="0" xfId="7" applyFill="1"/>
    <xf numFmtId="0" fontId="5" fillId="0" borderId="0" xfId="7" applyFont="1" applyFill="1"/>
    <xf numFmtId="3" fontId="3" fillId="0" borderId="0" xfId="7" applyNumberFormat="1" applyFont="1" applyFill="1" applyAlignment="1">
      <alignment horizontal="center"/>
    </xf>
    <xf numFmtId="0" fontId="3" fillId="6" borderId="28" xfId="7" applyFont="1" applyFill="1" applyBorder="1" applyAlignment="1">
      <alignment horizontal="center" wrapText="1"/>
    </xf>
    <xf numFmtId="0" fontId="3" fillId="6" borderId="32" xfId="7" applyFont="1" applyFill="1" applyBorder="1" applyAlignment="1">
      <alignment horizontal="center" wrapText="1"/>
    </xf>
    <xf numFmtId="0" fontId="3" fillId="6" borderId="33" xfId="7" applyFont="1" applyFill="1" applyBorder="1" applyAlignment="1">
      <alignment horizontal="center" wrapText="1"/>
    </xf>
    <xf numFmtId="3" fontId="3" fillId="0" borderId="0" xfId="7" applyNumberFormat="1" applyFont="1" applyFill="1" applyAlignment="1">
      <alignment horizontal="center" wrapText="1"/>
    </xf>
    <xf numFmtId="1" fontId="1" fillId="0" borderId="26" xfId="7" applyNumberFormat="1" applyBorder="1"/>
    <xf numFmtId="1" fontId="1" fillId="0" borderId="0" xfId="7" applyNumberFormat="1" applyBorder="1"/>
    <xf numFmtId="3" fontId="1" fillId="0" borderId="0" xfId="7" applyNumberFormat="1" applyFont="1" applyFill="1" applyBorder="1"/>
    <xf numFmtId="9" fontId="0" fillId="0" borderId="35" xfId="6" applyFont="1" applyFill="1" applyBorder="1" applyAlignment="1">
      <alignment horizontal="right"/>
    </xf>
    <xf numFmtId="3" fontId="1" fillId="0" borderId="0" xfId="7" applyNumberFormat="1" applyFill="1"/>
    <xf numFmtId="0" fontId="3" fillId="0" borderId="31" xfId="7" applyFont="1" applyFill="1" applyBorder="1"/>
    <xf numFmtId="3" fontId="3" fillId="0" borderId="32" xfId="7" applyNumberFormat="1" applyFont="1" applyFill="1" applyBorder="1"/>
    <xf numFmtId="9" fontId="3" fillId="0" borderId="33" xfId="6" applyFont="1" applyFill="1" applyBorder="1" applyAlignment="1">
      <alignment horizontal="right"/>
    </xf>
    <xf numFmtId="3" fontId="3" fillId="0" borderId="0" xfId="7" applyNumberFormat="1" applyFont="1" applyFill="1"/>
    <xf numFmtId="0" fontId="3" fillId="0" borderId="0" xfId="7" applyFont="1"/>
    <xf numFmtId="0" fontId="9" fillId="0" borderId="0" xfId="7" applyFont="1" applyFill="1"/>
    <xf numFmtId="0" fontId="3" fillId="0" borderId="0" xfId="7" applyFont="1" applyFill="1"/>
    <xf numFmtId="0" fontId="44" fillId="0" borderId="0" xfId="7" applyFont="1" applyFill="1"/>
    <xf numFmtId="1" fontId="3" fillId="6" borderId="32" xfId="7" applyNumberFormat="1" applyFont="1" applyFill="1" applyBorder="1" applyAlignment="1">
      <alignment horizontal="center" wrapText="1"/>
    </xf>
    <xf numFmtId="3" fontId="3" fillId="6" borderId="33" xfId="7" applyNumberFormat="1" applyFont="1" applyFill="1" applyBorder="1" applyAlignment="1">
      <alignment horizontal="center" wrapText="1"/>
    </xf>
    <xf numFmtId="3" fontId="1" fillId="0" borderId="26" xfId="7" applyNumberFormat="1" applyFont="1" applyBorder="1"/>
    <xf numFmtId="3" fontId="1" fillId="0" borderId="27" xfId="7" applyNumberFormat="1" applyFont="1" applyFill="1" applyBorder="1"/>
    <xf numFmtId="9" fontId="0" fillId="0" borderId="30" xfId="6" applyFont="1" applyFill="1" applyBorder="1" applyAlignment="1">
      <alignment horizontal="right"/>
    </xf>
    <xf numFmtId="9" fontId="0" fillId="0" borderId="0" xfId="6" applyFont="1" applyFill="1" applyAlignment="1">
      <alignment horizontal="right"/>
    </xf>
    <xf numFmtId="3" fontId="3" fillId="0" borderId="28" xfId="7" applyNumberFormat="1" applyFont="1" applyBorder="1"/>
    <xf numFmtId="0" fontId="32" fillId="0" borderId="0" xfId="7" applyFont="1"/>
    <xf numFmtId="3" fontId="1" fillId="0" borderId="25" xfId="7" applyNumberFormat="1" applyFont="1" applyBorder="1"/>
    <xf numFmtId="9" fontId="3" fillId="0" borderId="0" xfId="6" applyFont="1" applyFill="1" applyAlignment="1">
      <alignment horizontal="right"/>
    </xf>
    <xf numFmtId="1" fontId="1" fillId="0" borderId="25" xfId="7" applyNumberFormat="1" applyBorder="1"/>
    <xf numFmtId="1" fontId="1" fillId="0" borderId="27" xfId="7" applyNumberFormat="1" applyBorder="1"/>
    <xf numFmtId="3" fontId="16" fillId="0" borderId="0" xfId="0" applyNumberFormat="1" applyFont="1" applyFill="1"/>
    <xf numFmtId="1" fontId="3" fillId="0" borderId="28" xfId="7" applyNumberFormat="1" applyFont="1" applyBorder="1"/>
    <xf numFmtId="1" fontId="3" fillId="0" borderId="32" xfId="7" applyNumberFormat="1" applyFont="1" applyBorder="1"/>
    <xf numFmtId="9" fontId="3" fillId="0" borderId="0" xfId="0" applyNumberFormat="1" applyFont="1" applyFill="1"/>
    <xf numFmtId="3" fontId="1" fillId="0" borderId="0" xfId="0" applyNumberFormat="1" applyFont="1" applyFill="1"/>
    <xf numFmtId="9" fontId="1" fillId="0" borderId="0" xfId="0" applyNumberFormat="1" applyFont="1" applyFill="1"/>
    <xf numFmtId="10" fontId="1" fillId="0" borderId="0" xfId="0" applyNumberFormat="1" applyFont="1" applyFill="1"/>
    <xf numFmtId="9" fontId="1" fillId="0" borderId="29" xfId="7" applyNumberFormat="1" applyFill="1" applyBorder="1"/>
    <xf numFmtId="9" fontId="1" fillId="0" borderId="34" xfId="7" applyNumberFormat="1" applyFill="1" applyBorder="1"/>
    <xf numFmtId="0" fontId="45" fillId="0" borderId="0" xfId="7" applyFont="1" applyFill="1"/>
    <xf numFmtId="3" fontId="45" fillId="0" borderId="0" xfId="7" applyNumberFormat="1" applyFont="1"/>
    <xf numFmtId="0" fontId="45" fillId="0" borderId="0" xfId="7" applyFont="1"/>
    <xf numFmtId="0" fontId="45" fillId="0" borderId="0" xfId="0" applyFont="1" applyFill="1"/>
    <xf numFmtId="169" fontId="45" fillId="0" borderId="0" xfId="0" applyNumberFormat="1" applyFont="1" applyFill="1"/>
    <xf numFmtId="0" fontId="1" fillId="0" borderId="1" xfId="0" applyFont="1" applyFill="1" applyBorder="1" applyAlignment="1">
      <alignment horizontal="left" wrapText="1"/>
    </xf>
    <xf numFmtId="0" fontId="0" fillId="0" borderId="0" xfId="0" applyFill="1" applyBorder="1" applyAlignment="1">
      <alignment horizontal="left"/>
    </xf>
    <xf numFmtId="0" fontId="0" fillId="0" borderId="0" xfId="0" quotePrefix="1" applyNumberFormat="1" applyFill="1" applyBorder="1" applyAlignment="1">
      <alignment horizontal="left"/>
    </xf>
    <xf numFmtId="0" fontId="45" fillId="0" borderId="0" xfId="0" applyFont="1" applyBorder="1"/>
    <xf numFmtId="0" fontId="46" fillId="0" borderId="0" xfId="0" applyFont="1" applyFill="1" applyBorder="1" applyAlignment="1">
      <alignment wrapText="1"/>
    </xf>
    <xf numFmtId="0" fontId="46" fillId="0" borderId="0" xfId="0" applyFont="1" applyFill="1" applyBorder="1" applyAlignment="1"/>
    <xf numFmtId="0" fontId="45" fillId="0" borderId="0" xfId="0" applyFont="1" applyFill="1" applyBorder="1" applyProtection="1"/>
    <xf numFmtId="0" fontId="45" fillId="0" borderId="0" xfId="0" applyFont="1" applyFill="1" applyBorder="1" applyAlignment="1"/>
    <xf numFmtId="3" fontId="0" fillId="0" borderId="0" xfId="0" quotePrefix="1" applyNumberFormat="1" applyFill="1" applyAlignment="1">
      <alignment horizontal="center"/>
    </xf>
    <xf numFmtId="0" fontId="47" fillId="0" borderId="0" xfId="5" quotePrefix="1" applyNumberFormat="1" applyFont="1" applyFill="1"/>
    <xf numFmtId="0" fontId="47" fillId="0" borderId="0" xfId="5" applyNumberFormat="1" applyFont="1" applyFill="1"/>
    <xf numFmtId="0" fontId="1" fillId="0" borderId="1" xfId="0" applyFont="1" applyBorder="1" applyAlignment="1">
      <alignment wrapText="1"/>
    </xf>
    <xf numFmtId="0" fontId="1" fillId="0" borderId="0" xfId="0" applyFont="1" applyFill="1" applyAlignment="1">
      <alignment wrapText="1"/>
    </xf>
    <xf numFmtId="170" fontId="34" fillId="0" borderId="1" xfId="1" applyNumberFormat="1" applyFont="1" applyFill="1" applyBorder="1"/>
    <xf numFmtId="0" fontId="1" fillId="0" borderId="0" xfId="0" applyFont="1" applyFill="1" applyBorder="1"/>
    <xf numFmtId="0" fontId="2" fillId="0" borderId="1" xfId="0" applyFont="1" applyBorder="1" applyAlignment="1">
      <alignment horizontal="left" vertical="center"/>
    </xf>
    <xf numFmtId="0" fontId="2" fillId="0" borderId="1" xfId="0" applyFont="1" applyBorder="1" applyAlignment="1">
      <alignment horizontal="left" vertical="center" wrapText="1"/>
    </xf>
    <xf numFmtId="0" fontId="32" fillId="0" borderId="0" xfId="0" applyFont="1" applyFill="1" applyAlignment="1">
      <alignment wrapText="1"/>
    </xf>
    <xf numFmtId="0" fontId="32" fillId="0" borderId="0" xfId="0" applyFont="1" applyFill="1" applyBorder="1"/>
    <xf numFmtId="3" fontId="0" fillId="7" borderId="0" xfId="0" quotePrefix="1" applyNumberFormat="1" applyFill="1" applyAlignment="1">
      <alignment horizontal="center"/>
    </xf>
    <xf numFmtId="0" fontId="0" fillId="7" borderId="0" xfId="0" applyFill="1"/>
    <xf numFmtId="3" fontId="0" fillId="0" borderId="0" xfId="0" quotePrefix="1" applyNumberFormat="1" applyFill="1" applyAlignment="1">
      <alignment horizontal="left"/>
    </xf>
    <xf numFmtId="0" fontId="1" fillId="0" borderId="0" xfId="7" applyFont="1"/>
    <xf numFmtId="0" fontId="42" fillId="0" borderId="0" xfId="0" applyFont="1" applyFill="1"/>
    <xf numFmtId="2" fontId="2" fillId="0" borderId="0" xfId="0" applyNumberFormat="1" applyFont="1" applyFill="1" applyBorder="1"/>
    <xf numFmtId="2" fontId="32" fillId="0" borderId="0" xfId="0" applyNumberFormat="1" applyFont="1" applyFill="1" applyBorder="1"/>
    <xf numFmtId="0" fontId="0" fillId="0" borderId="1" xfId="0" applyFill="1" applyBorder="1" applyProtection="1"/>
    <xf numFmtId="0" fontId="0" fillId="7" borderId="0" xfId="0" quotePrefix="1" applyFill="1" applyAlignment="1">
      <alignment horizontal="left"/>
    </xf>
    <xf numFmtId="0" fontId="0" fillId="7" borderId="0" xfId="0" applyFill="1" applyAlignment="1">
      <alignment horizontal="left"/>
    </xf>
    <xf numFmtId="0" fontId="0" fillId="7" borderId="0" xfId="0" quotePrefix="1" applyFill="1" applyBorder="1" applyAlignment="1">
      <alignment horizontal="left"/>
    </xf>
    <xf numFmtId="0" fontId="0" fillId="7" borderId="0" xfId="0" applyFill="1" applyAlignment="1"/>
    <xf numFmtId="0" fontId="39" fillId="6" borderId="1" xfId="0" applyFont="1" applyFill="1" applyBorder="1" applyProtection="1"/>
    <xf numFmtId="0" fontId="2" fillId="6" borderId="0" xfId="0" applyFont="1" applyFill="1"/>
    <xf numFmtId="0" fontId="28" fillId="6" borderId="1" xfId="4" applyFont="1" applyFill="1" applyBorder="1" applyAlignment="1" applyProtection="1">
      <alignment horizontal="center" vertical="center" wrapText="1"/>
    </xf>
    <xf numFmtId="0" fontId="29" fillId="6" borderId="1" xfId="4" applyFont="1" applyFill="1" applyBorder="1" applyAlignment="1" applyProtection="1">
      <alignment horizontal="center" vertical="center"/>
    </xf>
    <xf numFmtId="3" fontId="0" fillId="0" borderId="1" xfId="0" applyNumberFormat="1" applyFill="1" applyBorder="1" applyProtection="1"/>
    <xf numFmtId="3" fontId="30" fillId="6" borderId="1" xfId="0" applyNumberFormat="1" applyFont="1" applyFill="1" applyBorder="1" applyProtection="1"/>
    <xf numFmtId="3" fontId="2" fillId="0" borderId="1" xfId="0" applyNumberFormat="1" applyFont="1" applyFill="1" applyBorder="1"/>
    <xf numFmtId="171" fontId="1" fillId="0" borderId="0" xfId="7" applyNumberFormat="1" applyFont="1"/>
    <xf numFmtId="0" fontId="5" fillId="0" borderId="0" xfId="0" applyFont="1" applyFill="1" applyAlignment="1">
      <alignment horizontal="left"/>
    </xf>
    <xf numFmtId="0" fontId="6" fillId="0" borderId="1" xfId="0" applyNumberFormat="1" applyFont="1" applyFill="1" applyBorder="1" applyAlignment="1">
      <alignment horizontal="left"/>
    </xf>
    <xf numFmtId="0" fontId="6" fillId="0" borderId="1" xfId="0" quotePrefix="1" applyNumberFormat="1" applyFont="1" applyFill="1" applyBorder="1" applyAlignment="1">
      <alignment wrapText="1"/>
    </xf>
    <xf numFmtId="0" fontId="6" fillId="0" borderId="4" xfId="0" quotePrefix="1" applyNumberFormat="1" applyFont="1" applyFill="1" applyBorder="1" applyAlignment="1">
      <alignment horizontal="left"/>
    </xf>
    <xf numFmtId="0" fontId="6" fillId="0" borderId="5" xfId="0" quotePrefix="1" applyNumberFormat="1" applyFont="1" applyFill="1" applyBorder="1"/>
    <xf numFmtId="0" fontId="0" fillId="0" borderId="2" xfId="0" quotePrefix="1" applyNumberFormat="1" applyFill="1" applyBorder="1"/>
    <xf numFmtId="0" fontId="0" fillId="0" borderId="6" xfId="0" quotePrefix="1" applyNumberFormat="1" applyFill="1" applyBorder="1"/>
    <xf numFmtId="0" fontId="2" fillId="0" borderId="0" xfId="0" applyFont="1" applyFill="1" applyBorder="1" applyAlignment="1">
      <alignment horizontal="right"/>
    </xf>
    <xf numFmtId="0" fontId="2" fillId="0" borderId="1" xfId="0" quotePrefix="1" applyNumberFormat="1" applyFont="1" applyFill="1" applyBorder="1" applyAlignment="1">
      <alignment horizontal="left"/>
    </xf>
    <xf numFmtId="0" fontId="0" fillId="0" borderId="3" xfId="0" quotePrefix="1" applyNumberFormat="1" applyFill="1" applyBorder="1"/>
    <xf numFmtId="0" fontId="0" fillId="0" borderId="7" xfId="0" quotePrefix="1" applyNumberFormat="1" applyFill="1" applyBorder="1"/>
    <xf numFmtId="0" fontId="2" fillId="0" borderId="1" xfId="0" applyFont="1" applyFill="1" applyBorder="1" applyAlignment="1">
      <alignment horizontal="left" wrapText="1"/>
    </xf>
    <xf numFmtId="0" fontId="0" fillId="0" borderId="1" xfId="0" quotePrefix="1" applyNumberFormat="1" applyFill="1" applyBorder="1"/>
    <xf numFmtId="0" fontId="0" fillId="0" borderId="15" xfId="0" applyFill="1" applyBorder="1" applyAlignment="1">
      <alignment horizontal="left"/>
    </xf>
    <xf numFmtId="0" fontId="0" fillId="0" borderId="1" xfId="0" applyFill="1" applyBorder="1"/>
    <xf numFmtId="0" fontId="25" fillId="0" borderId="1" xfId="5" quotePrefix="1" applyNumberFormat="1" applyFill="1" applyBorder="1" applyAlignment="1">
      <alignment horizontal="left"/>
    </xf>
    <xf numFmtId="0" fontId="25" fillId="0" borderId="1" xfId="5" quotePrefix="1" applyNumberFormat="1" applyFont="1" applyFill="1" applyBorder="1" applyAlignment="1">
      <alignment horizontal="left"/>
    </xf>
    <xf numFmtId="0" fontId="0" fillId="0" borderId="0" xfId="0" quotePrefix="1" applyFill="1" applyBorder="1"/>
    <xf numFmtId="0" fontId="25" fillId="0" borderId="1" xfId="5" applyNumberFormat="1" applyFill="1" applyBorder="1" applyAlignment="1">
      <alignment horizontal="left"/>
    </xf>
    <xf numFmtId="0" fontId="0" fillId="0" borderId="0" xfId="0" quotePrefix="1" applyNumberFormat="1" applyFill="1" applyBorder="1"/>
    <xf numFmtId="0" fontId="7" fillId="0" borderId="0" xfId="0" applyFont="1" applyBorder="1"/>
    <xf numFmtId="0" fontId="5" fillId="0" borderId="0" xfId="0" applyFont="1" applyBorder="1"/>
    <xf numFmtId="0" fontId="15" fillId="0" borderId="0" xfId="0" applyFont="1" applyBorder="1"/>
    <xf numFmtId="0" fontId="1" fillId="0" borderId="0" xfId="0" applyFont="1" applyBorder="1" applyAlignment="1">
      <alignment horizontal="left"/>
    </xf>
    <xf numFmtId="0" fontId="11" fillId="0" borderId="0" xfId="0" applyFont="1" applyBorder="1" applyAlignment="1">
      <alignment horizontal="left"/>
    </xf>
    <xf numFmtId="0" fontId="1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left" vertical="center" wrapText="1"/>
    </xf>
    <xf numFmtId="0" fontId="0" fillId="0" borderId="0" xfId="0" applyFill="1" applyBorder="1" applyAlignment="1">
      <alignment horizontal="left" wrapText="1"/>
    </xf>
    <xf numFmtId="0" fontId="1" fillId="0" borderId="0" xfId="0" applyFont="1" applyFill="1" applyBorder="1" applyAlignment="1">
      <alignment horizontal="left" wrapText="1"/>
    </xf>
    <xf numFmtId="0" fontId="8" fillId="0" borderId="0" xfId="3" applyFill="1" applyBorder="1" applyAlignment="1" applyProtection="1"/>
    <xf numFmtId="0" fontId="11" fillId="0" borderId="0" xfId="0" applyFont="1" applyFill="1"/>
    <xf numFmtId="0" fontId="3" fillId="0" borderId="0" xfId="0" applyFont="1" applyFill="1" applyAlignment="1">
      <alignment horizontal="left" wrapText="1"/>
    </xf>
    <xf numFmtId="0" fontId="34" fillId="0" borderId="0" xfId="0" applyFont="1" applyFill="1"/>
    <xf numFmtId="0" fontId="1" fillId="8" borderId="0" xfId="0" applyFont="1" applyFill="1"/>
    <xf numFmtId="3" fontId="1" fillId="8" borderId="0" xfId="0" applyNumberFormat="1" applyFont="1" applyFill="1"/>
    <xf numFmtId="0" fontId="20" fillId="8" borderId="0" xfId="0" applyFont="1" applyFill="1"/>
    <xf numFmtId="3" fontId="21" fillId="8" borderId="0" xfId="0" applyNumberFormat="1" applyFont="1" applyFill="1"/>
    <xf numFmtId="3" fontId="3" fillId="8" borderId="0" xfId="0" applyNumberFormat="1" applyFont="1" applyFill="1"/>
    <xf numFmtId="166" fontId="21" fillId="8" borderId="0" xfId="0" applyNumberFormat="1" applyFont="1" applyFill="1"/>
    <xf numFmtId="166" fontId="20" fillId="8" borderId="0" xfId="0" applyNumberFormat="1" applyFont="1" applyFill="1"/>
    <xf numFmtId="0" fontId="2" fillId="8" borderId="0" xfId="0" applyFont="1" applyFill="1"/>
    <xf numFmtId="166" fontId="2" fillId="8" borderId="0" xfId="0" applyNumberFormat="1" applyFont="1" applyFill="1"/>
    <xf numFmtId="166" fontId="32" fillId="8" borderId="0" xfId="0" applyNumberFormat="1" applyFont="1" applyFill="1"/>
    <xf numFmtId="0" fontId="1" fillId="0" borderId="34" xfId="7" applyFill="1" applyBorder="1"/>
    <xf numFmtId="0" fontId="1" fillId="0" borderId="31" xfId="7" applyFill="1" applyBorder="1"/>
    <xf numFmtId="3" fontId="1" fillId="0" borderId="28" xfId="7" applyNumberFormat="1" applyFont="1" applyBorder="1"/>
    <xf numFmtId="3" fontId="1" fillId="0" borderId="32" xfId="7" applyNumberFormat="1" applyFont="1" applyFill="1" applyBorder="1"/>
    <xf numFmtId="9" fontId="0" fillId="0" borderId="33" xfId="6" applyFont="1" applyFill="1" applyBorder="1" applyAlignment="1">
      <alignment horizontal="right"/>
    </xf>
    <xf numFmtId="0" fontId="1" fillId="8" borderId="0" xfId="0" applyFont="1" applyFill="1" applyBorder="1" applyAlignment="1">
      <alignment horizontal="left" wrapText="1"/>
    </xf>
    <xf numFmtId="0" fontId="1" fillId="0" borderId="0" xfId="3" applyFont="1" applyBorder="1" applyAlignment="1" applyProtection="1"/>
    <xf numFmtId="0" fontId="0" fillId="0" borderId="8" xfId="0" applyFont="1" applyFill="1" applyBorder="1"/>
    <xf numFmtId="0" fontId="0" fillId="0" borderId="9" xfId="0" applyFont="1" applyFill="1" applyBorder="1"/>
    <xf numFmtId="0" fontId="0" fillId="0" borderId="11" xfId="0" applyFont="1" applyFill="1" applyBorder="1"/>
    <xf numFmtId="0" fontId="0" fillId="0" borderId="13" xfId="0" applyFont="1" applyFill="1" applyBorder="1"/>
    <xf numFmtId="0" fontId="0" fillId="0" borderId="14" xfId="0" applyFont="1" applyFill="1" applyBorder="1"/>
    <xf numFmtId="0" fontId="0" fillId="0" borderId="8" xfId="0" applyNumberFormat="1" applyFont="1" applyFill="1" applyBorder="1"/>
    <xf numFmtId="0" fontId="0" fillId="0" borderId="13" xfId="0" applyNumberFormat="1" applyFont="1" applyFill="1" applyBorder="1"/>
    <xf numFmtId="0" fontId="0" fillId="0" borderId="14" xfId="0" applyNumberFormat="1" applyFont="1" applyFill="1" applyBorder="1"/>
    <xf numFmtId="0" fontId="0" fillId="0" borderId="15" xfId="0" applyNumberFormat="1" applyFont="1" applyFill="1" applyBorder="1"/>
    <xf numFmtId="0" fontId="0" fillId="0" borderId="0" xfId="0" applyNumberFormat="1" applyFont="1" applyFill="1"/>
    <xf numFmtId="0" fontId="0" fillId="0" borderId="16" xfId="0" applyNumberFormat="1" applyFont="1" applyFill="1" applyBorder="1"/>
    <xf numFmtId="0" fontId="0" fillId="0" borderId="10" xfId="0" applyNumberFormat="1" applyFont="1" applyFill="1" applyBorder="1"/>
    <xf numFmtId="0" fontId="0" fillId="0" borderId="18" xfId="0" applyNumberFormat="1" applyFont="1" applyFill="1" applyBorder="1"/>
    <xf numFmtId="0" fontId="0" fillId="0" borderId="19" xfId="0" applyNumberFormat="1" applyFont="1" applyFill="1" applyBorder="1"/>
    <xf numFmtId="0" fontId="2" fillId="3" borderId="26" xfId="0" applyFont="1" applyFill="1" applyBorder="1" applyAlignment="1">
      <alignment horizontal="left" vertical="top" wrapText="1"/>
    </xf>
    <xf numFmtId="0" fontId="2" fillId="3" borderId="0" xfId="0" applyFont="1" applyFill="1" applyBorder="1" applyAlignment="1">
      <alignment horizontal="left" vertical="top" wrapText="1"/>
    </xf>
    <xf numFmtId="0" fontId="3" fillId="3" borderId="26" xfId="0" applyFont="1" applyFill="1" applyBorder="1" applyAlignment="1">
      <alignment wrapText="1"/>
    </xf>
    <xf numFmtId="0" fontId="3" fillId="3" borderId="0" xfId="0" applyFont="1" applyFill="1" applyBorder="1" applyAlignment="1">
      <alignment wrapText="1"/>
    </xf>
    <xf numFmtId="0" fontId="3" fillId="3" borderId="26" xfId="0" applyFont="1" applyFill="1" applyBorder="1" applyAlignment="1">
      <alignment vertical="center" wrapText="1"/>
    </xf>
    <xf numFmtId="0" fontId="0" fillId="0" borderId="0" xfId="0" applyAlignment="1">
      <alignment vertical="center" wrapText="1"/>
    </xf>
    <xf numFmtId="0" fontId="2" fillId="3" borderId="26" xfId="0" applyFont="1" applyFill="1" applyBorder="1" applyAlignment="1">
      <alignment vertical="center" wrapText="1"/>
    </xf>
    <xf numFmtId="3" fontId="3" fillId="6" borderId="25" xfId="7" applyNumberFormat="1" applyFont="1" applyFill="1" applyBorder="1" applyAlignment="1">
      <alignment horizontal="center"/>
    </xf>
    <xf numFmtId="3" fontId="3" fillId="6" borderId="27" xfId="7" applyNumberFormat="1" applyFont="1" applyFill="1" applyBorder="1" applyAlignment="1">
      <alignment horizontal="center"/>
    </xf>
    <xf numFmtId="3" fontId="3" fillId="6" borderId="30" xfId="7" applyNumberFormat="1" applyFont="1" applyFill="1" applyBorder="1" applyAlignment="1">
      <alignment horizontal="center"/>
    </xf>
    <xf numFmtId="0" fontId="3" fillId="6" borderId="29" xfId="7" applyFont="1" applyFill="1" applyBorder="1" applyAlignment="1">
      <alignment horizontal="left"/>
    </xf>
    <xf numFmtId="0" fontId="3" fillId="6" borderId="34" xfId="7" applyFont="1" applyFill="1" applyBorder="1" applyAlignment="1">
      <alignment horizontal="left"/>
    </xf>
    <xf numFmtId="0" fontId="3" fillId="6" borderId="31" xfId="7" applyFont="1" applyFill="1" applyBorder="1" applyAlignment="1">
      <alignment horizontal="left"/>
    </xf>
    <xf numFmtId="1" fontId="3" fillId="0" borderId="0" xfId="0" applyNumberFormat="1" applyFont="1" applyFill="1" applyAlignment="1">
      <alignment horizontal="center"/>
    </xf>
    <xf numFmtId="1" fontId="2" fillId="0" borderId="0" xfId="0" applyNumberFormat="1" applyFont="1" applyFill="1" applyAlignment="1">
      <alignment horizontal="center"/>
    </xf>
    <xf numFmtId="1" fontId="0" fillId="0" borderId="0" xfId="0" applyNumberFormat="1" applyFill="1" applyAlignment="1">
      <alignment horizontal="center"/>
    </xf>
    <xf numFmtId="3" fontId="36" fillId="0" borderId="1" xfId="0" applyNumberFormat="1" applyFont="1" applyBorder="1" applyAlignment="1">
      <alignment horizontal="center"/>
    </xf>
    <xf numFmtId="1" fontId="37" fillId="0" borderId="1" xfId="0" applyNumberFormat="1" applyFont="1" applyFill="1" applyBorder="1" applyAlignment="1">
      <alignment horizontal="center"/>
    </xf>
    <xf numFmtId="1" fontId="3" fillId="0" borderId="1" xfId="0" applyNumberFormat="1" applyFont="1" applyFill="1" applyBorder="1" applyAlignment="1">
      <alignment horizontal="center"/>
    </xf>
    <xf numFmtId="0" fontId="3" fillId="6" borderId="1" xfId="0" applyFont="1" applyFill="1" applyBorder="1" applyAlignment="1" applyProtection="1">
      <alignment horizontal="center" vertical="center"/>
    </xf>
  </cellXfs>
  <cellStyles count="8">
    <cellStyle name="Comma" xfId="1" builtinId="3"/>
    <cellStyle name="Currency" xfId="2" builtinId="4"/>
    <cellStyle name="Hyperlink" xfId="3" builtinId="8"/>
    <cellStyle name="Normal" xfId="0" builtinId="0"/>
    <cellStyle name="Normal 2" xfId="4"/>
    <cellStyle name="Normal 3" xfId="7"/>
    <cellStyle name="Normal_scc_feb2004" xfId="5"/>
    <cellStyle name="Percent" xfId="6" builtinId="5"/>
  </cellStyles>
  <dxfs count="25">
    <dxf>
      <fill>
        <patternFill patternType="none"/>
      </fill>
    </dxf>
    <dxf>
      <font>
        <color auto="1"/>
      </font>
    </dxf>
    <dxf>
      <font>
        <color auto="1"/>
      </font>
    </dxf>
    <dxf>
      <font>
        <color auto="1"/>
      </font>
    </dxf>
    <dxf>
      <font>
        <color auto="1"/>
      </font>
    </dxf>
    <dxf>
      <font>
        <color auto="1"/>
      </font>
    </dxf>
    <dxf>
      <fill>
        <patternFill patternType="none"/>
      </fill>
    </dxf>
    <dxf>
      <font>
        <color auto="1"/>
      </font>
    </dxf>
    <dxf>
      <font>
        <color auto="1"/>
      </font>
    </dxf>
    <dxf>
      <font>
        <color auto="1"/>
      </font>
    </dxf>
    <dxf>
      <font>
        <color auto="1"/>
      </font>
    </dxf>
    <dxf>
      <font>
        <color auto="1"/>
      </font>
    </dxf>
    <dxf>
      <numFmt numFmtId="2" formatCode="0.00"/>
    </dxf>
    <dxf>
      <alignment horizontal="left" readingOrder="0"/>
    </dxf>
    <dxf>
      <alignment wrapText="1" readingOrder="0"/>
    </dxf>
    <dxf>
      <alignment wrapText="1" readingOrder="0"/>
    </dxf>
    <dxf>
      <numFmt numFmtId="2" formatCode="0.00"/>
    </dxf>
    <dxf>
      <alignment horizontal="left" readingOrder="0"/>
    </dxf>
    <dxf>
      <alignment wrapText="1" readingOrder="0"/>
    </dxf>
    <dxf>
      <alignment wrapText="1" readingOrder="0"/>
    </dxf>
    <dxf>
      <fill>
        <patternFill patternType="none"/>
      </fill>
    </dxf>
    <dxf>
      <fill>
        <patternFill>
          <bgColor indexed="41"/>
        </patternFill>
      </fill>
    </dxf>
    <dxf>
      <fill>
        <patternFill>
          <bgColor indexed="47"/>
        </patternFill>
      </fill>
    </dxf>
    <dxf>
      <numFmt numFmtId="2" formatCode="0.00"/>
    </dxf>
    <dxf>
      <alignment horizontal="left"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chartsheet" Target="chartsheets/sheet2.xml"/><Relationship Id="rId12" Type="http://schemas.openxmlformats.org/officeDocument/2006/relationships/worksheet" Target="worksheets/sheet8.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7.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pivotCacheDefinition" Target="pivotCache/pivotCacheDefinition2.xml"/><Relationship Id="rId10" Type="http://schemas.openxmlformats.org/officeDocument/2006/relationships/worksheet" Target="worksheets/sheet6.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worksheet" Target="worksheets/sheet10.xml"/><Relationship Id="rId22" Type="http://schemas.openxmlformats.org/officeDocument/2006/relationships/pivotCacheDefinition" Target="pivotCache/pivotCacheDefinition1.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by_src_allpol!$E$4</c:f>
              <c:strCache>
                <c:ptCount val="1"/>
                <c:pt idx="0">
                  <c:v>VOC (tons/year)</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1"/>
              <c:delete val="1"/>
            </c:dLbl>
            <c:dLbl>
              <c:idx val="2"/>
              <c:delete val="1"/>
            </c:dLbl>
            <c:dLbl>
              <c:idx val="10"/>
              <c:delete val="1"/>
            </c:dLbl>
            <c:dLbl>
              <c:idx val="11"/>
              <c:delete val="1"/>
            </c:dLbl>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Initial completion Flaring</c:v>
                </c:pt>
                <c:pt idx="12">
                  <c:v>Other Categories</c:v>
                </c:pt>
              </c:strCache>
            </c:strRef>
          </c:cat>
          <c:val>
            <c:numRef>
              <c:f>by_src_allpol!$E$5:$E$17</c:f>
              <c:numCache>
                <c:formatCode>#,##0</c:formatCode>
                <c:ptCount val="13"/>
                <c:pt idx="0">
                  <c:v>2315.8343764476958</c:v>
                </c:pt>
                <c:pt idx="1">
                  <c:v>93.434567736477902</c:v>
                </c:pt>
                <c:pt idx="2">
                  <c:v>231.57011844275712</c:v>
                </c:pt>
                <c:pt idx="3">
                  <c:v>9309.2933064200806</c:v>
                </c:pt>
                <c:pt idx="4">
                  <c:v>7729.6617099620726</c:v>
                </c:pt>
                <c:pt idx="5">
                  <c:v>30698.318341482794</c:v>
                </c:pt>
                <c:pt idx="6">
                  <c:v>5734.1624092426919</c:v>
                </c:pt>
                <c:pt idx="7">
                  <c:v>24666.902375066427</c:v>
                </c:pt>
                <c:pt idx="8">
                  <c:v>1064.916425544292</c:v>
                </c:pt>
                <c:pt idx="9">
                  <c:v>388.31937766985152</c:v>
                </c:pt>
                <c:pt idx="10">
                  <c:v>272.91396202636179</c:v>
                </c:pt>
                <c:pt idx="11">
                  <c:v>0</c:v>
                </c:pt>
                <c:pt idx="12">
                  <c:v>2458.6379366030301</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by_src_allpol!$D$4</c:f>
              <c:strCache>
                <c:ptCount val="1"/>
                <c:pt idx="0">
                  <c:v>NOx (tons/year)</c:v>
                </c:pt>
              </c:strCache>
            </c:strRef>
          </c:tx>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3"/>
              <c:delete val="1"/>
            </c:dLbl>
            <c:dLbl>
              <c:idx val="4"/>
              <c:delete val="1"/>
            </c:dLbl>
            <c:dLbl>
              <c:idx val="5"/>
              <c:delete val="1"/>
            </c:dLbl>
            <c:dLbl>
              <c:idx val="6"/>
              <c:layout>
                <c:manualLayout>
                  <c:x val="-9.3186466988195785E-2"/>
                  <c:y val="-2.9528540965205706E-2"/>
                </c:manualLayout>
              </c:layout>
              <c:showLegendKey val="0"/>
              <c:showVal val="0"/>
              <c:showCatName val="1"/>
              <c:showSerName val="0"/>
              <c:showPercent val="1"/>
              <c:showBubbleSize val="0"/>
            </c:dLbl>
            <c:dLbl>
              <c:idx val="7"/>
              <c:delete val="1"/>
            </c:dLbl>
            <c:dLbl>
              <c:idx val="8"/>
              <c:delete val="1"/>
            </c:dLbl>
            <c:dLbl>
              <c:idx val="9"/>
              <c:delete val="1"/>
            </c:dLbl>
            <c:dLbl>
              <c:idx val="10"/>
              <c:delete val="1"/>
            </c:dLbl>
            <c:showLegendKey val="0"/>
            <c:showVal val="0"/>
            <c:showCatName val="1"/>
            <c:showSerName val="0"/>
            <c:showPercent val="1"/>
            <c:showBubbleSize val="0"/>
            <c:showLeaderLines val="1"/>
          </c:dLbls>
          <c:cat>
            <c:strRef>
              <c:f>by_src_allpol!$C$5:$C$17</c:f>
              <c:strCache>
                <c:ptCount val="13"/>
                <c:pt idx="0">
                  <c:v>Compressor Engines</c:v>
                </c:pt>
                <c:pt idx="1">
                  <c:v>Drill rigs</c:v>
                </c:pt>
                <c:pt idx="2">
                  <c:v>Heaters</c:v>
                </c:pt>
                <c:pt idx="3">
                  <c:v>Pneumatic devices</c:v>
                </c:pt>
                <c:pt idx="4">
                  <c:v>Pneumatic pumps</c:v>
                </c:pt>
                <c:pt idx="5">
                  <c:v>Fugitives</c:v>
                </c:pt>
                <c:pt idx="6">
                  <c:v>Dehydrator</c:v>
                </c:pt>
                <c:pt idx="7">
                  <c:v>Condensate tank </c:v>
                </c:pt>
                <c:pt idx="8">
                  <c:v>Oil Tank</c:v>
                </c:pt>
                <c:pt idx="9">
                  <c:v>Venting - initial completions</c:v>
                </c:pt>
                <c:pt idx="10">
                  <c:v>Venting - recompletions</c:v>
                </c:pt>
                <c:pt idx="11">
                  <c:v>Initial completion Flaring</c:v>
                </c:pt>
                <c:pt idx="12">
                  <c:v>Other Categories</c:v>
                </c:pt>
              </c:strCache>
            </c:strRef>
          </c:cat>
          <c:val>
            <c:numRef>
              <c:f>by_src_allpol!$D$5:$D$17</c:f>
              <c:numCache>
                <c:formatCode>#,##0</c:formatCode>
                <c:ptCount val="13"/>
                <c:pt idx="0">
                  <c:v>8620.9223285910575</c:v>
                </c:pt>
                <c:pt idx="1">
                  <c:v>1386.0219462826778</c:v>
                </c:pt>
                <c:pt idx="2">
                  <c:v>3835.0595745159471</c:v>
                </c:pt>
                <c:pt idx="3">
                  <c:v>0</c:v>
                </c:pt>
                <c:pt idx="4">
                  <c:v>0</c:v>
                </c:pt>
                <c:pt idx="5">
                  <c:v>0.6</c:v>
                </c:pt>
                <c:pt idx="6">
                  <c:v>143.91556880535268</c:v>
                </c:pt>
                <c:pt idx="7">
                  <c:v>10.192946219016999</c:v>
                </c:pt>
                <c:pt idx="8">
                  <c:v>0</c:v>
                </c:pt>
                <c:pt idx="9">
                  <c:v>0</c:v>
                </c:pt>
                <c:pt idx="10">
                  <c:v>0</c:v>
                </c:pt>
                <c:pt idx="11">
                  <c:v>756.45137814380553</c:v>
                </c:pt>
                <c:pt idx="12">
                  <c:v>1237.6473383527598</c:v>
                </c:pt>
              </c:numCache>
            </c:numRef>
          </c:val>
        </c:ser>
        <c:dLbls>
          <c:showLegendKey val="0"/>
          <c:showVal val="0"/>
          <c:showCatName val="1"/>
          <c:showSerName val="0"/>
          <c:showPercent val="1"/>
          <c:showBubbleSize val="0"/>
          <c:showLeaderLines val="1"/>
        </c:dLbls>
        <c:firstSliceAng val="0"/>
      </c:pieChart>
    </c:plotArea>
    <c:plotVisOnly val="1"/>
    <c:dispBlanksAs val="zero"/>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VOC_bar_chart_data!$B$5</c:f>
              <c:strCache>
                <c:ptCount val="1"/>
                <c:pt idx="0">
                  <c:v>Compressor Engines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VOC_bar_chart_data!$C$5:$J$5</c:f>
              <c:numCache>
                <c:formatCode>#,##0</c:formatCode>
                <c:ptCount val="8"/>
                <c:pt idx="0">
                  <c:v>55.800000000000004</c:v>
                </c:pt>
                <c:pt idx="1">
                  <c:v>542.26799999999969</c:v>
                </c:pt>
                <c:pt idx="2">
                  <c:v>107.7</c:v>
                </c:pt>
                <c:pt idx="3">
                  <c:v>862.74329444769614</c:v>
                </c:pt>
                <c:pt idx="4">
                  <c:v>597.12000000000012</c:v>
                </c:pt>
                <c:pt idx="5">
                  <c:v>150.20308199999999</c:v>
                </c:pt>
                <c:pt idx="6">
                  <c:v>0</c:v>
                </c:pt>
                <c:pt idx="7">
                  <c:v>0</c:v>
                </c:pt>
              </c:numCache>
            </c:numRef>
          </c:val>
        </c:ser>
        <c:ser>
          <c:idx val="1"/>
          <c:order val="1"/>
          <c:tx>
            <c:strRef>
              <c:f>VOC_bar_chart_data!$B$6</c:f>
              <c:strCache>
                <c:ptCount val="1"/>
                <c:pt idx="0">
                  <c:v>Drill rigs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VOC_bar_chart_data!$C$6:$J$6</c:f>
              <c:numCache>
                <c:formatCode>#,##0</c:formatCode>
                <c:ptCount val="8"/>
                <c:pt idx="0">
                  <c:v>9.1257823665626736E-2</c:v>
                </c:pt>
                <c:pt idx="1">
                  <c:v>7.391883716915765</c:v>
                </c:pt>
                <c:pt idx="2">
                  <c:v>0.27377347099688021</c:v>
                </c:pt>
                <c:pt idx="3">
                  <c:v>66.330994107786765</c:v>
                </c:pt>
                <c:pt idx="4">
                  <c:v>17.977791262128466</c:v>
                </c:pt>
                <c:pt idx="5">
                  <c:v>1.2776095313187743</c:v>
                </c:pt>
                <c:pt idx="6">
                  <c:v>9.1257823665626736E-2</c:v>
                </c:pt>
                <c:pt idx="7">
                  <c:v>0</c:v>
                </c:pt>
              </c:numCache>
            </c:numRef>
          </c:val>
        </c:ser>
        <c:ser>
          <c:idx val="2"/>
          <c:order val="2"/>
          <c:tx>
            <c:strRef>
              <c:f>VOC_bar_chart_data!$B$7</c:f>
              <c:strCache>
                <c:ptCount val="1"/>
                <c:pt idx="0">
                  <c:v>Heaters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VOC_bar_chart_data!$C$7:$J$7</c:f>
              <c:numCache>
                <c:formatCode>#,##0</c:formatCode>
                <c:ptCount val="8"/>
                <c:pt idx="0">
                  <c:v>0.64976619571251759</c:v>
                </c:pt>
                <c:pt idx="1">
                  <c:v>33.970185212094904</c:v>
                </c:pt>
                <c:pt idx="2">
                  <c:v>25.789047975007513</c:v>
                </c:pt>
                <c:pt idx="3">
                  <c:v>54.054988608539254</c:v>
                </c:pt>
                <c:pt idx="4">
                  <c:v>104.09347638542522</c:v>
                </c:pt>
                <c:pt idx="5">
                  <c:v>12.021760617516128</c:v>
                </c:pt>
                <c:pt idx="6">
                  <c:v>0.25990647828500701</c:v>
                </c:pt>
                <c:pt idx="7">
                  <c:v>0.73098697017658243</c:v>
                </c:pt>
              </c:numCache>
            </c:numRef>
          </c:val>
        </c:ser>
        <c:ser>
          <c:idx val="3"/>
          <c:order val="3"/>
          <c:tx>
            <c:strRef>
              <c:f>VOC_bar_chart_data!$B$8</c:f>
              <c:strCache>
                <c:ptCount val="1"/>
                <c:pt idx="0">
                  <c:v>Pneumatic devices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VOC_bar_chart_data!$C$8:$J$8</c:f>
              <c:numCache>
                <c:formatCode>#,##0</c:formatCode>
                <c:ptCount val="8"/>
                <c:pt idx="0">
                  <c:v>52.818747251758012</c:v>
                </c:pt>
                <c:pt idx="1">
                  <c:v>2327.170010454764</c:v>
                </c:pt>
                <c:pt idx="2">
                  <c:v>1909.3977131510519</c:v>
                </c:pt>
                <c:pt idx="3">
                  <c:v>0</c:v>
                </c:pt>
                <c:pt idx="4">
                  <c:v>4355.0439429298813</c:v>
                </c:pt>
                <c:pt idx="5">
                  <c:v>584.31430307369453</c:v>
                </c:pt>
                <c:pt idx="6">
                  <c:v>21.127498900703202</c:v>
                </c:pt>
                <c:pt idx="7">
                  <c:v>59.421090658227754</c:v>
                </c:pt>
              </c:numCache>
            </c:numRef>
          </c:val>
        </c:ser>
        <c:ser>
          <c:idx val="4"/>
          <c:order val="4"/>
          <c:tx>
            <c:strRef>
              <c:f>VOC_bar_chart_data!$B$9</c:f>
              <c:strCache>
                <c:ptCount val="1"/>
                <c:pt idx="0">
                  <c:v>Pneumatic pumps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VOC_bar_chart_data!$C$9:$J$9</c:f>
              <c:numCache>
                <c:formatCode>#,##0</c:formatCode>
                <c:ptCount val="8"/>
                <c:pt idx="0">
                  <c:v>26.883194129291144</c:v>
                </c:pt>
                <c:pt idx="1">
                  <c:v>1094.8180809153819</c:v>
                </c:pt>
                <c:pt idx="2">
                  <c:v>971.82746777387479</c:v>
                </c:pt>
                <c:pt idx="3">
                  <c:v>3088.2782435399563</c:v>
                </c:pt>
                <c:pt idx="4">
                  <c:v>2209.7985574277322</c:v>
                </c:pt>
                <c:pt idx="5">
                  <c:v>297.05929512866715</c:v>
                </c:pt>
                <c:pt idx="6">
                  <c:v>10.753277651716456</c:v>
                </c:pt>
                <c:pt idx="7">
                  <c:v>30.243593395452535</c:v>
                </c:pt>
              </c:numCache>
            </c:numRef>
          </c:val>
        </c:ser>
        <c:ser>
          <c:idx val="5"/>
          <c:order val="5"/>
          <c:tx>
            <c:strRef>
              <c:f>VOC_bar_chart_data!$B$10</c:f>
              <c:strCache>
                <c:ptCount val="1"/>
                <c:pt idx="0">
                  <c:v>Fugitives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VOC_bar_chart_data!$C$10:$J$10</c:f>
              <c:numCache>
                <c:formatCode>#,##0</c:formatCode>
                <c:ptCount val="8"/>
                <c:pt idx="0">
                  <c:v>152.21427567006339</c:v>
                </c:pt>
                <c:pt idx="1">
                  <c:v>6315.6725047054242</c:v>
                </c:pt>
                <c:pt idx="2">
                  <c:v>5604.7982654727912</c:v>
                </c:pt>
                <c:pt idx="3">
                  <c:v>3529.3244179100066</c:v>
                </c:pt>
                <c:pt idx="4">
                  <c:v>12803.256118264213</c:v>
                </c:pt>
                <c:pt idx="5">
                  <c:v>2060.9259890634507</c:v>
                </c:pt>
                <c:pt idx="6">
                  <c:v>60.885710268025342</c:v>
                </c:pt>
                <c:pt idx="7">
                  <c:v>171.24106012882129</c:v>
                </c:pt>
              </c:numCache>
            </c:numRef>
          </c:val>
        </c:ser>
        <c:ser>
          <c:idx val="6"/>
          <c:order val="6"/>
          <c:tx>
            <c:strRef>
              <c:f>VOC_bar_chart_data!$B$11</c:f>
              <c:strCache>
                <c:ptCount val="1"/>
                <c:pt idx="0">
                  <c:v>Dehydrator</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VOC_bar_chart_data!$C$11:$J$11</c:f>
              <c:numCache>
                <c:formatCode>#,##0</c:formatCode>
                <c:ptCount val="8"/>
                <c:pt idx="0">
                  <c:v>2.6287774021986426E-2</c:v>
                </c:pt>
                <c:pt idx="1">
                  <c:v>543.50181743425742</c:v>
                </c:pt>
                <c:pt idx="2">
                  <c:v>364.02067057339298</c:v>
                </c:pt>
                <c:pt idx="3">
                  <c:v>3025.2415122393991</c:v>
                </c:pt>
                <c:pt idx="4">
                  <c:v>1147.8509692520026</c:v>
                </c:pt>
                <c:pt idx="5">
                  <c:v>618.06113043044729</c:v>
                </c:pt>
                <c:pt idx="6">
                  <c:v>2.3693531775370182</c:v>
                </c:pt>
                <c:pt idx="7">
                  <c:v>33.090668361633014</c:v>
                </c:pt>
              </c:numCache>
            </c:numRef>
          </c:val>
        </c:ser>
        <c:ser>
          <c:idx val="7"/>
          <c:order val="7"/>
          <c:tx>
            <c:strRef>
              <c:f>VOC_bar_chart_data!$B$12</c:f>
              <c:strCache>
                <c:ptCount val="1"/>
                <c:pt idx="0">
                  <c:v>Condensate tank </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VOC_bar_chart_data!$C$12:$J$12</c:f>
              <c:numCache>
                <c:formatCode>#,##0</c:formatCode>
                <c:ptCount val="8"/>
                <c:pt idx="0">
                  <c:v>0</c:v>
                </c:pt>
                <c:pt idx="1">
                  <c:v>3839.9028301541007</c:v>
                </c:pt>
                <c:pt idx="2">
                  <c:v>6430.8788383030324</c:v>
                </c:pt>
                <c:pt idx="3">
                  <c:v>1169.1513953840883</c:v>
                </c:pt>
                <c:pt idx="4">
                  <c:v>6879.061043273955</c:v>
                </c:pt>
                <c:pt idx="5">
                  <c:v>5352.4474675432175</c:v>
                </c:pt>
                <c:pt idx="6">
                  <c:v>4.0254869236068043</c:v>
                </c:pt>
                <c:pt idx="7">
                  <c:v>991.43531348442502</c:v>
                </c:pt>
              </c:numCache>
            </c:numRef>
          </c:val>
        </c:ser>
        <c:ser>
          <c:idx val="8"/>
          <c:order val="8"/>
          <c:tx>
            <c:strRef>
              <c:f>VOC_bar_chart_data!$B$13</c:f>
              <c:strCache>
                <c:ptCount val="1"/>
                <c:pt idx="0">
                  <c:v>Oil Tank</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VOC_bar_chart_data!$C$13:$J$13</c:f>
              <c:numCache>
                <c:formatCode>#,##0</c:formatCode>
                <c:ptCount val="8"/>
                <c:pt idx="0">
                  <c:v>25.333823333333331</c:v>
                </c:pt>
                <c:pt idx="1">
                  <c:v>99.613246134356146</c:v>
                </c:pt>
                <c:pt idx="2">
                  <c:v>96.590718812785369</c:v>
                </c:pt>
                <c:pt idx="3">
                  <c:v>0</c:v>
                </c:pt>
                <c:pt idx="4">
                  <c:v>487.02643361084915</c:v>
                </c:pt>
                <c:pt idx="5">
                  <c:v>276.9854393607306</c:v>
                </c:pt>
                <c:pt idx="6">
                  <c:v>0</c:v>
                </c:pt>
                <c:pt idx="7">
                  <c:v>79.366764292237434</c:v>
                </c:pt>
              </c:numCache>
            </c:numRef>
          </c:val>
        </c:ser>
        <c:ser>
          <c:idx val="9"/>
          <c:order val="9"/>
          <c:tx>
            <c:strRef>
              <c:f>VOC_bar_chart_data!$B$14</c:f>
              <c:strCache>
                <c:ptCount val="1"/>
                <c:pt idx="0">
                  <c:v>Venting - initial completions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VOC_bar_chart_data!$C$14:$J$14</c:f>
              <c:numCache>
                <c:formatCode>#,##0</c:formatCode>
                <c:ptCount val="8"/>
                <c:pt idx="0">
                  <c:v>1.4360541886255478E-2</c:v>
                </c:pt>
                <c:pt idx="1">
                  <c:v>51.941457959666501</c:v>
                </c:pt>
                <c:pt idx="2">
                  <c:v>1.5574007675644066</c:v>
                </c:pt>
                <c:pt idx="3">
                  <c:v>99.187829148346438</c:v>
                </c:pt>
                <c:pt idx="4">
                  <c:v>233.38801726269634</c:v>
                </c:pt>
                <c:pt idx="5">
                  <c:v>2.2245677729370468</c:v>
                </c:pt>
                <c:pt idx="6">
                  <c:v>5.7442167545021907E-3</c:v>
                </c:pt>
                <c:pt idx="7">
                  <c:v>0</c:v>
                </c:pt>
              </c:numCache>
            </c:numRef>
          </c:val>
        </c:ser>
        <c:ser>
          <c:idx val="10"/>
          <c:order val="10"/>
          <c:tx>
            <c:strRef>
              <c:f>VOC_bar_chart_data!$B$15</c:f>
              <c:strCache>
                <c:ptCount val="1"/>
                <c:pt idx="0">
                  <c:v>Venting - recompletions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VOC_bar_chart_data!$C$15:$J$15</c:f>
              <c:numCache>
                <c:formatCode>#,##0</c:formatCode>
                <c:ptCount val="8"/>
                <c:pt idx="0">
                  <c:v>1.3555049260672445E-2</c:v>
                </c:pt>
                <c:pt idx="1">
                  <c:v>49.028026023745873</c:v>
                </c:pt>
                <c:pt idx="2">
                  <c:v>1.4700450923199266</c:v>
                </c:pt>
                <c:pt idx="3">
                  <c:v>0</c:v>
                </c:pt>
                <c:pt idx="4">
                  <c:v>220.29712359771034</c:v>
                </c:pt>
                <c:pt idx="5">
                  <c:v>2.0997902436207281</c:v>
                </c:pt>
                <c:pt idx="6">
                  <c:v>5.4220197042689775E-3</c:v>
                </c:pt>
                <c:pt idx="7">
                  <c:v>0</c:v>
                </c:pt>
              </c:numCache>
            </c:numRef>
          </c:val>
        </c:ser>
        <c:ser>
          <c:idx val="11"/>
          <c:order val="11"/>
          <c:tx>
            <c:strRef>
              <c:f>VOC_bar_chart_data!$B$16</c:f>
              <c:strCache>
                <c:ptCount val="1"/>
                <c:pt idx="0">
                  <c:v>Initial completion Flaring</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VOC_bar_chart_data!$C$16:$J$16</c:f>
              <c:numCache>
                <c:formatCode>#,##0</c:formatCode>
                <c:ptCount val="8"/>
                <c:pt idx="0">
                  <c:v>0</c:v>
                </c:pt>
                <c:pt idx="1">
                  <c:v>0</c:v>
                </c:pt>
                <c:pt idx="2">
                  <c:v>0</c:v>
                </c:pt>
                <c:pt idx="3">
                  <c:v>0</c:v>
                </c:pt>
                <c:pt idx="4">
                  <c:v>0</c:v>
                </c:pt>
                <c:pt idx="5">
                  <c:v>0</c:v>
                </c:pt>
                <c:pt idx="6">
                  <c:v>0</c:v>
                </c:pt>
                <c:pt idx="7">
                  <c:v>0</c:v>
                </c:pt>
              </c:numCache>
            </c:numRef>
          </c:val>
        </c:ser>
        <c:ser>
          <c:idx val="12"/>
          <c:order val="12"/>
          <c:tx>
            <c:strRef>
              <c:f>VOC_bar_chart_data!$B$17</c:f>
              <c:strCache>
                <c:ptCount val="1"/>
                <c:pt idx="0">
                  <c:v>Other Categories</c:v>
                </c:pt>
              </c:strCache>
            </c:strRef>
          </c:tx>
          <c:invertIfNegative val="0"/>
          <c:cat>
            <c:strRef>
              <c:f>VOC_bar_chart_data!$C$4:$J$4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VOC_bar_chart_data!$C$17:$J$17</c:f>
              <c:numCache>
                <c:formatCode>#,##0</c:formatCode>
                <c:ptCount val="8"/>
                <c:pt idx="0">
                  <c:v>4.7370975991756508</c:v>
                </c:pt>
                <c:pt idx="1">
                  <c:v>276.56070997637516</c:v>
                </c:pt>
                <c:pt idx="2">
                  <c:v>151.54692179738043</c:v>
                </c:pt>
                <c:pt idx="3">
                  <c:v>1002.8982841380675</c:v>
                </c:pt>
                <c:pt idx="4">
                  <c:v>711.90101864943711</c:v>
                </c:pt>
                <c:pt idx="5">
                  <c:v>285.34614063454313</c:v>
                </c:pt>
                <c:pt idx="6">
                  <c:v>0.41839685171905722</c:v>
                </c:pt>
                <c:pt idx="7">
                  <c:v>25.229366956331802</c:v>
                </c:pt>
              </c:numCache>
            </c:numRef>
          </c:val>
        </c:ser>
        <c:dLbls>
          <c:showLegendKey val="0"/>
          <c:showVal val="0"/>
          <c:showCatName val="0"/>
          <c:showSerName val="0"/>
          <c:showPercent val="0"/>
          <c:showBubbleSize val="0"/>
        </c:dLbls>
        <c:gapWidth val="150"/>
        <c:overlap val="100"/>
        <c:axId val="77649792"/>
        <c:axId val="77651328"/>
      </c:barChart>
      <c:catAx>
        <c:axId val="77649792"/>
        <c:scaling>
          <c:orientation val="minMax"/>
        </c:scaling>
        <c:delete val="0"/>
        <c:axPos val="b"/>
        <c:title>
          <c:tx>
            <c:rich>
              <a:bodyPr/>
              <a:lstStyle/>
              <a:p>
                <a:pPr>
                  <a:defRPr/>
                </a:pPr>
                <a:r>
                  <a:rPr lang="en-US"/>
                  <a:t>County</a:t>
                </a:r>
              </a:p>
            </c:rich>
          </c:tx>
          <c:layout/>
          <c:overlay val="0"/>
        </c:title>
        <c:majorTickMark val="out"/>
        <c:minorTickMark val="none"/>
        <c:tickLblPos val="nextTo"/>
        <c:crossAx val="77651328"/>
        <c:crosses val="autoZero"/>
        <c:auto val="1"/>
        <c:lblAlgn val="ctr"/>
        <c:lblOffset val="100"/>
        <c:noMultiLvlLbl val="0"/>
      </c:catAx>
      <c:valAx>
        <c:axId val="77651328"/>
        <c:scaling>
          <c:orientation val="minMax"/>
        </c:scaling>
        <c:delete val="0"/>
        <c:axPos val="l"/>
        <c:majorGridlines/>
        <c:title>
          <c:tx>
            <c:rich>
              <a:bodyPr rot="-5400000" vert="horz"/>
              <a:lstStyle/>
              <a:p>
                <a:pPr>
                  <a:defRPr/>
                </a:pPr>
                <a:r>
                  <a:rPr lang="en-US" b="1"/>
                  <a:t>VOC</a:t>
                </a:r>
                <a:r>
                  <a:rPr lang="en-US" b="1" baseline="0"/>
                  <a:t> </a:t>
                </a:r>
                <a:r>
                  <a:rPr lang="en-US" b="1"/>
                  <a:t> Emissions (tons/yr)</a:t>
                </a:r>
              </a:p>
            </c:rich>
          </c:tx>
          <c:layout/>
          <c:overlay val="0"/>
        </c:title>
        <c:numFmt formatCode="#,##0" sourceLinked="1"/>
        <c:majorTickMark val="out"/>
        <c:minorTickMark val="none"/>
        <c:tickLblPos val="nextTo"/>
        <c:crossAx val="77649792"/>
        <c:crosses val="autoZero"/>
        <c:crossBetween val="between"/>
      </c:valAx>
      <c:spPr>
        <a:ln>
          <a:solidFill>
            <a:schemeClr val="accent1"/>
          </a:solidFill>
        </a:ln>
      </c:spPr>
    </c:plotArea>
    <c:legend>
      <c:legendPos val="r"/>
      <c:layout>
        <c:manualLayout>
          <c:xMode val="edge"/>
          <c:yMode val="edge"/>
          <c:x val="0.79508739340221224"/>
          <c:y val="5.8988571939613828E-2"/>
          <c:w val="0.1917295637307303"/>
          <c:h val="0.83755963954749424"/>
        </c:manualLayout>
      </c:layout>
      <c:overlay val="0"/>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NOx_bar_chart_data!$B$5</c:f>
              <c:strCache>
                <c:ptCount val="1"/>
                <c:pt idx="0">
                  <c:v>Compressor Engines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NOx_bar_chart_data!$C$5:$J$5</c:f>
              <c:numCache>
                <c:formatCode>#,##0</c:formatCode>
                <c:ptCount val="8"/>
                <c:pt idx="0">
                  <c:v>696.2</c:v>
                </c:pt>
                <c:pt idx="1">
                  <c:v>2071.2735965391985</c:v>
                </c:pt>
                <c:pt idx="2">
                  <c:v>1183.6999999999998</c:v>
                </c:pt>
                <c:pt idx="3">
                  <c:v>1312.6538608818339</c:v>
                </c:pt>
                <c:pt idx="4">
                  <c:v>2661.257271170025</c:v>
                </c:pt>
                <c:pt idx="5">
                  <c:v>695.83760000000029</c:v>
                </c:pt>
                <c:pt idx="6">
                  <c:v>0</c:v>
                </c:pt>
                <c:pt idx="7">
                  <c:v>0</c:v>
                </c:pt>
              </c:numCache>
            </c:numRef>
          </c:val>
        </c:ser>
        <c:ser>
          <c:idx val="1"/>
          <c:order val="1"/>
          <c:tx>
            <c:strRef>
              <c:f>NOx_bar_chart_data!$B$6</c:f>
              <c:strCache>
                <c:ptCount val="1"/>
                <c:pt idx="0">
                  <c:v>Drill rigs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NOx_bar_chart_data!$C$6:$J$6</c:f>
              <c:numCache>
                <c:formatCode>#,##0</c:formatCode>
                <c:ptCount val="8"/>
                <c:pt idx="0">
                  <c:v>0.69258614091867743</c:v>
                </c:pt>
                <c:pt idx="1">
                  <c:v>56.099477414412867</c:v>
                </c:pt>
                <c:pt idx="2">
                  <c:v>2.0777584227560326</c:v>
                </c:pt>
                <c:pt idx="3">
                  <c:v>1180.3238624298308</c:v>
                </c:pt>
                <c:pt idx="4">
                  <c:v>136.43946976097945</c:v>
                </c:pt>
                <c:pt idx="5">
                  <c:v>9.6962059728614847</c:v>
                </c:pt>
                <c:pt idx="6">
                  <c:v>0.69258614091867743</c:v>
                </c:pt>
                <c:pt idx="7">
                  <c:v>0</c:v>
                </c:pt>
              </c:numCache>
            </c:numRef>
          </c:val>
        </c:ser>
        <c:ser>
          <c:idx val="2"/>
          <c:order val="2"/>
          <c:tx>
            <c:strRef>
              <c:f>NOx_bar_chart_data!$B$7</c:f>
              <c:strCache>
                <c:ptCount val="1"/>
                <c:pt idx="0">
                  <c:v>Heaters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NOx_bar_chart_data!$C$7:$J$7</c:f>
              <c:numCache>
                <c:formatCode>#,##0</c:formatCode>
                <c:ptCount val="8"/>
                <c:pt idx="0">
                  <c:v>13.613930831136685</c:v>
                </c:pt>
                <c:pt idx="1">
                  <c:v>658.88227658354356</c:v>
                </c:pt>
                <c:pt idx="2">
                  <c:v>465.12019954559111</c:v>
                </c:pt>
                <c:pt idx="3">
                  <c:v>978.76265384509793</c:v>
                </c:pt>
                <c:pt idx="4">
                  <c:v>1237.4801852382554</c:v>
                </c:pt>
                <c:pt idx="5">
                  <c:v>463.18408395483868</c:v>
                </c:pt>
                <c:pt idx="6">
                  <c:v>4.7255723324546732</c:v>
                </c:pt>
                <c:pt idx="7">
                  <c:v>13.29067218502877</c:v>
                </c:pt>
              </c:numCache>
            </c:numRef>
          </c:val>
        </c:ser>
        <c:ser>
          <c:idx val="3"/>
          <c:order val="3"/>
          <c:tx>
            <c:strRef>
              <c:f>NOx_bar_chart_data!$B$8</c:f>
              <c:strCache>
                <c:ptCount val="1"/>
                <c:pt idx="0">
                  <c:v>Pneumatic devices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NOx_bar_chart_data!$C$8:$J$8</c:f>
              <c:numCache>
                <c:formatCode>#,##0</c:formatCode>
                <c:ptCount val="8"/>
                <c:pt idx="0">
                  <c:v>0</c:v>
                </c:pt>
                <c:pt idx="1">
                  <c:v>0</c:v>
                </c:pt>
                <c:pt idx="2">
                  <c:v>0</c:v>
                </c:pt>
                <c:pt idx="3">
                  <c:v>0</c:v>
                </c:pt>
                <c:pt idx="4">
                  <c:v>0</c:v>
                </c:pt>
                <c:pt idx="5">
                  <c:v>0</c:v>
                </c:pt>
                <c:pt idx="6">
                  <c:v>0</c:v>
                </c:pt>
                <c:pt idx="7">
                  <c:v>0</c:v>
                </c:pt>
              </c:numCache>
            </c:numRef>
          </c:val>
        </c:ser>
        <c:ser>
          <c:idx val="4"/>
          <c:order val="4"/>
          <c:tx>
            <c:strRef>
              <c:f>NOx_bar_chart_data!$B$9</c:f>
              <c:strCache>
                <c:ptCount val="1"/>
                <c:pt idx="0">
                  <c:v>Pneumatic pumps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NOx_bar_chart_data!$C$9:$J$9</c:f>
              <c:numCache>
                <c:formatCode>#,##0</c:formatCode>
                <c:ptCount val="8"/>
                <c:pt idx="0">
                  <c:v>0</c:v>
                </c:pt>
                <c:pt idx="1">
                  <c:v>0</c:v>
                </c:pt>
                <c:pt idx="2">
                  <c:v>0</c:v>
                </c:pt>
                <c:pt idx="3">
                  <c:v>0</c:v>
                </c:pt>
                <c:pt idx="4">
                  <c:v>0</c:v>
                </c:pt>
                <c:pt idx="5">
                  <c:v>0</c:v>
                </c:pt>
                <c:pt idx="6">
                  <c:v>0</c:v>
                </c:pt>
                <c:pt idx="7">
                  <c:v>0</c:v>
                </c:pt>
              </c:numCache>
            </c:numRef>
          </c:val>
        </c:ser>
        <c:ser>
          <c:idx val="5"/>
          <c:order val="5"/>
          <c:tx>
            <c:strRef>
              <c:f>NOx_bar_chart_data!$B$10</c:f>
              <c:strCache>
                <c:ptCount val="1"/>
                <c:pt idx="0">
                  <c:v>Fugitives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NOx_bar_chart_data!$C$10:$J$10</c:f>
              <c:numCache>
                <c:formatCode>#,##0</c:formatCode>
                <c:ptCount val="8"/>
                <c:pt idx="0">
                  <c:v>0</c:v>
                </c:pt>
                <c:pt idx="1">
                  <c:v>0</c:v>
                </c:pt>
                <c:pt idx="2">
                  <c:v>0</c:v>
                </c:pt>
                <c:pt idx="3">
                  <c:v>0</c:v>
                </c:pt>
                <c:pt idx="4">
                  <c:v>0.6</c:v>
                </c:pt>
                <c:pt idx="5">
                  <c:v>0</c:v>
                </c:pt>
                <c:pt idx="6">
                  <c:v>0</c:v>
                </c:pt>
                <c:pt idx="7">
                  <c:v>0</c:v>
                </c:pt>
              </c:numCache>
            </c:numRef>
          </c:val>
        </c:ser>
        <c:ser>
          <c:idx val="6"/>
          <c:order val="6"/>
          <c:tx>
            <c:strRef>
              <c:f>NOx_bar_chart_data!$B$11</c:f>
              <c:strCache>
                <c:ptCount val="1"/>
                <c:pt idx="0">
                  <c:v>Dehydrator</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NOx_bar_chart_data!$C$11:$J$11</c:f>
              <c:numCache>
                <c:formatCode>#,##0</c:formatCode>
                <c:ptCount val="8"/>
                <c:pt idx="0">
                  <c:v>1.1270782740830155E-3</c:v>
                </c:pt>
                <c:pt idx="1">
                  <c:v>23.846468364770374</c:v>
                </c:pt>
                <c:pt idx="2">
                  <c:v>22.70433681468683</c:v>
                </c:pt>
                <c:pt idx="3">
                  <c:v>22.2396474972</c:v>
                </c:pt>
                <c:pt idx="4">
                  <c:v>52.062018228025934</c:v>
                </c:pt>
                <c:pt idx="5">
                  <c:v>21.541635938129943</c:v>
                </c:pt>
                <c:pt idx="6">
                  <c:v>0.1015851128284212</c:v>
                </c:pt>
                <c:pt idx="7">
                  <c:v>1.4187497714370774</c:v>
                </c:pt>
              </c:numCache>
            </c:numRef>
          </c:val>
        </c:ser>
        <c:ser>
          <c:idx val="7"/>
          <c:order val="7"/>
          <c:tx>
            <c:strRef>
              <c:f>NOx_bar_chart_data!$B$12</c:f>
              <c:strCache>
                <c:ptCount val="1"/>
                <c:pt idx="0">
                  <c:v>Condensate tank </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NOx_bar_chart_data!$C$12:$J$12</c:f>
              <c:numCache>
                <c:formatCode>#,##0</c:formatCode>
                <c:ptCount val="8"/>
                <c:pt idx="0">
                  <c:v>0</c:v>
                </c:pt>
                <c:pt idx="1">
                  <c:v>6.1</c:v>
                </c:pt>
                <c:pt idx="2">
                  <c:v>0</c:v>
                </c:pt>
                <c:pt idx="3">
                  <c:v>2.6475462190169998</c:v>
                </c:pt>
                <c:pt idx="4">
                  <c:v>1.4453999999999998</c:v>
                </c:pt>
                <c:pt idx="5">
                  <c:v>0</c:v>
                </c:pt>
                <c:pt idx="6">
                  <c:v>0</c:v>
                </c:pt>
                <c:pt idx="7">
                  <c:v>0</c:v>
                </c:pt>
              </c:numCache>
            </c:numRef>
          </c:val>
        </c:ser>
        <c:ser>
          <c:idx val="8"/>
          <c:order val="8"/>
          <c:tx>
            <c:strRef>
              <c:f>NOx_bar_chart_data!$B$13</c:f>
              <c:strCache>
                <c:ptCount val="1"/>
                <c:pt idx="0">
                  <c:v>Oil Tank</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NOx_bar_chart_data!$C$13:$J$13</c:f>
              <c:numCache>
                <c:formatCode>#,##0</c:formatCode>
                <c:ptCount val="8"/>
                <c:pt idx="0">
                  <c:v>0</c:v>
                </c:pt>
                <c:pt idx="1">
                  <c:v>0</c:v>
                </c:pt>
                <c:pt idx="2">
                  <c:v>0</c:v>
                </c:pt>
                <c:pt idx="3">
                  <c:v>0</c:v>
                </c:pt>
                <c:pt idx="4">
                  <c:v>0</c:v>
                </c:pt>
                <c:pt idx="5">
                  <c:v>0</c:v>
                </c:pt>
                <c:pt idx="6">
                  <c:v>0</c:v>
                </c:pt>
                <c:pt idx="7">
                  <c:v>0</c:v>
                </c:pt>
              </c:numCache>
            </c:numRef>
          </c:val>
        </c:ser>
        <c:ser>
          <c:idx val="9"/>
          <c:order val="9"/>
          <c:tx>
            <c:strRef>
              <c:f>NOx_bar_chart_data!$B$14</c:f>
              <c:strCache>
                <c:ptCount val="1"/>
                <c:pt idx="0">
                  <c:v>Venting - initial completions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NOx_bar_chart_data!$C$14:$J$14</c:f>
              <c:numCache>
                <c:formatCode>#,##0</c:formatCode>
                <c:ptCount val="8"/>
                <c:pt idx="0">
                  <c:v>0</c:v>
                </c:pt>
                <c:pt idx="1">
                  <c:v>0</c:v>
                </c:pt>
                <c:pt idx="2">
                  <c:v>0</c:v>
                </c:pt>
                <c:pt idx="3">
                  <c:v>0</c:v>
                </c:pt>
                <c:pt idx="4">
                  <c:v>0</c:v>
                </c:pt>
                <c:pt idx="5">
                  <c:v>0</c:v>
                </c:pt>
                <c:pt idx="6">
                  <c:v>0</c:v>
                </c:pt>
                <c:pt idx="7">
                  <c:v>0</c:v>
                </c:pt>
              </c:numCache>
            </c:numRef>
          </c:val>
        </c:ser>
        <c:ser>
          <c:idx val="10"/>
          <c:order val="10"/>
          <c:tx>
            <c:strRef>
              <c:f>NOx_bar_chart_data!$B$15</c:f>
              <c:strCache>
                <c:ptCount val="1"/>
                <c:pt idx="0">
                  <c:v>Venting - recompletions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NOx_bar_chart_data!$C$15:$J$15</c:f>
              <c:numCache>
                <c:formatCode>#,##0</c:formatCode>
                <c:ptCount val="8"/>
                <c:pt idx="0">
                  <c:v>0</c:v>
                </c:pt>
                <c:pt idx="1">
                  <c:v>0</c:v>
                </c:pt>
                <c:pt idx="2">
                  <c:v>0</c:v>
                </c:pt>
                <c:pt idx="3">
                  <c:v>0</c:v>
                </c:pt>
                <c:pt idx="4">
                  <c:v>0</c:v>
                </c:pt>
                <c:pt idx="5">
                  <c:v>0</c:v>
                </c:pt>
                <c:pt idx="6">
                  <c:v>0</c:v>
                </c:pt>
                <c:pt idx="7">
                  <c:v>0</c:v>
                </c:pt>
              </c:numCache>
            </c:numRef>
          </c:val>
        </c:ser>
        <c:ser>
          <c:idx val="11"/>
          <c:order val="11"/>
          <c:tx>
            <c:strRef>
              <c:f>NOx_bar_chart_data!$B$16</c:f>
              <c:strCache>
                <c:ptCount val="1"/>
                <c:pt idx="0">
                  <c:v>Initial completion Flaring</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NOx_bar_chart_data!$C$16:$J$16</c:f>
              <c:numCache>
                <c:formatCode>#,##0</c:formatCode>
                <c:ptCount val="8"/>
                <c:pt idx="0">
                  <c:v>8.7968742773855493E-6</c:v>
                </c:pt>
                <c:pt idx="1">
                  <c:v>7.125468164682296E-4</c:v>
                </c:pt>
                <c:pt idx="2">
                  <c:v>2.6390622832156655E-5</c:v>
                </c:pt>
                <c:pt idx="3">
                  <c:v>756.44876547214517</c:v>
                </c:pt>
                <c:pt idx="4">
                  <c:v>1.7329842326449533E-3</c:v>
                </c:pt>
                <c:pt idx="5">
                  <c:v>1.231562398833977E-4</c:v>
                </c:pt>
                <c:pt idx="6">
                  <c:v>8.7968742773855493E-6</c:v>
                </c:pt>
                <c:pt idx="7">
                  <c:v>0</c:v>
                </c:pt>
              </c:numCache>
            </c:numRef>
          </c:val>
        </c:ser>
        <c:ser>
          <c:idx val="12"/>
          <c:order val="12"/>
          <c:tx>
            <c:strRef>
              <c:f>NOx_bar_chart_data!$B$17</c:f>
              <c:strCache>
                <c:ptCount val="1"/>
                <c:pt idx="0">
                  <c:v>Other Categories</c:v>
                </c:pt>
              </c:strCache>
            </c:strRef>
          </c:tx>
          <c:invertIfNegative val="0"/>
          <c:cat>
            <c:strRef>
              <c:f>NOx_bar_chart_data!$C$4:$J$4</c:f>
              <c:strCache>
                <c:ptCount val="8"/>
                <c:pt idx="0">
                  <c:v>Albany</c:v>
                </c:pt>
                <c:pt idx="1">
                  <c:v>Carbon</c:v>
                </c:pt>
                <c:pt idx="2">
                  <c:v>Lincoln</c:v>
                </c:pt>
                <c:pt idx="3">
                  <c:v>Sublette</c:v>
                </c:pt>
                <c:pt idx="4">
                  <c:v>Sweetwater</c:v>
                </c:pt>
                <c:pt idx="5">
                  <c:v>Uinta</c:v>
                </c:pt>
                <c:pt idx="6">
                  <c:v>Daggett</c:v>
                </c:pt>
                <c:pt idx="7">
                  <c:v>Summit</c:v>
                </c:pt>
              </c:strCache>
            </c:strRef>
          </c:cat>
          <c:val>
            <c:numRef>
              <c:f>NOx_bar_chart_data!$C$17:$J$17</c:f>
              <c:numCache>
                <c:formatCode>#,##0</c:formatCode>
                <c:ptCount val="8"/>
                <c:pt idx="0">
                  <c:v>0.14690771462772845</c:v>
                </c:pt>
                <c:pt idx="1">
                  <c:v>70.886165304403121</c:v>
                </c:pt>
                <c:pt idx="2">
                  <c:v>134.8111061747405</c:v>
                </c:pt>
                <c:pt idx="3">
                  <c:v>744.48596865367335</c:v>
                </c:pt>
                <c:pt idx="4">
                  <c:v>124.85560484861273</c:v>
                </c:pt>
                <c:pt idx="5">
                  <c:v>162.23750985435973</c:v>
                </c:pt>
                <c:pt idx="6">
                  <c:v>5.8765852099137532E-2</c:v>
                </c:pt>
                <c:pt idx="7">
                  <c:v>0.16530995024347711</c:v>
                </c:pt>
              </c:numCache>
            </c:numRef>
          </c:val>
        </c:ser>
        <c:dLbls>
          <c:showLegendKey val="0"/>
          <c:showVal val="0"/>
          <c:showCatName val="0"/>
          <c:showSerName val="0"/>
          <c:showPercent val="0"/>
          <c:showBubbleSize val="0"/>
        </c:dLbls>
        <c:gapWidth val="150"/>
        <c:overlap val="100"/>
        <c:axId val="77589504"/>
        <c:axId val="93455104"/>
      </c:barChart>
      <c:catAx>
        <c:axId val="77589504"/>
        <c:scaling>
          <c:orientation val="minMax"/>
        </c:scaling>
        <c:delete val="0"/>
        <c:axPos val="b"/>
        <c:title>
          <c:tx>
            <c:rich>
              <a:bodyPr/>
              <a:lstStyle/>
              <a:p>
                <a:pPr>
                  <a:defRPr/>
                </a:pPr>
                <a:r>
                  <a:rPr lang="en-US"/>
                  <a:t>County</a:t>
                </a:r>
              </a:p>
            </c:rich>
          </c:tx>
          <c:layout/>
          <c:overlay val="0"/>
        </c:title>
        <c:majorTickMark val="out"/>
        <c:minorTickMark val="none"/>
        <c:tickLblPos val="nextTo"/>
        <c:crossAx val="93455104"/>
        <c:crosses val="autoZero"/>
        <c:auto val="1"/>
        <c:lblAlgn val="ctr"/>
        <c:lblOffset val="100"/>
        <c:noMultiLvlLbl val="0"/>
      </c:catAx>
      <c:valAx>
        <c:axId val="93455104"/>
        <c:scaling>
          <c:orientation val="minMax"/>
        </c:scaling>
        <c:delete val="0"/>
        <c:axPos val="l"/>
        <c:majorGridlines/>
        <c:title>
          <c:tx>
            <c:rich>
              <a:bodyPr rot="-5400000" vert="horz"/>
              <a:lstStyle/>
              <a:p>
                <a:pPr>
                  <a:defRPr/>
                </a:pPr>
                <a:r>
                  <a:rPr lang="en-US" b="1"/>
                  <a:t>Nox Emissions (tons/yr)</a:t>
                </a:r>
              </a:p>
            </c:rich>
          </c:tx>
          <c:layout/>
          <c:overlay val="0"/>
        </c:title>
        <c:numFmt formatCode="#,##0" sourceLinked="1"/>
        <c:majorTickMark val="out"/>
        <c:minorTickMark val="none"/>
        <c:tickLblPos val="nextTo"/>
        <c:crossAx val="77589504"/>
        <c:crosses val="autoZero"/>
        <c:crossBetween val="between"/>
      </c:valAx>
      <c:spPr>
        <a:ln>
          <a:solidFill>
            <a:schemeClr val="accent1"/>
          </a:solidFill>
        </a:ln>
      </c:spPr>
    </c:plotArea>
    <c:legend>
      <c:legendPos val="r"/>
      <c:layout>
        <c:manualLayout>
          <c:xMode val="edge"/>
          <c:yMode val="edge"/>
          <c:x val="0.79508739340221224"/>
          <c:y val="5.8988571939613828E-2"/>
          <c:w val="0.1917295637307303"/>
          <c:h val="0.83755963954749424"/>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sheetPr codeName="Chart7"/>
  <sheetViews>
    <sheetView zoomScale="70" workbookViewId="0"/>
  </sheetViews>
  <pageMargins left="0.75" right="0.75" top="1" bottom="1" header="0.5" footer="0.5"/>
  <pageSetup orientation="landscape" r:id="rId1"/>
  <headerFooter alignWithMargins="0"/>
  <drawing r:id="rId2"/>
</chartsheet>
</file>

<file path=xl/chartsheets/sheet2.xml><?xml version="1.0" encoding="utf-8"?>
<chartsheet xmlns="http://schemas.openxmlformats.org/spreadsheetml/2006/main" xmlns:r="http://schemas.openxmlformats.org/officeDocument/2006/relationships">
  <sheetPr codeName="Chart8"/>
  <sheetViews>
    <sheetView zoomScale="70" workbookViewId="0"/>
  </sheetViews>
  <pageMargins left="0.75" right="0.75" top="1" bottom="1" header="0.5" footer="0.5"/>
  <pageSetup orientation="landscape" r:id="rId1"/>
  <headerFooter alignWithMargins="0"/>
  <drawing r:id="rId2"/>
</chartsheet>
</file>

<file path=xl/chartsheets/sheet3.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70" workbookViewId="0"/>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4549587</xdr:colOff>
      <xdr:row>20</xdr:row>
      <xdr:rowOff>100854</xdr:rowOff>
    </xdr:to>
    <xdr:sp macro="" textlink="">
      <xdr:nvSpPr>
        <xdr:cNvPr id="3" name="Text Box 5"/>
        <xdr:cNvSpPr txBox="1">
          <a:spLocks noChangeArrowheads="1"/>
        </xdr:cNvSpPr>
      </xdr:nvSpPr>
      <xdr:spPr bwMode="auto">
        <a:xfrm>
          <a:off x="0" y="1"/>
          <a:ext cx="6387352" cy="323850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1">
            <a:lnSpc>
              <a:spcPts val="1100"/>
            </a:lnSpc>
            <a:defRPr sz="1000"/>
          </a:pPr>
          <a:r>
            <a:rPr lang="en-US" sz="1000" b="1" i="0" strike="noStrike">
              <a:solidFill>
                <a:srgbClr val="000000"/>
              </a:solidFill>
              <a:latin typeface="Arial"/>
              <a:cs typeface="Arial"/>
            </a:rPr>
            <a:t>Project:</a:t>
          </a:r>
          <a:r>
            <a:rPr lang="en-US" sz="1000" b="0" i="0" strike="noStrike">
              <a:solidFill>
                <a:srgbClr val="000000"/>
              </a:solidFill>
              <a:latin typeface="Arial"/>
              <a:cs typeface="Arial"/>
            </a:rPr>
            <a:t>  Western Regional Air Partnership, Oil and Gas Emissions Inventory, Phase III</a:t>
          </a:r>
        </a:p>
        <a:p>
          <a:pPr algn="l" rtl="1">
            <a:lnSpc>
              <a:spcPts val="1100"/>
            </a:lnSpc>
            <a:defRPr sz="1000"/>
          </a:pPr>
          <a:r>
            <a:rPr lang="en-US" sz="1000" b="1" i="0" strike="noStrike">
              <a:solidFill>
                <a:srgbClr val="000000"/>
              </a:solidFill>
              <a:latin typeface="Arial"/>
              <a:cs typeface="Arial"/>
            </a:rPr>
            <a:t>Area: </a:t>
          </a:r>
          <a:r>
            <a:rPr lang="en-US" sz="1000" b="0" i="0" strike="noStrike">
              <a:solidFill>
                <a:srgbClr val="000000"/>
              </a:solidFill>
              <a:latin typeface="Arial"/>
              <a:cs typeface="Arial"/>
            </a:rPr>
            <a:t>Southwest</a:t>
          </a:r>
          <a:r>
            <a:rPr lang="en-US" sz="1000" b="0" i="0" strike="noStrike" baseline="0">
              <a:solidFill>
                <a:srgbClr val="000000"/>
              </a:solidFill>
              <a:latin typeface="Arial"/>
              <a:cs typeface="Arial"/>
            </a:rPr>
            <a:t> Wyoming </a:t>
          </a:r>
          <a:r>
            <a:rPr lang="en-US" sz="1000" b="0" i="0" strike="noStrike">
              <a:solidFill>
                <a:srgbClr val="000000"/>
              </a:solidFill>
              <a:latin typeface="Arial"/>
              <a:cs typeface="Arial"/>
            </a:rPr>
            <a:t>Basin, Wyoming</a:t>
          </a:r>
        </a:p>
        <a:p>
          <a:pPr algn="l" rtl="1">
            <a:lnSpc>
              <a:spcPts val="1100"/>
            </a:lnSpc>
            <a:defRPr sz="1000"/>
          </a:pPr>
          <a:r>
            <a:rPr lang="en-US" sz="1000" b="1" i="0" strike="noStrike">
              <a:solidFill>
                <a:srgbClr val="000000"/>
              </a:solidFill>
              <a:latin typeface="Arial"/>
              <a:cs typeface="Arial"/>
            </a:rPr>
            <a:t>Time Period:</a:t>
          </a:r>
          <a:r>
            <a:rPr lang="en-US" sz="1000" b="0" i="0" strike="noStrike">
              <a:solidFill>
                <a:srgbClr val="000000"/>
              </a:solidFill>
              <a:latin typeface="Arial"/>
              <a:cs typeface="Arial"/>
            </a:rPr>
            <a:t>  2009 annual</a:t>
          </a:r>
        </a:p>
        <a:p>
          <a:pPr algn="l" rtl="1">
            <a:lnSpc>
              <a:spcPts val="1100"/>
            </a:lnSpc>
            <a:defRPr sz="1000"/>
          </a:pPr>
          <a:r>
            <a:rPr lang="en-US" sz="1000" b="1" i="0" strike="noStrike">
              <a:solidFill>
                <a:srgbClr val="000000"/>
              </a:solidFill>
              <a:latin typeface="Arial"/>
              <a:cs typeface="Arial"/>
            </a:rPr>
            <a:t>Pollutants:</a:t>
          </a:r>
          <a:r>
            <a:rPr lang="en-US" sz="1000" b="0" i="0" strike="noStrike">
              <a:solidFill>
                <a:srgbClr val="000000"/>
              </a:solidFill>
              <a:latin typeface="Arial"/>
              <a:cs typeface="Arial"/>
            </a:rPr>
            <a:t>  NOx, VOC, CO, SO2, PM10</a:t>
          </a:r>
        </a:p>
        <a:p>
          <a:pPr algn="l" rtl="1">
            <a:lnSpc>
              <a:spcPts val="1100"/>
            </a:lnSpc>
            <a:defRPr sz="1000"/>
          </a:pPr>
          <a:endParaRPr lang="en-US" sz="1000" b="0" i="0" strike="noStrike">
            <a:solidFill>
              <a:srgbClr val="000000"/>
            </a:solidFill>
            <a:latin typeface="Arial"/>
            <a:cs typeface="Arial"/>
          </a:endParaRPr>
        </a:p>
        <a:p>
          <a:pPr algn="l" rtl="1">
            <a:lnSpc>
              <a:spcPts val="1100"/>
            </a:lnSpc>
            <a:defRPr sz="1000"/>
          </a:pPr>
          <a:r>
            <a:rPr lang="en-US" sz="1000" b="0" i="0" strike="noStrike">
              <a:solidFill>
                <a:srgbClr val="000000"/>
              </a:solidFill>
              <a:latin typeface="Arial"/>
              <a:cs typeface="Arial"/>
            </a:rPr>
            <a:t>This spreadsheet contains the oil and gas sources emission inventory for the area and temporal period as listed above. Emission estimates were derived based upon survey data received from participating companies and emissions</a:t>
          </a:r>
          <a:r>
            <a:rPr lang="en-US" sz="1000" b="0" i="0" strike="noStrike" baseline="0">
              <a:solidFill>
                <a:srgbClr val="000000"/>
              </a:solidFill>
              <a:latin typeface="Arial"/>
              <a:cs typeface="Arial"/>
            </a:rPr>
            <a:t> obtained from the Wyoming Departing of Enivronmental Quality (WYDEQ) </a:t>
          </a:r>
          <a:r>
            <a:rPr lang="en-US" sz="1000" b="0" i="0" strike="noStrike">
              <a:solidFill>
                <a:srgbClr val="000000"/>
              </a:solidFill>
              <a:latin typeface="Arial"/>
              <a:cs typeface="Arial"/>
            </a:rPr>
            <a:t>for  </a:t>
          </a:r>
          <a:r>
            <a:rPr lang="en-US" sz="1000" b="0" i="0" strike="noStrike" baseline="0">
              <a:solidFill>
                <a:srgbClr val="000000"/>
              </a:solidFill>
              <a:latin typeface="Arial"/>
              <a:cs typeface="Arial"/>
            </a:rPr>
            <a:t>all counties but Sublette county. </a:t>
          </a:r>
          <a:r>
            <a:rPr lang="en-US" sz="1000" b="0" i="0" strike="noStrike">
              <a:solidFill>
                <a:srgbClr val="000000"/>
              </a:solidFill>
              <a:latin typeface="Arial"/>
              <a:cs typeface="Arial"/>
            </a:rPr>
            <a:t>Sublette county emissions were derived from emissions obtained from the Wyoming Department of Environmental Quality (WYDEQ).</a:t>
          </a:r>
        </a:p>
        <a:p>
          <a:pPr algn="l" rtl="1">
            <a:lnSpc>
              <a:spcPts val="1100"/>
            </a:lnSpc>
            <a:defRPr sz="1000"/>
          </a:pPr>
          <a:endParaRPr lang="en-US" sz="1000" b="0" i="0" u="sng" strike="noStrike">
            <a:solidFill>
              <a:srgbClr val="000000"/>
            </a:solidFill>
            <a:latin typeface="Arial"/>
            <a:cs typeface="Arial"/>
          </a:endParaRPr>
        </a:p>
        <a:p>
          <a:pPr algn="l" rtl="1">
            <a:lnSpc>
              <a:spcPts val="1100"/>
            </a:lnSpc>
            <a:defRPr sz="1000"/>
          </a:pPr>
          <a:r>
            <a:rPr lang="en-US" sz="1000" b="1" i="0" u="sng" strike="noStrike">
              <a:solidFill>
                <a:srgbClr val="000000"/>
              </a:solidFill>
              <a:latin typeface="Arial"/>
              <a:cs typeface="Arial"/>
            </a:rPr>
            <a:t>Spreadsheet Organization</a:t>
          </a:r>
          <a:endParaRPr lang="en-US" sz="1000" b="0" i="0" strike="noStrike">
            <a:solidFill>
              <a:srgbClr val="000000"/>
            </a:solidFill>
            <a:latin typeface="Arial"/>
            <a:cs typeface="Arial"/>
          </a:endParaRPr>
        </a:p>
        <a:p>
          <a:pPr algn="l" rtl="1">
            <a:lnSpc>
              <a:spcPts val="1100"/>
            </a:lnSpc>
            <a:defRPr sz="1000"/>
          </a:pPr>
          <a:r>
            <a:rPr lang="en-US" sz="1000" b="1" i="0" strike="noStrike">
              <a:solidFill>
                <a:srgbClr val="000000"/>
              </a:solidFill>
              <a:latin typeface="Arial"/>
              <a:cs typeface="Arial"/>
            </a:rPr>
            <a:t>Geographical Description of the Basin:</a:t>
          </a:r>
          <a:r>
            <a:rPr lang="en-US" sz="1000" b="0" i="0" strike="noStrike">
              <a:solidFill>
                <a:srgbClr val="000000"/>
              </a:solidFill>
              <a:latin typeface="Arial"/>
              <a:cs typeface="Arial"/>
            </a:rPr>
            <a:t>  Basin_Boundary</a:t>
          </a:r>
        </a:p>
        <a:p>
          <a:pPr algn="l" rtl="1">
            <a:lnSpc>
              <a:spcPts val="1100"/>
            </a:lnSpc>
            <a:defRPr sz="1000"/>
          </a:pPr>
          <a:r>
            <a:rPr lang="en-US" sz="1000" b="1" i="0" strike="noStrike">
              <a:solidFill>
                <a:srgbClr val="000000"/>
              </a:solidFill>
              <a:latin typeface="Arial"/>
              <a:cs typeface="Arial"/>
            </a:rPr>
            <a:t>Comparison to other Basins:</a:t>
          </a:r>
          <a:r>
            <a:rPr lang="en-US" sz="1000" b="0" i="0" strike="noStrike">
              <a:solidFill>
                <a:srgbClr val="000000"/>
              </a:solidFill>
              <a:latin typeface="Arial"/>
              <a:cs typeface="Arial"/>
            </a:rPr>
            <a:t>  Basin_comparison</a:t>
          </a:r>
        </a:p>
        <a:p>
          <a:pPr algn="l" rtl="1">
            <a:lnSpc>
              <a:spcPts val="1100"/>
            </a:lnSpc>
            <a:defRPr sz="1000"/>
          </a:pPr>
          <a:r>
            <a:rPr lang="en-US" sz="1000" b="1" i="0" strike="noStrike">
              <a:solidFill>
                <a:srgbClr val="000000"/>
              </a:solidFill>
              <a:latin typeface="Arial"/>
              <a:cs typeface="Arial"/>
            </a:rPr>
            <a:t>Table Summaries:</a:t>
          </a:r>
          <a:r>
            <a:rPr lang="en-US" sz="1000" b="0" i="0" strike="noStrike">
              <a:solidFill>
                <a:srgbClr val="000000"/>
              </a:solidFill>
              <a:latin typeface="Arial"/>
              <a:cs typeface="Arial"/>
            </a:rPr>
            <a:t>  by_cnty_allpol, by_src_allpol, VOC_cnty_tbl, NOx_cnty_tbl, VOC_bar_chart_data, NOx_bar_chart_data</a:t>
          </a:r>
        </a:p>
        <a:p>
          <a:pPr algn="l" rtl="1">
            <a:lnSpc>
              <a:spcPts val="1000"/>
            </a:lnSpc>
            <a:defRPr sz="1000"/>
          </a:pPr>
          <a:r>
            <a:rPr lang="en-US" sz="1000" b="1" i="0" strike="noStrike">
              <a:solidFill>
                <a:srgbClr val="000000"/>
              </a:solidFill>
              <a:latin typeface="Arial"/>
              <a:cs typeface="Arial"/>
            </a:rPr>
            <a:t>Charts: </a:t>
          </a:r>
          <a:r>
            <a:rPr lang="en-US" sz="1000" b="0" i="0" strike="noStrike">
              <a:solidFill>
                <a:srgbClr val="000000"/>
              </a:solidFill>
              <a:latin typeface="Arial"/>
              <a:cs typeface="Arial"/>
            </a:rPr>
            <a:t> VOC-basin-pie, NOx-basin-pie,</a:t>
          </a:r>
          <a:r>
            <a:rPr lang="en-US" sz="1000" b="0" i="0" strike="noStrike" baseline="0">
              <a:solidFill>
                <a:srgbClr val="000000"/>
              </a:solidFill>
              <a:latin typeface="Arial"/>
              <a:cs typeface="Arial"/>
            </a:rPr>
            <a:t> V</a:t>
          </a:r>
          <a:r>
            <a:rPr lang="en-US" sz="1000" b="0" i="0" strike="noStrike">
              <a:solidFill>
                <a:srgbClr val="000000"/>
              </a:solidFill>
              <a:latin typeface="Arial"/>
              <a:cs typeface="Arial"/>
            </a:rPr>
            <a:t>OC-bar-cnty, NOx-bar-cnty</a:t>
          </a:r>
        </a:p>
        <a:p>
          <a:pPr algn="l" rtl="1">
            <a:lnSpc>
              <a:spcPts val="1100"/>
            </a:lnSpc>
            <a:defRPr sz="1000"/>
          </a:pPr>
          <a:r>
            <a:rPr lang="en-US" sz="1000" b="1" i="0" strike="noStrike">
              <a:solidFill>
                <a:srgbClr val="000000"/>
              </a:solidFill>
              <a:latin typeface="Arial"/>
              <a:cs typeface="Arial"/>
            </a:rPr>
            <a:t>By SCC and County Emissions:</a:t>
          </a:r>
          <a:r>
            <a:rPr lang="en-US" sz="1000" b="0" i="0" strike="noStrike">
              <a:solidFill>
                <a:srgbClr val="000000"/>
              </a:solidFill>
              <a:latin typeface="Arial"/>
              <a:cs typeface="Arial"/>
            </a:rPr>
            <a:t>  all_src_inventory</a:t>
          </a:r>
        </a:p>
        <a:p>
          <a:pPr algn="l" rtl="1">
            <a:lnSpc>
              <a:spcPts val="1100"/>
            </a:lnSpc>
            <a:defRPr sz="1000"/>
          </a:pPr>
          <a:r>
            <a:rPr lang="en-US" sz="1000" b="1" i="0" strike="noStrike">
              <a:solidFill>
                <a:srgbClr val="000000"/>
              </a:solidFill>
              <a:latin typeface="Arial"/>
              <a:cs typeface="Arial"/>
            </a:rPr>
            <a:t>Detailed By Category Emissions: </a:t>
          </a:r>
          <a:r>
            <a:rPr lang="en-US" sz="1000" b="0" i="0" strike="noStrike">
              <a:solidFill>
                <a:srgbClr val="000000"/>
              </a:solidFill>
              <a:latin typeface="Arial"/>
              <a:cs typeface="Arial"/>
            </a:rPr>
            <a:t> Permitted Sources-Sublette, Permitted_Sources,</a:t>
          </a:r>
          <a:r>
            <a:rPr lang="en-US" sz="1000" b="0" i="0" strike="noStrike" baseline="0">
              <a:solidFill>
                <a:srgbClr val="000000"/>
              </a:solidFill>
              <a:latin typeface="Arial"/>
              <a:cs typeface="Arial"/>
            </a:rPr>
            <a:t> survey</a:t>
          </a:r>
          <a:r>
            <a:rPr lang="en-US" sz="1000" b="0" i="0" strike="noStrike">
              <a:solidFill>
                <a:srgbClr val="000000"/>
              </a:solidFill>
              <a:latin typeface="Arial"/>
              <a:cs typeface="Arial"/>
            </a:rPr>
            <a:t>_src_summary</a:t>
          </a:r>
        </a:p>
        <a:p>
          <a:pPr algn="l" rtl="1">
            <a:lnSpc>
              <a:spcPts val="1100"/>
            </a:lnSpc>
            <a:defRPr sz="1000"/>
          </a:pPr>
          <a:r>
            <a:rPr lang="en-US" sz="1000" b="0" i="0" strike="noStrike">
              <a:solidFill>
                <a:srgbClr val="000000"/>
              </a:solidFill>
              <a:latin typeface="Arial"/>
              <a:cs typeface="Arial"/>
            </a:rPr>
            <a:t>survey_Sublette_Emissions</a:t>
          </a:r>
        </a:p>
        <a:p>
          <a:pPr algn="l" rtl="1">
            <a:lnSpc>
              <a:spcPts val="1100"/>
            </a:lnSpc>
            <a:defRPr sz="1000"/>
          </a:pPr>
          <a:r>
            <a:rPr lang="en-US" sz="1000" b="1" i="0" strike="noStrike">
              <a:solidFill>
                <a:srgbClr val="000000"/>
              </a:solidFill>
              <a:latin typeface="Arial"/>
              <a:cs typeface="Arial"/>
            </a:rPr>
            <a:t>Cross-reference Tables:</a:t>
          </a:r>
          <a:r>
            <a:rPr lang="en-US" sz="1000" b="0" i="0" strike="noStrike">
              <a:solidFill>
                <a:srgbClr val="000000"/>
              </a:solidFill>
              <a:latin typeface="Arial"/>
              <a:cs typeface="Arial"/>
            </a:rPr>
            <a:t>  SCC_xref, fips_xref</a:t>
          </a:r>
        </a:p>
        <a:p>
          <a:pPr algn="l" rtl="1">
            <a:lnSpc>
              <a:spcPts val="1100"/>
            </a:lnSpc>
            <a:defRPr sz="1000"/>
          </a:pPr>
          <a:endParaRPr lang="en-U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8</xdr:col>
      <xdr:colOff>1002846</xdr:colOff>
      <xdr:row>59</xdr:row>
      <xdr:rowOff>85725</xdr:rowOff>
    </xdr:to>
    <xdr:pic>
      <xdr:nvPicPr>
        <xdr:cNvPr id="13804" name="Picture 6" descr="Southwest_Wyoming_Basin_Low_Res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85875"/>
          <a:ext cx="6858000" cy="903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0.63593</cdr:x>
      <cdr:y>0.91355</cdr:y>
    </cdr:from>
    <cdr:to>
      <cdr:x>0.96502</cdr:x>
      <cdr:y>0.97196</cdr:y>
    </cdr:to>
    <cdr:sp macro="" textlink="">
      <cdr:nvSpPr>
        <cdr:cNvPr id="2" name="TextBox 1"/>
        <cdr:cNvSpPr txBox="1"/>
      </cdr:nvSpPr>
      <cdr:spPr>
        <a:xfrm xmlns:a="http://schemas.openxmlformats.org/drawingml/2006/main">
          <a:off x="5442857" y="5320393"/>
          <a:ext cx="2816679" cy="3401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Total Basin-wide</a:t>
          </a:r>
          <a:r>
            <a:rPr lang="en-US" sz="1200" b="1" baseline="0"/>
            <a:t> </a:t>
          </a:r>
          <a:r>
            <a:rPr lang="en-US" sz="1200" b="1"/>
            <a:t> VOC (tons/yr)</a:t>
          </a:r>
          <a:r>
            <a:rPr lang="en-US" sz="1200" b="1" baseline="0"/>
            <a:t> - 84,964</a:t>
          </a:r>
          <a:endParaRPr lang="en-US" sz="1200" b="1"/>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58893" cy="582385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0.64865</cdr:x>
      <cdr:y>0.88489</cdr:y>
    </cdr:from>
    <cdr:to>
      <cdr:x>0.99046</cdr:x>
      <cdr:y>0.9433</cdr:y>
    </cdr:to>
    <cdr:sp macro="" textlink="">
      <cdr:nvSpPr>
        <cdr:cNvPr id="2" name="TextBox 1"/>
        <cdr:cNvSpPr txBox="1"/>
      </cdr:nvSpPr>
      <cdr:spPr>
        <a:xfrm xmlns:a="http://schemas.openxmlformats.org/drawingml/2006/main">
          <a:off x="5551714" y="5153479"/>
          <a:ext cx="2925536" cy="3401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t>Total Basin-wide NOx (tons/yr)</a:t>
          </a:r>
          <a:r>
            <a:rPr lang="en-US" sz="1200" b="1" baseline="0"/>
            <a:t> - 15,991</a:t>
          </a:r>
          <a:endParaRPr lang="en-US" sz="1200" b="1"/>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4143" cy="627289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jashi Parikh" refreshedDate="41131.796957523147" createdVersion="4" refreshedVersion="4" minRefreshableVersion="3" recordCount="1039">
  <cacheSource type="worksheet">
    <worksheetSource ref="A5:L1044" sheet="all_src_inventory"/>
  </cacheSource>
  <cacheFields count="12">
    <cacheField name="Source" numFmtId="0">
      <sharedItems/>
    </cacheField>
    <cacheField name="STFIPs" numFmtId="0">
      <sharedItems containsMixedTypes="1" containsNumber="1" containsInteger="1" minValue="56" maxValue="56"/>
    </cacheField>
    <cacheField name="FIPS" numFmtId="0">
      <sharedItems containsSemiMixedTypes="0" containsString="0" containsNumber="1" containsInteger="1" minValue="49009" maxValue="56041" count="8">
        <n v="56007"/>
        <n v="49009"/>
        <n v="49043"/>
        <n v="56001"/>
        <n v="56023"/>
        <n v="56035"/>
        <n v="56037"/>
        <n v="56041"/>
      </sharedItems>
    </cacheField>
    <cacheField name="SCC" numFmtId="0">
      <sharedItems containsMixedTypes="1" containsNumber="1" containsInteger="1" minValue="10200601" maxValue="50410310"/>
    </cacheField>
    <cacheField name="Description" numFmtId="0">
      <sharedItems/>
    </cacheField>
    <cacheField name="NOx (tons/year)" numFmtId="1">
      <sharedItems containsMixedTypes="1" containsNumber="1" minValue="0" maxValue="1206.3805474338621"/>
    </cacheField>
    <cacheField name="VOC (tons/year)" numFmtId="1">
      <sharedItems containsMixedTypes="1" containsNumber="1" minValue="0" maxValue="12519.018318264218"/>
    </cacheField>
    <cacheField name="CO (tons/year)" numFmtId="1">
      <sharedItems containsMixedTypes="1" containsNumber="1" minValue="0" maxValue="880.03773649418531"/>
    </cacheField>
    <cacheField name="SOx (tons/year)" numFmtId="1">
      <sharedItems containsMixedTypes="1" containsNumber="1" minValue="0" maxValue="744.8"/>
    </cacheField>
    <cacheField name="PM (tons/year)" numFmtId="1">
      <sharedItems containsMixedTypes="1" containsNumber="1" minValue="0" maxValue="74.252918059860292"/>
    </cacheField>
    <cacheField name="JPAD/NonJPAD/Total" numFmtId="0">
      <sharedItems/>
    </cacheField>
    <cacheField name="Combined Categories" numFmtId="0">
      <sharedItems count="26">
        <s v="Venting - blowdowns"/>
        <s v="Venting - initial completions"/>
        <s v="Venting - recompletions"/>
        <s v="Drill rigs"/>
        <s v="Fugitives"/>
        <s v="Heaters"/>
        <s v="Pneumatic devices"/>
        <s v="Pneumatic pumps"/>
        <s v="Workover rigs"/>
        <s v="Gas Well Truck Loading"/>
        <s v="Oil Well Truck Loading"/>
        <s v="Condensate tank "/>
        <s v="Oil Tank"/>
        <s v="Tank flaring"/>
        <s v="Initial completion Flaring"/>
        <s v="Blowdown Flaring"/>
        <s v="Recompletion Flaring"/>
        <s v="Dehydrator Flaring"/>
        <s v="Venting - Compressor Startup "/>
        <s v="Venting - Compressor Shutdown"/>
        <s v="Dehydrator"/>
        <s v="Pneumatic Pump Flaring"/>
        <s v="Compressor Engines"/>
        <s v="Other Not Classified"/>
        <s v="Natural Gas Production, Flares "/>
        <s v="Amine Unit"/>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ajashi Parikh" refreshedDate="41131.797065393519" createdVersion="4" refreshedVersion="4" recordCount="1039">
  <cacheSource type="worksheet">
    <worksheetSource ref="A5:J1044" sheet="all_src_inventory"/>
  </cacheSource>
  <cacheFields count="10">
    <cacheField name="Source" numFmtId="0">
      <sharedItems/>
    </cacheField>
    <cacheField name="STFIPs" numFmtId="0">
      <sharedItems containsMixedTypes="1" containsNumber="1" containsInteger="1" minValue="56" maxValue="56"/>
    </cacheField>
    <cacheField name="FIPS" numFmtId="0">
      <sharedItems containsSemiMixedTypes="0" containsString="0" containsNumber="1" containsInteger="1" minValue="49009" maxValue="56041" count="8">
        <n v="56007"/>
        <n v="49009"/>
        <n v="49043"/>
        <n v="56001"/>
        <n v="56023"/>
        <n v="56035"/>
        <n v="56037"/>
        <n v="56041"/>
      </sharedItems>
    </cacheField>
    <cacheField name="SCC" numFmtId="0">
      <sharedItems containsMixedTypes="1" containsNumber="1" containsInteger="1" minValue="10200601" maxValue="50410310"/>
    </cacheField>
    <cacheField name="Description" numFmtId="0">
      <sharedItems/>
    </cacheField>
    <cacheField name="NOx (tons/year)" numFmtId="1">
      <sharedItems containsMixedTypes="1" containsNumber="1" minValue="0" maxValue="1206.3805474338621"/>
    </cacheField>
    <cacheField name="VOC (tons/year)" numFmtId="1">
      <sharedItems containsMixedTypes="1" containsNumber="1" minValue="0" maxValue="12519.018318264218"/>
    </cacheField>
    <cacheField name="CO (tons/year)" numFmtId="1">
      <sharedItems containsMixedTypes="1" containsNumber="1" minValue="0" maxValue="880.03773649418531"/>
    </cacheField>
    <cacheField name="SOx (tons/year)" numFmtId="1">
      <sharedItems containsMixedTypes="1" containsNumber="1" minValue="0" maxValue="744.8"/>
    </cacheField>
    <cacheField name="PM (tons/year)" numFmtId="1">
      <sharedItems containsMixedTypes="1" containsNumber="1" minValue="0" maxValue="74.25291805986029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39">
  <r>
    <s v="Survey-Based Source"/>
    <s v="56"/>
    <x v="0"/>
    <s v="2310001630"/>
    <s v="Venting - blowdowns"/>
    <n v="0"/>
    <n v="84.942096515933869"/>
    <n v="0"/>
    <n v="0"/>
    <n v="0"/>
    <s v="Total"/>
    <x v="0"/>
  </r>
  <r>
    <s v="Survey-Based Source"/>
    <s v="49"/>
    <x v="1"/>
    <s v="2310001630"/>
    <s v="Venting - blowdowns"/>
    <n v="0"/>
    <n v="0.39312050642450802"/>
    <n v="0"/>
    <n v="0"/>
    <n v="0"/>
    <s v="Total"/>
    <x v="0"/>
  </r>
  <r>
    <s v="Survey-Based Source"/>
    <s v="49"/>
    <x v="2"/>
    <s v="2310001630"/>
    <s v="Venting - blowdowns"/>
    <n v="0"/>
    <n v="5.4903677626369278"/>
    <n v="0"/>
    <n v="0"/>
    <n v="0"/>
    <s v="Total"/>
    <x v="0"/>
  </r>
  <r>
    <s v="Survey-Based Source"/>
    <s v="56"/>
    <x v="3"/>
    <s v="2310001630"/>
    <s v="Venting - blowdowns"/>
    <n v="0"/>
    <n v="4.3616389208125427E-3"/>
    <n v="0"/>
    <n v="0"/>
    <n v="0"/>
    <s v="Total"/>
    <x v="0"/>
  </r>
  <r>
    <s v="Survey-Based Source"/>
    <s v="56"/>
    <x v="4"/>
    <s v="2310001630"/>
    <s v="Venting - blowdowns"/>
    <n v="0"/>
    <n v="55.660000240502406"/>
    <n v="0"/>
    <n v="0"/>
    <n v="0"/>
    <s v="Total"/>
    <x v="0"/>
  </r>
  <r>
    <s v="Survey-Based Source"/>
    <s v="56"/>
    <x v="5"/>
    <s v="2310001630"/>
    <s v="Venting - blowdowns"/>
    <n v="0"/>
    <n v="376.70207754053087"/>
    <n v="0"/>
    <n v="0"/>
    <n v="0"/>
    <s v="Total"/>
    <x v="0"/>
  </r>
  <r>
    <s v="Survey-Based Source"/>
    <s v="56"/>
    <x v="6"/>
    <s v="2310001630"/>
    <s v="Venting - blowdowns"/>
    <n v="0"/>
    <n v="153.17025746657984"/>
    <n v="0"/>
    <n v="0"/>
    <n v="0"/>
    <s v="Total"/>
    <x v="0"/>
  </r>
  <r>
    <s v="Survey-Based Source"/>
    <s v="56"/>
    <x v="7"/>
    <s v="2310001630"/>
    <s v="Venting - blowdowns"/>
    <n v="0"/>
    <n v="71.767395289203776"/>
    <n v="0"/>
    <n v="0"/>
    <n v="0"/>
    <s v="Total"/>
    <x v="0"/>
  </r>
  <r>
    <s v="Survey-Based Source"/>
    <s v="56"/>
    <x v="0"/>
    <s v="2310001610"/>
    <s v="Venting - initial completions"/>
    <n v="0"/>
    <n v="51.941457959666501"/>
    <n v="0"/>
    <n v="0"/>
    <n v="0"/>
    <s v="Total"/>
    <x v="1"/>
  </r>
  <r>
    <s v="Survey-Based Source"/>
    <s v="49"/>
    <x v="1"/>
    <s v="2310001610"/>
    <s v="Venting - initial completions"/>
    <n v="0"/>
    <n v="5.7442167545021907E-3"/>
    <n v="0"/>
    <n v="0"/>
    <n v="0"/>
    <s v="Total"/>
    <x v="1"/>
  </r>
  <r>
    <s v="Survey-Based Source"/>
    <s v="49"/>
    <x v="2"/>
    <s v="2310001610"/>
    <s v="Venting - initial completions"/>
    <n v="0"/>
    <n v="0"/>
    <n v="0"/>
    <n v="0"/>
    <n v="0"/>
    <s v="Total"/>
    <x v="1"/>
  </r>
  <r>
    <s v="Survey-Based Source"/>
    <s v="56"/>
    <x v="3"/>
    <s v="2310001610"/>
    <s v="Venting - initial completions"/>
    <n v="0"/>
    <n v="1.4360541886255478E-2"/>
    <n v="0"/>
    <n v="0"/>
    <n v="0"/>
    <s v="Total"/>
    <x v="1"/>
  </r>
  <r>
    <s v="Survey-Based Source"/>
    <s v="56"/>
    <x v="4"/>
    <s v="2310001610"/>
    <s v="Venting - initial completions"/>
    <n v="0"/>
    <n v="1.5574007675644066"/>
    <n v="0"/>
    <n v="0"/>
    <n v="0"/>
    <s v="Total"/>
    <x v="1"/>
  </r>
  <r>
    <s v="Survey-Based Source"/>
    <s v="56"/>
    <x v="5"/>
    <s v="2310001610"/>
    <s v="Venting - initial completions"/>
    <n v="0"/>
    <n v="99.187829148346438"/>
    <n v="0"/>
    <n v="0"/>
    <n v="0"/>
    <s v="Total"/>
    <x v="1"/>
  </r>
  <r>
    <s v="Survey-Based Source"/>
    <s v="56"/>
    <x v="6"/>
    <s v="2310001610"/>
    <s v="Venting - initial completions"/>
    <n v="0"/>
    <n v="233.38801726269634"/>
    <n v="0"/>
    <n v="0"/>
    <n v="0"/>
    <s v="Total"/>
    <x v="1"/>
  </r>
  <r>
    <s v="Survey-Based Source"/>
    <s v="56"/>
    <x v="7"/>
    <s v="2310001610"/>
    <s v="Venting - initial completions"/>
    <n v="0"/>
    <n v="2.2245677729370468"/>
    <n v="0"/>
    <n v="0"/>
    <n v="0"/>
    <s v="Total"/>
    <x v="1"/>
  </r>
  <r>
    <s v="Survey-Based Source"/>
    <s v="56"/>
    <x v="0"/>
    <s v="2310001620"/>
    <s v="Venting - recompletions"/>
    <n v="0"/>
    <n v="49.028026023745873"/>
    <n v="0"/>
    <n v="0"/>
    <n v="0"/>
    <s v="Total"/>
    <x v="2"/>
  </r>
  <r>
    <s v="Survey-Based Source"/>
    <s v="49"/>
    <x v="1"/>
    <s v="2310001620"/>
    <s v="Venting - recompletions"/>
    <n v="0"/>
    <n v="5.4220197042689775E-3"/>
    <n v="0"/>
    <n v="0"/>
    <n v="0"/>
    <s v="Total"/>
    <x v="2"/>
  </r>
  <r>
    <s v="Survey-Based Source"/>
    <s v="49"/>
    <x v="2"/>
    <s v="2310001620"/>
    <s v="Venting - recompletions"/>
    <n v="0"/>
    <n v="0"/>
    <n v="0"/>
    <n v="0"/>
    <n v="0"/>
    <s v="Total"/>
    <x v="2"/>
  </r>
  <r>
    <s v="Survey-Based Source"/>
    <s v="56"/>
    <x v="3"/>
    <s v="2310001620"/>
    <s v="Venting - recompletions"/>
    <n v="0"/>
    <n v="1.3555049260672445E-2"/>
    <n v="0"/>
    <n v="0"/>
    <n v="0"/>
    <s v="Total"/>
    <x v="2"/>
  </r>
  <r>
    <s v="Survey-Based Source"/>
    <s v="56"/>
    <x v="4"/>
    <s v="2310001620"/>
    <s v="Venting - recompletions"/>
    <n v="0"/>
    <n v="1.4700450923199266"/>
    <n v="0"/>
    <n v="0"/>
    <n v="0"/>
    <s v="Total"/>
    <x v="2"/>
  </r>
  <r>
    <s v="Survey-Based Source"/>
    <s v="56"/>
    <x v="5"/>
    <s v="2310001620"/>
    <s v="Venting - recompletions"/>
    <n v="0"/>
    <n v="0"/>
    <n v="0"/>
    <n v="0"/>
    <n v="0"/>
    <s v="Total"/>
    <x v="2"/>
  </r>
  <r>
    <s v="Survey-Based Source"/>
    <s v="56"/>
    <x v="6"/>
    <s v="2310001620"/>
    <s v="Venting - recompletions"/>
    <n v="0"/>
    <n v="220.29712359771034"/>
    <n v="0"/>
    <n v="0"/>
    <n v="0"/>
    <s v="Total"/>
    <x v="2"/>
  </r>
  <r>
    <s v="Survey-Based Source"/>
    <s v="56"/>
    <x v="7"/>
    <s v="2310001620"/>
    <s v="Venting - recompletions"/>
    <n v="0"/>
    <n v="2.0997902436207281"/>
    <n v="0"/>
    <n v="0"/>
    <n v="0"/>
    <s v="Total"/>
    <x v="2"/>
  </r>
  <r>
    <s v="Survey-Based Source"/>
    <s v="56"/>
    <x v="0"/>
    <s v="2310000220"/>
    <s v="Drill rigs"/>
    <n v="56.099477414412867"/>
    <n v="7.391883716915765"/>
    <n v="20.32188752969693"/>
    <n v="8.1350444000237108"/>
    <n v="3.4253551613002462"/>
    <s v="Total"/>
    <x v="3"/>
  </r>
  <r>
    <s v="Survey-Based Source"/>
    <s v="49"/>
    <x v="1"/>
    <s v="2310000220"/>
    <s v="Drill rigs"/>
    <n v="0.69258614091867743"/>
    <n v="9.1257823665626736E-2"/>
    <n v="0.25088750036662877"/>
    <n v="0.10043264691387296"/>
    <n v="4.22883353246944E-2"/>
    <s v="Total"/>
    <x v="3"/>
  </r>
  <r>
    <s v="Survey-Based Source"/>
    <s v="49"/>
    <x v="2"/>
    <s v="2310000220"/>
    <s v="Drill rigs"/>
    <n v="0"/>
    <n v="0"/>
    <n v="0"/>
    <n v="0"/>
    <n v="0"/>
    <s v="Total"/>
    <x v="3"/>
  </r>
  <r>
    <s v="Survey-Based Source"/>
    <s v="56"/>
    <x v="3"/>
    <s v="2310000220"/>
    <s v="Drill rigs"/>
    <n v="0.69258614091867743"/>
    <n v="9.1257823665626736E-2"/>
    <n v="0.25088750036662877"/>
    <n v="0.10043264691387296"/>
    <n v="4.22883353246944E-2"/>
    <s v="Total"/>
    <x v="3"/>
  </r>
  <r>
    <s v="Survey-Based Source"/>
    <s v="56"/>
    <x v="4"/>
    <s v="2310000220"/>
    <s v="Drill rigs"/>
    <n v="2.0777584227560326"/>
    <n v="0.27377347099688021"/>
    <n v="0.75266250109988653"/>
    <n v="0.30129794074161897"/>
    <n v="0.12686500597408321"/>
    <s v="Total"/>
    <x v="3"/>
  </r>
  <r>
    <s v="Survey-Based Source"/>
    <s v="56"/>
    <x v="5"/>
    <s v="2310000220"/>
    <s v="Drill rigs"/>
    <n v="1180.3238624298308"/>
    <n v="66.330994107786765"/>
    <n v="558.07914858003119"/>
    <n v="40.917780309916246"/>
    <n v="28.421651795371574"/>
    <s v="Total"/>
    <x v="3"/>
  </r>
  <r>
    <s v="Survey-Based Source"/>
    <s v="56"/>
    <x v="6"/>
    <s v="2310000220"/>
    <s v="Drill rigs"/>
    <n v="136.43946976097945"/>
    <n v="17.977791262128466"/>
    <n v="49.424837572225876"/>
    <n v="19.785231442032977"/>
    <n v="8.330802058964796"/>
    <s v="Total"/>
    <x v="3"/>
  </r>
  <r>
    <s v="Survey-Based Source"/>
    <s v="56"/>
    <x v="7"/>
    <s v="2310000220"/>
    <s v="Drill rigs"/>
    <n v="9.6962059728614847"/>
    <n v="1.2776095313187743"/>
    <n v="3.5124250051328034"/>
    <n v="1.4060570567942217"/>
    <n v="0.59203669454572161"/>
    <s v="Total"/>
    <x v="3"/>
  </r>
  <r>
    <s v="Survey-Based Source"/>
    <s v="56"/>
    <x v="0"/>
    <s v="2310000700"/>
    <s v="Unpermitted Fugitives"/>
    <n v="0"/>
    <n v="6291.3905047054241"/>
    <n v="0"/>
    <n v="0"/>
    <n v="0"/>
    <s v="Total"/>
    <x v="4"/>
  </r>
  <r>
    <s v="Survey-Based Source"/>
    <s v="49"/>
    <x v="1"/>
    <s v="2310000700"/>
    <s v="Unpermitted Fugitives"/>
    <n v="0"/>
    <n v="60.885710268025342"/>
    <n v="0"/>
    <n v="0"/>
    <n v="0"/>
    <s v="Total"/>
    <x v="4"/>
  </r>
  <r>
    <s v="Survey-Based Source"/>
    <s v="49"/>
    <x v="2"/>
    <s v="2310000700"/>
    <s v="Unpermitted Fugitives"/>
    <n v="0"/>
    <n v="171.24106012882129"/>
    <n v="0"/>
    <n v="0"/>
    <n v="0"/>
    <s v="Total"/>
    <x v="4"/>
  </r>
  <r>
    <s v="Survey-Based Source"/>
    <s v="56"/>
    <x v="3"/>
    <s v="2310000700"/>
    <s v="Unpermitted Fugitives"/>
    <n v="0"/>
    <n v="152.21427567006339"/>
    <n v="0"/>
    <n v="0"/>
    <n v="0"/>
    <s v="Total"/>
    <x v="4"/>
  </r>
  <r>
    <s v="Survey-Based Source"/>
    <s v="56"/>
    <x v="4"/>
    <s v="2310000700"/>
    <s v="Unpermitted Fugitives"/>
    <n v="0"/>
    <n v="5502.5460654727913"/>
    <n v="0"/>
    <n v="0"/>
    <n v="0"/>
    <s v="Total"/>
    <x v="4"/>
  </r>
  <r>
    <s v="Survey-Based Source"/>
    <s v="56"/>
    <x v="5"/>
    <s v="2310000700"/>
    <s v="Unpermitted Fugitives"/>
    <n v="0"/>
    <n v="3202.8524883445352"/>
    <n v="0"/>
    <n v="0"/>
    <n v="0"/>
    <s v="Total"/>
    <x v="4"/>
  </r>
  <r>
    <s v="Survey-Based Source"/>
    <s v="56"/>
    <x v="6"/>
    <s v="2310000700"/>
    <s v="Unpermitted Fugitives"/>
    <n v="0"/>
    <n v="12519.018318264218"/>
    <n v="0"/>
    <n v="0"/>
    <n v="0"/>
    <s v="Total"/>
    <x v="4"/>
  </r>
  <r>
    <s v="Survey-Based Source"/>
    <s v="56"/>
    <x v="7"/>
    <s v="2310000700"/>
    <s v="Unpermitted Fugitives"/>
    <n v="0"/>
    <n v="1682.3179890634506"/>
    <n v="0"/>
    <n v="0"/>
    <n v="0"/>
    <s v="Total"/>
    <x v="4"/>
  </r>
  <r>
    <s v="Survey-Based Source"/>
    <s v="56"/>
    <x v="0"/>
    <s v="2310000100"/>
    <s v="Heaters"/>
    <n v="559.09427658354366"/>
    <n v="30.750185212094898"/>
    <n v="469.63919233017657"/>
    <n v="3.3545656595012612"/>
    <n v="42.491165020349314"/>
    <s v="Total"/>
    <x v="5"/>
  </r>
  <r>
    <s v="Survey-Based Source"/>
    <s v="49"/>
    <x v="1"/>
    <s v="2310000100"/>
    <s v="Heaters"/>
    <n v="4.7255723324546732"/>
    <n v="0.25990647828500701"/>
    <n v="3.9694807592619252"/>
    <n v="2.8353433994728037E-2"/>
    <n v="0.3591434972665552"/>
    <s v="Total"/>
    <x v="5"/>
  </r>
  <r>
    <s v="Survey-Based Source"/>
    <s v="49"/>
    <x v="2"/>
    <s v="2310000100"/>
    <s v="Heaters"/>
    <n v="13.29067218502877"/>
    <n v="0.73098697017658243"/>
    <n v="11.164164635424166"/>
    <n v="7.9744033110172613E-2"/>
    <n v="1.0100910860621866"/>
    <s v="Total"/>
    <x v="5"/>
  </r>
  <r>
    <s v="Survey-Based Source"/>
    <s v="56"/>
    <x v="3"/>
    <s v="2310000100"/>
    <s v="Heaters"/>
    <n v="11.813930831136684"/>
    <n v="0.64976619571251759"/>
    <n v="9.923701898154814"/>
    <n v="7.0883584986820097E-2"/>
    <n v="0.89785874316638792"/>
    <s v="Total"/>
    <x v="5"/>
  </r>
  <r>
    <s v="Survey-Based Source"/>
    <s v="56"/>
    <x v="4"/>
    <s v="2310000100"/>
    <s v="Heaters"/>
    <n v="427.07359954559115"/>
    <n v="23.489047975007512"/>
    <n v="358.74182361829651"/>
    <n v="2.5624415972735464"/>
    <n v="32.457593565464926"/>
    <s v="Total"/>
    <x v="5"/>
  </r>
  <r>
    <s v="Survey-Based Source"/>
    <s v="56"/>
    <x v="5"/>
    <s v="2310000100"/>
    <s v="Heaters"/>
    <n v="953.26754600196068"/>
    <n v="52.429715030107879"/>
    <n v="800.74473864164838"/>
    <n v="5.7196052760117704"/>
    <n v="72.448333496148933"/>
    <s v="Total"/>
    <x v="5"/>
  </r>
  <r>
    <s v="Survey-Based Source"/>
    <s v="56"/>
    <x v="6"/>
    <s v="2310000100"/>
    <s v="Heaters"/>
    <n v="977.01207973500391"/>
    <n v="53.735664385425217"/>
    <n v="820.69014697740317"/>
    <n v="5.8620724784100222"/>
    <n v="74.252918059860292"/>
    <s v="Total"/>
    <x v="5"/>
  </r>
  <r>
    <s v="Survey-Based Source"/>
    <s v="56"/>
    <x v="7"/>
    <s v="2310000100"/>
    <s v="Heaters"/>
    <n v="130.83928395483878"/>
    <n v="7.1961606175161332"/>
    <n v="109.90499852206457"/>
    <n v="0.78503570372903253"/>
    <n v="9.9437855805677486"/>
    <s v="Total"/>
    <x v="5"/>
  </r>
  <r>
    <s v="Survey-Based Source"/>
    <s v="56"/>
    <x v="0"/>
    <s v="2310000300"/>
    <s v="Pneumatic devices"/>
    <n v="0"/>
    <n v="2327.170010454764"/>
    <n v="0"/>
    <n v="0"/>
    <n v="0"/>
    <s v="Total"/>
    <x v="6"/>
  </r>
  <r>
    <s v="Survey-Based Source"/>
    <s v="49"/>
    <x v="1"/>
    <s v="2310000300"/>
    <s v="Pneumatic devices"/>
    <n v="0"/>
    <n v="21.127498900703202"/>
    <n v="0"/>
    <n v="0"/>
    <n v="0"/>
    <s v="Total"/>
    <x v="6"/>
  </r>
  <r>
    <s v="Survey-Based Source"/>
    <s v="49"/>
    <x v="2"/>
    <s v="2310000300"/>
    <s v="Pneumatic devices"/>
    <n v="0"/>
    <n v="59.421090658227754"/>
    <n v="0"/>
    <n v="0"/>
    <n v="0"/>
    <s v="Total"/>
    <x v="6"/>
  </r>
  <r>
    <s v="Survey-Based Source"/>
    <s v="56"/>
    <x v="3"/>
    <s v="2310000300"/>
    <s v="Pneumatic devices"/>
    <n v="0"/>
    <n v="52.818747251758012"/>
    <n v="0"/>
    <n v="0"/>
    <n v="0"/>
    <s v="Total"/>
    <x v="6"/>
  </r>
  <r>
    <s v="Survey-Based Source"/>
    <s v="56"/>
    <x v="4"/>
    <s v="2310000300"/>
    <s v="Pneumatic devices"/>
    <n v="0"/>
    <n v="1909.3977131510519"/>
    <n v="0"/>
    <n v="0"/>
    <n v="0"/>
    <s v="Total"/>
    <x v="6"/>
  </r>
  <r>
    <s v="Survey-Based Source"/>
    <s v="56"/>
    <x v="5"/>
    <s v="2310000300"/>
    <s v="Pneumatic devices"/>
    <n v="0"/>
    <n v="0"/>
    <n v="0"/>
    <n v="0"/>
    <n v="0"/>
    <s v="Total"/>
    <x v="6"/>
  </r>
  <r>
    <s v="Survey-Based Source"/>
    <s v="56"/>
    <x v="6"/>
    <s v="2310000300"/>
    <s v="Pneumatic devices"/>
    <n v="0"/>
    <n v="4355.0439429298813"/>
    <n v="0"/>
    <n v="0"/>
    <n v="0"/>
    <s v="Total"/>
    <x v="6"/>
  </r>
  <r>
    <s v="Survey-Based Source"/>
    <s v="56"/>
    <x v="7"/>
    <s v="2310000300"/>
    <s v="Pneumatic devices"/>
    <n v="0"/>
    <n v="584.31430307369453"/>
    <n v="0"/>
    <n v="0"/>
    <n v="0"/>
    <s v="Total"/>
    <x v="6"/>
  </r>
  <r>
    <s v="Survey-Based Source"/>
    <s v="56"/>
    <x v="0"/>
    <s v="2310003200"/>
    <s v="Pneumatic pumps"/>
    <n v="0"/>
    <n v="1094.8180809153819"/>
    <n v="0"/>
    <n v="0"/>
    <n v="0"/>
    <s v="Total"/>
    <x v="7"/>
  </r>
  <r>
    <s v="Survey-Based Source"/>
    <s v="49"/>
    <x v="1"/>
    <s v="2310003200"/>
    <s v="Pneumatic pumps"/>
    <n v="0"/>
    <n v="10.753277651716456"/>
    <n v="0"/>
    <n v="0"/>
    <n v="0"/>
    <s v="Total"/>
    <x v="7"/>
  </r>
  <r>
    <s v="Survey-Based Source"/>
    <s v="49"/>
    <x v="2"/>
    <s v="2310003200"/>
    <s v="Pneumatic pumps"/>
    <n v="0"/>
    <n v="30.243593395452535"/>
    <n v="0"/>
    <n v="0"/>
    <n v="0"/>
    <s v="Total"/>
    <x v="7"/>
  </r>
  <r>
    <s v="Survey-Based Source"/>
    <s v="56"/>
    <x v="3"/>
    <s v="2310003200"/>
    <s v="Pneumatic pumps"/>
    <n v="0"/>
    <n v="26.883194129291144"/>
    <n v="0"/>
    <n v="0"/>
    <n v="0"/>
    <s v="Total"/>
    <x v="7"/>
  </r>
  <r>
    <s v="Survey-Based Source"/>
    <s v="56"/>
    <x v="4"/>
    <s v="2310003200"/>
    <s v="Pneumatic pumps"/>
    <n v="0"/>
    <n v="971.82746777387479"/>
    <n v="0"/>
    <n v="0"/>
    <n v="0"/>
    <s v="Total"/>
    <x v="7"/>
  </r>
  <r>
    <s v="Survey-Based Source"/>
    <s v="56"/>
    <x v="5"/>
    <s v="2310003200"/>
    <s v="Pneumatic pumps"/>
    <n v="0"/>
    <n v="3088.2782435399563"/>
    <n v="0"/>
    <n v="0"/>
    <n v="0"/>
    <s v="Total"/>
    <x v="7"/>
  </r>
  <r>
    <s v="Survey-Based Source"/>
    <s v="56"/>
    <x v="6"/>
    <s v="2310003200"/>
    <s v="Pneumatic pumps"/>
    <n v="0"/>
    <n v="2209.7985574277322"/>
    <n v="0"/>
    <n v="0"/>
    <n v="0"/>
    <s v="Total"/>
    <x v="7"/>
  </r>
  <r>
    <s v="Survey-Based Source"/>
    <s v="56"/>
    <x v="7"/>
    <s v="2310003200"/>
    <s v="Pneumatic pumps"/>
    <n v="0"/>
    <n v="297.05929512866715"/>
    <n v="0"/>
    <n v="0"/>
    <n v="0"/>
    <s v="Total"/>
    <x v="7"/>
  </r>
  <r>
    <s v="Survey-Based Source"/>
    <s v="56"/>
    <x v="0"/>
    <s v="2310000230"/>
    <s v="Workover rigs"/>
    <n v="6.9508283879495369"/>
    <n v="0.60021294297077554"/>
    <n v="4.5714942402000354"/>
    <n v="1.1181730631006113"/>
    <n v="0.29786347153331927"/>
    <s v="Total"/>
    <x v="8"/>
  </r>
  <r>
    <s v="Survey-Based Source"/>
    <s v="49"/>
    <x v="1"/>
    <s v="2310000230"/>
    <s v="Workover rigs"/>
    <n v="5.8749738091491067E-2"/>
    <n v="5.0731152073599621E-3"/>
    <n v="3.8639148358795859E-2"/>
    <n v="9.4510137398889481E-3"/>
    <n v="2.5175993367845262E-3"/>
    <s v="Total"/>
    <x v="8"/>
  </r>
  <r>
    <s v="Survey-Based Source"/>
    <s v="49"/>
    <x v="2"/>
    <s v="2310000230"/>
    <s v="Workover rigs"/>
    <n v="0.16523363838231864"/>
    <n v="1.4268136520699894E-2"/>
    <n v="0.10867260475911336"/>
    <n v="2.6580976143437671E-2"/>
    <n v="7.0807481347064808E-3"/>
    <s v="Total"/>
    <x v="8"/>
  </r>
  <r>
    <s v="Survey-Based Source"/>
    <s v="56"/>
    <x v="3"/>
    <s v="2310000230"/>
    <s v="Workover rigs"/>
    <n v="0.14687434522872767"/>
    <n v="1.2682788018399905E-2"/>
    <n v="9.6597870896989652E-2"/>
    <n v="2.3627534349722371E-2"/>
    <n v="6.2939983419613163E-3"/>
    <s v="Total"/>
    <x v="8"/>
  </r>
  <r>
    <s v="Survey-Based Source"/>
    <s v="56"/>
    <x v="4"/>
    <s v="2310000230"/>
    <s v="Workover rigs"/>
    <n v="5.3095075800185052"/>
    <n v="0.45848278686515659"/>
    <n v="3.492013032926176"/>
    <n v="0.85413536674246382"/>
    <n v="0.22752804006190158"/>
    <s v="Total"/>
    <x v="8"/>
  </r>
  <r>
    <s v="Survey-Based Source"/>
    <s v="56"/>
    <x v="5"/>
    <s v="2310000230"/>
    <s v="Workover rigs"/>
    <n v="0"/>
    <n v="0"/>
    <n v="0"/>
    <n v="0"/>
    <n v="0"/>
    <s v="Total"/>
    <x v="8"/>
  </r>
  <r>
    <s v="Survey-Based Source"/>
    <s v="56"/>
    <x v="6"/>
    <s v="2310000230"/>
    <s v="Workover rigs"/>
    <n v="12.146508350415779"/>
    <n v="1.0488665691216723"/>
    <n v="7.9886439231810451"/>
    <n v="1.9539970907220405"/>
    <n v="0.52051366288020084"/>
    <s v="Total"/>
    <x v="8"/>
  </r>
  <r>
    <s v="Survey-Based Source"/>
    <s v="56"/>
    <x v="7"/>
    <s v="2310000230"/>
    <s v="Workover rigs"/>
    <n v="1.6266333734081591"/>
    <n v="0.14046187730377896"/>
    <n v="1.0698214201841605"/>
    <n v="0.26167494292317528"/>
    <n v="6.9706031637221583E-2"/>
    <s v="Total"/>
    <x v="8"/>
  </r>
  <r>
    <s v="Survey-Based Source"/>
    <s v="56"/>
    <x v="0"/>
    <s v="2310000801"/>
    <s v="Gas Well Truck Loading"/>
    <n v="0"/>
    <n v="55.929224625468983"/>
    <n v="0"/>
    <n v="0"/>
    <n v="0"/>
    <s v="Total"/>
    <x v="9"/>
  </r>
  <r>
    <s v="Survey-Based Source"/>
    <s v="49"/>
    <x v="1"/>
    <s v="2310000801"/>
    <s v="Gas Well Truck Loading"/>
    <n v="0"/>
    <n v="2.0038505706875244E-2"/>
    <n v="0"/>
    <n v="0"/>
    <n v="0"/>
    <s v="Total"/>
    <x v="9"/>
  </r>
  <r>
    <s v="Survey-Based Source"/>
    <s v="49"/>
    <x v="2"/>
    <s v="2310000801"/>
    <s v="Gas Well Truck Loading"/>
    <n v="0"/>
    <n v="4.9352743070035201"/>
    <n v="0"/>
    <n v="0"/>
    <n v="0"/>
    <s v="Total"/>
    <x v="9"/>
  </r>
  <r>
    <s v="Survey-Based Source"/>
    <s v="56"/>
    <x v="3"/>
    <s v="2310000801"/>
    <s v="Gas Well Truck Loading"/>
    <n v="0"/>
    <n v="0"/>
    <n v="0"/>
    <n v="0"/>
    <n v="0"/>
    <s v="Total"/>
    <x v="9"/>
  </r>
  <r>
    <s v="Survey-Based Source"/>
    <s v="56"/>
    <x v="4"/>
    <s v="2310000801"/>
    <s v="Gas Well Truck Loading"/>
    <n v="0"/>
    <n v="29.7488925416923"/>
    <n v="0"/>
    <n v="0"/>
    <n v="0"/>
    <s v="Total"/>
    <x v="9"/>
  </r>
  <r>
    <s v="Survey-Based Source"/>
    <s v="56"/>
    <x v="5"/>
    <s v="2310000801"/>
    <s v="Gas Well Truck Loading"/>
    <n v="0"/>
    <n v="385.68267121904779"/>
    <n v="0"/>
    <n v="0"/>
    <n v="0"/>
    <s v="Total"/>
    <x v="9"/>
  </r>
  <r>
    <s v="Survey-Based Source"/>
    <s v="56"/>
    <x v="6"/>
    <s v="2310000801"/>
    <s v="Gas Well Truck Loading"/>
    <n v="0"/>
    <n v="100.09014200886665"/>
    <n v="0"/>
    <n v="0"/>
    <n v="0"/>
    <s v="Total"/>
    <x v="9"/>
  </r>
  <r>
    <s v="Survey-Based Source"/>
    <s v="56"/>
    <x v="7"/>
    <s v="2310000801"/>
    <s v="Gas Well Truck Loading"/>
    <n v="0"/>
    <n v="25.7168136561483"/>
    <n v="0"/>
    <n v="0"/>
    <n v="0"/>
    <s v="Total"/>
    <x v="9"/>
  </r>
  <r>
    <s v="Survey-Based Source"/>
    <s v="56"/>
    <x v="0"/>
    <s v="2310000802"/>
    <s v="Oil Well Truck Loading"/>
    <n v="0"/>
    <n v="55.63358366523525"/>
    <n v="0"/>
    <n v="0"/>
    <n v="0"/>
    <s v="Total"/>
    <x v="10"/>
  </r>
  <r>
    <s v="Survey-Based Source"/>
    <s v="49"/>
    <x v="1"/>
    <s v="2310000802"/>
    <s v="Oil Well Truck Loading"/>
    <n v="0"/>
    <n v="0"/>
    <n v="0"/>
    <n v="0"/>
    <n v="0"/>
    <s v="Total"/>
    <x v="10"/>
  </r>
  <r>
    <s v="Survey-Based Source"/>
    <s v="49"/>
    <x v="2"/>
    <s v="2310000802"/>
    <s v="Oil Well Truck Loading"/>
    <n v="0"/>
    <n v="14.787156189877779"/>
    <n v="0"/>
    <n v="0"/>
    <n v="0"/>
    <s v="Total"/>
    <x v="10"/>
  </r>
  <r>
    <s v="Survey-Based Source"/>
    <s v="56"/>
    <x v="3"/>
    <s v="2310000802"/>
    <s v="Oil Well Truck Loading"/>
    <n v="0"/>
    <n v="4.7200513446333074"/>
    <n v="0"/>
    <n v="0"/>
    <n v="0"/>
    <s v="Total"/>
    <x v="10"/>
  </r>
  <r>
    <s v="Survey-Based Source"/>
    <s v="56"/>
    <x v="4"/>
    <s v="2310000802"/>
    <s v="Oil Well Truck Loading"/>
    <n v="0"/>
    <n v="17.996223712964447"/>
    <n v="0"/>
    <n v="0"/>
    <n v="0"/>
    <s v="Total"/>
    <x v="10"/>
  </r>
  <r>
    <s v="Survey-Based Source"/>
    <s v="56"/>
    <x v="5"/>
    <s v="2310000802"/>
    <s v="Oil Well Truck Loading"/>
    <n v="0"/>
    <n v="0"/>
    <n v="0"/>
    <n v="0"/>
    <n v="0"/>
    <s v="Total"/>
    <x v="10"/>
  </r>
  <r>
    <s v="Survey-Based Source"/>
    <s v="56"/>
    <x v="6"/>
    <s v="2310000802"/>
    <s v="Oil Well Truck Loading"/>
    <n v="0"/>
    <n v="272.00223758319402"/>
    <n v="0"/>
    <n v="0"/>
    <n v="0"/>
    <s v="Total"/>
    <x v="10"/>
  </r>
  <r>
    <s v="Survey-Based Source"/>
    <s v="56"/>
    <x v="7"/>
    <s v="2310000802"/>
    <s v="Oil Well Truck Loading"/>
    <n v="0"/>
    <n v="51.606324015777474"/>
    <n v="0"/>
    <n v="0"/>
    <n v="0"/>
    <s v="Total"/>
    <x v="10"/>
  </r>
  <r>
    <s v="Survey-Based Source"/>
    <s v="56"/>
    <x v="0"/>
    <s v="2310002230"/>
    <s v="Condensate tank "/>
    <n v="0"/>
    <n v="3748.1583301541004"/>
    <n v="0"/>
    <n v="0"/>
    <n v="0"/>
    <s v="Total"/>
    <x v="11"/>
  </r>
  <r>
    <s v="Survey-Based Source"/>
    <s v="49"/>
    <x v="1"/>
    <s v="2310002230"/>
    <s v="Condensate tank "/>
    <n v="0"/>
    <n v="4.0254869236068043"/>
    <n v="0"/>
    <n v="0"/>
    <n v="0"/>
    <s v="Total"/>
    <x v="11"/>
  </r>
  <r>
    <s v="Survey-Based Source"/>
    <s v="49"/>
    <x v="2"/>
    <s v="2310002230"/>
    <s v="Condensate tank "/>
    <n v="0"/>
    <n v="991.43531348442502"/>
    <n v="0"/>
    <n v="0"/>
    <n v="0"/>
    <s v="Total"/>
    <x v="11"/>
  </r>
  <r>
    <s v="Survey-Based Source"/>
    <s v="56"/>
    <x v="3"/>
    <s v="2310002230"/>
    <s v="Condensate tank "/>
    <n v="0"/>
    <n v="0"/>
    <n v="0"/>
    <n v="0"/>
    <n v="0"/>
    <s v="Total"/>
    <x v="11"/>
  </r>
  <r>
    <s v="Survey-Based Source"/>
    <s v="56"/>
    <x v="4"/>
    <s v="2310002230"/>
    <s v="Condensate tank "/>
    <n v="0"/>
    <n v="5976.183038303031"/>
    <n v="0"/>
    <n v="0"/>
    <n v="0"/>
    <s v="Total"/>
    <x v="11"/>
  </r>
  <r>
    <s v="Survey-Based Source"/>
    <s v="56"/>
    <x v="5"/>
    <s v="2310002230"/>
    <s v="Condensate tank "/>
    <n v="0"/>
    <n v="1143.1990807183943"/>
    <n v="0"/>
    <n v="0"/>
    <n v="0"/>
    <s v="Total"/>
    <x v="11"/>
  </r>
  <r>
    <s v="Survey-Based Source"/>
    <s v="56"/>
    <x v="6"/>
    <s v="2310002230"/>
    <s v="Condensate tank "/>
    <n v="0"/>
    <n v="6707.6506432739525"/>
    <n v="0"/>
    <n v="0"/>
    <n v="0"/>
    <s v="Total"/>
    <x v="11"/>
  </r>
  <r>
    <s v="Survey-Based Source"/>
    <s v="56"/>
    <x v="7"/>
    <s v="2310002230"/>
    <s v="Condensate tank "/>
    <n v="0"/>
    <n v="5166.1884675432184"/>
    <n v="0"/>
    <n v="0"/>
    <n v="0"/>
    <s v="Total"/>
    <x v="11"/>
  </r>
  <r>
    <s v="Survey-Based Source"/>
    <s v="56"/>
    <x v="0"/>
    <s v="2310002240"/>
    <s v="Oil Tank"/>
    <n v="0"/>
    <n v="99.613246134356146"/>
    <n v="0"/>
    <n v="0"/>
    <n v="0"/>
    <s v="Total"/>
    <x v="12"/>
  </r>
  <r>
    <s v="Survey-Based Source"/>
    <s v="49"/>
    <x v="1"/>
    <s v="2310002240"/>
    <s v="Oil Tank"/>
    <n v="0"/>
    <n v="0"/>
    <n v="0"/>
    <n v="0"/>
    <n v="0"/>
    <s v="Total"/>
    <x v="12"/>
  </r>
  <r>
    <s v="Survey-Based Source"/>
    <s v="49"/>
    <x v="2"/>
    <s v="2310002240"/>
    <s v="Oil Tank"/>
    <n v="0"/>
    <n v="79.366764292237434"/>
    <n v="0"/>
    <n v="0"/>
    <n v="0"/>
    <s v="Total"/>
    <x v="12"/>
  </r>
  <r>
    <s v="Survey-Based Source"/>
    <s v="56"/>
    <x v="3"/>
    <s v="2310002240"/>
    <s v="Oil Tank"/>
    <n v="0"/>
    <n v="25.333823333333331"/>
    <n v="0"/>
    <n v="0"/>
    <n v="0"/>
    <s v="Total"/>
    <x v="12"/>
  </r>
  <r>
    <s v="Survey-Based Source"/>
    <s v="56"/>
    <x v="4"/>
    <s v="2310002240"/>
    <s v="Oil Tank"/>
    <n v="0"/>
    <n v="96.590718812785369"/>
    <n v="0"/>
    <n v="0"/>
    <n v="0"/>
    <s v="Total"/>
    <x v="12"/>
  </r>
  <r>
    <s v="Survey-Based Source"/>
    <s v="56"/>
    <x v="5"/>
    <s v="2310002240"/>
    <s v="Oil Tank"/>
    <n v="0"/>
    <n v="0"/>
    <n v="0"/>
    <n v="0"/>
    <n v="0"/>
    <s v="Total"/>
    <x v="12"/>
  </r>
  <r>
    <s v="Survey-Based Source"/>
    <s v="56"/>
    <x v="6"/>
    <s v="2310002240"/>
    <s v="Oil Tank"/>
    <n v="0"/>
    <n v="487.02643361084915"/>
    <n v="0"/>
    <n v="0"/>
    <n v="0"/>
    <s v="Total"/>
    <x v="12"/>
  </r>
  <r>
    <s v="Survey-Based Source"/>
    <s v="56"/>
    <x v="7"/>
    <s v="2310002240"/>
    <s v="Oil Tank"/>
    <n v="0"/>
    <n v="276.9854393607306"/>
    <n v="0"/>
    <n v="0"/>
    <n v="0"/>
    <s v="Total"/>
    <x v="12"/>
  </r>
  <r>
    <s v="Survey-Based Source"/>
    <s v="56"/>
    <x v="0"/>
    <s v="2310002231"/>
    <s v="Tank flaring"/>
    <n v="7.6135851634607787"/>
    <n v="0"/>
    <n v="41.426860448242479"/>
    <n v="0"/>
    <n v="0"/>
    <s v="Total"/>
    <x v="13"/>
  </r>
  <r>
    <s v="Survey-Based Source"/>
    <s v="49"/>
    <x v="1"/>
    <s v="2310002231"/>
    <s v="Tank flaring"/>
    <n v="0"/>
    <n v="0"/>
    <n v="0"/>
    <n v="0"/>
    <n v="0"/>
    <s v="Total"/>
    <x v="13"/>
  </r>
  <r>
    <s v="Survey-Based Source"/>
    <s v="49"/>
    <x v="2"/>
    <s v="2310002231"/>
    <s v="Tank flaring"/>
    <n v="0"/>
    <n v="0"/>
    <n v="0"/>
    <n v="0"/>
    <n v="0"/>
    <s v="Total"/>
    <x v="13"/>
  </r>
  <r>
    <s v="Survey-Based Source"/>
    <s v="56"/>
    <x v="3"/>
    <s v="2310002231"/>
    <s v="Tank flaring"/>
    <n v="0"/>
    <n v="0"/>
    <n v="0"/>
    <n v="0"/>
    <n v="0"/>
    <s v="Total"/>
    <x v="13"/>
  </r>
  <r>
    <s v="Survey-Based Source"/>
    <s v="56"/>
    <x v="4"/>
    <s v="2310002231"/>
    <s v="Tank flaring"/>
    <n v="0"/>
    <n v="0"/>
    <n v="0"/>
    <n v="0"/>
    <n v="0"/>
    <s v="Total"/>
    <x v="13"/>
  </r>
  <r>
    <s v="Survey-Based Source"/>
    <s v="56"/>
    <x v="5"/>
    <s v="2310002231"/>
    <s v="Tank flaring"/>
    <n v="218.51325033889538"/>
    <n v="0"/>
    <n v="54.628312584723844"/>
    <n v="0"/>
    <n v="0"/>
    <s v="Total"/>
    <x v="13"/>
  </r>
  <r>
    <s v="Survey-Based Source"/>
    <s v="56"/>
    <x v="6"/>
    <s v="2310002231"/>
    <s v="Tank flaring"/>
    <n v="14.546678344099039"/>
    <n v="0"/>
    <n v="79.15104393112712"/>
    <n v="0"/>
    <n v="0"/>
    <s v="Total"/>
    <x v="13"/>
  </r>
  <r>
    <s v="Survey-Based Source"/>
    <s v="56"/>
    <x v="7"/>
    <s v="2310002231"/>
    <s v="Tank flaring"/>
    <n v="0"/>
    <n v="0"/>
    <n v="0"/>
    <n v="0"/>
    <n v="0"/>
    <s v="Total"/>
    <x v="13"/>
  </r>
  <r>
    <s v="Survey-Based Source"/>
    <s v="56"/>
    <x v="0"/>
    <s v="2310001611"/>
    <s v="Initial completion Flaring"/>
    <n v="7.125468164682296E-4"/>
    <n v="0"/>
    <n v="3.8770929719594842E-3"/>
    <n v="0"/>
    <n v="0"/>
    <s v="Total"/>
    <x v="14"/>
  </r>
  <r>
    <s v="Survey-Based Source"/>
    <s v="49"/>
    <x v="1"/>
    <s v="2310001611"/>
    <s v="Initial completion Flaring"/>
    <n v="8.7968742773855493E-6"/>
    <n v="0"/>
    <n v="4.7865345332833147E-5"/>
    <n v="0"/>
    <n v="0"/>
    <s v="Total"/>
    <x v="14"/>
  </r>
  <r>
    <s v="Survey-Based Source"/>
    <s v="49"/>
    <x v="2"/>
    <s v="2310001611"/>
    <s v="Initial completion Flaring"/>
    <n v="0"/>
    <n v="0"/>
    <n v="0"/>
    <n v="0"/>
    <n v="0"/>
    <s v="Total"/>
    <x v="14"/>
  </r>
  <r>
    <s v="Survey-Based Source"/>
    <s v="56"/>
    <x v="3"/>
    <s v="2310001611"/>
    <s v="Initial completion Flaring"/>
    <n v="8.7968742773855493E-6"/>
    <n v="0"/>
    <n v="4.7865345332833147E-5"/>
    <n v="0"/>
    <n v="0"/>
    <s v="Total"/>
    <x v="14"/>
  </r>
  <r>
    <s v="Survey-Based Source"/>
    <s v="56"/>
    <x v="4"/>
    <s v="2310001611"/>
    <s v="Initial completion Flaring"/>
    <n v="2.6390622832156655E-5"/>
    <n v="0"/>
    <n v="1.4359603599849944E-4"/>
    <n v="0"/>
    <n v="0"/>
    <s v="Total"/>
    <x v="14"/>
  </r>
  <r>
    <s v="Survey-Based Source"/>
    <s v="56"/>
    <x v="5"/>
    <s v="2310001611"/>
    <s v="Initial completion Flaring"/>
    <n v="756.44876547214517"/>
    <n v="0"/>
    <n v="305.353628728888"/>
    <n v="33.582743510178275"/>
    <n v="18.172217569392927"/>
    <s v="Total"/>
    <x v="14"/>
  </r>
  <r>
    <s v="Survey-Based Source"/>
    <s v="56"/>
    <x v="6"/>
    <s v="2310001611"/>
    <s v="Initial completion Flaring"/>
    <n v="1.7329842326449533E-3"/>
    <n v="0"/>
    <n v="9.4294730305681303E-3"/>
    <n v="0"/>
    <n v="0"/>
    <s v="Total"/>
    <x v="14"/>
  </r>
  <r>
    <s v="Survey-Based Source"/>
    <s v="56"/>
    <x v="7"/>
    <s v="2310001611"/>
    <s v="Initial completion Flaring"/>
    <n v="1.231562398833977E-4"/>
    <n v="0"/>
    <n v="6.7011483465966406E-4"/>
    <n v="0"/>
    <n v="0"/>
    <s v="Total"/>
    <x v="14"/>
  </r>
  <r>
    <s v="Survey-Based Source"/>
    <s v="56"/>
    <x v="0"/>
    <s v="2310001631"/>
    <s v="Blowdown Flaring"/>
    <n v="6.0140627382205788E-4"/>
    <n v="0"/>
    <n v="4.95106048325431E-3"/>
    <n v="0"/>
    <n v="0"/>
    <s v="Total"/>
    <x v="15"/>
  </r>
  <r>
    <s v="Survey-Based Source"/>
    <s v="49"/>
    <x v="1"/>
    <s v="2310001631"/>
    <s v="Blowdown Flaring"/>
    <n v="2.778579287455505E-6"/>
    <n v="0"/>
    <n v="2.28745769848424E-5"/>
    <n v="0"/>
    <n v="0"/>
    <s v="Total"/>
    <x v="15"/>
  </r>
  <r>
    <s v="Survey-Based Source"/>
    <s v="49"/>
    <x v="2"/>
    <s v="2310001631"/>
    <s v="Blowdown Flaring"/>
    <n v="3.8805968898765484E-5"/>
    <n v="0"/>
    <n v="3.1946906358000613E-4"/>
    <n v="0"/>
    <n v="0"/>
    <s v="Total"/>
    <x v="15"/>
  </r>
  <r>
    <s v="Survey-Based Source"/>
    <s v="56"/>
    <x v="3"/>
    <s v="2310001631"/>
    <s v="Blowdown Flaring"/>
    <n v="3.0828103257586722E-8"/>
    <n v="0"/>
    <n v="2.5379150576916209E-7"/>
    <n v="0"/>
    <n v="0"/>
    <s v="Total"/>
    <x v="15"/>
  </r>
  <r>
    <s v="Survey-Based Source"/>
    <s v="56"/>
    <x v="4"/>
    <s v="2310001631"/>
    <s v="Blowdown Flaring"/>
    <n v="3.9340538405041814E-4"/>
    <n v="0"/>
    <n v="3.2386989222660018E-3"/>
    <n v="0"/>
    <n v="0"/>
    <s v="Total"/>
    <x v="15"/>
  </r>
  <r>
    <s v="Survey-Based Source"/>
    <s v="56"/>
    <x v="5"/>
    <s v="2310001631"/>
    <s v="Blowdown Flaring"/>
    <n v="0"/>
    <n v="0"/>
    <n v="0"/>
    <n v="0"/>
    <n v="0"/>
    <s v="Total"/>
    <x v="15"/>
  </r>
  <r>
    <s v="Survey-Based Source"/>
    <s v="56"/>
    <x v="6"/>
    <s v="2310001631"/>
    <s v="Blowdown Flaring"/>
    <n v="1.0826350992364029E-3"/>
    <n v="0"/>
    <n v="8.9127634528126318E-3"/>
    <n v="0"/>
    <n v="0"/>
    <s v="Total"/>
    <x v="15"/>
  </r>
  <r>
    <s v="Survey-Based Source"/>
    <s v="56"/>
    <x v="7"/>
    <s v="2310001631"/>
    <s v="Blowdown Flaring"/>
    <n v="5.072562788174138E-4"/>
    <n v="0"/>
    <n v="4.1759732584342969E-3"/>
    <n v="0"/>
    <n v="0"/>
    <s v="Total"/>
    <x v="15"/>
  </r>
  <r>
    <s v="Survey-Based Source"/>
    <s v="56"/>
    <x v="0"/>
    <s v="2310001621"/>
    <s v="Recompletion Flaring"/>
    <n v="1.5777478677249449E-3"/>
    <n v="0"/>
    <n v="1.035286125282618E-2"/>
    <n v="0"/>
    <n v="0"/>
    <s v="Total"/>
    <x v="16"/>
  </r>
  <r>
    <s v="Survey-Based Source"/>
    <s v="49"/>
    <x v="1"/>
    <s v="2310001621"/>
    <s v="Recompletion Flaring"/>
    <n v="1.3335428359006403E-5"/>
    <n v="0"/>
    <n v="8.7504374033396128E-5"/>
    <n v="0"/>
    <n v="0"/>
    <s v="Total"/>
    <x v="16"/>
  </r>
  <r>
    <s v="Survey-Based Source"/>
    <s v="49"/>
    <x v="2"/>
    <s v="2310001621"/>
    <s v="Recompletion Flaring"/>
    <n v="3.7505892259705507E-5"/>
    <n v="0"/>
    <n v="2.4610605196892662E-4"/>
    <n v="0"/>
    <n v="0"/>
    <s v="Total"/>
    <x v="16"/>
  </r>
  <r>
    <s v="Survey-Based Source"/>
    <s v="56"/>
    <x v="3"/>
    <s v="2310001621"/>
    <s v="Recompletion Flaring"/>
    <n v="3.3338570897516007E-5"/>
    <n v="0"/>
    <n v="2.1876093508349035E-4"/>
    <n v="0"/>
    <n v="0"/>
    <s v="Total"/>
    <x v="16"/>
  </r>
  <r>
    <s v="Survey-Based Source"/>
    <s v="56"/>
    <x v="4"/>
    <s v="2310001621"/>
    <s v="Recompletion Flaring"/>
    <n v="1.2051893379452037E-3"/>
    <n v="0"/>
    <n v="7.9082078032681764E-3"/>
    <n v="0"/>
    <n v="0"/>
    <s v="Total"/>
    <x v="16"/>
  </r>
  <r>
    <s v="Survey-Based Source"/>
    <s v="56"/>
    <x v="5"/>
    <s v="2310001621"/>
    <s v="Recompletion Flaring"/>
    <n v="0"/>
    <n v="0"/>
    <n v="0"/>
    <n v="0"/>
    <n v="0"/>
    <s v="Total"/>
    <x v="16"/>
  </r>
  <r>
    <s v="Survey-Based Source"/>
    <s v="56"/>
    <x v="6"/>
    <s v="2310001621"/>
    <s v="Recompletion Flaring"/>
    <n v="2.7570998132245739E-3"/>
    <n v="0"/>
    <n v="1.8091529331404652E-2"/>
    <n v="0"/>
    <n v="0"/>
    <s v="Total"/>
    <x v="16"/>
  </r>
  <r>
    <s v="Survey-Based Source"/>
    <s v="56"/>
    <x v="7"/>
    <s v="2310001621"/>
    <s v="Recompletion Flaring"/>
    <n v="3.6922467268998973E-4"/>
    <n v="0"/>
    <n v="2.4227773560496556E-3"/>
    <n v="0"/>
    <n v="0"/>
    <s v="Total"/>
    <x v="16"/>
  </r>
  <r>
    <s v="Survey-Based Source"/>
    <s v="56"/>
    <x v="0"/>
    <s v="2310021411"/>
    <s v="Dehydrator Flaring"/>
    <n v="0"/>
    <n v="0"/>
    <n v="0"/>
    <n v="0"/>
    <n v="0"/>
    <s v="Total"/>
    <x v="17"/>
  </r>
  <r>
    <s v="Survey-Based Source"/>
    <s v="49"/>
    <x v="1"/>
    <s v="2310021411"/>
    <s v="Dehydrator Flaring"/>
    <n v="0"/>
    <n v="0"/>
    <n v="0"/>
    <n v="0"/>
    <n v="0"/>
    <s v="Total"/>
    <x v="17"/>
  </r>
  <r>
    <s v="Survey-Based Source"/>
    <s v="49"/>
    <x v="2"/>
    <s v="2310021411"/>
    <s v="Dehydrator Flaring"/>
    <n v="0"/>
    <n v="0"/>
    <n v="0"/>
    <n v="0"/>
    <n v="0"/>
    <s v="Total"/>
    <x v="17"/>
  </r>
  <r>
    <s v="Survey-Based Source"/>
    <s v="56"/>
    <x v="3"/>
    <s v="2310021411"/>
    <s v="Dehydrator Flaring"/>
    <n v="0"/>
    <n v="0"/>
    <n v="0"/>
    <n v="0"/>
    <n v="0"/>
    <s v="Total"/>
    <x v="17"/>
  </r>
  <r>
    <s v="Survey-Based Source"/>
    <s v="56"/>
    <x v="4"/>
    <s v="2310021411"/>
    <s v="Dehydrator Flaring"/>
    <n v="0"/>
    <n v="0"/>
    <n v="0"/>
    <n v="0"/>
    <n v="0"/>
    <s v="Total"/>
    <x v="17"/>
  </r>
  <r>
    <s v="Survey-Based Source"/>
    <s v="56"/>
    <x v="5"/>
    <s v="2310021411"/>
    <s v="Dehydrator Flaring"/>
    <n v="400.48480999665628"/>
    <n v="0"/>
    <n v="100.12120249916407"/>
    <n v="0"/>
    <n v="0"/>
    <s v="Total"/>
    <x v="17"/>
  </r>
  <r>
    <s v="Survey-Based Source"/>
    <s v="56"/>
    <x v="6"/>
    <s v="2310021411"/>
    <s v="Dehydrator Flaring"/>
    <n v="0"/>
    <n v="0"/>
    <n v="0"/>
    <n v="0"/>
    <n v="0"/>
    <s v="Total"/>
    <x v="17"/>
  </r>
  <r>
    <s v="Survey-Based Source"/>
    <s v="56"/>
    <x v="7"/>
    <s v="2310021411"/>
    <s v="Dehydrator Flaring"/>
    <n v="0"/>
    <n v="0"/>
    <n v="0"/>
    <n v="0"/>
    <n v="0"/>
    <s v="Total"/>
    <x v="17"/>
  </r>
  <r>
    <s v="Survey-Based Source"/>
    <s v="56"/>
    <x v="0"/>
    <s v="2310001640"/>
    <s v="Venting - Compressor Startup "/>
    <n v="0"/>
    <n v="2.8950381582116876E-2"/>
    <n v="0"/>
    <n v="0"/>
    <n v="0"/>
    <s v="Total"/>
    <x v="18"/>
  </r>
  <r>
    <s v="Survey-Based Source"/>
    <s v="49"/>
    <x v="1"/>
    <s v="2310001640"/>
    <s v="Venting - Compressor Startup "/>
    <n v="0"/>
    <n v="1.3398525743486486E-4"/>
    <n v="0"/>
    <n v="0"/>
    <n v="0"/>
    <s v="Total"/>
    <x v="18"/>
  </r>
  <r>
    <s v="Survey-Based Source"/>
    <s v="49"/>
    <x v="2"/>
    <s v="2310001640"/>
    <s v="Venting - Compressor Startup "/>
    <n v="0"/>
    <n v="1.8712540456860053E-3"/>
    <n v="0"/>
    <n v="0"/>
    <n v="0"/>
    <s v="Total"/>
    <x v="18"/>
  </r>
  <r>
    <s v="Survey-Based Source"/>
    <s v="56"/>
    <x v="3"/>
    <s v="2310001640"/>
    <s v="Venting - Compressor Startup "/>
    <n v="0"/>
    <n v="1.4865551506283932E-6"/>
    <n v="0"/>
    <n v="0"/>
    <n v="0"/>
    <s v="Total"/>
    <x v="18"/>
  </r>
  <r>
    <s v="Survey-Based Source"/>
    <s v="56"/>
    <x v="4"/>
    <s v="2310001640"/>
    <s v="Venting - Compressor Startup "/>
    <n v="0"/>
    <n v="1.8970314036468261E-2"/>
    <n v="0"/>
    <n v="0"/>
    <n v="0"/>
    <s v="Total"/>
    <x v="18"/>
  </r>
  <r>
    <s v="Survey-Based Source"/>
    <s v="56"/>
    <x v="5"/>
    <s v="2310001640"/>
    <s v="Venting - Compressor Startup "/>
    <n v="0"/>
    <n v="0"/>
    <n v="0"/>
    <n v="0"/>
    <n v="0"/>
    <s v="Total"/>
    <x v="18"/>
  </r>
  <r>
    <s v="Survey-Based Source"/>
    <s v="56"/>
    <x v="6"/>
    <s v="2310001640"/>
    <s v="Venting - Compressor Startup "/>
    <n v="0"/>
    <n v="5.2204237740432487E-2"/>
    <n v="0"/>
    <n v="0"/>
    <n v="0"/>
    <s v="Total"/>
    <x v="18"/>
  </r>
  <r>
    <s v="Survey-Based Source"/>
    <s v="56"/>
    <x v="7"/>
    <s v="2310001640"/>
    <s v="Venting - Compressor Startup "/>
    <n v="0"/>
    <n v="2.4460115349134604E-2"/>
    <n v="0"/>
    <n v="0"/>
    <n v="0"/>
    <s v="Total"/>
    <x v="18"/>
  </r>
  <r>
    <s v="Survey-Based Source"/>
    <s v="56"/>
    <x v="0"/>
    <s v="2310001650"/>
    <s v="Venting - Compressor Shutdown"/>
    <n v="0"/>
    <n v="6.6418451842192965E-3"/>
    <n v="0"/>
    <n v="0"/>
    <n v="0"/>
    <s v="Total"/>
    <x v="19"/>
  </r>
  <r>
    <s v="Survey-Based Source"/>
    <s v="49"/>
    <x v="1"/>
    <s v="2310001650"/>
    <s v="Venting - Compressor Shutdown"/>
    <n v="0"/>
    <n v="3.0739122879121264E-5"/>
    <n v="0"/>
    <n v="0"/>
    <n v="0"/>
    <s v="Total"/>
    <x v="19"/>
  </r>
  <r>
    <s v="Survey-Based Source"/>
    <s v="49"/>
    <x v="2"/>
    <s v="2310001650"/>
    <s v="Venting - Compressor Shutdown"/>
    <n v="0"/>
    <n v="4.2930624719184378E-4"/>
    <n v="0"/>
    <n v="0"/>
    <n v="0"/>
    <s v="Total"/>
    <x v="19"/>
  </r>
  <r>
    <s v="Survey-Based Source"/>
    <s v="56"/>
    <x v="3"/>
    <s v="2310001650"/>
    <s v="Venting - Compressor Shutdown"/>
    <n v="0"/>
    <n v="3.4104798032702225E-7"/>
    <n v="0"/>
    <n v="0"/>
    <n v="0"/>
    <s v="Total"/>
    <x v="19"/>
  </r>
  <r>
    <s v="Survey-Based Source"/>
    <s v="56"/>
    <x v="4"/>
    <s v="2310001650"/>
    <s v="Venting - Compressor Shutdown"/>
    <n v="0"/>
    <n v="4.3522013196563665E-3"/>
    <n v="0"/>
    <n v="0"/>
    <n v="0"/>
    <s v="Total"/>
    <x v="19"/>
  </r>
  <r>
    <s v="Survey-Based Source"/>
    <s v="56"/>
    <x v="5"/>
    <s v="2310001650"/>
    <s v="Venting - Compressor Shutdown"/>
    <n v="0"/>
    <n v="0"/>
    <n v="0"/>
    <n v="0"/>
    <n v="0"/>
    <s v="Total"/>
    <x v="19"/>
  </r>
  <r>
    <s v="Survey-Based Source"/>
    <s v="56"/>
    <x v="6"/>
    <s v="2310001650"/>
    <s v="Venting - Compressor Shutdown"/>
    <n v="0"/>
    <n v="1.1976783934561783E-2"/>
    <n v="0"/>
    <n v="0"/>
    <n v="0"/>
    <s v="Total"/>
    <x v="19"/>
  </r>
  <r>
    <s v="Survey-Based Source"/>
    <s v="56"/>
    <x v="7"/>
    <s v="2310001650"/>
    <s v="Venting - Compressor Shutdown"/>
    <n v="0"/>
    <n v="5.6116807606243265E-3"/>
    <n v="0"/>
    <n v="0"/>
    <n v="0"/>
    <s v="Total"/>
    <x v="19"/>
  </r>
  <r>
    <s v="Survey-Based Source"/>
    <s v="56"/>
    <x v="0"/>
    <s v="2310021410"/>
    <s v="Dehydrator"/>
    <n v="21.987468364770372"/>
    <n v="512.83181743425735"/>
    <n v="18.469473426407113"/>
    <n v="16.806429269169342"/>
    <n v="1.6710475957225479"/>
    <s v="Total"/>
    <x v="20"/>
  </r>
  <r>
    <s v="Survey-Based Source"/>
    <s v="49"/>
    <x v="1"/>
    <s v="2310021410"/>
    <s v="Dehydrator"/>
    <n v="0.1015851128284212"/>
    <n v="2.3693531775370182"/>
    <n v="8.5331494775873817E-2"/>
    <n v="7.7648003181983366E-2"/>
    <n v="7.7204685749600105E-3"/>
    <s v="Total"/>
    <x v="20"/>
  </r>
  <r>
    <s v="Survey-Based Source"/>
    <s v="49"/>
    <x v="2"/>
    <s v="2310021410"/>
    <s v="Dehydrator"/>
    <n v="1.4187497714370774"/>
    <n v="33.090668361633014"/>
    <n v="1.1917498080071451"/>
    <n v="1.0844412502947305"/>
    <n v="0.10782498262921786"/>
    <s v="Total"/>
    <x v="20"/>
  </r>
  <r>
    <s v="Survey-Based Source"/>
    <s v="56"/>
    <x v="3"/>
    <s v="2310021410"/>
    <s v="Dehydrator"/>
    <n v="1.1270782740830155E-3"/>
    <n v="2.6287774021986426E-2"/>
    <n v="9.4674575022973308E-4"/>
    <n v="8.6149805789119025E-4"/>
    <n v="8.5657948830309159E-5"/>
    <s v="Total"/>
    <x v="20"/>
  </r>
  <r>
    <s v="Survey-Based Source"/>
    <s v="56"/>
    <x v="4"/>
    <s v="2310021410"/>
    <s v="Dehydrator"/>
    <n v="14.382936814686834"/>
    <n v="335.46507057339301"/>
    <n v="12.081666924336943"/>
    <n v="10.993799115421291"/>
    <n v="1.0931031979161991"/>
    <s v="Total"/>
    <x v="20"/>
  </r>
  <r>
    <s v="Survey-Based Source"/>
    <s v="56"/>
    <x v="5"/>
    <s v="2310021410"/>
    <s v="Dehydrator"/>
    <n v="0"/>
    <n v="2983.024738286399"/>
    <n v="0"/>
    <n v="0"/>
    <n v="0"/>
    <s v="Total"/>
    <x v="20"/>
  </r>
  <r>
    <s v="Survey-Based Source"/>
    <s v="56"/>
    <x v="6"/>
    <s v="2310021410"/>
    <s v="Dehydrator"/>
    <n v="39.581238226479847"/>
    <n v="923.185789252002"/>
    <n v="33.248240110243074"/>
    <n v="30.254473575745049"/>
    <n v="3.008174105212468"/>
    <s v="Total"/>
    <x v="20"/>
  </r>
  <r>
    <s v="Survey-Based Source"/>
    <s v="56"/>
    <x v="7"/>
    <s v="2310021410"/>
    <s v="Dehydrator"/>
    <n v="18.545335938129941"/>
    <n v="432.5481304304472"/>
    <n v="15.578082188029152"/>
    <n v="14.175387159012757"/>
    <n v="1.4094455312978751"/>
    <s v="Total"/>
    <x v="20"/>
  </r>
  <r>
    <s v="Survey-Based Source"/>
    <s v="56"/>
    <x v="0"/>
    <s v="2310003201"/>
    <s v="Pneumatic Pump Flaring"/>
    <n v="0"/>
    <n v="0"/>
    <n v="0"/>
    <n v="0"/>
    <n v="0"/>
    <s v="Total"/>
    <x v="21"/>
  </r>
  <r>
    <s v="Survey-Based Source"/>
    <s v="49"/>
    <x v="1"/>
    <s v="2310003201"/>
    <s v="Pneumatic Pump Flaring"/>
    <n v="0"/>
    <n v="0"/>
    <n v="0"/>
    <n v="0"/>
    <n v="0"/>
    <s v="Total"/>
    <x v="21"/>
  </r>
  <r>
    <s v="Survey-Based Source"/>
    <s v="49"/>
    <x v="2"/>
    <s v="2310003201"/>
    <s v="Pneumatic Pump Flaring"/>
    <n v="0"/>
    <n v="0"/>
    <n v="0"/>
    <n v="0"/>
    <n v="0"/>
    <s v="Total"/>
    <x v="21"/>
  </r>
  <r>
    <s v="Survey-Based Source"/>
    <s v="56"/>
    <x v="3"/>
    <s v="2310003201"/>
    <s v="Pneumatic Pump Flaring"/>
    <n v="0"/>
    <n v="0"/>
    <n v="0"/>
    <n v="0"/>
    <n v="0"/>
    <s v="Total"/>
    <x v="21"/>
  </r>
  <r>
    <s v="Survey-Based Source"/>
    <s v="56"/>
    <x v="4"/>
    <s v="2310003201"/>
    <s v="Pneumatic Pump Flaring"/>
    <n v="0"/>
    <n v="0"/>
    <n v="0"/>
    <n v="0"/>
    <n v="0"/>
    <s v="Total"/>
    <x v="21"/>
  </r>
  <r>
    <s v="Survey-Based Source"/>
    <s v="56"/>
    <x v="5"/>
    <s v="2310003201"/>
    <s v="Pneumatic Pump Flaring"/>
    <n v="114.02546928252175"/>
    <n v="0"/>
    <n v="28.488604344630438"/>
    <n v="0"/>
    <n v="0"/>
    <s v="Total"/>
    <x v="21"/>
  </r>
  <r>
    <s v="Survey-Based Source"/>
    <s v="56"/>
    <x v="6"/>
    <s v="2310003201"/>
    <s v="Pneumatic Pump Flaring"/>
    <n v="0"/>
    <n v="0"/>
    <n v="0"/>
    <n v="0"/>
    <n v="0"/>
    <s v="Total"/>
    <x v="21"/>
  </r>
  <r>
    <s v="Survey-Based Source"/>
    <s v="56"/>
    <x v="7"/>
    <s v="2310003201"/>
    <s v="Pneumatic Pump Flaring"/>
    <n v="0"/>
    <n v="0"/>
    <n v="0"/>
    <n v="0"/>
    <n v="0"/>
    <s v="Total"/>
    <x v="21"/>
  </r>
  <r>
    <s v="WYDEQ Permitted Sources"/>
    <s v="56"/>
    <x v="6"/>
    <n v="20200253"/>
    <s v="Compressor Engines"/>
    <n v="0.8"/>
    <n v="0.8"/>
    <n v="1.6"/>
    <n v="0"/>
    <n v="0"/>
    <s v="Total"/>
    <x v="22"/>
  </r>
  <r>
    <s v="WYDEQ Permitted Sources"/>
    <s v="56"/>
    <x v="6"/>
    <n v="20200253"/>
    <s v="Compressor Engines"/>
    <n v="1.1131615816200799"/>
    <n v="0.1"/>
    <n v="0.15"/>
    <n v="0"/>
    <n v="0"/>
    <s v="Total"/>
    <x v="22"/>
  </r>
  <r>
    <s v="WYDEQ Permitted Sources"/>
    <s v="56"/>
    <x v="6"/>
    <n v="20200253"/>
    <s v="Compressor Engines"/>
    <n v="0.15"/>
    <n v="0.01"/>
    <n v="0.2"/>
    <n v="0"/>
    <n v="0"/>
    <s v="Total"/>
    <x v="22"/>
  </r>
  <r>
    <s v="WYDEQ Permitted Sources"/>
    <s v="56"/>
    <x v="6"/>
    <n v="20200253"/>
    <s v="Compressor Engines"/>
    <n v="0.15"/>
    <n v="0.01"/>
    <n v="0.2"/>
    <n v="0"/>
    <n v="0"/>
    <s v="Total"/>
    <x v="22"/>
  </r>
  <r>
    <s v="WYDEQ Permitted Sources"/>
    <s v="56"/>
    <x v="6"/>
    <n v="20200253"/>
    <s v="Compressor Engines"/>
    <n v="0.2"/>
    <s v=""/>
    <n v="0.4"/>
    <n v="0"/>
    <n v="0"/>
    <s v="Total"/>
    <x v="22"/>
  </r>
  <r>
    <s v="WYDEQ Permitted Sources"/>
    <s v="56"/>
    <x v="6"/>
    <n v="20200253"/>
    <s v="Compressor Engines"/>
    <n v="0.8"/>
    <n v="0.4"/>
    <n v="0.8"/>
    <n v="0"/>
    <n v="0"/>
    <s v="Total"/>
    <x v="22"/>
  </r>
  <r>
    <s v="WYDEQ Permitted Sources"/>
    <s v="56"/>
    <x v="6"/>
    <n v="20200254"/>
    <s v="Compressor Engines"/>
    <n v="2.8"/>
    <n v="0.9"/>
    <n v="3.4"/>
    <n v="0"/>
    <n v="0"/>
    <s v="Total"/>
    <x v="22"/>
  </r>
  <r>
    <s v="WYDEQ Permitted Sources"/>
    <s v="56"/>
    <x v="6"/>
    <n v="20200253"/>
    <s v="Compressor Engines"/>
    <n v="16.100000000000001"/>
    <n v="8"/>
    <n v="32.1"/>
    <n v="0"/>
    <n v="0"/>
    <s v="Total"/>
    <x v="22"/>
  </r>
  <r>
    <s v="WYDEQ Permitted Sources"/>
    <s v="56"/>
    <x v="6"/>
    <n v="20200253"/>
    <s v="Compressor Engines"/>
    <n v="16.2"/>
    <n v="3.2"/>
    <n v="32.5"/>
    <n v="0"/>
    <n v="0"/>
    <s v="Total"/>
    <x v="22"/>
  </r>
  <r>
    <s v="WYDEQ Permitted Sources"/>
    <n v="56"/>
    <x v="6"/>
    <n v="20200254"/>
    <s v="Compressor Engines"/>
    <n v="12.2"/>
    <n v="3.5"/>
    <n v="4.4000000000000004"/>
    <n v="0"/>
    <n v="0"/>
    <s v="Total"/>
    <x v="22"/>
  </r>
  <r>
    <s v="WYDEQ Permitted Sources"/>
    <n v="56"/>
    <x v="6"/>
    <n v="20200254"/>
    <s v="Compressor Engines"/>
    <n v="2.1"/>
    <n v="1.5"/>
    <n v="4.2"/>
    <n v="0"/>
    <n v="0"/>
    <s v="Total"/>
    <x v="22"/>
  </r>
  <r>
    <s v="WYDEQ Permitted Sources"/>
    <s v="56"/>
    <x v="6"/>
    <n v="20200254"/>
    <s v="Compressor Engines"/>
    <n v="16"/>
    <n v="16"/>
    <n v="4.5999999999999996"/>
    <n v="0"/>
    <n v="0"/>
    <s v="Total"/>
    <x v="22"/>
  </r>
  <r>
    <s v="WYDEQ Permitted Sources"/>
    <s v="56"/>
    <x v="6"/>
    <n v="20200253"/>
    <s v="Compressor Engines"/>
    <n v="25.337342465303401"/>
    <n v="12.7"/>
    <n v="38"/>
    <n v="0"/>
    <n v="0"/>
    <s v="Total"/>
    <x v="22"/>
  </r>
  <r>
    <s v="WYDEQ Permitted Sources"/>
    <n v="56"/>
    <x v="6"/>
    <n v="20200253"/>
    <s v="Compressor Engines"/>
    <n v="25.337342465303401"/>
    <n v="12.7"/>
    <n v="38"/>
    <n v="0"/>
    <n v="0"/>
    <s v="Total"/>
    <x v="22"/>
  </r>
  <r>
    <s v="WYDEQ Permitted Sources"/>
    <n v="56"/>
    <x v="6"/>
    <n v="20200254"/>
    <s v="Compressor Engines"/>
    <n v="13.769424657800799"/>
    <n v="9.8000000000000007"/>
    <n v="5.9"/>
    <n v="0"/>
    <n v="0"/>
    <s v="Total"/>
    <x v="22"/>
  </r>
  <r>
    <s v="WYDEQ Permitted Sources"/>
    <n v="56"/>
    <x v="6"/>
    <n v="20200201"/>
    <s v="Compressor Engines"/>
    <n v="26.9"/>
    <n v="3.1"/>
    <n v="27.3"/>
    <n v="0"/>
    <n v="0"/>
    <s v="Total"/>
    <x v="22"/>
  </r>
  <r>
    <s v="WYDEQ Permitted Sources"/>
    <n v="56"/>
    <x v="6"/>
    <n v="20200201"/>
    <s v="Compressor Engines"/>
    <n v="26.9"/>
    <n v="3.1"/>
    <n v="27.3"/>
    <n v="0"/>
    <n v="0"/>
    <s v="Total"/>
    <x v="22"/>
  </r>
  <r>
    <s v="WYDEQ Permitted Sources"/>
    <s v="56"/>
    <x v="6"/>
    <n v="20200253"/>
    <s v="Compressor Engines"/>
    <n v="0.6"/>
    <n v="0.3"/>
    <n v="0.6"/>
    <n v="0"/>
    <n v="0"/>
    <s v="Total"/>
    <x v="22"/>
  </r>
  <r>
    <s v="WYDEQ Permitted Sources"/>
    <s v="56"/>
    <x v="6"/>
    <n v="20200254"/>
    <s v="Compressor Engines"/>
    <n v="21.7"/>
    <n v="8.6999999999999993"/>
    <n v="14.5"/>
    <n v="0"/>
    <n v="0"/>
    <s v="Total"/>
    <x v="22"/>
  </r>
  <r>
    <s v="WYDEQ Permitted Sources"/>
    <s v="56"/>
    <x v="7"/>
    <n v="20200202"/>
    <s v="Compressor Engines"/>
    <n v="55.188000000000002"/>
    <n v="1.7103900000000001"/>
    <n v="13.008599999999999"/>
    <n v="0"/>
    <n v="0"/>
    <s v="Total"/>
    <x v="22"/>
  </r>
  <r>
    <s v="WYDEQ Permitted Sources"/>
    <n v="56"/>
    <x v="7"/>
    <n v="20200202"/>
    <s v="Compressor Engines"/>
    <n v="38.3688"/>
    <n v="11.669195999999999"/>
    <n v="40.953000000000003"/>
    <n v="0"/>
    <n v="0"/>
    <s v="Total"/>
    <x v="22"/>
  </r>
  <r>
    <s v="WYDEQ Permitted Sources"/>
    <n v="56"/>
    <x v="7"/>
    <n v="20200202"/>
    <s v="Compressor Engines"/>
    <n v="38.3688"/>
    <n v="11.669195999999999"/>
    <n v="40.953000000000003"/>
    <n v="0"/>
    <n v="0"/>
    <s v="Total"/>
    <x v="22"/>
  </r>
  <r>
    <s v="WYDEQ Permitted Sources"/>
    <n v="56"/>
    <x v="4"/>
    <n v="20200201"/>
    <s v="Compressor Engines"/>
    <n v="25.9"/>
    <n v="15"/>
    <n v="26.2"/>
    <n v="0"/>
    <n v="0"/>
    <s v="Total"/>
    <x v="22"/>
  </r>
  <r>
    <s v="WYDEQ Permitted Sources"/>
    <n v="56"/>
    <x v="4"/>
    <n v="20200253"/>
    <s v="Compressor Engines"/>
    <n v="0.6"/>
    <n v="0.3"/>
    <n v="0.6"/>
    <n v="0"/>
    <n v="0"/>
    <s v="Total"/>
    <x v="22"/>
  </r>
  <r>
    <s v="WYDEQ Permitted Sources"/>
    <s v="56"/>
    <x v="4"/>
    <n v="20200201"/>
    <s v="Compressor Engines"/>
    <n v="25.9"/>
    <n v="15"/>
    <n v="26.2"/>
    <n v="0"/>
    <n v="0"/>
    <s v="Total"/>
    <x v="22"/>
  </r>
  <r>
    <s v="WYDEQ Permitted Sources"/>
    <s v="56"/>
    <x v="4"/>
    <n v="20200254"/>
    <s v="Compressor Engines"/>
    <n v="21.4"/>
    <n v="10.7"/>
    <n v="32"/>
    <n v="0"/>
    <n v="0"/>
    <s v="Total"/>
    <x v="22"/>
  </r>
  <r>
    <s v="WYDEQ Permitted Sources"/>
    <n v="56"/>
    <x v="4"/>
    <n v="20200254"/>
    <s v="Compressor Engines"/>
    <n v="17.399999999999999"/>
    <n v="8.1"/>
    <n v="5.8"/>
    <n v="0"/>
    <n v="0"/>
    <s v="Total"/>
    <x v="22"/>
  </r>
  <r>
    <s v="WYDEQ Permitted Sources"/>
    <s v="56"/>
    <x v="0"/>
    <n v="20200253"/>
    <s v="Compressor Engines"/>
    <n v="2"/>
    <n v="0.9"/>
    <n v="3"/>
    <n v="0"/>
    <n v="0"/>
    <s v="Total"/>
    <x v="22"/>
  </r>
  <r>
    <s v="WYDEQ Permitted Sources"/>
    <s v="56"/>
    <x v="0"/>
    <n v="20200253"/>
    <s v="Compressor Engines"/>
    <n v="3.9"/>
    <s v=""/>
    <s v=""/>
    <n v="0"/>
    <n v="0"/>
    <s v="Total"/>
    <x v="22"/>
  </r>
  <r>
    <s v="WYDEQ Permitted Sources"/>
    <s v="56"/>
    <x v="0"/>
    <n v="20200254"/>
    <s v="Compressor Engines"/>
    <n v="3.9"/>
    <s v=""/>
    <s v=""/>
    <n v="0"/>
    <n v="0"/>
    <s v="Total"/>
    <x v="22"/>
  </r>
  <r>
    <s v="WYDEQ Permitted Sources"/>
    <s v="56"/>
    <x v="0"/>
    <n v="20200254"/>
    <s v="Compressor Engines"/>
    <n v="17.5"/>
    <n v="11.6"/>
    <n v="5.8"/>
    <n v="0"/>
    <n v="0"/>
    <s v="Total"/>
    <x v="22"/>
  </r>
  <r>
    <s v="WYDEQ Permitted Sources"/>
    <s v="56"/>
    <x v="0"/>
    <n v="20200254"/>
    <s v="Compressor Engines"/>
    <n v="17.5"/>
    <n v="11.6"/>
    <n v="5.8"/>
    <n v="0"/>
    <n v="0"/>
    <s v="Total"/>
    <x v="22"/>
  </r>
  <r>
    <s v="WYDEQ Permitted Sources"/>
    <s v="56"/>
    <x v="0"/>
    <n v="20200254"/>
    <s v="Compressor Engines"/>
    <n v="17.4801154613778"/>
    <n v="8.1999999999999993"/>
    <n v="5.8"/>
    <n v="0"/>
    <n v="0"/>
    <s v="Total"/>
    <x v="22"/>
  </r>
  <r>
    <s v="WYDEQ Permitted Sources"/>
    <s v="56"/>
    <x v="0"/>
    <n v="20200254"/>
    <s v="Compressor Engines"/>
    <n v="17.4801154613778"/>
    <n v="8.1999999999999993"/>
    <n v="5.8"/>
    <n v="0"/>
    <n v="0"/>
    <s v="Total"/>
    <x v="22"/>
  </r>
  <r>
    <s v="WYDEQ Permitted Sources"/>
    <s v="56"/>
    <x v="0"/>
    <n v="20200254"/>
    <s v="Compressor Engines"/>
    <n v="13.601443075420301"/>
    <n v="9.5"/>
    <n v="6.8"/>
    <n v="0"/>
    <n v="0"/>
    <s v="Total"/>
    <x v="22"/>
  </r>
  <r>
    <s v="WYDEQ Permitted Sources"/>
    <s v="56"/>
    <x v="0"/>
    <n v="20200254"/>
    <s v="Compressor Engines"/>
    <n v="13.601443075420301"/>
    <n v="9.5"/>
    <n v="6.8"/>
    <n v="0"/>
    <n v="0"/>
    <s v="Total"/>
    <x v="22"/>
  </r>
  <r>
    <s v="WYDEQ Permitted Sources"/>
    <s v="56"/>
    <x v="0"/>
    <n v="20200253"/>
    <s v="Compressor Engines"/>
    <n v="7.7851738114554303"/>
    <n v="7.8"/>
    <n v="16.7"/>
    <n v="0"/>
    <n v="0"/>
    <s v="Total"/>
    <x v="22"/>
  </r>
  <r>
    <s v="WYDEQ Permitted Sources"/>
    <s v="56"/>
    <x v="0"/>
    <n v="20200254"/>
    <s v="Compressor Engines"/>
    <n v="15"/>
    <n v="15"/>
    <n v="5.4"/>
    <n v="0"/>
    <n v="0"/>
    <s v="Total"/>
    <x v="22"/>
  </r>
  <r>
    <s v="WYDEQ Permitted Sources"/>
    <s v="56"/>
    <x v="0"/>
    <n v="20200253"/>
    <s v="Compressor Engines"/>
    <n v="11.1"/>
    <n v="11.1"/>
    <n v="16.7"/>
    <n v="0"/>
    <n v="0"/>
    <s v="Total"/>
    <x v="22"/>
  </r>
  <r>
    <s v="WYDEQ Permitted Sources"/>
    <s v="56"/>
    <x v="0"/>
    <n v="20200253"/>
    <s v="Compressor Engines"/>
    <n v="11.1"/>
    <n v="11.1"/>
    <n v="16.7"/>
    <n v="0"/>
    <n v="0"/>
    <s v="Total"/>
    <x v="22"/>
  </r>
  <r>
    <s v="WYDEQ Permitted Sources"/>
    <s v="56"/>
    <x v="0"/>
    <n v="20200254"/>
    <s v="Compressor Engines"/>
    <n v="17.5"/>
    <n v="5.2"/>
    <n v="5.8"/>
    <n v="0"/>
    <n v="0"/>
    <s v="Total"/>
    <x v="22"/>
  </r>
  <r>
    <s v="WYDEQ Permitted Sources"/>
    <s v="56"/>
    <x v="0"/>
    <n v="20200254"/>
    <s v="Compressor Engines"/>
    <n v="17.5"/>
    <n v="5.2"/>
    <n v="5.8"/>
    <n v="0"/>
    <n v="0"/>
    <s v="Total"/>
    <x v="22"/>
  </r>
  <r>
    <s v="WYDEQ Permitted Sources"/>
    <s v="56"/>
    <x v="0"/>
    <n v="20200253"/>
    <s v="Compressor Engines"/>
    <n v="11.7"/>
    <n v="11.7"/>
    <n v="23.3"/>
    <n v="0"/>
    <n v="0"/>
    <s v="Total"/>
    <x v="22"/>
  </r>
  <r>
    <s v="WYDEQ Permitted Sources"/>
    <s v="56"/>
    <x v="0"/>
    <n v="20200253"/>
    <s v="Compressor Engines"/>
    <n v="11.7"/>
    <n v="5.266"/>
    <n v="23.3"/>
    <n v="0"/>
    <n v="0"/>
    <s v="Total"/>
    <x v="22"/>
  </r>
  <r>
    <s v="WYDEQ Permitted Sources"/>
    <s v="56"/>
    <x v="0"/>
    <n v="20200254"/>
    <s v="Compressor Engines"/>
    <n v="17.3235771139625"/>
    <n v="5.2"/>
    <n v="5.8"/>
    <n v="0"/>
    <n v="0"/>
    <s v="Total"/>
    <x v="22"/>
  </r>
  <r>
    <s v="WYDEQ Permitted Sources"/>
    <s v="56"/>
    <x v="0"/>
    <n v="20200253"/>
    <s v="Compressor Engines"/>
    <n v="1.3010075985184699"/>
    <n v="0.3"/>
    <n v="1.2"/>
    <n v="0"/>
    <n v="0"/>
    <s v="Total"/>
    <x v="22"/>
  </r>
  <r>
    <s v="WYDEQ Permitted Sources"/>
    <s v="56"/>
    <x v="0"/>
    <n v="20200254"/>
    <s v="Compressor Engines"/>
    <n v="18.812430729379301"/>
    <n v="2.4"/>
    <n v="14.1"/>
    <n v="0"/>
    <n v="0"/>
    <s v="Total"/>
    <x v="22"/>
  </r>
  <r>
    <s v="WYDEQ Permitted Sources"/>
    <s v="56"/>
    <x v="0"/>
    <n v="20200254"/>
    <s v="Compressor Engines"/>
    <n v="17.010500419131802"/>
    <n v="5.7"/>
    <n v="5.7"/>
    <n v="0"/>
    <n v="0"/>
    <s v="Total"/>
    <x v="22"/>
  </r>
  <r>
    <s v="WYDEQ Permitted Sources"/>
    <s v="56"/>
    <x v="0"/>
    <n v="20200254"/>
    <s v="Compressor Engines"/>
    <n v="32.4"/>
    <n v="13.4"/>
    <n v="14.1"/>
    <n v="0"/>
    <n v="0"/>
    <s v="Total"/>
    <x v="22"/>
  </r>
  <r>
    <s v="WYDEQ Permitted Sources"/>
    <s v="56"/>
    <x v="0"/>
    <n v="20200254"/>
    <s v="Compressor Engines"/>
    <n v="32.4"/>
    <n v="13.4"/>
    <n v="14.1"/>
    <n v="0"/>
    <n v="0"/>
    <s v="Total"/>
    <x v="22"/>
  </r>
  <r>
    <s v="WYDEQ Permitted Sources"/>
    <s v="56"/>
    <x v="0"/>
    <n v="20200254"/>
    <s v="Compressor Engines"/>
    <n v="6.1"/>
    <n v="3.4"/>
    <n v="3.1"/>
    <n v="0"/>
    <n v="0"/>
    <s v="Total"/>
    <x v="22"/>
  </r>
  <r>
    <s v="WYDEQ Permitted Sources"/>
    <s v="56"/>
    <x v="0"/>
    <n v="20200254"/>
    <s v="Compressor Engines"/>
    <n v="6.1"/>
    <n v="3.4"/>
    <n v="3.1"/>
    <n v="0"/>
    <n v="0"/>
    <s v="Total"/>
    <x v="22"/>
  </r>
  <r>
    <s v="WYDEQ Permitted Sources"/>
    <s v="56"/>
    <x v="0"/>
    <n v="20200253"/>
    <s v="Compressor Engines"/>
    <n v="8.3949988500000003"/>
    <s v=""/>
    <s v=""/>
    <n v="0"/>
    <n v="0"/>
    <s v="Total"/>
    <x v="22"/>
  </r>
  <r>
    <s v="WYDEQ Permitted Sources"/>
    <s v="56"/>
    <x v="0"/>
    <n v="20200254"/>
    <s v="Compressor Engines"/>
    <n v="17.3"/>
    <s v=""/>
    <s v=""/>
    <n v="0"/>
    <n v="0"/>
    <s v="Total"/>
    <x v="22"/>
  </r>
  <r>
    <s v="WYDEQ Permitted Sources"/>
    <s v="56"/>
    <x v="0"/>
    <n v="20200253"/>
    <s v="Compressor Engines"/>
    <n v="0.7"/>
    <n v="0.7"/>
    <n v="2.2000000000000002"/>
    <n v="0"/>
    <n v="0"/>
    <s v="Total"/>
    <x v="22"/>
  </r>
  <r>
    <s v="WYDEQ Permitted Sources"/>
    <s v="56"/>
    <x v="0"/>
    <n v="20200254"/>
    <s v="Compressor Engines"/>
    <n v="19.408000000000001"/>
    <n v="6.4660000000000002"/>
    <n v="12.930999999999999"/>
    <n v="0"/>
    <n v="0"/>
    <s v="Total"/>
    <x v="22"/>
  </r>
  <r>
    <s v="WYDEQ Permitted Sources"/>
    <s v="56"/>
    <x v="0"/>
    <n v="20200254"/>
    <s v="Compressor Engines"/>
    <n v="19.408000000000001"/>
    <n v="6.4660000000000002"/>
    <n v="12.930999999999999"/>
    <n v="0"/>
    <n v="0"/>
    <s v="Total"/>
    <x v="22"/>
  </r>
  <r>
    <s v="WYDEQ Permitted Sources"/>
    <s v="56"/>
    <x v="0"/>
    <n v="20200102"/>
    <s v="Compressor Engines"/>
    <n v="1.5"/>
    <s v=""/>
    <n v="0.1"/>
    <n v="0"/>
    <n v="0"/>
    <s v="Total"/>
    <x v="22"/>
  </r>
  <r>
    <s v="WYDEQ Permitted Sources"/>
    <s v="56"/>
    <x v="0"/>
    <n v="20200102"/>
    <s v="Compressor Engines"/>
    <n v="10.9"/>
    <n v="1"/>
    <n v="6.4"/>
    <n v="0"/>
    <n v="0"/>
    <s v="Total"/>
    <x v="22"/>
  </r>
  <r>
    <s v="WYDEQ Permitted Sources"/>
    <s v="56"/>
    <x v="0"/>
    <n v="20200254"/>
    <s v="Compressor Engines"/>
    <n v="15.9"/>
    <n v="4.2"/>
    <n v="5.3"/>
    <n v="0"/>
    <n v="0"/>
    <s v="Total"/>
    <x v="22"/>
  </r>
  <r>
    <s v="WYDEQ Permitted Sources"/>
    <s v="56"/>
    <x v="0"/>
    <n v="20200254"/>
    <s v="Compressor Engines"/>
    <n v="15.9"/>
    <n v="4.2"/>
    <n v="5.3"/>
    <n v="0"/>
    <n v="0"/>
    <s v="Total"/>
    <x v="22"/>
  </r>
  <r>
    <s v="WYDEQ Permitted Sources"/>
    <s v="56"/>
    <x v="0"/>
    <n v="20200254"/>
    <s v="Compressor Engines"/>
    <n v="7.7"/>
    <n v="2.6"/>
    <n v="8.3000000000000007"/>
    <n v="0"/>
    <n v="0"/>
    <s v="Total"/>
    <x v="22"/>
  </r>
  <r>
    <s v="WYDEQ Permitted Sources"/>
    <s v="56"/>
    <x v="0"/>
    <n v="20200253"/>
    <s v="Compressor Engines"/>
    <n v="1.4"/>
    <n v="0.7"/>
    <n v="1.4"/>
    <n v="0"/>
    <n v="0"/>
    <s v="Total"/>
    <x v="22"/>
  </r>
  <r>
    <s v="WYDEQ Permitted Sources"/>
    <s v="56"/>
    <x v="0"/>
    <n v="20200253"/>
    <s v="Compressor Engines"/>
    <n v="0.2"/>
    <n v="0.1"/>
    <n v="0.1"/>
    <n v="0"/>
    <n v="0"/>
    <s v="Total"/>
    <x v="22"/>
  </r>
  <r>
    <s v="WYDEQ Permitted Sources"/>
    <s v="56"/>
    <x v="0"/>
    <n v="20200253"/>
    <s v="Compressor Engines"/>
    <n v="0.9"/>
    <n v="0.2"/>
    <n v="1.4"/>
    <n v="0"/>
    <n v="0"/>
    <s v="Total"/>
    <x v="22"/>
  </r>
  <r>
    <s v="WYDEQ Permitted Sources"/>
    <s v="56"/>
    <x v="0"/>
    <n v="20200253"/>
    <s v="Compressor Engines"/>
    <n v="39.4"/>
    <n v="4.5"/>
    <n v="39.4"/>
    <n v="0"/>
    <n v="0"/>
    <s v="Total"/>
    <x v="22"/>
  </r>
  <r>
    <s v="WYDEQ Permitted Sources"/>
    <s v="56"/>
    <x v="0"/>
    <n v="20200252"/>
    <s v="Compressor Engines"/>
    <n v="33.9"/>
    <n v="3.1"/>
    <n v="3.7"/>
    <n v="0"/>
    <n v="0"/>
    <s v="Total"/>
    <x v="22"/>
  </r>
  <r>
    <s v="WYDEQ Permitted Sources"/>
    <s v="56"/>
    <x v="0"/>
    <n v="20200252"/>
    <s v="Compressor Engines"/>
    <n v="33.9"/>
    <n v="3.1"/>
    <n v="3.7"/>
    <n v="0"/>
    <n v="0"/>
    <s v="Total"/>
    <x v="22"/>
  </r>
  <r>
    <s v="WYDEQ Permitted Sources"/>
    <s v="56"/>
    <x v="0"/>
    <n v="20200253"/>
    <s v="Compressor Engines"/>
    <n v="16.2"/>
    <n v="3.2"/>
    <n v="32.4"/>
    <n v="0"/>
    <n v="0"/>
    <s v="Total"/>
    <x v="22"/>
  </r>
  <r>
    <s v="WYDEQ Permitted Sources"/>
    <s v="56"/>
    <x v="0"/>
    <n v="20200254"/>
    <s v="Compressor Engines"/>
    <n v="12"/>
    <n v="3.5"/>
    <n v="4.4000000000000004"/>
    <n v="0"/>
    <n v="0"/>
    <s v="Total"/>
    <x v="22"/>
  </r>
  <r>
    <s v="WYDEQ Permitted Sources"/>
    <s v="56"/>
    <x v="0"/>
    <n v="20200253"/>
    <s v="Compressor Engines"/>
    <n v="1.7"/>
    <n v="0.3"/>
    <n v="0.6"/>
    <n v="0"/>
    <n v="0"/>
    <s v="Total"/>
    <x v="22"/>
  </r>
  <r>
    <s v="WYDEQ Permitted Sources"/>
    <s v="56"/>
    <x v="0"/>
    <n v="20200254"/>
    <s v="Compressor Engines"/>
    <n v="16.0016977357886"/>
    <n v="22.9"/>
    <n v="6.9"/>
    <n v="0"/>
    <n v="0"/>
    <s v="Total"/>
    <x v="22"/>
  </r>
  <r>
    <s v="WYDEQ Permitted Sources"/>
    <s v="56"/>
    <x v="0"/>
    <n v="20200254"/>
    <s v="Compressor Engines"/>
    <n v="16.0016977357886"/>
    <n v="22.9"/>
    <n v="6.9"/>
    <n v="0"/>
    <n v="0"/>
    <s v="Total"/>
    <x v="22"/>
  </r>
  <r>
    <s v="WYDEQ Permitted Sources"/>
    <s v="56"/>
    <x v="0"/>
    <n v="20200254"/>
    <s v="Compressor Engines"/>
    <n v="16.0016977357886"/>
    <n v="22.9"/>
    <n v="6.9"/>
    <n v="0"/>
    <n v="0"/>
    <s v="Total"/>
    <x v="22"/>
  </r>
  <r>
    <s v="WYDEQ Permitted Sources"/>
    <s v="56"/>
    <x v="0"/>
    <n v="20200254"/>
    <s v="Compressor Engines"/>
    <n v="16.0016977357886"/>
    <n v="22.9"/>
    <n v="6.9"/>
    <n v="0"/>
    <n v="0"/>
    <s v="Total"/>
    <x v="22"/>
  </r>
  <r>
    <s v="WYDEQ Permitted Sources"/>
    <s v="56"/>
    <x v="0"/>
    <n v="20200254"/>
    <s v="Compressor Engines"/>
    <n v="0.2"/>
    <n v="0.1"/>
    <n v="0.2"/>
    <n v="0"/>
    <n v="0"/>
    <s v="Total"/>
    <x v="22"/>
  </r>
  <r>
    <s v="WYDEQ Permitted Sources"/>
    <s v="56"/>
    <x v="3"/>
    <n v="20200254"/>
    <s v="Compressor Engines"/>
    <n v="15"/>
    <n v="6.4"/>
    <n v="16"/>
    <n v="0"/>
    <n v="0"/>
    <s v="Total"/>
    <x v="22"/>
  </r>
  <r>
    <s v="WYDEQ Permitted Sources"/>
    <s v="56"/>
    <x v="3"/>
    <n v="20200254"/>
    <s v="Compressor Engines"/>
    <n v="15"/>
    <n v="6.4"/>
    <n v="16"/>
    <n v="0"/>
    <n v="0"/>
    <s v="Total"/>
    <x v="22"/>
  </r>
  <r>
    <s v="WYDEQ Permitted Sources"/>
    <s v="56"/>
    <x v="3"/>
    <n v="20200254"/>
    <s v="Compressor Engines"/>
    <n v="15"/>
    <n v="6.4"/>
    <n v="16"/>
    <n v="0"/>
    <n v="0"/>
    <s v="Total"/>
    <x v="22"/>
  </r>
  <r>
    <s v="WYDEQ Permitted Sources"/>
    <s v="56"/>
    <x v="6"/>
    <n v="20200202"/>
    <s v="Compressor Engines"/>
    <n v="86.7"/>
    <n v="2.9"/>
    <n v="57.8"/>
    <s v=""/>
    <s v=""/>
    <s v="Total"/>
    <x v="22"/>
  </r>
  <r>
    <s v="WYDEQ Permitted Sources"/>
    <s v="56"/>
    <x v="6"/>
    <n v="31088811"/>
    <s v="Permitted Fugitives"/>
    <s v=""/>
    <n v="0.6"/>
    <s v=""/>
    <s v=""/>
    <s v=""/>
    <s v="Total"/>
    <x v="4"/>
  </r>
  <r>
    <s v="WYDEQ Permitted Sources"/>
    <s v="56"/>
    <x v="6"/>
    <n v="20200201"/>
    <s v="Compressor Engines"/>
    <n v="1.3"/>
    <s v=""/>
    <n v="0.4"/>
    <s v=""/>
    <s v=""/>
    <s v="Total"/>
    <x v="22"/>
  </r>
  <r>
    <s v="WYDEQ Permitted Sources"/>
    <s v="56"/>
    <x v="6"/>
    <n v="20200201"/>
    <s v="Compressor Engines"/>
    <n v="1.1000000000000001"/>
    <s v=""/>
    <n v="0.4"/>
    <s v=""/>
    <s v=""/>
    <s v="Total"/>
    <x v="22"/>
  </r>
  <r>
    <s v="WYDEQ Permitted Sources"/>
    <s v="56"/>
    <x v="6"/>
    <n v="20200201"/>
    <s v="Compressor Engines"/>
    <n v="0.5"/>
    <n v="0.1"/>
    <n v="0.5"/>
    <s v=""/>
    <s v=""/>
    <s v="Total"/>
    <x v="22"/>
  </r>
  <r>
    <s v="WYDEQ Permitted Sources"/>
    <s v="56"/>
    <x v="6"/>
    <n v="10200603"/>
    <s v="Process Heaters"/>
    <n v="0.6"/>
    <s v=""/>
    <n v="0.1"/>
    <s v=""/>
    <s v=""/>
    <s v="Total"/>
    <x v="5"/>
  </r>
  <r>
    <s v="WYDEQ Permitted Sources"/>
    <s v="56"/>
    <x v="6"/>
    <n v="20200202"/>
    <s v="Compressor Engines"/>
    <n v="0.1"/>
    <s v=""/>
    <n v="0.2"/>
    <s v=""/>
    <s v=""/>
    <s v="Total"/>
    <x v="22"/>
  </r>
  <r>
    <s v="WYDEQ Permitted Sources"/>
    <s v="56"/>
    <x v="6"/>
    <n v="31088811"/>
    <s v="Permitted Fugitives"/>
    <s v=""/>
    <n v="0.3"/>
    <s v=""/>
    <s v=""/>
    <s v=""/>
    <s v="Total"/>
    <x v="4"/>
  </r>
  <r>
    <s v="WYDEQ Permitted Sources"/>
    <s v="56"/>
    <x v="6"/>
    <n v="20200202"/>
    <s v="Compressor Engines"/>
    <s v=""/>
    <n v="0.1"/>
    <n v="0.1"/>
    <s v=""/>
    <s v=""/>
    <s v="Total"/>
    <x v="22"/>
  </r>
  <r>
    <s v="WYDEQ Permitted Sources"/>
    <s v="56"/>
    <x v="6"/>
    <n v="40400311"/>
    <s v="Permitted Tank Losses"/>
    <s v=""/>
    <n v="0.4"/>
    <s v=""/>
    <s v=""/>
    <s v=""/>
    <s v="Total"/>
    <x v="11"/>
  </r>
  <r>
    <s v="WYDEQ Permitted Sources"/>
    <s v="56"/>
    <x v="6"/>
    <n v="20200202"/>
    <s v="Compressor Engines"/>
    <n v="66.099999999999994"/>
    <n v="1.4"/>
    <n v="3.6"/>
    <s v=""/>
    <s v=""/>
    <s v="Total"/>
    <x v="22"/>
  </r>
  <r>
    <s v="WYDEQ Permitted Sources"/>
    <s v="56"/>
    <x v="6"/>
    <n v="20200202"/>
    <s v="Compressor Engines"/>
    <n v="236.3"/>
    <n v="5.0999999999999996"/>
    <n v="12.9"/>
    <s v=""/>
    <s v=""/>
    <s v="Total"/>
    <x v="22"/>
  </r>
  <r>
    <s v="WYDEQ Permitted Sources"/>
    <s v="56"/>
    <x v="6"/>
    <n v="20200202"/>
    <s v="Compressor Engines"/>
    <n v="222"/>
    <n v="4.8"/>
    <n v="3.8"/>
    <s v=""/>
    <s v=""/>
    <s v="Total"/>
    <x v="22"/>
  </r>
  <r>
    <s v="WYDEQ Permitted Sources"/>
    <s v="56"/>
    <x v="6"/>
    <n v="20200202"/>
    <s v="Compressor Engines"/>
    <n v="130.4"/>
    <n v="3.3"/>
    <n v="2.2000000000000002"/>
    <s v=""/>
    <s v=""/>
    <s v="Total"/>
    <x v="22"/>
  </r>
  <r>
    <s v="WYDEQ Permitted Sources"/>
    <s v="56"/>
    <x v="6"/>
    <n v="20200202"/>
    <s v="Compressor Engines"/>
    <n v="185.4"/>
    <n v="4"/>
    <n v="3.1"/>
    <s v=""/>
    <s v=""/>
    <s v="Total"/>
    <x v="22"/>
  </r>
  <r>
    <s v="WYDEQ Permitted Sources"/>
    <s v="56"/>
    <x v="6"/>
    <n v="20200202"/>
    <s v="Compressor Engines"/>
    <n v="2"/>
    <n v="1.8"/>
    <n v="3.9"/>
    <s v=""/>
    <s v=""/>
    <s v="Total"/>
    <x v="22"/>
  </r>
  <r>
    <s v="WYDEQ Permitted Sources"/>
    <s v="56"/>
    <x v="6"/>
    <n v="20200202"/>
    <s v="Compressor Engines"/>
    <n v="2.6"/>
    <s v=""/>
    <n v="5"/>
    <s v=""/>
    <s v=""/>
    <s v="Total"/>
    <x v="22"/>
  </r>
  <r>
    <s v="WYDEQ Permitted Sources"/>
    <s v="56"/>
    <x v="6"/>
    <n v="31000404"/>
    <s v="Process Heaters"/>
    <n v="11"/>
    <s v=""/>
    <n v="2.7"/>
    <s v=""/>
    <s v=""/>
    <s v="Total"/>
    <x v="5"/>
  </r>
  <r>
    <s v="WYDEQ Permitted Sources"/>
    <s v="56"/>
    <x v="6"/>
    <n v="31000404"/>
    <s v="Process Heaters"/>
    <n v="0.2"/>
    <s v=""/>
    <s v=""/>
    <s v=""/>
    <s v=""/>
    <s v="Total"/>
    <x v="5"/>
  </r>
  <r>
    <s v="WYDEQ Permitted Sources"/>
    <s v="56"/>
    <x v="6"/>
    <n v="31000404"/>
    <s v="Process Heaters"/>
    <n v="1.1000000000000001"/>
    <s v=""/>
    <n v="0.2"/>
    <s v=""/>
    <s v=""/>
    <s v="Total"/>
    <x v="5"/>
  </r>
  <r>
    <s v="WYDEQ Permitted Sources"/>
    <s v="56"/>
    <x v="6"/>
    <n v="31000404"/>
    <s v="Process Heaters"/>
    <n v="11.8"/>
    <n v="1.9"/>
    <n v="4.9000000000000004"/>
    <n v="1.3"/>
    <s v=""/>
    <s v="Total"/>
    <x v="5"/>
  </r>
  <r>
    <s v="WYDEQ Permitted Sources"/>
    <s v="56"/>
    <x v="6"/>
    <n v="31000209"/>
    <s v="Other Not Classified"/>
    <n v="9.5"/>
    <n v="5"/>
    <n v="8.8000000000000007"/>
    <n v="71.7"/>
    <s v=""/>
    <s v="Total"/>
    <x v="23"/>
  </r>
  <r>
    <s v="WYDEQ Permitted Sources"/>
    <s v="56"/>
    <x v="6"/>
    <n v="31000220"/>
    <s v="Permitted Fugitives"/>
    <s v=""/>
    <n v="18.8"/>
    <s v=""/>
    <s v=""/>
    <s v=""/>
    <s v="Total"/>
    <x v="4"/>
  </r>
  <r>
    <s v="WYDEQ Permitted Sources"/>
    <s v="56"/>
    <x v="6"/>
    <n v="31000404"/>
    <s v="Process Heaters"/>
    <n v="21.7"/>
    <n v="6.5"/>
    <n v="16.7"/>
    <n v="3"/>
    <s v=""/>
    <s v="Total"/>
    <x v="5"/>
  </r>
  <r>
    <s v="WYDEQ Permitted Sources"/>
    <s v="56"/>
    <x v="6"/>
    <n v="31000205"/>
    <s v="Natural Gas Production, Flares "/>
    <s v=""/>
    <s v=""/>
    <s v=""/>
    <n v="53.3"/>
    <s v=""/>
    <s v="Total"/>
    <x v="24"/>
  </r>
  <r>
    <s v="WYDEQ Permitted Sources"/>
    <s v="56"/>
    <x v="6"/>
    <n v="20200202"/>
    <s v="Compressor Engines"/>
    <n v="8"/>
    <n v="4"/>
    <n v="0.8"/>
    <s v=""/>
    <s v=""/>
    <s v="Total"/>
    <x v="22"/>
  </r>
  <r>
    <s v="WYDEQ Permitted Sources"/>
    <s v="56"/>
    <x v="6"/>
    <n v="20200202"/>
    <s v="Compressor Engines"/>
    <n v="12.8"/>
    <n v="6.3"/>
    <n v="1.3"/>
    <s v=""/>
    <s v=""/>
    <s v="Total"/>
    <x v="22"/>
  </r>
  <r>
    <s v="WYDEQ Permitted Sources"/>
    <s v="56"/>
    <x v="6"/>
    <n v="20200202"/>
    <s v="Compressor Engines"/>
    <n v="9"/>
    <n v="4.5"/>
    <n v="0.9"/>
    <s v=""/>
    <s v=""/>
    <s v="Total"/>
    <x v="22"/>
  </r>
  <r>
    <s v="WYDEQ Permitted Sources"/>
    <s v="56"/>
    <x v="6"/>
    <n v="20200202"/>
    <s v="Compressor Engines"/>
    <n v="0.7"/>
    <n v="0.7"/>
    <n v="2.1"/>
    <s v=""/>
    <s v=""/>
    <s v="Total"/>
    <x v="22"/>
  </r>
  <r>
    <s v="WYDEQ Permitted Sources"/>
    <s v="56"/>
    <x v="6"/>
    <n v="20200202"/>
    <s v="Compressor Engines"/>
    <n v="7.1"/>
    <n v="7"/>
    <n v="21.3"/>
    <s v=""/>
    <s v=""/>
    <s v="Total"/>
    <x v="22"/>
  </r>
  <r>
    <s v="WYDEQ Permitted Sources"/>
    <s v="56"/>
    <x v="6"/>
    <n v="20200202"/>
    <s v="Compressor Engines"/>
    <n v="10.199999999999999"/>
    <n v="10.1"/>
    <n v="30.5"/>
    <s v=""/>
    <s v=""/>
    <s v="Total"/>
    <x v="22"/>
  </r>
  <r>
    <s v="WYDEQ Permitted Sources"/>
    <s v="56"/>
    <x v="6"/>
    <n v="20200202"/>
    <s v="Compressor Engines"/>
    <n v="10.5"/>
    <n v="10.4"/>
    <n v="31.4"/>
    <s v=""/>
    <s v=""/>
    <s v="Total"/>
    <x v="22"/>
  </r>
  <r>
    <s v="WYDEQ Permitted Sources"/>
    <s v="56"/>
    <x v="6"/>
    <n v="20100202"/>
    <s v="Compressor Engines"/>
    <n v="0.7"/>
    <s v=""/>
    <n v="0.1"/>
    <s v=""/>
    <s v=""/>
    <s v="Total"/>
    <x v="22"/>
  </r>
  <r>
    <s v="WYDEQ Permitted Sources"/>
    <s v="56"/>
    <x v="6"/>
    <n v="20200202"/>
    <s v="Compressor Engines"/>
    <n v="0.6"/>
    <s v=""/>
    <n v="0.1"/>
    <s v=""/>
    <s v=""/>
    <s v="Total"/>
    <x v="22"/>
  </r>
  <r>
    <s v="WYDEQ Permitted Sources"/>
    <s v="56"/>
    <x v="6"/>
    <n v="20200202"/>
    <s v="Compressor Engines"/>
    <n v="0.2"/>
    <s v=""/>
    <s v=""/>
    <s v=""/>
    <s v=""/>
    <s v="Total"/>
    <x v="22"/>
  </r>
  <r>
    <s v="WYDEQ Permitted Sources"/>
    <s v="56"/>
    <x v="6"/>
    <n v="31000220"/>
    <s v="Permitted Fugitives"/>
    <s v=""/>
    <n v="2.5"/>
    <s v=""/>
    <s v=""/>
    <s v=""/>
    <s v="Total"/>
    <x v="4"/>
  </r>
  <r>
    <s v="WYDEQ Permitted Sources"/>
    <s v="56"/>
    <x v="6"/>
    <n v="31000404"/>
    <s v="Process Heaters"/>
    <n v="0.6"/>
    <s v=""/>
    <n v="0.1"/>
    <s v=""/>
    <s v=""/>
    <s v="Total"/>
    <x v="5"/>
  </r>
  <r>
    <s v="WYDEQ Permitted Sources"/>
    <s v="56"/>
    <x v="6"/>
    <n v="31000299"/>
    <s v="Other Not Classified"/>
    <n v="0.2"/>
    <s v=""/>
    <s v=""/>
    <s v=""/>
    <s v=""/>
    <s v="Total"/>
    <x v="23"/>
  </r>
  <r>
    <s v="WYDEQ Permitted Sources"/>
    <s v="56"/>
    <x v="6"/>
    <n v="20200202"/>
    <s v="Compressor Engines"/>
    <n v="6.2"/>
    <n v="6.2"/>
    <n v="12.4"/>
    <s v=""/>
    <s v=""/>
    <s v="Total"/>
    <x v="22"/>
  </r>
  <r>
    <s v="WYDEQ Permitted Sources"/>
    <s v="56"/>
    <x v="6"/>
    <n v="20200202"/>
    <s v="Compressor Engines"/>
    <n v="6.5"/>
    <n v="6.5"/>
    <n v="13"/>
    <s v=""/>
    <s v=""/>
    <s v="Total"/>
    <x v="22"/>
  </r>
  <r>
    <s v="WYDEQ Permitted Sources"/>
    <s v="56"/>
    <x v="6"/>
    <n v="31000404"/>
    <s v="Process Heaters"/>
    <n v="0.4"/>
    <s v=""/>
    <s v=""/>
    <s v=""/>
    <s v=""/>
    <s v="Total"/>
    <x v="5"/>
  </r>
  <r>
    <s v="WYDEQ Permitted Sources"/>
    <s v="56"/>
    <x v="6"/>
    <n v="31000305"/>
    <s v="Amine Unit"/>
    <s v=""/>
    <n v="5.7"/>
    <s v=""/>
    <s v=""/>
    <s v=""/>
    <s v="Total"/>
    <x v="25"/>
  </r>
  <r>
    <s v="WYDEQ Permitted Sources"/>
    <s v="56"/>
    <x v="6"/>
    <n v="20200252"/>
    <s v="Compressor Engines"/>
    <n v="7.4"/>
    <n v="0.5"/>
    <n v="1.2"/>
    <s v=""/>
    <s v=""/>
    <s v="Total"/>
    <x v="22"/>
  </r>
  <r>
    <s v="WYDEQ Permitted Sources"/>
    <s v="56"/>
    <x v="6"/>
    <n v="20200252"/>
    <s v="Compressor Engines"/>
    <n v="15.1"/>
    <n v="1.1000000000000001"/>
    <n v="2.4"/>
    <s v=""/>
    <s v=""/>
    <s v="Total"/>
    <x v="22"/>
  </r>
  <r>
    <s v="WYDEQ Permitted Sources"/>
    <s v="56"/>
    <x v="6"/>
    <n v="31000205"/>
    <s v="Natural Gas Production, Flares "/>
    <n v="6.6"/>
    <n v="7.4"/>
    <n v="1.8"/>
    <s v=""/>
    <s v=""/>
    <s v="Total"/>
    <x v="24"/>
  </r>
  <r>
    <s v="WYDEQ Permitted Sources"/>
    <s v="56"/>
    <x v="6"/>
    <n v="31000220"/>
    <s v="Permitted Fugitives"/>
    <s v=""/>
    <n v="39.4"/>
    <s v=""/>
    <s v=""/>
    <s v=""/>
    <s v="Total"/>
    <x v="4"/>
  </r>
  <r>
    <s v="WYDEQ Permitted Sources"/>
    <s v="56"/>
    <x v="6"/>
    <n v="10200602"/>
    <s v="Process Heaters"/>
    <n v="4.4000000000000004"/>
    <n v="0.4"/>
    <n v="3.5"/>
    <s v=""/>
    <s v=""/>
    <s v="Total"/>
    <x v="5"/>
  </r>
  <r>
    <s v="WYDEQ Permitted Sources"/>
    <s v="56"/>
    <x v="6"/>
    <n v="10200602"/>
    <s v="Process Heaters"/>
    <n v="11.8"/>
    <n v="0.9"/>
    <n v="9.6"/>
    <s v=""/>
    <s v=""/>
    <s v="Total"/>
    <x v="5"/>
  </r>
  <r>
    <s v="WYDEQ Permitted Sources"/>
    <s v="56"/>
    <x v="6"/>
    <n v="10200602"/>
    <s v="Process Heaters"/>
    <n v="5.7"/>
    <n v="0.4"/>
    <n v="4.8"/>
    <s v=""/>
    <s v=""/>
    <s v="Total"/>
    <x v="5"/>
  </r>
  <r>
    <s v="WYDEQ Permitted Sources"/>
    <s v="56"/>
    <x v="6"/>
    <n v="10200603"/>
    <s v="Process Heaters"/>
    <n v="3.9"/>
    <n v="0.4"/>
    <n v="0.9"/>
    <s v=""/>
    <s v=""/>
    <s v="Total"/>
    <x v="5"/>
  </r>
  <r>
    <s v="WYDEQ Permitted Sources"/>
    <s v="56"/>
    <x v="6"/>
    <n v="10200603"/>
    <s v="Process Heaters"/>
    <n v="0.4"/>
    <s v=""/>
    <n v="0.4"/>
    <s v=""/>
    <s v=""/>
    <s v="Total"/>
    <x v="5"/>
  </r>
  <r>
    <s v="WYDEQ Permitted Sources"/>
    <s v="56"/>
    <x v="6"/>
    <n v="10200603"/>
    <s v="Process Heaters"/>
    <n v="0.8"/>
    <s v=""/>
    <n v="0.2"/>
    <s v=""/>
    <s v=""/>
    <s v="Total"/>
    <x v="5"/>
  </r>
  <r>
    <s v="WYDEQ Permitted Sources"/>
    <s v="56"/>
    <x v="6"/>
    <n v="10200603"/>
    <s v="Process Heaters"/>
    <n v="0.4"/>
    <s v=""/>
    <n v="0.4"/>
    <s v=""/>
    <s v=""/>
    <s v="Total"/>
    <x v="5"/>
  </r>
  <r>
    <s v="WYDEQ Permitted Sources"/>
    <s v="56"/>
    <x v="6"/>
    <n v="20200252"/>
    <s v="Compressor Engines"/>
    <n v="19.8"/>
    <n v="7.2"/>
    <n v="2.1"/>
    <s v=""/>
    <s v=""/>
    <s v="Total"/>
    <x v="22"/>
  </r>
  <r>
    <s v="WYDEQ Permitted Sources"/>
    <s v="56"/>
    <x v="6"/>
    <n v="20200252"/>
    <s v="Compressor Engines"/>
    <n v="18.8"/>
    <n v="6.8"/>
    <n v="2"/>
    <s v=""/>
    <s v=""/>
    <s v="Total"/>
    <x v="22"/>
  </r>
  <r>
    <s v="WYDEQ Permitted Sources"/>
    <s v="56"/>
    <x v="6"/>
    <n v="20200252"/>
    <s v="Compressor Engines"/>
    <n v="34.5"/>
    <n v="17.3"/>
    <n v="2.4"/>
    <s v=""/>
    <s v=""/>
    <s v="Total"/>
    <x v="22"/>
  </r>
  <r>
    <s v="WYDEQ Permitted Sources"/>
    <s v="56"/>
    <x v="6"/>
    <n v="20200252"/>
    <s v="Compressor Engines"/>
    <n v="36.9"/>
    <n v="18.399999999999999"/>
    <n v="2.5"/>
    <s v=""/>
    <s v=""/>
    <s v="Total"/>
    <x v="22"/>
  </r>
  <r>
    <s v="WYDEQ Permitted Sources"/>
    <s v="56"/>
    <x v="6"/>
    <n v="20200252"/>
    <s v="Compressor Engines"/>
    <n v="36.9"/>
    <n v="18.399999999999999"/>
    <n v="2.5"/>
    <s v=""/>
    <s v=""/>
    <s v="Total"/>
    <x v="22"/>
  </r>
  <r>
    <s v="WYDEQ Permitted Sources"/>
    <s v="56"/>
    <x v="6"/>
    <n v="20200253"/>
    <s v="Compressor Engines"/>
    <n v="25.2"/>
    <n v="12.6"/>
    <n v="38.200000000000003"/>
    <s v=""/>
    <s v=""/>
    <s v="Total"/>
    <x v="22"/>
  </r>
  <r>
    <s v="WYDEQ Permitted Sources"/>
    <s v="56"/>
    <x v="6"/>
    <n v="20200202"/>
    <s v="Compressor Engines"/>
    <n v="11.5"/>
    <n v="11.5"/>
    <n v="22.7"/>
    <s v=""/>
    <s v=""/>
    <s v="Total"/>
    <x v="22"/>
  </r>
  <r>
    <s v="WYDEQ Permitted Sources"/>
    <s v="56"/>
    <x v="6"/>
    <n v="20200202"/>
    <s v="Compressor Engines"/>
    <n v="11.8"/>
    <n v="11.8"/>
    <n v="23.3"/>
    <s v=""/>
    <s v=""/>
    <s v="Total"/>
    <x v="22"/>
  </r>
  <r>
    <s v="WYDEQ Permitted Sources"/>
    <s v="56"/>
    <x v="6"/>
    <n v="31000404"/>
    <s v="Process Heaters"/>
    <n v="0.4"/>
    <s v=""/>
    <n v="0.4"/>
    <s v=""/>
    <s v=""/>
    <s v="Total"/>
    <x v="5"/>
  </r>
  <r>
    <s v="WYDEQ Permitted Sources"/>
    <s v="56"/>
    <x v="6"/>
    <n v="20200202"/>
    <s v="Compressor Engines"/>
    <n v="7.8"/>
    <n v="7.8"/>
    <n v="15.4"/>
    <s v=""/>
    <s v=""/>
    <s v="Total"/>
    <x v="22"/>
  </r>
  <r>
    <s v="WYDEQ Permitted Sources"/>
    <s v="56"/>
    <x v="6"/>
    <n v="20200202"/>
    <s v="Compressor Engines"/>
    <n v="13.1"/>
    <n v="13.1"/>
    <n v="25.8"/>
    <s v=""/>
    <s v=""/>
    <s v="Total"/>
    <x v="22"/>
  </r>
  <r>
    <s v="WYDEQ Permitted Sources"/>
    <s v="56"/>
    <x v="6"/>
    <n v="31000205"/>
    <s v="Natural Gas Production, Flares "/>
    <n v="0.1"/>
    <n v="1.8"/>
    <s v=""/>
    <s v=""/>
    <s v=""/>
    <s v="Total"/>
    <x v="24"/>
  </r>
  <r>
    <s v="WYDEQ Permitted Sources"/>
    <s v="56"/>
    <x v="6"/>
    <n v="31088811"/>
    <s v="Permitted Fugitives"/>
    <s v=""/>
    <n v="19.8"/>
    <s v=""/>
    <s v=""/>
    <s v=""/>
    <s v="Total"/>
    <x v="4"/>
  </r>
  <r>
    <s v="WYDEQ Permitted Sources"/>
    <s v="56"/>
    <x v="6"/>
    <n v="31088811"/>
    <s v="Permitted Fugitives"/>
    <s v=""/>
    <n v="3.3"/>
    <s v=""/>
    <s v=""/>
    <s v=""/>
    <s v="Total"/>
    <x v="4"/>
  </r>
  <r>
    <s v="WYDEQ Permitted Sources"/>
    <s v="56"/>
    <x v="6"/>
    <n v="20200254"/>
    <s v="Compressor Engines"/>
    <n v="5.9"/>
    <n v="2"/>
    <n v="3.3"/>
    <s v=""/>
    <s v=""/>
    <s v="Total"/>
    <x v="22"/>
  </r>
  <r>
    <s v="WYDEQ Permitted Sources"/>
    <s v="56"/>
    <x v="6"/>
    <n v="20200254"/>
    <s v="Compressor Engines"/>
    <n v="5.6"/>
    <n v="13"/>
    <n v="5.4"/>
    <s v=""/>
    <s v=""/>
    <s v="Total"/>
    <x v="22"/>
  </r>
  <r>
    <s v="WYDEQ Permitted Sources"/>
    <s v="56"/>
    <x v="6"/>
    <n v="20200254"/>
    <s v="Compressor Engines"/>
    <n v="18.899999999999999"/>
    <n v="6.7"/>
    <n v="6.7"/>
    <s v=""/>
    <s v=""/>
    <s v="Total"/>
    <x v="22"/>
  </r>
  <r>
    <s v="WYDEQ Permitted Sources"/>
    <s v="56"/>
    <x v="6"/>
    <n v="20200254"/>
    <s v="Compressor Engines"/>
    <n v="10.6"/>
    <n v="3.5"/>
    <n v="5.9"/>
    <s v=""/>
    <s v=""/>
    <s v="Total"/>
    <x v="22"/>
  </r>
  <r>
    <s v="WYDEQ Permitted Sources"/>
    <s v="56"/>
    <x v="6"/>
    <n v="20200254"/>
    <s v="Compressor Engines"/>
    <n v="10"/>
    <n v="10.8"/>
    <s v=""/>
    <s v=""/>
    <s v=""/>
    <s v="Total"/>
    <x v="22"/>
  </r>
  <r>
    <s v="WYDEQ Permitted Sources"/>
    <s v="56"/>
    <x v="6"/>
    <n v="20200254"/>
    <s v="Compressor Engines"/>
    <n v="14.9"/>
    <n v="5.3"/>
    <n v="5.3"/>
    <s v=""/>
    <s v=""/>
    <s v="Total"/>
    <x v="22"/>
  </r>
  <r>
    <s v="WYDEQ Permitted Sources"/>
    <s v="56"/>
    <x v="6"/>
    <n v="40400311"/>
    <s v="Permitted Tank Losses"/>
    <s v=""/>
    <n v="2.1"/>
    <s v=""/>
    <s v=""/>
    <s v=""/>
    <s v="Total"/>
    <x v="11"/>
  </r>
  <r>
    <s v="WYDEQ Permitted Sources"/>
    <s v="56"/>
    <x v="6"/>
    <n v="31000203"/>
    <s v="Compressor Engines"/>
    <n v="0.7"/>
    <n v="0.1"/>
    <n v="1.2"/>
    <s v=""/>
    <s v=""/>
    <s v="Total"/>
    <x v="22"/>
  </r>
  <r>
    <s v="WYDEQ Permitted Sources"/>
    <s v="56"/>
    <x v="6"/>
    <n v="31000203"/>
    <s v="Compressor Engines"/>
    <n v="8.1"/>
    <n v="1.9"/>
    <n v="10.9"/>
    <s v=""/>
    <s v=""/>
    <s v="Total"/>
    <x v="22"/>
  </r>
  <r>
    <s v="WYDEQ Permitted Sources"/>
    <s v="56"/>
    <x v="6"/>
    <n v="31000203"/>
    <s v="Compressor Engines"/>
    <n v="4.5"/>
    <n v="4.5"/>
    <n v="8.6999999999999993"/>
    <s v=""/>
    <s v=""/>
    <s v="Total"/>
    <x v="22"/>
  </r>
  <r>
    <s v="WYDEQ Permitted Sources"/>
    <s v="56"/>
    <x v="6"/>
    <n v="31000203"/>
    <s v="Compressor Engines"/>
    <n v="5.8"/>
    <n v="0.2"/>
    <n v="5.8"/>
    <s v=""/>
    <s v=""/>
    <s v="Total"/>
    <x v="22"/>
  </r>
  <r>
    <s v="WYDEQ Permitted Sources"/>
    <s v="56"/>
    <x v="6"/>
    <n v="31000203"/>
    <s v="Compressor Engines"/>
    <n v="4.8"/>
    <n v="0.2"/>
    <n v="4.8"/>
    <s v=""/>
    <s v=""/>
    <s v="Total"/>
    <x v="22"/>
  </r>
  <r>
    <s v="WYDEQ Permitted Sources"/>
    <s v="56"/>
    <x v="6"/>
    <n v="31000404"/>
    <s v="Process Heaters"/>
    <n v="13.4"/>
    <n v="0.4"/>
    <n v="3.4"/>
    <s v=""/>
    <s v=""/>
    <s v="Total"/>
    <x v="5"/>
  </r>
  <r>
    <s v="WYDEQ Permitted Sources"/>
    <s v="56"/>
    <x v="6"/>
    <n v="31000203"/>
    <s v="Compressor Engines"/>
    <n v="11.6"/>
    <n v="12.1"/>
    <n v="0.7"/>
    <s v=""/>
    <s v=""/>
    <s v="Total"/>
    <x v="22"/>
  </r>
  <r>
    <s v="WYDEQ Permitted Sources"/>
    <s v="56"/>
    <x v="6"/>
    <n v="31000404"/>
    <s v="Process Heaters"/>
    <n v="9.5"/>
    <n v="1.3"/>
    <n v="4.8"/>
    <s v=""/>
    <s v=""/>
    <s v="Total"/>
    <x v="5"/>
  </r>
  <r>
    <s v="WYDEQ Permitted Sources"/>
    <s v="56"/>
    <x v="6"/>
    <n v="31000203"/>
    <s v="Compressor Engines"/>
    <n v="13.1"/>
    <n v="4.5"/>
    <n v="7.4"/>
    <s v=""/>
    <s v=""/>
    <s v="Total"/>
    <x v="22"/>
  </r>
  <r>
    <s v="WYDEQ Permitted Sources"/>
    <s v="56"/>
    <x v="6"/>
    <n v="31000203"/>
    <s v="Compressor Engines"/>
    <n v="12.1"/>
    <n v="4.0999999999999996"/>
    <n v="6.8"/>
    <s v=""/>
    <s v=""/>
    <s v="Total"/>
    <x v="22"/>
  </r>
  <r>
    <s v="WYDEQ Permitted Sources"/>
    <s v="56"/>
    <x v="6"/>
    <n v="31000404"/>
    <s v="Process Heaters"/>
    <n v="5.2"/>
    <n v="2.6"/>
    <n v="7"/>
    <s v=""/>
    <s v=""/>
    <s v="Total"/>
    <x v="5"/>
  </r>
  <r>
    <s v="WYDEQ Permitted Sources"/>
    <s v="56"/>
    <x v="6"/>
    <n v="31000404"/>
    <s v="Process Heaters"/>
    <n v="6.9"/>
    <n v="3.9"/>
    <n v="12.2"/>
    <s v=""/>
    <s v=""/>
    <s v="Total"/>
    <x v="5"/>
  </r>
  <r>
    <s v="WYDEQ Permitted Sources"/>
    <s v="56"/>
    <x v="6"/>
    <n v="31088801"/>
    <s v="Permitted Fugitives"/>
    <s v=""/>
    <n v="1.3"/>
    <s v=""/>
    <s v=""/>
    <s v=""/>
    <s v="Total"/>
    <x v="4"/>
  </r>
  <r>
    <s v="WYDEQ Permitted Sources"/>
    <s v="56"/>
    <x v="6"/>
    <n v="20200202"/>
    <s v="Compressor Engines"/>
    <n v="76"/>
    <n v="1.8"/>
    <n v="2.5"/>
    <s v=""/>
    <s v=""/>
    <s v="Total"/>
    <x v="22"/>
  </r>
  <r>
    <s v="WYDEQ Permitted Sources"/>
    <s v="56"/>
    <x v="6"/>
    <n v="20200202"/>
    <s v="Compressor Engines"/>
    <n v="71.3"/>
    <n v="1.7"/>
    <n v="2.2999999999999998"/>
    <s v=""/>
    <s v=""/>
    <s v="Total"/>
    <x v="22"/>
  </r>
  <r>
    <s v="WYDEQ Permitted Sources"/>
    <s v="56"/>
    <x v="6"/>
    <n v="20200202"/>
    <s v="Compressor Engines"/>
    <n v="85.6"/>
    <n v="2.1"/>
    <n v="2.8"/>
    <s v=""/>
    <s v=""/>
    <s v="Total"/>
    <x v="22"/>
  </r>
  <r>
    <s v="WYDEQ Permitted Sources"/>
    <s v="56"/>
    <x v="6"/>
    <n v="20200202"/>
    <s v="Compressor Engines"/>
    <n v="109.2"/>
    <n v="2.6"/>
    <n v="3.6"/>
    <s v=""/>
    <s v=""/>
    <s v="Total"/>
    <x v="22"/>
  </r>
  <r>
    <s v="WYDEQ Permitted Sources"/>
    <s v="56"/>
    <x v="6"/>
    <n v="20200201"/>
    <s v="Compressor Engines"/>
    <n v="4.3"/>
    <s v=""/>
    <n v="5.2"/>
    <s v=""/>
    <s v=""/>
    <s v="Total"/>
    <x v="22"/>
  </r>
  <r>
    <s v="WYDEQ Permitted Sources"/>
    <s v="56"/>
    <x v="6"/>
    <n v="20200202"/>
    <s v="Compressor Engines"/>
    <n v="4.8"/>
    <s v=""/>
    <n v="4.8"/>
    <s v=""/>
    <s v=""/>
    <s v="Total"/>
    <x v="22"/>
  </r>
  <r>
    <s v="WYDEQ Permitted Sources"/>
    <s v="56"/>
    <x v="6"/>
    <n v="10200603"/>
    <s v="Process Heaters"/>
    <n v="0.4"/>
    <s v=""/>
    <n v="0.3"/>
    <s v=""/>
    <s v=""/>
    <s v="Total"/>
    <x v="5"/>
  </r>
  <r>
    <s v="WYDEQ Permitted Sources"/>
    <s v="56"/>
    <x v="6"/>
    <n v="20200202"/>
    <s v="Compressor Engines"/>
    <n v="88.3"/>
    <n v="4"/>
    <n v="11.4"/>
    <s v=""/>
    <s v=""/>
    <s v="Total"/>
    <x v="22"/>
  </r>
  <r>
    <s v="WYDEQ Permitted Sources"/>
    <s v="56"/>
    <x v="6"/>
    <n v="20200202"/>
    <s v="Compressor Engines"/>
    <n v="22.2"/>
    <n v="1"/>
    <n v="2.9"/>
    <s v=""/>
    <s v=""/>
    <s v="Total"/>
    <x v="22"/>
  </r>
  <r>
    <s v="WYDEQ Permitted Sources"/>
    <s v="56"/>
    <x v="6"/>
    <n v="20200202"/>
    <s v="Compressor Engines"/>
    <n v="0"/>
    <n v="0"/>
    <n v="0"/>
    <s v=""/>
    <s v=""/>
    <s v="Total"/>
    <x v="22"/>
  </r>
  <r>
    <s v="WYDEQ Permitted Sources"/>
    <s v="56"/>
    <x v="6"/>
    <n v="31000301"/>
    <s v="Dehydrator"/>
    <s v=""/>
    <n v="14.4"/>
    <s v=""/>
    <s v=""/>
    <s v=""/>
    <s v="Total"/>
    <x v="20"/>
  </r>
  <r>
    <s v="WYDEQ Permitted Sources"/>
    <s v="56"/>
    <x v="6"/>
    <n v="31088811"/>
    <s v="Permitted Fugitives"/>
    <s v=""/>
    <n v="2.8"/>
    <s v=""/>
    <s v=""/>
    <s v=""/>
    <s v="Total"/>
    <x v="4"/>
  </r>
  <r>
    <s v="WYDEQ Permitted Sources"/>
    <s v="56"/>
    <x v="6"/>
    <n v="40400311"/>
    <s v="Permitted Tank Losses"/>
    <s v=""/>
    <n v="2.5"/>
    <s v=""/>
    <s v=""/>
    <s v=""/>
    <s v="Total"/>
    <x v="11"/>
  </r>
  <r>
    <s v="WYDEQ Permitted Sources"/>
    <s v="56"/>
    <x v="6"/>
    <n v="40400311"/>
    <s v="Permitted Tank Losses"/>
    <s v=""/>
    <n v="2.5"/>
    <s v=""/>
    <s v=""/>
    <s v=""/>
    <s v="Total"/>
    <x v="11"/>
  </r>
  <r>
    <s v="WYDEQ Permitted Sources"/>
    <s v="56"/>
    <x v="6"/>
    <n v="20200202"/>
    <s v="Compressor Engines"/>
    <n v="7.4"/>
    <n v="2.1"/>
    <n v="0.4"/>
    <s v=""/>
    <s v=""/>
    <s v="Total"/>
    <x v="22"/>
  </r>
  <r>
    <s v="WYDEQ Permitted Sources"/>
    <s v="56"/>
    <x v="6"/>
    <n v="20200202"/>
    <s v="Compressor Engines"/>
    <n v="19.100000000000001"/>
    <n v="2.5"/>
    <n v="8.1"/>
    <s v=""/>
    <s v=""/>
    <s v="Total"/>
    <x v="22"/>
  </r>
  <r>
    <s v="WYDEQ Permitted Sources"/>
    <s v="56"/>
    <x v="6"/>
    <n v="20200202"/>
    <s v="Compressor Engines"/>
    <n v="9.1999999999999993"/>
    <n v="2.8"/>
    <n v="9.1999999999999993"/>
    <s v=""/>
    <s v=""/>
    <s v="Total"/>
    <x v="22"/>
  </r>
  <r>
    <s v="WYDEQ Permitted Sources"/>
    <s v="56"/>
    <x v="6"/>
    <n v="20200202"/>
    <s v="Compressor Engines"/>
    <n v="15.6"/>
    <n v="0.8"/>
    <n v="15.6"/>
    <s v=""/>
    <s v=""/>
    <s v="Total"/>
    <x v="22"/>
  </r>
  <r>
    <s v="WYDEQ Permitted Sources"/>
    <s v="56"/>
    <x v="6"/>
    <n v="31000404"/>
    <s v="Process Heaters"/>
    <n v="7"/>
    <s v=""/>
    <n v="3.5"/>
    <s v=""/>
    <s v=""/>
    <s v="Total"/>
    <x v="5"/>
  </r>
  <r>
    <s v="WYDEQ Permitted Sources"/>
    <s v="56"/>
    <x v="6"/>
    <n v="31000404"/>
    <s v="Process Heaters"/>
    <n v="0.9"/>
    <s v=""/>
    <n v="0.2"/>
    <s v=""/>
    <s v=""/>
    <s v="Total"/>
    <x v="5"/>
  </r>
  <r>
    <s v="WYDEQ Permitted Sources"/>
    <s v="56"/>
    <x v="6"/>
    <n v="31000205"/>
    <s v="Natural Gas Production, Flares "/>
    <n v="1.8"/>
    <s v=""/>
    <n v="3.5"/>
    <s v=""/>
    <s v=""/>
    <s v="Total"/>
    <x v="24"/>
  </r>
  <r>
    <s v="WYDEQ Permitted Sources"/>
    <s v="56"/>
    <x v="6"/>
    <n v="31088811"/>
    <s v="Permitted Fugitives"/>
    <s v=""/>
    <n v="21"/>
    <s v=""/>
    <s v=""/>
    <s v=""/>
    <s v="Total"/>
    <x v="4"/>
  </r>
  <r>
    <s v="WYDEQ Permitted Sources"/>
    <s v="56"/>
    <x v="6"/>
    <n v="20200202"/>
    <s v="Compressor Engines"/>
    <n v="15.8"/>
    <n v="3"/>
    <n v="15.8"/>
    <s v=""/>
    <s v=""/>
    <s v="Total"/>
    <x v="22"/>
  </r>
  <r>
    <s v="WYDEQ Permitted Sources"/>
    <s v="56"/>
    <x v="6"/>
    <n v="31000404"/>
    <s v="Process Heaters"/>
    <n v="0.3"/>
    <n v="0.1"/>
    <n v="0.1"/>
    <s v=""/>
    <s v=""/>
    <s v="Total"/>
    <x v="5"/>
  </r>
  <r>
    <s v="WYDEQ Permitted Sources"/>
    <s v="56"/>
    <x v="6"/>
    <n v="20200202"/>
    <s v="Compressor Engines"/>
    <n v="25.3"/>
    <n v="17.8"/>
    <n v="9.1"/>
    <s v=""/>
    <s v=""/>
    <s v="Total"/>
    <x v="22"/>
  </r>
  <r>
    <s v="WYDEQ Permitted Sources"/>
    <s v="56"/>
    <x v="6"/>
    <n v="31088811"/>
    <s v="Permitted Fugitives"/>
    <s v=""/>
    <n v="9.4"/>
    <s v=""/>
    <s v=""/>
    <s v=""/>
    <s v="Total"/>
    <x v="4"/>
  </r>
  <r>
    <s v="WYDEQ Permitted Sources"/>
    <s v="56"/>
    <x v="6"/>
    <n v="40400311"/>
    <s v="Permitted Tank Losses"/>
    <s v=""/>
    <n v="0.2"/>
    <s v=""/>
    <s v=""/>
    <s v=""/>
    <s v="Total"/>
    <x v="11"/>
  </r>
  <r>
    <s v="WYDEQ Permitted Sources"/>
    <s v="56"/>
    <x v="6"/>
    <n v="40400311"/>
    <s v="Permitted Tank Losses"/>
    <s v=""/>
    <n v="7"/>
    <s v=""/>
    <s v=""/>
    <s v=""/>
    <s v="Total"/>
    <x v="11"/>
  </r>
  <r>
    <s v="WYDEQ Permitted Sources"/>
    <s v="56"/>
    <x v="6"/>
    <n v="40400311"/>
    <s v="Permitted Tank Losses"/>
    <s v=""/>
    <n v="0.2"/>
    <s v=""/>
    <s v=""/>
    <s v=""/>
    <s v="Total"/>
    <x v="11"/>
  </r>
  <r>
    <s v="WYDEQ Permitted Sources"/>
    <s v="56"/>
    <x v="6"/>
    <n v="40400153"/>
    <s v="Permitted Tank Losses"/>
    <s v=""/>
    <n v="0.4"/>
    <s v=""/>
    <s v=""/>
    <s v=""/>
    <s v="Total"/>
    <x v="11"/>
  </r>
  <r>
    <s v="WYDEQ Permitted Sources"/>
    <s v="56"/>
    <x v="6"/>
    <n v="40700815"/>
    <s v="Permitted Tank Losses"/>
    <s v=""/>
    <n v="0.3"/>
    <s v=""/>
    <s v=""/>
    <s v=""/>
    <s v="Total"/>
    <x v="11"/>
  </r>
  <r>
    <s v="WYDEQ Permitted Sources"/>
    <s v="56"/>
    <x v="6"/>
    <n v="40700815"/>
    <s v="Permitted Tank Losses"/>
    <s v=""/>
    <n v="0.2"/>
    <s v=""/>
    <s v=""/>
    <s v=""/>
    <s v="Total"/>
    <x v="11"/>
  </r>
  <r>
    <s v="WYDEQ Permitted Sources"/>
    <s v="56"/>
    <x v="6"/>
    <n v="40400315"/>
    <s v="Permitted Tank Losses"/>
    <s v=""/>
    <n v="0.9"/>
    <s v=""/>
    <s v=""/>
    <s v=""/>
    <s v="Total"/>
    <x v="11"/>
  </r>
  <r>
    <s v="WYDEQ Permitted Sources"/>
    <s v="56"/>
    <x v="6"/>
    <n v="10200603"/>
    <s v="Process Heaters"/>
    <n v="1.3"/>
    <s v=""/>
    <n v="0.3"/>
    <s v=""/>
    <s v=""/>
    <s v="Total"/>
    <x v="5"/>
  </r>
  <r>
    <s v="WYDEQ Permitted Sources"/>
    <s v="56"/>
    <x v="6"/>
    <n v="20200253"/>
    <s v="Compressor Engines"/>
    <n v="3.2"/>
    <n v="1"/>
    <n v="1.3"/>
    <s v=""/>
    <s v=""/>
    <s v="Total"/>
    <x v="22"/>
  </r>
  <r>
    <s v="WYDEQ Permitted Sources"/>
    <s v="56"/>
    <x v="6"/>
    <n v="20200253"/>
    <s v="Compressor Engines"/>
    <n v="0.5"/>
    <n v="0"/>
    <n v="0"/>
    <s v=""/>
    <s v=""/>
    <s v="Total"/>
    <x v="22"/>
  </r>
  <r>
    <s v="WYDEQ Permitted Sources"/>
    <s v="56"/>
    <x v="6"/>
    <n v="20200201"/>
    <s v="Compressor Engines"/>
    <n v="34.9"/>
    <s v=""/>
    <n v="7.7"/>
    <s v=""/>
    <s v=""/>
    <s v="Total"/>
    <x v="22"/>
  </r>
  <r>
    <s v="WYDEQ Permitted Sources"/>
    <s v="56"/>
    <x v="6"/>
    <n v="20200253"/>
    <s v="Compressor Engines"/>
    <n v="0"/>
    <n v="0"/>
    <n v="0"/>
    <s v=""/>
    <s v=""/>
    <s v="Total"/>
    <x v="22"/>
  </r>
  <r>
    <s v="WYDEQ Permitted Sources"/>
    <s v="56"/>
    <x v="6"/>
    <n v="20200253"/>
    <s v="Compressor Engines"/>
    <n v="0.2"/>
    <n v="0"/>
    <n v="0.1"/>
    <s v=""/>
    <s v=""/>
    <s v="Total"/>
    <x v="22"/>
  </r>
  <r>
    <s v="WYDEQ Permitted Sources"/>
    <s v="56"/>
    <x v="6"/>
    <n v="31000404"/>
    <s v="Process Heaters"/>
    <n v="0.4"/>
    <s v=""/>
    <s v=""/>
    <s v=""/>
    <s v=""/>
    <s v="Total"/>
    <x v="5"/>
  </r>
  <r>
    <s v="WYDEQ Permitted Sources"/>
    <s v="56"/>
    <x v="6"/>
    <n v="20200201"/>
    <s v="Compressor Engines"/>
    <n v="2.5"/>
    <s v=""/>
    <n v="2.4"/>
    <s v=""/>
    <s v=""/>
    <s v="Total"/>
    <x v="22"/>
  </r>
  <r>
    <s v="WYDEQ Permitted Sources"/>
    <s v="56"/>
    <x v="6"/>
    <n v="20200201"/>
    <s v="Compressor Engines"/>
    <n v="1.4"/>
    <s v=""/>
    <n v="1"/>
    <s v=""/>
    <s v=""/>
    <s v="Total"/>
    <x v="22"/>
  </r>
  <r>
    <s v="WYDEQ Permitted Sources"/>
    <s v="56"/>
    <x v="6"/>
    <n v="20200201"/>
    <s v="Compressor Engines"/>
    <n v="0.7"/>
    <s v=""/>
    <n v="0.5"/>
    <s v=""/>
    <s v=""/>
    <s v="Total"/>
    <x v="22"/>
  </r>
  <r>
    <s v="WYDEQ Permitted Sources"/>
    <s v="56"/>
    <x v="6"/>
    <n v="20200201"/>
    <s v="Compressor Engines"/>
    <n v="16.399999999999999"/>
    <s v=""/>
    <n v="2"/>
    <s v=""/>
    <s v=""/>
    <s v="Total"/>
    <x v="22"/>
  </r>
  <r>
    <s v="WYDEQ Permitted Sources"/>
    <s v="56"/>
    <x v="6"/>
    <n v="31000404"/>
    <s v="Process Heaters"/>
    <n v="0.7"/>
    <s v=""/>
    <n v="0.1"/>
    <s v=""/>
    <s v=""/>
    <s v="Total"/>
    <x v="5"/>
  </r>
  <r>
    <s v="WYDEQ Permitted Sources"/>
    <s v="56"/>
    <x v="6"/>
    <n v="20200253"/>
    <s v="Compressor Engines"/>
    <n v="0.1"/>
    <s v=""/>
    <s v=""/>
    <s v=""/>
    <s v=""/>
    <s v="Total"/>
    <x v="22"/>
  </r>
  <r>
    <s v="WYDEQ Permitted Sources"/>
    <s v="56"/>
    <x v="6"/>
    <n v="20200253"/>
    <s v="Compressor Engines"/>
    <n v="0"/>
    <s v=""/>
    <n v="0"/>
    <s v=""/>
    <s v=""/>
    <s v="Total"/>
    <x v="22"/>
  </r>
  <r>
    <s v="WYDEQ Permitted Sources"/>
    <s v="56"/>
    <x v="6"/>
    <n v="31000404"/>
    <s v="Process Heaters"/>
    <n v="0.1"/>
    <s v=""/>
    <s v=""/>
    <s v=""/>
    <s v=""/>
    <s v="Total"/>
    <x v="5"/>
  </r>
  <r>
    <s v="WYDEQ Permitted Sources"/>
    <s v="56"/>
    <x v="6"/>
    <n v="20200201"/>
    <s v="Compressor Engines"/>
    <n v="5.6"/>
    <s v=""/>
    <n v="3.6"/>
    <s v=""/>
    <s v=""/>
    <s v="Total"/>
    <x v="22"/>
  </r>
  <r>
    <s v="WYDEQ Permitted Sources"/>
    <s v="56"/>
    <x v="6"/>
    <n v="20200201"/>
    <s v="Compressor Engines"/>
    <n v="5.9"/>
    <s v=""/>
    <n v="3.9"/>
    <s v=""/>
    <s v=""/>
    <s v="Total"/>
    <x v="22"/>
  </r>
  <r>
    <s v="WYDEQ Permitted Sources"/>
    <s v="56"/>
    <x v="6"/>
    <n v="20200201"/>
    <s v="Compressor Engines"/>
    <n v="29.4"/>
    <s v=""/>
    <n v="2.5"/>
    <s v=""/>
    <s v=""/>
    <s v="Total"/>
    <x v="22"/>
  </r>
  <r>
    <s v="WYDEQ Permitted Sources"/>
    <s v="56"/>
    <x v="6"/>
    <n v="20200253"/>
    <s v="Compressor Engines"/>
    <n v="0"/>
    <n v="0"/>
    <n v="0"/>
    <s v=""/>
    <s v=""/>
    <s v="Total"/>
    <x v="22"/>
  </r>
  <r>
    <s v="WYDEQ Permitted Sources"/>
    <s v="56"/>
    <x v="6"/>
    <n v="31000404"/>
    <s v="Process Heaters"/>
    <n v="0.2"/>
    <s v=""/>
    <n v="0.2"/>
    <s v=""/>
    <s v=""/>
    <s v="Total"/>
    <x v="5"/>
  </r>
  <r>
    <s v="WYDEQ Permitted Sources"/>
    <s v="56"/>
    <x v="6"/>
    <n v="20200201"/>
    <s v="Compressor Engines"/>
    <n v="10.4"/>
    <n v="13"/>
    <n v="1"/>
    <s v=""/>
    <s v=""/>
    <s v="Total"/>
    <x v="22"/>
  </r>
  <r>
    <s v="WYDEQ Permitted Sources"/>
    <s v="56"/>
    <x v="6"/>
    <n v="31000203"/>
    <s v="Compressor Engines"/>
    <n v="0"/>
    <n v="0"/>
    <n v="0"/>
    <s v=""/>
    <s v=""/>
    <s v="Total"/>
    <x v="22"/>
  </r>
  <r>
    <s v="WYDEQ Permitted Sources"/>
    <s v="56"/>
    <x v="6"/>
    <n v="20200202"/>
    <s v="Compressor Engines"/>
    <n v="30.5"/>
    <n v="1"/>
    <n v="26.7"/>
    <s v=""/>
    <s v=""/>
    <s v="Total"/>
    <x v="22"/>
  </r>
  <r>
    <s v="WYDEQ Permitted Sources"/>
    <s v="56"/>
    <x v="6"/>
    <n v="20200202"/>
    <s v="Compressor Engines"/>
    <n v="0"/>
    <n v="0"/>
    <n v="0"/>
    <s v=""/>
    <s v=""/>
    <s v="Total"/>
    <x v="22"/>
  </r>
  <r>
    <s v="WYDEQ Permitted Sources"/>
    <s v="56"/>
    <x v="6"/>
    <n v="20200202"/>
    <s v="Compressor Engines"/>
    <n v="40.6"/>
    <n v="1.3"/>
    <n v="35.5"/>
    <s v=""/>
    <s v=""/>
    <s v="Total"/>
    <x v="22"/>
  </r>
  <r>
    <s v="WYDEQ Permitted Sources"/>
    <s v="56"/>
    <x v="6"/>
    <n v="20100202"/>
    <s v="Compressor Engines"/>
    <n v="2.5"/>
    <n v="0.1"/>
    <n v="0.1"/>
    <s v=""/>
    <s v=""/>
    <s v="Total"/>
    <x v="22"/>
  </r>
  <r>
    <s v="WYDEQ Permitted Sources"/>
    <s v="56"/>
    <x v="6"/>
    <n v="20100202"/>
    <s v="Compressor Engines"/>
    <n v="20.100000000000001"/>
    <n v="0.6"/>
    <n v="1.2"/>
    <s v=""/>
    <s v=""/>
    <s v="Total"/>
    <x v="22"/>
  </r>
  <r>
    <s v="WYDEQ Permitted Sources"/>
    <s v="56"/>
    <x v="6"/>
    <n v="31000404"/>
    <s v="Process Heaters"/>
    <n v="0.2"/>
    <s v=""/>
    <n v="0"/>
    <s v=""/>
    <s v=""/>
    <s v="Total"/>
    <x v="5"/>
  </r>
  <r>
    <s v="WYDEQ Permitted Sources"/>
    <s v="56"/>
    <x v="6"/>
    <n v="31000304"/>
    <s v="Dehydrator"/>
    <n v="0.1"/>
    <s v=""/>
    <n v="0"/>
    <s v=""/>
    <s v=""/>
    <s v="Total"/>
    <x v="20"/>
  </r>
  <r>
    <s v="WYDEQ Permitted Sources"/>
    <s v="56"/>
    <x v="6"/>
    <n v="31000304"/>
    <s v="Dehydrator"/>
    <s v=""/>
    <n v="7.7"/>
    <s v=""/>
    <s v=""/>
    <s v=""/>
    <s v="Total"/>
    <x v="20"/>
  </r>
  <r>
    <s v="WYDEQ Permitted Sources"/>
    <s v="56"/>
    <x v="6"/>
    <n v="31000404"/>
    <s v="Process Heaters"/>
    <n v="0"/>
    <n v="0"/>
    <n v="0"/>
    <s v=""/>
    <s v=""/>
    <s v="Total"/>
    <x v="5"/>
  </r>
  <r>
    <s v="WYDEQ Permitted Sources"/>
    <s v="56"/>
    <x v="6"/>
    <n v="40400154"/>
    <s v="Process Heaters"/>
    <s v=""/>
    <n v="5.3"/>
    <s v=""/>
    <s v=""/>
    <s v=""/>
    <s v="Total"/>
    <x v="5"/>
  </r>
  <r>
    <s v="WYDEQ Permitted Sources"/>
    <s v="56"/>
    <x v="6"/>
    <n v="40400154"/>
    <s v="Process Heaters"/>
    <s v=""/>
    <n v="5.3"/>
    <s v=""/>
    <s v=""/>
    <s v=""/>
    <s v="Total"/>
    <x v="5"/>
  </r>
  <r>
    <s v="WYDEQ Permitted Sources"/>
    <s v="56"/>
    <x v="6"/>
    <n v="40400154"/>
    <s v="Process Heaters"/>
    <s v=""/>
    <n v="5.3"/>
    <s v=""/>
    <s v=""/>
    <s v=""/>
    <s v="Total"/>
    <x v="5"/>
  </r>
  <r>
    <s v="WYDEQ Permitted Sources"/>
    <s v="56"/>
    <x v="6"/>
    <n v="40400154"/>
    <s v="Process Heaters"/>
    <s v=""/>
    <n v="5.3"/>
    <s v=""/>
    <s v=""/>
    <s v=""/>
    <s v="Total"/>
    <x v="5"/>
  </r>
  <r>
    <s v="WYDEQ Permitted Sources"/>
    <s v="56"/>
    <x v="6"/>
    <n v="30688801"/>
    <s v="Natural Gas Production, Flares "/>
    <s v=""/>
    <n v="14.9"/>
    <s v=""/>
    <s v=""/>
    <s v=""/>
    <s v="Total"/>
    <x v="24"/>
  </r>
  <r>
    <s v="WYDEQ Permitted Sources"/>
    <s v="56"/>
    <x v="6"/>
    <n v="30688801"/>
    <s v="Natural Gas Production, Flares "/>
    <s v=""/>
    <n v="3.7"/>
    <s v=""/>
    <s v=""/>
    <s v=""/>
    <s v="Total"/>
    <x v="24"/>
  </r>
  <r>
    <s v="WYDEQ Permitted Sources"/>
    <s v="56"/>
    <x v="6"/>
    <n v="40400312"/>
    <s v="Permitted Tank Losses"/>
    <s v=""/>
    <n v="2.2000000000000002"/>
    <s v=""/>
    <s v=""/>
    <s v=""/>
    <s v="Total"/>
    <x v="11"/>
  </r>
  <r>
    <s v="WYDEQ Permitted Sources"/>
    <s v="56"/>
    <x v="6"/>
    <n v="40400312"/>
    <s v="Permitted Tank Losses"/>
    <s v=""/>
    <n v="6"/>
    <s v=""/>
    <s v=""/>
    <s v=""/>
    <s v="Total"/>
    <x v="11"/>
  </r>
  <r>
    <s v="WYDEQ Permitted Sources"/>
    <s v="56"/>
    <x v="6"/>
    <n v="40400312"/>
    <s v="Permitted Tank Losses"/>
    <s v=""/>
    <n v="2.8"/>
    <s v=""/>
    <s v=""/>
    <s v=""/>
    <s v="Total"/>
    <x v="11"/>
  </r>
  <r>
    <s v="WYDEQ Permitted Sources"/>
    <s v="56"/>
    <x v="6"/>
    <n v="40400312"/>
    <s v="Permitted Tank Losses"/>
    <s v=""/>
    <n v="69"/>
    <s v=""/>
    <s v=""/>
    <s v=""/>
    <s v="Total"/>
    <x v="11"/>
  </r>
  <r>
    <s v="WYDEQ Permitted Sources"/>
    <s v="56"/>
    <x v="6"/>
    <n v="20200202"/>
    <s v="Compressor Engines"/>
    <n v="48.9"/>
    <n v="5.4"/>
    <s v=""/>
    <s v=""/>
    <s v=""/>
    <s v="Total"/>
    <x v="22"/>
  </r>
  <r>
    <s v="WYDEQ Permitted Sources"/>
    <s v="56"/>
    <x v="6"/>
    <n v="20200202"/>
    <s v="Compressor Engines"/>
    <n v="58"/>
    <n v="6.1"/>
    <n v="15.7"/>
    <s v=""/>
    <s v=""/>
    <s v="Total"/>
    <x v="22"/>
  </r>
  <r>
    <s v="WYDEQ Permitted Sources"/>
    <s v="56"/>
    <x v="6"/>
    <n v="20200202"/>
    <s v="Compressor Engines"/>
    <n v="0.2"/>
    <s v=""/>
    <s v=""/>
    <s v=""/>
    <s v=""/>
    <s v="Total"/>
    <x v="22"/>
  </r>
  <r>
    <s v="WYDEQ Permitted Sources"/>
    <s v="56"/>
    <x v="6"/>
    <n v="31088811"/>
    <s v="Permitted Fugitives"/>
    <s v=""/>
    <n v="4.9000000000000004"/>
    <s v=""/>
    <s v=""/>
    <s v=""/>
    <s v="Total"/>
    <x v="4"/>
  </r>
  <r>
    <s v="WYDEQ Permitted Sources"/>
    <s v="56"/>
    <x v="6"/>
    <n v="31000404"/>
    <s v="Process Heaters"/>
    <n v="1.8"/>
    <n v="0.2"/>
    <n v="0.4"/>
    <s v=""/>
    <s v=""/>
    <s v="Total"/>
    <x v="5"/>
  </r>
  <r>
    <s v="WYDEQ Permitted Sources"/>
    <s v="56"/>
    <x v="6"/>
    <n v="31000404"/>
    <s v="Process Heaters"/>
    <n v="1.8"/>
    <n v="0.2"/>
    <n v="0.4"/>
    <s v=""/>
    <s v=""/>
    <s v="Total"/>
    <x v="5"/>
  </r>
  <r>
    <s v="WYDEQ Permitted Sources"/>
    <s v="56"/>
    <x v="6"/>
    <n v="31000228"/>
    <s v="Dehydrator"/>
    <n v="1.8"/>
    <n v="0.2"/>
    <n v="0.4"/>
    <s v=""/>
    <s v=""/>
    <s v="Total"/>
    <x v="20"/>
  </r>
  <r>
    <s v="WYDEQ Permitted Sources"/>
    <s v="56"/>
    <x v="6"/>
    <n v="20200202"/>
    <s v="Compressor Engines"/>
    <n v="10.199999999999999"/>
    <n v="5.0999999999999996"/>
    <n v="17.8"/>
    <s v=""/>
    <s v=""/>
    <s v="Total"/>
    <x v="22"/>
  </r>
  <r>
    <s v="WYDEQ Permitted Sources"/>
    <s v="56"/>
    <x v="6"/>
    <n v="20200202"/>
    <s v="Compressor Engines"/>
    <n v="9.9"/>
    <n v="5"/>
    <n v="17.399999999999999"/>
    <s v=""/>
    <s v=""/>
    <s v="Total"/>
    <x v="22"/>
  </r>
  <r>
    <s v="WYDEQ Permitted Sources"/>
    <s v="56"/>
    <x v="6"/>
    <n v="20200202"/>
    <s v="Compressor Engines"/>
    <n v="1.7"/>
    <n v="0.4"/>
    <n v="1.7"/>
    <s v=""/>
    <s v=""/>
    <s v="Total"/>
    <x v="22"/>
  </r>
  <r>
    <s v="WYDEQ Permitted Sources"/>
    <s v="56"/>
    <x v="6"/>
    <n v="20200202"/>
    <s v="Compressor Engines"/>
    <n v="0.2"/>
    <s v=""/>
    <s v=""/>
    <s v=""/>
    <s v=""/>
    <s v="Total"/>
    <x v="22"/>
  </r>
  <r>
    <s v="WYDEQ Permitted Sources"/>
    <s v="56"/>
    <x v="6"/>
    <n v="31000404"/>
    <s v="Process Heaters"/>
    <n v="0.2"/>
    <s v=""/>
    <s v=""/>
    <s v=""/>
    <s v=""/>
    <s v="Total"/>
    <x v="5"/>
  </r>
  <r>
    <s v="WYDEQ Permitted Sources"/>
    <s v="56"/>
    <x v="6"/>
    <n v="31000301"/>
    <s v="Dehydrator"/>
    <s v=""/>
    <n v="2.2000000000000002"/>
    <s v=""/>
    <s v=""/>
    <s v=""/>
    <s v="Total"/>
    <x v="20"/>
  </r>
  <r>
    <s v="WYDEQ Permitted Sources"/>
    <s v="56"/>
    <x v="6"/>
    <n v="31000301"/>
    <s v="Dehydrator"/>
    <s v=""/>
    <n v="2.2000000000000002"/>
    <s v=""/>
    <s v=""/>
    <s v=""/>
    <s v="Total"/>
    <x v="20"/>
  </r>
  <r>
    <s v="WYDEQ Permitted Sources"/>
    <s v="56"/>
    <x v="6"/>
    <n v="30600902"/>
    <s v="Process Heaters"/>
    <s v=""/>
    <n v="0.9"/>
    <s v=""/>
    <s v=""/>
    <s v=""/>
    <s v="Total"/>
    <x v="5"/>
  </r>
  <r>
    <s v="WYDEQ Permitted Sources"/>
    <s v="56"/>
    <x v="6"/>
    <n v="31000404"/>
    <s v="Process Heaters"/>
    <n v="0.9"/>
    <s v=""/>
    <n v="0.2"/>
    <s v=""/>
    <s v=""/>
    <s v="Total"/>
    <x v="5"/>
  </r>
  <r>
    <s v="WYDEQ Permitted Sources"/>
    <s v="56"/>
    <x v="6"/>
    <n v="31000404"/>
    <s v="Process Heaters"/>
    <n v="1.1000000000000001"/>
    <s v=""/>
    <n v="0.3"/>
    <s v=""/>
    <s v=""/>
    <s v="Total"/>
    <x v="5"/>
  </r>
  <r>
    <s v="WYDEQ Permitted Sources"/>
    <s v="56"/>
    <x v="6"/>
    <n v="30600902"/>
    <s v="Process Heaters"/>
    <s v=""/>
    <n v="0.9"/>
    <s v=""/>
    <s v=""/>
    <s v=""/>
    <s v="Total"/>
    <x v="5"/>
  </r>
  <r>
    <s v="WYDEQ Permitted Sources"/>
    <s v="56"/>
    <x v="6"/>
    <n v="20200202"/>
    <s v="Compressor Engines"/>
    <n v="20.399999999999999"/>
    <n v="25.3"/>
    <n v="30.6"/>
    <s v=""/>
    <s v=""/>
    <s v="Total"/>
    <x v="22"/>
  </r>
  <r>
    <s v="WYDEQ Permitted Sources"/>
    <s v="56"/>
    <x v="6"/>
    <n v="20200202"/>
    <s v="Compressor Engines"/>
    <n v="20.6"/>
    <n v="25.6"/>
    <n v="31"/>
    <s v=""/>
    <s v=""/>
    <s v="Total"/>
    <x v="22"/>
  </r>
  <r>
    <s v="WYDEQ Permitted Sources"/>
    <s v="56"/>
    <x v="6"/>
    <n v="20200202"/>
    <s v="Compressor Engines"/>
    <n v="24.2"/>
    <n v="30.2"/>
    <n v="36.299999999999997"/>
    <s v=""/>
    <s v=""/>
    <s v="Total"/>
    <x v="22"/>
  </r>
  <r>
    <s v="WYDEQ Permitted Sources"/>
    <s v="56"/>
    <x v="6"/>
    <n v="20200202"/>
    <s v="Compressor Engines"/>
    <n v="24.7"/>
    <n v="30.8"/>
    <n v="37.1"/>
    <s v=""/>
    <s v=""/>
    <s v="Total"/>
    <x v="22"/>
  </r>
  <r>
    <s v="WYDEQ Permitted Sources"/>
    <s v="56"/>
    <x v="6"/>
    <n v="20200202"/>
    <s v="Compressor Engines"/>
    <n v="8.5"/>
    <n v="4.3"/>
    <n v="12.8"/>
    <s v=""/>
    <s v=""/>
    <s v="Total"/>
    <x v="22"/>
  </r>
  <r>
    <s v="WYDEQ Permitted Sources"/>
    <s v="56"/>
    <x v="6"/>
    <n v="31000404"/>
    <s v="Process Heaters"/>
    <n v="1.8"/>
    <s v=""/>
    <n v="1.8"/>
    <s v=""/>
    <s v=""/>
    <s v="Total"/>
    <x v="5"/>
  </r>
  <r>
    <s v="WYDEQ Permitted Sources"/>
    <s v="56"/>
    <x v="6"/>
    <n v="31088811"/>
    <s v="Permitted Fugitives"/>
    <s v=""/>
    <n v="5.0999999999999996"/>
    <s v=""/>
    <s v=""/>
    <s v=""/>
    <s v="Total"/>
    <x v="4"/>
  </r>
  <r>
    <s v="WYDEQ Permitted Sources"/>
    <s v="56"/>
    <x v="6"/>
    <n v="31088801"/>
    <s v="Permitted Fugitives"/>
    <s v=""/>
    <n v="0.6"/>
    <s v=""/>
    <s v=""/>
    <s v=""/>
    <s v="Total"/>
    <x v="4"/>
  </r>
  <r>
    <s v="WYDEQ Permitted Sources"/>
    <s v="56"/>
    <x v="6"/>
    <n v="31000228"/>
    <s v="Dehydrator"/>
    <s v=""/>
    <n v="2.7"/>
    <s v=""/>
    <s v=""/>
    <s v=""/>
    <s v="Total"/>
    <x v="20"/>
  </r>
  <r>
    <s v="WYDEQ Permitted Sources"/>
    <s v="56"/>
    <x v="6"/>
    <n v="31088811"/>
    <s v="Permitted Fugitives"/>
    <s v=""/>
    <n v="1.7"/>
    <n v="1"/>
    <s v=""/>
    <s v=""/>
    <s v="Total"/>
    <x v="4"/>
  </r>
  <r>
    <s v="WYDEQ Permitted Sources"/>
    <s v="56"/>
    <x v="6"/>
    <n v="20200201"/>
    <s v="Compressor Engines"/>
    <n v="17.600000000000001"/>
    <s v=""/>
    <n v="4.3"/>
    <s v=""/>
    <s v=""/>
    <s v="Total"/>
    <x v="22"/>
  </r>
  <r>
    <s v="WYDEQ Permitted Sources"/>
    <s v="56"/>
    <x v="6"/>
    <n v="20200201"/>
    <s v="Compressor Engines"/>
    <n v="13.4"/>
    <s v=""/>
    <n v="3.8"/>
    <s v=""/>
    <s v=""/>
    <s v="Total"/>
    <x v="22"/>
  </r>
  <r>
    <s v="WYDEQ Permitted Sources"/>
    <s v="56"/>
    <x v="6"/>
    <n v="20200201"/>
    <s v="Compressor Engines"/>
    <n v="14.7"/>
    <s v=""/>
    <n v="3.2"/>
    <s v=""/>
    <s v=""/>
    <s v="Total"/>
    <x v="22"/>
  </r>
  <r>
    <s v="WYDEQ Permitted Sources"/>
    <s v="56"/>
    <x v="6"/>
    <n v="20200202"/>
    <s v="Compressor Engines"/>
    <n v="15.1"/>
    <n v="5"/>
    <n v="30.3"/>
    <s v=""/>
    <s v=""/>
    <s v="Total"/>
    <x v="22"/>
  </r>
  <r>
    <s v="WYDEQ Permitted Sources"/>
    <s v="56"/>
    <x v="6"/>
    <n v="20200202"/>
    <s v="Compressor Engines"/>
    <n v="15.2"/>
    <n v="5"/>
    <n v="30.4"/>
    <s v=""/>
    <s v=""/>
    <s v="Total"/>
    <x v="22"/>
  </r>
  <r>
    <s v="WYDEQ Permitted Sources"/>
    <s v="56"/>
    <x v="6"/>
    <n v="31088811"/>
    <s v="Permitted Fugitives"/>
    <s v=""/>
    <n v="6.6"/>
    <s v=""/>
    <s v=""/>
    <s v=""/>
    <s v="Total"/>
    <x v="4"/>
  </r>
  <r>
    <s v="WYDEQ Permitted Sources"/>
    <s v="56"/>
    <x v="6"/>
    <n v="20200201"/>
    <s v="Compressor Engines"/>
    <n v="4.3"/>
    <n v="23.3"/>
    <n v="0.9"/>
    <s v=""/>
    <s v=""/>
    <s v="Total"/>
    <x v="22"/>
  </r>
  <r>
    <s v="WYDEQ Permitted Sources"/>
    <s v="56"/>
    <x v="6"/>
    <n v="20200202"/>
    <s v="Compressor Engines"/>
    <n v="3.6"/>
    <n v="2"/>
    <n v="11.3"/>
    <s v=""/>
    <s v=""/>
    <s v="Total"/>
    <x v="22"/>
  </r>
  <r>
    <s v="WYDEQ Permitted Sources"/>
    <s v="56"/>
    <x v="6"/>
    <n v="20200202"/>
    <s v="Compressor Engines"/>
    <n v="2.7"/>
    <n v="1.5"/>
    <n v="8.3000000000000007"/>
    <s v=""/>
    <s v=""/>
    <s v="Total"/>
    <x v="22"/>
  </r>
  <r>
    <s v="WYDEQ Permitted Sources"/>
    <s v="56"/>
    <x v="6"/>
    <n v="20200202"/>
    <s v="Compressor Engines"/>
    <n v="3.1"/>
    <n v="1.7"/>
    <n v="9.6999999999999993"/>
    <s v=""/>
    <s v=""/>
    <s v="Total"/>
    <x v="22"/>
  </r>
  <r>
    <s v="WYDEQ Permitted Sources"/>
    <s v="56"/>
    <x v="6"/>
    <n v="20200202"/>
    <s v="Compressor Engines"/>
    <n v="3.3"/>
    <n v="1.8"/>
    <n v="10.199999999999999"/>
    <s v=""/>
    <s v=""/>
    <s v="Total"/>
    <x v="22"/>
  </r>
  <r>
    <s v="WYDEQ Permitted Sources"/>
    <s v="56"/>
    <x v="6"/>
    <n v="20200202"/>
    <s v="Compressor Engines"/>
    <n v="0.2"/>
    <s v=""/>
    <s v=""/>
    <s v=""/>
    <s v=""/>
    <s v="Total"/>
    <x v="22"/>
  </r>
  <r>
    <s v="WYDEQ Permitted Sources"/>
    <s v="56"/>
    <x v="6"/>
    <n v="31000404"/>
    <s v="Process Heaters"/>
    <n v="0.3"/>
    <s v=""/>
    <n v="0.1"/>
    <s v=""/>
    <s v=""/>
    <s v="Total"/>
    <x v="5"/>
  </r>
  <r>
    <s v="WYDEQ Permitted Sources"/>
    <s v="56"/>
    <x v="6"/>
    <n v="31088811"/>
    <s v="Permitted Fugitives"/>
    <s v=""/>
    <n v="0.3"/>
    <s v=""/>
    <s v=""/>
    <s v=""/>
    <s v="Total"/>
    <x v="4"/>
  </r>
  <r>
    <s v="WYDEQ Permitted Sources"/>
    <s v="56"/>
    <x v="7"/>
    <n v="30600105"/>
    <s v="Process Heaters"/>
    <n v="1"/>
    <s v=""/>
    <n v="0.9"/>
    <s v=""/>
    <s v=""/>
    <s v="Total"/>
    <x v="5"/>
  </r>
  <r>
    <s v="WYDEQ Permitted Sources"/>
    <s v="56"/>
    <x v="7"/>
    <n v="30600105"/>
    <s v="Process Heaters"/>
    <n v="1"/>
    <s v=""/>
    <n v="0.9"/>
    <s v=""/>
    <s v=""/>
    <s v="Total"/>
    <x v="5"/>
  </r>
  <r>
    <s v="WYDEQ Permitted Sources"/>
    <s v="56"/>
    <x v="7"/>
    <n v="30600903"/>
    <s v="Natural Gas Production, Flares "/>
    <s v=""/>
    <s v=""/>
    <s v=""/>
    <n v="3.5"/>
    <s v=""/>
    <s v="Total"/>
    <x v="24"/>
  </r>
  <r>
    <s v="WYDEQ Permitted Sources"/>
    <s v="56"/>
    <x v="7"/>
    <n v="30600903"/>
    <s v="Natural Gas Production, Flares "/>
    <n v="0.1"/>
    <s v=""/>
    <s v=""/>
    <s v=""/>
    <s v=""/>
    <s v="Total"/>
    <x v="24"/>
  </r>
  <r>
    <s v="WYDEQ Permitted Sources"/>
    <s v="56"/>
    <x v="7"/>
    <n v="31088811"/>
    <s v="Permitted Fugitives"/>
    <s v=""/>
    <n v="3.2"/>
    <s v=""/>
    <s v=""/>
    <s v=""/>
    <s v="Total"/>
    <x v="4"/>
  </r>
  <r>
    <s v="WYDEQ Permitted Sources"/>
    <s v="56"/>
    <x v="7"/>
    <n v="10200601"/>
    <s v="Process Heaters"/>
    <n v="9.4"/>
    <s v=""/>
    <n v="2.5"/>
    <n v="4.2999999999999997E-2"/>
    <n v="0.4"/>
    <s v="Total"/>
    <x v="5"/>
  </r>
  <r>
    <s v="WYDEQ Permitted Sources"/>
    <s v="56"/>
    <x v="7"/>
    <n v="31000208"/>
    <s v="Other Not Classified"/>
    <n v="7.8"/>
    <n v="0.2"/>
    <n v="198.3"/>
    <n v="49.6"/>
    <s v=""/>
    <s v="Total"/>
    <x v="23"/>
  </r>
  <r>
    <s v="WYDEQ Permitted Sources"/>
    <s v="56"/>
    <x v="7"/>
    <n v="10200601"/>
    <s v="Process Heaters"/>
    <n v="22.9"/>
    <s v=""/>
    <n v="5.7"/>
    <n v="9.8000000000000004E-2"/>
    <n v="1"/>
    <s v="Total"/>
    <x v="5"/>
  </r>
  <r>
    <s v="WYDEQ Permitted Sources"/>
    <s v="56"/>
    <x v="7"/>
    <n v="10200601"/>
    <s v="Process Heaters"/>
    <n v="18.5"/>
    <s v=""/>
    <n v="4.5999999999999996"/>
    <n v="7.9000000000000001E-2"/>
    <n v="0.8"/>
    <s v="Total"/>
    <x v="5"/>
  </r>
  <r>
    <s v="WYDEQ Permitted Sources"/>
    <s v="56"/>
    <x v="7"/>
    <n v="31000205"/>
    <s v="Natural Gas Production, Flares "/>
    <n v="0.2"/>
    <n v="2.91"/>
    <n v="0.1"/>
    <n v="90.8"/>
    <s v=""/>
    <s v="Total"/>
    <x v="24"/>
  </r>
  <r>
    <s v="WYDEQ Permitted Sources"/>
    <s v="56"/>
    <x v="7"/>
    <n v="31000205"/>
    <s v="Natural Gas Production, Flares "/>
    <n v="0"/>
    <n v="0"/>
    <n v="0"/>
    <n v="0"/>
    <s v=""/>
    <s v="Total"/>
    <x v="24"/>
  </r>
  <r>
    <s v="WYDEQ Permitted Sources"/>
    <s v="56"/>
    <x v="7"/>
    <n v="31000220"/>
    <s v="Permitted Fugitives"/>
    <s v=""/>
    <n v="49.2"/>
    <s v=""/>
    <n v="0.1"/>
    <s v=""/>
    <s v="Total"/>
    <x v="4"/>
  </r>
  <r>
    <s v="WYDEQ Permitted Sources"/>
    <s v="56"/>
    <x v="7"/>
    <n v="31000208"/>
    <s v="Other Not Classified"/>
    <s v=""/>
    <s v=""/>
    <s v=""/>
    <n v="44.1"/>
    <s v=""/>
    <s v="Total"/>
    <x v="23"/>
  </r>
  <r>
    <s v="WYDEQ Permitted Sources"/>
    <s v="56"/>
    <x v="7"/>
    <n v="20100102"/>
    <s v="Compressor Engines"/>
    <n v="9.1999999999999998E-2"/>
    <n v="3.3E-3"/>
    <n v="1.9900000000000001E-2"/>
    <n v="6.1000000000000004E-3"/>
    <n v="6.6E-3"/>
    <s v="Total"/>
    <x v="22"/>
  </r>
  <r>
    <s v="WYDEQ Permitted Sources"/>
    <s v="56"/>
    <x v="7"/>
    <n v="20100102"/>
    <s v="Compressor Engines"/>
    <n v="46.19"/>
    <n v="1.639"/>
    <n v="9.9499999999999993"/>
    <n v="3.05"/>
    <n v="3.28"/>
    <s v="Total"/>
    <x v="22"/>
  </r>
  <r>
    <s v="WYDEQ Permitted Sources"/>
    <s v="56"/>
    <x v="7"/>
    <n v="20200102"/>
    <s v="Compressor Engines"/>
    <n v="0.33"/>
    <n v="1.2E-2"/>
    <n v="7.0000000000000007E-2"/>
    <n v="2.1999999999999999E-2"/>
    <n v="2.3E-2"/>
    <s v="Total"/>
    <x v="22"/>
  </r>
  <r>
    <s v="WYDEQ Permitted Sources"/>
    <s v="56"/>
    <x v="7"/>
    <n v="31000299"/>
    <s v="Other Not Classified"/>
    <s v=""/>
    <n v="3"/>
    <s v=""/>
    <s v=""/>
    <s v=""/>
    <s v="Total"/>
    <x v="23"/>
  </r>
  <r>
    <s v="WYDEQ Permitted Sources"/>
    <s v="56"/>
    <x v="7"/>
    <n v="31000299"/>
    <s v="Other Not Classified"/>
    <s v=""/>
    <n v="0"/>
    <s v=""/>
    <s v=""/>
    <s v=""/>
    <s v="Total"/>
    <x v="23"/>
  </r>
  <r>
    <s v="WYDEQ Permitted Sources"/>
    <s v="56"/>
    <x v="7"/>
    <n v="20200202"/>
    <s v="Compressor Engines"/>
    <n v="1.3"/>
    <n v="1"/>
    <n v="0.3"/>
    <s v=""/>
    <s v=""/>
    <s v="Total"/>
    <x v="22"/>
  </r>
  <r>
    <s v="WYDEQ Permitted Sources"/>
    <s v="56"/>
    <x v="7"/>
    <n v="31000404"/>
    <s v="Process Heaters"/>
    <n v="1.3"/>
    <n v="1"/>
    <n v="0.3"/>
    <s v=""/>
    <s v=""/>
    <s v="Total"/>
    <x v="5"/>
  </r>
  <r>
    <s v="WYDEQ Permitted Sources"/>
    <s v="56"/>
    <x v="7"/>
    <n v="31000404"/>
    <s v="Process Heaters"/>
    <n v="1.3"/>
    <n v="1"/>
    <n v="0.3"/>
    <s v=""/>
    <s v=""/>
    <s v="Total"/>
    <x v="5"/>
  </r>
  <r>
    <s v="WYDEQ Permitted Sources"/>
    <s v="56"/>
    <x v="7"/>
    <n v="31000404"/>
    <s v="Process Heaters"/>
    <n v="1.3"/>
    <n v="1"/>
    <n v="0.3"/>
    <s v=""/>
    <s v=""/>
    <s v="Total"/>
    <x v="5"/>
  </r>
  <r>
    <s v="WYDEQ Permitted Sources"/>
    <s v="56"/>
    <x v="7"/>
    <n v="31000205"/>
    <s v="Natural Gas Production, Flares "/>
    <n v="0.3"/>
    <s v=""/>
    <n v="0.1"/>
    <s v=""/>
    <s v=""/>
    <s v="Total"/>
    <x v="24"/>
  </r>
  <r>
    <s v="WYDEQ Permitted Sources"/>
    <s v="56"/>
    <x v="7"/>
    <n v="31000404"/>
    <s v="Process Heaters"/>
    <n v="0.3"/>
    <s v=""/>
    <n v="0.1"/>
    <s v=""/>
    <s v=""/>
    <s v="Total"/>
    <x v="5"/>
  </r>
  <r>
    <s v="WYDEQ Permitted Sources"/>
    <s v="56"/>
    <x v="7"/>
    <n v="10200603"/>
    <s v="Process Heaters"/>
    <n v="0.5"/>
    <s v=""/>
    <n v="0.1"/>
    <s v=""/>
    <s v=""/>
    <s v="Total"/>
    <x v="5"/>
  </r>
  <r>
    <s v="WYDEQ Permitted Sources"/>
    <s v="56"/>
    <x v="7"/>
    <n v="31000205"/>
    <s v="Natural Gas Production, Flares "/>
    <n v="0.1"/>
    <s v=""/>
    <s v=""/>
    <s v=""/>
    <s v=""/>
    <s v="Total"/>
    <x v="24"/>
  </r>
  <r>
    <s v="WYDEQ Permitted Sources"/>
    <s v="56"/>
    <x v="7"/>
    <n v="31000404"/>
    <s v="Process Heaters"/>
    <n v="0.3"/>
    <s v=""/>
    <n v="0.1"/>
    <s v=""/>
    <s v=""/>
    <s v="Total"/>
    <x v="5"/>
  </r>
  <r>
    <s v="WYDEQ Permitted Sources"/>
    <s v="56"/>
    <x v="7"/>
    <n v="20200202"/>
    <s v="Compressor Engines"/>
    <n v="81"/>
    <n v="20.2"/>
    <n v="30.6"/>
    <s v=""/>
    <s v=""/>
    <s v="Total"/>
    <x v="22"/>
  </r>
  <r>
    <s v="WYDEQ Permitted Sources"/>
    <s v="56"/>
    <x v="7"/>
    <n v="20200202"/>
    <s v="Compressor Engines"/>
    <n v="81"/>
    <n v="20.2"/>
    <n v="33.299999999999997"/>
    <s v=""/>
    <s v=""/>
    <s v="Total"/>
    <x v="22"/>
  </r>
  <r>
    <s v="WYDEQ Permitted Sources"/>
    <s v="56"/>
    <x v="7"/>
    <n v="20200202"/>
    <s v="Compressor Engines"/>
    <n v="83.4"/>
    <n v="20.8"/>
    <n v="32.700000000000003"/>
    <s v=""/>
    <s v=""/>
    <s v="Total"/>
    <x v="22"/>
  </r>
  <r>
    <s v="WYDEQ Permitted Sources"/>
    <s v="56"/>
    <x v="7"/>
    <n v="31000404"/>
    <s v="Process Heaters"/>
    <n v="0.2"/>
    <s v=""/>
    <s v=""/>
    <s v=""/>
    <s v=""/>
    <s v="Total"/>
    <x v="5"/>
  </r>
  <r>
    <s v="WYDEQ Permitted Sources"/>
    <s v="56"/>
    <x v="7"/>
    <n v="20200202"/>
    <s v="Compressor Engines"/>
    <n v="0.6"/>
    <s v=""/>
    <n v="0.1"/>
    <n v="0.1"/>
    <s v=""/>
    <s v="Total"/>
    <x v="22"/>
  </r>
  <r>
    <s v="WYDEQ Permitted Sources"/>
    <s v="56"/>
    <x v="7"/>
    <n v="31088811"/>
    <s v="Permitted Fugitives"/>
    <s v=""/>
    <n v="34.4"/>
    <s v=""/>
    <s v=""/>
    <s v=""/>
    <s v="Total"/>
    <x v="4"/>
  </r>
  <r>
    <s v="WYDEQ Permitted Sources"/>
    <s v="56"/>
    <x v="7"/>
    <n v="20200202"/>
    <s v="Compressor Engines"/>
    <n v="0.3"/>
    <s v=""/>
    <n v="0.1"/>
    <s v=""/>
    <s v=""/>
    <s v="Total"/>
    <x v="22"/>
  </r>
  <r>
    <s v="WYDEQ Permitted Sources"/>
    <s v="56"/>
    <x v="7"/>
    <n v="20200201"/>
    <s v="Compressor Engines"/>
    <n v="31.5"/>
    <n v="0.8"/>
    <n v="2.8"/>
    <s v=""/>
    <s v=""/>
    <s v="Total"/>
    <x v="22"/>
  </r>
  <r>
    <s v="WYDEQ Permitted Sources"/>
    <s v="56"/>
    <x v="7"/>
    <n v="20200201"/>
    <s v="Compressor Engines"/>
    <n v="22.1"/>
    <n v="0.5"/>
    <n v="2"/>
    <s v=""/>
    <s v=""/>
    <s v="Total"/>
    <x v="22"/>
  </r>
  <r>
    <s v="WYDEQ Permitted Sources"/>
    <s v="56"/>
    <x v="7"/>
    <n v="31000404"/>
    <s v="Process Heaters"/>
    <n v="0.3"/>
    <s v=""/>
    <n v="0.1"/>
    <s v=""/>
    <s v=""/>
    <s v="Total"/>
    <x v="5"/>
  </r>
  <r>
    <s v="WYDEQ Permitted Sources"/>
    <s v="56"/>
    <x v="7"/>
    <n v="31000404"/>
    <s v="Process Heaters"/>
    <n v="6.4"/>
    <s v=""/>
    <n v="1.6"/>
    <s v=""/>
    <s v=""/>
    <s v="Total"/>
    <x v="5"/>
  </r>
  <r>
    <s v="WYDEQ Permitted Sources"/>
    <s v="56"/>
    <x v="7"/>
    <n v="31000404"/>
    <s v="Process Heaters"/>
    <n v="6.4"/>
    <s v=""/>
    <n v="1.6"/>
    <s v=""/>
    <s v=""/>
    <s v="Total"/>
    <x v="5"/>
  </r>
  <r>
    <s v="WYDEQ Permitted Sources"/>
    <s v="56"/>
    <x v="7"/>
    <n v="31000302"/>
    <s v="Dehydrator"/>
    <n v="0.5"/>
    <s v=""/>
    <n v="0.1"/>
    <s v=""/>
    <s v=""/>
    <s v="Total"/>
    <x v="20"/>
  </r>
  <r>
    <s v="WYDEQ Permitted Sources"/>
    <s v="56"/>
    <x v="7"/>
    <n v="31000228"/>
    <s v="Dehydrator"/>
    <s v=""/>
    <n v="4.4000000000000004"/>
    <s v=""/>
    <s v=""/>
    <s v=""/>
    <s v="Total"/>
    <x v="20"/>
  </r>
  <r>
    <s v="WYDEQ Permitted Sources"/>
    <s v="56"/>
    <x v="7"/>
    <n v="31000404"/>
    <s v="Process Heaters"/>
    <n v="1"/>
    <s v=""/>
    <n v="0.2"/>
    <s v=""/>
    <s v=""/>
    <s v="Total"/>
    <x v="5"/>
  </r>
  <r>
    <s v="WYDEQ Permitted Sources"/>
    <s v="56"/>
    <x v="7"/>
    <n v="10200602"/>
    <s v="Process Heaters"/>
    <n v="3.1"/>
    <s v=""/>
    <n v="1.8"/>
    <s v=""/>
    <s v=""/>
    <s v="Total"/>
    <x v="5"/>
  </r>
  <r>
    <s v="WYDEQ Permitted Sources"/>
    <s v="56"/>
    <x v="7"/>
    <n v="31000404"/>
    <s v="Process Heaters"/>
    <n v="1.5"/>
    <s v=""/>
    <n v="0.3"/>
    <s v=""/>
    <s v=""/>
    <s v="Total"/>
    <x v="5"/>
  </r>
  <r>
    <s v="WYDEQ Permitted Sources"/>
    <s v="56"/>
    <x v="7"/>
    <n v="31000404"/>
    <s v="Process Heaters"/>
    <n v="1.5"/>
    <s v=""/>
    <n v="0.3"/>
    <s v=""/>
    <s v=""/>
    <s v="Total"/>
    <x v="5"/>
  </r>
  <r>
    <s v="WYDEQ Permitted Sources"/>
    <s v="56"/>
    <x v="7"/>
    <n v="31000404"/>
    <s v="Process Heaters"/>
    <n v="16.399999999999999"/>
    <n v="0.65"/>
    <n v="4.0999999999999996"/>
    <s v=""/>
    <s v=""/>
    <s v="Total"/>
    <x v="5"/>
  </r>
  <r>
    <s v="WYDEQ Permitted Sources"/>
    <s v="56"/>
    <x v="7"/>
    <n v="31000404"/>
    <s v="Process Heaters"/>
    <n v="16.399999999999999"/>
    <n v="0.65"/>
    <n v="4.0999999999999996"/>
    <s v=""/>
    <s v=""/>
    <s v="Total"/>
    <x v="5"/>
  </r>
  <r>
    <s v="WYDEQ Permitted Sources"/>
    <s v="56"/>
    <x v="7"/>
    <n v="31000404"/>
    <s v="Process Heaters"/>
    <n v="2.5"/>
    <s v=""/>
    <n v="0.5"/>
    <s v=""/>
    <s v=""/>
    <s v="Total"/>
    <x v="5"/>
  </r>
  <r>
    <s v="WYDEQ Permitted Sources"/>
    <s v="56"/>
    <x v="7"/>
    <n v="31000205"/>
    <s v="Natural Gas Production, Flares "/>
    <n v="2.1"/>
    <n v="2.1"/>
    <n v="0.5"/>
    <s v=""/>
    <s v=""/>
    <s v="Total"/>
    <x v="24"/>
  </r>
  <r>
    <s v="WYDEQ Permitted Sources"/>
    <s v="56"/>
    <x v="7"/>
    <n v="31000205"/>
    <s v="Natural Gas Production, Flares "/>
    <n v="0.3"/>
    <s v=""/>
    <s v=""/>
    <s v=""/>
    <s v=""/>
    <s v="Total"/>
    <x v="24"/>
  </r>
  <r>
    <s v="WYDEQ Permitted Sources"/>
    <s v="56"/>
    <x v="7"/>
    <n v="31000205"/>
    <s v="Natural Gas Production, Flares "/>
    <n v="13.7"/>
    <n v="13.7"/>
    <n v="3.4"/>
    <s v=""/>
    <s v=""/>
    <s v="Total"/>
    <x v="24"/>
  </r>
  <r>
    <s v="WYDEQ Permitted Sources"/>
    <s v="56"/>
    <x v="7"/>
    <n v="31000205"/>
    <s v="Natural Gas Production, Flares "/>
    <n v="0.5"/>
    <s v=""/>
    <n v="0.1"/>
    <s v=""/>
    <s v=""/>
    <s v="Total"/>
    <x v="24"/>
  </r>
  <r>
    <s v="WYDEQ Permitted Sources"/>
    <s v="56"/>
    <x v="7"/>
    <n v="31000404"/>
    <s v="Process Heaters"/>
    <n v="0.8"/>
    <s v=""/>
    <n v="0.2"/>
    <s v=""/>
    <s v=""/>
    <s v="Total"/>
    <x v="5"/>
  </r>
  <r>
    <s v="WYDEQ Permitted Sources"/>
    <s v="56"/>
    <x v="7"/>
    <n v="31000404"/>
    <s v="Process Heaters"/>
    <n v="0.8"/>
    <s v=""/>
    <n v="0.2"/>
    <s v=""/>
    <s v=""/>
    <s v="Total"/>
    <x v="5"/>
  </r>
  <r>
    <s v="WYDEQ Permitted Sources"/>
    <s v="56"/>
    <x v="7"/>
    <n v="31000305"/>
    <s v="Amine Unit"/>
    <s v=""/>
    <n v="43.6"/>
    <s v=""/>
    <s v=""/>
    <s v=""/>
    <s v="Total"/>
    <x v="25"/>
  </r>
  <r>
    <s v="WYDEQ Permitted Sources"/>
    <s v="56"/>
    <x v="7"/>
    <n v="31000305"/>
    <s v="Amine Unit"/>
    <s v=""/>
    <n v="24.6"/>
    <s v=""/>
    <s v=""/>
    <s v=""/>
    <s v="Total"/>
    <x v="25"/>
  </r>
  <r>
    <s v="WYDEQ Permitted Sources"/>
    <s v="56"/>
    <x v="7"/>
    <n v="31000299"/>
    <s v="Other Not Classified"/>
    <s v=""/>
    <n v="2.4"/>
    <s v=""/>
    <s v=""/>
    <s v=""/>
    <s v="Total"/>
    <x v="23"/>
  </r>
  <r>
    <s v="WYDEQ Permitted Sources"/>
    <s v="56"/>
    <x v="7"/>
    <n v="31000299"/>
    <s v="Other Not Classified"/>
    <s v=""/>
    <n v="8.3000000000000007"/>
    <s v=""/>
    <s v=""/>
    <s v=""/>
    <s v="Total"/>
    <x v="23"/>
  </r>
  <r>
    <s v="WYDEQ Permitted Sources"/>
    <s v="56"/>
    <x v="7"/>
    <n v="31088811"/>
    <s v="Permitted Fugitives"/>
    <s v=""/>
    <n v="240.77"/>
    <s v=""/>
    <s v=""/>
    <s v=""/>
    <s v="Total"/>
    <x v="4"/>
  </r>
  <r>
    <s v="WYDEQ Permitted Sources"/>
    <s v="56"/>
    <x v="7"/>
    <n v="31088811"/>
    <s v="Permitted Fugitives"/>
    <s v=""/>
    <n v="26.5"/>
    <s v=""/>
    <s v=""/>
    <s v=""/>
    <s v="Total"/>
    <x v="4"/>
  </r>
  <r>
    <s v="WYDEQ Permitted Sources"/>
    <s v="56"/>
    <x v="7"/>
    <n v="20200202"/>
    <s v="Compressor Engines"/>
    <n v="82.5"/>
    <n v="19.600000000000001"/>
    <n v="15"/>
    <s v=""/>
    <s v=""/>
    <s v="Total"/>
    <x v="22"/>
  </r>
  <r>
    <s v="WYDEQ Permitted Sources"/>
    <s v="56"/>
    <x v="7"/>
    <n v="20200202"/>
    <s v="Compressor Engines"/>
    <n v="85.7"/>
    <n v="20.3"/>
    <n v="15.6"/>
    <s v=""/>
    <s v=""/>
    <s v="Total"/>
    <x v="22"/>
  </r>
  <r>
    <s v="WYDEQ Permitted Sources"/>
    <s v="56"/>
    <x v="7"/>
    <n v="20200201"/>
    <s v="Compressor Engines"/>
    <n v="10.199999999999999"/>
    <n v="0.4"/>
    <n v="4.7"/>
    <s v=""/>
    <s v=""/>
    <s v="Total"/>
    <x v="22"/>
  </r>
  <r>
    <s v="WYDEQ Permitted Sources"/>
    <s v="56"/>
    <x v="7"/>
    <n v="20200201"/>
    <s v="Compressor Engines"/>
    <n v="0"/>
    <n v="0"/>
    <n v="0"/>
    <s v=""/>
    <s v=""/>
    <s v="Total"/>
    <x v="22"/>
  </r>
  <r>
    <s v="WYDEQ Permitted Sources"/>
    <s v="56"/>
    <x v="7"/>
    <n v="31000404"/>
    <s v="Process Heaters"/>
    <n v="1.8"/>
    <s v=""/>
    <n v="0.4"/>
    <s v=""/>
    <s v=""/>
    <s v="Total"/>
    <x v="5"/>
  </r>
  <r>
    <s v="WYDEQ Permitted Sources"/>
    <s v="56"/>
    <x v="7"/>
    <n v="31000220"/>
    <s v="Permitted Fugitives"/>
    <s v=""/>
    <n v="10.1"/>
    <s v=""/>
    <s v=""/>
    <s v=""/>
    <s v="Total"/>
    <x v="4"/>
  </r>
  <r>
    <s v="WYDEQ Permitted Sources"/>
    <s v="56"/>
    <x v="7"/>
    <n v="31088811"/>
    <s v="Permitted Fugitives"/>
    <s v=""/>
    <n v="14"/>
    <s v=""/>
    <s v=""/>
    <s v=""/>
    <s v="Total"/>
    <x v="4"/>
  </r>
  <r>
    <s v="WYDEQ Permitted Sources"/>
    <s v="56"/>
    <x v="7"/>
    <n v="40400311"/>
    <s v="Permitted Tank Losses"/>
    <s v=""/>
    <n v="0"/>
    <s v=""/>
    <s v=""/>
    <s v=""/>
    <s v="Total"/>
    <x v="11"/>
  </r>
  <r>
    <s v="WYDEQ Permitted Sources"/>
    <s v="56"/>
    <x v="7"/>
    <n v="40400311"/>
    <s v="Permitted Tank Losses"/>
    <s v=""/>
    <n v="9.1999999999999993"/>
    <s v=""/>
    <s v=""/>
    <s v=""/>
    <s v="Total"/>
    <x v="11"/>
  </r>
  <r>
    <s v="WYDEQ Permitted Sources"/>
    <s v="56"/>
    <x v="7"/>
    <n v="40400311"/>
    <s v="Permitted Tank Losses"/>
    <s v=""/>
    <n v="9.1999999999999993"/>
    <s v=""/>
    <s v=""/>
    <s v=""/>
    <s v="Total"/>
    <x v="11"/>
  </r>
  <r>
    <s v="WYDEQ Permitted Sources"/>
    <s v="56"/>
    <x v="7"/>
    <n v="31000305"/>
    <s v="Amine Unit"/>
    <s v=""/>
    <n v="5.7"/>
    <s v=""/>
    <s v=""/>
    <s v=""/>
    <s v="Total"/>
    <x v="25"/>
  </r>
  <r>
    <s v="WYDEQ Permitted Sources"/>
    <s v="56"/>
    <x v="7"/>
    <n v="40400300"/>
    <s v="Permitted Tank Losses"/>
    <s v=""/>
    <n v="1.2"/>
    <s v=""/>
    <s v=""/>
    <s v=""/>
    <s v="Total"/>
    <x v="11"/>
  </r>
  <r>
    <s v="WYDEQ Permitted Sources"/>
    <s v="56"/>
    <x v="7"/>
    <n v="31000203"/>
    <s v="Compressor Engines"/>
    <n v="4.5"/>
    <n v="6.5"/>
    <n v="2"/>
    <s v=""/>
    <s v=""/>
    <s v="Total"/>
    <x v="22"/>
  </r>
  <r>
    <s v="WYDEQ Permitted Sources"/>
    <s v="56"/>
    <x v="7"/>
    <n v="31000203"/>
    <s v="Compressor Engines"/>
    <n v="5.0999999999999996"/>
    <n v="7.4"/>
    <n v="2.2999999999999998"/>
    <s v=""/>
    <s v=""/>
    <s v="Total"/>
    <x v="22"/>
  </r>
  <r>
    <s v="WYDEQ Permitted Sources"/>
    <s v="56"/>
    <x v="7"/>
    <n v="31000203"/>
    <s v="Compressor Engines"/>
    <n v="3.5"/>
    <n v="5.0999999999999996"/>
    <n v="1.6"/>
    <s v=""/>
    <s v=""/>
    <s v="Total"/>
    <x v="22"/>
  </r>
  <r>
    <s v="WYDEQ Permitted Sources"/>
    <s v="56"/>
    <x v="7"/>
    <n v="20100202"/>
    <s v="Compressor Engines"/>
    <s v=""/>
    <s v=""/>
    <n v="0.1"/>
    <s v=""/>
    <s v=""/>
    <s v="Total"/>
    <x v="22"/>
  </r>
  <r>
    <s v="WYDEQ Permitted Sources"/>
    <s v="56"/>
    <x v="7"/>
    <n v="20100202"/>
    <s v="Compressor Engines"/>
    <s v=""/>
    <n v="0.1"/>
    <s v=""/>
    <s v=""/>
    <s v=""/>
    <s v="Total"/>
    <x v="22"/>
  </r>
  <r>
    <s v="WYDEQ Permitted Sources"/>
    <s v="56"/>
    <x v="7"/>
    <n v="10200603"/>
    <s v="Process Heaters"/>
    <n v="0.3"/>
    <s v=""/>
    <n v="0.1"/>
    <s v=""/>
    <s v=""/>
    <s v="Total"/>
    <x v="5"/>
  </r>
  <r>
    <s v="WYDEQ Permitted Sources"/>
    <s v="56"/>
    <x v="7"/>
    <n v="31000404"/>
    <s v="Process Heaters"/>
    <n v="0.7"/>
    <s v=""/>
    <n v="0.1"/>
    <s v=""/>
    <s v=""/>
    <s v="Total"/>
    <x v="5"/>
  </r>
  <r>
    <s v="WYDEQ Permitted Sources"/>
    <s v="56"/>
    <x v="7"/>
    <n v="31000203"/>
    <s v="Compressor Engines"/>
    <n v="2.1"/>
    <n v="0.1"/>
    <n v="0.4"/>
    <s v=""/>
    <s v=""/>
    <s v="Total"/>
    <x v="22"/>
  </r>
  <r>
    <s v="WYDEQ Permitted Sources"/>
    <s v="56"/>
    <x v="7"/>
    <n v="31000203"/>
    <s v="Compressor Engines"/>
    <n v="22.5"/>
    <n v="0.5"/>
    <n v="6.7"/>
    <s v=""/>
    <s v=""/>
    <s v="Total"/>
    <x v="22"/>
  </r>
  <r>
    <s v="WYDEQ Permitted Sources"/>
    <s v="56"/>
    <x v="4"/>
    <n v="20200202"/>
    <s v="Compressor Engines"/>
    <n v="6.5"/>
    <n v="1.6"/>
    <n v="9.6999999999999993"/>
    <s v=""/>
    <s v=""/>
    <s v="Total"/>
    <x v="22"/>
  </r>
  <r>
    <s v="WYDEQ Permitted Sources"/>
    <s v="56"/>
    <x v="4"/>
    <n v="20200202"/>
    <s v="Compressor Engines"/>
    <n v="8.3000000000000007"/>
    <n v="2.1"/>
    <n v="12.4"/>
    <s v=""/>
    <s v=""/>
    <s v="Total"/>
    <x v="22"/>
  </r>
  <r>
    <s v="WYDEQ Permitted Sources"/>
    <s v="56"/>
    <x v="4"/>
    <n v="20200202"/>
    <s v="Compressor Engines"/>
    <n v="4.0999999999999996"/>
    <n v="1"/>
    <n v="6.2"/>
    <s v=""/>
    <s v=""/>
    <s v="Total"/>
    <x v="22"/>
  </r>
  <r>
    <s v="WYDEQ Permitted Sources"/>
    <s v="56"/>
    <x v="4"/>
    <n v="31088811"/>
    <s v="Permitted Fugitives"/>
    <s v=""/>
    <n v="2.2999999999999998"/>
    <s v=""/>
    <s v=""/>
    <s v=""/>
    <s v="Total"/>
    <x v="4"/>
  </r>
  <r>
    <s v="WYDEQ Permitted Sources"/>
    <s v="56"/>
    <x v="4"/>
    <n v="31000205"/>
    <s v="Natural Gas Production, Flares "/>
    <n v="3.4"/>
    <s v=""/>
    <n v="0.9"/>
    <n v="51.6"/>
    <s v=""/>
    <s v="Total"/>
    <x v="24"/>
  </r>
  <r>
    <s v="WYDEQ Permitted Sources"/>
    <s v="56"/>
    <x v="4"/>
    <n v="31000205"/>
    <s v="Natural Gas Production, Flares "/>
    <n v="17.399999999999999"/>
    <s v=""/>
    <n v="4.4000000000000004"/>
    <n v="123.4"/>
    <s v=""/>
    <s v="Total"/>
    <x v="24"/>
  </r>
  <r>
    <s v="WYDEQ Permitted Sources"/>
    <s v="56"/>
    <x v="4"/>
    <n v="31000205"/>
    <s v="Natural Gas Production, Flares "/>
    <n v="0.5"/>
    <s v=""/>
    <n v="0.1"/>
    <n v="7.6"/>
    <s v=""/>
    <s v="Total"/>
    <x v="24"/>
  </r>
  <r>
    <s v="WYDEQ Permitted Sources"/>
    <s v="56"/>
    <x v="4"/>
    <n v="31000205"/>
    <s v="Natural Gas Production, Flares "/>
    <n v="43"/>
    <s v=""/>
    <n v="10.8"/>
    <n v="744.8"/>
    <s v=""/>
    <s v="Total"/>
    <x v="24"/>
  </r>
  <r>
    <s v="WYDEQ Permitted Sources"/>
    <s v="56"/>
    <x v="4"/>
    <n v="20200203"/>
    <s v="Compressor Engines"/>
    <n v="41.1"/>
    <n v="15.8"/>
    <n v="77.2"/>
    <n v="66.5"/>
    <n v="22.6"/>
    <s v="Total"/>
    <x v="22"/>
  </r>
  <r>
    <s v="WYDEQ Permitted Sources"/>
    <s v="56"/>
    <x v="4"/>
    <n v="20200203"/>
    <s v="Compressor Engines"/>
    <n v="35.700000000000003"/>
    <n v="14.1"/>
    <n v="61.8"/>
    <n v="61.2"/>
    <n v="20.100000000000001"/>
    <s v="Total"/>
    <x v="22"/>
  </r>
  <r>
    <s v="WYDEQ Permitted Sources"/>
    <s v="56"/>
    <x v="4"/>
    <n v="20200203"/>
    <s v="Compressor Engines"/>
    <n v="34.1"/>
    <n v="12.2"/>
    <n v="41.9"/>
    <n v="46.2"/>
    <n v="9.6"/>
    <s v="Total"/>
    <x v="22"/>
  </r>
  <r>
    <s v="WYDEQ Permitted Sources"/>
    <s v="56"/>
    <x v="4"/>
    <n v="31000220"/>
    <s v="Permitted Fugitives"/>
    <s v=""/>
    <n v="20.7"/>
    <s v=""/>
    <s v=""/>
    <s v=""/>
    <s v="Total"/>
    <x v="4"/>
  </r>
  <r>
    <s v="WYDEQ Permitted Sources"/>
    <s v="56"/>
    <x v="4"/>
    <n v="31000220"/>
    <s v="Permitted Fugitives"/>
    <s v=""/>
    <n v="0.1"/>
    <s v=""/>
    <s v=""/>
    <s v=""/>
    <s v="Total"/>
    <x v="4"/>
  </r>
  <r>
    <s v="WYDEQ Permitted Sources"/>
    <s v="56"/>
    <x v="4"/>
    <n v="20200201"/>
    <s v="Compressor Engines"/>
    <n v="0.2"/>
    <s v=""/>
    <s v=""/>
    <s v=""/>
    <s v=""/>
    <s v="Total"/>
    <x v="22"/>
  </r>
  <r>
    <s v="WYDEQ Permitted Sources"/>
    <s v="56"/>
    <x v="4"/>
    <n v="20200201"/>
    <s v="Compressor Engines"/>
    <n v="0.3"/>
    <s v=""/>
    <s v=""/>
    <s v=""/>
    <s v=""/>
    <s v="Total"/>
    <x v="22"/>
  </r>
  <r>
    <s v="WYDEQ Permitted Sources"/>
    <s v="56"/>
    <x v="4"/>
    <n v="31000302"/>
    <s v="Dehydrator"/>
    <n v="2.2999999999999998"/>
    <n v="0.2"/>
    <n v="0.1"/>
    <s v=""/>
    <s v=""/>
    <s v="Total"/>
    <x v="20"/>
  </r>
  <r>
    <s v="WYDEQ Permitted Sources"/>
    <s v="56"/>
    <x v="4"/>
    <n v="31000302"/>
    <s v="Dehydrator"/>
    <n v="0.4"/>
    <n v="0.2"/>
    <n v="0.1"/>
    <s v=""/>
    <s v=""/>
    <s v="Total"/>
    <x v="20"/>
  </r>
  <r>
    <s v="WYDEQ Permitted Sources"/>
    <s v="56"/>
    <x v="4"/>
    <n v="31000302"/>
    <s v="Dehydrator"/>
    <n v="2.2000000000000002"/>
    <n v="0.2"/>
    <n v="0.5"/>
    <s v=""/>
    <s v=""/>
    <s v="Total"/>
    <x v="20"/>
  </r>
  <r>
    <s v="WYDEQ Permitted Sources"/>
    <s v="56"/>
    <x v="4"/>
    <n v="10200602"/>
    <s v="Process Heaters"/>
    <n v="5.7"/>
    <n v="0.8"/>
    <n v="4"/>
    <s v=""/>
    <s v=""/>
    <s v="Total"/>
    <x v="5"/>
  </r>
  <r>
    <s v="WYDEQ Permitted Sources"/>
    <s v="56"/>
    <x v="4"/>
    <n v="10200602"/>
    <s v="Process Heaters"/>
    <n v="3.1"/>
    <n v="0.9"/>
    <n v="2.7"/>
    <s v=""/>
    <s v=""/>
    <s v="Total"/>
    <x v="5"/>
  </r>
  <r>
    <s v="WYDEQ Permitted Sources"/>
    <s v="56"/>
    <x v="4"/>
    <n v="31000404"/>
    <s v="Process Heaters"/>
    <s v=""/>
    <n v="0.6"/>
    <s v=""/>
    <s v=""/>
    <s v=""/>
    <s v="Total"/>
    <x v="5"/>
  </r>
  <r>
    <s v="WYDEQ Permitted Sources"/>
    <s v="56"/>
    <x v="4"/>
    <n v="31000205"/>
    <s v="Natural Gas Production, Flares "/>
    <n v="23"/>
    <n v="2.1"/>
    <s v=""/>
    <n v="0.4"/>
    <n v="2.9"/>
    <s v="Total"/>
    <x v="24"/>
  </r>
  <r>
    <s v="WYDEQ Permitted Sources"/>
    <s v="56"/>
    <x v="4"/>
    <n v="31088811"/>
    <s v="Permitted Fugitives"/>
    <s v=""/>
    <n v="8.9"/>
    <s v=""/>
    <s v=""/>
    <s v=""/>
    <s v="Total"/>
    <x v="4"/>
  </r>
  <r>
    <s v="WYDEQ Permitted Sources"/>
    <s v="56"/>
    <x v="4"/>
    <n v="20200202"/>
    <s v="Compressor Engines"/>
    <n v="0.8"/>
    <s v=""/>
    <n v="1.4"/>
    <s v=""/>
    <s v=""/>
    <s v="Total"/>
    <x v="22"/>
  </r>
  <r>
    <s v="WYDEQ Permitted Sources"/>
    <s v="56"/>
    <x v="4"/>
    <n v="10200603"/>
    <s v="Process Heaters"/>
    <n v="0.3"/>
    <s v=""/>
    <n v="0.2"/>
    <s v=""/>
    <s v=""/>
    <s v="Total"/>
    <x v="5"/>
  </r>
  <r>
    <s v="WYDEQ Permitted Sources"/>
    <s v="56"/>
    <x v="4"/>
    <n v="20200201"/>
    <s v="Compressor Engines"/>
    <n v="29"/>
    <s v=""/>
    <n v="11.5"/>
    <s v=""/>
    <s v=""/>
    <s v="Total"/>
    <x v="22"/>
  </r>
  <r>
    <s v="WYDEQ Permitted Sources"/>
    <s v="56"/>
    <x v="4"/>
    <n v="20200201"/>
    <s v="Compressor Engines"/>
    <n v="19"/>
    <s v=""/>
    <n v="2.1"/>
    <s v=""/>
    <s v=""/>
    <s v="Total"/>
    <x v="22"/>
  </r>
  <r>
    <s v="WYDEQ Permitted Sources"/>
    <s v="56"/>
    <x v="4"/>
    <n v="20200201"/>
    <s v="Compressor Engines"/>
    <n v="23.6"/>
    <s v=""/>
    <n v="0.5"/>
    <s v=""/>
    <s v=""/>
    <s v="Total"/>
    <x v="22"/>
  </r>
  <r>
    <s v="WYDEQ Permitted Sources"/>
    <s v="56"/>
    <x v="4"/>
    <n v="20200201"/>
    <s v="Compressor Engines"/>
    <n v="18.5"/>
    <s v=""/>
    <n v="1.2"/>
    <s v=""/>
    <s v=""/>
    <s v="Total"/>
    <x v="22"/>
  </r>
  <r>
    <s v="WYDEQ Permitted Sources"/>
    <s v="56"/>
    <x v="4"/>
    <n v="20200201"/>
    <s v="Compressor Engines"/>
    <n v="23.9"/>
    <s v=""/>
    <n v="0.8"/>
    <s v=""/>
    <s v=""/>
    <s v="Total"/>
    <x v="22"/>
  </r>
  <r>
    <s v="WYDEQ Permitted Sources"/>
    <s v="56"/>
    <x v="4"/>
    <n v="20200202"/>
    <s v="Compressor Engines"/>
    <n v="0.1"/>
    <s v=""/>
    <n v="0.1"/>
    <s v=""/>
    <s v=""/>
    <s v="Total"/>
    <x v="22"/>
  </r>
  <r>
    <s v="WYDEQ Permitted Sources"/>
    <s v="56"/>
    <x v="4"/>
    <n v="10200603"/>
    <s v="Process Heaters"/>
    <n v="0.3"/>
    <s v=""/>
    <n v="0.2"/>
    <s v=""/>
    <s v=""/>
    <s v="Total"/>
    <x v="5"/>
  </r>
  <r>
    <s v="WYDEQ Permitted Sources"/>
    <s v="56"/>
    <x v="4"/>
    <n v="20200202"/>
    <s v="Compressor Engines"/>
    <n v="23.1"/>
    <n v="0.7"/>
    <n v="1.1000000000000001"/>
    <s v=""/>
    <s v=""/>
    <s v="Total"/>
    <x v="22"/>
  </r>
  <r>
    <s v="WYDEQ Permitted Sources"/>
    <s v="56"/>
    <x v="4"/>
    <n v="20200202"/>
    <s v="Compressor Engines"/>
    <n v="306"/>
    <n v="6.6"/>
    <n v="8.1999999999999993"/>
    <s v=""/>
    <s v=""/>
    <s v="Total"/>
    <x v="22"/>
  </r>
  <r>
    <s v="WYDEQ Permitted Sources"/>
    <s v="56"/>
    <x v="4"/>
    <n v="10200603"/>
    <s v="Process Heaters"/>
    <n v="0.3"/>
    <s v=""/>
    <n v="0.3"/>
    <s v=""/>
    <s v=""/>
    <s v="Total"/>
    <x v="5"/>
  </r>
  <r>
    <s v="WYDEQ Permitted Sources"/>
    <s v="56"/>
    <x v="4"/>
    <n v="20200201"/>
    <s v="Compressor Engines"/>
    <n v="10.8"/>
    <s v=""/>
    <n v="13.3"/>
    <s v=""/>
    <s v=""/>
    <s v="Total"/>
    <x v="22"/>
  </r>
  <r>
    <s v="WYDEQ Permitted Sources"/>
    <s v="56"/>
    <x v="4"/>
    <n v="20200202"/>
    <s v="Compressor Engines"/>
    <n v="44"/>
    <n v="1.3"/>
    <n v="2.2000000000000002"/>
    <s v=""/>
    <s v=""/>
    <s v="Total"/>
    <x v="22"/>
  </r>
  <r>
    <s v="WYDEQ Permitted Sources"/>
    <s v="56"/>
    <x v="4"/>
    <n v="20200202"/>
    <s v="Compressor Engines"/>
    <n v="105.8"/>
    <n v="3.2"/>
    <n v="5.2"/>
    <s v=""/>
    <s v=""/>
    <s v="Total"/>
    <x v="22"/>
  </r>
  <r>
    <s v="WYDEQ Permitted Sources"/>
    <s v="56"/>
    <x v="4"/>
    <n v="31088811"/>
    <s v="Permitted Fugitives"/>
    <s v=""/>
    <n v="1.3"/>
    <s v=""/>
    <s v=""/>
    <s v=""/>
    <s v="Total"/>
    <x v="4"/>
  </r>
  <r>
    <s v="WYDEQ Permitted Sources"/>
    <s v="56"/>
    <x v="4"/>
    <n v="31000404"/>
    <s v="Process Heaters"/>
    <n v="0.2"/>
    <s v=""/>
    <n v="0.2"/>
    <s v=""/>
    <s v=""/>
    <s v="Total"/>
    <x v="5"/>
  </r>
  <r>
    <s v="WYDEQ Permitted Sources"/>
    <s v="56"/>
    <x v="4"/>
    <n v="31088811"/>
    <s v="Permitted Fugitives"/>
    <s v=""/>
    <n v="0.7"/>
    <s v=""/>
    <s v=""/>
    <s v=""/>
    <s v="Total"/>
    <x v="4"/>
  </r>
  <r>
    <s v="WYDEQ Permitted Sources"/>
    <s v="56"/>
    <x v="4"/>
    <n v="31000228"/>
    <s v="Dehydrator"/>
    <n v="0.2"/>
    <s v=""/>
    <n v="0.2"/>
    <s v=""/>
    <s v=""/>
    <s v="Total"/>
    <x v="20"/>
  </r>
  <r>
    <s v="WYDEQ Permitted Sources"/>
    <s v="56"/>
    <x v="4"/>
    <n v="20200201"/>
    <s v="Compressor Engines"/>
    <n v="57"/>
    <s v=""/>
    <n v="0.4"/>
    <s v=""/>
    <s v=""/>
    <s v="Total"/>
    <x v="22"/>
  </r>
  <r>
    <s v="WYDEQ Permitted Sources"/>
    <s v="56"/>
    <x v="4"/>
    <n v="31000228"/>
    <s v="Dehydrator"/>
    <n v="0.2"/>
    <s v=""/>
    <n v="0.2"/>
    <s v=""/>
    <s v=""/>
    <s v="Total"/>
    <x v="20"/>
  </r>
  <r>
    <s v="WYDEQ Permitted Sources"/>
    <s v="56"/>
    <x v="4"/>
    <n v="31000301"/>
    <s v="Dehydrator"/>
    <n v="0.5"/>
    <n v="1.4"/>
    <n v="2.9"/>
    <s v=""/>
    <s v=""/>
    <s v="Total"/>
    <x v="20"/>
  </r>
  <r>
    <s v="WYDEQ Permitted Sources"/>
    <s v="56"/>
    <x v="4"/>
    <n v="20200209"/>
    <s v="Compressor Engines"/>
    <n v="56.5"/>
    <s v=""/>
    <n v="6.6"/>
    <s v=""/>
    <s v=""/>
    <s v="Total"/>
    <x v="22"/>
  </r>
  <r>
    <s v="WYDEQ Permitted Sources"/>
    <s v="56"/>
    <x v="4"/>
    <n v="40400311"/>
    <s v="Permitted Tank Losses"/>
    <s v=""/>
    <n v="1.7"/>
    <s v=""/>
    <s v=""/>
    <s v=""/>
    <s v="Total"/>
    <x v="11"/>
  </r>
  <r>
    <s v="WYDEQ Permitted Sources"/>
    <s v="56"/>
    <x v="4"/>
    <n v="40400311"/>
    <s v="Permitted Tank Losses"/>
    <s v=""/>
    <n v="2.7"/>
    <s v=""/>
    <s v=""/>
    <s v=""/>
    <s v="Total"/>
    <x v="11"/>
  </r>
  <r>
    <s v="WYDEQ Permitted Sources"/>
    <s v="56"/>
    <x v="4"/>
    <n v="31088801"/>
    <s v="Permitted Fugitives"/>
    <s v=""/>
    <n v="35.5"/>
    <s v=""/>
    <s v=""/>
    <s v=""/>
    <s v="Total"/>
    <x v="4"/>
  </r>
  <r>
    <s v="WYDEQ Permitted Sources"/>
    <s v="56"/>
    <x v="4"/>
    <n v="20200209"/>
    <s v="Compressor Engines"/>
    <n v="11.2"/>
    <s v=""/>
    <n v="3.9"/>
    <s v=""/>
    <s v=""/>
    <s v="Total"/>
    <x v="22"/>
  </r>
  <r>
    <s v="WYDEQ Permitted Sources"/>
    <s v="56"/>
    <x v="4"/>
    <n v="31000404"/>
    <s v="Process Heaters"/>
    <n v="0.4"/>
    <s v=""/>
    <n v="0.1"/>
    <s v=""/>
    <s v=""/>
    <s v="Total"/>
    <x v="5"/>
  </r>
  <r>
    <s v="WYDEQ Permitted Sources"/>
    <s v="56"/>
    <x v="4"/>
    <n v="31000404"/>
    <s v="Process Heaters"/>
    <n v="2.7"/>
    <s v=""/>
    <n v="0.6"/>
    <s v=""/>
    <s v=""/>
    <s v="Total"/>
    <x v="5"/>
  </r>
  <r>
    <s v="WYDEQ Permitted Sources"/>
    <s v="56"/>
    <x v="4"/>
    <n v="31000404"/>
    <s v="Process Heaters"/>
    <n v="0.7"/>
    <s v=""/>
    <n v="0.1"/>
    <s v=""/>
    <s v=""/>
    <s v="Total"/>
    <x v="5"/>
  </r>
  <r>
    <s v="WYDEQ Permitted Sources"/>
    <s v="56"/>
    <x v="4"/>
    <n v="31000404"/>
    <s v="Process Heaters"/>
    <n v="5.6"/>
    <s v=""/>
    <n v="1.4"/>
    <s v=""/>
    <s v=""/>
    <s v="Total"/>
    <x v="5"/>
  </r>
  <r>
    <s v="WYDEQ Permitted Sources"/>
    <s v="56"/>
    <x v="4"/>
    <n v="31000404"/>
    <s v="Process Heaters"/>
    <n v="1.2"/>
    <s v=""/>
    <n v="1"/>
    <s v=""/>
    <s v=""/>
    <s v="Total"/>
    <x v="5"/>
  </r>
  <r>
    <s v="WYDEQ Permitted Sources"/>
    <s v="56"/>
    <x v="4"/>
    <n v="31000205"/>
    <s v="Natural Gas Production, Flares "/>
    <n v="10.7"/>
    <n v="23"/>
    <n v="76.599999999999994"/>
    <s v=""/>
    <s v=""/>
    <s v="Total"/>
    <x v="24"/>
  </r>
  <r>
    <s v="WYDEQ Permitted Sources"/>
    <s v="56"/>
    <x v="4"/>
    <n v="31000205"/>
    <s v="Natural Gas Production, Flares "/>
    <n v="8.6999999999999993"/>
    <n v="6.6"/>
    <n v="2.2000000000000002"/>
    <s v=""/>
    <s v=""/>
    <s v="Total"/>
    <x v="24"/>
  </r>
  <r>
    <s v="WYDEQ Permitted Sources"/>
    <s v="56"/>
    <x v="4"/>
    <n v="31000205"/>
    <s v="Natural Gas Production, Flares "/>
    <n v="0.8"/>
    <n v="0.6"/>
    <n v="0.2"/>
    <s v=""/>
    <s v=""/>
    <s v="Total"/>
    <x v="24"/>
  </r>
  <r>
    <s v="WYDEQ Permitted Sources"/>
    <s v="56"/>
    <x v="4"/>
    <n v="31000205"/>
    <s v="Natural Gas Production, Flares "/>
    <n v="4.2"/>
    <n v="3.1"/>
    <n v="1"/>
    <s v=""/>
    <s v=""/>
    <s v="Total"/>
    <x v="24"/>
  </r>
  <r>
    <s v="WYDEQ Permitted Sources"/>
    <s v="56"/>
    <x v="4"/>
    <n v="20200209"/>
    <s v="Compressor Engines"/>
    <n v="22.7"/>
    <s v=""/>
    <n v="2.1"/>
    <s v=""/>
    <s v=""/>
    <s v="Total"/>
    <x v="22"/>
  </r>
  <r>
    <s v="WYDEQ Permitted Sources"/>
    <s v="56"/>
    <x v="4"/>
    <n v="20200209"/>
    <s v="Compressor Engines"/>
    <n v="28.9"/>
    <s v=""/>
    <n v="6"/>
    <s v=""/>
    <s v=""/>
    <s v="Total"/>
    <x v="22"/>
  </r>
  <r>
    <s v="WYDEQ Permitted Sources"/>
    <s v="56"/>
    <x v="4"/>
    <n v="20200209"/>
    <s v="Compressor Engines"/>
    <n v="59.1"/>
    <s v=""/>
    <n v="0.1"/>
    <s v=""/>
    <s v=""/>
    <s v="Total"/>
    <x v="22"/>
  </r>
  <r>
    <s v="WYDEQ Permitted Sources"/>
    <s v="56"/>
    <x v="4"/>
    <n v="20200209"/>
    <s v="Compressor Engines"/>
    <n v="9.1"/>
    <s v=""/>
    <n v="1.7"/>
    <s v=""/>
    <s v=""/>
    <s v="Total"/>
    <x v="22"/>
  </r>
  <r>
    <s v="WYDEQ Permitted Sources"/>
    <s v="56"/>
    <x v="4"/>
    <n v="20200209"/>
    <s v="Compressor Engines"/>
    <n v="18.600000000000001"/>
    <s v=""/>
    <n v="1.9"/>
    <s v=""/>
    <s v=""/>
    <s v="Total"/>
    <x v="22"/>
  </r>
  <r>
    <s v="WYDEQ Permitted Sources"/>
    <s v="56"/>
    <x v="4"/>
    <n v="20200209"/>
    <s v="Compressor Engines"/>
    <n v="13"/>
    <s v=""/>
    <n v="1.3"/>
    <s v=""/>
    <s v=""/>
    <s v="Total"/>
    <x v="22"/>
  </r>
  <r>
    <s v="WYDEQ Permitted Sources"/>
    <s v="56"/>
    <x v="4"/>
    <n v="20200209"/>
    <s v="Compressor Engines"/>
    <n v="22.6"/>
    <s v=""/>
    <n v="2.6"/>
    <s v=""/>
    <s v=""/>
    <s v="Total"/>
    <x v="22"/>
  </r>
  <r>
    <s v="WYDEQ Permitted Sources"/>
    <s v="56"/>
    <x v="4"/>
    <n v="20200209"/>
    <s v="Compressor Engines"/>
    <n v="17.5"/>
    <s v=""/>
    <n v="1.7"/>
    <s v=""/>
    <s v=""/>
    <s v="Total"/>
    <x v="22"/>
  </r>
  <r>
    <s v="WYDEQ Permitted Sources"/>
    <s v="56"/>
    <x v="4"/>
    <n v="31000404"/>
    <s v="Process Heaters"/>
    <n v="2.7"/>
    <s v=""/>
    <n v="3.1"/>
    <s v=""/>
    <s v=""/>
    <s v="Total"/>
    <x v="5"/>
  </r>
  <r>
    <s v="WYDEQ Permitted Sources"/>
    <s v="56"/>
    <x v="4"/>
    <n v="31000209"/>
    <s v="Other Not Classified"/>
    <n v="7"/>
    <n v="0.1"/>
    <n v="1.6"/>
    <s v=""/>
    <s v=""/>
    <s v="Total"/>
    <x v="23"/>
  </r>
  <r>
    <s v="WYDEQ Permitted Sources"/>
    <s v="56"/>
    <x v="4"/>
    <n v="20200209"/>
    <s v="Compressor Engines"/>
    <n v="7.3"/>
    <s v=""/>
    <n v="3"/>
    <s v=""/>
    <s v=""/>
    <s v="Total"/>
    <x v="22"/>
  </r>
  <r>
    <s v="WYDEQ Permitted Sources"/>
    <s v="56"/>
    <x v="4"/>
    <n v="20200209"/>
    <s v="Compressor Engines"/>
    <n v="16.399999999999999"/>
    <s v=""/>
    <n v="2.6"/>
    <s v=""/>
    <s v=""/>
    <s v="Total"/>
    <x v="22"/>
  </r>
  <r>
    <s v="WYDEQ Permitted Sources"/>
    <s v="56"/>
    <x v="4"/>
    <n v="20200209"/>
    <s v="Compressor Engines"/>
    <n v="17.7"/>
    <s v=""/>
    <n v="1.7"/>
    <s v=""/>
    <s v=""/>
    <s v="Total"/>
    <x v="22"/>
  </r>
  <r>
    <s v="WYDEQ Permitted Sources"/>
    <s v="56"/>
    <x v="4"/>
    <n v="31000209"/>
    <s v="Other Not Classified"/>
    <n v="7.7"/>
    <s v=""/>
    <n v="0.1"/>
    <s v=""/>
    <s v=""/>
    <s v="Total"/>
    <x v="23"/>
  </r>
  <r>
    <s v="WYDEQ Permitted Sources"/>
    <s v="56"/>
    <x v="4"/>
    <n v="31000209"/>
    <s v="Other Not Classified"/>
    <n v="3.1"/>
    <n v="3.4"/>
    <n v="7.9"/>
    <s v=""/>
    <s v=""/>
    <s v="Total"/>
    <x v="23"/>
  </r>
  <r>
    <s v="WYDEQ Permitted Sources"/>
    <s v="56"/>
    <x v="0"/>
    <n v="20200253"/>
    <s v="Compressor Engines"/>
    <n v="1.1499999999999999"/>
    <n v="3.44"/>
    <n v="7.72"/>
    <s v=""/>
    <s v=""/>
    <s v="Total"/>
    <x v="22"/>
  </r>
  <r>
    <s v="WYDEQ Permitted Sources"/>
    <s v="56"/>
    <x v="0"/>
    <n v="20200254"/>
    <s v="Compressor Engines"/>
    <n v="2.5299999999999998"/>
    <n v="0.1"/>
    <n v="0.1"/>
    <s v=""/>
    <s v=""/>
    <s v="Total"/>
    <x v="22"/>
  </r>
  <r>
    <s v="WYDEQ Permitted Sources"/>
    <s v="56"/>
    <x v="0"/>
    <n v="20200253"/>
    <s v="Compressor Engines"/>
    <n v="2.2000000000000002"/>
    <n v="2.97"/>
    <n v="5.23"/>
    <s v=""/>
    <s v=""/>
    <s v="Total"/>
    <x v="22"/>
  </r>
  <r>
    <s v="WYDEQ Permitted Sources"/>
    <s v="56"/>
    <x v="0"/>
    <n v="20200253"/>
    <s v="Compressor Engines"/>
    <n v="0.68"/>
    <n v="3.47"/>
    <n v="4.03"/>
    <s v=""/>
    <s v=""/>
    <s v="Total"/>
    <x v="22"/>
  </r>
  <r>
    <s v="WYDEQ Permitted Sources"/>
    <s v="56"/>
    <x v="0"/>
    <n v="20200253"/>
    <s v="Compressor Engines"/>
    <n v="0.11"/>
    <n v="3.06"/>
    <n v="1.7"/>
    <s v=""/>
    <s v=""/>
    <s v="Total"/>
    <x v="22"/>
  </r>
  <r>
    <s v="WYDEQ Permitted Sources"/>
    <s v="56"/>
    <x v="0"/>
    <n v="20200253"/>
    <s v="Compressor Engines"/>
    <n v="0.63"/>
    <n v="2.93"/>
    <n v="1.06"/>
    <s v=""/>
    <s v=""/>
    <s v="Total"/>
    <x v="22"/>
  </r>
  <r>
    <s v="WYDEQ Permitted Sources"/>
    <s v="56"/>
    <x v="0"/>
    <n v="20200253"/>
    <s v="Compressor Engines"/>
    <n v="3.59"/>
    <n v="2.31"/>
    <n v="7.7"/>
    <s v=""/>
    <s v=""/>
    <s v="Total"/>
    <x v="22"/>
  </r>
  <r>
    <s v="WYDEQ Permitted Sources"/>
    <s v="56"/>
    <x v="0"/>
    <n v="20200254"/>
    <s v="Compressor Engines"/>
    <n v="1.99"/>
    <n v="0.09"/>
    <n v="0.06"/>
    <s v=""/>
    <s v=""/>
    <s v="Total"/>
    <x v="22"/>
  </r>
  <r>
    <s v="WYDEQ Permitted Sources"/>
    <s v="56"/>
    <x v="0"/>
    <n v="20200254"/>
    <s v="Compressor Engines"/>
    <n v="3.41"/>
    <n v="0.34"/>
    <n v="0.32"/>
    <s v=""/>
    <s v=""/>
    <s v="Total"/>
    <x v="22"/>
  </r>
  <r>
    <s v="WYDEQ Permitted Sources"/>
    <s v="56"/>
    <x v="0"/>
    <n v="20200254"/>
    <s v="Compressor Engines"/>
    <n v="2.37"/>
    <n v="0.08"/>
    <n v="0.75"/>
    <s v=""/>
    <s v=""/>
    <s v="Total"/>
    <x v="22"/>
  </r>
  <r>
    <s v="WYDEQ Permitted Sources"/>
    <s v="56"/>
    <x v="0"/>
    <n v="31000203"/>
    <s v="Compressor Engines"/>
    <n v="3.82"/>
    <n v="5.79"/>
    <n v="0.61"/>
    <s v=""/>
    <s v=""/>
    <s v="Total"/>
    <x v="22"/>
  </r>
  <r>
    <s v="WYDEQ Permitted Sources"/>
    <s v="56"/>
    <x v="0"/>
    <n v="31000203"/>
    <s v="Compressor Engines"/>
    <n v="7.53"/>
    <n v="6.09"/>
    <n v="0.68"/>
    <s v=""/>
    <s v=""/>
    <s v="Total"/>
    <x v="22"/>
  </r>
  <r>
    <s v="WYDEQ Permitted Sources"/>
    <s v="56"/>
    <x v="0"/>
    <n v="31000203"/>
    <s v="Compressor Engines"/>
    <n v="6.32"/>
    <n v="5.91"/>
    <n v="0.5"/>
    <s v=""/>
    <s v=""/>
    <s v="Total"/>
    <x v="22"/>
  </r>
  <r>
    <s v="WYDEQ Permitted Sources"/>
    <s v="56"/>
    <x v="0"/>
    <n v="31000203"/>
    <s v="Compressor Engines"/>
    <n v="7.02"/>
    <n v="6.1"/>
    <n v="0.76"/>
    <s v=""/>
    <s v=""/>
    <s v="Total"/>
    <x v="22"/>
  </r>
  <r>
    <s v="WYDEQ Permitted Sources"/>
    <s v="56"/>
    <x v="0"/>
    <n v="31000203"/>
    <s v="Compressor Engines"/>
    <n v="8.07"/>
    <n v="8.23"/>
    <n v="0.52"/>
    <s v=""/>
    <s v=""/>
    <s v="Total"/>
    <x v="22"/>
  </r>
  <r>
    <s v="WYDEQ Permitted Sources"/>
    <s v="56"/>
    <x v="0"/>
    <n v="31000203"/>
    <s v="Compressor Engines"/>
    <n v="5.85"/>
    <n v="6.44"/>
    <n v="0.59"/>
    <s v=""/>
    <s v=""/>
    <s v="Total"/>
    <x v="22"/>
  </r>
  <r>
    <s v="WYDEQ Permitted Sources"/>
    <s v="56"/>
    <x v="0"/>
    <n v="10200603"/>
    <s v="Process Heaters"/>
    <n v="0.28000000000000003"/>
    <n v="0.02"/>
    <n v="0.24"/>
    <s v=""/>
    <s v=""/>
    <s v="Total"/>
    <x v="5"/>
  </r>
  <r>
    <s v="WYDEQ Permitted Sources"/>
    <s v="56"/>
    <x v="0"/>
    <n v="20200254"/>
    <s v="Compressor Engines"/>
    <n v="9.86"/>
    <n v="4.93"/>
    <n v="2.4700000000000002"/>
    <s v=""/>
    <s v=""/>
    <s v="Total"/>
    <x v="22"/>
  </r>
  <r>
    <s v="WYDEQ Permitted Sources"/>
    <s v="56"/>
    <x v="0"/>
    <n v="20200254"/>
    <s v="Compressor Engines"/>
    <n v="14.55"/>
    <n v="7.27"/>
    <n v="3.64"/>
    <s v=""/>
    <s v=""/>
    <s v="Total"/>
    <x v="22"/>
  </r>
  <r>
    <s v="WYDEQ Permitted Sources"/>
    <s v="56"/>
    <x v="0"/>
    <n v="20200254"/>
    <s v="Compressor Engines"/>
    <n v="16.66"/>
    <n v="8.33"/>
    <n v="4.16"/>
    <s v=""/>
    <s v=""/>
    <s v="Total"/>
    <x v="22"/>
  </r>
  <r>
    <s v="WYDEQ Permitted Sources"/>
    <s v="56"/>
    <x v="0"/>
    <n v="20200254"/>
    <s v="Compressor Engines"/>
    <n v="12.51"/>
    <n v="6.26"/>
    <n v="3.13"/>
    <s v=""/>
    <s v=""/>
    <s v="Total"/>
    <x v="22"/>
  </r>
  <r>
    <s v="WYDEQ Permitted Sources"/>
    <s v="56"/>
    <x v="0"/>
    <n v="39900601"/>
    <s v="Process Heaters"/>
    <n v="13.73"/>
    <n v="0.38"/>
    <n v="4.8099999999999996"/>
    <s v=""/>
    <s v=""/>
    <s v="Total"/>
    <x v="5"/>
  </r>
  <r>
    <s v="WYDEQ Permitted Sources"/>
    <s v="56"/>
    <x v="0"/>
    <n v="20200102"/>
    <s v="Compressor Engines"/>
    <n v="0.01"/>
    <n v="0.01"/>
    <n v="0.01"/>
    <s v=""/>
    <s v=""/>
    <s v="Total"/>
    <x v="22"/>
  </r>
  <r>
    <s v="WYDEQ Permitted Sources"/>
    <s v="56"/>
    <x v="0"/>
    <n v="20200253"/>
    <s v="Compressor Engines"/>
    <n v="138.94"/>
    <n v="9.58"/>
    <n v="19.16"/>
    <s v=""/>
    <s v=""/>
    <s v="Total"/>
    <x v="22"/>
  </r>
  <r>
    <s v="WYDEQ Permitted Sources"/>
    <s v="56"/>
    <x v="0"/>
    <n v="20200253"/>
    <s v="Compressor Engines"/>
    <n v="151.84"/>
    <n v="10.47"/>
    <n v="20.94"/>
    <s v=""/>
    <s v=""/>
    <s v="Total"/>
    <x v="22"/>
  </r>
  <r>
    <s v="WYDEQ Permitted Sources"/>
    <s v="56"/>
    <x v="0"/>
    <n v="20200253"/>
    <s v="Compressor Engines"/>
    <n v="171.3"/>
    <n v="11.81"/>
    <n v="23.63"/>
    <s v=""/>
    <s v=""/>
    <s v="Total"/>
    <x v="22"/>
  </r>
  <r>
    <s v="WYDEQ Permitted Sources"/>
    <s v="56"/>
    <x v="0"/>
    <n v="20200253"/>
    <s v="Compressor Engines"/>
    <n v="243.4"/>
    <n v="16.79"/>
    <n v="33.57"/>
    <s v=""/>
    <s v=""/>
    <s v="Total"/>
    <x v="22"/>
  </r>
  <r>
    <s v="WYDEQ Permitted Sources"/>
    <s v="56"/>
    <x v="0"/>
    <n v="20200254"/>
    <s v="Compressor Engines"/>
    <n v="40.39"/>
    <n v="16.829999999999998"/>
    <n v="50.48"/>
    <s v=""/>
    <s v=""/>
    <s v="Total"/>
    <x v="22"/>
  </r>
  <r>
    <s v="WYDEQ Permitted Sources"/>
    <s v="56"/>
    <x v="0"/>
    <n v="20200201"/>
    <s v="Compressor Engines"/>
    <n v="58.46"/>
    <n v="5.83"/>
    <n v="1.73"/>
    <s v=""/>
    <s v=""/>
    <s v="Total"/>
    <x v="22"/>
  </r>
  <r>
    <s v="WYDEQ Permitted Sources"/>
    <s v="56"/>
    <x v="0"/>
    <n v="20200201"/>
    <s v="Compressor Engines"/>
    <n v="108.22"/>
    <n v="5.86"/>
    <n v="12.5"/>
    <s v=""/>
    <s v=""/>
    <s v="Total"/>
    <x v="22"/>
  </r>
  <r>
    <s v="WYDEQ Permitted Sources"/>
    <s v="56"/>
    <x v="0"/>
    <n v="20200102"/>
    <s v="Compressor Engines"/>
    <n v="0.03"/>
    <s v=""/>
    <n v="0.04"/>
    <s v=""/>
    <s v=""/>
    <s v="Total"/>
    <x v="22"/>
  </r>
  <r>
    <s v="WYDEQ Permitted Sources"/>
    <s v="56"/>
    <x v="0"/>
    <n v="20200102"/>
    <s v="Compressor Engines"/>
    <n v="0.02"/>
    <n v="0.01"/>
    <n v="0.02"/>
    <s v=""/>
    <s v=""/>
    <s v="Total"/>
    <x v="22"/>
  </r>
  <r>
    <s v="WYDEQ Permitted Sources"/>
    <s v="56"/>
    <x v="0"/>
    <n v="31000220"/>
    <s v="Permitted Fugitives"/>
    <s v=""/>
    <n v="2.34"/>
    <s v=""/>
    <s v=""/>
    <s v=""/>
    <s v="Total"/>
    <x v="4"/>
  </r>
  <r>
    <s v="WYDEQ Permitted Sources"/>
    <s v="56"/>
    <x v="0"/>
    <n v="39900601"/>
    <s v="Process Heaters"/>
    <n v="4.6500000000000004"/>
    <n v="0.17"/>
    <n v="0.02"/>
    <s v=""/>
    <s v=""/>
    <s v="Total"/>
    <x v="5"/>
  </r>
  <r>
    <s v="WYDEQ Permitted Sources"/>
    <s v="56"/>
    <x v="0"/>
    <n v="31000404"/>
    <s v="Process Heaters"/>
    <n v="0.66"/>
    <n v="0.03"/>
    <n v="0.14000000000000001"/>
    <s v=""/>
    <s v=""/>
    <s v="Total"/>
    <x v="5"/>
  </r>
  <r>
    <s v="WYDEQ Permitted Sources"/>
    <s v="56"/>
    <x v="0"/>
    <n v="10300603"/>
    <s v="Process Heaters"/>
    <n v="0.32"/>
    <n v="0.02"/>
    <n v="7.0000000000000007E-2"/>
    <s v=""/>
    <s v=""/>
    <s v="Total"/>
    <x v="5"/>
  </r>
  <r>
    <s v="WYDEQ Permitted Sources"/>
    <s v="56"/>
    <x v="0"/>
    <n v="10300603"/>
    <s v="Process Heaters"/>
    <n v="0.62"/>
    <n v="0.03"/>
    <n v="0.13"/>
    <s v=""/>
    <s v=""/>
    <s v="Total"/>
    <x v="5"/>
  </r>
  <r>
    <s v="WYDEQ Permitted Sources"/>
    <s v="56"/>
    <x v="0"/>
    <n v="20200253"/>
    <s v="Compressor Engines"/>
    <n v="0.01"/>
    <n v="0.01"/>
    <n v="0.04"/>
    <s v=""/>
    <s v=""/>
    <s v="Total"/>
    <x v="22"/>
  </r>
  <r>
    <s v="WYDEQ Permitted Sources"/>
    <s v="56"/>
    <x v="0"/>
    <n v="20200253"/>
    <s v="Compressor Engines"/>
    <n v="0.01"/>
    <n v="0.01"/>
    <n v="0.04"/>
    <s v=""/>
    <s v=""/>
    <s v="Total"/>
    <x v="22"/>
  </r>
  <r>
    <s v="WYDEQ Permitted Sources"/>
    <s v="56"/>
    <x v="0"/>
    <n v="10300603"/>
    <s v="Process Heaters"/>
    <n v="0.7"/>
    <n v="0.04"/>
    <n v="0.15"/>
    <s v=""/>
    <s v=""/>
    <s v="Total"/>
    <x v="5"/>
  </r>
  <r>
    <s v="WYDEQ Permitted Sources"/>
    <s v="56"/>
    <x v="0"/>
    <n v="31000205"/>
    <s v="Natural Gas Production, Flares "/>
    <n v="0.06"/>
    <s v=""/>
    <s v=""/>
    <s v=""/>
    <s v=""/>
    <s v="Total"/>
    <x v="24"/>
  </r>
  <r>
    <s v="WYDEQ Permitted Sources"/>
    <s v="56"/>
    <x v="0"/>
    <n v="31000205"/>
    <s v="Natural Gas Production, Flares "/>
    <n v="14.94"/>
    <n v="22.48"/>
    <n v="3.73"/>
    <s v=""/>
    <s v=""/>
    <s v="Total"/>
    <x v="24"/>
  </r>
  <r>
    <s v="WYDEQ Permitted Sources"/>
    <s v="56"/>
    <x v="0"/>
    <n v="31000205"/>
    <s v="Natural Gas Production, Flares "/>
    <n v="0.24"/>
    <n v="0.15"/>
    <n v="1.56"/>
    <s v=""/>
    <s v=""/>
    <s v="Total"/>
    <x v="24"/>
  </r>
  <r>
    <s v="WYDEQ Permitted Sources"/>
    <s v="56"/>
    <x v="0"/>
    <n v="10500106"/>
    <s v="Process Heaters"/>
    <n v="0.8"/>
    <n v="0"/>
    <n v="0.6"/>
    <s v=""/>
    <s v=""/>
    <s v="Total"/>
    <x v="5"/>
  </r>
  <r>
    <s v="WYDEQ Permitted Sources"/>
    <s v="56"/>
    <x v="0"/>
    <n v="31000220"/>
    <s v="Permitted Fugitives"/>
    <s v=""/>
    <n v="2.2000000000000002"/>
    <s v=""/>
    <s v=""/>
    <s v=""/>
    <s v="Total"/>
    <x v="4"/>
  </r>
  <r>
    <s v="WYDEQ Permitted Sources"/>
    <s v="56"/>
    <x v="0"/>
    <n v="20200201"/>
    <s v="Compressor Engines"/>
    <n v="9.5"/>
    <n v="3.5"/>
    <n v="23.3"/>
    <s v=""/>
    <s v=""/>
    <s v="Total"/>
    <x v="22"/>
  </r>
  <r>
    <s v="WYDEQ Permitted Sources"/>
    <s v="56"/>
    <x v="0"/>
    <n v="20200201"/>
    <s v="Compressor Engines"/>
    <n v="8.3000000000000007"/>
    <n v="0.5"/>
    <n v="0.9"/>
    <s v=""/>
    <s v=""/>
    <s v="Total"/>
    <x v="22"/>
  </r>
  <r>
    <s v="WYDEQ Permitted Sources"/>
    <s v="56"/>
    <x v="0"/>
    <n v="20200254"/>
    <s v="Compressor Engines"/>
    <n v="13.53"/>
    <n v="8.56"/>
    <n v="0.71"/>
    <s v=""/>
    <s v=""/>
    <s v="Total"/>
    <x v="22"/>
  </r>
  <r>
    <s v="WYDEQ Permitted Sources"/>
    <s v="56"/>
    <x v="0"/>
    <n v="20200254"/>
    <s v="Compressor Engines"/>
    <n v="8.6"/>
    <n v="8.64"/>
    <n v="0.43"/>
    <s v=""/>
    <s v=""/>
    <s v="Total"/>
    <x v="22"/>
  </r>
  <r>
    <s v="WYDEQ Permitted Sources"/>
    <s v="56"/>
    <x v="0"/>
    <n v="20200254"/>
    <s v="Compressor Engines"/>
    <n v="10.64"/>
    <n v="8.15"/>
    <n v="0.62"/>
    <s v=""/>
    <s v=""/>
    <s v="Total"/>
    <x v="22"/>
  </r>
  <r>
    <s v="WYDEQ Permitted Sources"/>
    <s v="56"/>
    <x v="0"/>
    <n v="31000404"/>
    <s v="Process Heaters"/>
    <n v="1.4E-2"/>
    <n v="0"/>
    <n v="0.05"/>
    <s v=""/>
    <s v=""/>
    <s v="Total"/>
    <x v="5"/>
  </r>
  <r>
    <s v="WYDEQ Permitted Sources"/>
    <s v="56"/>
    <x v="0"/>
    <n v="20200253"/>
    <s v="Compressor Engines"/>
    <n v="7.0000000000000007E-2"/>
    <n v="0.01"/>
    <n v="0.05"/>
    <s v=""/>
    <s v=""/>
    <s v="Total"/>
    <x v="22"/>
  </r>
  <r>
    <s v="WYDEQ Permitted Sources"/>
    <s v="56"/>
    <x v="0"/>
    <n v="40400312"/>
    <s v="Permitted Tank Losses"/>
    <s v=""/>
    <n v="0.36"/>
    <s v=""/>
    <s v=""/>
    <s v=""/>
    <s v="Total"/>
    <x v="11"/>
  </r>
  <r>
    <s v="WYDEQ Permitted Sources"/>
    <s v="56"/>
    <x v="0"/>
    <n v="40400312"/>
    <s v="Permitted Tank Losses"/>
    <s v=""/>
    <n v="0.14000000000000001"/>
    <s v=""/>
    <s v=""/>
    <s v=""/>
    <s v="Total"/>
    <x v="11"/>
  </r>
  <r>
    <s v="WYDEQ Permitted Sources"/>
    <s v="56"/>
    <x v="0"/>
    <n v="40400312"/>
    <s v="Permitted Tank Losses"/>
    <s v=""/>
    <n v="5.7169999999999996"/>
    <s v=""/>
    <s v=""/>
    <s v=""/>
    <s v="Total"/>
    <x v="11"/>
  </r>
  <r>
    <s v="WYDEQ Permitted Sources"/>
    <s v="56"/>
    <x v="0"/>
    <n v="40400312"/>
    <s v="Permitted Tank Losses"/>
    <s v=""/>
    <n v="5.7744999999999997"/>
    <s v=""/>
    <s v=""/>
    <s v=""/>
    <s v="Total"/>
    <x v="11"/>
  </r>
  <r>
    <s v="WYDEQ Permitted Sources"/>
    <s v="56"/>
    <x v="0"/>
    <n v="40400312"/>
    <s v="Permitted Tank Losses"/>
    <s v=""/>
    <n v="43.823"/>
    <s v=""/>
    <s v=""/>
    <s v=""/>
    <s v="Total"/>
    <x v="11"/>
  </r>
  <r>
    <s v="WYDEQ Permitted Sources"/>
    <s v="56"/>
    <x v="0"/>
    <n v="40400302"/>
    <s v="Permitted Tank Losses"/>
    <s v=""/>
    <n v="12.53"/>
    <s v=""/>
    <s v=""/>
    <s v=""/>
    <s v="Total"/>
    <x v="11"/>
  </r>
  <r>
    <s v="WYDEQ Permitted Sources"/>
    <s v="56"/>
    <x v="0"/>
    <n v="31000301"/>
    <s v="Dehydrator"/>
    <s v=""/>
    <n v="2.12"/>
    <s v=""/>
    <s v=""/>
    <s v=""/>
    <s v="Total"/>
    <x v="20"/>
  </r>
  <r>
    <s v="WYDEQ Permitted Sources"/>
    <s v="56"/>
    <x v="0"/>
    <n v="20200253"/>
    <s v="Compressor Engines"/>
    <n v="66.56"/>
    <n v="4.53"/>
    <n v="15.14"/>
    <s v=""/>
    <s v=""/>
    <s v="Total"/>
    <x v="22"/>
  </r>
  <r>
    <s v="WYDEQ Permitted Sources"/>
    <s v="56"/>
    <x v="0"/>
    <n v="31000220"/>
    <s v="Permitted Fugitives"/>
    <s v=""/>
    <n v="0.13"/>
    <s v=""/>
    <s v=""/>
    <s v=""/>
    <s v="Total"/>
    <x v="4"/>
  </r>
  <r>
    <s v="WYDEQ Permitted Sources"/>
    <s v="56"/>
    <x v="0"/>
    <n v="31000302"/>
    <s v="Dehydrator"/>
    <n v="0.04"/>
    <s v=""/>
    <s v=""/>
    <s v=""/>
    <s v=""/>
    <s v="Total"/>
    <x v="20"/>
  </r>
  <r>
    <s v="WYDEQ Permitted Sources"/>
    <s v="56"/>
    <x v="0"/>
    <n v="31000299"/>
    <s v="Other Not Classified"/>
    <s v=""/>
    <n v="0.46"/>
    <s v=""/>
    <s v=""/>
    <s v=""/>
    <s v="Total"/>
    <x v="23"/>
  </r>
  <r>
    <s v="WYDEQ Permitted Sources"/>
    <s v="56"/>
    <x v="0"/>
    <n v="31000301"/>
    <s v="Dehydrator"/>
    <n v="0.01"/>
    <n v="0.35"/>
    <n v="3.19"/>
    <s v=""/>
    <s v=""/>
    <s v="Total"/>
    <x v="20"/>
  </r>
  <r>
    <s v="WYDEQ Permitted Sources"/>
    <s v="56"/>
    <x v="0"/>
    <n v="31000203"/>
    <s v="Compressor Engines"/>
    <n v="29.9"/>
    <n v="10.029999999999999"/>
    <n v="44.84"/>
    <s v=""/>
    <s v=""/>
    <s v="Total"/>
    <x v="22"/>
  </r>
  <r>
    <s v="WYDEQ Permitted Sources"/>
    <s v="56"/>
    <x v="0"/>
    <n v="31000203"/>
    <s v="Compressor Engines"/>
    <n v="27.03"/>
    <n v="9.06"/>
    <n v="40.54"/>
    <s v=""/>
    <s v=""/>
    <s v="Total"/>
    <x v="22"/>
  </r>
  <r>
    <s v="WYDEQ Permitted Sources"/>
    <s v="56"/>
    <x v="0"/>
    <n v="31000203"/>
    <s v="Compressor Engines"/>
    <n v="50.68"/>
    <n v="0.7"/>
    <n v="50.33"/>
    <s v=""/>
    <s v=""/>
    <s v="Total"/>
    <x v="22"/>
  </r>
  <r>
    <s v="WYDEQ Permitted Sources"/>
    <s v="56"/>
    <x v="0"/>
    <n v="31000203"/>
    <s v="Compressor Engines"/>
    <n v="5.8"/>
    <n v="1.87"/>
    <n v="10.23"/>
    <s v=""/>
    <s v=""/>
    <s v="Total"/>
    <x v="22"/>
  </r>
  <r>
    <s v="WYDEQ Permitted Sources"/>
    <s v="56"/>
    <x v="0"/>
    <n v="31000203"/>
    <s v="Compressor Engines"/>
    <n v="4.97"/>
    <n v="0.31"/>
    <n v="4.97"/>
    <s v=""/>
    <s v=""/>
    <s v="Total"/>
    <x v="22"/>
  </r>
  <r>
    <s v="WYDEQ Permitted Sources"/>
    <s v="56"/>
    <x v="0"/>
    <n v="31000205"/>
    <s v="Natural Gas Production, Flares "/>
    <n v="4.16"/>
    <n v="3.18"/>
    <n v="1.05"/>
    <s v=""/>
    <s v=""/>
    <s v="Total"/>
    <x v="24"/>
  </r>
  <r>
    <s v="WYDEQ Permitted Sources"/>
    <s v="56"/>
    <x v="0"/>
    <n v="31000205"/>
    <s v="Natural Gas Production, Flares "/>
    <n v="22.65"/>
    <n v="17.64"/>
    <n v="5.68"/>
    <s v=""/>
    <s v=""/>
    <s v="Total"/>
    <x v="24"/>
  </r>
  <r>
    <s v="WYDEQ Permitted Sources"/>
    <s v="56"/>
    <x v="0"/>
    <n v="31000404"/>
    <s v="Process Heaters"/>
    <n v="0"/>
    <n v="0.24"/>
    <n v="3.03"/>
    <s v=""/>
    <s v=""/>
    <s v="Total"/>
    <x v="5"/>
  </r>
  <r>
    <s v="WYDEQ Permitted Sources"/>
    <s v="56"/>
    <x v="0"/>
    <n v="31000404"/>
    <s v="Process Heaters"/>
    <n v="0"/>
    <n v="0.15"/>
    <n v="1.91"/>
    <s v=""/>
    <s v=""/>
    <s v="Total"/>
    <x v="5"/>
  </r>
  <r>
    <s v="WYDEQ Permitted Sources"/>
    <s v="56"/>
    <x v="0"/>
    <n v="31000203"/>
    <s v="Compressor Engines"/>
    <n v="28.86"/>
    <n v="0.56000000000000005"/>
    <n v="51.1"/>
    <s v=""/>
    <s v=""/>
    <s v="Total"/>
    <x v="22"/>
  </r>
  <r>
    <s v="WYDEQ Permitted Sources"/>
    <s v="56"/>
    <x v="0"/>
    <n v="31000203"/>
    <s v="Compressor Engines"/>
    <n v="16.43"/>
    <n v="0.7"/>
    <n v="6.06"/>
    <s v=""/>
    <s v=""/>
    <s v="Total"/>
    <x v="22"/>
  </r>
  <r>
    <s v="WYDEQ Permitted Sources"/>
    <s v="56"/>
    <x v="0"/>
    <n v="31000203"/>
    <s v="Compressor Engines"/>
    <n v="42.17"/>
    <n v="1.2"/>
    <n v="51.29"/>
    <s v=""/>
    <s v=""/>
    <s v="Total"/>
    <x v="22"/>
  </r>
  <r>
    <s v="WYDEQ Permitted Sources"/>
    <s v="56"/>
    <x v="0"/>
    <n v="31000203"/>
    <s v="Compressor Engines"/>
    <n v="24.25"/>
    <n v="0.3"/>
    <n v="4.2300000000000004"/>
    <s v=""/>
    <s v=""/>
    <s v="Total"/>
    <x v="22"/>
  </r>
  <r>
    <s v="WYDEQ Permitted Sources"/>
    <s v="56"/>
    <x v="0"/>
    <n v="31000203"/>
    <s v="Compressor Engines"/>
    <n v="25.33"/>
    <n v="0.31"/>
    <n v="1.91"/>
    <s v=""/>
    <s v=""/>
    <s v="Total"/>
    <x v="22"/>
  </r>
  <r>
    <s v="WYDEQ Permitted Sources"/>
    <s v="56"/>
    <x v="0"/>
    <n v="31000404"/>
    <s v="Process Heaters"/>
    <s v=""/>
    <n v="0.18"/>
    <n v="2.31"/>
    <s v=""/>
    <s v=""/>
    <s v="Total"/>
    <x v="5"/>
  </r>
  <r>
    <s v="WYDEQ Permitted Sources"/>
    <s v="56"/>
    <x v="0"/>
    <n v="31000404"/>
    <s v="Process Heaters"/>
    <n v="9.9600000000000009"/>
    <n v="1.26"/>
    <n v="9.1"/>
    <s v=""/>
    <s v=""/>
    <s v="Total"/>
    <x v="5"/>
  </r>
  <r>
    <s v="WYDEQ Permitted Sources"/>
    <s v="56"/>
    <x v="0"/>
    <n v="31000203"/>
    <s v="Compressor Engines"/>
    <n v="12.46"/>
    <n v="6.89"/>
    <n v="2.2400000000000002"/>
    <s v=""/>
    <s v=""/>
    <s v="Total"/>
    <x v="22"/>
  </r>
  <r>
    <s v="WYDEQ Permitted Sources"/>
    <s v="56"/>
    <x v="0"/>
    <n v="31000305"/>
    <s v="Amine Unit"/>
    <s v=""/>
    <n v="3.93"/>
    <s v=""/>
    <s v=""/>
    <s v=""/>
    <s v="Total"/>
    <x v="25"/>
  </r>
  <r>
    <s v="WYDEQ Permitted Sources"/>
    <s v="56"/>
    <x v="0"/>
    <n v="31000305"/>
    <s v="Amine Unit"/>
    <s v=""/>
    <n v="3.93"/>
    <s v=""/>
    <s v=""/>
    <s v=""/>
    <s v="Total"/>
    <x v="25"/>
  </r>
  <r>
    <s v="WYDEQ Permitted Sources"/>
    <s v="56"/>
    <x v="0"/>
    <n v="31088811"/>
    <s v="Permitted Fugitives"/>
    <s v=""/>
    <n v="16.850000000000001"/>
    <s v=""/>
    <s v=""/>
    <s v=""/>
    <s v="Total"/>
    <x v="4"/>
  </r>
  <r>
    <s v="WYDEQ Permitted Sources"/>
    <s v="56"/>
    <x v="3"/>
    <n v="20200253"/>
    <s v="Compressor Engines"/>
    <n v="205"/>
    <n v="6.3"/>
    <n v="32"/>
    <s v=""/>
    <n v="1.6"/>
    <s v="Total"/>
    <x v="22"/>
  </r>
  <r>
    <s v="WYDEQ Permitted Sources"/>
    <s v="56"/>
    <x v="3"/>
    <n v="20200253"/>
    <s v="Compressor Engines"/>
    <n v="42.1"/>
    <n v="10.1"/>
    <n v="7.5"/>
    <s v=""/>
    <n v="1.3"/>
    <s v="Total"/>
    <x v="22"/>
  </r>
  <r>
    <s v="WYDEQ Permitted Sources"/>
    <s v="56"/>
    <x v="3"/>
    <n v="20200253"/>
    <s v="Compressor Engines"/>
    <n v="162.69999999999999"/>
    <n v="5"/>
    <n v="25.4"/>
    <s v=""/>
    <n v="1.3"/>
    <s v="Total"/>
    <x v="22"/>
  </r>
  <r>
    <s v="WYDEQ Permitted Sources"/>
    <s v="56"/>
    <x v="3"/>
    <n v="20200253"/>
    <s v="Compressor Engines"/>
    <n v="104.2"/>
    <n v="3.8"/>
    <n v="13.3"/>
    <s v=""/>
    <n v="1.2"/>
    <s v="Total"/>
    <x v="22"/>
  </r>
  <r>
    <s v="WYDEQ Permitted Sources"/>
    <s v="56"/>
    <x v="3"/>
    <n v="20200201"/>
    <s v="Compressor Engines"/>
    <n v="63"/>
    <n v="5.7"/>
    <n v="1.5"/>
    <n v="0.5"/>
    <n v="1"/>
    <s v="Total"/>
    <x v="22"/>
  </r>
  <r>
    <s v="WYDEQ Permitted Sources"/>
    <s v="56"/>
    <x v="3"/>
    <n v="20200201"/>
    <s v="Compressor Engines"/>
    <n v="74.2"/>
    <n v="5.7"/>
    <n v="2"/>
    <n v="0.5"/>
    <n v="1"/>
    <s v="Total"/>
    <x v="22"/>
  </r>
  <r>
    <s v="WYDEQ Permitted Sources"/>
    <s v="56"/>
    <x v="3"/>
    <n v="31000220"/>
    <s v="Permitted Fugitives"/>
    <s v=""/>
    <s v=""/>
    <s v=""/>
    <s v=""/>
    <n v="0.3"/>
    <s v="Total"/>
    <x v="4"/>
  </r>
  <r>
    <s v="WYDEQ Permitted Sources"/>
    <s v="56"/>
    <x v="3"/>
    <n v="10500106"/>
    <s v="Process Heaters"/>
    <n v="1.8"/>
    <s v=""/>
    <n v="1.5"/>
    <s v=""/>
    <s v=""/>
    <s v="Total"/>
    <x v="5"/>
  </r>
  <r>
    <s v="WYDEQ Permitted Sources"/>
    <s v="56"/>
    <x v="6"/>
    <n v="31000227"/>
    <s v="Dehydrator"/>
    <n v="0.438"/>
    <n v="1.3140000000000001"/>
    <n v="0.438"/>
    <s v=""/>
    <s v=""/>
    <s v="Total"/>
    <x v="20"/>
  </r>
  <r>
    <s v="WYDEQ Permitted Sources"/>
    <s v="56"/>
    <x v="6"/>
    <n v="31000227"/>
    <s v="Dehydrator"/>
    <n v="0.438"/>
    <n v="0.876"/>
    <n v="0.438"/>
    <s v=""/>
    <s v=""/>
    <s v="Total"/>
    <x v="20"/>
  </r>
  <r>
    <s v="WYDEQ Permitted Sources"/>
    <s v="56"/>
    <x v="6"/>
    <n v="10201002"/>
    <s v="Process Heaters"/>
    <n v="3.0659999999999998"/>
    <n v="0.438"/>
    <n v="2.6280000000000001"/>
    <s v=""/>
    <s v=""/>
    <s v="Total"/>
    <x v="5"/>
  </r>
  <r>
    <s v="WYDEQ Permitted Sources"/>
    <s v="56"/>
    <x v="6"/>
    <n v="31088811"/>
    <s v="Permitted Fugitives"/>
    <n v="0"/>
    <n v="4.8179999999999996"/>
    <n v="0"/>
    <s v=""/>
    <s v=""/>
    <s v="Total"/>
    <x v="4"/>
  </r>
  <r>
    <s v="WYDEQ Permitted Sources"/>
    <s v="56"/>
    <x v="6"/>
    <n v="10201002"/>
    <s v="Process Heaters"/>
    <n v="5.694"/>
    <n v="0.30659999999999998"/>
    <n v="4.8179999999999996"/>
    <s v=""/>
    <s v=""/>
    <s v="Total"/>
    <x v="5"/>
  </r>
  <r>
    <s v="WYDEQ Permitted Sources"/>
    <s v="56"/>
    <x v="6"/>
    <n v="31000305"/>
    <s v="Amine Unit"/>
    <n v="0.876"/>
    <n v="4.3799999999999999E-2"/>
    <n v="0.876"/>
    <s v=""/>
    <s v=""/>
    <s v="Total"/>
    <x v="25"/>
  </r>
  <r>
    <s v="WYDEQ Permitted Sources"/>
    <s v="56"/>
    <x v="6"/>
    <n v="31000227"/>
    <s v="Dehydrator"/>
    <n v="0"/>
    <n v="10.074"/>
    <n v="0"/>
    <s v=""/>
    <s v=""/>
    <s v="Total"/>
    <x v="20"/>
  </r>
  <r>
    <s v="WYDEQ Permitted Sources"/>
    <s v="56"/>
    <x v="6"/>
    <n v="31000228"/>
    <s v="Dehydrator"/>
    <n v="0.4"/>
    <n v="0"/>
    <n v="0.1"/>
    <s v=""/>
    <s v=""/>
    <s v="Total"/>
    <x v="20"/>
  </r>
  <r>
    <s v="WYDEQ Permitted Sources"/>
    <s v="56"/>
    <x v="6"/>
    <n v="31000220"/>
    <s v="Permitted Fugitives"/>
    <n v="0"/>
    <n v="11.1"/>
    <n v="0"/>
    <s v=""/>
    <s v=""/>
    <s v="Total"/>
    <x v="4"/>
  </r>
  <r>
    <s v="WYDEQ Permitted Sources"/>
    <s v="56"/>
    <x v="6"/>
    <n v="40400312"/>
    <s v="Permitted Tank Losses"/>
    <n v="0"/>
    <n v="0.8"/>
    <n v="0"/>
    <s v=""/>
    <s v=""/>
    <s v="Total"/>
    <x v="11"/>
  </r>
  <r>
    <s v="WYDEQ Permitted Sources"/>
    <s v="56"/>
    <x v="6"/>
    <n v="31088811"/>
    <s v="Permitted Fugitives"/>
    <n v="0"/>
    <n v="2"/>
    <n v="0"/>
    <s v=""/>
    <s v=""/>
    <s v="Total"/>
    <x v="4"/>
  </r>
  <r>
    <s v="WYDEQ Permitted Sources"/>
    <s v="56"/>
    <x v="6"/>
    <n v="40400402"/>
    <s v="Permitted Tank Losses"/>
    <n v="0"/>
    <n v="0.3"/>
    <n v="0"/>
    <s v=""/>
    <s v=""/>
    <s v="Total"/>
    <x v="11"/>
  </r>
  <r>
    <s v="WYDEQ Permitted Sources"/>
    <s v="56"/>
    <x v="6"/>
    <n v="30600903"/>
    <s v="Natural Gas Production, Flares "/>
    <n v="0.41743559310752998"/>
    <n v="4.7"/>
    <n v="0.1"/>
    <s v=""/>
    <s v=""/>
    <s v="Total"/>
    <x v="24"/>
  </r>
  <r>
    <s v="WYDEQ Permitted Sources"/>
    <s v="56"/>
    <x v="6"/>
    <n v="31000304"/>
    <s v="Dehydrator"/>
    <n v="0"/>
    <n v="0.1"/>
    <n v="0"/>
    <s v=""/>
    <s v=""/>
    <s v="Total"/>
    <x v="20"/>
  </r>
  <r>
    <s v="WYDEQ Permitted Sources"/>
    <s v="56"/>
    <x v="6"/>
    <n v="40400316"/>
    <s v="Permitted Tank Losses"/>
    <n v="0"/>
    <n v="0.1"/>
    <n v="0"/>
    <s v=""/>
    <s v=""/>
    <s v="Total"/>
    <x v="11"/>
  </r>
  <r>
    <s v="WYDEQ Permitted Sources"/>
    <s v="56"/>
    <x v="6"/>
    <n v="10200602"/>
    <s v="Process Heaters"/>
    <n v="39.238945752107803"/>
    <n v="1.1000000000000001"/>
    <n v="16.5"/>
    <s v=""/>
    <s v=""/>
    <s v="Total"/>
    <x v="5"/>
  </r>
  <r>
    <s v="WYDEQ Permitted Sources"/>
    <s v="56"/>
    <x v="6"/>
    <n v="10200602"/>
    <s v="Process Heaters"/>
    <n v="39.238945752107803"/>
    <n v="1.1000000000000001"/>
    <n v="16.5"/>
    <s v=""/>
    <s v=""/>
    <s v="Total"/>
    <x v="5"/>
  </r>
  <r>
    <s v="WYDEQ Permitted Sources"/>
    <s v="56"/>
    <x v="6"/>
    <n v="31000209"/>
    <s v="Other Not Classified"/>
    <n v="17.9149442041981"/>
    <n v="0.7"/>
    <n v="4.4000000000000004"/>
    <n v="80.2"/>
    <s v=""/>
    <s v="Total"/>
    <x v="23"/>
  </r>
  <r>
    <s v="WYDEQ Permitted Sources"/>
    <s v="56"/>
    <x v="6"/>
    <n v="31088811"/>
    <s v="Permitted Fugitives"/>
    <n v="0"/>
    <n v="58.253999999999998"/>
    <n v="0"/>
    <s v=""/>
    <s v=""/>
    <s v="Total"/>
    <x v="4"/>
  </r>
  <r>
    <s v="WYDEQ Permitted Sources"/>
    <s v="56"/>
    <x v="6"/>
    <n v="40400312"/>
    <s v="Permitted Tank Losses"/>
    <n v="1.0511999999999999"/>
    <n v="1.8834"/>
    <n v="2.5842000000000001"/>
    <s v=""/>
    <s v=""/>
    <s v="Total"/>
    <x v="11"/>
  </r>
  <r>
    <s v="WYDEQ Permitted Sources"/>
    <s v="56"/>
    <x v="6"/>
    <n v="31088811"/>
    <s v="Permitted Fugitives"/>
    <n v="0"/>
    <n v="0.13139999999999999"/>
    <n v="0"/>
    <s v=""/>
    <s v=""/>
    <s v="Total"/>
    <x v="4"/>
  </r>
  <r>
    <s v="WYDEQ Permitted Sources"/>
    <s v="56"/>
    <x v="6"/>
    <n v="31000299"/>
    <s v="Other Not Classified"/>
    <n v="0"/>
    <n v="3.0659999999999998"/>
    <n v="0"/>
    <s v=""/>
    <s v=""/>
    <s v="Total"/>
    <x v="23"/>
  </r>
  <r>
    <s v="WYDEQ Permitted Sources"/>
    <s v="56"/>
    <x v="6"/>
    <n v="31088811"/>
    <s v="Permitted Fugitives"/>
    <n v="0"/>
    <n v="0.876"/>
    <n v="0"/>
    <s v=""/>
    <s v=""/>
    <s v="Total"/>
    <x v="4"/>
  </r>
  <r>
    <s v="WYDEQ Permitted Sources"/>
    <s v="56"/>
    <x v="6"/>
    <n v="31000227"/>
    <s v="Dehydrator"/>
    <n v="0"/>
    <n v="9.6359999999999992"/>
    <n v="0"/>
    <s v=""/>
    <s v=""/>
    <s v="Total"/>
    <x v="20"/>
  </r>
  <r>
    <s v="WYDEQ Permitted Sources"/>
    <s v="56"/>
    <x v="6"/>
    <n v="10201002"/>
    <s v="Process Heaters"/>
    <n v="0.438"/>
    <n v="0"/>
    <n v="0.438"/>
    <s v=""/>
    <s v=""/>
    <s v="Total"/>
    <x v="5"/>
  </r>
  <r>
    <s v="WYDEQ Permitted Sources"/>
    <s v="56"/>
    <x v="6"/>
    <n v="10201002"/>
    <s v="Process Heaters"/>
    <n v="0.438"/>
    <n v="0"/>
    <n v="0.438"/>
    <s v=""/>
    <s v=""/>
    <s v="Total"/>
    <x v="5"/>
  </r>
  <r>
    <s v="WYDEQ Permitted Sources"/>
    <s v="56"/>
    <x v="6"/>
    <n v="10201002"/>
    <s v="Process Heaters"/>
    <n v="5.9130000000000003"/>
    <n v="2.9784000000000002"/>
    <n v="7.8840000000000003"/>
    <s v=""/>
    <s v=""/>
    <s v="Total"/>
    <x v="5"/>
  </r>
  <r>
    <s v="WYDEQ Permitted Sources"/>
    <s v="56"/>
    <x v="6"/>
    <n v="31000216"/>
    <s v="Natural Gas Production, Flares "/>
    <n v="0.13139999999999999"/>
    <n v="0"/>
    <n v="0.83220000000000005"/>
    <s v=""/>
    <s v=""/>
    <s v="Total"/>
    <x v="24"/>
  </r>
  <r>
    <s v="WYDEQ Permitted Sources"/>
    <s v="56"/>
    <x v="6"/>
    <n v="31000227"/>
    <s v="Dehydrator"/>
    <n v="0"/>
    <n v="13.577999999999999"/>
    <n v="0"/>
    <s v=""/>
    <s v=""/>
    <s v="Total"/>
    <x v="20"/>
  </r>
  <r>
    <s v="WYDEQ Permitted Sources"/>
    <s v="56"/>
    <x v="6"/>
    <n v="10201002"/>
    <s v="Process Heaters"/>
    <n v="0.438"/>
    <n v="0"/>
    <n v="0.438"/>
    <s v=""/>
    <s v=""/>
    <s v="Total"/>
    <x v="5"/>
  </r>
  <r>
    <s v="WYDEQ Permitted Sources"/>
    <s v="56"/>
    <x v="6"/>
    <n v="40400311"/>
    <s v="Permitted Tank Losses"/>
    <n v="0"/>
    <n v="1.752"/>
    <n v="0"/>
    <s v=""/>
    <s v=""/>
    <s v="Total"/>
    <x v="11"/>
  </r>
  <r>
    <s v="WYDEQ Permitted Sources"/>
    <s v="56"/>
    <x v="6"/>
    <n v="31088811"/>
    <s v="Permitted Fugitives"/>
    <n v="0"/>
    <n v="1.752"/>
    <n v="0"/>
    <s v=""/>
    <s v=""/>
    <s v="Total"/>
    <x v="4"/>
  </r>
  <r>
    <s v="WYDEQ Permitted Sources"/>
    <s v="56"/>
    <x v="6"/>
    <n v="31000227"/>
    <s v="Dehydrator"/>
    <n v="0"/>
    <n v="13.577999999999999"/>
    <n v="0"/>
    <s v=""/>
    <s v=""/>
    <s v="Total"/>
    <x v="20"/>
  </r>
  <r>
    <s v="WYDEQ Permitted Sources"/>
    <s v="56"/>
    <x v="6"/>
    <n v="10201002"/>
    <s v="Process Heaters"/>
    <n v="0.438"/>
    <n v="0"/>
    <n v="0.438"/>
    <s v=""/>
    <s v=""/>
    <s v="Total"/>
    <x v="5"/>
  </r>
  <r>
    <s v="WYDEQ Permitted Sources"/>
    <s v="56"/>
    <x v="6"/>
    <n v="40400311"/>
    <s v="Permitted Tank Losses"/>
    <n v="0"/>
    <n v="1.752"/>
    <n v="0"/>
    <s v=""/>
    <s v=""/>
    <s v="Total"/>
    <x v="11"/>
  </r>
  <r>
    <s v="WYDEQ Permitted Sources"/>
    <s v="56"/>
    <x v="6"/>
    <n v="31088811"/>
    <s v="Permitted Fugitives"/>
    <n v="0"/>
    <n v="1.752"/>
    <n v="0"/>
    <s v=""/>
    <s v=""/>
    <s v="Total"/>
    <x v="4"/>
  </r>
  <r>
    <s v="WYDEQ Permitted Sources"/>
    <s v="56"/>
    <x v="6"/>
    <n v="31000227"/>
    <s v="Dehydrator"/>
    <n v="0"/>
    <n v="13.577999999999999"/>
    <n v="0"/>
    <s v=""/>
    <s v=""/>
    <s v="Total"/>
    <x v="20"/>
  </r>
  <r>
    <s v="WYDEQ Permitted Sources"/>
    <s v="56"/>
    <x v="6"/>
    <n v="10201002"/>
    <s v="Process Heaters"/>
    <n v="0.438"/>
    <n v="0"/>
    <n v="0.438"/>
    <s v=""/>
    <s v=""/>
    <s v="Total"/>
    <x v="5"/>
  </r>
  <r>
    <s v="WYDEQ Permitted Sources"/>
    <s v="56"/>
    <x v="6"/>
    <n v="40400311"/>
    <s v="Permitted Tank Losses"/>
    <n v="0"/>
    <n v="1.752"/>
    <n v="0"/>
    <s v=""/>
    <s v=""/>
    <s v="Total"/>
    <x v="11"/>
  </r>
  <r>
    <s v="WYDEQ Permitted Sources"/>
    <s v="56"/>
    <x v="6"/>
    <n v="31088811"/>
    <s v="Permitted Fugitives"/>
    <n v="0"/>
    <n v="1.752"/>
    <n v="0"/>
    <s v=""/>
    <s v=""/>
    <s v="Total"/>
    <x v="4"/>
  </r>
  <r>
    <s v="WYDEQ Permitted Sources"/>
    <s v="56"/>
    <x v="6"/>
    <n v="31000302"/>
    <s v="Dehydrator"/>
    <n v="0.1"/>
    <n v="10.5"/>
    <n v="0.1"/>
    <s v=""/>
    <s v=""/>
    <s v="Total"/>
    <x v="20"/>
  </r>
  <r>
    <s v="WYDEQ Permitted Sources"/>
    <s v="56"/>
    <x v="6"/>
    <n v="30600801"/>
    <s v="Permitted Fugitives"/>
    <n v="0"/>
    <n v="0.4"/>
    <n v="0"/>
    <s v=""/>
    <s v=""/>
    <s v="Total"/>
    <x v="4"/>
  </r>
  <r>
    <s v="WYDEQ Permitted Sources"/>
    <s v="56"/>
    <x v="6"/>
    <n v="10201002"/>
    <s v="Process Heaters"/>
    <n v="0.39419999999999999"/>
    <n v="0"/>
    <n v="8.7599999999999997E-2"/>
    <s v=""/>
    <s v=""/>
    <s v="Total"/>
    <x v="5"/>
  </r>
  <r>
    <s v="WYDEQ Permitted Sources"/>
    <s v="56"/>
    <x v="6"/>
    <n v="10201002"/>
    <s v="Process Heaters"/>
    <n v="0.438"/>
    <n v="0"/>
    <n v="8.7599999999999997E-2"/>
    <s v=""/>
    <s v=""/>
    <s v="Total"/>
    <x v="5"/>
  </r>
  <r>
    <s v="WYDEQ Permitted Sources"/>
    <s v="56"/>
    <x v="6"/>
    <n v="10201002"/>
    <s v="Process Heaters"/>
    <n v="0.219"/>
    <n v="0"/>
    <n v="0.438"/>
    <s v=""/>
    <s v=""/>
    <s v="Total"/>
    <x v="5"/>
  </r>
  <r>
    <s v="WYDEQ Permitted Sources"/>
    <s v="56"/>
    <x v="6"/>
    <n v="31000299"/>
    <s v="Other Not Classified"/>
    <n v="0"/>
    <n v="12.263999999999999"/>
    <n v="0"/>
    <s v=""/>
    <s v=""/>
    <s v="Total"/>
    <x v="23"/>
  </r>
  <r>
    <s v="WYDEQ Permitted Sources"/>
    <s v="56"/>
    <x v="6"/>
    <n v="31088811"/>
    <s v="Permitted Fugitives"/>
    <n v="0"/>
    <n v="1.752"/>
    <n v="0"/>
    <s v=""/>
    <s v=""/>
    <s v="Total"/>
    <x v="4"/>
  </r>
  <r>
    <s v="WYDEQ Permitted Sources"/>
    <s v="56"/>
    <x v="6"/>
    <n v="40400312"/>
    <s v="Permitted Tank Losses"/>
    <n v="0"/>
    <n v="3.5916000000000001"/>
    <n v="0"/>
    <s v=""/>
    <s v=""/>
    <s v="Total"/>
    <x v="11"/>
  </r>
  <r>
    <s v="WYDEQ Permitted Sources"/>
    <s v="56"/>
    <x v="6"/>
    <n v="31000227"/>
    <s v="Dehydrator"/>
    <n v="0.438"/>
    <n v="2.19"/>
    <n v="4.3799999999999999E-2"/>
    <s v=""/>
    <s v=""/>
    <s v="Total"/>
    <x v="20"/>
  </r>
  <r>
    <s v="WYDEQ Permitted Sources"/>
    <s v="56"/>
    <x v="6"/>
    <n v="31000216"/>
    <s v="Natural Gas Production, Flares "/>
    <n v="3.9420000000000002"/>
    <n v="24.527999999999999"/>
    <n v="0.876"/>
    <s v=""/>
    <s v=""/>
    <s v="Total"/>
    <x v="24"/>
  </r>
  <r>
    <s v="WYDEQ Permitted Sources"/>
    <s v="56"/>
    <x v="6"/>
    <n v="10201002"/>
    <s v="Process Heaters"/>
    <n v="0.438"/>
    <n v="0"/>
    <n v="0.438"/>
    <s v=""/>
    <s v=""/>
    <s v="Total"/>
    <x v="5"/>
  </r>
  <r>
    <s v="WYDEQ Permitted Sources"/>
    <s v="56"/>
    <x v="6"/>
    <n v="31000228"/>
    <s v="Dehydrator"/>
    <n v="0.2"/>
    <n v="0"/>
    <n v="0"/>
    <s v=""/>
    <s v=""/>
    <s v="Total"/>
    <x v="20"/>
  </r>
  <r>
    <s v="WYDEQ Permitted Sources"/>
    <s v="56"/>
    <x v="6"/>
    <n v="40400312"/>
    <s v="Permitted Tank Losses"/>
    <n v="0"/>
    <n v="0.3"/>
    <n v="0"/>
    <s v=""/>
    <s v=""/>
    <s v="Total"/>
    <x v="11"/>
  </r>
  <r>
    <s v="WYDEQ Permitted Sources"/>
    <s v="56"/>
    <x v="6"/>
    <n v="31000228"/>
    <s v="Dehydrator"/>
    <n v="0.2"/>
    <n v="0"/>
    <n v="0"/>
    <s v=""/>
    <s v=""/>
    <s v="Total"/>
    <x v="20"/>
  </r>
  <r>
    <s v="WYDEQ Permitted Sources"/>
    <s v="56"/>
    <x v="6"/>
    <n v="40400312"/>
    <s v="Permitted Tank Losses"/>
    <n v="0"/>
    <n v="0.2"/>
    <n v="0"/>
    <s v=""/>
    <s v=""/>
    <s v="Total"/>
    <x v="11"/>
  </r>
  <r>
    <s v="WYDEQ Permitted Sources"/>
    <s v="56"/>
    <x v="6"/>
    <n v="31000228"/>
    <s v="Dehydrator"/>
    <n v="0.2"/>
    <n v="0"/>
    <n v="0"/>
    <s v=""/>
    <s v=""/>
    <s v="Total"/>
    <x v="20"/>
  </r>
  <r>
    <s v="WYDEQ Permitted Sources"/>
    <s v="56"/>
    <x v="6"/>
    <n v="31000228"/>
    <s v="Dehydrator"/>
    <n v="0.2"/>
    <n v="0"/>
    <n v="0"/>
    <s v=""/>
    <s v=""/>
    <s v="Total"/>
    <x v="20"/>
  </r>
  <r>
    <s v="WYDEQ Permitted Sources"/>
    <s v="56"/>
    <x v="6"/>
    <n v="40400312"/>
    <s v="Permitted Tank Losses"/>
    <n v="0"/>
    <n v="0.1"/>
    <n v="0"/>
    <s v=""/>
    <s v=""/>
    <s v="Total"/>
    <x v="11"/>
  </r>
  <r>
    <s v="WYDEQ Permitted Sources"/>
    <s v="56"/>
    <x v="6"/>
    <n v="31000299"/>
    <s v="Other Not Classified"/>
    <n v="0.3"/>
    <n v="0"/>
    <n v="0.1"/>
    <s v=""/>
    <s v=""/>
    <s v="Total"/>
    <x v="23"/>
  </r>
  <r>
    <s v="WYDEQ Permitted Sources"/>
    <s v="56"/>
    <x v="6"/>
    <n v="31088811"/>
    <s v="Permitted Fugitives"/>
    <n v="0"/>
    <n v="1.4454"/>
    <n v="0"/>
    <s v=""/>
    <s v=""/>
    <s v="Total"/>
    <x v="4"/>
  </r>
  <r>
    <s v="WYDEQ Permitted Sources"/>
    <s v="56"/>
    <x v="6"/>
    <n v="31000216"/>
    <s v="Natural Gas Production, Flares "/>
    <n v="0"/>
    <n v="3.0659999999999998"/>
    <n v="1.752"/>
    <n v="74.459999999999994"/>
    <s v=""/>
    <s v="Total"/>
    <x v="24"/>
  </r>
  <r>
    <s v="WYDEQ Permitted Sources"/>
    <s v="56"/>
    <x v="6"/>
    <n v="10201002"/>
    <s v="Process Heaters"/>
    <n v="0.219"/>
    <n v="0"/>
    <n v="8.7599999999999997E-2"/>
    <s v=""/>
    <s v=""/>
    <s v="Total"/>
    <x v="5"/>
  </r>
  <r>
    <s v="WYDEQ Permitted Sources"/>
    <s v="56"/>
    <x v="6"/>
    <n v="10201002"/>
    <s v="Process Heaters"/>
    <n v="0.219"/>
    <n v="0"/>
    <n v="8.7599999999999997E-2"/>
    <s v=""/>
    <s v=""/>
    <s v="Total"/>
    <x v="5"/>
  </r>
  <r>
    <s v="WYDEQ Permitted Sources"/>
    <s v="56"/>
    <x v="6"/>
    <n v="40400312"/>
    <s v="Permitted Tank Losses"/>
    <n v="0"/>
    <n v="8.1029999999999998"/>
    <n v="0"/>
    <s v=""/>
    <s v=""/>
    <s v="Total"/>
    <x v="11"/>
  </r>
  <r>
    <s v="WYDEQ Permitted Sources"/>
    <s v="56"/>
    <x v="6"/>
    <n v="31088811"/>
    <s v="Permitted Fugitives"/>
    <n v="0"/>
    <n v="4.8179999999999996"/>
    <n v="0"/>
    <s v=""/>
    <s v=""/>
    <s v="Total"/>
    <x v="4"/>
  </r>
  <r>
    <s v="WYDEQ Permitted Sources"/>
    <s v="56"/>
    <x v="6"/>
    <n v="31088801"/>
    <s v="Permitted Fugitives"/>
    <n v="0"/>
    <n v="0.3"/>
    <n v="0"/>
    <s v=""/>
    <s v=""/>
    <s v="Total"/>
    <x v="4"/>
  </r>
  <r>
    <s v="WYDEQ Permitted Sources"/>
    <s v="56"/>
    <x v="6"/>
    <n v="31088811"/>
    <s v="Permitted Fugitives"/>
    <n v="0"/>
    <n v="0.219"/>
    <n v="0"/>
    <s v=""/>
    <s v=""/>
    <s v="Total"/>
    <x v="4"/>
  </r>
  <r>
    <s v="WYDEQ Permitted Sources"/>
    <s v="56"/>
    <x v="6"/>
    <n v="31088811"/>
    <s v="Permitted Fugitives"/>
    <n v="0"/>
    <n v="8.7599999999999997E-2"/>
    <n v="0"/>
    <s v=""/>
    <s v=""/>
    <s v="Total"/>
    <x v="4"/>
  </r>
  <r>
    <s v="WYDEQ Permitted Sources"/>
    <s v="56"/>
    <x v="6"/>
    <n v="31000227"/>
    <s v="Dehydrator"/>
    <n v="1.6644000000000001"/>
    <n v="8.7599999999999997E-2"/>
    <n v="1.4016"/>
    <s v=""/>
    <s v=""/>
    <s v="Total"/>
    <x v="20"/>
  </r>
  <r>
    <s v="WYDEQ Permitted Sources"/>
    <s v="56"/>
    <x v="6"/>
    <n v="10201002"/>
    <s v="Process Heaters"/>
    <n v="0.219"/>
    <n v="4.3799999999999999E-2"/>
    <n v="4.3799999999999999E-2"/>
    <s v=""/>
    <s v=""/>
    <s v="Total"/>
    <x v="5"/>
  </r>
  <r>
    <s v="WYDEQ Permitted Sources"/>
    <s v="56"/>
    <x v="6"/>
    <n v="10201002"/>
    <s v="Process Heaters"/>
    <n v="0.219"/>
    <n v="4.3799999999999999E-2"/>
    <n v="4.3799999999999999E-2"/>
    <s v=""/>
    <s v=""/>
    <s v="Total"/>
    <x v="5"/>
  </r>
  <r>
    <s v="WYDEQ Permitted Sources"/>
    <s v="56"/>
    <x v="6"/>
    <n v="31000227"/>
    <s v="Dehydrator"/>
    <n v="0"/>
    <n v="17.52"/>
    <n v="0"/>
    <s v=""/>
    <s v=""/>
    <s v="Total"/>
    <x v="20"/>
  </r>
  <r>
    <s v="WYDEQ Permitted Sources"/>
    <s v="56"/>
    <x v="6"/>
    <n v="40400311"/>
    <s v="Permitted Tank Losses"/>
    <n v="0"/>
    <n v="2.19"/>
    <n v="0"/>
    <s v=""/>
    <s v=""/>
    <s v="Total"/>
    <x v="11"/>
  </r>
  <r>
    <s v="WYDEQ Permitted Sources"/>
    <s v="56"/>
    <x v="6"/>
    <n v="40400311"/>
    <s v="Permitted Tank Losses"/>
    <n v="0.39419999999999999"/>
    <n v="7.6212"/>
    <n v="0.39419999999999999"/>
    <s v=""/>
    <s v=""/>
    <s v="Total"/>
    <x v="11"/>
  </r>
  <r>
    <s v="WYDEQ Permitted Sources"/>
    <s v="56"/>
    <x v="6"/>
    <n v="31000227"/>
    <s v="Dehydrator"/>
    <n v="0.438"/>
    <n v="5.2560000000000002"/>
    <n v="0.438"/>
    <s v=""/>
    <s v=""/>
    <s v="Total"/>
    <x v="20"/>
  </r>
  <r>
    <s v="WYDEQ Permitted Sources"/>
    <s v="56"/>
    <x v="6"/>
    <n v="31000216"/>
    <s v="Natural Gas Production, Flares "/>
    <n v="2.19"/>
    <n v="0"/>
    <n v="4.8179999999999996"/>
    <s v=""/>
    <s v=""/>
    <s v="Total"/>
    <x v="24"/>
  </r>
  <r>
    <s v="WYDEQ Permitted Sources"/>
    <s v="56"/>
    <x v="6"/>
    <n v="31000299"/>
    <s v="Other Not Classified"/>
    <n v="1.752"/>
    <n v="0.438"/>
    <n v="0.438"/>
    <s v=""/>
    <s v=""/>
    <s v="Total"/>
    <x v="23"/>
  </r>
  <r>
    <s v="WYDEQ Permitted Sources"/>
    <s v="56"/>
    <x v="6"/>
    <n v="31000299"/>
    <s v="Other Not Classified"/>
    <n v="1.3140000000000001"/>
    <n v="0"/>
    <n v="0.876"/>
    <s v=""/>
    <s v=""/>
    <s v="Total"/>
    <x v="23"/>
  </r>
  <r>
    <s v="WYDEQ Permitted Sources"/>
    <s v="56"/>
    <x v="6"/>
    <n v="31000227"/>
    <s v="Dehydrator"/>
    <n v="0"/>
    <n v="0.876"/>
    <n v="0"/>
    <s v=""/>
    <s v=""/>
    <s v="Total"/>
    <x v="20"/>
  </r>
  <r>
    <s v="WYDEQ Permitted Sources"/>
    <s v="56"/>
    <x v="6"/>
    <n v="31000299"/>
    <s v="Other Not Classified"/>
    <n v="3.0659999999999998"/>
    <n v="0.438"/>
    <n v="0.876"/>
    <s v=""/>
    <s v=""/>
    <s v="Total"/>
    <x v="23"/>
  </r>
  <r>
    <s v="WYDEQ Permitted Sources"/>
    <s v="56"/>
    <x v="6"/>
    <n v="31088811"/>
    <s v="Permitted Fugitives"/>
    <n v="0"/>
    <n v="5.2560000000000002"/>
    <n v="0"/>
    <s v=""/>
    <s v=""/>
    <s v="Total"/>
    <x v="4"/>
  </r>
  <r>
    <s v="WYDEQ Permitted Sources"/>
    <s v="56"/>
    <x v="6"/>
    <n v="10201002"/>
    <s v="Process Heaters"/>
    <n v="8.7599999999999997E-2"/>
    <n v="4.3799999999999999E-2"/>
    <n v="4.3799999999999999E-2"/>
    <s v=""/>
    <s v=""/>
    <s v="Total"/>
    <x v="5"/>
  </r>
  <r>
    <s v="WYDEQ Permitted Sources"/>
    <s v="56"/>
    <x v="6"/>
    <n v="10201002"/>
    <s v="Process Heaters"/>
    <n v="8.7599999999999997E-2"/>
    <n v="4.3799999999999999E-2"/>
    <n v="4.3799999999999999E-2"/>
    <s v=""/>
    <s v=""/>
    <s v="Total"/>
    <x v="5"/>
  </r>
  <r>
    <s v="WYDEQ Permitted Sources"/>
    <s v="56"/>
    <x v="6"/>
    <n v="31000299"/>
    <s v="Other Not Classified"/>
    <n v="1.3140000000000001"/>
    <n v="0"/>
    <n v="1.3140000000000001"/>
    <s v=""/>
    <s v=""/>
    <s v="Total"/>
    <x v="23"/>
  </r>
  <r>
    <s v="WYDEQ Permitted Sources"/>
    <s v="56"/>
    <x v="6"/>
    <n v="31000299"/>
    <s v="Other Not Classified"/>
    <n v="3.0659999999999998"/>
    <n v="0.438"/>
    <n v="0.876"/>
    <s v=""/>
    <s v=""/>
    <s v="Total"/>
    <x v="23"/>
  </r>
  <r>
    <s v="WYDEQ Permitted Sources"/>
    <s v="56"/>
    <x v="6"/>
    <n v="10201002"/>
    <s v="Process Heaters"/>
    <n v="2.6280000000000001"/>
    <n v="8.7599999999999997E-2"/>
    <n v="0.219"/>
    <s v=""/>
    <s v=""/>
    <s v="Total"/>
    <x v="5"/>
  </r>
  <r>
    <s v="WYDEQ Permitted Sources"/>
    <s v="56"/>
    <x v="6"/>
    <n v="31000227"/>
    <s v="Dehydrator"/>
    <n v="0.438"/>
    <n v="0.438"/>
    <n v="0.438"/>
    <s v=""/>
    <s v=""/>
    <s v="Total"/>
    <x v="20"/>
  </r>
  <r>
    <s v="WYDEQ Permitted Sources"/>
    <s v="56"/>
    <x v="6"/>
    <n v="31000216"/>
    <s v="Natural Gas Production, Flares "/>
    <n v="0.438"/>
    <n v="2.19"/>
    <n v="0.438"/>
    <s v=""/>
    <s v=""/>
    <s v="Total"/>
    <x v="24"/>
  </r>
  <r>
    <s v="WYDEQ Permitted Sources"/>
    <s v="56"/>
    <x v="6"/>
    <n v="31000299"/>
    <s v="Other Not Classified"/>
    <n v="0"/>
    <n v="0.876"/>
    <n v="0"/>
    <s v=""/>
    <s v=""/>
    <s v="Total"/>
    <x v="23"/>
  </r>
  <r>
    <s v="WYDEQ Permitted Sources"/>
    <s v="56"/>
    <x v="6"/>
    <n v="31000227"/>
    <s v="Dehydrator"/>
    <n v="0.13139999999999999"/>
    <n v="0"/>
    <n v="4.3799999999999999E-2"/>
    <s v=""/>
    <s v=""/>
    <s v="Total"/>
    <x v="20"/>
  </r>
  <r>
    <s v="WYDEQ Permitted Sources"/>
    <s v="56"/>
    <x v="6"/>
    <n v="31000299"/>
    <s v="Other Not Classified"/>
    <n v="6.1319999999999997"/>
    <n v="0.30353400000000003"/>
    <n v="5.2560000000000002"/>
    <s v=""/>
    <s v=""/>
    <s v="Total"/>
    <x v="23"/>
  </r>
  <r>
    <s v="WYDEQ Permitted Sources"/>
    <s v="56"/>
    <x v="6"/>
    <n v="31000227"/>
    <s v="Dehydrator"/>
    <n v="0"/>
    <n v="21.9"/>
    <n v="0"/>
    <s v=""/>
    <s v=""/>
    <s v="Total"/>
    <x v="20"/>
  </r>
  <r>
    <s v="WYDEQ Permitted Sources"/>
    <s v="56"/>
    <x v="6"/>
    <n v="31000227"/>
    <s v="Dehydrator"/>
    <n v="0.17519999999999999"/>
    <n v="0"/>
    <n v="4.3799999999999999E-2"/>
    <s v=""/>
    <s v=""/>
    <s v="Total"/>
    <x v="20"/>
  </r>
  <r>
    <s v="WYDEQ Permitted Sources"/>
    <s v="56"/>
    <x v="6"/>
    <n v="31088811"/>
    <s v="Permitted Fugitives"/>
    <n v="0"/>
    <n v="1.5329999999999999"/>
    <n v="0"/>
    <s v=""/>
    <s v=""/>
    <s v="Total"/>
    <x v="4"/>
  </r>
  <r>
    <s v="WYDEQ Permitted Sources"/>
    <s v="56"/>
    <x v="6"/>
    <n v="31000299"/>
    <s v="Other Not Classified"/>
    <n v="2.3652000000000002"/>
    <n v="0.17519999999999999"/>
    <n v="0.17519999999999999"/>
    <s v=""/>
    <s v=""/>
    <s v="Total"/>
    <x v="23"/>
  </r>
  <r>
    <s v="WYDEQ Permitted Sources"/>
    <s v="56"/>
    <x v="6"/>
    <n v="31000227"/>
    <s v="Dehydrator"/>
    <n v="0"/>
    <n v="1.7958000000000001"/>
    <n v="0"/>
    <s v=""/>
    <s v=""/>
    <s v="Total"/>
    <x v="20"/>
  </r>
  <r>
    <s v="WYDEQ Permitted Sources"/>
    <s v="56"/>
    <x v="6"/>
    <n v="31000227"/>
    <s v="Dehydrator"/>
    <n v="0"/>
    <n v="5.7816000000000001"/>
    <n v="0"/>
    <s v=""/>
    <s v=""/>
    <s v="Total"/>
    <x v="20"/>
  </r>
  <r>
    <s v="WYDEQ Permitted Sources"/>
    <s v="56"/>
    <x v="6"/>
    <n v="31000299"/>
    <s v="Other Not Classified"/>
    <n v="1.752"/>
    <n v="0.438"/>
    <n v="0.438"/>
    <s v=""/>
    <s v=""/>
    <s v="Total"/>
    <x v="23"/>
  </r>
  <r>
    <s v="WYDEQ Permitted Sources"/>
    <s v="56"/>
    <x v="6"/>
    <n v="10201002"/>
    <s v="Process Heaters"/>
    <n v="0.438"/>
    <n v="0"/>
    <n v="0.438"/>
    <s v=""/>
    <s v=""/>
    <s v="Total"/>
    <x v="5"/>
  </r>
  <r>
    <s v="WYDEQ Permitted Sources"/>
    <s v="56"/>
    <x v="6"/>
    <n v="10201002"/>
    <s v="Process Heaters"/>
    <n v="0.438"/>
    <n v="0"/>
    <n v="0.438"/>
    <s v=""/>
    <s v=""/>
    <s v="Total"/>
    <x v="5"/>
  </r>
  <r>
    <s v="WYDEQ Permitted Sources"/>
    <s v="56"/>
    <x v="6"/>
    <n v="40400311"/>
    <s v="Permitted Tank Losses"/>
    <n v="0"/>
    <n v="1.752"/>
    <n v="0"/>
    <s v=""/>
    <s v=""/>
    <s v="Total"/>
    <x v="11"/>
  </r>
  <r>
    <s v="WYDEQ Permitted Sources"/>
    <s v="56"/>
    <x v="6"/>
    <n v="40400311"/>
    <s v="Permitted Tank Losses"/>
    <n v="0"/>
    <n v="1.752"/>
    <n v="0"/>
    <s v=""/>
    <s v=""/>
    <s v="Total"/>
    <x v="11"/>
  </r>
  <r>
    <s v="WYDEQ Permitted Sources"/>
    <s v="56"/>
    <x v="6"/>
    <n v="40400311"/>
    <s v="Permitted Tank Losses"/>
    <n v="0"/>
    <n v="1.752"/>
    <n v="0"/>
    <s v=""/>
    <s v=""/>
    <s v="Total"/>
    <x v="11"/>
  </r>
  <r>
    <s v="WYDEQ Permitted Sources"/>
    <s v="56"/>
    <x v="6"/>
    <n v="40400311"/>
    <s v="Permitted Tank Losses"/>
    <n v="0"/>
    <n v="1.752"/>
    <n v="0"/>
    <s v=""/>
    <s v=""/>
    <s v="Total"/>
    <x v="11"/>
  </r>
  <r>
    <s v="WYDEQ Permitted Sources"/>
    <s v="56"/>
    <x v="6"/>
    <n v="31000216"/>
    <s v="Natural Gas Production, Flares "/>
    <n v="2.6280000000000001"/>
    <n v="42.485999999999997"/>
    <n v="0.876"/>
    <s v=""/>
    <s v=""/>
    <s v="Total"/>
    <x v="24"/>
  </r>
  <r>
    <s v="WYDEQ Permitted Sources"/>
    <s v="56"/>
    <x v="6"/>
    <n v="31000404"/>
    <s v="Process Heaters"/>
    <n v="7"/>
    <n v="0"/>
    <n v="5.9"/>
    <s v=""/>
    <s v=""/>
    <s v="Total"/>
    <x v="5"/>
  </r>
  <r>
    <s v="WYDEQ Permitted Sources"/>
    <s v="56"/>
    <x v="6"/>
    <n v="31000405"/>
    <s v="Process Heaters"/>
    <n v="3.6"/>
    <n v="0"/>
    <n v="4.2"/>
    <s v=""/>
    <s v=""/>
    <s v="Total"/>
    <x v="5"/>
  </r>
  <r>
    <s v="WYDEQ Permitted Sources"/>
    <s v="56"/>
    <x v="6"/>
    <n v="31000205"/>
    <s v="Natural Gas Production, Flares "/>
    <n v="2.5"/>
    <n v="0"/>
    <n v="0.6"/>
    <s v=""/>
    <s v=""/>
    <s v="Total"/>
    <x v="24"/>
  </r>
  <r>
    <s v="WYDEQ Permitted Sources"/>
    <s v="56"/>
    <x v="6"/>
    <n v="31000215"/>
    <s v="Natural Gas Production, Flares "/>
    <n v="7.4"/>
    <n v="0"/>
    <n v="1.8"/>
    <s v=""/>
    <s v=""/>
    <s v="Total"/>
    <x v="24"/>
  </r>
  <r>
    <s v="WYDEQ Permitted Sources"/>
    <s v="56"/>
    <x v="6"/>
    <n v="31000299"/>
    <s v="Other Not Classified"/>
    <n v="0"/>
    <n v="38.5"/>
    <n v="0"/>
    <s v=""/>
    <s v=""/>
    <s v="Total"/>
    <x v="23"/>
  </r>
  <r>
    <s v="WYDEQ Permitted Sources"/>
    <s v="56"/>
    <x v="6"/>
    <n v="31000220"/>
    <s v="Permitted Fugitives"/>
    <n v="0"/>
    <n v="25.5"/>
    <n v="0"/>
    <s v=""/>
    <s v=""/>
    <s v="Total"/>
    <x v="4"/>
  </r>
  <r>
    <s v="WYDEQ Permitted Sources"/>
    <s v="56"/>
    <x v="6"/>
    <n v="10201002"/>
    <s v="Process Heaters"/>
    <n v="9.9863999999999994E-2"/>
    <n v="0"/>
    <n v="3.9419999999999997E-2"/>
    <s v=""/>
    <s v=""/>
    <s v="Total"/>
    <x v="5"/>
  </r>
  <r>
    <s v="WYDEQ Permitted Sources"/>
    <s v="56"/>
    <x v="6"/>
    <n v="31000404"/>
    <s v="Process Heaters"/>
    <n v="0.21914999903371399"/>
    <n v="0"/>
    <n v="0.2"/>
    <s v=""/>
    <s v=""/>
    <s v="Total"/>
    <x v="5"/>
  </r>
  <r>
    <s v="WYDEQ Permitted Sources"/>
    <s v="56"/>
    <x v="6"/>
    <n v="31000302"/>
    <s v="Dehydrator"/>
    <n v="0.43830000154605803"/>
    <n v="0"/>
    <n v="0.4"/>
    <s v=""/>
    <s v=""/>
    <s v="Total"/>
    <x v="20"/>
  </r>
  <r>
    <s v="WYDEQ Permitted Sources"/>
    <s v="56"/>
    <x v="6"/>
    <n v="31000299"/>
    <s v="Other Not Classified"/>
    <n v="0.21914999903371399"/>
    <n v="0"/>
    <n v="0.2"/>
    <s v=""/>
    <s v=""/>
    <s v="Total"/>
    <x v="23"/>
  </r>
  <r>
    <s v="WYDEQ Permitted Sources"/>
    <s v="56"/>
    <x v="6"/>
    <n v="31000504"/>
    <s v="Other Not Classified"/>
    <n v="0.13044862284610301"/>
    <n v="0"/>
    <n v="0"/>
    <s v=""/>
    <s v=""/>
    <s v="Total"/>
    <x v="23"/>
  </r>
  <r>
    <s v="WYDEQ Permitted Sources"/>
    <s v="56"/>
    <x v="6"/>
    <n v="40400311"/>
    <s v="Permitted Tank Losses"/>
    <n v="0"/>
    <n v="7.8840000000000003"/>
    <n v="0"/>
    <s v=""/>
    <s v=""/>
    <s v="Total"/>
    <x v="11"/>
  </r>
  <r>
    <s v="WYDEQ Permitted Sources"/>
    <s v="56"/>
    <x v="6"/>
    <n v="31000227"/>
    <s v="Dehydrator"/>
    <n v="0.26279999999999998"/>
    <n v="0"/>
    <n v="0"/>
    <s v=""/>
    <s v=""/>
    <s v="Total"/>
    <x v="20"/>
  </r>
  <r>
    <s v="WYDEQ Permitted Sources"/>
    <s v="56"/>
    <x v="6"/>
    <n v="31000227"/>
    <s v="Dehydrator"/>
    <n v="0"/>
    <n v="11.826000000000001"/>
    <n v="0"/>
    <s v=""/>
    <s v=""/>
    <s v="Total"/>
    <x v="20"/>
  </r>
  <r>
    <s v="WYDEQ Permitted Sources"/>
    <s v="56"/>
    <x v="6"/>
    <n v="10201002"/>
    <s v="Process Heaters"/>
    <n v="0.13139999999999999"/>
    <n v="4.3799999999999999E-2"/>
    <n v="4.3799999999999999E-2"/>
    <s v=""/>
    <s v=""/>
    <s v="Total"/>
    <x v="5"/>
  </r>
  <r>
    <s v="WYDEQ Permitted Sources"/>
    <s v="56"/>
    <x v="6"/>
    <n v="40400311"/>
    <s v="Permitted Tank Losses"/>
    <n v="0"/>
    <n v="1.7081999999999999"/>
    <n v="0"/>
    <s v=""/>
    <s v=""/>
    <s v="Total"/>
    <x v="11"/>
  </r>
  <r>
    <s v="WYDEQ Permitted Sources"/>
    <s v="56"/>
    <x v="6"/>
    <n v="40400312"/>
    <s v="Permitted Tank Losses"/>
    <n v="0"/>
    <n v="4.3799999999999999E-2"/>
    <n v="0"/>
    <s v=""/>
    <s v=""/>
    <s v="Total"/>
    <x v="11"/>
  </r>
  <r>
    <s v="WYDEQ Permitted Sources"/>
    <s v="56"/>
    <x v="6"/>
    <n v="31088811"/>
    <s v="Permitted Fugitives"/>
    <n v="0"/>
    <n v="0.56940000000000002"/>
    <n v="0"/>
    <s v=""/>
    <s v=""/>
    <s v="Total"/>
    <x v="4"/>
  </r>
  <r>
    <s v="WYDEQ Permitted Sources"/>
    <s v="56"/>
    <x v="6"/>
    <n v="31000228"/>
    <s v="Dehydrator"/>
    <n v="0.1"/>
    <n v="0"/>
    <n v="0.1"/>
    <s v=""/>
    <s v=""/>
    <s v="Total"/>
    <x v="20"/>
  </r>
  <r>
    <s v="WYDEQ Permitted Sources"/>
    <s v="56"/>
    <x v="6"/>
    <n v="31000209"/>
    <s v="Other Not Classified"/>
    <n v="0.3"/>
    <n v="0.5"/>
    <n v="1.6"/>
    <s v=""/>
    <s v=""/>
    <s v="Total"/>
    <x v="23"/>
  </r>
  <r>
    <s v="WYDEQ Permitted Sources"/>
    <s v="56"/>
    <x v="6"/>
    <n v="31000209"/>
    <s v="Other Not Classified"/>
    <n v="0.1"/>
    <n v="1.1000000000000001"/>
    <n v="0.2"/>
    <s v=""/>
    <s v=""/>
    <s v="Total"/>
    <x v="23"/>
  </r>
  <r>
    <s v="WYDEQ Permitted Sources"/>
    <s v="56"/>
    <x v="6"/>
    <n v="31000227"/>
    <s v="Dehydrator"/>
    <n v="7.0080000000000003E-2"/>
    <n v="4.3800000000000002E-3"/>
    <n v="1.3140000000000001E-2"/>
    <s v=""/>
    <s v=""/>
    <s v="Total"/>
    <x v="20"/>
  </r>
  <r>
    <s v="WYDEQ Permitted Sources"/>
    <s v="56"/>
    <x v="6"/>
    <n v="10201002"/>
    <s v="Process Heaters"/>
    <n v="0.65700000000000003"/>
    <n v="3.2412000000000003E-2"/>
    <n v="0.13139999999999999"/>
    <s v=""/>
    <s v=""/>
    <s v="Total"/>
    <x v="5"/>
  </r>
  <r>
    <s v="WYDEQ Permitted Sources"/>
    <s v="56"/>
    <x v="6"/>
    <n v="10201002"/>
    <s v="Process Heaters"/>
    <n v="0.438"/>
    <n v="4.3799999999999999E-2"/>
    <n v="0.17519999999999999"/>
    <s v=""/>
    <s v=""/>
    <s v="Total"/>
    <x v="5"/>
  </r>
  <r>
    <s v="WYDEQ Permitted Sources"/>
    <s v="56"/>
    <x v="6"/>
    <n v="10201002"/>
    <s v="Process Heaters"/>
    <n v="0.876"/>
    <n v="4.3799999999999999E-2"/>
    <n v="0.17519999999999999"/>
    <s v=""/>
    <s v=""/>
    <s v="Total"/>
    <x v="5"/>
  </r>
  <r>
    <s v="WYDEQ Permitted Sources"/>
    <s v="56"/>
    <x v="6"/>
    <n v="10201002"/>
    <s v="Process Heaters"/>
    <n v="0.876"/>
    <n v="0"/>
    <n v="0"/>
    <s v=""/>
    <s v=""/>
    <s v="Total"/>
    <x v="5"/>
  </r>
  <r>
    <s v="WYDEQ Permitted Sources"/>
    <s v="56"/>
    <x v="6"/>
    <n v="31000404"/>
    <s v="Process Heaters"/>
    <n v="0.5"/>
    <n v="0.1"/>
    <n v="0.4"/>
    <s v=""/>
    <s v=""/>
    <s v="Total"/>
    <x v="5"/>
  </r>
  <r>
    <s v="WYDEQ Permitted Sources"/>
    <s v="56"/>
    <x v="6"/>
    <n v="31000404"/>
    <s v="Process Heaters"/>
    <n v="0.5"/>
    <n v="0"/>
    <n v="0.4"/>
    <s v=""/>
    <s v=""/>
    <s v="Total"/>
    <x v="5"/>
  </r>
  <r>
    <s v="WYDEQ Permitted Sources"/>
    <s v="56"/>
    <x v="6"/>
    <n v="40400311"/>
    <s v="Permitted Tank Losses"/>
    <n v="0"/>
    <n v="0.96360000000000001"/>
    <n v="0"/>
    <s v=""/>
    <s v=""/>
    <s v="Total"/>
    <x v="11"/>
  </r>
  <r>
    <s v="WYDEQ Permitted Sources"/>
    <s v="56"/>
    <x v="6"/>
    <n v="10201002"/>
    <s v="Process Heaters"/>
    <n v="0"/>
    <n v="0.39419999999999999"/>
    <n v="0"/>
    <s v=""/>
    <s v=""/>
    <s v="Total"/>
    <x v="5"/>
  </r>
  <r>
    <s v="WYDEQ Permitted Sources"/>
    <s v="56"/>
    <x v="6"/>
    <n v="31000227"/>
    <s v="Dehydrator"/>
    <n v="8.7599999999999997E-2"/>
    <n v="7.4459999999999997"/>
    <n v="8.7599999999999997E-2"/>
    <s v=""/>
    <s v=""/>
    <s v="Total"/>
    <x v="20"/>
  </r>
  <r>
    <s v="WYDEQ Permitted Sources"/>
    <s v="56"/>
    <x v="6"/>
    <n v="10201002"/>
    <s v="Process Heaters"/>
    <n v="0.30659999999999998"/>
    <n v="0"/>
    <n v="8.7599999999999997E-2"/>
    <s v=""/>
    <s v=""/>
    <s v="Total"/>
    <x v="5"/>
  </r>
  <r>
    <s v="WYDEQ Permitted Sources"/>
    <s v="56"/>
    <x v="6"/>
    <n v="31088811"/>
    <s v="Permitted Fugitives"/>
    <n v="0"/>
    <n v="6.1319999999999997"/>
    <n v="0"/>
    <s v=""/>
    <s v=""/>
    <s v="Total"/>
    <x v="4"/>
  </r>
  <r>
    <s v="WYDEQ Permitted Sources"/>
    <s v="56"/>
    <x v="6"/>
    <n v="40400311"/>
    <s v="Permitted Tank Losses"/>
    <n v="0"/>
    <n v="0.438"/>
    <n v="0"/>
    <s v=""/>
    <s v=""/>
    <s v="Total"/>
    <x v="11"/>
  </r>
  <r>
    <s v="WYDEQ Permitted Sources"/>
    <s v="56"/>
    <x v="6"/>
    <n v="31000299"/>
    <s v="Other Not Classified"/>
    <n v="0"/>
    <n v="0.438"/>
    <n v="0"/>
    <s v=""/>
    <s v=""/>
    <s v="Total"/>
    <x v="23"/>
  </r>
  <r>
    <s v="WYDEQ Permitted Sources"/>
    <s v="56"/>
    <x v="6"/>
    <n v="31000227"/>
    <s v="Dehydrator"/>
    <n v="0"/>
    <n v="2.19"/>
    <n v="0"/>
    <s v=""/>
    <s v=""/>
    <s v="Total"/>
    <x v="20"/>
  </r>
  <r>
    <s v="WYDEQ Permitted Sources"/>
    <s v="56"/>
    <x v="6"/>
    <n v="31000227"/>
    <s v="Dehydrator"/>
    <n v="0"/>
    <n v="1.3140000000000001"/>
    <n v="0"/>
    <s v=""/>
    <s v=""/>
    <s v="Total"/>
    <x v="20"/>
  </r>
  <r>
    <s v="WYDEQ Permitted Sources"/>
    <s v="56"/>
    <x v="6"/>
    <n v="31000220"/>
    <s v="Permitted Fugitives"/>
    <n v="0"/>
    <n v="0.4"/>
    <n v="0"/>
    <s v=""/>
    <s v=""/>
    <s v="Total"/>
    <x v="4"/>
  </r>
  <r>
    <s v="WYDEQ Permitted Sources"/>
    <s v="56"/>
    <x v="6"/>
    <n v="40400312"/>
    <s v="Permitted Tank Losses"/>
    <n v="0"/>
    <n v="10"/>
    <n v="0"/>
    <s v=""/>
    <s v=""/>
    <s v="Total"/>
    <x v="11"/>
  </r>
  <r>
    <s v="WYDEQ Permitted Sources"/>
    <s v="56"/>
    <x v="6"/>
    <n v="40400312"/>
    <s v="Permitted Tank Losses"/>
    <n v="0"/>
    <n v="10"/>
    <n v="0"/>
    <s v=""/>
    <s v=""/>
    <s v="Total"/>
    <x v="11"/>
  </r>
  <r>
    <s v="WYDEQ Permitted Sources"/>
    <s v="56"/>
    <x v="6"/>
    <n v="31000227"/>
    <s v="Dehydrator"/>
    <n v="0"/>
    <n v="13.577999999999999"/>
    <n v="0"/>
    <s v=""/>
    <s v=""/>
    <s v="Total"/>
    <x v="20"/>
  </r>
  <r>
    <s v="WYDEQ Permitted Sources"/>
    <s v="56"/>
    <x v="6"/>
    <n v="31000299"/>
    <s v="Other Not Classified"/>
    <n v="0"/>
    <n v="1.752"/>
    <n v="0"/>
    <s v=""/>
    <s v=""/>
    <s v="Total"/>
    <x v="23"/>
  </r>
  <r>
    <s v="WYDEQ Permitted Sources"/>
    <s v="56"/>
    <x v="6"/>
    <n v="31088811"/>
    <s v="Permitted Fugitives"/>
    <n v="0"/>
    <n v="0.876"/>
    <n v="0"/>
    <s v=""/>
    <s v=""/>
    <s v="Total"/>
    <x v="4"/>
  </r>
  <r>
    <s v="WYDEQ Permitted Sources"/>
    <s v="56"/>
    <x v="6"/>
    <n v="40400311"/>
    <s v="Permitted Tank Losses"/>
    <n v="0"/>
    <n v="0.438"/>
    <n v="0"/>
    <s v=""/>
    <s v=""/>
    <s v="Total"/>
    <x v="11"/>
  </r>
  <r>
    <s v="WYDEQ Permitted Sources"/>
    <s v="56"/>
    <x v="6"/>
    <n v="10201002"/>
    <s v="Process Heaters"/>
    <n v="0.438"/>
    <n v="0"/>
    <n v="0"/>
    <s v=""/>
    <s v=""/>
    <s v="Total"/>
    <x v="5"/>
  </r>
  <r>
    <s v="WYDEQ Permitted Sources"/>
    <s v="56"/>
    <x v="6"/>
    <n v="10201002"/>
    <s v="Process Heaters"/>
    <n v="0.438"/>
    <n v="0"/>
    <n v="0"/>
    <s v=""/>
    <s v=""/>
    <s v="Total"/>
    <x v="5"/>
  </r>
  <r>
    <s v="WYDEQ Permitted Sources"/>
    <s v="56"/>
    <x v="6"/>
    <n v="31000227"/>
    <s v="Dehydrator"/>
    <n v="0.438"/>
    <n v="0"/>
    <n v="0.438"/>
    <s v=""/>
    <s v=""/>
    <s v="Total"/>
    <x v="20"/>
  </r>
  <r>
    <s v="WYDEQ Permitted Sources"/>
    <s v="56"/>
    <x v="6"/>
    <n v="31000227"/>
    <s v="Dehydrator"/>
    <n v="1.752"/>
    <n v="14.891999999999999"/>
    <n v="9.9863999999999997"/>
    <s v=""/>
    <s v=""/>
    <s v="Total"/>
    <x v="20"/>
  </r>
  <r>
    <s v="WYDEQ Permitted Sources"/>
    <s v="56"/>
    <x v="6"/>
    <n v="31000227"/>
    <s v="Dehydrator"/>
    <n v="1.752"/>
    <n v="14.891999999999999"/>
    <n v="9.9863999999999997"/>
    <s v=""/>
    <s v=""/>
    <s v="Total"/>
    <x v="20"/>
  </r>
  <r>
    <s v="WYDEQ Permitted Sources"/>
    <s v="56"/>
    <x v="6"/>
    <n v="10201002"/>
    <s v="Process Heaters"/>
    <n v="0.70079999999999998"/>
    <n v="0"/>
    <n v="8.7599999999999997E-2"/>
    <s v=""/>
    <s v=""/>
    <s v="Total"/>
    <x v="5"/>
  </r>
  <r>
    <s v="WYDEQ Permitted Sources"/>
    <s v="56"/>
    <x v="6"/>
    <n v="31000305"/>
    <s v="Amine Unit"/>
    <n v="18.834"/>
    <n v="8.4971999999999994"/>
    <n v="15.768000000000001"/>
    <s v=""/>
    <s v=""/>
    <s v="Total"/>
    <x v="25"/>
  </r>
  <r>
    <s v="WYDEQ Permitted Sources"/>
    <s v="56"/>
    <x v="6"/>
    <n v="40400311"/>
    <s v="Permitted Tank Losses"/>
    <n v="0"/>
    <n v="8.7599999999999997E-2"/>
    <n v="0"/>
    <s v=""/>
    <s v=""/>
    <s v="Total"/>
    <x v="11"/>
  </r>
  <r>
    <s v="WYDEQ Permitted Sources"/>
    <s v="56"/>
    <x v="6"/>
    <n v="31000220"/>
    <s v="Permitted Fugitives"/>
    <n v="0.6"/>
    <n v="12.8"/>
    <n v="0"/>
    <s v=""/>
    <s v=""/>
    <s v="Total"/>
    <x v="4"/>
  </r>
  <r>
    <s v="WYDEQ Permitted Sources"/>
    <s v="56"/>
    <x v="7"/>
    <n v="10201002"/>
    <s v="Process Heaters"/>
    <n v="13.7094"/>
    <n v="0"/>
    <n v="0"/>
    <s v=""/>
    <s v=""/>
    <s v="Total"/>
    <x v="5"/>
  </r>
  <r>
    <s v="WYDEQ Permitted Sources"/>
    <s v="56"/>
    <x v="7"/>
    <n v="10201002"/>
    <s v="Process Heaters"/>
    <n v="25.053599999999999"/>
    <n v="0"/>
    <n v="0"/>
    <s v=""/>
    <s v=""/>
    <s v="Total"/>
    <x v="5"/>
  </r>
  <r>
    <s v="WYDEQ Permitted Sources"/>
    <s v="56"/>
    <x v="7"/>
    <n v="31000227"/>
    <s v="Dehydrator"/>
    <n v="0.96360000000000001"/>
    <n v="0"/>
    <n v="8.7599999999999997E-2"/>
    <s v=""/>
    <s v=""/>
    <s v="Total"/>
    <x v="20"/>
  </r>
  <r>
    <s v="WYDEQ Permitted Sources"/>
    <s v="56"/>
    <x v="7"/>
    <n v="10201002"/>
    <s v="Process Heaters"/>
    <n v="22.688400000000001"/>
    <n v="0"/>
    <n v="4.1609999999999996"/>
    <s v=""/>
    <s v=""/>
    <s v="Total"/>
    <x v="5"/>
  </r>
  <r>
    <s v="WYDEQ Permitted Sources"/>
    <s v="56"/>
    <x v="7"/>
    <n v="10201002"/>
    <s v="Process Heaters"/>
    <n v="22.688400000000001"/>
    <n v="0"/>
    <n v="4.1609999999999996"/>
    <s v=""/>
    <s v=""/>
    <s v="Total"/>
    <x v="5"/>
  </r>
  <r>
    <s v="WYDEQ Permitted Sources"/>
    <s v="56"/>
    <x v="7"/>
    <n v="31000299"/>
    <s v="Other Not Classified"/>
    <n v="0"/>
    <n v="1.3140000000000001E-3"/>
    <n v="0"/>
    <s v=""/>
    <s v=""/>
    <s v="Total"/>
    <x v="23"/>
  </r>
  <r>
    <s v="WYDEQ Permitted Sources"/>
    <s v="56"/>
    <x v="7"/>
    <n v="31000227"/>
    <s v="Dehydrator"/>
    <n v="0"/>
    <n v="116.946"/>
    <n v="0"/>
    <s v=""/>
    <s v=""/>
    <s v="Total"/>
    <x v="20"/>
  </r>
  <r>
    <s v="WYDEQ Permitted Sources"/>
    <s v="56"/>
    <x v="7"/>
    <n v="31000305"/>
    <s v="Amine Unit"/>
    <n v="0"/>
    <n v="21.462"/>
    <n v="0"/>
    <s v=""/>
    <s v=""/>
    <s v="Total"/>
    <x v="25"/>
  </r>
  <r>
    <s v="WYDEQ Permitted Sources"/>
    <s v="56"/>
    <x v="7"/>
    <n v="31000299"/>
    <s v="Other Not Classified"/>
    <n v="0.65700000000000003"/>
    <n v="0"/>
    <n v="4.3799999999999999E-2"/>
    <s v=""/>
    <s v=""/>
    <s v="Total"/>
    <x v="23"/>
  </r>
  <r>
    <s v="WYDEQ Permitted Sources"/>
    <s v="56"/>
    <x v="7"/>
    <n v="10201002"/>
    <s v="Process Heaters"/>
    <n v="2.19"/>
    <n v="0"/>
    <n v="0.219"/>
    <s v=""/>
    <s v=""/>
    <s v="Total"/>
    <x v="5"/>
  </r>
  <r>
    <s v="WYDEQ Permitted Sources"/>
    <s v="56"/>
    <x v="7"/>
    <n v="10201002"/>
    <s v="Process Heaters"/>
    <n v="2.19"/>
    <n v="0"/>
    <n v="0.219"/>
    <s v=""/>
    <s v=""/>
    <s v="Total"/>
    <x v="5"/>
  </r>
  <r>
    <s v="WYDEQ Permitted Sources"/>
    <s v="56"/>
    <x v="7"/>
    <n v="10201002"/>
    <s v="Process Heaters"/>
    <n v="1.752"/>
    <n v="0"/>
    <n v="0.17519999999999999"/>
    <s v=""/>
    <s v=""/>
    <s v="Total"/>
    <x v="5"/>
  </r>
  <r>
    <s v="WYDEQ Permitted Sources"/>
    <s v="56"/>
    <x v="7"/>
    <n v="10201002"/>
    <s v="Process Heaters"/>
    <n v="1.752"/>
    <n v="0"/>
    <n v="0.17519999999999999"/>
    <s v=""/>
    <s v=""/>
    <s v="Total"/>
    <x v="5"/>
  </r>
  <r>
    <s v="WYDEQ Permitted Sources"/>
    <s v="56"/>
    <x v="7"/>
    <n v="10201002"/>
    <s v="Process Heaters"/>
    <n v="34.689599999999999"/>
    <n v="0"/>
    <n v="4.4676"/>
    <s v=""/>
    <s v=""/>
    <s v="Total"/>
    <x v="5"/>
  </r>
  <r>
    <s v="WYDEQ Permitted Sources"/>
    <s v="56"/>
    <x v="7"/>
    <n v="10201002"/>
    <s v="Process Heaters"/>
    <n v="34.689599999999999"/>
    <n v="0"/>
    <n v="4.4676"/>
    <s v=""/>
    <s v=""/>
    <s v="Total"/>
    <x v="5"/>
  </r>
  <r>
    <s v="WYDEQ Permitted Sources"/>
    <s v="56"/>
    <x v="7"/>
    <n v="40400311"/>
    <s v="Permitted Tank Losses"/>
    <n v="0"/>
    <n v="15.768000000000001"/>
    <n v="0"/>
    <s v=""/>
    <s v=""/>
    <s v="Total"/>
    <x v="11"/>
  </r>
  <r>
    <s v="WYDEQ Permitted Sources"/>
    <s v="56"/>
    <x v="7"/>
    <n v="31000227"/>
    <s v="Dehydrator"/>
    <n v="0"/>
    <n v="14.891999999999999"/>
    <n v="0"/>
    <s v=""/>
    <s v=""/>
    <s v="Total"/>
    <x v="20"/>
  </r>
  <r>
    <s v="WYDEQ Permitted Sources"/>
    <s v="56"/>
    <x v="7"/>
    <n v="31000299"/>
    <s v="Other Not Classified"/>
    <n v="0"/>
    <n v="7.8840000000000003"/>
    <n v="0"/>
    <s v=""/>
    <s v=""/>
    <s v="Total"/>
    <x v="23"/>
  </r>
  <r>
    <s v="WYDEQ Permitted Sources"/>
    <s v="56"/>
    <x v="7"/>
    <n v="10200603"/>
    <s v="Process Heaters"/>
    <n v="3.4163999999999999"/>
    <n v="0"/>
    <n v="1.5329999999999999"/>
    <s v=""/>
    <s v=""/>
    <s v="Total"/>
    <x v="5"/>
  </r>
  <r>
    <s v="WYDEQ Permitted Sources"/>
    <s v="56"/>
    <x v="7"/>
    <n v="10200603"/>
    <s v="Process Heaters"/>
    <n v="4.7304000000000004"/>
    <n v="0"/>
    <n v="0.438"/>
    <s v=""/>
    <s v=""/>
    <s v="Total"/>
    <x v="5"/>
  </r>
  <r>
    <s v="WYDEQ Permitted Sources"/>
    <s v="56"/>
    <x v="7"/>
    <n v="31000404"/>
    <s v="Process Heaters"/>
    <n v="2.6280000000000001"/>
    <n v="0"/>
    <n v="0.219"/>
    <s v=""/>
    <s v=""/>
    <s v="Total"/>
    <x v="5"/>
  </r>
  <r>
    <s v="WYDEQ Permitted Sources"/>
    <s v="56"/>
    <x v="7"/>
    <n v="31000404"/>
    <s v="Process Heaters"/>
    <n v="2.6280000000000001"/>
    <n v="0"/>
    <n v="0.219"/>
    <s v=""/>
    <s v=""/>
    <s v="Total"/>
    <x v="5"/>
  </r>
  <r>
    <s v="WYDEQ Permitted Sources"/>
    <s v="56"/>
    <x v="7"/>
    <n v="31000404"/>
    <s v="Process Heaters"/>
    <n v="2.6280000000000001"/>
    <n v="0"/>
    <n v="0.219"/>
    <s v=""/>
    <s v=""/>
    <s v="Total"/>
    <x v="5"/>
  </r>
  <r>
    <s v="WYDEQ Permitted Sources"/>
    <s v="56"/>
    <x v="7"/>
    <n v="31000404"/>
    <s v="Process Heaters"/>
    <n v="2.6280000000000001"/>
    <n v="0"/>
    <n v="0.219"/>
    <s v=""/>
    <s v=""/>
    <s v="Total"/>
    <x v="5"/>
  </r>
  <r>
    <s v="WYDEQ Permitted Sources"/>
    <s v="56"/>
    <x v="7"/>
    <n v="31000404"/>
    <s v="Process Heaters"/>
    <n v="2.6280000000000001"/>
    <n v="0"/>
    <n v="0.219"/>
    <s v=""/>
    <s v=""/>
    <s v="Total"/>
    <x v="5"/>
  </r>
  <r>
    <s v="WYDEQ Permitted Sources"/>
    <s v="56"/>
    <x v="7"/>
    <n v="31000404"/>
    <s v="Process Heaters"/>
    <n v="2.6280000000000001"/>
    <n v="0"/>
    <n v="0.219"/>
    <s v=""/>
    <s v=""/>
    <s v="Total"/>
    <x v="5"/>
  </r>
  <r>
    <s v="WYDEQ Permitted Sources"/>
    <s v="56"/>
    <x v="7"/>
    <n v="31000404"/>
    <s v="Process Heaters"/>
    <n v="0.65700000000000003"/>
    <n v="0"/>
    <n v="4.3799999999999999E-2"/>
    <s v=""/>
    <s v=""/>
    <s v="Total"/>
    <x v="5"/>
  </r>
  <r>
    <s v="WYDEQ Permitted Sources"/>
    <s v="56"/>
    <x v="7"/>
    <n v="31000404"/>
    <s v="Process Heaters"/>
    <n v="0.65700000000000003"/>
    <n v="0"/>
    <n v="4.3799999999999999E-2"/>
    <s v=""/>
    <s v=""/>
    <s v="Total"/>
    <x v="5"/>
  </r>
  <r>
    <s v="WYDEQ Permitted Sources"/>
    <s v="56"/>
    <x v="7"/>
    <n v="31000404"/>
    <s v="Process Heaters"/>
    <n v="0.65700000000000003"/>
    <n v="0"/>
    <n v="4.3799999999999999E-2"/>
    <s v=""/>
    <s v=""/>
    <s v="Total"/>
    <x v="5"/>
  </r>
  <r>
    <s v="WYDEQ Permitted Sources"/>
    <s v="56"/>
    <x v="7"/>
    <n v="40400153"/>
    <s v="Permitted Tank Losses"/>
    <n v="0"/>
    <n v="81.686999999999998"/>
    <n v="0"/>
    <s v=""/>
    <s v=""/>
    <s v="Total"/>
    <x v="11"/>
  </r>
  <r>
    <s v="WYDEQ Permitted Sources"/>
    <s v="56"/>
    <x v="7"/>
    <n v="31000299"/>
    <s v="Other Not Classified"/>
    <n v="122.64"/>
    <n v="0"/>
    <n v="37.229999999999997"/>
    <s v=""/>
    <s v=""/>
    <s v="Total"/>
    <x v="23"/>
  </r>
  <r>
    <s v="WYDEQ Permitted Sources"/>
    <s v="56"/>
    <x v="7"/>
    <n v="10201002"/>
    <s v="Process Heaters"/>
    <n v="1.752"/>
    <n v="8.7599999999999997E-2"/>
    <n v="1.3140000000000001"/>
    <s v=""/>
    <s v=""/>
    <s v="Total"/>
    <x v="5"/>
  </r>
  <r>
    <s v="WYDEQ Permitted Sources"/>
    <s v="56"/>
    <x v="7"/>
    <n v="31000299"/>
    <s v="Other Not Classified"/>
    <n v="0"/>
    <n v="0"/>
    <n v="0.438"/>
    <s v=""/>
    <s v=""/>
    <s v="Total"/>
    <x v="23"/>
  </r>
  <r>
    <s v="WYDEQ Permitted Sources"/>
    <s v="56"/>
    <x v="7"/>
    <n v="10201002"/>
    <s v="Process Heaters"/>
    <n v="0.876"/>
    <n v="0"/>
    <n v="0.438"/>
    <s v=""/>
    <s v=""/>
    <s v="Total"/>
    <x v="5"/>
  </r>
  <r>
    <s v="WYDEQ Permitted Sources"/>
    <s v="56"/>
    <x v="7"/>
    <n v="31000227"/>
    <s v="Dehydrator"/>
    <n v="0.438"/>
    <n v="29.346"/>
    <n v="0.438"/>
    <s v=""/>
    <s v=""/>
    <s v="Total"/>
    <x v="20"/>
  </r>
  <r>
    <s v="WYDEQ Permitted Sources"/>
    <s v="56"/>
    <x v="7"/>
    <n v="10201002"/>
    <s v="Process Heaters"/>
    <n v="3.0659999999999998"/>
    <n v="0"/>
    <n v="2.6280000000000001"/>
    <s v=""/>
    <s v=""/>
    <s v="Total"/>
    <x v="5"/>
  </r>
  <r>
    <s v="WYDEQ Permitted Sources"/>
    <s v="56"/>
    <x v="7"/>
    <n v="31000228"/>
    <s v="Dehydrator"/>
    <n v="8.77E-2"/>
    <n v="0"/>
    <n v="0"/>
    <s v=""/>
    <s v=""/>
    <s v="Total"/>
    <x v="20"/>
  </r>
  <r>
    <s v="WYDEQ Permitted Sources"/>
    <s v="56"/>
    <x v="7"/>
    <n v="31000299"/>
    <s v="Other Not Classified"/>
    <n v="8.77E-2"/>
    <n v="0"/>
    <n v="0"/>
    <s v=""/>
    <s v=""/>
    <s v="Total"/>
    <x v="23"/>
  </r>
  <r>
    <s v="WYDEQ Permitted Sources"/>
    <s v="56"/>
    <x v="7"/>
    <n v="31000299"/>
    <s v="Other Not Classified"/>
    <n v="1"/>
    <n v="0"/>
    <n v="0"/>
    <s v=""/>
    <s v=""/>
    <s v="Total"/>
    <x v="23"/>
  </r>
  <r>
    <s v="WYDEQ Permitted Sources"/>
    <s v="56"/>
    <x v="7"/>
    <n v="31000299"/>
    <s v="Other Not Classified"/>
    <n v="8.77E-2"/>
    <n v="0"/>
    <n v="0"/>
    <s v=""/>
    <s v=""/>
    <s v="Total"/>
    <x v="23"/>
  </r>
  <r>
    <s v="WYDEQ Permitted Sources"/>
    <s v="56"/>
    <x v="7"/>
    <n v="31000228"/>
    <s v="Dehydrator"/>
    <n v="0.13100000000000001"/>
    <n v="0"/>
    <n v="0"/>
    <s v=""/>
    <s v=""/>
    <s v="Total"/>
    <x v="20"/>
  </r>
  <r>
    <s v="WYDEQ Permitted Sources"/>
    <s v="56"/>
    <x v="7"/>
    <n v="31000299"/>
    <s v="Other Not Classified"/>
    <n v="0.65700000000000003"/>
    <n v="0"/>
    <n v="0"/>
    <s v=""/>
    <s v=""/>
    <s v="Total"/>
    <x v="23"/>
  </r>
  <r>
    <s v="WYDEQ Permitted Sources"/>
    <s v="56"/>
    <x v="7"/>
    <n v="31000299"/>
    <s v="Other Not Classified"/>
    <n v="0.438"/>
    <n v="0"/>
    <n v="0"/>
    <s v=""/>
    <s v=""/>
    <s v="Total"/>
    <x v="23"/>
  </r>
  <r>
    <s v="WYDEQ Permitted Sources"/>
    <s v="56"/>
    <x v="7"/>
    <n v="31000299"/>
    <s v="Other Not Classified"/>
    <n v="0.438"/>
    <n v="0"/>
    <n v="0"/>
    <s v=""/>
    <s v=""/>
    <s v="Total"/>
    <x v="23"/>
  </r>
  <r>
    <s v="WYDEQ Permitted Sources"/>
    <s v="56"/>
    <x v="7"/>
    <n v="10201002"/>
    <s v="Process Heaters"/>
    <n v="1.752"/>
    <n v="4.3799999999999999E-2"/>
    <n v="0.17519999999999999"/>
    <s v=""/>
    <s v=""/>
    <s v="Total"/>
    <x v="5"/>
  </r>
  <r>
    <s v="WYDEQ Permitted Sources"/>
    <s v="56"/>
    <x v="7"/>
    <n v="10201002"/>
    <s v="Process Heaters"/>
    <n v="2.19"/>
    <n v="4.3799999999999999E-2"/>
    <n v="0.219"/>
    <s v=""/>
    <s v=""/>
    <s v="Total"/>
    <x v="5"/>
  </r>
  <r>
    <s v="WYDEQ Permitted Sources"/>
    <s v="56"/>
    <x v="7"/>
    <n v="31000299"/>
    <s v="Other Not Classified"/>
    <n v="2.19"/>
    <n v="4.3799999999999999E-2"/>
    <n v="0.219"/>
    <s v=""/>
    <s v=""/>
    <s v="Total"/>
    <x v="23"/>
  </r>
  <r>
    <s v="WYDEQ Permitted Sources"/>
    <s v="56"/>
    <x v="7"/>
    <n v="10201002"/>
    <s v="Process Heaters"/>
    <n v="0.876"/>
    <n v="2.1899999999999999E-2"/>
    <n v="8.7599999999999997E-2"/>
    <s v=""/>
    <s v=""/>
    <s v="Total"/>
    <x v="5"/>
  </r>
  <r>
    <s v="WYDEQ Permitted Sources"/>
    <s v="56"/>
    <x v="7"/>
    <n v="31000299"/>
    <s v="Other Not Classified"/>
    <n v="0.876"/>
    <n v="2.1899999999999999E-2"/>
    <n v="8.7599999999999997E-2"/>
    <s v=""/>
    <s v=""/>
    <s v="Total"/>
    <x v="23"/>
  </r>
  <r>
    <s v="WYDEQ Permitted Sources"/>
    <s v="56"/>
    <x v="7"/>
    <n v="10201002"/>
    <s v="Process Heaters"/>
    <n v="0.876"/>
    <n v="2.1899999999999999E-2"/>
    <n v="8.7599999999999997E-2"/>
    <s v=""/>
    <s v=""/>
    <s v="Total"/>
    <x v="5"/>
  </r>
  <r>
    <s v="WYDEQ Permitted Sources"/>
    <s v="56"/>
    <x v="7"/>
    <n v="31000299"/>
    <s v="Other Not Classified"/>
    <n v="1.1826000000000001"/>
    <n v="3.066E-2"/>
    <n v="0.13139999999999999"/>
    <s v=""/>
    <s v=""/>
    <s v="Total"/>
    <x v="23"/>
  </r>
  <r>
    <s v="WYDEQ Permitted Sources"/>
    <s v="56"/>
    <x v="7"/>
    <n v="10201002"/>
    <s v="Process Heaters"/>
    <n v="2.19"/>
    <n v="4.3799999999999999E-2"/>
    <n v="0.219"/>
    <s v=""/>
    <s v=""/>
    <s v="Total"/>
    <x v="5"/>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10201002"/>
    <s v="Process Heaters"/>
    <n v="0.438"/>
    <n v="0"/>
    <n v="4.3799999999999999E-2"/>
    <s v=""/>
    <s v=""/>
    <s v="Total"/>
    <x v="5"/>
  </r>
  <r>
    <s v="WYDEQ Permitted Sources"/>
    <s v="56"/>
    <x v="7"/>
    <n v="31000227"/>
    <s v="Dehydrator"/>
    <n v="0.876"/>
    <n v="0"/>
    <n v="0.438"/>
    <s v=""/>
    <s v=""/>
    <s v="Total"/>
    <x v="20"/>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31000299"/>
    <s v="Other Not Classified"/>
    <n v="0.876"/>
    <n v="2.1899999999999999E-2"/>
    <n v="8.7599999999999997E-2"/>
    <s v=""/>
    <s v=""/>
    <s v="Total"/>
    <x v="23"/>
  </r>
  <r>
    <s v="WYDEQ Permitted Sources"/>
    <s v="56"/>
    <x v="7"/>
    <n v="10201002"/>
    <s v="Process Heaters"/>
    <n v="1.752"/>
    <n v="4.3799999999999999E-2"/>
    <n v="0.17519999999999999"/>
    <s v=""/>
    <s v=""/>
    <s v="Total"/>
    <x v="5"/>
  </r>
  <r>
    <s v="WYDEQ Permitted Sources"/>
    <s v="56"/>
    <x v="7"/>
    <n v="10201002"/>
    <s v="Process Heaters"/>
    <n v="2.6280000000000001"/>
    <n v="0"/>
    <n v="0.35039999999999999"/>
    <s v=""/>
    <s v=""/>
    <s v="Total"/>
    <x v="5"/>
  </r>
  <r>
    <s v="WYDEQ Permitted Sources"/>
    <s v="56"/>
    <x v="7"/>
    <n v="31000227"/>
    <s v="Dehydrator"/>
    <n v="0"/>
    <n v="7.008"/>
    <n v="0"/>
    <s v=""/>
    <s v=""/>
    <s v="Total"/>
    <x v="20"/>
  </r>
  <r>
    <s v="WYDEQ Permitted Sources"/>
    <s v="56"/>
    <x v="7"/>
    <n v="40400311"/>
    <s v="Permitted Tank Losses"/>
    <n v="0"/>
    <n v="27.155999999999999"/>
    <n v="0"/>
    <s v=""/>
    <s v=""/>
    <s v="Total"/>
    <x v="11"/>
  </r>
  <r>
    <s v="WYDEQ Permitted Sources"/>
    <s v="56"/>
    <x v="7"/>
    <n v="40400311"/>
    <s v="Permitted Tank Losses"/>
    <n v="0"/>
    <n v="7.008"/>
    <n v="0"/>
    <s v=""/>
    <s v=""/>
    <s v="Total"/>
    <x v="11"/>
  </r>
  <r>
    <s v="WYDEQ Permitted Sources"/>
    <s v="56"/>
    <x v="7"/>
    <n v="31088811"/>
    <s v="Permitted Fugitives"/>
    <n v="0"/>
    <n v="0.438"/>
    <n v="0"/>
    <s v=""/>
    <s v=""/>
    <s v="Total"/>
    <x v="4"/>
  </r>
  <r>
    <s v="WYDEQ Permitted Sources"/>
    <s v="56"/>
    <x v="7"/>
    <n v="40400311"/>
    <s v="Permitted Tank Losses"/>
    <n v="0"/>
    <n v="35.04"/>
    <n v="0"/>
    <s v=""/>
    <s v=""/>
    <s v="Total"/>
    <x v="11"/>
  </r>
  <r>
    <s v="WYDEQ Permitted Sources"/>
    <s v="56"/>
    <x v="7"/>
    <n v="31000227"/>
    <s v="Dehydrator"/>
    <n v="0"/>
    <n v="12.920999999999999"/>
    <n v="0"/>
    <s v=""/>
    <s v=""/>
    <s v="Total"/>
    <x v="20"/>
  </r>
  <r>
    <s v="WYDEQ Permitted Sources"/>
    <s v="56"/>
    <x v="4"/>
    <n v="31000227"/>
    <s v="Dehydrator"/>
    <n v="0.876"/>
    <n v="0"/>
    <n v="0.876"/>
    <s v=""/>
    <s v=""/>
    <s v="Total"/>
    <x v="20"/>
  </r>
  <r>
    <s v="WYDEQ Permitted Sources"/>
    <s v="56"/>
    <x v="4"/>
    <n v="31000227"/>
    <s v="Dehydrator"/>
    <n v="0.876"/>
    <n v="0"/>
    <n v="0.876"/>
    <s v=""/>
    <s v=""/>
    <s v="Total"/>
    <x v="20"/>
  </r>
  <r>
    <s v="WYDEQ Permitted Sources"/>
    <s v="56"/>
    <x v="4"/>
    <n v="31000228"/>
    <s v="Dehydrator"/>
    <n v="0.2"/>
    <n v="0"/>
    <n v="0"/>
    <s v=""/>
    <s v=""/>
    <s v="Total"/>
    <x v="20"/>
  </r>
  <r>
    <s v="WYDEQ Permitted Sources"/>
    <s v="56"/>
    <x v="4"/>
    <n v="31000220"/>
    <s v="Permitted Fugitives"/>
    <n v="0"/>
    <n v="11.1"/>
    <n v="0"/>
    <s v=""/>
    <s v=""/>
    <s v="Total"/>
    <x v="4"/>
  </r>
  <r>
    <s v="WYDEQ Permitted Sources"/>
    <s v="56"/>
    <x v="4"/>
    <n v="40400312"/>
    <s v="Permitted Tank Losses"/>
    <n v="0"/>
    <n v="5.0999999999999996"/>
    <n v="0"/>
    <s v=""/>
    <s v=""/>
    <s v="Total"/>
    <x v="11"/>
  </r>
  <r>
    <s v="WYDEQ Permitted Sources"/>
    <s v="56"/>
    <x v="4"/>
    <n v="10201002"/>
    <s v="Process Heaters"/>
    <n v="5.694"/>
    <n v="0"/>
    <n v="9.1980000000000004"/>
    <s v=""/>
    <s v=""/>
    <s v="Total"/>
    <x v="5"/>
  </r>
  <r>
    <s v="WYDEQ Permitted Sources"/>
    <s v="56"/>
    <x v="4"/>
    <n v="31000299"/>
    <s v="Other Not Classified"/>
    <n v="0"/>
    <n v="8.76"/>
    <n v="0"/>
    <s v=""/>
    <s v=""/>
    <s v="Total"/>
    <x v="23"/>
  </r>
  <r>
    <s v="WYDEQ Permitted Sources"/>
    <s v="56"/>
    <x v="4"/>
    <n v="40400311"/>
    <s v="Permitted Tank Losses"/>
    <n v="0"/>
    <n v="0.876"/>
    <n v="0"/>
    <s v=""/>
    <s v=""/>
    <s v="Total"/>
    <x v="11"/>
  </r>
  <r>
    <s v="WYDEQ Permitted Sources"/>
    <s v="56"/>
    <x v="4"/>
    <n v="10201002"/>
    <s v="Process Heaters"/>
    <n v="7.008"/>
    <n v="0"/>
    <n v="11.388"/>
    <s v=""/>
    <s v=""/>
    <s v="Total"/>
    <x v="5"/>
  </r>
  <r>
    <s v="WYDEQ Permitted Sources"/>
    <s v="56"/>
    <x v="4"/>
    <n v="31000227"/>
    <s v="Dehydrator"/>
    <n v="0"/>
    <n v="14.454000000000001"/>
    <n v="0"/>
    <s v=""/>
    <s v=""/>
    <s v="Total"/>
    <x v="20"/>
  </r>
  <r>
    <s v="WYDEQ Permitted Sources"/>
    <s v="56"/>
    <x v="4"/>
    <n v="31000404"/>
    <s v="Process Heaters"/>
    <n v="0.4"/>
    <n v="0"/>
    <n v="0.1"/>
    <s v=""/>
    <s v=""/>
    <s v="Total"/>
    <x v="5"/>
  </r>
  <r>
    <s v="WYDEQ Permitted Sources"/>
    <s v="56"/>
    <x v="4"/>
    <n v="40400312"/>
    <s v="Permitted Tank Losses"/>
    <n v="0"/>
    <n v="9.9"/>
    <n v="0"/>
    <s v=""/>
    <s v=""/>
    <s v="Total"/>
    <x v="11"/>
  </r>
  <r>
    <s v="WYDEQ Permitted Sources"/>
    <s v="56"/>
    <x v="4"/>
    <n v="31000220"/>
    <s v="Permitted Fugitives"/>
    <n v="0"/>
    <n v="1.9"/>
    <n v="0"/>
    <s v=""/>
    <s v=""/>
    <s v="Total"/>
    <x v="4"/>
  </r>
  <r>
    <s v="WYDEQ Permitted Sources"/>
    <s v="56"/>
    <x v="4"/>
    <n v="40400312"/>
    <s v="Permitted Tank Losses"/>
    <n v="0"/>
    <n v="14.8"/>
    <n v="0"/>
    <s v=""/>
    <s v=""/>
    <s v="Total"/>
    <x v="11"/>
  </r>
  <r>
    <s v="WYDEQ Permitted Sources"/>
    <s v="56"/>
    <x v="4"/>
    <n v="31000404"/>
    <s v="Process Heaters"/>
    <n v="0.5"/>
    <n v="0"/>
    <n v="0.1"/>
    <s v=""/>
    <s v=""/>
    <s v="Total"/>
    <x v="5"/>
  </r>
  <r>
    <s v="WYDEQ Permitted Sources"/>
    <s v="56"/>
    <x v="4"/>
    <n v="31000220"/>
    <s v="Permitted Fugitives"/>
    <n v="0"/>
    <n v="1.4"/>
    <n v="0"/>
    <s v=""/>
    <s v=""/>
    <s v="Total"/>
    <x v="4"/>
  </r>
  <r>
    <s v="WYDEQ Permitted Sources"/>
    <s v="56"/>
    <x v="4"/>
    <n v="40400311"/>
    <s v="Permitted Tank Losses"/>
    <n v="0"/>
    <n v="3.504"/>
    <n v="0"/>
    <s v=""/>
    <s v=""/>
    <s v="Total"/>
    <x v="11"/>
  </r>
  <r>
    <s v="WYDEQ Permitted Sources"/>
    <s v="56"/>
    <x v="4"/>
    <n v="31088811"/>
    <s v="Permitted Fugitives"/>
    <n v="0"/>
    <n v="0.438"/>
    <n v="0"/>
    <s v=""/>
    <s v=""/>
    <s v="Total"/>
    <x v="4"/>
  </r>
  <r>
    <s v="WYDEQ Permitted Sources"/>
    <s v="56"/>
    <x v="4"/>
    <n v="31000404"/>
    <s v="Process Heaters"/>
    <n v="0.3"/>
    <n v="0"/>
    <n v="0.3"/>
    <s v=""/>
    <s v=""/>
    <s v="Total"/>
    <x v="5"/>
  </r>
  <r>
    <s v="WYDEQ Permitted Sources"/>
    <s v="56"/>
    <x v="4"/>
    <n v="31088811"/>
    <s v="Permitted Fugitives"/>
    <n v="0"/>
    <n v="7.2270000000000003"/>
    <n v="0"/>
    <s v=""/>
    <s v=""/>
    <s v="Total"/>
    <x v="4"/>
  </r>
  <r>
    <s v="WYDEQ Permitted Sources"/>
    <s v="56"/>
    <x v="4"/>
    <n v="40400311"/>
    <s v="Permitted Tank Losses"/>
    <n v="0"/>
    <n v="371.86200000000002"/>
    <n v="0"/>
    <s v=""/>
    <s v=""/>
    <s v="Total"/>
    <x v="11"/>
  </r>
  <r>
    <s v="WYDEQ Permitted Sources"/>
    <s v="56"/>
    <x v="4"/>
    <n v="31000227"/>
    <s v="Dehydrator"/>
    <n v="8.7599999999999997E-2"/>
    <n v="1.3140000000000001"/>
    <n v="4.3799999999999999E-2"/>
    <s v=""/>
    <s v=""/>
    <s v="Total"/>
    <x v="20"/>
  </r>
  <r>
    <s v="WYDEQ Permitted Sources"/>
    <s v="56"/>
    <x v="4"/>
    <n v="31088811"/>
    <s v="Permitted Fugitives"/>
    <n v="0"/>
    <n v="7.4459999999999997"/>
    <n v="0"/>
    <s v=""/>
    <s v=""/>
    <s v="Total"/>
    <x v="4"/>
  </r>
  <r>
    <s v="WYDEQ Permitted Sources"/>
    <s v="56"/>
    <x v="4"/>
    <n v="40400311"/>
    <s v="Permitted Tank Losses"/>
    <n v="0"/>
    <n v="12.702"/>
    <n v="0"/>
    <s v=""/>
    <s v=""/>
    <s v="Total"/>
    <x v="11"/>
  </r>
  <r>
    <s v="WYDEQ Permitted Sources"/>
    <s v="56"/>
    <x v="4"/>
    <n v="31088811"/>
    <s v="Permitted Fugitives"/>
    <n v="0"/>
    <n v="1.752"/>
    <n v="0"/>
    <s v=""/>
    <s v=""/>
    <s v="Total"/>
    <x v="4"/>
  </r>
  <r>
    <s v="WYDEQ Permitted Sources"/>
    <s v="56"/>
    <x v="4"/>
    <n v="40400311"/>
    <s v="Permitted Tank Losses"/>
    <n v="0"/>
    <n v="21.462"/>
    <n v="0"/>
    <s v=""/>
    <s v=""/>
    <s v="Total"/>
    <x v="11"/>
  </r>
  <r>
    <s v="WYDEQ Permitted Sources"/>
    <s v="56"/>
    <x v="4"/>
    <n v="31088811"/>
    <s v="Permitted Fugitives"/>
    <n v="0"/>
    <n v="0.876"/>
    <n v="0"/>
    <s v=""/>
    <s v=""/>
    <s v="Total"/>
    <x v="4"/>
  </r>
  <r>
    <s v="WYDEQ Permitted Sources"/>
    <s v="56"/>
    <x v="4"/>
    <n v="31088811"/>
    <s v="Permitted Fugitives"/>
    <n v="0"/>
    <n v="0.61319999999999997"/>
    <n v="0"/>
    <s v=""/>
    <s v=""/>
    <s v="Total"/>
    <x v="4"/>
  </r>
  <r>
    <s v="WYDEQ Permitted Sources"/>
    <s v="56"/>
    <x v="4"/>
    <n v="31000227"/>
    <s v="Dehydrator"/>
    <n v="0.219"/>
    <n v="8.7599999999999997E-2"/>
    <n v="8.7599999999999997E-2"/>
    <s v=""/>
    <s v=""/>
    <s v="Total"/>
    <x v="20"/>
  </r>
  <r>
    <s v="WYDEQ Permitted Sources"/>
    <s v="56"/>
    <x v="4"/>
    <n v="31000227"/>
    <s v="Dehydrator"/>
    <n v="0.26279999999999998"/>
    <n v="0"/>
    <n v="0"/>
    <s v=""/>
    <s v=""/>
    <s v="Total"/>
    <x v="20"/>
  </r>
  <r>
    <s v="WYDEQ Permitted Sources"/>
    <s v="56"/>
    <x v="4"/>
    <n v="10201002"/>
    <s v="Process Heaters"/>
    <n v="0.74460000000000004"/>
    <n v="0"/>
    <n v="0"/>
    <s v=""/>
    <s v=""/>
    <s v="Total"/>
    <x v="5"/>
  </r>
  <r>
    <s v="WYDEQ Permitted Sources"/>
    <s v="56"/>
    <x v="4"/>
    <n v="40400312"/>
    <s v="Permitted Tank Losses"/>
    <n v="0"/>
    <n v="2.6"/>
    <n v="0"/>
    <s v=""/>
    <s v=""/>
    <s v="Total"/>
    <x v="11"/>
  </r>
  <r>
    <s v="WYDEQ Permitted Sources"/>
    <s v="56"/>
    <x v="4"/>
    <n v="31000302"/>
    <s v="Dehydrator"/>
    <n v="0"/>
    <n v="10.7"/>
    <n v="0"/>
    <s v=""/>
    <s v=""/>
    <s v="Total"/>
    <x v="20"/>
  </r>
  <r>
    <s v="WYDEQ Permitted Sources"/>
    <s v="56"/>
    <x v="4"/>
    <n v="31000404"/>
    <s v="Process Heaters"/>
    <n v="0.2"/>
    <n v="0"/>
    <n v="0"/>
    <s v=""/>
    <s v=""/>
    <s v="Total"/>
    <x v="5"/>
  </r>
  <r>
    <s v="WYDEQ Permitted Sources"/>
    <s v="56"/>
    <x v="4"/>
    <n v="40400311"/>
    <s v="Permitted Tank Losses"/>
    <n v="0"/>
    <n v="7.4897999999999998"/>
    <n v="0"/>
    <s v=""/>
    <s v=""/>
    <s v="Total"/>
    <x v="11"/>
  </r>
  <r>
    <s v="WYDEQ Permitted Sources"/>
    <s v="56"/>
    <x v="0"/>
    <n v="31000227"/>
    <s v="Dehydrator"/>
    <n v="0"/>
    <n v="1.8"/>
    <n v="0"/>
    <s v=""/>
    <s v=""/>
    <s v="Total"/>
    <x v="20"/>
  </r>
  <r>
    <s v="WYDEQ Permitted Sources"/>
    <s v="56"/>
    <x v="0"/>
    <n v="31000404"/>
    <s v="Process Heaters"/>
    <n v="0.3"/>
    <n v="0"/>
    <n v="0.3"/>
    <s v=""/>
    <s v=""/>
    <s v="Total"/>
    <x v="5"/>
  </r>
  <r>
    <s v="WYDEQ Permitted Sources"/>
    <s v="56"/>
    <x v="0"/>
    <n v="31000228"/>
    <s v="Dehydrator"/>
    <n v="0.5"/>
    <n v="0"/>
    <n v="0.4"/>
    <s v=""/>
    <s v=""/>
    <s v="Total"/>
    <x v="20"/>
  </r>
  <r>
    <s v="WYDEQ Permitted Sources"/>
    <s v="56"/>
    <x v="0"/>
    <n v="31000205"/>
    <s v="Natural Gas Production, Flares "/>
    <n v="1"/>
    <n v="0.8"/>
    <n v="0.04"/>
    <s v=""/>
    <s v=""/>
    <s v="Total"/>
    <x v="24"/>
  </r>
  <r>
    <s v="WYDEQ Permitted Sources"/>
    <s v="56"/>
    <x v="0"/>
    <n v="31000216"/>
    <s v="Natural Gas Production, Flares "/>
    <n v="6.9572598851254899E-2"/>
    <n v="0"/>
    <n v="0.1"/>
    <s v=""/>
    <s v=""/>
    <s v="Total"/>
    <x v="24"/>
  </r>
  <r>
    <s v="WYDEQ Permitted Sources"/>
    <s v="56"/>
    <x v="0"/>
    <n v="30600105"/>
    <s v="Process Heaters"/>
    <n v="0.3"/>
    <n v="0"/>
    <n v="0.4"/>
    <s v=""/>
    <s v=""/>
    <s v="Total"/>
    <x v="5"/>
  </r>
  <r>
    <s v="WYDEQ Permitted Sources"/>
    <s v="56"/>
    <x v="0"/>
    <n v="30600105"/>
    <s v="Process Heaters"/>
    <n v="0.3"/>
    <n v="0"/>
    <n v="0.4"/>
    <s v=""/>
    <s v=""/>
    <s v="Total"/>
    <x v="5"/>
  </r>
  <r>
    <s v="WYDEQ Permitted Sources"/>
    <s v="56"/>
    <x v="0"/>
    <n v="30600105"/>
    <s v="Process Heaters"/>
    <n v="0.3"/>
    <n v="0"/>
    <n v="0.4"/>
    <s v=""/>
    <s v=""/>
    <s v="Total"/>
    <x v="5"/>
  </r>
  <r>
    <s v="WYDEQ Permitted Sources"/>
    <s v="56"/>
    <x v="0"/>
    <n v="30600105"/>
    <s v="Process Heaters"/>
    <n v="0.3"/>
    <n v="0"/>
    <n v="0.4"/>
    <s v=""/>
    <s v=""/>
    <s v="Total"/>
    <x v="5"/>
  </r>
  <r>
    <s v="WYDEQ Permitted Sources"/>
    <s v="56"/>
    <x v="0"/>
    <n v="30600105"/>
    <s v="Process Heaters"/>
    <n v="0.3"/>
    <n v="0"/>
    <n v="0.4"/>
    <s v=""/>
    <s v=""/>
    <s v="Total"/>
    <x v="5"/>
  </r>
  <r>
    <s v="WYDEQ Permitted Sources"/>
    <s v="56"/>
    <x v="0"/>
    <n v="10200602"/>
    <s v="Process Heaters"/>
    <n v="14.2"/>
    <n v="0"/>
    <n v="23.8"/>
    <s v=""/>
    <s v=""/>
    <s v="Total"/>
    <x v="5"/>
  </r>
  <r>
    <s v="WYDEQ Permitted Sources"/>
    <s v="56"/>
    <x v="0"/>
    <n v="30600106"/>
    <s v="Process Heaters"/>
    <n v="4.5999999999999996"/>
    <n v="0"/>
    <n v="7.8"/>
    <s v=""/>
    <s v=""/>
    <s v="Total"/>
    <x v="5"/>
  </r>
  <r>
    <s v="WYDEQ Permitted Sources"/>
    <s v="56"/>
    <x v="0"/>
    <n v="30600106"/>
    <s v="Process Heaters"/>
    <n v="2.7"/>
    <n v="0"/>
    <n v="4.5"/>
    <s v=""/>
    <s v=""/>
    <s v="Total"/>
    <x v="5"/>
  </r>
  <r>
    <s v="WYDEQ Permitted Sources"/>
    <s v="56"/>
    <x v="0"/>
    <n v="30600106"/>
    <s v="Process Heaters"/>
    <n v="0.5"/>
    <n v="0"/>
    <n v="0.8"/>
    <s v=""/>
    <s v=""/>
    <s v="Total"/>
    <x v="5"/>
  </r>
  <r>
    <s v="WYDEQ Permitted Sources"/>
    <s v="56"/>
    <x v="0"/>
    <n v="30490024"/>
    <s v="Natural Gas Production, Flares "/>
    <n v="0.5"/>
    <n v="0"/>
    <n v="0"/>
    <s v=""/>
    <s v=""/>
    <s v="Total"/>
    <x v="24"/>
  </r>
  <r>
    <s v="WYDEQ Permitted Sources"/>
    <s v="56"/>
    <x v="0"/>
    <n v="30490024"/>
    <s v="Natural Gas Production, Flares "/>
    <n v="0.1"/>
    <n v="0"/>
    <n v="0"/>
    <s v=""/>
    <s v=""/>
    <s v="Total"/>
    <x v="24"/>
  </r>
  <r>
    <s v="WYDEQ Permitted Sources"/>
    <s v="56"/>
    <x v="0"/>
    <n v="40600502"/>
    <s v="Permitted Tank Losses"/>
    <n v="0"/>
    <n v="0"/>
    <n v="0"/>
    <s v=""/>
    <s v=""/>
    <s v="Total"/>
    <x v="11"/>
  </r>
  <r>
    <s v="WYDEQ Permitted Sources"/>
    <s v="56"/>
    <x v="0"/>
    <n v="50410310"/>
    <s v="Other Not Classified"/>
    <n v="0"/>
    <n v="10.199999999999999"/>
    <n v="0"/>
    <s v=""/>
    <s v=""/>
    <s v="Total"/>
    <x v="23"/>
  </r>
  <r>
    <s v="WYDEQ Permitted Sources"/>
    <s v="56"/>
    <x v="0"/>
    <n v="31000201"/>
    <s v="Amine Unit"/>
    <n v="0.9"/>
    <n v="0.01"/>
    <n v="0.1"/>
    <s v=""/>
    <s v=""/>
    <s v="Total"/>
    <x v="25"/>
  </r>
  <r>
    <s v="WYDEQ Permitted Sources"/>
    <s v="56"/>
    <x v="0"/>
    <n v="31000205"/>
    <s v="Natural Gas Production, Flares "/>
    <n v="3.1"/>
    <n v="6.38"/>
    <n v="16.8"/>
    <n v="0.03"/>
    <s v=""/>
    <s v="Total"/>
    <x v="24"/>
  </r>
  <r>
    <s v="WYDEQ Permitted Sources"/>
    <s v="56"/>
    <x v="0"/>
    <n v="31000404"/>
    <s v="Process Heaters"/>
    <n v="8.9"/>
    <n v="0.13"/>
    <n v="1.5"/>
    <n v="0.03"/>
    <s v=""/>
    <s v="Total"/>
    <x v="5"/>
  </r>
  <r>
    <s v="WYDEQ Permitted Sources"/>
    <s v="56"/>
    <x v="0"/>
    <n v="31000404"/>
    <s v="Process Heaters"/>
    <n v="8.9"/>
    <n v="0.13"/>
    <n v="1.5"/>
    <n v="0.03"/>
    <s v=""/>
    <s v="Total"/>
    <x v="5"/>
  </r>
  <r>
    <s v="WYDEQ Permitted Sources"/>
    <s v="56"/>
    <x v="0"/>
    <n v="31000404"/>
    <s v="Process Heaters"/>
    <n v="19.899999999999999"/>
    <n v="0.28000000000000003"/>
    <n v="3.5"/>
    <n v="0.06"/>
    <s v=""/>
    <s v="Total"/>
    <x v="5"/>
  </r>
  <r>
    <s v="WYDEQ Permitted Sources"/>
    <s v="56"/>
    <x v="0"/>
    <n v="31000209"/>
    <s v="Other Not Classified"/>
    <n v="8.3000000000000007"/>
    <n v="0.12"/>
    <n v="0.9"/>
    <n v="28"/>
    <s v=""/>
    <s v="Total"/>
    <x v="23"/>
  </r>
  <r>
    <s v="WYDEQ Permitted Sources"/>
    <s v="56"/>
    <x v="0"/>
    <n v="31000404"/>
    <s v="Process Heaters"/>
    <n v="1.4"/>
    <n v="0.03"/>
    <n v="0.2"/>
    <s v=""/>
    <s v=""/>
    <s v="Total"/>
    <x v="5"/>
  </r>
  <r>
    <s v="WYDEQ Permitted Sources"/>
    <s v="56"/>
    <x v="0"/>
    <n v="31000404"/>
    <s v="Process Heaters"/>
    <n v="3.7"/>
    <n v="7.0000000000000007E-2"/>
    <n v="0.4"/>
    <n v="0.01"/>
    <s v=""/>
    <s v="Total"/>
    <x v="5"/>
  </r>
  <r>
    <s v="WYDEQ Permitted Sources"/>
    <s v="56"/>
    <x v="0"/>
    <n v="31000228"/>
    <s v="Dehydrator"/>
    <n v="0.3"/>
    <n v="0"/>
    <n v="0.3"/>
    <s v=""/>
    <s v=""/>
    <s v="Total"/>
    <x v="20"/>
  </r>
  <r>
    <s v="WYDEQ Permitted Sources"/>
    <s v="56"/>
    <x v="0"/>
    <n v="31000227"/>
    <s v="Dehydrator"/>
    <n v="0"/>
    <n v="0.5"/>
    <n v="0"/>
    <s v=""/>
    <s v=""/>
    <s v="Total"/>
    <x v="20"/>
  </r>
  <r>
    <s v="WYDEQ Permitted Sources"/>
    <s v="56"/>
    <x v="0"/>
    <n v="31000220"/>
    <s v="Permitted Fugitives"/>
    <n v="0"/>
    <n v="1.5"/>
    <n v="0"/>
    <s v=""/>
    <s v=""/>
    <s v="Total"/>
    <x v="4"/>
  </r>
  <r>
    <s v="WYDEQ Permitted Sources"/>
    <s v="56"/>
    <x v="0"/>
    <n v="31000228"/>
    <s v="Dehydrator"/>
    <n v="0.3"/>
    <n v="0"/>
    <n v="0.1"/>
    <s v=""/>
    <s v=""/>
    <s v="Total"/>
    <x v="20"/>
  </r>
  <r>
    <s v="WYDEQ Permitted Sources"/>
    <s v="56"/>
    <x v="0"/>
    <n v="40400312"/>
    <s v="Permitted Tank Losses"/>
    <n v="6.1"/>
    <n v="23.4"/>
    <n v="1.5"/>
    <s v=""/>
    <s v=""/>
    <s v="Total"/>
    <x v="11"/>
  </r>
  <r>
    <s v="WYDEQ Permitted Sources"/>
    <s v="56"/>
    <x v="0"/>
    <n v="31000302"/>
    <s v="Dehydrator"/>
    <n v="0.2"/>
    <n v="4.5"/>
    <n v="0.2"/>
    <s v=""/>
    <s v=""/>
    <s v="Total"/>
    <x v="20"/>
  </r>
  <r>
    <s v="WYDEQ Permitted Sources"/>
    <s v="56"/>
    <x v="0"/>
    <n v="31000299"/>
    <s v="Other Not Classified"/>
    <n v="0.2"/>
    <n v="0.4"/>
    <n v="0.1"/>
    <s v=""/>
    <s v=""/>
    <s v="Total"/>
    <x v="23"/>
  </r>
  <r>
    <s v="WYDEQ Permitted Sources"/>
    <s v="56"/>
    <x v="0"/>
    <n v="31000228"/>
    <s v="Dehydrator"/>
    <n v="0.2"/>
    <n v="0"/>
    <n v="0.2"/>
    <s v=""/>
    <s v=""/>
    <s v="Total"/>
    <x v="20"/>
  </r>
  <r>
    <s v="WYDEQ Permitted Sources"/>
    <s v="56"/>
    <x v="0"/>
    <n v="31000227"/>
    <s v="Dehydrator"/>
    <n v="0"/>
    <n v="0.4"/>
    <n v="0"/>
    <s v=""/>
    <s v=""/>
    <s v="Total"/>
    <x v="20"/>
  </r>
  <r>
    <s v="WYDEQ Permitted Sources"/>
    <s v="56"/>
    <x v="0"/>
    <n v="31000220"/>
    <s v="Permitted Fugitives"/>
    <n v="0"/>
    <n v="0.4"/>
    <n v="0"/>
    <s v=""/>
    <s v=""/>
    <s v="Total"/>
    <x v="4"/>
  </r>
  <r>
    <s v="WYDEQ Permitted Sources"/>
    <s v="56"/>
    <x v="0"/>
    <n v="31000220"/>
    <s v="Permitted Fugitives"/>
    <n v="0"/>
    <n v="2.1999999999999999E-2"/>
    <n v="0"/>
    <s v=""/>
    <s v=""/>
    <s v="Total"/>
    <x v="4"/>
  </r>
  <r>
    <s v="WYDEQ Permitted Sources"/>
    <s v="56"/>
    <x v="0"/>
    <n v="31000302"/>
    <s v="Dehydrator"/>
    <n v="0"/>
    <n v="0"/>
    <n v="0"/>
    <s v=""/>
    <s v=""/>
    <s v="Total"/>
    <x v="20"/>
  </r>
  <r>
    <s v="WYDEQ Permitted Sources"/>
    <s v="56"/>
    <x v="0"/>
    <n v="31000301"/>
    <s v="Dehydrator"/>
    <n v="0"/>
    <n v="17.2"/>
    <n v="0"/>
    <s v=""/>
    <s v=""/>
    <s v="Total"/>
    <x v="20"/>
  </r>
  <r>
    <s v="WYDEQ Permitted Sources"/>
    <s v="56"/>
    <x v="0"/>
    <n v="31000301"/>
    <s v="Dehydrator"/>
    <n v="0"/>
    <n v="0"/>
    <n v="0"/>
    <s v=""/>
    <s v=""/>
    <s v="Total"/>
    <x v="20"/>
  </r>
  <r>
    <s v="WYDEQ Permitted Sources"/>
    <s v="56"/>
    <x v="0"/>
    <n v="31000404"/>
    <s v="Process Heaters"/>
    <n v="1.35"/>
    <n v="0.06"/>
    <n v="0.3"/>
    <s v=""/>
    <s v=""/>
    <s v="Total"/>
    <x v="5"/>
  </r>
  <r>
    <s v="WYDEQ Permitted Sources"/>
    <s v="56"/>
    <x v="0"/>
    <n v="31000302"/>
    <s v="Dehydrator"/>
    <n v="0"/>
    <n v="0"/>
    <n v="0"/>
    <s v=""/>
    <s v=""/>
    <s v="Total"/>
    <x v="20"/>
  </r>
  <r>
    <s v="WYDEQ Permitted Sources"/>
    <s v="56"/>
    <x v="0"/>
    <n v="31000404"/>
    <s v="Process Heaters"/>
    <n v="0"/>
    <n v="0"/>
    <n v="0"/>
    <s v=""/>
    <s v=""/>
    <s v="Total"/>
    <x v="5"/>
  </r>
  <r>
    <s v="WYDEQ Permitted Sources"/>
    <s v="56"/>
    <x v="0"/>
    <n v="31000220"/>
    <s v="Permitted Fugitives"/>
    <n v="0"/>
    <n v="0.34"/>
    <n v="0"/>
    <s v=""/>
    <s v=""/>
    <s v="Total"/>
    <x v="4"/>
  </r>
  <r>
    <s v="WYDEQ Permitted Sources"/>
    <s v="56"/>
    <x v="0"/>
    <n v="31000299"/>
    <s v="Other Not Classified"/>
    <n v="0"/>
    <n v="0.34"/>
    <n v="0"/>
    <s v=""/>
    <s v=""/>
    <s v="Total"/>
    <x v="23"/>
  </r>
  <r>
    <s v="WYDEQ Permitted Sources"/>
    <s v="56"/>
    <x v="0"/>
    <n v="31000228"/>
    <s v="Dehydrator"/>
    <n v="0.20899999999999999"/>
    <n v="0"/>
    <n v="0.20899999999999999"/>
    <s v=""/>
    <s v=""/>
    <s v="Total"/>
    <x v="20"/>
  </r>
  <r>
    <s v="WYDEQ Permitted Sources"/>
    <s v="56"/>
    <x v="0"/>
    <n v="31000404"/>
    <s v="Process Heaters"/>
    <n v="0.104"/>
    <n v="0"/>
    <n v="0"/>
    <s v=""/>
    <s v=""/>
    <s v="Total"/>
    <x v="5"/>
  </r>
  <r>
    <s v="WYDEQ Permitted Sources"/>
    <s v="56"/>
    <x v="0"/>
    <n v="31000205"/>
    <s v="Natural Gas Production, Flares "/>
    <n v="0.1"/>
    <n v="9.4"/>
    <n v="0.1"/>
    <s v=""/>
    <s v=""/>
    <s v="Total"/>
    <x v="24"/>
  </r>
  <r>
    <s v="WYDEQ Permitted Sources"/>
    <s v="56"/>
    <x v="0"/>
    <n v="31000227"/>
    <s v="Dehydrator"/>
    <n v="0"/>
    <n v="3.7"/>
    <n v="0"/>
    <s v=""/>
    <s v=""/>
    <s v="Total"/>
    <x v="20"/>
  </r>
  <r>
    <s v="WYDEQ Permitted Sources"/>
    <s v="56"/>
    <x v="0"/>
    <n v="31000228"/>
    <s v="Dehydrator"/>
    <n v="0.1"/>
    <n v="0.1"/>
    <n v="0.1"/>
    <s v=""/>
    <s v=""/>
    <s v="Total"/>
    <x v="20"/>
  </r>
  <r>
    <s v="WYDEQ Permitted Sources"/>
    <s v="56"/>
    <x v="0"/>
    <n v="31000220"/>
    <s v="Permitted Fugitives"/>
    <n v="0"/>
    <n v="0.2"/>
    <n v="0"/>
    <s v=""/>
    <s v=""/>
    <s v="Total"/>
    <x v="4"/>
  </r>
  <r>
    <s v="WYDEQ Permitted Sources"/>
    <s v="56"/>
    <x v="0"/>
    <n v="31000220"/>
    <s v="Permitted Fugitives"/>
    <n v="0"/>
    <n v="0.3"/>
    <n v="0"/>
    <s v=""/>
    <s v=""/>
    <s v="Total"/>
    <x v="4"/>
  </r>
  <r>
    <s v="WYDEQ Permitted Sources"/>
    <s v="56"/>
    <x v="6"/>
    <n v="10201002"/>
    <s v="Process Heaters"/>
    <n v="0.438"/>
    <n v="0.438"/>
    <n v="0.876"/>
    <s v=""/>
    <s v=""/>
    <s v="Total"/>
    <x v="5"/>
  </r>
  <r>
    <s v="WYDEQ Permitted Sources"/>
    <s v="56"/>
    <x v="6"/>
    <n v="10201002"/>
    <s v="Process Heaters"/>
    <n v="12.263999999999999"/>
    <n v="0.876"/>
    <n v="15.768000000000001"/>
    <s v=""/>
    <s v=""/>
    <s v="Total"/>
    <x v="5"/>
  </r>
  <r>
    <s v="WYDEQ Permitted Sources"/>
    <s v="56"/>
    <x v="6"/>
    <n v="31000227"/>
    <s v="Dehydrator"/>
    <n v="0.219"/>
    <n v="4.3799999999999999E-2"/>
    <n v="0.35039999999999999"/>
    <s v=""/>
    <s v=""/>
    <s v="Total"/>
    <x v="20"/>
  </r>
  <r>
    <s v="WYDEQ Permitted Sources"/>
    <s v="56"/>
    <x v="6"/>
    <n v="31000305"/>
    <s v="Amine Unit"/>
    <n v="0.876"/>
    <n v="8.7599999999999997E-2"/>
    <n v="1.3140000000000001"/>
    <s v=""/>
    <s v=""/>
    <s v="Total"/>
    <x v="25"/>
  </r>
  <r>
    <s v="WYDEQ Permitted Sources"/>
    <s v="56"/>
    <x v="6"/>
    <n v="31088811"/>
    <s v="Permitted Fugitives"/>
    <n v="0"/>
    <n v="1.3140000000000001"/>
    <n v="0"/>
    <s v=""/>
    <s v=""/>
    <s v="Total"/>
    <x v="4"/>
  </r>
  <r>
    <s v="WYDEQ Permitted Sources"/>
    <s v="56"/>
    <x v="6"/>
    <n v="40400312"/>
    <s v="Permitted Tank Losses"/>
    <n v="0"/>
    <n v="4.8179999999999996"/>
    <n v="0"/>
    <s v=""/>
    <s v=""/>
    <s v="Total"/>
    <x v="11"/>
  </r>
  <r>
    <s v="WYDEQ Permitted Sources"/>
    <s v="56"/>
    <x v="6"/>
    <n v="40400311"/>
    <s v="Permitted Tank Losses"/>
    <n v="0"/>
    <n v="0.876"/>
    <n v="0"/>
    <s v=""/>
    <s v=""/>
    <s v="Total"/>
    <x v="11"/>
  </r>
  <r>
    <s v="WYDEQ Permitted Sources"/>
    <s v="56"/>
    <x v="5"/>
    <n v="20200201"/>
    <s v="Compressor Engines"/>
    <n v="106.27331344797179"/>
    <n v="28.04214581128748"/>
    <n v="93.498359523809526"/>
    <n v="2.835727602754766"/>
    <n v="3.6788565465405583"/>
    <s v="Total"/>
    <x v="22"/>
  </r>
  <r>
    <s v="WYDEQ Permitted Sources"/>
    <s v="56"/>
    <x v="5"/>
    <n v="20200201"/>
    <s v="Compressor Engines"/>
    <n v="1206.3805474338621"/>
    <n v="834.70114863640867"/>
    <n v="880.03773649418531"/>
    <n v="3.1576077673732361"/>
    <n v="14.126032460620591"/>
    <s v="Total"/>
    <x v="22"/>
  </r>
  <r>
    <s v="WYDEQ Permitted Sources"/>
    <s v="56"/>
    <x v="5"/>
    <s v="31000404"/>
    <s v="Process Heaters"/>
    <n v="25.495107843137252"/>
    <n v="1.6252735784313725"/>
    <n v="21.231890588235295"/>
    <n v="0.12275711764705881"/>
    <n v="1.5549234901960785"/>
    <s v="Total"/>
    <x v="5"/>
  </r>
  <r>
    <s v="WYDEQ Permitted Sources"/>
    <s v="56"/>
    <x v="5"/>
    <n v="40400301"/>
    <s v="Permitted Tank Losses"/>
    <n v="2.6475462190169998"/>
    <n v="25.952314665694175"/>
    <n v="0.66188655475424996"/>
    <n v="0"/>
    <n v="0"/>
    <s v="Total"/>
    <x v="11"/>
  </r>
  <r>
    <s v="WYDEQ Permitted Sources"/>
    <s v="56"/>
    <x v="5"/>
    <n v="31000227"/>
    <s v="Dehydrator"/>
    <n v="22.2396474972"/>
    <n v="42.216773953000001"/>
    <n v="5.5599118743"/>
    <n v="0"/>
    <n v="0"/>
    <s v="Total"/>
    <x v="20"/>
  </r>
  <r>
    <s v="WYDEQ Permitted Sources"/>
    <s v="56"/>
    <x v="5"/>
    <n v="31000220"/>
    <s v="Other Not Classified"/>
    <n v="6.4880121600000007E-2"/>
    <n v="11.161799131483725"/>
    <n v="1.6220030400000002E-2"/>
    <n v="0"/>
    <n v="0"/>
    <s v="Total"/>
    <x v="23"/>
  </r>
  <r>
    <s v="WYDEQ Permitted Sources"/>
    <s v="56"/>
    <x v="5"/>
    <n v="31000101"/>
    <s v="Permitted Fugitives"/>
    <n v="0"/>
    <n v="326.47192956547133"/>
    <n v="0"/>
    <n v="0"/>
    <n v="9.0166500000000003"/>
    <s v="Total"/>
    <x v="4"/>
  </r>
  <r>
    <s v="WYDEQ Permitted Sources"/>
    <s v="56"/>
    <x v="5"/>
    <n v="31000220"/>
    <s v="Other Not Classified"/>
    <n v="0.8975589140000001"/>
    <n v="3.351914231324995"/>
    <n v="0.22438972850000002"/>
    <n v="0"/>
    <n v="0"/>
    <s v="Total"/>
    <x v="23"/>
  </r>
  <r>
    <s v="WYDEQ Permitted Sources"/>
    <s v="56"/>
    <x v="5"/>
    <n v="31000220"/>
    <s v="Other Not Classified"/>
    <n v="10.5"/>
    <n v="225.99982201568019"/>
    <n v="41.900000000000006"/>
    <n v="0"/>
    <n v="0"/>
    <s v="Total"/>
    <x v="23"/>
  </r>
</pivotCacheRecords>
</file>

<file path=xl/pivotCache/pivotCacheRecords2.xml><?xml version="1.0" encoding="utf-8"?>
<pivotCacheRecords xmlns="http://schemas.openxmlformats.org/spreadsheetml/2006/main" xmlns:r="http://schemas.openxmlformats.org/officeDocument/2006/relationships" count="1039">
  <r>
    <s v="Survey-Based Source"/>
    <s v="56"/>
    <x v="0"/>
    <s v="2310001630"/>
    <s v="Venting - blowdowns"/>
    <n v="0"/>
    <n v="84.942096515933869"/>
    <n v="0"/>
    <n v="0"/>
    <n v="0"/>
  </r>
  <r>
    <s v="Survey-Based Source"/>
    <s v="49"/>
    <x v="1"/>
    <s v="2310001630"/>
    <s v="Venting - blowdowns"/>
    <n v="0"/>
    <n v="0.39312050642450802"/>
    <n v="0"/>
    <n v="0"/>
    <n v="0"/>
  </r>
  <r>
    <s v="Survey-Based Source"/>
    <s v="49"/>
    <x v="2"/>
    <s v="2310001630"/>
    <s v="Venting - blowdowns"/>
    <n v="0"/>
    <n v="5.4903677626369278"/>
    <n v="0"/>
    <n v="0"/>
    <n v="0"/>
  </r>
  <r>
    <s v="Survey-Based Source"/>
    <s v="56"/>
    <x v="3"/>
    <s v="2310001630"/>
    <s v="Venting - blowdowns"/>
    <n v="0"/>
    <n v="4.3616389208125427E-3"/>
    <n v="0"/>
    <n v="0"/>
    <n v="0"/>
  </r>
  <r>
    <s v="Survey-Based Source"/>
    <s v="56"/>
    <x v="4"/>
    <s v="2310001630"/>
    <s v="Venting - blowdowns"/>
    <n v="0"/>
    <n v="55.660000240502406"/>
    <n v="0"/>
    <n v="0"/>
    <n v="0"/>
  </r>
  <r>
    <s v="Survey-Based Source"/>
    <s v="56"/>
    <x v="5"/>
    <s v="2310001630"/>
    <s v="Venting - blowdowns"/>
    <n v="0"/>
    <n v="376.70207754053087"/>
    <n v="0"/>
    <n v="0"/>
    <n v="0"/>
  </r>
  <r>
    <s v="Survey-Based Source"/>
    <s v="56"/>
    <x v="6"/>
    <s v="2310001630"/>
    <s v="Venting - blowdowns"/>
    <n v="0"/>
    <n v="153.17025746657984"/>
    <n v="0"/>
    <n v="0"/>
    <n v="0"/>
  </r>
  <r>
    <s v="Survey-Based Source"/>
    <s v="56"/>
    <x v="7"/>
    <s v="2310001630"/>
    <s v="Venting - blowdowns"/>
    <n v="0"/>
    <n v="71.767395289203776"/>
    <n v="0"/>
    <n v="0"/>
    <n v="0"/>
  </r>
  <r>
    <s v="Survey-Based Source"/>
    <s v="56"/>
    <x v="0"/>
    <s v="2310001610"/>
    <s v="Venting - initial completions"/>
    <n v="0"/>
    <n v="51.941457959666501"/>
    <n v="0"/>
    <n v="0"/>
    <n v="0"/>
  </r>
  <r>
    <s v="Survey-Based Source"/>
    <s v="49"/>
    <x v="1"/>
    <s v="2310001610"/>
    <s v="Venting - initial completions"/>
    <n v="0"/>
    <n v="5.7442167545021907E-3"/>
    <n v="0"/>
    <n v="0"/>
    <n v="0"/>
  </r>
  <r>
    <s v="Survey-Based Source"/>
    <s v="49"/>
    <x v="2"/>
    <s v="2310001610"/>
    <s v="Venting - initial completions"/>
    <n v="0"/>
    <n v="0"/>
    <n v="0"/>
    <n v="0"/>
    <n v="0"/>
  </r>
  <r>
    <s v="Survey-Based Source"/>
    <s v="56"/>
    <x v="3"/>
    <s v="2310001610"/>
    <s v="Venting - initial completions"/>
    <n v="0"/>
    <n v="1.4360541886255478E-2"/>
    <n v="0"/>
    <n v="0"/>
    <n v="0"/>
  </r>
  <r>
    <s v="Survey-Based Source"/>
    <s v="56"/>
    <x v="4"/>
    <s v="2310001610"/>
    <s v="Venting - initial completions"/>
    <n v="0"/>
    <n v="1.5574007675644066"/>
    <n v="0"/>
    <n v="0"/>
    <n v="0"/>
  </r>
  <r>
    <s v="Survey-Based Source"/>
    <s v="56"/>
    <x v="5"/>
    <s v="2310001610"/>
    <s v="Venting - initial completions"/>
    <n v="0"/>
    <n v="99.187829148346438"/>
    <n v="0"/>
    <n v="0"/>
    <n v="0"/>
  </r>
  <r>
    <s v="Survey-Based Source"/>
    <s v="56"/>
    <x v="6"/>
    <s v="2310001610"/>
    <s v="Venting - initial completions"/>
    <n v="0"/>
    <n v="233.38801726269634"/>
    <n v="0"/>
    <n v="0"/>
    <n v="0"/>
  </r>
  <r>
    <s v="Survey-Based Source"/>
    <s v="56"/>
    <x v="7"/>
    <s v="2310001610"/>
    <s v="Venting - initial completions"/>
    <n v="0"/>
    <n v="2.2245677729370468"/>
    <n v="0"/>
    <n v="0"/>
    <n v="0"/>
  </r>
  <r>
    <s v="Survey-Based Source"/>
    <s v="56"/>
    <x v="0"/>
    <s v="2310001620"/>
    <s v="Venting - recompletions"/>
    <n v="0"/>
    <n v="49.028026023745873"/>
    <n v="0"/>
    <n v="0"/>
    <n v="0"/>
  </r>
  <r>
    <s v="Survey-Based Source"/>
    <s v="49"/>
    <x v="1"/>
    <s v="2310001620"/>
    <s v="Venting - recompletions"/>
    <n v="0"/>
    <n v="5.4220197042689775E-3"/>
    <n v="0"/>
    <n v="0"/>
    <n v="0"/>
  </r>
  <r>
    <s v="Survey-Based Source"/>
    <s v="49"/>
    <x v="2"/>
    <s v="2310001620"/>
    <s v="Venting - recompletions"/>
    <n v="0"/>
    <n v="0"/>
    <n v="0"/>
    <n v="0"/>
    <n v="0"/>
  </r>
  <r>
    <s v="Survey-Based Source"/>
    <s v="56"/>
    <x v="3"/>
    <s v="2310001620"/>
    <s v="Venting - recompletions"/>
    <n v="0"/>
    <n v="1.3555049260672445E-2"/>
    <n v="0"/>
    <n v="0"/>
    <n v="0"/>
  </r>
  <r>
    <s v="Survey-Based Source"/>
    <s v="56"/>
    <x v="4"/>
    <s v="2310001620"/>
    <s v="Venting - recompletions"/>
    <n v="0"/>
    <n v="1.4700450923199266"/>
    <n v="0"/>
    <n v="0"/>
    <n v="0"/>
  </r>
  <r>
    <s v="Survey-Based Source"/>
    <s v="56"/>
    <x v="5"/>
    <s v="2310001620"/>
    <s v="Venting - recompletions"/>
    <n v="0"/>
    <n v="0"/>
    <n v="0"/>
    <n v="0"/>
    <n v="0"/>
  </r>
  <r>
    <s v="Survey-Based Source"/>
    <s v="56"/>
    <x v="6"/>
    <s v="2310001620"/>
    <s v="Venting - recompletions"/>
    <n v="0"/>
    <n v="220.29712359771034"/>
    <n v="0"/>
    <n v="0"/>
    <n v="0"/>
  </r>
  <r>
    <s v="Survey-Based Source"/>
    <s v="56"/>
    <x v="7"/>
    <s v="2310001620"/>
    <s v="Venting - recompletions"/>
    <n v="0"/>
    <n v="2.0997902436207281"/>
    <n v="0"/>
    <n v="0"/>
    <n v="0"/>
  </r>
  <r>
    <s v="Survey-Based Source"/>
    <s v="56"/>
    <x v="0"/>
    <s v="2310000220"/>
    <s v="Drill rigs"/>
    <n v="56.099477414412867"/>
    <n v="7.391883716915765"/>
    <n v="20.32188752969693"/>
    <n v="8.1350444000237108"/>
    <n v="3.4253551613002462"/>
  </r>
  <r>
    <s v="Survey-Based Source"/>
    <s v="49"/>
    <x v="1"/>
    <s v="2310000220"/>
    <s v="Drill rigs"/>
    <n v="0.69258614091867743"/>
    <n v="9.1257823665626736E-2"/>
    <n v="0.25088750036662877"/>
    <n v="0.10043264691387296"/>
    <n v="4.22883353246944E-2"/>
  </r>
  <r>
    <s v="Survey-Based Source"/>
    <s v="49"/>
    <x v="2"/>
    <s v="2310000220"/>
    <s v="Drill rigs"/>
    <n v="0"/>
    <n v="0"/>
    <n v="0"/>
    <n v="0"/>
    <n v="0"/>
  </r>
  <r>
    <s v="Survey-Based Source"/>
    <s v="56"/>
    <x v="3"/>
    <s v="2310000220"/>
    <s v="Drill rigs"/>
    <n v="0.69258614091867743"/>
    <n v="9.1257823665626736E-2"/>
    <n v="0.25088750036662877"/>
    <n v="0.10043264691387296"/>
    <n v="4.22883353246944E-2"/>
  </r>
  <r>
    <s v="Survey-Based Source"/>
    <s v="56"/>
    <x v="4"/>
    <s v="2310000220"/>
    <s v="Drill rigs"/>
    <n v="2.0777584227560326"/>
    <n v="0.27377347099688021"/>
    <n v="0.75266250109988653"/>
    <n v="0.30129794074161897"/>
    <n v="0.12686500597408321"/>
  </r>
  <r>
    <s v="Survey-Based Source"/>
    <s v="56"/>
    <x v="5"/>
    <s v="2310000220"/>
    <s v="Drill rigs"/>
    <n v="1180.3238624298308"/>
    <n v="66.330994107786765"/>
    <n v="558.07914858003119"/>
    <n v="40.917780309916246"/>
    <n v="28.421651795371574"/>
  </r>
  <r>
    <s v="Survey-Based Source"/>
    <s v="56"/>
    <x v="6"/>
    <s v="2310000220"/>
    <s v="Drill rigs"/>
    <n v="136.43946976097945"/>
    <n v="17.977791262128466"/>
    <n v="49.424837572225876"/>
    <n v="19.785231442032977"/>
    <n v="8.330802058964796"/>
  </r>
  <r>
    <s v="Survey-Based Source"/>
    <s v="56"/>
    <x v="7"/>
    <s v="2310000220"/>
    <s v="Drill rigs"/>
    <n v="9.6962059728614847"/>
    <n v="1.2776095313187743"/>
    <n v="3.5124250051328034"/>
    <n v="1.4060570567942217"/>
    <n v="0.59203669454572161"/>
  </r>
  <r>
    <s v="Survey-Based Source"/>
    <s v="56"/>
    <x v="0"/>
    <s v="2310000700"/>
    <s v="Unpermitted Fugitives"/>
    <n v="0"/>
    <n v="6291.3905047054241"/>
    <n v="0"/>
    <n v="0"/>
    <n v="0"/>
  </r>
  <r>
    <s v="Survey-Based Source"/>
    <s v="49"/>
    <x v="1"/>
    <s v="2310000700"/>
    <s v="Unpermitted Fugitives"/>
    <n v="0"/>
    <n v="60.885710268025342"/>
    <n v="0"/>
    <n v="0"/>
    <n v="0"/>
  </r>
  <r>
    <s v="Survey-Based Source"/>
    <s v="49"/>
    <x v="2"/>
    <s v="2310000700"/>
    <s v="Unpermitted Fugitives"/>
    <n v="0"/>
    <n v="171.24106012882129"/>
    <n v="0"/>
    <n v="0"/>
    <n v="0"/>
  </r>
  <r>
    <s v="Survey-Based Source"/>
    <s v="56"/>
    <x v="3"/>
    <s v="2310000700"/>
    <s v="Unpermitted Fugitives"/>
    <n v="0"/>
    <n v="152.21427567006339"/>
    <n v="0"/>
    <n v="0"/>
    <n v="0"/>
  </r>
  <r>
    <s v="Survey-Based Source"/>
    <s v="56"/>
    <x v="4"/>
    <s v="2310000700"/>
    <s v="Unpermitted Fugitives"/>
    <n v="0"/>
    <n v="5502.5460654727913"/>
    <n v="0"/>
    <n v="0"/>
    <n v="0"/>
  </r>
  <r>
    <s v="Survey-Based Source"/>
    <s v="56"/>
    <x v="5"/>
    <s v="2310000700"/>
    <s v="Unpermitted Fugitives"/>
    <n v="0"/>
    <n v="3202.8524883445352"/>
    <n v="0"/>
    <n v="0"/>
    <n v="0"/>
  </r>
  <r>
    <s v="Survey-Based Source"/>
    <s v="56"/>
    <x v="6"/>
    <s v="2310000700"/>
    <s v="Unpermitted Fugitives"/>
    <n v="0"/>
    <n v="12519.018318264218"/>
    <n v="0"/>
    <n v="0"/>
    <n v="0"/>
  </r>
  <r>
    <s v="Survey-Based Source"/>
    <s v="56"/>
    <x v="7"/>
    <s v="2310000700"/>
    <s v="Unpermitted Fugitives"/>
    <n v="0"/>
    <n v="1682.3179890634506"/>
    <n v="0"/>
    <n v="0"/>
    <n v="0"/>
  </r>
  <r>
    <s v="Survey-Based Source"/>
    <s v="56"/>
    <x v="0"/>
    <s v="2310000100"/>
    <s v="Heaters"/>
    <n v="559.09427658354366"/>
    <n v="30.750185212094898"/>
    <n v="469.63919233017657"/>
    <n v="3.3545656595012612"/>
    <n v="42.491165020349314"/>
  </r>
  <r>
    <s v="Survey-Based Source"/>
    <s v="49"/>
    <x v="1"/>
    <s v="2310000100"/>
    <s v="Heaters"/>
    <n v="4.7255723324546732"/>
    <n v="0.25990647828500701"/>
    <n v="3.9694807592619252"/>
    <n v="2.8353433994728037E-2"/>
    <n v="0.3591434972665552"/>
  </r>
  <r>
    <s v="Survey-Based Source"/>
    <s v="49"/>
    <x v="2"/>
    <s v="2310000100"/>
    <s v="Heaters"/>
    <n v="13.29067218502877"/>
    <n v="0.73098697017658243"/>
    <n v="11.164164635424166"/>
    <n v="7.9744033110172613E-2"/>
    <n v="1.0100910860621866"/>
  </r>
  <r>
    <s v="Survey-Based Source"/>
    <s v="56"/>
    <x v="3"/>
    <s v="2310000100"/>
    <s v="Heaters"/>
    <n v="11.813930831136684"/>
    <n v="0.64976619571251759"/>
    <n v="9.923701898154814"/>
    <n v="7.0883584986820097E-2"/>
    <n v="0.89785874316638792"/>
  </r>
  <r>
    <s v="Survey-Based Source"/>
    <s v="56"/>
    <x v="4"/>
    <s v="2310000100"/>
    <s v="Heaters"/>
    <n v="427.07359954559115"/>
    <n v="23.489047975007512"/>
    <n v="358.74182361829651"/>
    <n v="2.5624415972735464"/>
    <n v="32.457593565464926"/>
  </r>
  <r>
    <s v="Survey-Based Source"/>
    <s v="56"/>
    <x v="5"/>
    <s v="2310000100"/>
    <s v="Heaters"/>
    <n v="953.26754600196068"/>
    <n v="52.429715030107879"/>
    <n v="800.74473864164838"/>
    <n v="5.7196052760117704"/>
    <n v="72.448333496148933"/>
  </r>
  <r>
    <s v="Survey-Based Source"/>
    <s v="56"/>
    <x v="6"/>
    <s v="2310000100"/>
    <s v="Heaters"/>
    <n v="977.01207973500391"/>
    <n v="53.735664385425217"/>
    <n v="820.69014697740317"/>
    <n v="5.8620724784100222"/>
    <n v="74.252918059860292"/>
  </r>
  <r>
    <s v="Survey-Based Source"/>
    <s v="56"/>
    <x v="7"/>
    <s v="2310000100"/>
    <s v="Heaters"/>
    <n v="130.83928395483878"/>
    <n v="7.1961606175161332"/>
    <n v="109.90499852206457"/>
    <n v="0.78503570372903253"/>
    <n v="9.9437855805677486"/>
  </r>
  <r>
    <s v="Survey-Based Source"/>
    <s v="56"/>
    <x v="0"/>
    <s v="2310000300"/>
    <s v="Pneumatic devices"/>
    <n v="0"/>
    <n v="2327.170010454764"/>
    <n v="0"/>
    <n v="0"/>
    <n v="0"/>
  </r>
  <r>
    <s v="Survey-Based Source"/>
    <s v="49"/>
    <x v="1"/>
    <s v="2310000300"/>
    <s v="Pneumatic devices"/>
    <n v="0"/>
    <n v="21.127498900703202"/>
    <n v="0"/>
    <n v="0"/>
    <n v="0"/>
  </r>
  <r>
    <s v="Survey-Based Source"/>
    <s v="49"/>
    <x v="2"/>
    <s v="2310000300"/>
    <s v="Pneumatic devices"/>
    <n v="0"/>
    <n v="59.421090658227754"/>
    <n v="0"/>
    <n v="0"/>
    <n v="0"/>
  </r>
  <r>
    <s v="Survey-Based Source"/>
    <s v="56"/>
    <x v="3"/>
    <s v="2310000300"/>
    <s v="Pneumatic devices"/>
    <n v="0"/>
    <n v="52.818747251758012"/>
    <n v="0"/>
    <n v="0"/>
    <n v="0"/>
  </r>
  <r>
    <s v="Survey-Based Source"/>
    <s v="56"/>
    <x v="4"/>
    <s v="2310000300"/>
    <s v="Pneumatic devices"/>
    <n v="0"/>
    <n v="1909.3977131510519"/>
    <n v="0"/>
    <n v="0"/>
    <n v="0"/>
  </r>
  <r>
    <s v="Survey-Based Source"/>
    <s v="56"/>
    <x v="5"/>
    <s v="2310000300"/>
    <s v="Pneumatic devices"/>
    <n v="0"/>
    <n v="0"/>
    <n v="0"/>
    <n v="0"/>
    <n v="0"/>
  </r>
  <r>
    <s v="Survey-Based Source"/>
    <s v="56"/>
    <x v="6"/>
    <s v="2310000300"/>
    <s v="Pneumatic devices"/>
    <n v="0"/>
    <n v="4355.0439429298813"/>
    <n v="0"/>
    <n v="0"/>
    <n v="0"/>
  </r>
  <r>
    <s v="Survey-Based Source"/>
    <s v="56"/>
    <x v="7"/>
    <s v="2310000300"/>
    <s v="Pneumatic devices"/>
    <n v="0"/>
    <n v="584.31430307369453"/>
    <n v="0"/>
    <n v="0"/>
    <n v="0"/>
  </r>
  <r>
    <s v="Survey-Based Source"/>
    <s v="56"/>
    <x v="0"/>
    <s v="2310003200"/>
    <s v="Pneumatic pumps"/>
    <n v="0"/>
    <n v="1094.8180809153819"/>
    <n v="0"/>
    <n v="0"/>
    <n v="0"/>
  </r>
  <r>
    <s v="Survey-Based Source"/>
    <s v="49"/>
    <x v="1"/>
    <s v="2310003200"/>
    <s v="Pneumatic pumps"/>
    <n v="0"/>
    <n v="10.753277651716456"/>
    <n v="0"/>
    <n v="0"/>
    <n v="0"/>
  </r>
  <r>
    <s v="Survey-Based Source"/>
    <s v="49"/>
    <x v="2"/>
    <s v="2310003200"/>
    <s v="Pneumatic pumps"/>
    <n v="0"/>
    <n v="30.243593395452535"/>
    <n v="0"/>
    <n v="0"/>
    <n v="0"/>
  </r>
  <r>
    <s v="Survey-Based Source"/>
    <s v="56"/>
    <x v="3"/>
    <s v="2310003200"/>
    <s v="Pneumatic pumps"/>
    <n v="0"/>
    <n v="26.883194129291144"/>
    <n v="0"/>
    <n v="0"/>
    <n v="0"/>
  </r>
  <r>
    <s v="Survey-Based Source"/>
    <s v="56"/>
    <x v="4"/>
    <s v="2310003200"/>
    <s v="Pneumatic pumps"/>
    <n v="0"/>
    <n v="971.82746777387479"/>
    <n v="0"/>
    <n v="0"/>
    <n v="0"/>
  </r>
  <r>
    <s v="Survey-Based Source"/>
    <s v="56"/>
    <x v="5"/>
    <s v="2310003200"/>
    <s v="Pneumatic pumps"/>
    <n v="0"/>
    <n v="3088.2782435399563"/>
    <n v="0"/>
    <n v="0"/>
    <n v="0"/>
  </r>
  <r>
    <s v="Survey-Based Source"/>
    <s v="56"/>
    <x v="6"/>
    <s v="2310003200"/>
    <s v="Pneumatic pumps"/>
    <n v="0"/>
    <n v="2209.7985574277322"/>
    <n v="0"/>
    <n v="0"/>
    <n v="0"/>
  </r>
  <r>
    <s v="Survey-Based Source"/>
    <s v="56"/>
    <x v="7"/>
    <s v="2310003200"/>
    <s v="Pneumatic pumps"/>
    <n v="0"/>
    <n v="297.05929512866715"/>
    <n v="0"/>
    <n v="0"/>
    <n v="0"/>
  </r>
  <r>
    <s v="Survey-Based Source"/>
    <s v="56"/>
    <x v="0"/>
    <s v="2310000230"/>
    <s v="Workover rigs"/>
    <n v="6.9508283879495369"/>
    <n v="0.60021294297077554"/>
    <n v="4.5714942402000354"/>
    <n v="1.1181730631006113"/>
    <n v="0.29786347153331927"/>
  </r>
  <r>
    <s v="Survey-Based Source"/>
    <s v="49"/>
    <x v="1"/>
    <s v="2310000230"/>
    <s v="Workover rigs"/>
    <n v="5.8749738091491067E-2"/>
    <n v="5.0731152073599621E-3"/>
    <n v="3.8639148358795859E-2"/>
    <n v="9.4510137398889481E-3"/>
    <n v="2.5175993367845262E-3"/>
  </r>
  <r>
    <s v="Survey-Based Source"/>
    <s v="49"/>
    <x v="2"/>
    <s v="2310000230"/>
    <s v="Workover rigs"/>
    <n v="0.16523363838231864"/>
    <n v="1.4268136520699894E-2"/>
    <n v="0.10867260475911336"/>
    <n v="2.6580976143437671E-2"/>
    <n v="7.0807481347064808E-3"/>
  </r>
  <r>
    <s v="Survey-Based Source"/>
    <s v="56"/>
    <x v="3"/>
    <s v="2310000230"/>
    <s v="Workover rigs"/>
    <n v="0.14687434522872767"/>
    <n v="1.2682788018399905E-2"/>
    <n v="9.6597870896989652E-2"/>
    <n v="2.3627534349722371E-2"/>
    <n v="6.2939983419613163E-3"/>
  </r>
  <r>
    <s v="Survey-Based Source"/>
    <s v="56"/>
    <x v="4"/>
    <s v="2310000230"/>
    <s v="Workover rigs"/>
    <n v="5.3095075800185052"/>
    <n v="0.45848278686515659"/>
    <n v="3.492013032926176"/>
    <n v="0.85413536674246382"/>
    <n v="0.22752804006190158"/>
  </r>
  <r>
    <s v="Survey-Based Source"/>
    <s v="56"/>
    <x v="5"/>
    <s v="2310000230"/>
    <s v="Workover rigs"/>
    <n v="0"/>
    <n v="0"/>
    <n v="0"/>
    <n v="0"/>
    <n v="0"/>
  </r>
  <r>
    <s v="Survey-Based Source"/>
    <s v="56"/>
    <x v="6"/>
    <s v="2310000230"/>
    <s v="Workover rigs"/>
    <n v="12.146508350415779"/>
    <n v="1.0488665691216723"/>
    <n v="7.9886439231810451"/>
    <n v="1.9539970907220405"/>
    <n v="0.52051366288020084"/>
  </r>
  <r>
    <s v="Survey-Based Source"/>
    <s v="56"/>
    <x v="7"/>
    <s v="2310000230"/>
    <s v="Workover rigs"/>
    <n v="1.6266333734081591"/>
    <n v="0.14046187730377896"/>
    <n v="1.0698214201841605"/>
    <n v="0.26167494292317528"/>
    <n v="6.9706031637221583E-2"/>
  </r>
  <r>
    <s v="Survey-Based Source"/>
    <s v="56"/>
    <x v="0"/>
    <s v="2310000801"/>
    <s v="Gas Well Truck Loading"/>
    <n v="0"/>
    <n v="55.929224625468983"/>
    <n v="0"/>
    <n v="0"/>
    <n v="0"/>
  </r>
  <r>
    <s v="Survey-Based Source"/>
    <s v="49"/>
    <x v="1"/>
    <s v="2310000801"/>
    <s v="Gas Well Truck Loading"/>
    <n v="0"/>
    <n v="2.0038505706875244E-2"/>
    <n v="0"/>
    <n v="0"/>
    <n v="0"/>
  </r>
  <r>
    <s v="Survey-Based Source"/>
    <s v="49"/>
    <x v="2"/>
    <s v="2310000801"/>
    <s v="Gas Well Truck Loading"/>
    <n v="0"/>
    <n v="4.9352743070035201"/>
    <n v="0"/>
    <n v="0"/>
    <n v="0"/>
  </r>
  <r>
    <s v="Survey-Based Source"/>
    <s v="56"/>
    <x v="3"/>
    <s v="2310000801"/>
    <s v="Gas Well Truck Loading"/>
    <n v="0"/>
    <n v="0"/>
    <n v="0"/>
    <n v="0"/>
    <n v="0"/>
  </r>
  <r>
    <s v="Survey-Based Source"/>
    <s v="56"/>
    <x v="4"/>
    <s v="2310000801"/>
    <s v="Gas Well Truck Loading"/>
    <n v="0"/>
    <n v="29.7488925416923"/>
    <n v="0"/>
    <n v="0"/>
    <n v="0"/>
  </r>
  <r>
    <s v="Survey-Based Source"/>
    <s v="56"/>
    <x v="5"/>
    <s v="2310000801"/>
    <s v="Gas Well Truck Loading"/>
    <n v="0"/>
    <n v="385.68267121904779"/>
    <n v="0"/>
    <n v="0"/>
    <n v="0"/>
  </r>
  <r>
    <s v="Survey-Based Source"/>
    <s v="56"/>
    <x v="6"/>
    <s v="2310000801"/>
    <s v="Gas Well Truck Loading"/>
    <n v="0"/>
    <n v="100.09014200886665"/>
    <n v="0"/>
    <n v="0"/>
    <n v="0"/>
  </r>
  <r>
    <s v="Survey-Based Source"/>
    <s v="56"/>
    <x v="7"/>
    <s v="2310000801"/>
    <s v="Gas Well Truck Loading"/>
    <n v="0"/>
    <n v="25.7168136561483"/>
    <n v="0"/>
    <n v="0"/>
    <n v="0"/>
  </r>
  <r>
    <s v="Survey-Based Source"/>
    <s v="56"/>
    <x v="0"/>
    <s v="2310000802"/>
    <s v="Oil Well Truck Loading"/>
    <n v="0"/>
    <n v="55.63358366523525"/>
    <n v="0"/>
    <n v="0"/>
    <n v="0"/>
  </r>
  <r>
    <s v="Survey-Based Source"/>
    <s v="49"/>
    <x v="1"/>
    <s v="2310000802"/>
    <s v="Oil Well Truck Loading"/>
    <n v="0"/>
    <n v="0"/>
    <n v="0"/>
    <n v="0"/>
    <n v="0"/>
  </r>
  <r>
    <s v="Survey-Based Source"/>
    <s v="49"/>
    <x v="2"/>
    <s v="2310000802"/>
    <s v="Oil Well Truck Loading"/>
    <n v="0"/>
    <n v="14.787156189877779"/>
    <n v="0"/>
    <n v="0"/>
    <n v="0"/>
  </r>
  <r>
    <s v="Survey-Based Source"/>
    <s v="56"/>
    <x v="3"/>
    <s v="2310000802"/>
    <s v="Oil Well Truck Loading"/>
    <n v="0"/>
    <n v="4.7200513446333074"/>
    <n v="0"/>
    <n v="0"/>
    <n v="0"/>
  </r>
  <r>
    <s v="Survey-Based Source"/>
    <s v="56"/>
    <x v="4"/>
    <s v="2310000802"/>
    <s v="Oil Well Truck Loading"/>
    <n v="0"/>
    <n v="17.996223712964447"/>
    <n v="0"/>
    <n v="0"/>
    <n v="0"/>
  </r>
  <r>
    <s v="Survey-Based Source"/>
    <s v="56"/>
    <x v="5"/>
    <s v="2310000802"/>
    <s v="Oil Well Truck Loading"/>
    <n v="0"/>
    <n v="0"/>
    <n v="0"/>
    <n v="0"/>
    <n v="0"/>
  </r>
  <r>
    <s v="Survey-Based Source"/>
    <s v="56"/>
    <x v="6"/>
    <s v="2310000802"/>
    <s v="Oil Well Truck Loading"/>
    <n v="0"/>
    <n v="272.00223758319402"/>
    <n v="0"/>
    <n v="0"/>
    <n v="0"/>
  </r>
  <r>
    <s v="Survey-Based Source"/>
    <s v="56"/>
    <x v="7"/>
    <s v="2310000802"/>
    <s v="Oil Well Truck Loading"/>
    <n v="0"/>
    <n v="51.606324015777474"/>
    <n v="0"/>
    <n v="0"/>
    <n v="0"/>
  </r>
  <r>
    <s v="Survey-Based Source"/>
    <s v="56"/>
    <x v="0"/>
    <s v="2310002230"/>
    <s v="Condensate tank "/>
    <n v="0"/>
    <n v="3748.1583301541004"/>
    <n v="0"/>
    <n v="0"/>
    <n v="0"/>
  </r>
  <r>
    <s v="Survey-Based Source"/>
    <s v="49"/>
    <x v="1"/>
    <s v="2310002230"/>
    <s v="Condensate tank "/>
    <n v="0"/>
    <n v="4.0254869236068043"/>
    <n v="0"/>
    <n v="0"/>
    <n v="0"/>
  </r>
  <r>
    <s v="Survey-Based Source"/>
    <s v="49"/>
    <x v="2"/>
    <s v="2310002230"/>
    <s v="Condensate tank "/>
    <n v="0"/>
    <n v="991.43531348442502"/>
    <n v="0"/>
    <n v="0"/>
    <n v="0"/>
  </r>
  <r>
    <s v="Survey-Based Source"/>
    <s v="56"/>
    <x v="3"/>
    <s v="2310002230"/>
    <s v="Condensate tank "/>
    <n v="0"/>
    <n v="0"/>
    <n v="0"/>
    <n v="0"/>
    <n v="0"/>
  </r>
  <r>
    <s v="Survey-Based Source"/>
    <s v="56"/>
    <x v="4"/>
    <s v="2310002230"/>
    <s v="Condensate tank "/>
    <n v="0"/>
    <n v="5976.183038303031"/>
    <n v="0"/>
    <n v="0"/>
    <n v="0"/>
  </r>
  <r>
    <s v="Survey-Based Source"/>
    <s v="56"/>
    <x v="5"/>
    <s v="2310002230"/>
    <s v="Condensate tank "/>
    <n v="0"/>
    <n v="1143.1990807183943"/>
    <n v="0"/>
    <n v="0"/>
    <n v="0"/>
  </r>
  <r>
    <s v="Survey-Based Source"/>
    <s v="56"/>
    <x v="6"/>
    <s v="2310002230"/>
    <s v="Condensate tank "/>
    <n v="0"/>
    <n v="6707.6506432739525"/>
    <n v="0"/>
    <n v="0"/>
    <n v="0"/>
  </r>
  <r>
    <s v="Survey-Based Source"/>
    <s v="56"/>
    <x v="7"/>
    <s v="2310002230"/>
    <s v="Condensate tank "/>
    <n v="0"/>
    <n v="5166.1884675432184"/>
    <n v="0"/>
    <n v="0"/>
    <n v="0"/>
  </r>
  <r>
    <s v="Survey-Based Source"/>
    <s v="56"/>
    <x v="0"/>
    <s v="2310002240"/>
    <s v="Oil Tank"/>
    <n v="0"/>
    <n v="99.613246134356146"/>
    <n v="0"/>
    <n v="0"/>
    <n v="0"/>
  </r>
  <r>
    <s v="Survey-Based Source"/>
    <s v="49"/>
    <x v="1"/>
    <s v="2310002240"/>
    <s v="Oil Tank"/>
    <n v="0"/>
    <n v="0"/>
    <n v="0"/>
    <n v="0"/>
    <n v="0"/>
  </r>
  <r>
    <s v="Survey-Based Source"/>
    <s v="49"/>
    <x v="2"/>
    <s v="2310002240"/>
    <s v="Oil Tank"/>
    <n v="0"/>
    <n v="79.366764292237434"/>
    <n v="0"/>
    <n v="0"/>
    <n v="0"/>
  </r>
  <r>
    <s v="Survey-Based Source"/>
    <s v="56"/>
    <x v="3"/>
    <s v="2310002240"/>
    <s v="Oil Tank"/>
    <n v="0"/>
    <n v="25.333823333333331"/>
    <n v="0"/>
    <n v="0"/>
    <n v="0"/>
  </r>
  <r>
    <s v="Survey-Based Source"/>
    <s v="56"/>
    <x v="4"/>
    <s v="2310002240"/>
    <s v="Oil Tank"/>
    <n v="0"/>
    <n v="96.590718812785369"/>
    <n v="0"/>
    <n v="0"/>
    <n v="0"/>
  </r>
  <r>
    <s v="Survey-Based Source"/>
    <s v="56"/>
    <x v="5"/>
    <s v="2310002240"/>
    <s v="Oil Tank"/>
    <n v="0"/>
    <n v="0"/>
    <n v="0"/>
    <n v="0"/>
    <n v="0"/>
  </r>
  <r>
    <s v="Survey-Based Source"/>
    <s v="56"/>
    <x v="6"/>
    <s v="2310002240"/>
    <s v="Oil Tank"/>
    <n v="0"/>
    <n v="487.02643361084915"/>
    <n v="0"/>
    <n v="0"/>
    <n v="0"/>
  </r>
  <r>
    <s v="Survey-Based Source"/>
    <s v="56"/>
    <x v="7"/>
    <s v="2310002240"/>
    <s v="Oil Tank"/>
    <n v="0"/>
    <n v="276.9854393607306"/>
    <n v="0"/>
    <n v="0"/>
    <n v="0"/>
  </r>
  <r>
    <s v="Survey-Based Source"/>
    <s v="56"/>
    <x v="0"/>
    <s v="2310002231"/>
    <s v="Tank flaring"/>
    <n v="7.6135851634607787"/>
    <n v="0"/>
    <n v="41.426860448242479"/>
    <n v="0"/>
    <n v="0"/>
  </r>
  <r>
    <s v="Survey-Based Source"/>
    <s v="49"/>
    <x v="1"/>
    <s v="2310002231"/>
    <s v="Tank flaring"/>
    <n v="0"/>
    <n v="0"/>
    <n v="0"/>
    <n v="0"/>
    <n v="0"/>
  </r>
  <r>
    <s v="Survey-Based Source"/>
    <s v="49"/>
    <x v="2"/>
    <s v="2310002231"/>
    <s v="Tank flaring"/>
    <n v="0"/>
    <n v="0"/>
    <n v="0"/>
    <n v="0"/>
    <n v="0"/>
  </r>
  <r>
    <s v="Survey-Based Source"/>
    <s v="56"/>
    <x v="3"/>
    <s v="2310002231"/>
    <s v="Tank flaring"/>
    <n v="0"/>
    <n v="0"/>
    <n v="0"/>
    <n v="0"/>
    <n v="0"/>
  </r>
  <r>
    <s v="Survey-Based Source"/>
    <s v="56"/>
    <x v="4"/>
    <s v="2310002231"/>
    <s v="Tank flaring"/>
    <n v="0"/>
    <n v="0"/>
    <n v="0"/>
    <n v="0"/>
    <n v="0"/>
  </r>
  <r>
    <s v="Survey-Based Source"/>
    <s v="56"/>
    <x v="5"/>
    <s v="2310002231"/>
    <s v="Tank flaring"/>
    <n v="218.51325033889538"/>
    <n v="0"/>
    <n v="54.628312584723844"/>
    <n v="0"/>
    <n v="0"/>
  </r>
  <r>
    <s v="Survey-Based Source"/>
    <s v="56"/>
    <x v="6"/>
    <s v="2310002231"/>
    <s v="Tank flaring"/>
    <n v="14.546678344099039"/>
    <n v="0"/>
    <n v="79.15104393112712"/>
    <n v="0"/>
    <n v="0"/>
  </r>
  <r>
    <s v="Survey-Based Source"/>
    <s v="56"/>
    <x v="7"/>
    <s v="2310002231"/>
    <s v="Tank flaring"/>
    <n v="0"/>
    <n v="0"/>
    <n v="0"/>
    <n v="0"/>
    <n v="0"/>
  </r>
  <r>
    <s v="Survey-Based Source"/>
    <s v="56"/>
    <x v="0"/>
    <s v="2310001611"/>
    <s v="Initial completion Flaring"/>
    <n v="7.125468164682296E-4"/>
    <n v="0"/>
    <n v="3.8770929719594842E-3"/>
    <n v="0"/>
    <n v="0"/>
  </r>
  <r>
    <s v="Survey-Based Source"/>
    <s v="49"/>
    <x v="1"/>
    <s v="2310001611"/>
    <s v="Initial completion Flaring"/>
    <n v="8.7968742773855493E-6"/>
    <n v="0"/>
    <n v="4.7865345332833147E-5"/>
    <n v="0"/>
    <n v="0"/>
  </r>
  <r>
    <s v="Survey-Based Source"/>
    <s v="49"/>
    <x v="2"/>
    <s v="2310001611"/>
    <s v="Initial completion Flaring"/>
    <n v="0"/>
    <n v="0"/>
    <n v="0"/>
    <n v="0"/>
    <n v="0"/>
  </r>
  <r>
    <s v="Survey-Based Source"/>
    <s v="56"/>
    <x v="3"/>
    <s v="2310001611"/>
    <s v="Initial completion Flaring"/>
    <n v="8.7968742773855493E-6"/>
    <n v="0"/>
    <n v="4.7865345332833147E-5"/>
    <n v="0"/>
    <n v="0"/>
  </r>
  <r>
    <s v="Survey-Based Source"/>
    <s v="56"/>
    <x v="4"/>
    <s v="2310001611"/>
    <s v="Initial completion Flaring"/>
    <n v="2.6390622832156655E-5"/>
    <n v="0"/>
    <n v="1.4359603599849944E-4"/>
    <n v="0"/>
    <n v="0"/>
  </r>
  <r>
    <s v="Survey-Based Source"/>
    <s v="56"/>
    <x v="5"/>
    <s v="2310001611"/>
    <s v="Initial completion Flaring"/>
    <n v="756.44876547214517"/>
    <n v="0"/>
    <n v="305.353628728888"/>
    <n v="33.582743510178275"/>
    <n v="18.172217569392927"/>
  </r>
  <r>
    <s v="Survey-Based Source"/>
    <s v="56"/>
    <x v="6"/>
    <s v="2310001611"/>
    <s v="Initial completion Flaring"/>
    <n v="1.7329842326449533E-3"/>
    <n v="0"/>
    <n v="9.4294730305681303E-3"/>
    <n v="0"/>
    <n v="0"/>
  </r>
  <r>
    <s v="Survey-Based Source"/>
    <s v="56"/>
    <x v="7"/>
    <s v="2310001611"/>
    <s v="Initial completion Flaring"/>
    <n v="1.231562398833977E-4"/>
    <n v="0"/>
    <n v="6.7011483465966406E-4"/>
    <n v="0"/>
    <n v="0"/>
  </r>
  <r>
    <s v="Survey-Based Source"/>
    <s v="56"/>
    <x v="0"/>
    <s v="2310001631"/>
    <s v="Blowdown Flaring"/>
    <n v="6.0140627382205788E-4"/>
    <n v="0"/>
    <n v="4.95106048325431E-3"/>
    <n v="0"/>
    <n v="0"/>
  </r>
  <r>
    <s v="Survey-Based Source"/>
    <s v="49"/>
    <x v="1"/>
    <s v="2310001631"/>
    <s v="Blowdown Flaring"/>
    <n v="2.778579287455505E-6"/>
    <n v="0"/>
    <n v="2.28745769848424E-5"/>
    <n v="0"/>
    <n v="0"/>
  </r>
  <r>
    <s v="Survey-Based Source"/>
    <s v="49"/>
    <x v="2"/>
    <s v="2310001631"/>
    <s v="Blowdown Flaring"/>
    <n v="3.8805968898765484E-5"/>
    <n v="0"/>
    <n v="3.1946906358000613E-4"/>
    <n v="0"/>
    <n v="0"/>
  </r>
  <r>
    <s v="Survey-Based Source"/>
    <s v="56"/>
    <x v="3"/>
    <s v="2310001631"/>
    <s v="Blowdown Flaring"/>
    <n v="3.0828103257586722E-8"/>
    <n v="0"/>
    <n v="2.5379150576916209E-7"/>
    <n v="0"/>
    <n v="0"/>
  </r>
  <r>
    <s v="Survey-Based Source"/>
    <s v="56"/>
    <x v="4"/>
    <s v="2310001631"/>
    <s v="Blowdown Flaring"/>
    <n v="3.9340538405041814E-4"/>
    <n v="0"/>
    <n v="3.2386989222660018E-3"/>
    <n v="0"/>
    <n v="0"/>
  </r>
  <r>
    <s v="Survey-Based Source"/>
    <s v="56"/>
    <x v="5"/>
    <s v="2310001631"/>
    <s v="Blowdown Flaring"/>
    <n v="0"/>
    <n v="0"/>
    <n v="0"/>
    <n v="0"/>
    <n v="0"/>
  </r>
  <r>
    <s v="Survey-Based Source"/>
    <s v="56"/>
    <x v="6"/>
    <s v="2310001631"/>
    <s v="Blowdown Flaring"/>
    <n v="1.0826350992364029E-3"/>
    <n v="0"/>
    <n v="8.9127634528126318E-3"/>
    <n v="0"/>
    <n v="0"/>
  </r>
  <r>
    <s v="Survey-Based Source"/>
    <s v="56"/>
    <x v="7"/>
    <s v="2310001631"/>
    <s v="Blowdown Flaring"/>
    <n v="5.072562788174138E-4"/>
    <n v="0"/>
    <n v="4.1759732584342969E-3"/>
    <n v="0"/>
    <n v="0"/>
  </r>
  <r>
    <s v="Survey-Based Source"/>
    <s v="56"/>
    <x v="0"/>
    <s v="2310001621"/>
    <s v="Recompletion Flaring"/>
    <n v="1.5777478677249449E-3"/>
    <n v="0"/>
    <n v="1.035286125282618E-2"/>
    <n v="0"/>
    <n v="0"/>
  </r>
  <r>
    <s v="Survey-Based Source"/>
    <s v="49"/>
    <x v="1"/>
    <s v="2310001621"/>
    <s v="Recompletion Flaring"/>
    <n v="1.3335428359006403E-5"/>
    <n v="0"/>
    <n v="8.7504374033396128E-5"/>
    <n v="0"/>
    <n v="0"/>
  </r>
  <r>
    <s v="Survey-Based Source"/>
    <s v="49"/>
    <x v="2"/>
    <s v="2310001621"/>
    <s v="Recompletion Flaring"/>
    <n v="3.7505892259705507E-5"/>
    <n v="0"/>
    <n v="2.4610605196892662E-4"/>
    <n v="0"/>
    <n v="0"/>
  </r>
  <r>
    <s v="Survey-Based Source"/>
    <s v="56"/>
    <x v="3"/>
    <s v="2310001621"/>
    <s v="Recompletion Flaring"/>
    <n v="3.3338570897516007E-5"/>
    <n v="0"/>
    <n v="2.1876093508349035E-4"/>
    <n v="0"/>
    <n v="0"/>
  </r>
  <r>
    <s v="Survey-Based Source"/>
    <s v="56"/>
    <x v="4"/>
    <s v="2310001621"/>
    <s v="Recompletion Flaring"/>
    <n v="1.2051893379452037E-3"/>
    <n v="0"/>
    <n v="7.9082078032681764E-3"/>
    <n v="0"/>
    <n v="0"/>
  </r>
  <r>
    <s v="Survey-Based Source"/>
    <s v="56"/>
    <x v="5"/>
    <s v="2310001621"/>
    <s v="Recompletion Flaring"/>
    <n v="0"/>
    <n v="0"/>
    <n v="0"/>
    <n v="0"/>
    <n v="0"/>
  </r>
  <r>
    <s v="Survey-Based Source"/>
    <s v="56"/>
    <x v="6"/>
    <s v="2310001621"/>
    <s v="Recompletion Flaring"/>
    <n v="2.7570998132245739E-3"/>
    <n v="0"/>
    <n v="1.8091529331404652E-2"/>
    <n v="0"/>
    <n v="0"/>
  </r>
  <r>
    <s v="Survey-Based Source"/>
    <s v="56"/>
    <x v="7"/>
    <s v="2310001621"/>
    <s v="Recompletion Flaring"/>
    <n v="3.6922467268998973E-4"/>
    <n v="0"/>
    <n v="2.4227773560496556E-3"/>
    <n v="0"/>
    <n v="0"/>
  </r>
  <r>
    <s v="Survey-Based Source"/>
    <s v="56"/>
    <x v="0"/>
    <s v="2310021411"/>
    <s v="Dehydrator Flaring"/>
    <n v="0"/>
    <n v="0"/>
    <n v="0"/>
    <n v="0"/>
    <n v="0"/>
  </r>
  <r>
    <s v="Survey-Based Source"/>
    <s v="49"/>
    <x v="1"/>
    <s v="2310021411"/>
    <s v="Dehydrator Flaring"/>
    <n v="0"/>
    <n v="0"/>
    <n v="0"/>
    <n v="0"/>
    <n v="0"/>
  </r>
  <r>
    <s v="Survey-Based Source"/>
    <s v="49"/>
    <x v="2"/>
    <s v="2310021411"/>
    <s v="Dehydrator Flaring"/>
    <n v="0"/>
    <n v="0"/>
    <n v="0"/>
    <n v="0"/>
    <n v="0"/>
  </r>
  <r>
    <s v="Survey-Based Source"/>
    <s v="56"/>
    <x v="3"/>
    <s v="2310021411"/>
    <s v="Dehydrator Flaring"/>
    <n v="0"/>
    <n v="0"/>
    <n v="0"/>
    <n v="0"/>
    <n v="0"/>
  </r>
  <r>
    <s v="Survey-Based Source"/>
    <s v="56"/>
    <x v="4"/>
    <s v="2310021411"/>
    <s v="Dehydrator Flaring"/>
    <n v="0"/>
    <n v="0"/>
    <n v="0"/>
    <n v="0"/>
    <n v="0"/>
  </r>
  <r>
    <s v="Survey-Based Source"/>
    <s v="56"/>
    <x v="5"/>
    <s v="2310021411"/>
    <s v="Dehydrator Flaring"/>
    <n v="400.48480999665628"/>
    <n v="0"/>
    <n v="100.12120249916407"/>
    <n v="0"/>
    <n v="0"/>
  </r>
  <r>
    <s v="Survey-Based Source"/>
    <s v="56"/>
    <x v="6"/>
    <s v="2310021411"/>
    <s v="Dehydrator Flaring"/>
    <n v="0"/>
    <n v="0"/>
    <n v="0"/>
    <n v="0"/>
    <n v="0"/>
  </r>
  <r>
    <s v="Survey-Based Source"/>
    <s v="56"/>
    <x v="7"/>
    <s v="2310021411"/>
    <s v="Dehydrator Flaring"/>
    <n v="0"/>
    <n v="0"/>
    <n v="0"/>
    <n v="0"/>
    <n v="0"/>
  </r>
  <r>
    <s v="Survey-Based Source"/>
    <s v="56"/>
    <x v="0"/>
    <s v="2310001640"/>
    <s v="Venting - Compressor Startup "/>
    <n v="0"/>
    <n v="2.8950381582116876E-2"/>
    <n v="0"/>
    <n v="0"/>
    <n v="0"/>
  </r>
  <r>
    <s v="Survey-Based Source"/>
    <s v="49"/>
    <x v="1"/>
    <s v="2310001640"/>
    <s v="Venting - Compressor Startup "/>
    <n v="0"/>
    <n v="1.3398525743486486E-4"/>
    <n v="0"/>
    <n v="0"/>
    <n v="0"/>
  </r>
  <r>
    <s v="Survey-Based Source"/>
    <s v="49"/>
    <x v="2"/>
    <s v="2310001640"/>
    <s v="Venting - Compressor Startup "/>
    <n v="0"/>
    <n v="1.8712540456860053E-3"/>
    <n v="0"/>
    <n v="0"/>
    <n v="0"/>
  </r>
  <r>
    <s v="Survey-Based Source"/>
    <s v="56"/>
    <x v="3"/>
    <s v="2310001640"/>
    <s v="Venting - Compressor Startup "/>
    <n v="0"/>
    <n v="1.4865551506283932E-6"/>
    <n v="0"/>
    <n v="0"/>
    <n v="0"/>
  </r>
  <r>
    <s v="Survey-Based Source"/>
    <s v="56"/>
    <x v="4"/>
    <s v="2310001640"/>
    <s v="Venting - Compressor Startup "/>
    <n v="0"/>
    <n v="1.8970314036468261E-2"/>
    <n v="0"/>
    <n v="0"/>
    <n v="0"/>
  </r>
  <r>
    <s v="Survey-Based Source"/>
    <s v="56"/>
    <x v="5"/>
    <s v="2310001640"/>
    <s v="Venting - Compressor Startup "/>
    <n v="0"/>
    <n v="0"/>
    <n v="0"/>
    <n v="0"/>
    <n v="0"/>
  </r>
  <r>
    <s v="Survey-Based Source"/>
    <s v="56"/>
    <x v="6"/>
    <s v="2310001640"/>
    <s v="Venting - Compressor Startup "/>
    <n v="0"/>
    <n v="5.2204237740432487E-2"/>
    <n v="0"/>
    <n v="0"/>
    <n v="0"/>
  </r>
  <r>
    <s v="Survey-Based Source"/>
    <s v="56"/>
    <x v="7"/>
    <s v="2310001640"/>
    <s v="Venting - Compressor Startup "/>
    <n v="0"/>
    <n v="2.4460115349134604E-2"/>
    <n v="0"/>
    <n v="0"/>
    <n v="0"/>
  </r>
  <r>
    <s v="Survey-Based Source"/>
    <s v="56"/>
    <x v="0"/>
    <s v="2310001650"/>
    <s v="Venting - Compressor Shutdown"/>
    <n v="0"/>
    <n v="6.6418451842192965E-3"/>
    <n v="0"/>
    <n v="0"/>
    <n v="0"/>
  </r>
  <r>
    <s v="Survey-Based Source"/>
    <s v="49"/>
    <x v="1"/>
    <s v="2310001650"/>
    <s v="Venting - Compressor Shutdown"/>
    <n v="0"/>
    <n v="3.0739122879121264E-5"/>
    <n v="0"/>
    <n v="0"/>
    <n v="0"/>
  </r>
  <r>
    <s v="Survey-Based Source"/>
    <s v="49"/>
    <x v="2"/>
    <s v="2310001650"/>
    <s v="Venting - Compressor Shutdown"/>
    <n v="0"/>
    <n v="4.2930624719184378E-4"/>
    <n v="0"/>
    <n v="0"/>
    <n v="0"/>
  </r>
  <r>
    <s v="Survey-Based Source"/>
    <s v="56"/>
    <x v="3"/>
    <s v="2310001650"/>
    <s v="Venting - Compressor Shutdown"/>
    <n v="0"/>
    <n v="3.4104798032702225E-7"/>
    <n v="0"/>
    <n v="0"/>
    <n v="0"/>
  </r>
  <r>
    <s v="Survey-Based Source"/>
    <s v="56"/>
    <x v="4"/>
    <s v="2310001650"/>
    <s v="Venting - Compressor Shutdown"/>
    <n v="0"/>
    <n v="4.3522013196563665E-3"/>
    <n v="0"/>
    <n v="0"/>
    <n v="0"/>
  </r>
  <r>
    <s v="Survey-Based Source"/>
    <s v="56"/>
    <x v="5"/>
    <s v="2310001650"/>
    <s v="Venting - Compressor Shutdown"/>
    <n v="0"/>
    <n v="0"/>
    <n v="0"/>
    <n v="0"/>
    <n v="0"/>
  </r>
  <r>
    <s v="Survey-Based Source"/>
    <s v="56"/>
    <x v="6"/>
    <s v="2310001650"/>
    <s v="Venting - Compressor Shutdown"/>
    <n v="0"/>
    <n v="1.1976783934561783E-2"/>
    <n v="0"/>
    <n v="0"/>
    <n v="0"/>
  </r>
  <r>
    <s v="Survey-Based Source"/>
    <s v="56"/>
    <x v="7"/>
    <s v="2310001650"/>
    <s v="Venting - Compressor Shutdown"/>
    <n v="0"/>
    <n v="5.6116807606243265E-3"/>
    <n v="0"/>
    <n v="0"/>
    <n v="0"/>
  </r>
  <r>
    <s v="Survey-Based Source"/>
    <s v="56"/>
    <x v="0"/>
    <s v="2310021410"/>
    <s v="Dehydrator"/>
    <n v="21.987468364770372"/>
    <n v="512.83181743425735"/>
    <n v="18.469473426407113"/>
    <n v="16.806429269169342"/>
    <n v="1.6710475957225479"/>
  </r>
  <r>
    <s v="Survey-Based Source"/>
    <s v="49"/>
    <x v="1"/>
    <s v="2310021410"/>
    <s v="Dehydrator"/>
    <n v="0.1015851128284212"/>
    <n v="2.3693531775370182"/>
    <n v="8.5331494775873817E-2"/>
    <n v="7.7648003181983366E-2"/>
    <n v="7.7204685749600105E-3"/>
  </r>
  <r>
    <s v="Survey-Based Source"/>
    <s v="49"/>
    <x v="2"/>
    <s v="2310021410"/>
    <s v="Dehydrator"/>
    <n v="1.4187497714370774"/>
    <n v="33.090668361633014"/>
    <n v="1.1917498080071451"/>
    <n v="1.0844412502947305"/>
    <n v="0.10782498262921786"/>
  </r>
  <r>
    <s v="Survey-Based Source"/>
    <s v="56"/>
    <x v="3"/>
    <s v="2310021410"/>
    <s v="Dehydrator"/>
    <n v="1.1270782740830155E-3"/>
    <n v="2.6287774021986426E-2"/>
    <n v="9.4674575022973308E-4"/>
    <n v="8.6149805789119025E-4"/>
    <n v="8.5657948830309159E-5"/>
  </r>
  <r>
    <s v="Survey-Based Source"/>
    <s v="56"/>
    <x v="4"/>
    <s v="2310021410"/>
    <s v="Dehydrator"/>
    <n v="14.382936814686834"/>
    <n v="335.46507057339301"/>
    <n v="12.081666924336943"/>
    <n v="10.993799115421291"/>
    <n v="1.0931031979161991"/>
  </r>
  <r>
    <s v="Survey-Based Source"/>
    <s v="56"/>
    <x v="5"/>
    <s v="2310021410"/>
    <s v="Dehydrator"/>
    <n v="0"/>
    <n v="2983.024738286399"/>
    <n v="0"/>
    <n v="0"/>
    <n v="0"/>
  </r>
  <r>
    <s v="Survey-Based Source"/>
    <s v="56"/>
    <x v="6"/>
    <s v="2310021410"/>
    <s v="Dehydrator"/>
    <n v="39.581238226479847"/>
    <n v="923.185789252002"/>
    <n v="33.248240110243074"/>
    <n v="30.254473575745049"/>
    <n v="3.008174105212468"/>
  </r>
  <r>
    <s v="Survey-Based Source"/>
    <s v="56"/>
    <x v="7"/>
    <s v="2310021410"/>
    <s v="Dehydrator"/>
    <n v="18.545335938129941"/>
    <n v="432.5481304304472"/>
    <n v="15.578082188029152"/>
    <n v="14.175387159012757"/>
    <n v="1.4094455312978751"/>
  </r>
  <r>
    <s v="Survey-Based Source"/>
    <s v="56"/>
    <x v="0"/>
    <s v="2310003201"/>
    <s v="Pneumatic Pump Flaring"/>
    <n v="0"/>
    <n v="0"/>
    <n v="0"/>
    <n v="0"/>
    <n v="0"/>
  </r>
  <r>
    <s v="Survey-Based Source"/>
    <s v="49"/>
    <x v="1"/>
    <s v="2310003201"/>
    <s v="Pneumatic Pump Flaring"/>
    <n v="0"/>
    <n v="0"/>
    <n v="0"/>
    <n v="0"/>
    <n v="0"/>
  </r>
  <r>
    <s v="Survey-Based Source"/>
    <s v="49"/>
    <x v="2"/>
    <s v="2310003201"/>
    <s v="Pneumatic Pump Flaring"/>
    <n v="0"/>
    <n v="0"/>
    <n v="0"/>
    <n v="0"/>
    <n v="0"/>
  </r>
  <r>
    <s v="Survey-Based Source"/>
    <s v="56"/>
    <x v="3"/>
    <s v="2310003201"/>
    <s v="Pneumatic Pump Flaring"/>
    <n v="0"/>
    <n v="0"/>
    <n v="0"/>
    <n v="0"/>
    <n v="0"/>
  </r>
  <r>
    <s v="Survey-Based Source"/>
    <s v="56"/>
    <x v="4"/>
    <s v="2310003201"/>
    <s v="Pneumatic Pump Flaring"/>
    <n v="0"/>
    <n v="0"/>
    <n v="0"/>
    <n v="0"/>
    <n v="0"/>
  </r>
  <r>
    <s v="Survey-Based Source"/>
    <s v="56"/>
    <x v="5"/>
    <s v="2310003201"/>
    <s v="Pneumatic Pump Flaring"/>
    <n v="114.02546928252175"/>
    <n v="0"/>
    <n v="28.488604344630438"/>
    <n v="0"/>
    <n v="0"/>
  </r>
  <r>
    <s v="Survey-Based Source"/>
    <s v="56"/>
    <x v="6"/>
    <s v="2310003201"/>
    <s v="Pneumatic Pump Flaring"/>
    <n v="0"/>
    <n v="0"/>
    <n v="0"/>
    <n v="0"/>
    <n v="0"/>
  </r>
  <r>
    <s v="Survey-Based Source"/>
    <s v="56"/>
    <x v="7"/>
    <s v="2310003201"/>
    <s v="Pneumatic Pump Flaring"/>
    <n v="0"/>
    <n v="0"/>
    <n v="0"/>
    <n v="0"/>
    <n v="0"/>
  </r>
  <r>
    <s v="WYDEQ Permitted Sources"/>
    <s v="56"/>
    <x v="6"/>
    <n v="20200253"/>
    <s v="Compressor Engines"/>
    <n v="0.8"/>
    <n v="0.8"/>
    <n v="1.6"/>
    <n v="0"/>
    <n v="0"/>
  </r>
  <r>
    <s v="WYDEQ Permitted Sources"/>
    <s v="56"/>
    <x v="6"/>
    <n v="20200253"/>
    <s v="Compressor Engines"/>
    <n v="1.1131615816200799"/>
    <n v="0.1"/>
    <n v="0.15"/>
    <n v="0"/>
    <n v="0"/>
  </r>
  <r>
    <s v="WYDEQ Permitted Sources"/>
    <s v="56"/>
    <x v="6"/>
    <n v="20200253"/>
    <s v="Compressor Engines"/>
    <n v="0.15"/>
    <n v="0.01"/>
    <n v="0.2"/>
    <n v="0"/>
    <n v="0"/>
  </r>
  <r>
    <s v="WYDEQ Permitted Sources"/>
    <s v="56"/>
    <x v="6"/>
    <n v="20200253"/>
    <s v="Compressor Engines"/>
    <n v="0.15"/>
    <n v="0.01"/>
    <n v="0.2"/>
    <n v="0"/>
    <n v="0"/>
  </r>
  <r>
    <s v="WYDEQ Permitted Sources"/>
    <s v="56"/>
    <x v="6"/>
    <n v="20200253"/>
    <s v="Compressor Engines"/>
    <n v="0.2"/>
    <s v=""/>
    <n v="0.4"/>
    <n v="0"/>
    <n v="0"/>
  </r>
  <r>
    <s v="WYDEQ Permitted Sources"/>
    <s v="56"/>
    <x v="6"/>
    <n v="20200253"/>
    <s v="Compressor Engines"/>
    <n v="0.8"/>
    <n v="0.4"/>
    <n v="0.8"/>
    <n v="0"/>
    <n v="0"/>
  </r>
  <r>
    <s v="WYDEQ Permitted Sources"/>
    <s v="56"/>
    <x v="6"/>
    <n v="20200254"/>
    <s v="Compressor Engines"/>
    <n v="2.8"/>
    <n v="0.9"/>
    <n v="3.4"/>
    <n v="0"/>
    <n v="0"/>
  </r>
  <r>
    <s v="WYDEQ Permitted Sources"/>
    <s v="56"/>
    <x v="6"/>
    <n v="20200253"/>
    <s v="Compressor Engines"/>
    <n v="16.100000000000001"/>
    <n v="8"/>
    <n v="32.1"/>
    <n v="0"/>
    <n v="0"/>
  </r>
  <r>
    <s v="WYDEQ Permitted Sources"/>
    <s v="56"/>
    <x v="6"/>
    <n v="20200253"/>
    <s v="Compressor Engines"/>
    <n v="16.2"/>
    <n v="3.2"/>
    <n v="32.5"/>
    <n v="0"/>
    <n v="0"/>
  </r>
  <r>
    <s v="WYDEQ Permitted Sources"/>
    <n v="56"/>
    <x v="6"/>
    <n v="20200254"/>
    <s v="Compressor Engines"/>
    <n v="12.2"/>
    <n v="3.5"/>
    <n v="4.4000000000000004"/>
    <n v="0"/>
    <n v="0"/>
  </r>
  <r>
    <s v="WYDEQ Permitted Sources"/>
    <n v="56"/>
    <x v="6"/>
    <n v="20200254"/>
    <s v="Compressor Engines"/>
    <n v="2.1"/>
    <n v="1.5"/>
    <n v="4.2"/>
    <n v="0"/>
    <n v="0"/>
  </r>
  <r>
    <s v="WYDEQ Permitted Sources"/>
    <s v="56"/>
    <x v="6"/>
    <n v="20200254"/>
    <s v="Compressor Engines"/>
    <n v="16"/>
    <n v="16"/>
    <n v="4.5999999999999996"/>
    <n v="0"/>
    <n v="0"/>
  </r>
  <r>
    <s v="WYDEQ Permitted Sources"/>
    <s v="56"/>
    <x v="6"/>
    <n v="20200253"/>
    <s v="Compressor Engines"/>
    <n v="25.337342465303401"/>
    <n v="12.7"/>
    <n v="38"/>
    <n v="0"/>
    <n v="0"/>
  </r>
  <r>
    <s v="WYDEQ Permitted Sources"/>
    <n v="56"/>
    <x v="6"/>
    <n v="20200253"/>
    <s v="Compressor Engines"/>
    <n v="25.337342465303401"/>
    <n v="12.7"/>
    <n v="38"/>
    <n v="0"/>
    <n v="0"/>
  </r>
  <r>
    <s v="WYDEQ Permitted Sources"/>
    <n v="56"/>
    <x v="6"/>
    <n v="20200254"/>
    <s v="Compressor Engines"/>
    <n v="13.769424657800799"/>
    <n v="9.8000000000000007"/>
    <n v="5.9"/>
    <n v="0"/>
    <n v="0"/>
  </r>
  <r>
    <s v="WYDEQ Permitted Sources"/>
    <n v="56"/>
    <x v="6"/>
    <n v="20200201"/>
    <s v="Compressor Engines"/>
    <n v="26.9"/>
    <n v="3.1"/>
    <n v="27.3"/>
    <n v="0"/>
    <n v="0"/>
  </r>
  <r>
    <s v="WYDEQ Permitted Sources"/>
    <n v="56"/>
    <x v="6"/>
    <n v="20200201"/>
    <s v="Compressor Engines"/>
    <n v="26.9"/>
    <n v="3.1"/>
    <n v="27.3"/>
    <n v="0"/>
    <n v="0"/>
  </r>
  <r>
    <s v="WYDEQ Permitted Sources"/>
    <s v="56"/>
    <x v="6"/>
    <n v="20200253"/>
    <s v="Compressor Engines"/>
    <n v="0.6"/>
    <n v="0.3"/>
    <n v="0.6"/>
    <n v="0"/>
    <n v="0"/>
  </r>
  <r>
    <s v="WYDEQ Permitted Sources"/>
    <s v="56"/>
    <x v="6"/>
    <n v="20200254"/>
    <s v="Compressor Engines"/>
    <n v="21.7"/>
    <n v="8.6999999999999993"/>
    <n v="14.5"/>
    <n v="0"/>
    <n v="0"/>
  </r>
  <r>
    <s v="WYDEQ Permitted Sources"/>
    <s v="56"/>
    <x v="7"/>
    <n v="20200202"/>
    <s v="Compressor Engines"/>
    <n v="55.188000000000002"/>
    <n v="1.7103900000000001"/>
    <n v="13.008599999999999"/>
    <n v="0"/>
    <n v="0"/>
  </r>
  <r>
    <s v="WYDEQ Permitted Sources"/>
    <n v="56"/>
    <x v="7"/>
    <n v="20200202"/>
    <s v="Compressor Engines"/>
    <n v="38.3688"/>
    <n v="11.669195999999999"/>
    <n v="40.953000000000003"/>
    <n v="0"/>
    <n v="0"/>
  </r>
  <r>
    <s v="WYDEQ Permitted Sources"/>
    <n v="56"/>
    <x v="7"/>
    <n v="20200202"/>
    <s v="Compressor Engines"/>
    <n v="38.3688"/>
    <n v="11.669195999999999"/>
    <n v="40.953000000000003"/>
    <n v="0"/>
    <n v="0"/>
  </r>
  <r>
    <s v="WYDEQ Permitted Sources"/>
    <n v="56"/>
    <x v="4"/>
    <n v="20200201"/>
    <s v="Compressor Engines"/>
    <n v="25.9"/>
    <n v="15"/>
    <n v="26.2"/>
    <n v="0"/>
    <n v="0"/>
  </r>
  <r>
    <s v="WYDEQ Permitted Sources"/>
    <n v="56"/>
    <x v="4"/>
    <n v="20200253"/>
    <s v="Compressor Engines"/>
    <n v="0.6"/>
    <n v="0.3"/>
    <n v="0.6"/>
    <n v="0"/>
    <n v="0"/>
  </r>
  <r>
    <s v="WYDEQ Permitted Sources"/>
    <s v="56"/>
    <x v="4"/>
    <n v="20200201"/>
    <s v="Compressor Engines"/>
    <n v="25.9"/>
    <n v="15"/>
    <n v="26.2"/>
    <n v="0"/>
    <n v="0"/>
  </r>
  <r>
    <s v="WYDEQ Permitted Sources"/>
    <s v="56"/>
    <x v="4"/>
    <n v="20200254"/>
    <s v="Compressor Engines"/>
    <n v="21.4"/>
    <n v="10.7"/>
    <n v="32"/>
    <n v="0"/>
    <n v="0"/>
  </r>
  <r>
    <s v="WYDEQ Permitted Sources"/>
    <n v="56"/>
    <x v="4"/>
    <n v="20200254"/>
    <s v="Compressor Engines"/>
    <n v="17.399999999999999"/>
    <n v="8.1"/>
    <n v="5.8"/>
    <n v="0"/>
    <n v="0"/>
  </r>
  <r>
    <s v="WYDEQ Permitted Sources"/>
    <s v="56"/>
    <x v="0"/>
    <n v="20200253"/>
    <s v="Compressor Engines"/>
    <n v="2"/>
    <n v="0.9"/>
    <n v="3"/>
    <n v="0"/>
    <n v="0"/>
  </r>
  <r>
    <s v="WYDEQ Permitted Sources"/>
    <s v="56"/>
    <x v="0"/>
    <n v="20200253"/>
    <s v="Compressor Engines"/>
    <n v="3.9"/>
    <s v=""/>
    <s v=""/>
    <n v="0"/>
    <n v="0"/>
  </r>
  <r>
    <s v="WYDEQ Permitted Sources"/>
    <s v="56"/>
    <x v="0"/>
    <n v="20200254"/>
    <s v="Compressor Engines"/>
    <n v="3.9"/>
    <s v=""/>
    <s v=""/>
    <n v="0"/>
    <n v="0"/>
  </r>
  <r>
    <s v="WYDEQ Permitted Sources"/>
    <s v="56"/>
    <x v="0"/>
    <n v="20200254"/>
    <s v="Compressor Engines"/>
    <n v="17.5"/>
    <n v="11.6"/>
    <n v="5.8"/>
    <n v="0"/>
    <n v="0"/>
  </r>
  <r>
    <s v="WYDEQ Permitted Sources"/>
    <s v="56"/>
    <x v="0"/>
    <n v="20200254"/>
    <s v="Compressor Engines"/>
    <n v="17.5"/>
    <n v="11.6"/>
    <n v="5.8"/>
    <n v="0"/>
    <n v="0"/>
  </r>
  <r>
    <s v="WYDEQ Permitted Sources"/>
    <s v="56"/>
    <x v="0"/>
    <n v="20200254"/>
    <s v="Compressor Engines"/>
    <n v="17.4801154613778"/>
    <n v="8.1999999999999993"/>
    <n v="5.8"/>
    <n v="0"/>
    <n v="0"/>
  </r>
  <r>
    <s v="WYDEQ Permitted Sources"/>
    <s v="56"/>
    <x v="0"/>
    <n v="20200254"/>
    <s v="Compressor Engines"/>
    <n v="17.4801154613778"/>
    <n v="8.1999999999999993"/>
    <n v="5.8"/>
    <n v="0"/>
    <n v="0"/>
  </r>
  <r>
    <s v="WYDEQ Permitted Sources"/>
    <s v="56"/>
    <x v="0"/>
    <n v="20200254"/>
    <s v="Compressor Engines"/>
    <n v="13.601443075420301"/>
    <n v="9.5"/>
    <n v="6.8"/>
    <n v="0"/>
    <n v="0"/>
  </r>
  <r>
    <s v="WYDEQ Permitted Sources"/>
    <s v="56"/>
    <x v="0"/>
    <n v="20200254"/>
    <s v="Compressor Engines"/>
    <n v="13.601443075420301"/>
    <n v="9.5"/>
    <n v="6.8"/>
    <n v="0"/>
    <n v="0"/>
  </r>
  <r>
    <s v="WYDEQ Permitted Sources"/>
    <s v="56"/>
    <x v="0"/>
    <n v="20200253"/>
    <s v="Compressor Engines"/>
    <n v="7.7851738114554303"/>
    <n v="7.8"/>
    <n v="16.7"/>
    <n v="0"/>
    <n v="0"/>
  </r>
  <r>
    <s v="WYDEQ Permitted Sources"/>
    <s v="56"/>
    <x v="0"/>
    <n v="20200254"/>
    <s v="Compressor Engines"/>
    <n v="15"/>
    <n v="15"/>
    <n v="5.4"/>
    <n v="0"/>
    <n v="0"/>
  </r>
  <r>
    <s v="WYDEQ Permitted Sources"/>
    <s v="56"/>
    <x v="0"/>
    <n v="20200253"/>
    <s v="Compressor Engines"/>
    <n v="11.1"/>
    <n v="11.1"/>
    <n v="16.7"/>
    <n v="0"/>
    <n v="0"/>
  </r>
  <r>
    <s v="WYDEQ Permitted Sources"/>
    <s v="56"/>
    <x v="0"/>
    <n v="20200253"/>
    <s v="Compressor Engines"/>
    <n v="11.1"/>
    <n v="11.1"/>
    <n v="16.7"/>
    <n v="0"/>
    <n v="0"/>
  </r>
  <r>
    <s v="WYDEQ Permitted Sources"/>
    <s v="56"/>
    <x v="0"/>
    <n v="20200254"/>
    <s v="Compressor Engines"/>
    <n v="17.5"/>
    <n v="5.2"/>
    <n v="5.8"/>
    <n v="0"/>
    <n v="0"/>
  </r>
  <r>
    <s v="WYDEQ Permitted Sources"/>
    <s v="56"/>
    <x v="0"/>
    <n v="20200254"/>
    <s v="Compressor Engines"/>
    <n v="17.5"/>
    <n v="5.2"/>
    <n v="5.8"/>
    <n v="0"/>
    <n v="0"/>
  </r>
  <r>
    <s v="WYDEQ Permitted Sources"/>
    <s v="56"/>
    <x v="0"/>
    <n v="20200253"/>
    <s v="Compressor Engines"/>
    <n v="11.7"/>
    <n v="11.7"/>
    <n v="23.3"/>
    <n v="0"/>
    <n v="0"/>
  </r>
  <r>
    <s v="WYDEQ Permitted Sources"/>
    <s v="56"/>
    <x v="0"/>
    <n v="20200253"/>
    <s v="Compressor Engines"/>
    <n v="11.7"/>
    <n v="5.266"/>
    <n v="23.3"/>
    <n v="0"/>
    <n v="0"/>
  </r>
  <r>
    <s v="WYDEQ Permitted Sources"/>
    <s v="56"/>
    <x v="0"/>
    <n v="20200254"/>
    <s v="Compressor Engines"/>
    <n v="17.3235771139625"/>
    <n v="5.2"/>
    <n v="5.8"/>
    <n v="0"/>
    <n v="0"/>
  </r>
  <r>
    <s v="WYDEQ Permitted Sources"/>
    <s v="56"/>
    <x v="0"/>
    <n v="20200253"/>
    <s v="Compressor Engines"/>
    <n v="1.3010075985184699"/>
    <n v="0.3"/>
    <n v="1.2"/>
    <n v="0"/>
    <n v="0"/>
  </r>
  <r>
    <s v="WYDEQ Permitted Sources"/>
    <s v="56"/>
    <x v="0"/>
    <n v="20200254"/>
    <s v="Compressor Engines"/>
    <n v="18.812430729379301"/>
    <n v="2.4"/>
    <n v="14.1"/>
    <n v="0"/>
    <n v="0"/>
  </r>
  <r>
    <s v="WYDEQ Permitted Sources"/>
    <s v="56"/>
    <x v="0"/>
    <n v="20200254"/>
    <s v="Compressor Engines"/>
    <n v="17.010500419131802"/>
    <n v="5.7"/>
    <n v="5.7"/>
    <n v="0"/>
    <n v="0"/>
  </r>
  <r>
    <s v="WYDEQ Permitted Sources"/>
    <s v="56"/>
    <x v="0"/>
    <n v="20200254"/>
    <s v="Compressor Engines"/>
    <n v="32.4"/>
    <n v="13.4"/>
    <n v="14.1"/>
    <n v="0"/>
    <n v="0"/>
  </r>
  <r>
    <s v="WYDEQ Permitted Sources"/>
    <s v="56"/>
    <x v="0"/>
    <n v="20200254"/>
    <s v="Compressor Engines"/>
    <n v="32.4"/>
    <n v="13.4"/>
    <n v="14.1"/>
    <n v="0"/>
    <n v="0"/>
  </r>
  <r>
    <s v="WYDEQ Permitted Sources"/>
    <s v="56"/>
    <x v="0"/>
    <n v="20200254"/>
    <s v="Compressor Engines"/>
    <n v="6.1"/>
    <n v="3.4"/>
    <n v="3.1"/>
    <n v="0"/>
    <n v="0"/>
  </r>
  <r>
    <s v="WYDEQ Permitted Sources"/>
    <s v="56"/>
    <x v="0"/>
    <n v="20200254"/>
    <s v="Compressor Engines"/>
    <n v="6.1"/>
    <n v="3.4"/>
    <n v="3.1"/>
    <n v="0"/>
    <n v="0"/>
  </r>
  <r>
    <s v="WYDEQ Permitted Sources"/>
    <s v="56"/>
    <x v="0"/>
    <n v="20200253"/>
    <s v="Compressor Engines"/>
    <n v="8.3949988500000003"/>
    <s v=""/>
    <s v=""/>
    <n v="0"/>
    <n v="0"/>
  </r>
  <r>
    <s v="WYDEQ Permitted Sources"/>
    <s v="56"/>
    <x v="0"/>
    <n v="20200254"/>
    <s v="Compressor Engines"/>
    <n v="17.3"/>
    <s v=""/>
    <s v=""/>
    <n v="0"/>
    <n v="0"/>
  </r>
  <r>
    <s v="WYDEQ Permitted Sources"/>
    <s v="56"/>
    <x v="0"/>
    <n v="20200253"/>
    <s v="Compressor Engines"/>
    <n v="0.7"/>
    <n v="0.7"/>
    <n v="2.2000000000000002"/>
    <n v="0"/>
    <n v="0"/>
  </r>
  <r>
    <s v="WYDEQ Permitted Sources"/>
    <s v="56"/>
    <x v="0"/>
    <n v="20200254"/>
    <s v="Compressor Engines"/>
    <n v="19.408000000000001"/>
    <n v="6.4660000000000002"/>
    <n v="12.930999999999999"/>
    <n v="0"/>
    <n v="0"/>
  </r>
  <r>
    <s v="WYDEQ Permitted Sources"/>
    <s v="56"/>
    <x v="0"/>
    <n v="20200254"/>
    <s v="Compressor Engines"/>
    <n v="19.408000000000001"/>
    <n v="6.4660000000000002"/>
    <n v="12.930999999999999"/>
    <n v="0"/>
    <n v="0"/>
  </r>
  <r>
    <s v="WYDEQ Permitted Sources"/>
    <s v="56"/>
    <x v="0"/>
    <n v="20200102"/>
    <s v="Compressor Engines"/>
    <n v="1.5"/>
    <s v=""/>
    <n v="0.1"/>
    <n v="0"/>
    <n v="0"/>
  </r>
  <r>
    <s v="WYDEQ Permitted Sources"/>
    <s v="56"/>
    <x v="0"/>
    <n v="20200102"/>
    <s v="Compressor Engines"/>
    <n v="10.9"/>
    <n v="1"/>
    <n v="6.4"/>
    <n v="0"/>
    <n v="0"/>
  </r>
  <r>
    <s v="WYDEQ Permitted Sources"/>
    <s v="56"/>
    <x v="0"/>
    <n v="20200254"/>
    <s v="Compressor Engines"/>
    <n v="15.9"/>
    <n v="4.2"/>
    <n v="5.3"/>
    <n v="0"/>
    <n v="0"/>
  </r>
  <r>
    <s v="WYDEQ Permitted Sources"/>
    <s v="56"/>
    <x v="0"/>
    <n v="20200254"/>
    <s v="Compressor Engines"/>
    <n v="15.9"/>
    <n v="4.2"/>
    <n v="5.3"/>
    <n v="0"/>
    <n v="0"/>
  </r>
  <r>
    <s v="WYDEQ Permitted Sources"/>
    <s v="56"/>
    <x v="0"/>
    <n v="20200254"/>
    <s v="Compressor Engines"/>
    <n v="7.7"/>
    <n v="2.6"/>
    <n v="8.3000000000000007"/>
    <n v="0"/>
    <n v="0"/>
  </r>
  <r>
    <s v="WYDEQ Permitted Sources"/>
    <s v="56"/>
    <x v="0"/>
    <n v="20200253"/>
    <s v="Compressor Engines"/>
    <n v="1.4"/>
    <n v="0.7"/>
    <n v="1.4"/>
    <n v="0"/>
    <n v="0"/>
  </r>
  <r>
    <s v="WYDEQ Permitted Sources"/>
    <s v="56"/>
    <x v="0"/>
    <n v="20200253"/>
    <s v="Compressor Engines"/>
    <n v="0.2"/>
    <n v="0.1"/>
    <n v="0.1"/>
    <n v="0"/>
    <n v="0"/>
  </r>
  <r>
    <s v="WYDEQ Permitted Sources"/>
    <s v="56"/>
    <x v="0"/>
    <n v="20200253"/>
    <s v="Compressor Engines"/>
    <n v="0.9"/>
    <n v="0.2"/>
    <n v="1.4"/>
    <n v="0"/>
    <n v="0"/>
  </r>
  <r>
    <s v="WYDEQ Permitted Sources"/>
    <s v="56"/>
    <x v="0"/>
    <n v="20200253"/>
    <s v="Compressor Engines"/>
    <n v="39.4"/>
    <n v="4.5"/>
    <n v="39.4"/>
    <n v="0"/>
    <n v="0"/>
  </r>
  <r>
    <s v="WYDEQ Permitted Sources"/>
    <s v="56"/>
    <x v="0"/>
    <n v="20200252"/>
    <s v="Compressor Engines"/>
    <n v="33.9"/>
    <n v="3.1"/>
    <n v="3.7"/>
    <n v="0"/>
    <n v="0"/>
  </r>
  <r>
    <s v="WYDEQ Permitted Sources"/>
    <s v="56"/>
    <x v="0"/>
    <n v="20200252"/>
    <s v="Compressor Engines"/>
    <n v="33.9"/>
    <n v="3.1"/>
    <n v="3.7"/>
    <n v="0"/>
    <n v="0"/>
  </r>
  <r>
    <s v="WYDEQ Permitted Sources"/>
    <s v="56"/>
    <x v="0"/>
    <n v="20200253"/>
    <s v="Compressor Engines"/>
    <n v="16.2"/>
    <n v="3.2"/>
    <n v="32.4"/>
    <n v="0"/>
    <n v="0"/>
  </r>
  <r>
    <s v="WYDEQ Permitted Sources"/>
    <s v="56"/>
    <x v="0"/>
    <n v="20200254"/>
    <s v="Compressor Engines"/>
    <n v="12"/>
    <n v="3.5"/>
    <n v="4.4000000000000004"/>
    <n v="0"/>
    <n v="0"/>
  </r>
  <r>
    <s v="WYDEQ Permitted Sources"/>
    <s v="56"/>
    <x v="0"/>
    <n v="20200253"/>
    <s v="Compressor Engines"/>
    <n v="1.7"/>
    <n v="0.3"/>
    <n v="0.6"/>
    <n v="0"/>
    <n v="0"/>
  </r>
  <r>
    <s v="WYDEQ Permitted Sources"/>
    <s v="56"/>
    <x v="0"/>
    <n v="20200254"/>
    <s v="Compressor Engines"/>
    <n v="16.0016977357886"/>
    <n v="22.9"/>
    <n v="6.9"/>
    <n v="0"/>
    <n v="0"/>
  </r>
  <r>
    <s v="WYDEQ Permitted Sources"/>
    <s v="56"/>
    <x v="0"/>
    <n v="20200254"/>
    <s v="Compressor Engines"/>
    <n v="16.0016977357886"/>
    <n v="22.9"/>
    <n v="6.9"/>
    <n v="0"/>
    <n v="0"/>
  </r>
  <r>
    <s v="WYDEQ Permitted Sources"/>
    <s v="56"/>
    <x v="0"/>
    <n v="20200254"/>
    <s v="Compressor Engines"/>
    <n v="16.0016977357886"/>
    <n v="22.9"/>
    <n v="6.9"/>
    <n v="0"/>
    <n v="0"/>
  </r>
  <r>
    <s v="WYDEQ Permitted Sources"/>
    <s v="56"/>
    <x v="0"/>
    <n v="20200254"/>
    <s v="Compressor Engines"/>
    <n v="16.0016977357886"/>
    <n v="22.9"/>
    <n v="6.9"/>
    <n v="0"/>
    <n v="0"/>
  </r>
  <r>
    <s v="WYDEQ Permitted Sources"/>
    <s v="56"/>
    <x v="0"/>
    <n v="20200254"/>
    <s v="Compressor Engines"/>
    <n v="0.2"/>
    <n v="0.1"/>
    <n v="0.2"/>
    <n v="0"/>
    <n v="0"/>
  </r>
  <r>
    <s v="WYDEQ Permitted Sources"/>
    <s v="56"/>
    <x v="3"/>
    <n v="20200254"/>
    <s v="Compressor Engines"/>
    <n v="15"/>
    <n v="6.4"/>
    <n v="16"/>
    <n v="0"/>
    <n v="0"/>
  </r>
  <r>
    <s v="WYDEQ Permitted Sources"/>
    <s v="56"/>
    <x v="3"/>
    <n v="20200254"/>
    <s v="Compressor Engines"/>
    <n v="15"/>
    <n v="6.4"/>
    <n v="16"/>
    <n v="0"/>
    <n v="0"/>
  </r>
  <r>
    <s v="WYDEQ Permitted Sources"/>
    <s v="56"/>
    <x v="3"/>
    <n v="20200254"/>
    <s v="Compressor Engines"/>
    <n v="15"/>
    <n v="6.4"/>
    <n v="16"/>
    <n v="0"/>
    <n v="0"/>
  </r>
  <r>
    <s v="WYDEQ Permitted Sources"/>
    <s v="56"/>
    <x v="6"/>
    <n v="20200202"/>
    <s v="Compressor Engines"/>
    <n v="86.7"/>
    <n v="2.9"/>
    <n v="57.8"/>
    <s v=""/>
    <s v=""/>
  </r>
  <r>
    <s v="WYDEQ Permitted Sources"/>
    <s v="56"/>
    <x v="6"/>
    <n v="31088811"/>
    <s v="Permitted Fugitives"/>
    <s v=""/>
    <n v="0.6"/>
    <s v=""/>
    <s v=""/>
    <s v=""/>
  </r>
  <r>
    <s v="WYDEQ Permitted Sources"/>
    <s v="56"/>
    <x v="6"/>
    <n v="20200201"/>
    <s v="Compressor Engines"/>
    <n v="1.3"/>
    <s v=""/>
    <n v="0.4"/>
    <s v=""/>
    <s v=""/>
  </r>
  <r>
    <s v="WYDEQ Permitted Sources"/>
    <s v="56"/>
    <x v="6"/>
    <n v="20200201"/>
    <s v="Compressor Engines"/>
    <n v="1.1000000000000001"/>
    <s v=""/>
    <n v="0.4"/>
    <s v=""/>
    <s v=""/>
  </r>
  <r>
    <s v="WYDEQ Permitted Sources"/>
    <s v="56"/>
    <x v="6"/>
    <n v="20200201"/>
    <s v="Compressor Engines"/>
    <n v="0.5"/>
    <n v="0.1"/>
    <n v="0.5"/>
    <s v=""/>
    <s v=""/>
  </r>
  <r>
    <s v="WYDEQ Permitted Sources"/>
    <s v="56"/>
    <x v="6"/>
    <n v="10200603"/>
    <s v="Process Heaters"/>
    <n v="0.6"/>
    <s v=""/>
    <n v="0.1"/>
    <s v=""/>
    <s v=""/>
  </r>
  <r>
    <s v="WYDEQ Permitted Sources"/>
    <s v="56"/>
    <x v="6"/>
    <n v="20200202"/>
    <s v="Compressor Engines"/>
    <n v="0.1"/>
    <s v=""/>
    <n v="0.2"/>
    <s v=""/>
    <s v=""/>
  </r>
  <r>
    <s v="WYDEQ Permitted Sources"/>
    <s v="56"/>
    <x v="6"/>
    <n v="31088811"/>
    <s v="Permitted Fugitives"/>
    <s v=""/>
    <n v="0.3"/>
    <s v=""/>
    <s v=""/>
    <s v=""/>
  </r>
  <r>
    <s v="WYDEQ Permitted Sources"/>
    <s v="56"/>
    <x v="6"/>
    <n v="20200202"/>
    <s v="Compressor Engines"/>
    <s v=""/>
    <n v="0.1"/>
    <n v="0.1"/>
    <s v=""/>
    <s v=""/>
  </r>
  <r>
    <s v="WYDEQ Permitted Sources"/>
    <s v="56"/>
    <x v="6"/>
    <n v="40400311"/>
    <s v="Permitted Tank Losses"/>
    <s v=""/>
    <n v="0.4"/>
    <s v=""/>
    <s v=""/>
    <s v=""/>
  </r>
  <r>
    <s v="WYDEQ Permitted Sources"/>
    <s v="56"/>
    <x v="6"/>
    <n v="20200202"/>
    <s v="Compressor Engines"/>
    <n v="66.099999999999994"/>
    <n v="1.4"/>
    <n v="3.6"/>
    <s v=""/>
    <s v=""/>
  </r>
  <r>
    <s v="WYDEQ Permitted Sources"/>
    <s v="56"/>
    <x v="6"/>
    <n v="20200202"/>
    <s v="Compressor Engines"/>
    <n v="236.3"/>
    <n v="5.0999999999999996"/>
    <n v="12.9"/>
    <s v=""/>
    <s v=""/>
  </r>
  <r>
    <s v="WYDEQ Permitted Sources"/>
    <s v="56"/>
    <x v="6"/>
    <n v="20200202"/>
    <s v="Compressor Engines"/>
    <n v="222"/>
    <n v="4.8"/>
    <n v="3.8"/>
    <s v=""/>
    <s v=""/>
  </r>
  <r>
    <s v="WYDEQ Permitted Sources"/>
    <s v="56"/>
    <x v="6"/>
    <n v="20200202"/>
    <s v="Compressor Engines"/>
    <n v="130.4"/>
    <n v="3.3"/>
    <n v="2.2000000000000002"/>
    <s v=""/>
    <s v=""/>
  </r>
  <r>
    <s v="WYDEQ Permitted Sources"/>
    <s v="56"/>
    <x v="6"/>
    <n v="20200202"/>
    <s v="Compressor Engines"/>
    <n v="185.4"/>
    <n v="4"/>
    <n v="3.1"/>
    <s v=""/>
    <s v=""/>
  </r>
  <r>
    <s v="WYDEQ Permitted Sources"/>
    <s v="56"/>
    <x v="6"/>
    <n v="20200202"/>
    <s v="Compressor Engines"/>
    <n v="2"/>
    <n v="1.8"/>
    <n v="3.9"/>
    <s v=""/>
    <s v=""/>
  </r>
  <r>
    <s v="WYDEQ Permitted Sources"/>
    <s v="56"/>
    <x v="6"/>
    <n v="20200202"/>
    <s v="Compressor Engines"/>
    <n v="2.6"/>
    <s v=""/>
    <n v="5"/>
    <s v=""/>
    <s v=""/>
  </r>
  <r>
    <s v="WYDEQ Permitted Sources"/>
    <s v="56"/>
    <x v="6"/>
    <n v="31000404"/>
    <s v="Process Heaters"/>
    <n v="11"/>
    <s v=""/>
    <n v="2.7"/>
    <s v=""/>
    <s v=""/>
  </r>
  <r>
    <s v="WYDEQ Permitted Sources"/>
    <s v="56"/>
    <x v="6"/>
    <n v="31000404"/>
    <s v="Process Heaters"/>
    <n v="0.2"/>
    <s v=""/>
    <s v=""/>
    <s v=""/>
    <s v=""/>
  </r>
  <r>
    <s v="WYDEQ Permitted Sources"/>
    <s v="56"/>
    <x v="6"/>
    <n v="31000404"/>
    <s v="Process Heaters"/>
    <n v="1.1000000000000001"/>
    <s v=""/>
    <n v="0.2"/>
    <s v=""/>
    <s v=""/>
  </r>
  <r>
    <s v="WYDEQ Permitted Sources"/>
    <s v="56"/>
    <x v="6"/>
    <n v="31000404"/>
    <s v="Process Heaters"/>
    <n v="11.8"/>
    <n v="1.9"/>
    <n v="4.9000000000000004"/>
    <n v="1.3"/>
    <s v=""/>
  </r>
  <r>
    <s v="WYDEQ Permitted Sources"/>
    <s v="56"/>
    <x v="6"/>
    <n v="31000209"/>
    <s v="Other Not Classified"/>
    <n v="9.5"/>
    <n v="5"/>
    <n v="8.8000000000000007"/>
    <n v="71.7"/>
    <s v=""/>
  </r>
  <r>
    <s v="WYDEQ Permitted Sources"/>
    <s v="56"/>
    <x v="6"/>
    <n v="31000220"/>
    <s v="Permitted Fugitives"/>
    <s v=""/>
    <n v="18.8"/>
    <s v=""/>
    <s v=""/>
    <s v=""/>
  </r>
  <r>
    <s v="WYDEQ Permitted Sources"/>
    <s v="56"/>
    <x v="6"/>
    <n v="31000404"/>
    <s v="Process Heaters"/>
    <n v="21.7"/>
    <n v="6.5"/>
    <n v="16.7"/>
    <n v="3"/>
    <s v=""/>
  </r>
  <r>
    <s v="WYDEQ Permitted Sources"/>
    <s v="56"/>
    <x v="6"/>
    <n v="31000205"/>
    <s v="Natural Gas Production, Flares "/>
    <s v=""/>
    <s v=""/>
    <s v=""/>
    <n v="53.3"/>
    <s v=""/>
  </r>
  <r>
    <s v="WYDEQ Permitted Sources"/>
    <s v="56"/>
    <x v="6"/>
    <n v="20200202"/>
    <s v="Compressor Engines"/>
    <n v="8"/>
    <n v="4"/>
    <n v="0.8"/>
    <s v=""/>
    <s v=""/>
  </r>
  <r>
    <s v="WYDEQ Permitted Sources"/>
    <s v="56"/>
    <x v="6"/>
    <n v="20200202"/>
    <s v="Compressor Engines"/>
    <n v="12.8"/>
    <n v="6.3"/>
    <n v="1.3"/>
    <s v=""/>
    <s v=""/>
  </r>
  <r>
    <s v="WYDEQ Permitted Sources"/>
    <s v="56"/>
    <x v="6"/>
    <n v="20200202"/>
    <s v="Compressor Engines"/>
    <n v="9"/>
    <n v="4.5"/>
    <n v="0.9"/>
    <s v=""/>
    <s v=""/>
  </r>
  <r>
    <s v="WYDEQ Permitted Sources"/>
    <s v="56"/>
    <x v="6"/>
    <n v="20200202"/>
    <s v="Compressor Engines"/>
    <n v="0.7"/>
    <n v="0.7"/>
    <n v="2.1"/>
    <s v=""/>
    <s v=""/>
  </r>
  <r>
    <s v="WYDEQ Permitted Sources"/>
    <s v="56"/>
    <x v="6"/>
    <n v="20200202"/>
    <s v="Compressor Engines"/>
    <n v="7.1"/>
    <n v="7"/>
    <n v="21.3"/>
    <s v=""/>
    <s v=""/>
  </r>
  <r>
    <s v="WYDEQ Permitted Sources"/>
    <s v="56"/>
    <x v="6"/>
    <n v="20200202"/>
    <s v="Compressor Engines"/>
    <n v="10.199999999999999"/>
    <n v="10.1"/>
    <n v="30.5"/>
    <s v=""/>
    <s v=""/>
  </r>
  <r>
    <s v="WYDEQ Permitted Sources"/>
    <s v="56"/>
    <x v="6"/>
    <n v="20200202"/>
    <s v="Compressor Engines"/>
    <n v="10.5"/>
    <n v="10.4"/>
    <n v="31.4"/>
    <s v=""/>
    <s v=""/>
  </r>
  <r>
    <s v="WYDEQ Permitted Sources"/>
    <s v="56"/>
    <x v="6"/>
    <n v="20100202"/>
    <s v="Compressor Engines"/>
    <n v="0.7"/>
    <s v=""/>
    <n v="0.1"/>
    <s v=""/>
    <s v=""/>
  </r>
  <r>
    <s v="WYDEQ Permitted Sources"/>
    <s v="56"/>
    <x v="6"/>
    <n v="20200202"/>
    <s v="Compressor Engines"/>
    <n v="0.6"/>
    <s v=""/>
    <n v="0.1"/>
    <s v=""/>
    <s v=""/>
  </r>
  <r>
    <s v="WYDEQ Permitted Sources"/>
    <s v="56"/>
    <x v="6"/>
    <n v="20200202"/>
    <s v="Compressor Engines"/>
    <n v="0.2"/>
    <s v=""/>
    <s v=""/>
    <s v=""/>
    <s v=""/>
  </r>
  <r>
    <s v="WYDEQ Permitted Sources"/>
    <s v="56"/>
    <x v="6"/>
    <n v="31000220"/>
    <s v="Permitted Fugitives"/>
    <s v=""/>
    <n v="2.5"/>
    <s v=""/>
    <s v=""/>
    <s v=""/>
  </r>
  <r>
    <s v="WYDEQ Permitted Sources"/>
    <s v="56"/>
    <x v="6"/>
    <n v="31000404"/>
    <s v="Process Heaters"/>
    <n v="0.6"/>
    <s v=""/>
    <n v="0.1"/>
    <s v=""/>
    <s v=""/>
  </r>
  <r>
    <s v="WYDEQ Permitted Sources"/>
    <s v="56"/>
    <x v="6"/>
    <n v="31000299"/>
    <s v="Other Not Classified"/>
    <n v="0.2"/>
    <s v=""/>
    <s v=""/>
    <s v=""/>
    <s v=""/>
  </r>
  <r>
    <s v="WYDEQ Permitted Sources"/>
    <s v="56"/>
    <x v="6"/>
    <n v="20200202"/>
    <s v="Compressor Engines"/>
    <n v="6.2"/>
    <n v="6.2"/>
    <n v="12.4"/>
    <s v=""/>
    <s v=""/>
  </r>
  <r>
    <s v="WYDEQ Permitted Sources"/>
    <s v="56"/>
    <x v="6"/>
    <n v="20200202"/>
    <s v="Compressor Engines"/>
    <n v="6.5"/>
    <n v="6.5"/>
    <n v="13"/>
    <s v=""/>
    <s v=""/>
  </r>
  <r>
    <s v="WYDEQ Permitted Sources"/>
    <s v="56"/>
    <x v="6"/>
    <n v="31000404"/>
    <s v="Process Heaters"/>
    <n v="0.4"/>
    <s v=""/>
    <s v=""/>
    <s v=""/>
    <s v=""/>
  </r>
  <r>
    <s v="WYDEQ Permitted Sources"/>
    <s v="56"/>
    <x v="6"/>
    <n v="31000305"/>
    <s v="Amine Unit"/>
    <s v=""/>
    <n v="5.7"/>
    <s v=""/>
    <s v=""/>
    <s v=""/>
  </r>
  <r>
    <s v="WYDEQ Permitted Sources"/>
    <s v="56"/>
    <x v="6"/>
    <n v="20200252"/>
    <s v="Compressor Engines"/>
    <n v="7.4"/>
    <n v="0.5"/>
    <n v="1.2"/>
    <s v=""/>
    <s v=""/>
  </r>
  <r>
    <s v="WYDEQ Permitted Sources"/>
    <s v="56"/>
    <x v="6"/>
    <n v="20200252"/>
    <s v="Compressor Engines"/>
    <n v="15.1"/>
    <n v="1.1000000000000001"/>
    <n v="2.4"/>
    <s v=""/>
    <s v=""/>
  </r>
  <r>
    <s v="WYDEQ Permitted Sources"/>
    <s v="56"/>
    <x v="6"/>
    <n v="31000205"/>
    <s v="Natural Gas Production, Flares "/>
    <n v="6.6"/>
    <n v="7.4"/>
    <n v="1.8"/>
    <s v=""/>
    <s v=""/>
  </r>
  <r>
    <s v="WYDEQ Permitted Sources"/>
    <s v="56"/>
    <x v="6"/>
    <n v="31000220"/>
    <s v="Permitted Fugitives"/>
    <s v=""/>
    <n v="39.4"/>
    <s v=""/>
    <s v=""/>
    <s v=""/>
  </r>
  <r>
    <s v="WYDEQ Permitted Sources"/>
    <s v="56"/>
    <x v="6"/>
    <n v="10200602"/>
    <s v="Process Heaters"/>
    <n v="4.4000000000000004"/>
    <n v="0.4"/>
    <n v="3.5"/>
    <s v=""/>
    <s v=""/>
  </r>
  <r>
    <s v="WYDEQ Permitted Sources"/>
    <s v="56"/>
    <x v="6"/>
    <n v="10200602"/>
    <s v="Process Heaters"/>
    <n v="11.8"/>
    <n v="0.9"/>
    <n v="9.6"/>
    <s v=""/>
    <s v=""/>
  </r>
  <r>
    <s v="WYDEQ Permitted Sources"/>
    <s v="56"/>
    <x v="6"/>
    <n v="10200602"/>
    <s v="Process Heaters"/>
    <n v="5.7"/>
    <n v="0.4"/>
    <n v="4.8"/>
    <s v=""/>
    <s v=""/>
  </r>
  <r>
    <s v="WYDEQ Permitted Sources"/>
    <s v="56"/>
    <x v="6"/>
    <n v="10200603"/>
    <s v="Process Heaters"/>
    <n v="3.9"/>
    <n v="0.4"/>
    <n v="0.9"/>
    <s v=""/>
    <s v=""/>
  </r>
  <r>
    <s v="WYDEQ Permitted Sources"/>
    <s v="56"/>
    <x v="6"/>
    <n v="10200603"/>
    <s v="Process Heaters"/>
    <n v="0.4"/>
    <s v=""/>
    <n v="0.4"/>
    <s v=""/>
    <s v=""/>
  </r>
  <r>
    <s v="WYDEQ Permitted Sources"/>
    <s v="56"/>
    <x v="6"/>
    <n v="10200603"/>
    <s v="Process Heaters"/>
    <n v="0.8"/>
    <s v=""/>
    <n v="0.2"/>
    <s v=""/>
    <s v=""/>
  </r>
  <r>
    <s v="WYDEQ Permitted Sources"/>
    <s v="56"/>
    <x v="6"/>
    <n v="10200603"/>
    <s v="Process Heaters"/>
    <n v="0.4"/>
    <s v=""/>
    <n v="0.4"/>
    <s v=""/>
    <s v=""/>
  </r>
  <r>
    <s v="WYDEQ Permitted Sources"/>
    <s v="56"/>
    <x v="6"/>
    <n v="20200252"/>
    <s v="Compressor Engines"/>
    <n v="19.8"/>
    <n v="7.2"/>
    <n v="2.1"/>
    <s v=""/>
    <s v=""/>
  </r>
  <r>
    <s v="WYDEQ Permitted Sources"/>
    <s v="56"/>
    <x v="6"/>
    <n v="20200252"/>
    <s v="Compressor Engines"/>
    <n v="18.8"/>
    <n v="6.8"/>
    <n v="2"/>
    <s v=""/>
    <s v=""/>
  </r>
  <r>
    <s v="WYDEQ Permitted Sources"/>
    <s v="56"/>
    <x v="6"/>
    <n v="20200252"/>
    <s v="Compressor Engines"/>
    <n v="34.5"/>
    <n v="17.3"/>
    <n v="2.4"/>
    <s v=""/>
    <s v=""/>
  </r>
  <r>
    <s v="WYDEQ Permitted Sources"/>
    <s v="56"/>
    <x v="6"/>
    <n v="20200252"/>
    <s v="Compressor Engines"/>
    <n v="36.9"/>
    <n v="18.399999999999999"/>
    <n v="2.5"/>
    <s v=""/>
    <s v=""/>
  </r>
  <r>
    <s v="WYDEQ Permitted Sources"/>
    <s v="56"/>
    <x v="6"/>
    <n v="20200252"/>
    <s v="Compressor Engines"/>
    <n v="36.9"/>
    <n v="18.399999999999999"/>
    <n v="2.5"/>
    <s v=""/>
    <s v=""/>
  </r>
  <r>
    <s v="WYDEQ Permitted Sources"/>
    <s v="56"/>
    <x v="6"/>
    <n v="20200253"/>
    <s v="Compressor Engines"/>
    <n v="25.2"/>
    <n v="12.6"/>
    <n v="38.200000000000003"/>
    <s v=""/>
    <s v=""/>
  </r>
  <r>
    <s v="WYDEQ Permitted Sources"/>
    <s v="56"/>
    <x v="6"/>
    <n v="20200202"/>
    <s v="Compressor Engines"/>
    <n v="11.5"/>
    <n v="11.5"/>
    <n v="22.7"/>
    <s v=""/>
    <s v=""/>
  </r>
  <r>
    <s v="WYDEQ Permitted Sources"/>
    <s v="56"/>
    <x v="6"/>
    <n v="20200202"/>
    <s v="Compressor Engines"/>
    <n v="11.8"/>
    <n v="11.8"/>
    <n v="23.3"/>
    <s v=""/>
    <s v=""/>
  </r>
  <r>
    <s v="WYDEQ Permitted Sources"/>
    <s v="56"/>
    <x v="6"/>
    <n v="31000404"/>
    <s v="Process Heaters"/>
    <n v="0.4"/>
    <s v=""/>
    <n v="0.4"/>
    <s v=""/>
    <s v=""/>
  </r>
  <r>
    <s v="WYDEQ Permitted Sources"/>
    <s v="56"/>
    <x v="6"/>
    <n v="20200202"/>
    <s v="Compressor Engines"/>
    <n v="7.8"/>
    <n v="7.8"/>
    <n v="15.4"/>
    <s v=""/>
    <s v=""/>
  </r>
  <r>
    <s v="WYDEQ Permitted Sources"/>
    <s v="56"/>
    <x v="6"/>
    <n v="20200202"/>
    <s v="Compressor Engines"/>
    <n v="13.1"/>
    <n v="13.1"/>
    <n v="25.8"/>
    <s v=""/>
    <s v=""/>
  </r>
  <r>
    <s v="WYDEQ Permitted Sources"/>
    <s v="56"/>
    <x v="6"/>
    <n v="31000205"/>
    <s v="Natural Gas Production, Flares "/>
    <n v="0.1"/>
    <n v="1.8"/>
    <s v=""/>
    <s v=""/>
    <s v=""/>
  </r>
  <r>
    <s v="WYDEQ Permitted Sources"/>
    <s v="56"/>
    <x v="6"/>
    <n v="31088811"/>
    <s v="Permitted Fugitives"/>
    <s v=""/>
    <n v="19.8"/>
    <s v=""/>
    <s v=""/>
    <s v=""/>
  </r>
  <r>
    <s v="WYDEQ Permitted Sources"/>
    <s v="56"/>
    <x v="6"/>
    <n v="31088811"/>
    <s v="Permitted Fugitives"/>
    <s v=""/>
    <n v="3.3"/>
    <s v=""/>
    <s v=""/>
    <s v=""/>
  </r>
  <r>
    <s v="WYDEQ Permitted Sources"/>
    <s v="56"/>
    <x v="6"/>
    <n v="20200254"/>
    <s v="Compressor Engines"/>
    <n v="5.9"/>
    <n v="2"/>
    <n v="3.3"/>
    <s v=""/>
    <s v=""/>
  </r>
  <r>
    <s v="WYDEQ Permitted Sources"/>
    <s v="56"/>
    <x v="6"/>
    <n v="20200254"/>
    <s v="Compressor Engines"/>
    <n v="5.6"/>
    <n v="13"/>
    <n v="5.4"/>
    <s v=""/>
    <s v=""/>
  </r>
  <r>
    <s v="WYDEQ Permitted Sources"/>
    <s v="56"/>
    <x v="6"/>
    <n v="20200254"/>
    <s v="Compressor Engines"/>
    <n v="18.899999999999999"/>
    <n v="6.7"/>
    <n v="6.7"/>
    <s v=""/>
    <s v=""/>
  </r>
  <r>
    <s v="WYDEQ Permitted Sources"/>
    <s v="56"/>
    <x v="6"/>
    <n v="20200254"/>
    <s v="Compressor Engines"/>
    <n v="10.6"/>
    <n v="3.5"/>
    <n v="5.9"/>
    <s v=""/>
    <s v=""/>
  </r>
  <r>
    <s v="WYDEQ Permitted Sources"/>
    <s v="56"/>
    <x v="6"/>
    <n v="20200254"/>
    <s v="Compressor Engines"/>
    <n v="10"/>
    <n v="10.8"/>
    <s v=""/>
    <s v=""/>
    <s v=""/>
  </r>
  <r>
    <s v="WYDEQ Permitted Sources"/>
    <s v="56"/>
    <x v="6"/>
    <n v="20200254"/>
    <s v="Compressor Engines"/>
    <n v="14.9"/>
    <n v="5.3"/>
    <n v="5.3"/>
    <s v=""/>
    <s v=""/>
  </r>
  <r>
    <s v="WYDEQ Permitted Sources"/>
    <s v="56"/>
    <x v="6"/>
    <n v="40400311"/>
    <s v="Permitted Tank Losses"/>
    <s v=""/>
    <n v="2.1"/>
    <s v=""/>
    <s v=""/>
    <s v=""/>
  </r>
  <r>
    <s v="WYDEQ Permitted Sources"/>
    <s v="56"/>
    <x v="6"/>
    <n v="31000203"/>
    <s v="Compressor Engines"/>
    <n v="0.7"/>
    <n v="0.1"/>
    <n v="1.2"/>
    <s v=""/>
    <s v=""/>
  </r>
  <r>
    <s v="WYDEQ Permitted Sources"/>
    <s v="56"/>
    <x v="6"/>
    <n v="31000203"/>
    <s v="Compressor Engines"/>
    <n v="8.1"/>
    <n v="1.9"/>
    <n v="10.9"/>
    <s v=""/>
    <s v=""/>
  </r>
  <r>
    <s v="WYDEQ Permitted Sources"/>
    <s v="56"/>
    <x v="6"/>
    <n v="31000203"/>
    <s v="Compressor Engines"/>
    <n v="4.5"/>
    <n v="4.5"/>
    <n v="8.6999999999999993"/>
    <s v=""/>
    <s v=""/>
  </r>
  <r>
    <s v="WYDEQ Permitted Sources"/>
    <s v="56"/>
    <x v="6"/>
    <n v="31000203"/>
    <s v="Compressor Engines"/>
    <n v="5.8"/>
    <n v="0.2"/>
    <n v="5.8"/>
    <s v=""/>
    <s v=""/>
  </r>
  <r>
    <s v="WYDEQ Permitted Sources"/>
    <s v="56"/>
    <x v="6"/>
    <n v="31000203"/>
    <s v="Compressor Engines"/>
    <n v="4.8"/>
    <n v="0.2"/>
    <n v="4.8"/>
    <s v=""/>
    <s v=""/>
  </r>
  <r>
    <s v="WYDEQ Permitted Sources"/>
    <s v="56"/>
    <x v="6"/>
    <n v="31000404"/>
    <s v="Process Heaters"/>
    <n v="13.4"/>
    <n v="0.4"/>
    <n v="3.4"/>
    <s v=""/>
    <s v=""/>
  </r>
  <r>
    <s v="WYDEQ Permitted Sources"/>
    <s v="56"/>
    <x v="6"/>
    <n v="31000203"/>
    <s v="Compressor Engines"/>
    <n v="11.6"/>
    <n v="12.1"/>
    <n v="0.7"/>
    <s v=""/>
    <s v=""/>
  </r>
  <r>
    <s v="WYDEQ Permitted Sources"/>
    <s v="56"/>
    <x v="6"/>
    <n v="31000404"/>
    <s v="Process Heaters"/>
    <n v="9.5"/>
    <n v="1.3"/>
    <n v="4.8"/>
    <s v=""/>
    <s v=""/>
  </r>
  <r>
    <s v="WYDEQ Permitted Sources"/>
    <s v="56"/>
    <x v="6"/>
    <n v="31000203"/>
    <s v="Compressor Engines"/>
    <n v="13.1"/>
    <n v="4.5"/>
    <n v="7.4"/>
    <s v=""/>
    <s v=""/>
  </r>
  <r>
    <s v="WYDEQ Permitted Sources"/>
    <s v="56"/>
    <x v="6"/>
    <n v="31000203"/>
    <s v="Compressor Engines"/>
    <n v="12.1"/>
    <n v="4.0999999999999996"/>
    <n v="6.8"/>
    <s v=""/>
    <s v=""/>
  </r>
  <r>
    <s v="WYDEQ Permitted Sources"/>
    <s v="56"/>
    <x v="6"/>
    <n v="31000404"/>
    <s v="Process Heaters"/>
    <n v="5.2"/>
    <n v="2.6"/>
    <n v="7"/>
    <s v=""/>
    <s v=""/>
  </r>
  <r>
    <s v="WYDEQ Permitted Sources"/>
    <s v="56"/>
    <x v="6"/>
    <n v="31000404"/>
    <s v="Process Heaters"/>
    <n v="6.9"/>
    <n v="3.9"/>
    <n v="12.2"/>
    <s v=""/>
    <s v=""/>
  </r>
  <r>
    <s v="WYDEQ Permitted Sources"/>
    <s v="56"/>
    <x v="6"/>
    <n v="31088801"/>
    <s v="Permitted Fugitives"/>
    <s v=""/>
    <n v="1.3"/>
    <s v=""/>
    <s v=""/>
    <s v=""/>
  </r>
  <r>
    <s v="WYDEQ Permitted Sources"/>
    <s v="56"/>
    <x v="6"/>
    <n v="20200202"/>
    <s v="Compressor Engines"/>
    <n v="76"/>
    <n v="1.8"/>
    <n v="2.5"/>
    <s v=""/>
    <s v=""/>
  </r>
  <r>
    <s v="WYDEQ Permitted Sources"/>
    <s v="56"/>
    <x v="6"/>
    <n v="20200202"/>
    <s v="Compressor Engines"/>
    <n v="71.3"/>
    <n v="1.7"/>
    <n v="2.2999999999999998"/>
    <s v=""/>
    <s v=""/>
  </r>
  <r>
    <s v="WYDEQ Permitted Sources"/>
    <s v="56"/>
    <x v="6"/>
    <n v="20200202"/>
    <s v="Compressor Engines"/>
    <n v="85.6"/>
    <n v="2.1"/>
    <n v="2.8"/>
    <s v=""/>
    <s v=""/>
  </r>
  <r>
    <s v="WYDEQ Permitted Sources"/>
    <s v="56"/>
    <x v="6"/>
    <n v="20200202"/>
    <s v="Compressor Engines"/>
    <n v="109.2"/>
    <n v="2.6"/>
    <n v="3.6"/>
    <s v=""/>
    <s v=""/>
  </r>
  <r>
    <s v="WYDEQ Permitted Sources"/>
    <s v="56"/>
    <x v="6"/>
    <n v="20200201"/>
    <s v="Compressor Engines"/>
    <n v="4.3"/>
    <s v=""/>
    <n v="5.2"/>
    <s v=""/>
    <s v=""/>
  </r>
  <r>
    <s v="WYDEQ Permitted Sources"/>
    <s v="56"/>
    <x v="6"/>
    <n v="20200202"/>
    <s v="Compressor Engines"/>
    <n v="4.8"/>
    <s v=""/>
    <n v="4.8"/>
    <s v=""/>
    <s v=""/>
  </r>
  <r>
    <s v="WYDEQ Permitted Sources"/>
    <s v="56"/>
    <x v="6"/>
    <n v="10200603"/>
    <s v="Process Heaters"/>
    <n v="0.4"/>
    <s v=""/>
    <n v="0.3"/>
    <s v=""/>
    <s v=""/>
  </r>
  <r>
    <s v="WYDEQ Permitted Sources"/>
    <s v="56"/>
    <x v="6"/>
    <n v="20200202"/>
    <s v="Compressor Engines"/>
    <n v="88.3"/>
    <n v="4"/>
    <n v="11.4"/>
    <s v=""/>
    <s v=""/>
  </r>
  <r>
    <s v="WYDEQ Permitted Sources"/>
    <s v="56"/>
    <x v="6"/>
    <n v="20200202"/>
    <s v="Compressor Engines"/>
    <n v="22.2"/>
    <n v="1"/>
    <n v="2.9"/>
    <s v=""/>
    <s v=""/>
  </r>
  <r>
    <s v="WYDEQ Permitted Sources"/>
    <s v="56"/>
    <x v="6"/>
    <n v="20200202"/>
    <s v="Compressor Engines"/>
    <n v="0"/>
    <n v="0"/>
    <n v="0"/>
    <s v=""/>
    <s v=""/>
  </r>
  <r>
    <s v="WYDEQ Permitted Sources"/>
    <s v="56"/>
    <x v="6"/>
    <n v="31000301"/>
    <s v="Dehydrator"/>
    <s v=""/>
    <n v="14.4"/>
    <s v=""/>
    <s v=""/>
    <s v=""/>
  </r>
  <r>
    <s v="WYDEQ Permitted Sources"/>
    <s v="56"/>
    <x v="6"/>
    <n v="31088811"/>
    <s v="Permitted Fugitives"/>
    <s v=""/>
    <n v="2.8"/>
    <s v=""/>
    <s v=""/>
    <s v=""/>
  </r>
  <r>
    <s v="WYDEQ Permitted Sources"/>
    <s v="56"/>
    <x v="6"/>
    <n v="40400311"/>
    <s v="Permitted Tank Losses"/>
    <s v=""/>
    <n v="2.5"/>
    <s v=""/>
    <s v=""/>
    <s v=""/>
  </r>
  <r>
    <s v="WYDEQ Permitted Sources"/>
    <s v="56"/>
    <x v="6"/>
    <n v="40400311"/>
    <s v="Permitted Tank Losses"/>
    <s v=""/>
    <n v="2.5"/>
    <s v=""/>
    <s v=""/>
    <s v=""/>
  </r>
  <r>
    <s v="WYDEQ Permitted Sources"/>
    <s v="56"/>
    <x v="6"/>
    <n v="20200202"/>
    <s v="Compressor Engines"/>
    <n v="7.4"/>
    <n v="2.1"/>
    <n v="0.4"/>
    <s v=""/>
    <s v=""/>
  </r>
  <r>
    <s v="WYDEQ Permitted Sources"/>
    <s v="56"/>
    <x v="6"/>
    <n v="20200202"/>
    <s v="Compressor Engines"/>
    <n v="19.100000000000001"/>
    <n v="2.5"/>
    <n v="8.1"/>
    <s v=""/>
    <s v=""/>
  </r>
  <r>
    <s v="WYDEQ Permitted Sources"/>
    <s v="56"/>
    <x v="6"/>
    <n v="20200202"/>
    <s v="Compressor Engines"/>
    <n v="9.1999999999999993"/>
    <n v="2.8"/>
    <n v="9.1999999999999993"/>
    <s v=""/>
    <s v=""/>
  </r>
  <r>
    <s v="WYDEQ Permitted Sources"/>
    <s v="56"/>
    <x v="6"/>
    <n v="20200202"/>
    <s v="Compressor Engines"/>
    <n v="15.6"/>
    <n v="0.8"/>
    <n v="15.6"/>
    <s v=""/>
    <s v=""/>
  </r>
  <r>
    <s v="WYDEQ Permitted Sources"/>
    <s v="56"/>
    <x v="6"/>
    <n v="31000404"/>
    <s v="Process Heaters"/>
    <n v="7"/>
    <s v=""/>
    <n v="3.5"/>
    <s v=""/>
    <s v=""/>
  </r>
  <r>
    <s v="WYDEQ Permitted Sources"/>
    <s v="56"/>
    <x v="6"/>
    <n v="31000404"/>
    <s v="Process Heaters"/>
    <n v="0.9"/>
    <s v=""/>
    <n v="0.2"/>
    <s v=""/>
    <s v=""/>
  </r>
  <r>
    <s v="WYDEQ Permitted Sources"/>
    <s v="56"/>
    <x v="6"/>
    <n v="31000205"/>
    <s v="Natural Gas Production, Flares "/>
    <n v="1.8"/>
    <s v=""/>
    <n v="3.5"/>
    <s v=""/>
    <s v=""/>
  </r>
  <r>
    <s v="WYDEQ Permitted Sources"/>
    <s v="56"/>
    <x v="6"/>
    <n v="31088811"/>
    <s v="Permitted Fugitives"/>
    <s v=""/>
    <n v="21"/>
    <s v=""/>
    <s v=""/>
    <s v=""/>
  </r>
  <r>
    <s v="WYDEQ Permitted Sources"/>
    <s v="56"/>
    <x v="6"/>
    <n v="20200202"/>
    <s v="Compressor Engines"/>
    <n v="15.8"/>
    <n v="3"/>
    <n v="15.8"/>
    <s v=""/>
    <s v=""/>
  </r>
  <r>
    <s v="WYDEQ Permitted Sources"/>
    <s v="56"/>
    <x v="6"/>
    <n v="31000404"/>
    <s v="Process Heaters"/>
    <n v="0.3"/>
    <n v="0.1"/>
    <n v="0.1"/>
    <s v=""/>
    <s v=""/>
  </r>
  <r>
    <s v="WYDEQ Permitted Sources"/>
    <s v="56"/>
    <x v="6"/>
    <n v="20200202"/>
    <s v="Compressor Engines"/>
    <n v="25.3"/>
    <n v="17.8"/>
    <n v="9.1"/>
    <s v=""/>
    <s v=""/>
  </r>
  <r>
    <s v="WYDEQ Permitted Sources"/>
    <s v="56"/>
    <x v="6"/>
    <n v="31088811"/>
    <s v="Permitted Fugitives"/>
    <s v=""/>
    <n v="9.4"/>
    <s v=""/>
    <s v=""/>
    <s v=""/>
  </r>
  <r>
    <s v="WYDEQ Permitted Sources"/>
    <s v="56"/>
    <x v="6"/>
    <n v="40400311"/>
    <s v="Permitted Tank Losses"/>
    <s v=""/>
    <n v="0.2"/>
    <s v=""/>
    <s v=""/>
    <s v=""/>
  </r>
  <r>
    <s v="WYDEQ Permitted Sources"/>
    <s v="56"/>
    <x v="6"/>
    <n v="40400311"/>
    <s v="Permitted Tank Losses"/>
    <s v=""/>
    <n v="7"/>
    <s v=""/>
    <s v=""/>
    <s v=""/>
  </r>
  <r>
    <s v="WYDEQ Permitted Sources"/>
    <s v="56"/>
    <x v="6"/>
    <n v="40400311"/>
    <s v="Permitted Tank Losses"/>
    <s v=""/>
    <n v="0.2"/>
    <s v=""/>
    <s v=""/>
    <s v=""/>
  </r>
  <r>
    <s v="WYDEQ Permitted Sources"/>
    <s v="56"/>
    <x v="6"/>
    <n v="40400153"/>
    <s v="Permitted Tank Losses"/>
    <s v=""/>
    <n v="0.4"/>
    <s v=""/>
    <s v=""/>
    <s v=""/>
  </r>
  <r>
    <s v="WYDEQ Permitted Sources"/>
    <s v="56"/>
    <x v="6"/>
    <n v="40700815"/>
    <s v="Permitted Tank Losses"/>
    <s v=""/>
    <n v="0.3"/>
    <s v=""/>
    <s v=""/>
    <s v=""/>
  </r>
  <r>
    <s v="WYDEQ Permitted Sources"/>
    <s v="56"/>
    <x v="6"/>
    <n v="40700815"/>
    <s v="Permitted Tank Losses"/>
    <s v=""/>
    <n v="0.2"/>
    <s v=""/>
    <s v=""/>
    <s v=""/>
  </r>
  <r>
    <s v="WYDEQ Permitted Sources"/>
    <s v="56"/>
    <x v="6"/>
    <n v="40400315"/>
    <s v="Permitted Tank Losses"/>
    <s v=""/>
    <n v="0.9"/>
    <s v=""/>
    <s v=""/>
    <s v=""/>
  </r>
  <r>
    <s v="WYDEQ Permitted Sources"/>
    <s v="56"/>
    <x v="6"/>
    <n v="10200603"/>
    <s v="Process Heaters"/>
    <n v="1.3"/>
    <s v=""/>
    <n v="0.3"/>
    <s v=""/>
    <s v=""/>
  </r>
  <r>
    <s v="WYDEQ Permitted Sources"/>
    <s v="56"/>
    <x v="6"/>
    <n v="20200253"/>
    <s v="Compressor Engines"/>
    <n v="3.2"/>
    <n v="1"/>
    <n v="1.3"/>
    <s v=""/>
    <s v=""/>
  </r>
  <r>
    <s v="WYDEQ Permitted Sources"/>
    <s v="56"/>
    <x v="6"/>
    <n v="20200253"/>
    <s v="Compressor Engines"/>
    <n v="0.5"/>
    <n v="0"/>
    <n v="0"/>
    <s v=""/>
    <s v=""/>
  </r>
  <r>
    <s v="WYDEQ Permitted Sources"/>
    <s v="56"/>
    <x v="6"/>
    <n v="20200201"/>
    <s v="Compressor Engines"/>
    <n v="34.9"/>
    <s v=""/>
    <n v="7.7"/>
    <s v=""/>
    <s v=""/>
  </r>
  <r>
    <s v="WYDEQ Permitted Sources"/>
    <s v="56"/>
    <x v="6"/>
    <n v="20200253"/>
    <s v="Compressor Engines"/>
    <n v="0"/>
    <n v="0"/>
    <n v="0"/>
    <s v=""/>
    <s v=""/>
  </r>
  <r>
    <s v="WYDEQ Permitted Sources"/>
    <s v="56"/>
    <x v="6"/>
    <n v="20200253"/>
    <s v="Compressor Engines"/>
    <n v="0.2"/>
    <n v="0"/>
    <n v="0.1"/>
    <s v=""/>
    <s v=""/>
  </r>
  <r>
    <s v="WYDEQ Permitted Sources"/>
    <s v="56"/>
    <x v="6"/>
    <n v="31000404"/>
    <s v="Process Heaters"/>
    <n v="0.4"/>
    <s v=""/>
    <s v=""/>
    <s v=""/>
    <s v=""/>
  </r>
  <r>
    <s v="WYDEQ Permitted Sources"/>
    <s v="56"/>
    <x v="6"/>
    <n v="20200201"/>
    <s v="Compressor Engines"/>
    <n v="2.5"/>
    <s v=""/>
    <n v="2.4"/>
    <s v=""/>
    <s v=""/>
  </r>
  <r>
    <s v="WYDEQ Permitted Sources"/>
    <s v="56"/>
    <x v="6"/>
    <n v="20200201"/>
    <s v="Compressor Engines"/>
    <n v="1.4"/>
    <s v=""/>
    <n v="1"/>
    <s v=""/>
    <s v=""/>
  </r>
  <r>
    <s v="WYDEQ Permitted Sources"/>
    <s v="56"/>
    <x v="6"/>
    <n v="20200201"/>
    <s v="Compressor Engines"/>
    <n v="0.7"/>
    <s v=""/>
    <n v="0.5"/>
    <s v=""/>
    <s v=""/>
  </r>
  <r>
    <s v="WYDEQ Permitted Sources"/>
    <s v="56"/>
    <x v="6"/>
    <n v="20200201"/>
    <s v="Compressor Engines"/>
    <n v="16.399999999999999"/>
    <s v=""/>
    <n v="2"/>
    <s v=""/>
    <s v=""/>
  </r>
  <r>
    <s v="WYDEQ Permitted Sources"/>
    <s v="56"/>
    <x v="6"/>
    <n v="31000404"/>
    <s v="Process Heaters"/>
    <n v="0.7"/>
    <s v=""/>
    <n v="0.1"/>
    <s v=""/>
    <s v=""/>
  </r>
  <r>
    <s v="WYDEQ Permitted Sources"/>
    <s v="56"/>
    <x v="6"/>
    <n v="20200253"/>
    <s v="Compressor Engines"/>
    <n v="0.1"/>
    <s v=""/>
    <s v=""/>
    <s v=""/>
    <s v=""/>
  </r>
  <r>
    <s v="WYDEQ Permitted Sources"/>
    <s v="56"/>
    <x v="6"/>
    <n v="20200253"/>
    <s v="Compressor Engines"/>
    <n v="0"/>
    <s v=""/>
    <n v="0"/>
    <s v=""/>
    <s v=""/>
  </r>
  <r>
    <s v="WYDEQ Permitted Sources"/>
    <s v="56"/>
    <x v="6"/>
    <n v="31000404"/>
    <s v="Process Heaters"/>
    <n v="0.1"/>
    <s v=""/>
    <s v=""/>
    <s v=""/>
    <s v=""/>
  </r>
  <r>
    <s v="WYDEQ Permitted Sources"/>
    <s v="56"/>
    <x v="6"/>
    <n v="20200201"/>
    <s v="Compressor Engines"/>
    <n v="5.6"/>
    <s v=""/>
    <n v="3.6"/>
    <s v=""/>
    <s v=""/>
  </r>
  <r>
    <s v="WYDEQ Permitted Sources"/>
    <s v="56"/>
    <x v="6"/>
    <n v="20200201"/>
    <s v="Compressor Engines"/>
    <n v="5.9"/>
    <s v=""/>
    <n v="3.9"/>
    <s v=""/>
    <s v=""/>
  </r>
  <r>
    <s v="WYDEQ Permitted Sources"/>
    <s v="56"/>
    <x v="6"/>
    <n v="20200201"/>
    <s v="Compressor Engines"/>
    <n v="29.4"/>
    <s v=""/>
    <n v="2.5"/>
    <s v=""/>
    <s v=""/>
  </r>
  <r>
    <s v="WYDEQ Permitted Sources"/>
    <s v="56"/>
    <x v="6"/>
    <n v="20200253"/>
    <s v="Compressor Engines"/>
    <n v="0"/>
    <n v="0"/>
    <n v="0"/>
    <s v=""/>
    <s v=""/>
  </r>
  <r>
    <s v="WYDEQ Permitted Sources"/>
    <s v="56"/>
    <x v="6"/>
    <n v="31000404"/>
    <s v="Process Heaters"/>
    <n v="0.2"/>
    <s v=""/>
    <n v="0.2"/>
    <s v=""/>
    <s v=""/>
  </r>
  <r>
    <s v="WYDEQ Permitted Sources"/>
    <s v="56"/>
    <x v="6"/>
    <n v="20200201"/>
    <s v="Compressor Engines"/>
    <n v="10.4"/>
    <n v="13"/>
    <n v="1"/>
    <s v=""/>
    <s v=""/>
  </r>
  <r>
    <s v="WYDEQ Permitted Sources"/>
    <s v="56"/>
    <x v="6"/>
    <n v="31000203"/>
    <s v="Compressor Engines"/>
    <n v="0"/>
    <n v="0"/>
    <n v="0"/>
    <s v=""/>
    <s v=""/>
  </r>
  <r>
    <s v="WYDEQ Permitted Sources"/>
    <s v="56"/>
    <x v="6"/>
    <n v="20200202"/>
    <s v="Compressor Engines"/>
    <n v="30.5"/>
    <n v="1"/>
    <n v="26.7"/>
    <s v=""/>
    <s v=""/>
  </r>
  <r>
    <s v="WYDEQ Permitted Sources"/>
    <s v="56"/>
    <x v="6"/>
    <n v="20200202"/>
    <s v="Compressor Engines"/>
    <n v="0"/>
    <n v="0"/>
    <n v="0"/>
    <s v=""/>
    <s v=""/>
  </r>
  <r>
    <s v="WYDEQ Permitted Sources"/>
    <s v="56"/>
    <x v="6"/>
    <n v="20200202"/>
    <s v="Compressor Engines"/>
    <n v="40.6"/>
    <n v="1.3"/>
    <n v="35.5"/>
    <s v=""/>
    <s v=""/>
  </r>
  <r>
    <s v="WYDEQ Permitted Sources"/>
    <s v="56"/>
    <x v="6"/>
    <n v="20100202"/>
    <s v="Compressor Engines"/>
    <n v="2.5"/>
    <n v="0.1"/>
    <n v="0.1"/>
    <s v=""/>
    <s v=""/>
  </r>
  <r>
    <s v="WYDEQ Permitted Sources"/>
    <s v="56"/>
    <x v="6"/>
    <n v="20100202"/>
    <s v="Compressor Engines"/>
    <n v="20.100000000000001"/>
    <n v="0.6"/>
    <n v="1.2"/>
    <s v=""/>
    <s v=""/>
  </r>
  <r>
    <s v="WYDEQ Permitted Sources"/>
    <s v="56"/>
    <x v="6"/>
    <n v="31000404"/>
    <s v="Process Heaters"/>
    <n v="0.2"/>
    <s v=""/>
    <n v="0"/>
    <s v=""/>
    <s v=""/>
  </r>
  <r>
    <s v="WYDEQ Permitted Sources"/>
    <s v="56"/>
    <x v="6"/>
    <n v="31000304"/>
    <s v="Dehydrator"/>
    <n v="0.1"/>
    <s v=""/>
    <n v="0"/>
    <s v=""/>
    <s v=""/>
  </r>
  <r>
    <s v="WYDEQ Permitted Sources"/>
    <s v="56"/>
    <x v="6"/>
    <n v="31000304"/>
    <s v="Dehydrator"/>
    <s v=""/>
    <n v="7.7"/>
    <s v=""/>
    <s v=""/>
    <s v=""/>
  </r>
  <r>
    <s v="WYDEQ Permitted Sources"/>
    <s v="56"/>
    <x v="6"/>
    <n v="31000404"/>
    <s v="Process Heaters"/>
    <n v="0"/>
    <n v="0"/>
    <n v="0"/>
    <s v=""/>
    <s v=""/>
  </r>
  <r>
    <s v="WYDEQ Permitted Sources"/>
    <s v="56"/>
    <x v="6"/>
    <n v="40400154"/>
    <s v="Process Heaters"/>
    <s v=""/>
    <n v="5.3"/>
    <s v=""/>
    <s v=""/>
    <s v=""/>
  </r>
  <r>
    <s v="WYDEQ Permitted Sources"/>
    <s v="56"/>
    <x v="6"/>
    <n v="40400154"/>
    <s v="Process Heaters"/>
    <s v=""/>
    <n v="5.3"/>
    <s v=""/>
    <s v=""/>
    <s v=""/>
  </r>
  <r>
    <s v="WYDEQ Permitted Sources"/>
    <s v="56"/>
    <x v="6"/>
    <n v="40400154"/>
    <s v="Process Heaters"/>
    <s v=""/>
    <n v="5.3"/>
    <s v=""/>
    <s v=""/>
    <s v=""/>
  </r>
  <r>
    <s v="WYDEQ Permitted Sources"/>
    <s v="56"/>
    <x v="6"/>
    <n v="40400154"/>
    <s v="Process Heaters"/>
    <s v=""/>
    <n v="5.3"/>
    <s v=""/>
    <s v=""/>
    <s v=""/>
  </r>
  <r>
    <s v="WYDEQ Permitted Sources"/>
    <s v="56"/>
    <x v="6"/>
    <n v="30688801"/>
    <s v="Natural Gas Production, Flares "/>
    <s v=""/>
    <n v="14.9"/>
    <s v=""/>
    <s v=""/>
    <s v=""/>
  </r>
  <r>
    <s v="WYDEQ Permitted Sources"/>
    <s v="56"/>
    <x v="6"/>
    <n v="30688801"/>
    <s v="Natural Gas Production, Flares "/>
    <s v=""/>
    <n v="3.7"/>
    <s v=""/>
    <s v=""/>
    <s v=""/>
  </r>
  <r>
    <s v="WYDEQ Permitted Sources"/>
    <s v="56"/>
    <x v="6"/>
    <n v="40400312"/>
    <s v="Permitted Tank Losses"/>
    <s v=""/>
    <n v="2.2000000000000002"/>
    <s v=""/>
    <s v=""/>
    <s v=""/>
  </r>
  <r>
    <s v="WYDEQ Permitted Sources"/>
    <s v="56"/>
    <x v="6"/>
    <n v="40400312"/>
    <s v="Permitted Tank Losses"/>
    <s v=""/>
    <n v="6"/>
    <s v=""/>
    <s v=""/>
    <s v=""/>
  </r>
  <r>
    <s v="WYDEQ Permitted Sources"/>
    <s v="56"/>
    <x v="6"/>
    <n v="40400312"/>
    <s v="Permitted Tank Losses"/>
    <s v=""/>
    <n v="2.8"/>
    <s v=""/>
    <s v=""/>
    <s v=""/>
  </r>
  <r>
    <s v="WYDEQ Permitted Sources"/>
    <s v="56"/>
    <x v="6"/>
    <n v="40400312"/>
    <s v="Permitted Tank Losses"/>
    <s v=""/>
    <n v="69"/>
    <s v=""/>
    <s v=""/>
    <s v=""/>
  </r>
  <r>
    <s v="WYDEQ Permitted Sources"/>
    <s v="56"/>
    <x v="6"/>
    <n v="20200202"/>
    <s v="Compressor Engines"/>
    <n v="48.9"/>
    <n v="5.4"/>
    <s v=""/>
    <s v=""/>
    <s v=""/>
  </r>
  <r>
    <s v="WYDEQ Permitted Sources"/>
    <s v="56"/>
    <x v="6"/>
    <n v="20200202"/>
    <s v="Compressor Engines"/>
    <n v="58"/>
    <n v="6.1"/>
    <n v="15.7"/>
    <s v=""/>
    <s v=""/>
  </r>
  <r>
    <s v="WYDEQ Permitted Sources"/>
    <s v="56"/>
    <x v="6"/>
    <n v="20200202"/>
    <s v="Compressor Engines"/>
    <n v="0.2"/>
    <s v=""/>
    <s v=""/>
    <s v=""/>
    <s v=""/>
  </r>
  <r>
    <s v="WYDEQ Permitted Sources"/>
    <s v="56"/>
    <x v="6"/>
    <n v="31088811"/>
    <s v="Permitted Fugitives"/>
    <s v=""/>
    <n v="4.9000000000000004"/>
    <s v=""/>
    <s v=""/>
    <s v=""/>
  </r>
  <r>
    <s v="WYDEQ Permitted Sources"/>
    <s v="56"/>
    <x v="6"/>
    <n v="31000404"/>
    <s v="Process Heaters"/>
    <n v="1.8"/>
    <n v="0.2"/>
    <n v="0.4"/>
    <s v=""/>
    <s v=""/>
  </r>
  <r>
    <s v="WYDEQ Permitted Sources"/>
    <s v="56"/>
    <x v="6"/>
    <n v="31000404"/>
    <s v="Process Heaters"/>
    <n v="1.8"/>
    <n v="0.2"/>
    <n v="0.4"/>
    <s v=""/>
    <s v=""/>
  </r>
  <r>
    <s v="WYDEQ Permitted Sources"/>
    <s v="56"/>
    <x v="6"/>
    <n v="31000228"/>
    <s v="Dehydrator"/>
    <n v="1.8"/>
    <n v="0.2"/>
    <n v="0.4"/>
    <s v=""/>
    <s v=""/>
  </r>
  <r>
    <s v="WYDEQ Permitted Sources"/>
    <s v="56"/>
    <x v="6"/>
    <n v="20200202"/>
    <s v="Compressor Engines"/>
    <n v="10.199999999999999"/>
    <n v="5.0999999999999996"/>
    <n v="17.8"/>
    <s v=""/>
    <s v=""/>
  </r>
  <r>
    <s v="WYDEQ Permitted Sources"/>
    <s v="56"/>
    <x v="6"/>
    <n v="20200202"/>
    <s v="Compressor Engines"/>
    <n v="9.9"/>
    <n v="5"/>
    <n v="17.399999999999999"/>
    <s v=""/>
    <s v=""/>
  </r>
  <r>
    <s v="WYDEQ Permitted Sources"/>
    <s v="56"/>
    <x v="6"/>
    <n v="20200202"/>
    <s v="Compressor Engines"/>
    <n v="1.7"/>
    <n v="0.4"/>
    <n v="1.7"/>
    <s v=""/>
    <s v=""/>
  </r>
  <r>
    <s v="WYDEQ Permitted Sources"/>
    <s v="56"/>
    <x v="6"/>
    <n v="20200202"/>
    <s v="Compressor Engines"/>
    <n v="0.2"/>
    <s v=""/>
    <s v=""/>
    <s v=""/>
    <s v=""/>
  </r>
  <r>
    <s v="WYDEQ Permitted Sources"/>
    <s v="56"/>
    <x v="6"/>
    <n v="31000404"/>
    <s v="Process Heaters"/>
    <n v="0.2"/>
    <s v=""/>
    <s v=""/>
    <s v=""/>
    <s v=""/>
  </r>
  <r>
    <s v="WYDEQ Permitted Sources"/>
    <s v="56"/>
    <x v="6"/>
    <n v="31000301"/>
    <s v="Dehydrator"/>
    <s v=""/>
    <n v="2.2000000000000002"/>
    <s v=""/>
    <s v=""/>
    <s v=""/>
  </r>
  <r>
    <s v="WYDEQ Permitted Sources"/>
    <s v="56"/>
    <x v="6"/>
    <n v="31000301"/>
    <s v="Dehydrator"/>
    <s v=""/>
    <n v="2.2000000000000002"/>
    <s v=""/>
    <s v=""/>
    <s v=""/>
  </r>
  <r>
    <s v="WYDEQ Permitted Sources"/>
    <s v="56"/>
    <x v="6"/>
    <n v="30600902"/>
    <s v="Process Heaters"/>
    <s v=""/>
    <n v="0.9"/>
    <s v=""/>
    <s v=""/>
    <s v=""/>
  </r>
  <r>
    <s v="WYDEQ Permitted Sources"/>
    <s v="56"/>
    <x v="6"/>
    <n v="31000404"/>
    <s v="Process Heaters"/>
    <n v="0.9"/>
    <s v=""/>
    <n v="0.2"/>
    <s v=""/>
    <s v=""/>
  </r>
  <r>
    <s v="WYDEQ Permitted Sources"/>
    <s v="56"/>
    <x v="6"/>
    <n v="31000404"/>
    <s v="Process Heaters"/>
    <n v="1.1000000000000001"/>
    <s v=""/>
    <n v="0.3"/>
    <s v=""/>
    <s v=""/>
  </r>
  <r>
    <s v="WYDEQ Permitted Sources"/>
    <s v="56"/>
    <x v="6"/>
    <n v="30600902"/>
    <s v="Process Heaters"/>
    <s v=""/>
    <n v="0.9"/>
    <s v=""/>
    <s v=""/>
    <s v=""/>
  </r>
  <r>
    <s v="WYDEQ Permitted Sources"/>
    <s v="56"/>
    <x v="6"/>
    <n v="20200202"/>
    <s v="Compressor Engines"/>
    <n v="20.399999999999999"/>
    <n v="25.3"/>
    <n v="30.6"/>
    <s v=""/>
    <s v=""/>
  </r>
  <r>
    <s v="WYDEQ Permitted Sources"/>
    <s v="56"/>
    <x v="6"/>
    <n v="20200202"/>
    <s v="Compressor Engines"/>
    <n v="20.6"/>
    <n v="25.6"/>
    <n v="31"/>
    <s v=""/>
    <s v=""/>
  </r>
  <r>
    <s v="WYDEQ Permitted Sources"/>
    <s v="56"/>
    <x v="6"/>
    <n v="20200202"/>
    <s v="Compressor Engines"/>
    <n v="24.2"/>
    <n v="30.2"/>
    <n v="36.299999999999997"/>
    <s v=""/>
    <s v=""/>
  </r>
  <r>
    <s v="WYDEQ Permitted Sources"/>
    <s v="56"/>
    <x v="6"/>
    <n v="20200202"/>
    <s v="Compressor Engines"/>
    <n v="24.7"/>
    <n v="30.8"/>
    <n v="37.1"/>
    <s v=""/>
    <s v=""/>
  </r>
  <r>
    <s v="WYDEQ Permitted Sources"/>
    <s v="56"/>
    <x v="6"/>
    <n v="20200202"/>
    <s v="Compressor Engines"/>
    <n v="8.5"/>
    <n v="4.3"/>
    <n v="12.8"/>
    <s v=""/>
    <s v=""/>
  </r>
  <r>
    <s v="WYDEQ Permitted Sources"/>
    <s v="56"/>
    <x v="6"/>
    <n v="31000404"/>
    <s v="Process Heaters"/>
    <n v="1.8"/>
    <s v=""/>
    <n v="1.8"/>
    <s v=""/>
    <s v=""/>
  </r>
  <r>
    <s v="WYDEQ Permitted Sources"/>
    <s v="56"/>
    <x v="6"/>
    <n v="31088811"/>
    <s v="Permitted Fugitives"/>
    <s v=""/>
    <n v="5.0999999999999996"/>
    <s v=""/>
    <s v=""/>
    <s v=""/>
  </r>
  <r>
    <s v="WYDEQ Permitted Sources"/>
    <s v="56"/>
    <x v="6"/>
    <n v="31088801"/>
    <s v="Permitted Fugitives"/>
    <s v=""/>
    <n v="0.6"/>
    <s v=""/>
    <s v=""/>
    <s v=""/>
  </r>
  <r>
    <s v="WYDEQ Permitted Sources"/>
    <s v="56"/>
    <x v="6"/>
    <n v="31000228"/>
    <s v="Dehydrator"/>
    <s v=""/>
    <n v="2.7"/>
    <s v=""/>
    <s v=""/>
    <s v=""/>
  </r>
  <r>
    <s v="WYDEQ Permitted Sources"/>
    <s v="56"/>
    <x v="6"/>
    <n v="31088811"/>
    <s v="Permitted Fugitives"/>
    <s v=""/>
    <n v="1.7"/>
    <n v="1"/>
    <s v=""/>
    <s v=""/>
  </r>
  <r>
    <s v="WYDEQ Permitted Sources"/>
    <s v="56"/>
    <x v="6"/>
    <n v="20200201"/>
    <s v="Compressor Engines"/>
    <n v="17.600000000000001"/>
    <s v=""/>
    <n v="4.3"/>
    <s v=""/>
    <s v=""/>
  </r>
  <r>
    <s v="WYDEQ Permitted Sources"/>
    <s v="56"/>
    <x v="6"/>
    <n v="20200201"/>
    <s v="Compressor Engines"/>
    <n v="13.4"/>
    <s v=""/>
    <n v="3.8"/>
    <s v=""/>
    <s v=""/>
  </r>
  <r>
    <s v="WYDEQ Permitted Sources"/>
    <s v="56"/>
    <x v="6"/>
    <n v="20200201"/>
    <s v="Compressor Engines"/>
    <n v="14.7"/>
    <s v=""/>
    <n v="3.2"/>
    <s v=""/>
    <s v=""/>
  </r>
  <r>
    <s v="WYDEQ Permitted Sources"/>
    <s v="56"/>
    <x v="6"/>
    <n v="20200202"/>
    <s v="Compressor Engines"/>
    <n v="15.1"/>
    <n v="5"/>
    <n v="30.3"/>
    <s v=""/>
    <s v=""/>
  </r>
  <r>
    <s v="WYDEQ Permitted Sources"/>
    <s v="56"/>
    <x v="6"/>
    <n v="20200202"/>
    <s v="Compressor Engines"/>
    <n v="15.2"/>
    <n v="5"/>
    <n v="30.4"/>
    <s v=""/>
    <s v=""/>
  </r>
  <r>
    <s v="WYDEQ Permitted Sources"/>
    <s v="56"/>
    <x v="6"/>
    <n v="31088811"/>
    <s v="Permitted Fugitives"/>
    <s v=""/>
    <n v="6.6"/>
    <s v=""/>
    <s v=""/>
    <s v=""/>
  </r>
  <r>
    <s v="WYDEQ Permitted Sources"/>
    <s v="56"/>
    <x v="6"/>
    <n v="20200201"/>
    <s v="Compressor Engines"/>
    <n v="4.3"/>
    <n v="23.3"/>
    <n v="0.9"/>
    <s v=""/>
    <s v=""/>
  </r>
  <r>
    <s v="WYDEQ Permitted Sources"/>
    <s v="56"/>
    <x v="6"/>
    <n v="20200202"/>
    <s v="Compressor Engines"/>
    <n v="3.6"/>
    <n v="2"/>
    <n v="11.3"/>
    <s v=""/>
    <s v=""/>
  </r>
  <r>
    <s v="WYDEQ Permitted Sources"/>
    <s v="56"/>
    <x v="6"/>
    <n v="20200202"/>
    <s v="Compressor Engines"/>
    <n v="2.7"/>
    <n v="1.5"/>
    <n v="8.3000000000000007"/>
    <s v=""/>
    <s v=""/>
  </r>
  <r>
    <s v="WYDEQ Permitted Sources"/>
    <s v="56"/>
    <x v="6"/>
    <n v="20200202"/>
    <s v="Compressor Engines"/>
    <n v="3.1"/>
    <n v="1.7"/>
    <n v="9.6999999999999993"/>
    <s v=""/>
    <s v=""/>
  </r>
  <r>
    <s v="WYDEQ Permitted Sources"/>
    <s v="56"/>
    <x v="6"/>
    <n v="20200202"/>
    <s v="Compressor Engines"/>
    <n v="3.3"/>
    <n v="1.8"/>
    <n v="10.199999999999999"/>
    <s v=""/>
    <s v=""/>
  </r>
  <r>
    <s v="WYDEQ Permitted Sources"/>
    <s v="56"/>
    <x v="6"/>
    <n v="20200202"/>
    <s v="Compressor Engines"/>
    <n v="0.2"/>
    <s v=""/>
    <s v=""/>
    <s v=""/>
    <s v=""/>
  </r>
  <r>
    <s v="WYDEQ Permitted Sources"/>
    <s v="56"/>
    <x v="6"/>
    <n v="31000404"/>
    <s v="Process Heaters"/>
    <n v="0.3"/>
    <s v=""/>
    <n v="0.1"/>
    <s v=""/>
    <s v=""/>
  </r>
  <r>
    <s v="WYDEQ Permitted Sources"/>
    <s v="56"/>
    <x v="6"/>
    <n v="31088811"/>
    <s v="Permitted Fugitives"/>
    <s v=""/>
    <n v="0.3"/>
    <s v=""/>
    <s v=""/>
    <s v=""/>
  </r>
  <r>
    <s v="WYDEQ Permitted Sources"/>
    <s v="56"/>
    <x v="7"/>
    <n v="30600105"/>
    <s v="Process Heaters"/>
    <n v="1"/>
    <s v=""/>
    <n v="0.9"/>
    <s v=""/>
    <s v=""/>
  </r>
  <r>
    <s v="WYDEQ Permitted Sources"/>
    <s v="56"/>
    <x v="7"/>
    <n v="30600105"/>
    <s v="Process Heaters"/>
    <n v="1"/>
    <s v=""/>
    <n v="0.9"/>
    <s v=""/>
    <s v=""/>
  </r>
  <r>
    <s v="WYDEQ Permitted Sources"/>
    <s v="56"/>
    <x v="7"/>
    <n v="30600903"/>
    <s v="Natural Gas Production, Flares "/>
    <s v=""/>
    <s v=""/>
    <s v=""/>
    <n v="3.5"/>
    <s v=""/>
  </r>
  <r>
    <s v="WYDEQ Permitted Sources"/>
    <s v="56"/>
    <x v="7"/>
    <n v="30600903"/>
    <s v="Natural Gas Production, Flares "/>
    <n v="0.1"/>
    <s v=""/>
    <s v=""/>
    <s v=""/>
    <s v=""/>
  </r>
  <r>
    <s v="WYDEQ Permitted Sources"/>
    <s v="56"/>
    <x v="7"/>
    <n v="31088811"/>
    <s v="Permitted Fugitives"/>
    <s v=""/>
    <n v="3.2"/>
    <s v=""/>
    <s v=""/>
    <s v=""/>
  </r>
  <r>
    <s v="WYDEQ Permitted Sources"/>
    <s v="56"/>
    <x v="7"/>
    <n v="10200601"/>
    <s v="Process Heaters"/>
    <n v="9.4"/>
    <s v=""/>
    <n v="2.5"/>
    <n v="4.2999999999999997E-2"/>
    <n v="0.4"/>
  </r>
  <r>
    <s v="WYDEQ Permitted Sources"/>
    <s v="56"/>
    <x v="7"/>
    <n v="31000208"/>
    <s v="Other Not Classified"/>
    <n v="7.8"/>
    <n v="0.2"/>
    <n v="198.3"/>
    <n v="49.6"/>
    <s v=""/>
  </r>
  <r>
    <s v="WYDEQ Permitted Sources"/>
    <s v="56"/>
    <x v="7"/>
    <n v="10200601"/>
    <s v="Process Heaters"/>
    <n v="22.9"/>
    <s v=""/>
    <n v="5.7"/>
    <n v="9.8000000000000004E-2"/>
    <n v="1"/>
  </r>
  <r>
    <s v="WYDEQ Permitted Sources"/>
    <s v="56"/>
    <x v="7"/>
    <n v="10200601"/>
    <s v="Process Heaters"/>
    <n v="18.5"/>
    <s v=""/>
    <n v="4.5999999999999996"/>
    <n v="7.9000000000000001E-2"/>
    <n v="0.8"/>
  </r>
  <r>
    <s v="WYDEQ Permitted Sources"/>
    <s v="56"/>
    <x v="7"/>
    <n v="31000205"/>
    <s v="Natural Gas Production, Flares "/>
    <n v="0.2"/>
    <n v="2.91"/>
    <n v="0.1"/>
    <n v="90.8"/>
    <s v=""/>
  </r>
  <r>
    <s v="WYDEQ Permitted Sources"/>
    <s v="56"/>
    <x v="7"/>
    <n v="31000205"/>
    <s v="Natural Gas Production, Flares "/>
    <n v="0"/>
    <n v="0"/>
    <n v="0"/>
    <n v="0"/>
    <s v=""/>
  </r>
  <r>
    <s v="WYDEQ Permitted Sources"/>
    <s v="56"/>
    <x v="7"/>
    <n v="31000220"/>
    <s v="Permitted Fugitives"/>
    <s v=""/>
    <n v="49.2"/>
    <s v=""/>
    <n v="0.1"/>
    <s v=""/>
  </r>
  <r>
    <s v="WYDEQ Permitted Sources"/>
    <s v="56"/>
    <x v="7"/>
    <n v="31000208"/>
    <s v="Other Not Classified"/>
    <s v=""/>
    <s v=""/>
    <s v=""/>
    <n v="44.1"/>
    <s v=""/>
  </r>
  <r>
    <s v="WYDEQ Permitted Sources"/>
    <s v="56"/>
    <x v="7"/>
    <n v="20100102"/>
    <s v="Compressor Engines"/>
    <n v="9.1999999999999998E-2"/>
    <n v="3.3E-3"/>
    <n v="1.9900000000000001E-2"/>
    <n v="6.1000000000000004E-3"/>
    <n v="6.6E-3"/>
  </r>
  <r>
    <s v="WYDEQ Permitted Sources"/>
    <s v="56"/>
    <x v="7"/>
    <n v="20100102"/>
    <s v="Compressor Engines"/>
    <n v="46.19"/>
    <n v="1.639"/>
    <n v="9.9499999999999993"/>
    <n v="3.05"/>
    <n v="3.28"/>
  </r>
  <r>
    <s v="WYDEQ Permitted Sources"/>
    <s v="56"/>
    <x v="7"/>
    <n v="20200102"/>
    <s v="Compressor Engines"/>
    <n v="0.33"/>
    <n v="1.2E-2"/>
    <n v="7.0000000000000007E-2"/>
    <n v="2.1999999999999999E-2"/>
    <n v="2.3E-2"/>
  </r>
  <r>
    <s v="WYDEQ Permitted Sources"/>
    <s v="56"/>
    <x v="7"/>
    <n v="31000299"/>
    <s v="Other Not Classified"/>
    <s v=""/>
    <n v="3"/>
    <s v=""/>
    <s v=""/>
    <s v=""/>
  </r>
  <r>
    <s v="WYDEQ Permitted Sources"/>
    <s v="56"/>
    <x v="7"/>
    <n v="31000299"/>
    <s v="Other Not Classified"/>
    <s v=""/>
    <n v="0"/>
    <s v=""/>
    <s v=""/>
    <s v=""/>
  </r>
  <r>
    <s v="WYDEQ Permitted Sources"/>
    <s v="56"/>
    <x v="7"/>
    <n v="20200202"/>
    <s v="Compressor Engines"/>
    <n v="1.3"/>
    <n v="1"/>
    <n v="0.3"/>
    <s v=""/>
    <s v=""/>
  </r>
  <r>
    <s v="WYDEQ Permitted Sources"/>
    <s v="56"/>
    <x v="7"/>
    <n v="31000404"/>
    <s v="Process Heaters"/>
    <n v="1.3"/>
    <n v="1"/>
    <n v="0.3"/>
    <s v=""/>
    <s v=""/>
  </r>
  <r>
    <s v="WYDEQ Permitted Sources"/>
    <s v="56"/>
    <x v="7"/>
    <n v="31000404"/>
    <s v="Process Heaters"/>
    <n v="1.3"/>
    <n v="1"/>
    <n v="0.3"/>
    <s v=""/>
    <s v=""/>
  </r>
  <r>
    <s v="WYDEQ Permitted Sources"/>
    <s v="56"/>
    <x v="7"/>
    <n v="31000404"/>
    <s v="Process Heaters"/>
    <n v="1.3"/>
    <n v="1"/>
    <n v="0.3"/>
    <s v=""/>
    <s v=""/>
  </r>
  <r>
    <s v="WYDEQ Permitted Sources"/>
    <s v="56"/>
    <x v="7"/>
    <n v="31000205"/>
    <s v="Natural Gas Production, Flares "/>
    <n v="0.3"/>
    <s v=""/>
    <n v="0.1"/>
    <s v=""/>
    <s v=""/>
  </r>
  <r>
    <s v="WYDEQ Permitted Sources"/>
    <s v="56"/>
    <x v="7"/>
    <n v="31000404"/>
    <s v="Process Heaters"/>
    <n v="0.3"/>
    <s v=""/>
    <n v="0.1"/>
    <s v=""/>
    <s v=""/>
  </r>
  <r>
    <s v="WYDEQ Permitted Sources"/>
    <s v="56"/>
    <x v="7"/>
    <n v="10200603"/>
    <s v="Process Heaters"/>
    <n v="0.5"/>
    <s v=""/>
    <n v="0.1"/>
    <s v=""/>
    <s v=""/>
  </r>
  <r>
    <s v="WYDEQ Permitted Sources"/>
    <s v="56"/>
    <x v="7"/>
    <n v="31000205"/>
    <s v="Natural Gas Production, Flares "/>
    <n v="0.1"/>
    <s v=""/>
    <s v=""/>
    <s v=""/>
    <s v=""/>
  </r>
  <r>
    <s v="WYDEQ Permitted Sources"/>
    <s v="56"/>
    <x v="7"/>
    <n v="31000404"/>
    <s v="Process Heaters"/>
    <n v="0.3"/>
    <s v=""/>
    <n v="0.1"/>
    <s v=""/>
    <s v=""/>
  </r>
  <r>
    <s v="WYDEQ Permitted Sources"/>
    <s v="56"/>
    <x v="7"/>
    <n v="20200202"/>
    <s v="Compressor Engines"/>
    <n v="81"/>
    <n v="20.2"/>
    <n v="30.6"/>
    <s v=""/>
    <s v=""/>
  </r>
  <r>
    <s v="WYDEQ Permitted Sources"/>
    <s v="56"/>
    <x v="7"/>
    <n v="20200202"/>
    <s v="Compressor Engines"/>
    <n v="81"/>
    <n v="20.2"/>
    <n v="33.299999999999997"/>
    <s v=""/>
    <s v=""/>
  </r>
  <r>
    <s v="WYDEQ Permitted Sources"/>
    <s v="56"/>
    <x v="7"/>
    <n v="20200202"/>
    <s v="Compressor Engines"/>
    <n v="83.4"/>
    <n v="20.8"/>
    <n v="32.700000000000003"/>
    <s v=""/>
    <s v=""/>
  </r>
  <r>
    <s v="WYDEQ Permitted Sources"/>
    <s v="56"/>
    <x v="7"/>
    <n v="31000404"/>
    <s v="Process Heaters"/>
    <n v="0.2"/>
    <s v=""/>
    <s v=""/>
    <s v=""/>
    <s v=""/>
  </r>
  <r>
    <s v="WYDEQ Permitted Sources"/>
    <s v="56"/>
    <x v="7"/>
    <n v="20200202"/>
    <s v="Compressor Engines"/>
    <n v="0.6"/>
    <s v=""/>
    <n v="0.1"/>
    <n v="0.1"/>
    <s v=""/>
  </r>
  <r>
    <s v="WYDEQ Permitted Sources"/>
    <s v="56"/>
    <x v="7"/>
    <n v="31088811"/>
    <s v="Permitted Fugitives"/>
    <s v=""/>
    <n v="34.4"/>
    <s v=""/>
    <s v=""/>
    <s v=""/>
  </r>
  <r>
    <s v="WYDEQ Permitted Sources"/>
    <s v="56"/>
    <x v="7"/>
    <n v="20200202"/>
    <s v="Compressor Engines"/>
    <n v="0.3"/>
    <s v=""/>
    <n v="0.1"/>
    <s v=""/>
    <s v=""/>
  </r>
  <r>
    <s v="WYDEQ Permitted Sources"/>
    <s v="56"/>
    <x v="7"/>
    <n v="20200201"/>
    <s v="Compressor Engines"/>
    <n v="31.5"/>
    <n v="0.8"/>
    <n v="2.8"/>
    <s v=""/>
    <s v=""/>
  </r>
  <r>
    <s v="WYDEQ Permitted Sources"/>
    <s v="56"/>
    <x v="7"/>
    <n v="20200201"/>
    <s v="Compressor Engines"/>
    <n v="22.1"/>
    <n v="0.5"/>
    <n v="2"/>
    <s v=""/>
    <s v=""/>
  </r>
  <r>
    <s v="WYDEQ Permitted Sources"/>
    <s v="56"/>
    <x v="7"/>
    <n v="31000404"/>
    <s v="Process Heaters"/>
    <n v="0.3"/>
    <s v=""/>
    <n v="0.1"/>
    <s v=""/>
    <s v=""/>
  </r>
  <r>
    <s v="WYDEQ Permitted Sources"/>
    <s v="56"/>
    <x v="7"/>
    <n v="31000404"/>
    <s v="Process Heaters"/>
    <n v="6.4"/>
    <s v=""/>
    <n v="1.6"/>
    <s v=""/>
    <s v=""/>
  </r>
  <r>
    <s v="WYDEQ Permitted Sources"/>
    <s v="56"/>
    <x v="7"/>
    <n v="31000404"/>
    <s v="Process Heaters"/>
    <n v="6.4"/>
    <s v=""/>
    <n v="1.6"/>
    <s v=""/>
    <s v=""/>
  </r>
  <r>
    <s v="WYDEQ Permitted Sources"/>
    <s v="56"/>
    <x v="7"/>
    <n v="31000302"/>
    <s v="Dehydrator"/>
    <n v="0.5"/>
    <s v=""/>
    <n v="0.1"/>
    <s v=""/>
    <s v=""/>
  </r>
  <r>
    <s v="WYDEQ Permitted Sources"/>
    <s v="56"/>
    <x v="7"/>
    <n v="31000228"/>
    <s v="Dehydrator"/>
    <s v=""/>
    <n v="4.4000000000000004"/>
    <s v=""/>
    <s v=""/>
    <s v=""/>
  </r>
  <r>
    <s v="WYDEQ Permitted Sources"/>
    <s v="56"/>
    <x v="7"/>
    <n v="31000404"/>
    <s v="Process Heaters"/>
    <n v="1"/>
    <s v=""/>
    <n v="0.2"/>
    <s v=""/>
    <s v=""/>
  </r>
  <r>
    <s v="WYDEQ Permitted Sources"/>
    <s v="56"/>
    <x v="7"/>
    <n v="10200602"/>
    <s v="Process Heaters"/>
    <n v="3.1"/>
    <s v=""/>
    <n v="1.8"/>
    <s v=""/>
    <s v=""/>
  </r>
  <r>
    <s v="WYDEQ Permitted Sources"/>
    <s v="56"/>
    <x v="7"/>
    <n v="31000404"/>
    <s v="Process Heaters"/>
    <n v="1.5"/>
    <s v=""/>
    <n v="0.3"/>
    <s v=""/>
    <s v=""/>
  </r>
  <r>
    <s v="WYDEQ Permitted Sources"/>
    <s v="56"/>
    <x v="7"/>
    <n v="31000404"/>
    <s v="Process Heaters"/>
    <n v="1.5"/>
    <s v=""/>
    <n v="0.3"/>
    <s v=""/>
    <s v=""/>
  </r>
  <r>
    <s v="WYDEQ Permitted Sources"/>
    <s v="56"/>
    <x v="7"/>
    <n v="31000404"/>
    <s v="Process Heaters"/>
    <n v="16.399999999999999"/>
    <n v="0.65"/>
    <n v="4.0999999999999996"/>
    <s v=""/>
    <s v=""/>
  </r>
  <r>
    <s v="WYDEQ Permitted Sources"/>
    <s v="56"/>
    <x v="7"/>
    <n v="31000404"/>
    <s v="Process Heaters"/>
    <n v="16.399999999999999"/>
    <n v="0.65"/>
    <n v="4.0999999999999996"/>
    <s v=""/>
    <s v=""/>
  </r>
  <r>
    <s v="WYDEQ Permitted Sources"/>
    <s v="56"/>
    <x v="7"/>
    <n v="31000404"/>
    <s v="Process Heaters"/>
    <n v="2.5"/>
    <s v=""/>
    <n v="0.5"/>
    <s v=""/>
    <s v=""/>
  </r>
  <r>
    <s v="WYDEQ Permitted Sources"/>
    <s v="56"/>
    <x v="7"/>
    <n v="31000205"/>
    <s v="Natural Gas Production, Flares "/>
    <n v="2.1"/>
    <n v="2.1"/>
    <n v="0.5"/>
    <s v=""/>
    <s v=""/>
  </r>
  <r>
    <s v="WYDEQ Permitted Sources"/>
    <s v="56"/>
    <x v="7"/>
    <n v="31000205"/>
    <s v="Natural Gas Production, Flares "/>
    <n v="0.3"/>
    <s v=""/>
    <s v=""/>
    <s v=""/>
    <s v=""/>
  </r>
  <r>
    <s v="WYDEQ Permitted Sources"/>
    <s v="56"/>
    <x v="7"/>
    <n v="31000205"/>
    <s v="Natural Gas Production, Flares "/>
    <n v="13.7"/>
    <n v="13.7"/>
    <n v="3.4"/>
    <s v=""/>
    <s v=""/>
  </r>
  <r>
    <s v="WYDEQ Permitted Sources"/>
    <s v="56"/>
    <x v="7"/>
    <n v="31000205"/>
    <s v="Natural Gas Production, Flares "/>
    <n v="0.5"/>
    <s v=""/>
    <n v="0.1"/>
    <s v=""/>
    <s v=""/>
  </r>
  <r>
    <s v="WYDEQ Permitted Sources"/>
    <s v="56"/>
    <x v="7"/>
    <n v="31000404"/>
    <s v="Process Heaters"/>
    <n v="0.8"/>
    <s v=""/>
    <n v="0.2"/>
    <s v=""/>
    <s v=""/>
  </r>
  <r>
    <s v="WYDEQ Permitted Sources"/>
    <s v="56"/>
    <x v="7"/>
    <n v="31000404"/>
    <s v="Process Heaters"/>
    <n v="0.8"/>
    <s v=""/>
    <n v="0.2"/>
    <s v=""/>
    <s v=""/>
  </r>
  <r>
    <s v="WYDEQ Permitted Sources"/>
    <s v="56"/>
    <x v="7"/>
    <n v="31000305"/>
    <s v="Amine Unit"/>
    <s v=""/>
    <n v="43.6"/>
    <s v=""/>
    <s v=""/>
    <s v=""/>
  </r>
  <r>
    <s v="WYDEQ Permitted Sources"/>
    <s v="56"/>
    <x v="7"/>
    <n v="31000305"/>
    <s v="Amine Unit"/>
    <s v=""/>
    <n v="24.6"/>
    <s v=""/>
    <s v=""/>
    <s v=""/>
  </r>
  <r>
    <s v="WYDEQ Permitted Sources"/>
    <s v="56"/>
    <x v="7"/>
    <n v="31000299"/>
    <s v="Other Not Classified"/>
    <s v=""/>
    <n v="2.4"/>
    <s v=""/>
    <s v=""/>
    <s v=""/>
  </r>
  <r>
    <s v="WYDEQ Permitted Sources"/>
    <s v="56"/>
    <x v="7"/>
    <n v="31000299"/>
    <s v="Other Not Classified"/>
    <s v=""/>
    <n v="8.3000000000000007"/>
    <s v=""/>
    <s v=""/>
    <s v=""/>
  </r>
  <r>
    <s v="WYDEQ Permitted Sources"/>
    <s v="56"/>
    <x v="7"/>
    <n v="31088811"/>
    <s v="Permitted Fugitives"/>
    <s v=""/>
    <n v="240.77"/>
    <s v=""/>
    <s v=""/>
    <s v=""/>
  </r>
  <r>
    <s v="WYDEQ Permitted Sources"/>
    <s v="56"/>
    <x v="7"/>
    <n v="31088811"/>
    <s v="Permitted Fugitives"/>
    <s v=""/>
    <n v="26.5"/>
    <s v=""/>
    <s v=""/>
    <s v=""/>
  </r>
  <r>
    <s v="WYDEQ Permitted Sources"/>
    <s v="56"/>
    <x v="7"/>
    <n v="20200202"/>
    <s v="Compressor Engines"/>
    <n v="82.5"/>
    <n v="19.600000000000001"/>
    <n v="15"/>
    <s v=""/>
    <s v=""/>
  </r>
  <r>
    <s v="WYDEQ Permitted Sources"/>
    <s v="56"/>
    <x v="7"/>
    <n v="20200202"/>
    <s v="Compressor Engines"/>
    <n v="85.7"/>
    <n v="20.3"/>
    <n v="15.6"/>
    <s v=""/>
    <s v=""/>
  </r>
  <r>
    <s v="WYDEQ Permitted Sources"/>
    <s v="56"/>
    <x v="7"/>
    <n v="20200201"/>
    <s v="Compressor Engines"/>
    <n v="10.199999999999999"/>
    <n v="0.4"/>
    <n v="4.7"/>
    <s v=""/>
    <s v=""/>
  </r>
  <r>
    <s v="WYDEQ Permitted Sources"/>
    <s v="56"/>
    <x v="7"/>
    <n v="20200201"/>
    <s v="Compressor Engines"/>
    <n v="0"/>
    <n v="0"/>
    <n v="0"/>
    <s v=""/>
    <s v=""/>
  </r>
  <r>
    <s v="WYDEQ Permitted Sources"/>
    <s v="56"/>
    <x v="7"/>
    <n v="31000404"/>
    <s v="Process Heaters"/>
    <n v="1.8"/>
    <s v=""/>
    <n v="0.4"/>
    <s v=""/>
    <s v=""/>
  </r>
  <r>
    <s v="WYDEQ Permitted Sources"/>
    <s v="56"/>
    <x v="7"/>
    <n v="31000220"/>
    <s v="Permitted Fugitives"/>
    <s v=""/>
    <n v="10.1"/>
    <s v=""/>
    <s v=""/>
    <s v=""/>
  </r>
  <r>
    <s v="WYDEQ Permitted Sources"/>
    <s v="56"/>
    <x v="7"/>
    <n v="31088811"/>
    <s v="Permitted Fugitives"/>
    <s v=""/>
    <n v="14"/>
    <s v=""/>
    <s v=""/>
    <s v=""/>
  </r>
  <r>
    <s v="WYDEQ Permitted Sources"/>
    <s v="56"/>
    <x v="7"/>
    <n v="40400311"/>
    <s v="Permitted Tank Losses"/>
    <s v=""/>
    <n v="0"/>
    <s v=""/>
    <s v=""/>
    <s v=""/>
  </r>
  <r>
    <s v="WYDEQ Permitted Sources"/>
    <s v="56"/>
    <x v="7"/>
    <n v="40400311"/>
    <s v="Permitted Tank Losses"/>
    <s v=""/>
    <n v="9.1999999999999993"/>
    <s v=""/>
    <s v=""/>
    <s v=""/>
  </r>
  <r>
    <s v="WYDEQ Permitted Sources"/>
    <s v="56"/>
    <x v="7"/>
    <n v="40400311"/>
    <s v="Permitted Tank Losses"/>
    <s v=""/>
    <n v="9.1999999999999993"/>
    <s v=""/>
    <s v=""/>
    <s v=""/>
  </r>
  <r>
    <s v="WYDEQ Permitted Sources"/>
    <s v="56"/>
    <x v="7"/>
    <n v="31000305"/>
    <s v="Amine Unit"/>
    <s v=""/>
    <n v="5.7"/>
    <s v=""/>
    <s v=""/>
    <s v=""/>
  </r>
  <r>
    <s v="WYDEQ Permitted Sources"/>
    <s v="56"/>
    <x v="7"/>
    <n v="40400300"/>
    <s v="Permitted Tank Losses"/>
    <s v=""/>
    <n v="1.2"/>
    <s v=""/>
    <s v=""/>
    <s v=""/>
  </r>
  <r>
    <s v="WYDEQ Permitted Sources"/>
    <s v="56"/>
    <x v="7"/>
    <n v="31000203"/>
    <s v="Compressor Engines"/>
    <n v="4.5"/>
    <n v="6.5"/>
    <n v="2"/>
    <s v=""/>
    <s v=""/>
  </r>
  <r>
    <s v="WYDEQ Permitted Sources"/>
    <s v="56"/>
    <x v="7"/>
    <n v="31000203"/>
    <s v="Compressor Engines"/>
    <n v="5.0999999999999996"/>
    <n v="7.4"/>
    <n v="2.2999999999999998"/>
    <s v=""/>
    <s v=""/>
  </r>
  <r>
    <s v="WYDEQ Permitted Sources"/>
    <s v="56"/>
    <x v="7"/>
    <n v="31000203"/>
    <s v="Compressor Engines"/>
    <n v="3.5"/>
    <n v="5.0999999999999996"/>
    <n v="1.6"/>
    <s v=""/>
    <s v=""/>
  </r>
  <r>
    <s v="WYDEQ Permitted Sources"/>
    <s v="56"/>
    <x v="7"/>
    <n v="20100202"/>
    <s v="Compressor Engines"/>
    <s v=""/>
    <s v=""/>
    <n v="0.1"/>
    <s v=""/>
    <s v=""/>
  </r>
  <r>
    <s v="WYDEQ Permitted Sources"/>
    <s v="56"/>
    <x v="7"/>
    <n v="20100202"/>
    <s v="Compressor Engines"/>
    <s v=""/>
    <n v="0.1"/>
    <s v=""/>
    <s v=""/>
    <s v=""/>
  </r>
  <r>
    <s v="WYDEQ Permitted Sources"/>
    <s v="56"/>
    <x v="7"/>
    <n v="10200603"/>
    <s v="Process Heaters"/>
    <n v="0.3"/>
    <s v=""/>
    <n v="0.1"/>
    <s v=""/>
    <s v=""/>
  </r>
  <r>
    <s v="WYDEQ Permitted Sources"/>
    <s v="56"/>
    <x v="7"/>
    <n v="31000404"/>
    <s v="Process Heaters"/>
    <n v="0.7"/>
    <s v=""/>
    <n v="0.1"/>
    <s v=""/>
    <s v=""/>
  </r>
  <r>
    <s v="WYDEQ Permitted Sources"/>
    <s v="56"/>
    <x v="7"/>
    <n v="31000203"/>
    <s v="Compressor Engines"/>
    <n v="2.1"/>
    <n v="0.1"/>
    <n v="0.4"/>
    <s v=""/>
    <s v=""/>
  </r>
  <r>
    <s v="WYDEQ Permitted Sources"/>
    <s v="56"/>
    <x v="7"/>
    <n v="31000203"/>
    <s v="Compressor Engines"/>
    <n v="22.5"/>
    <n v="0.5"/>
    <n v="6.7"/>
    <s v=""/>
    <s v=""/>
  </r>
  <r>
    <s v="WYDEQ Permitted Sources"/>
    <s v="56"/>
    <x v="4"/>
    <n v="20200202"/>
    <s v="Compressor Engines"/>
    <n v="6.5"/>
    <n v="1.6"/>
    <n v="9.6999999999999993"/>
    <s v=""/>
    <s v=""/>
  </r>
  <r>
    <s v="WYDEQ Permitted Sources"/>
    <s v="56"/>
    <x v="4"/>
    <n v="20200202"/>
    <s v="Compressor Engines"/>
    <n v="8.3000000000000007"/>
    <n v="2.1"/>
    <n v="12.4"/>
    <s v=""/>
    <s v=""/>
  </r>
  <r>
    <s v="WYDEQ Permitted Sources"/>
    <s v="56"/>
    <x v="4"/>
    <n v="20200202"/>
    <s v="Compressor Engines"/>
    <n v="4.0999999999999996"/>
    <n v="1"/>
    <n v="6.2"/>
    <s v=""/>
    <s v=""/>
  </r>
  <r>
    <s v="WYDEQ Permitted Sources"/>
    <s v="56"/>
    <x v="4"/>
    <n v="31088811"/>
    <s v="Permitted Fugitives"/>
    <s v=""/>
    <n v="2.2999999999999998"/>
    <s v=""/>
    <s v=""/>
    <s v=""/>
  </r>
  <r>
    <s v="WYDEQ Permitted Sources"/>
    <s v="56"/>
    <x v="4"/>
    <n v="31000205"/>
    <s v="Natural Gas Production, Flares "/>
    <n v="3.4"/>
    <s v=""/>
    <n v="0.9"/>
    <n v="51.6"/>
    <s v=""/>
  </r>
  <r>
    <s v="WYDEQ Permitted Sources"/>
    <s v="56"/>
    <x v="4"/>
    <n v="31000205"/>
    <s v="Natural Gas Production, Flares "/>
    <n v="17.399999999999999"/>
    <s v=""/>
    <n v="4.4000000000000004"/>
    <n v="123.4"/>
    <s v=""/>
  </r>
  <r>
    <s v="WYDEQ Permitted Sources"/>
    <s v="56"/>
    <x v="4"/>
    <n v="31000205"/>
    <s v="Natural Gas Production, Flares "/>
    <n v="0.5"/>
    <s v=""/>
    <n v="0.1"/>
    <n v="7.6"/>
    <s v=""/>
  </r>
  <r>
    <s v="WYDEQ Permitted Sources"/>
    <s v="56"/>
    <x v="4"/>
    <n v="31000205"/>
    <s v="Natural Gas Production, Flares "/>
    <n v="43"/>
    <s v=""/>
    <n v="10.8"/>
    <n v="744.8"/>
    <s v=""/>
  </r>
  <r>
    <s v="WYDEQ Permitted Sources"/>
    <s v="56"/>
    <x v="4"/>
    <n v="20200203"/>
    <s v="Compressor Engines"/>
    <n v="41.1"/>
    <n v="15.8"/>
    <n v="77.2"/>
    <n v="66.5"/>
    <n v="22.6"/>
  </r>
  <r>
    <s v="WYDEQ Permitted Sources"/>
    <s v="56"/>
    <x v="4"/>
    <n v="20200203"/>
    <s v="Compressor Engines"/>
    <n v="35.700000000000003"/>
    <n v="14.1"/>
    <n v="61.8"/>
    <n v="61.2"/>
    <n v="20.100000000000001"/>
  </r>
  <r>
    <s v="WYDEQ Permitted Sources"/>
    <s v="56"/>
    <x v="4"/>
    <n v="20200203"/>
    <s v="Compressor Engines"/>
    <n v="34.1"/>
    <n v="12.2"/>
    <n v="41.9"/>
    <n v="46.2"/>
    <n v="9.6"/>
  </r>
  <r>
    <s v="WYDEQ Permitted Sources"/>
    <s v="56"/>
    <x v="4"/>
    <n v="31000220"/>
    <s v="Permitted Fugitives"/>
    <s v=""/>
    <n v="20.7"/>
    <s v=""/>
    <s v=""/>
    <s v=""/>
  </r>
  <r>
    <s v="WYDEQ Permitted Sources"/>
    <s v="56"/>
    <x v="4"/>
    <n v="31000220"/>
    <s v="Permitted Fugitives"/>
    <s v=""/>
    <n v="0.1"/>
    <s v=""/>
    <s v=""/>
    <s v=""/>
  </r>
  <r>
    <s v="WYDEQ Permitted Sources"/>
    <s v="56"/>
    <x v="4"/>
    <n v="20200201"/>
    <s v="Compressor Engines"/>
    <n v="0.2"/>
    <s v=""/>
    <s v=""/>
    <s v=""/>
    <s v=""/>
  </r>
  <r>
    <s v="WYDEQ Permitted Sources"/>
    <s v="56"/>
    <x v="4"/>
    <n v="20200201"/>
    <s v="Compressor Engines"/>
    <n v="0.3"/>
    <s v=""/>
    <s v=""/>
    <s v=""/>
    <s v=""/>
  </r>
  <r>
    <s v="WYDEQ Permitted Sources"/>
    <s v="56"/>
    <x v="4"/>
    <n v="31000302"/>
    <s v="Dehydrator"/>
    <n v="2.2999999999999998"/>
    <n v="0.2"/>
    <n v="0.1"/>
    <s v=""/>
    <s v=""/>
  </r>
  <r>
    <s v="WYDEQ Permitted Sources"/>
    <s v="56"/>
    <x v="4"/>
    <n v="31000302"/>
    <s v="Dehydrator"/>
    <n v="0.4"/>
    <n v="0.2"/>
    <n v="0.1"/>
    <s v=""/>
    <s v=""/>
  </r>
  <r>
    <s v="WYDEQ Permitted Sources"/>
    <s v="56"/>
    <x v="4"/>
    <n v="31000302"/>
    <s v="Dehydrator"/>
    <n v="2.2000000000000002"/>
    <n v="0.2"/>
    <n v="0.5"/>
    <s v=""/>
    <s v=""/>
  </r>
  <r>
    <s v="WYDEQ Permitted Sources"/>
    <s v="56"/>
    <x v="4"/>
    <n v="10200602"/>
    <s v="Process Heaters"/>
    <n v="5.7"/>
    <n v="0.8"/>
    <n v="4"/>
    <s v=""/>
    <s v=""/>
  </r>
  <r>
    <s v="WYDEQ Permitted Sources"/>
    <s v="56"/>
    <x v="4"/>
    <n v="10200602"/>
    <s v="Process Heaters"/>
    <n v="3.1"/>
    <n v="0.9"/>
    <n v="2.7"/>
    <s v=""/>
    <s v=""/>
  </r>
  <r>
    <s v="WYDEQ Permitted Sources"/>
    <s v="56"/>
    <x v="4"/>
    <n v="31000404"/>
    <s v="Process Heaters"/>
    <s v=""/>
    <n v="0.6"/>
    <s v=""/>
    <s v=""/>
    <s v=""/>
  </r>
  <r>
    <s v="WYDEQ Permitted Sources"/>
    <s v="56"/>
    <x v="4"/>
    <n v="31000205"/>
    <s v="Natural Gas Production, Flares "/>
    <n v="23"/>
    <n v="2.1"/>
    <s v=""/>
    <n v="0.4"/>
    <n v="2.9"/>
  </r>
  <r>
    <s v="WYDEQ Permitted Sources"/>
    <s v="56"/>
    <x v="4"/>
    <n v="31088811"/>
    <s v="Permitted Fugitives"/>
    <s v=""/>
    <n v="8.9"/>
    <s v=""/>
    <s v=""/>
    <s v=""/>
  </r>
  <r>
    <s v="WYDEQ Permitted Sources"/>
    <s v="56"/>
    <x v="4"/>
    <n v="20200202"/>
    <s v="Compressor Engines"/>
    <n v="0.8"/>
    <s v=""/>
    <n v="1.4"/>
    <s v=""/>
    <s v=""/>
  </r>
  <r>
    <s v="WYDEQ Permitted Sources"/>
    <s v="56"/>
    <x v="4"/>
    <n v="10200603"/>
    <s v="Process Heaters"/>
    <n v="0.3"/>
    <s v=""/>
    <n v="0.2"/>
    <s v=""/>
    <s v=""/>
  </r>
  <r>
    <s v="WYDEQ Permitted Sources"/>
    <s v="56"/>
    <x v="4"/>
    <n v="20200201"/>
    <s v="Compressor Engines"/>
    <n v="29"/>
    <s v=""/>
    <n v="11.5"/>
    <s v=""/>
    <s v=""/>
  </r>
  <r>
    <s v="WYDEQ Permitted Sources"/>
    <s v="56"/>
    <x v="4"/>
    <n v="20200201"/>
    <s v="Compressor Engines"/>
    <n v="19"/>
    <s v=""/>
    <n v="2.1"/>
    <s v=""/>
    <s v=""/>
  </r>
  <r>
    <s v="WYDEQ Permitted Sources"/>
    <s v="56"/>
    <x v="4"/>
    <n v="20200201"/>
    <s v="Compressor Engines"/>
    <n v="23.6"/>
    <s v=""/>
    <n v="0.5"/>
    <s v=""/>
    <s v=""/>
  </r>
  <r>
    <s v="WYDEQ Permitted Sources"/>
    <s v="56"/>
    <x v="4"/>
    <n v="20200201"/>
    <s v="Compressor Engines"/>
    <n v="18.5"/>
    <s v=""/>
    <n v="1.2"/>
    <s v=""/>
    <s v=""/>
  </r>
  <r>
    <s v="WYDEQ Permitted Sources"/>
    <s v="56"/>
    <x v="4"/>
    <n v="20200201"/>
    <s v="Compressor Engines"/>
    <n v="23.9"/>
    <s v=""/>
    <n v="0.8"/>
    <s v=""/>
    <s v=""/>
  </r>
  <r>
    <s v="WYDEQ Permitted Sources"/>
    <s v="56"/>
    <x v="4"/>
    <n v="20200202"/>
    <s v="Compressor Engines"/>
    <n v="0.1"/>
    <s v=""/>
    <n v="0.1"/>
    <s v=""/>
    <s v=""/>
  </r>
  <r>
    <s v="WYDEQ Permitted Sources"/>
    <s v="56"/>
    <x v="4"/>
    <n v="10200603"/>
    <s v="Process Heaters"/>
    <n v="0.3"/>
    <s v=""/>
    <n v="0.2"/>
    <s v=""/>
    <s v=""/>
  </r>
  <r>
    <s v="WYDEQ Permitted Sources"/>
    <s v="56"/>
    <x v="4"/>
    <n v="20200202"/>
    <s v="Compressor Engines"/>
    <n v="23.1"/>
    <n v="0.7"/>
    <n v="1.1000000000000001"/>
    <s v=""/>
    <s v=""/>
  </r>
  <r>
    <s v="WYDEQ Permitted Sources"/>
    <s v="56"/>
    <x v="4"/>
    <n v="20200202"/>
    <s v="Compressor Engines"/>
    <n v="306"/>
    <n v="6.6"/>
    <n v="8.1999999999999993"/>
    <s v=""/>
    <s v=""/>
  </r>
  <r>
    <s v="WYDEQ Permitted Sources"/>
    <s v="56"/>
    <x v="4"/>
    <n v="10200603"/>
    <s v="Process Heaters"/>
    <n v="0.3"/>
    <s v=""/>
    <n v="0.3"/>
    <s v=""/>
    <s v=""/>
  </r>
  <r>
    <s v="WYDEQ Permitted Sources"/>
    <s v="56"/>
    <x v="4"/>
    <n v="20200201"/>
    <s v="Compressor Engines"/>
    <n v="10.8"/>
    <s v=""/>
    <n v="13.3"/>
    <s v=""/>
    <s v=""/>
  </r>
  <r>
    <s v="WYDEQ Permitted Sources"/>
    <s v="56"/>
    <x v="4"/>
    <n v="20200202"/>
    <s v="Compressor Engines"/>
    <n v="44"/>
    <n v="1.3"/>
    <n v="2.2000000000000002"/>
    <s v=""/>
    <s v=""/>
  </r>
  <r>
    <s v="WYDEQ Permitted Sources"/>
    <s v="56"/>
    <x v="4"/>
    <n v="20200202"/>
    <s v="Compressor Engines"/>
    <n v="105.8"/>
    <n v="3.2"/>
    <n v="5.2"/>
    <s v=""/>
    <s v=""/>
  </r>
  <r>
    <s v="WYDEQ Permitted Sources"/>
    <s v="56"/>
    <x v="4"/>
    <n v="31088811"/>
    <s v="Permitted Fugitives"/>
    <s v=""/>
    <n v="1.3"/>
    <s v=""/>
    <s v=""/>
    <s v=""/>
  </r>
  <r>
    <s v="WYDEQ Permitted Sources"/>
    <s v="56"/>
    <x v="4"/>
    <n v="31000404"/>
    <s v="Process Heaters"/>
    <n v="0.2"/>
    <s v=""/>
    <n v="0.2"/>
    <s v=""/>
    <s v=""/>
  </r>
  <r>
    <s v="WYDEQ Permitted Sources"/>
    <s v="56"/>
    <x v="4"/>
    <n v="31088811"/>
    <s v="Permitted Fugitives"/>
    <s v=""/>
    <n v="0.7"/>
    <s v=""/>
    <s v=""/>
    <s v=""/>
  </r>
  <r>
    <s v="WYDEQ Permitted Sources"/>
    <s v="56"/>
    <x v="4"/>
    <n v="31000228"/>
    <s v="Dehydrator"/>
    <n v="0.2"/>
    <s v=""/>
    <n v="0.2"/>
    <s v=""/>
    <s v=""/>
  </r>
  <r>
    <s v="WYDEQ Permitted Sources"/>
    <s v="56"/>
    <x v="4"/>
    <n v="20200201"/>
    <s v="Compressor Engines"/>
    <n v="57"/>
    <s v=""/>
    <n v="0.4"/>
    <s v=""/>
    <s v=""/>
  </r>
  <r>
    <s v="WYDEQ Permitted Sources"/>
    <s v="56"/>
    <x v="4"/>
    <n v="31000228"/>
    <s v="Dehydrator"/>
    <n v="0.2"/>
    <s v=""/>
    <n v="0.2"/>
    <s v=""/>
    <s v=""/>
  </r>
  <r>
    <s v="WYDEQ Permitted Sources"/>
    <s v="56"/>
    <x v="4"/>
    <n v="31000301"/>
    <s v="Dehydrator"/>
    <n v="0.5"/>
    <n v="1.4"/>
    <n v="2.9"/>
    <s v=""/>
    <s v=""/>
  </r>
  <r>
    <s v="WYDEQ Permitted Sources"/>
    <s v="56"/>
    <x v="4"/>
    <n v="20200209"/>
    <s v="Compressor Engines"/>
    <n v="56.5"/>
    <s v=""/>
    <n v="6.6"/>
    <s v=""/>
    <s v=""/>
  </r>
  <r>
    <s v="WYDEQ Permitted Sources"/>
    <s v="56"/>
    <x v="4"/>
    <n v="40400311"/>
    <s v="Permitted Tank Losses"/>
    <s v=""/>
    <n v="1.7"/>
    <s v=""/>
    <s v=""/>
    <s v=""/>
  </r>
  <r>
    <s v="WYDEQ Permitted Sources"/>
    <s v="56"/>
    <x v="4"/>
    <n v="40400311"/>
    <s v="Permitted Tank Losses"/>
    <s v=""/>
    <n v="2.7"/>
    <s v=""/>
    <s v=""/>
    <s v=""/>
  </r>
  <r>
    <s v="WYDEQ Permitted Sources"/>
    <s v="56"/>
    <x v="4"/>
    <n v="31088801"/>
    <s v="Permitted Fugitives"/>
    <s v=""/>
    <n v="35.5"/>
    <s v=""/>
    <s v=""/>
    <s v=""/>
  </r>
  <r>
    <s v="WYDEQ Permitted Sources"/>
    <s v="56"/>
    <x v="4"/>
    <n v="20200209"/>
    <s v="Compressor Engines"/>
    <n v="11.2"/>
    <s v=""/>
    <n v="3.9"/>
    <s v=""/>
    <s v=""/>
  </r>
  <r>
    <s v="WYDEQ Permitted Sources"/>
    <s v="56"/>
    <x v="4"/>
    <n v="31000404"/>
    <s v="Process Heaters"/>
    <n v="0.4"/>
    <s v=""/>
    <n v="0.1"/>
    <s v=""/>
    <s v=""/>
  </r>
  <r>
    <s v="WYDEQ Permitted Sources"/>
    <s v="56"/>
    <x v="4"/>
    <n v="31000404"/>
    <s v="Process Heaters"/>
    <n v="2.7"/>
    <s v=""/>
    <n v="0.6"/>
    <s v=""/>
    <s v=""/>
  </r>
  <r>
    <s v="WYDEQ Permitted Sources"/>
    <s v="56"/>
    <x v="4"/>
    <n v="31000404"/>
    <s v="Process Heaters"/>
    <n v="0.7"/>
    <s v=""/>
    <n v="0.1"/>
    <s v=""/>
    <s v=""/>
  </r>
  <r>
    <s v="WYDEQ Permitted Sources"/>
    <s v="56"/>
    <x v="4"/>
    <n v="31000404"/>
    <s v="Process Heaters"/>
    <n v="5.6"/>
    <s v=""/>
    <n v="1.4"/>
    <s v=""/>
    <s v=""/>
  </r>
  <r>
    <s v="WYDEQ Permitted Sources"/>
    <s v="56"/>
    <x v="4"/>
    <n v="31000404"/>
    <s v="Process Heaters"/>
    <n v="1.2"/>
    <s v=""/>
    <n v="1"/>
    <s v=""/>
    <s v=""/>
  </r>
  <r>
    <s v="WYDEQ Permitted Sources"/>
    <s v="56"/>
    <x v="4"/>
    <n v="31000205"/>
    <s v="Natural Gas Production, Flares "/>
    <n v="10.7"/>
    <n v="23"/>
    <n v="76.599999999999994"/>
    <s v=""/>
    <s v=""/>
  </r>
  <r>
    <s v="WYDEQ Permitted Sources"/>
    <s v="56"/>
    <x v="4"/>
    <n v="31000205"/>
    <s v="Natural Gas Production, Flares "/>
    <n v="8.6999999999999993"/>
    <n v="6.6"/>
    <n v="2.2000000000000002"/>
    <s v=""/>
    <s v=""/>
  </r>
  <r>
    <s v="WYDEQ Permitted Sources"/>
    <s v="56"/>
    <x v="4"/>
    <n v="31000205"/>
    <s v="Natural Gas Production, Flares "/>
    <n v="0.8"/>
    <n v="0.6"/>
    <n v="0.2"/>
    <s v=""/>
    <s v=""/>
  </r>
  <r>
    <s v="WYDEQ Permitted Sources"/>
    <s v="56"/>
    <x v="4"/>
    <n v="31000205"/>
    <s v="Natural Gas Production, Flares "/>
    <n v="4.2"/>
    <n v="3.1"/>
    <n v="1"/>
    <s v=""/>
    <s v=""/>
  </r>
  <r>
    <s v="WYDEQ Permitted Sources"/>
    <s v="56"/>
    <x v="4"/>
    <n v="20200209"/>
    <s v="Compressor Engines"/>
    <n v="22.7"/>
    <s v=""/>
    <n v="2.1"/>
    <s v=""/>
    <s v=""/>
  </r>
  <r>
    <s v="WYDEQ Permitted Sources"/>
    <s v="56"/>
    <x v="4"/>
    <n v="20200209"/>
    <s v="Compressor Engines"/>
    <n v="28.9"/>
    <s v=""/>
    <n v="6"/>
    <s v=""/>
    <s v=""/>
  </r>
  <r>
    <s v="WYDEQ Permitted Sources"/>
    <s v="56"/>
    <x v="4"/>
    <n v="20200209"/>
    <s v="Compressor Engines"/>
    <n v="59.1"/>
    <s v=""/>
    <n v="0.1"/>
    <s v=""/>
    <s v=""/>
  </r>
  <r>
    <s v="WYDEQ Permitted Sources"/>
    <s v="56"/>
    <x v="4"/>
    <n v="20200209"/>
    <s v="Compressor Engines"/>
    <n v="9.1"/>
    <s v=""/>
    <n v="1.7"/>
    <s v=""/>
    <s v=""/>
  </r>
  <r>
    <s v="WYDEQ Permitted Sources"/>
    <s v="56"/>
    <x v="4"/>
    <n v="20200209"/>
    <s v="Compressor Engines"/>
    <n v="18.600000000000001"/>
    <s v=""/>
    <n v="1.9"/>
    <s v=""/>
    <s v=""/>
  </r>
  <r>
    <s v="WYDEQ Permitted Sources"/>
    <s v="56"/>
    <x v="4"/>
    <n v="20200209"/>
    <s v="Compressor Engines"/>
    <n v="13"/>
    <s v=""/>
    <n v="1.3"/>
    <s v=""/>
    <s v=""/>
  </r>
  <r>
    <s v="WYDEQ Permitted Sources"/>
    <s v="56"/>
    <x v="4"/>
    <n v="20200209"/>
    <s v="Compressor Engines"/>
    <n v="22.6"/>
    <s v=""/>
    <n v="2.6"/>
    <s v=""/>
    <s v=""/>
  </r>
  <r>
    <s v="WYDEQ Permitted Sources"/>
    <s v="56"/>
    <x v="4"/>
    <n v="20200209"/>
    <s v="Compressor Engines"/>
    <n v="17.5"/>
    <s v=""/>
    <n v="1.7"/>
    <s v=""/>
    <s v=""/>
  </r>
  <r>
    <s v="WYDEQ Permitted Sources"/>
    <s v="56"/>
    <x v="4"/>
    <n v="31000404"/>
    <s v="Process Heaters"/>
    <n v="2.7"/>
    <s v=""/>
    <n v="3.1"/>
    <s v=""/>
    <s v=""/>
  </r>
  <r>
    <s v="WYDEQ Permitted Sources"/>
    <s v="56"/>
    <x v="4"/>
    <n v="31000209"/>
    <s v="Other Not Classified"/>
    <n v="7"/>
    <n v="0.1"/>
    <n v="1.6"/>
    <s v=""/>
    <s v=""/>
  </r>
  <r>
    <s v="WYDEQ Permitted Sources"/>
    <s v="56"/>
    <x v="4"/>
    <n v="20200209"/>
    <s v="Compressor Engines"/>
    <n v="7.3"/>
    <s v=""/>
    <n v="3"/>
    <s v=""/>
    <s v=""/>
  </r>
  <r>
    <s v="WYDEQ Permitted Sources"/>
    <s v="56"/>
    <x v="4"/>
    <n v="20200209"/>
    <s v="Compressor Engines"/>
    <n v="16.399999999999999"/>
    <s v=""/>
    <n v="2.6"/>
    <s v=""/>
    <s v=""/>
  </r>
  <r>
    <s v="WYDEQ Permitted Sources"/>
    <s v="56"/>
    <x v="4"/>
    <n v="20200209"/>
    <s v="Compressor Engines"/>
    <n v="17.7"/>
    <s v=""/>
    <n v="1.7"/>
    <s v=""/>
    <s v=""/>
  </r>
  <r>
    <s v="WYDEQ Permitted Sources"/>
    <s v="56"/>
    <x v="4"/>
    <n v="31000209"/>
    <s v="Other Not Classified"/>
    <n v="7.7"/>
    <s v=""/>
    <n v="0.1"/>
    <s v=""/>
    <s v=""/>
  </r>
  <r>
    <s v="WYDEQ Permitted Sources"/>
    <s v="56"/>
    <x v="4"/>
    <n v="31000209"/>
    <s v="Other Not Classified"/>
    <n v="3.1"/>
    <n v="3.4"/>
    <n v="7.9"/>
    <s v=""/>
    <s v=""/>
  </r>
  <r>
    <s v="WYDEQ Permitted Sources"/>
    <s v="56"/>
    <x v="0"/>
    <n v="20200253"/>
    <s v="Compressor Engines"/>
    <n v="1.1499999999999999"/>
    <n v="3.44"/>
    <n v="7.72"/>
    <s v=""/>
    <s v=""/>
  </r>
  <r>
    <s v="WYDEQ Permitted Sources"/>
    <s v="56"/>
    <x v="0"/>
    <n v="20200254"/>
    <s v="Compressor Engines"/>
    <n v="2.5299999999999998"/>
    <n v="0.1"/>
    <n v="0.1"/>
    <s v=""/>
    <s v=""/>
  </r>
  <r>
    <s v="WYDEQ Permitted Sources"/>
    <s v="56"/>
    <x v="0"/>
    <n v="20200253"/>
    <s v="Compressor Engines"/>
    <n v="2.2000000000000002"/>
    <n v="2.97"/>
    <n v="5.23"/>
    <s v=""/>
    <s v=""/>
  </r>
  <r>
    <s v="WYDEQ Permitted Sources"/>
    <s v="56"/>
    <x v="0"/>
    <n v="20200253"/>
    <s v="Compressor Engines"/>
    <n v="0.68"/>
    <n v="3.47"/>
    <n v="4.03"/>
    <s v=""/>
    <s v=""/>
  </r>
  <r>
    <s v="WYDEQ Permitted Sources"/>
    <s v="56"/>
    <x v="0"/>
    <n v="20200253"/>
    <s v="Compressor Engines"/>
    <n v="0.11"/>
    <n v="3.06"/>
    <n v="1.7"/>
    <s v=""/>
    <s v=""/>
  </r>
  <r>
    <s v="WYDEQ Permitted Sources"/>
    <s v="56"/>
    <x v="0"/>
    <n v="20200253"/>
    <s v="Compressor Engines"/>
    <n v="0.63"/>
    <n v="2.93"/>
    <n v="1.06"/>
    <s v=""/>
    <s v=""/>
  </r>
  <r>
    <s v="WYDEQ Permitted Sources"/>
    <s v="56"/>
    <x v="0"/>
    <n v="20200253"/>
    <s v="Compressor Engines"/>
    <n v="3.59"/>
    <n v="2.31"/>
    <n v="7.7"/>
    <s v=""/>
    <s v=""/>
  </r>
  <r>
    <s v="WYDEQ Permitted Sources"/>
    <s v="56"/>
    <x v="0"/>
    <n v="20200254"/>
    <s v="Compressor Engines"/>
    <n v="1.99"/>
    <n v="0.09"/>
    <n v="0.06"/>
    <s v=""/>
    <s v=""/>
  </r>
  <r>
    <s v="WYDEQ Permitted Sources"/>
    <s v="56"/>
    <x v="0"/>
    <n v="20200254"/>
    <s v="Compressor Engines"/>
    <n v="3.41"/>
    <n v="0.34"/>
    <n v="0.32"/>
    <s v=""/>
    <s v=""/>
  </r>
  <r>
    <s v="WYDEQ Permitted Sources"/>
    <s v="56"/>
    <x v="0"/>
    <n v="20200254"/>
    <s v="Compressor Engines"/>
    <n v="2.37"/>
    <n v="0.08"/>
    <n v="0.75"/>
    <s v=""/>
    <s v=""/>
  </r>
  <r>
    <s v="WYDEQ Permitted Sources"/>
    <s v="56"/>
    <x v="0"/>
    <n v="31000203"/>
    <s v="Compressor Engines"/>
    <n v="3.82"/>
    <n v="5.79"/>
    <n v="0.61"/>
    <s v=""/>
    <s v=""/>
  </r>
  <r>
    <s v="WYDEQ Permitted Sources"/>
    <s v="56"/>
    <x v="0"/>
    <n v="31000203"/>
    <s v="Compressor Engines"/>
    <n v="7.53"/>
    <n v="6.09"/>
    <n v="0.68"/>
    <s v=""/>
    <s v=""/>
  </r>
  <r>
    <s v="WYDEQ Permitted Sources"/>
    <s v="56"/>
    <x v="0"/>
    <n v="31000203"/>
    <s v="Compressor Engines"/>
    <n v="6.32"/>
    <n v="5.91"/>
    <n v="0.5"/>
    <s v=""/>
    <s v=""/>
  </r>
  <r>
    <s v="WYDEQ Permitted Sources"/>
    <s v="56"/>
    <x v="0"/>
    <n v="31000203"/>
    <s v="Compressor Engines"/>
    <n v="7.02"/>
    <n v="6.1"/>
    <n v="0.76"/>
    <s v=""/>
    <s v=""/>
  </r>
  <r>
    <s v="WYDEQ Permitted Sources"/>
    <s v="56"/>
    <x v="0"/>
    <n v="31000203"/>
    <s v="Compressor Engines"/>
    <n v="8.07"/>
    <n v="8.23"/>
    <n v="0.52"/>
    <s v=""/>
    <s v=""/>
  </r>
  <r>
    <s v="WYDEQ Permitted Sources"/>
    <s v="56"/>
    <x v="0"/>
    <n v="31000203"/>
    <s v="Compressor Engines"/>
    <n v="5.85"/>
    <n v="6.44"/>
    <n v="0.59"/>
    <s v=""/>
    <s v=""/>
  </r>
  <r>
    <s v="WYDEQ Permitted Sources"/>
    <s v="56"/>
    <x v="0"/>
    <n v="10200603"/>
    <s v="Process Heaters"/>
    <n v="0.28000000000000003"/>
    <n v="0.02"/>
    <n v="0.24"/>
    <s v=""/>
    <s v=""/>
  </r>
  <r>
    <s v="WYDEQ Permitted Sources"/>
    <s v="56"/>
    <x v="0"/>
    <n v="20200254"/>
    <s v="Compressor Engines"/>
    <n v="9.86"/>
    <n v="4.93"/>
    <n v="2.4700000000000002"/>
    <s v=""/>
    <s v=""/>
  </r>
  <r>
    <s v="WYDEQ Permitted Sources"/>
    <s v="56"/>
    <x v="0"/>
    <n v="20200254"/>
    <s v="Compressor Engines"/>
    <n v="14.55"/>
    <n v="7.27"/>
    <n v="3.64"/>
    <s v=""/>
    <s v=""/>
  </r>
  <r>
    <s v="WYDEQ Permitted Sources"/>
    <s v="56"/>
    <x v="0"/>
    <n v="20200254"/>
    <s v="Compressor Engines"/>
    <n v="16.66"/>
    <n v="8.33"/>
    <n v="4.16"/>
    <s v=""/>
    <s v=""/>
  </r>
  <r>
    <s v="WYDEQ Permitted Sources"/>
    <s v="56"/>
    <x v="0"/>
    <n v="20200254"/>
    <s v="Compressor Engines"/>
    <n v="12.51"/>
    <n v="6.26"/>
    <n v="3.13"/>
    <s v=""/>
    <s v=""/>
  </r>
  <r>
    <s v="WYDEQ Permitted Sources"/>
    <s v="56"/>
    <x v="0"/>
    <n v="39900601"/>
    <s v="Process Heaters"/>
    <n v="13.73"/>
    <n v="0.38"/>
    <n v="4.8099999999999996"/>
    <s v=""/>
    <s v=""/>
  </r>
  <r>
    <s v="WYDEQ Permitted Sources"/>
    <s v="56"/>
    <x v="0"/>
    <n v="20200102"/>
    <s v="Compressor Engines"/>
    <n v="0.01"/>
    <n v="0.01"/>
    <n v="0.01"/>
    <s v=""/>
    <s v=""/>
  </r>
  <r>
    <s v="WYDEQ Permitted Sources"/>
    <s v="56"/>
    <x v="0"/>
    <n v="20200253"/>
    <s v="Compressor Engines"/>
    <n v="138.94"/>
    <n v="9.58"/>
    <n v="19.16"/>
    <s v=""/>
    <s v=""/>
  </r>
  <r>
    <s v="WYDEQ Permitted Sources"/>
    <s v="56"/>
    <x v="0"/>
    <n v="20200253"/>
    <s v="Compressor Engines"/>
    <n v="151.84"/>
    <n v="10.47"/>
    <n v="20.94"/>
    <s v=""/>
    <s v=""/>
  </r>
  <r>
    <s v="WYDEQ Permitted Sources"/>
    <s v="56"/>
    <x v="0"/>
    <n v="20200253"/>
    <s v="Compressor Engines"/>
    <n v="171.3"/>
    <n v="11.81"/>
    <n v="23.63"/>
    <s v=""/>
    <s v=""/>
  </r>
  <r>
    <s v="WYDEQ Permitted Sources"/>
    <s v="56"/>
    <x v="0"/>
    <n v="20200253"/>
    <s v="Compressor Engines"/>
    <n v="243.4"/>
    <n v="16.79"/>
    <n v="33.57"/>
    <s v=""/>
    <s v=""/>
  </r>
  <r>
    <s v="WYDEQ Permitted Sources"/>
    <s v="56"/>
    <x v="0"/>
    <n v="20200254"/>
    <s v="Compressor Engines"/>
    <n v="40.39"/>
    <n v="16.829999999999998"/>
    <n v="50.48"/>
    <s v=""/>
    <s v=""/>
  </r>
  <r>
    <s v="WYDEQ Permitted Sources"/>
    <s v="56"/>
    <x v="0"/>
    <n v="20200201"/>
    <s v="Compressor Engines"/>
    <n v="58.46"/>
    <n v="5.83"/>
    <n v="1.73"/>
    <s v=""/>
    <s v=""/>
  </r>
  <r>
    <s v="WYDEQ Permitted Sources"/>
    <s v="56"/>
    <x v="0"/>
    <n v="20200201"/>
    <s v="Compressor Engines"/>
    <n v="108.22"/>
    <n v="5.86"/>
    <n v="12.5"/>
    <s v=""/>
    <s v=""/>
  </r>
  <r>
    <s v="WYDEQ Permitted Sources"/>
    <s v="56"/>
    <x v="0"/>
    <n v="20200102"/>
    <s v="Compressor Engines"/>
    <n v="0.03"/>
    <s v=""/>
    <n v="0.04"/>
    <s v=""/>
    <s v=""/>
  </r>
  <r>
    <s v="WYDEQ Permitted Sources"/>
    <s v="56"/>
    <x v="0"/>
    <n v="20200102"/>
    <s v="Compressor Engines"/>
    <n v="0.02"/>
    <n v="0.01"/>
    <n v="0.02"/>
    <s v=""/>
    <s v=""/>
  </r>
  <r>
    <s v="WYDEQ Permitted Sources"/>
    <s v="56"/>
    <x v="0"/>
    <n v="31000220"/>
    <s v="Permitted Fugitives"/>
    <s v=""/>
    <n v="2.34"/>
    <s v=""/>
    <s v=""/>
    <s v=""/>
  </r>
  <r>
    <s v="WYDEQ Permitted Sources"/>
    <s v="56"/>
    <x v="0"/>
    <n v="39900601"/>
    <s v="Process Heaters"/>
    <n v="4.6500000000000004"/>
    <n v="0.17"/>
    <n v="0.02"/>
    <s v=""/>
    <s v=""/>
  </r>
  <r>
    <s v="WYDEQ Permitted Sources"/>
    <s v="56"/>
    <x v="0"/>
    <n v="31000404"/>
    <s v="Process Heaters"/>
    <n v="0.66"/>
    <n v="0.03"/>
    <n v="0.14000000000000001"/>
    <s v=""/>
    <s v=""/>
  </r>
  <r>
    <s v="WYDEQ Permitted Sources"/>
    <s v="56"/>
    <x v="0"/>
    <n v="10300603"/>
    <s v="Process Heaters"/>
    <n v="0.32"/>
    <n v="0.02"/>
    <n v="7.0000000000000007E-2"/>
    <s v=""/>
    <s v=""/>
  </r>
  <r>
    <s v="WYDEQ Permitted Sources"/>
    <s v="56"/>
    <x v="0"/>
    <n v="10300603"/>
    <s v="Process Heaters"/>
    <n v="0.62"/>
    <n v="0.03"/>
    <n v="0.13"/>
    <s v=""/>
    <s v=""/>
  </r>
  <r>
    <s v="WYDEQ Permitted Sources"/>
    <s v="56"/>
    <x v="0"/>
    <n v="20200253"/>
    <s v="Compressor Engines"/>
    <n v="0.01"/>
    <n v="0.01"/>
    <n v="0.04"/>
    <s v=""/>
    <s v=""/>
  </r>
  <r>
    <s v="WYDEQ Permitted Sources"/>
    <s v="56"/>
    <x v="0"/>
    <n v="20200253"/>
    <s v="Compressor Engines"/>
    <n v="0.01"/>
    <n v="0.01"/>
    <n v="0.04"/>
    <s v=""/>
    <s v=""/>
  </r>
  <r>
    <s v="WYDEQ Permitted Sources"/>
    <s v="56"/>
    <x v="0"/>
    <n v="10300603"/>
    <s v="Process Heaters"/>
    <n v="0.7"/>
    <n v="0.04"/>
    <n v="0.15"/>
    <s v=""/>
    <s v=""/>
  </r>
  <r>
    <s v="WYDEQ Permitted Sources"/>
    <s v="56"/>
    <x v="0"/>
    <n v="31000205"/>
    <s v="Natural Gas Production, Flares "/>
    <n v="0.06"/>
    <s v=""/>
    <s v=""/>
    <s v=""/>
    <s v=""/>
  </r>
  <r>
    <s v="WYDEQ Permitted Sources"/>
    <s v="56"/>
    <x v="0"/>
    <n v="31000205"/>
    <s v="Natural Gas Production, Flares "/>
    <n v="14.94"/>
    <n v="22.48"/>
    <n v="3.73"/>
    <s v=""/>
    <s v=""/>
  </r>
  <r>
    <s v="WYDEQ Permitted Sources"/>
    <s v="56"/>
    <x v="0"/>
    <n v="31000205"/>
    <s v="Natural Gas Production, Flares "/>
    <n v="0.24"/>
    <n v="0.15"/>
    <n v="1.56"/>
    <s v=""/>
    <s v=""/>
  </r>
  <r>
    <s v="WYDEQ Permitted Sources"/>
    <s v="56"/>
    <x v="0"/>
    <n v="10500106"/>
    <s v="Process Heaters"/>
    <n v="0.8"/>
    <n v="0"/>
    <n v="0.6"/>
    <s v=""/>
    <s v=""/>
  </r>
  <r>
    <s v="WYDEQ Permitted Sources"/>
    <s v="56"/>
    <x v="0"/>
    <n v="31000220"/>
    <s v="Permitted Fugitives"/>
    <s v=""/>
    <n v="2.2000000000000002"/>
    <s v=""/>
    <s v=""/>
    <s v=""/>
  </r>
  <r>
    <s v="WYDEQ Permitted Sources"/>
    <s v="56"/>
    <x v="0"/>
    <n v="20200201"/>
    <s v="Compressor Engines"/>
    <n v="9.5"/>
    <n v="3.5"/>
    <n v="23.3"/>
    <s v=""/>
    <s v=""/>
  </r>
  <r>
    <s v="WYDEQ Permitted Sources"/>
    <s v="56"/>
    <x v="0"/>
    <n v="20200201"/>
    <s v="Compressor Engines"/>
    <n v="8.3000000000000007"/>
    <n v="0.5"/>
    <n v="0.9"/>
    <s v=""/>
    <s v=""/>
  </r>
  <r>
    <s v="WYDEQ Permitted Sources"/>
    <s v="56"/>
    <x v="0"/>
    <n v="20200254"/>
    <s v="Compressor Engines"/>
    <n v="13.53"/>
    <n v="8.56"/>
    <n v="0.71"/>
    <s v=""/>
    <s v=""/>
  </r>
  <r>
    <s v="WYDEQ Permitted Sources"/>
    <s v="56"/>
    <x v="0"/>
    <n v="20200254"/>
    <s v="Compressor Engines"/>
    <n v="8.6"/>
    <n v="8.64"/>
    <n v="0.43"/>
    <s v=""/>
    <s v=""/>
  </r>
  <r>
    <s v="WYDEQ Permitted Sources"/>
    <s v="56"/>
    <x v="0"/>
    <n v="20200254"/>
    <s v="Compressor Engines"/>
    <n v="10.64"/>
    <n v="8.15"/>
    <n v="0.62"/>
    <s v=""/>
    <s v=""/>
  </r>
  <r>
    <s v="WYDEQ Permitted Sources"/>
    <s v="56"/>
    <x v="0"/>
    <n v="31000404"/>
    <s v="Process Heaters"/>
    <n v="1.4E-2"/>
    <n v="0"/>
    <n v="0.05"/>
    <s v=""/>
    <s v=""/>
  </r>
  <r>
    <s v="WYDEQ Permitted Sources"/>
    <s v="56"/>
    <x v="0"/>
    <n v="20200253"/>
    <s v="Compressor Engines"/>
    <n v="7.0000000000000007E-2"/>
    <n v="0.01"/>
    <n v="0.05"/>
    <s v=""/>
    <s v=""/>
  </r>
  <r>
    <s v="WYDEQ Permitted Sources"/>
    <s v="56"/>
    <x v="0"/>
    <n v="40400312"/>
    <s v="Permitted Tank Losses"/>
    <s v=""/>
    <n v="0.36"/>
    <s v=""/>
    <s v=""/>
    <s v=""/>
  </r>
  <r>
    <s v="WYDEQ Permitted Sources"/>
    <s v="56"/>
    <x v="0"/>
    <n v="40400312"/>
    <s v="Permitted Tank Losses"/>
    <s v=""/>
    <n v="0.14000000000000001"/>
    <s v=""/>
    <s v=""/>
    <s v=""/>
  </r>
  <r>
    <s v="WYDEQ Permitted Sources"/>
    <s v="56"/>
    <x v="0"/>
    <n v="40400312"/>
    <s v="Permitted Tank Losses"/>
    <s v=""/>
    <n v="5.7169999999999996"/>
    <s v=""/>
    <s v=""/>
    <s v=""/>
  </r>
  <r>
    <s v="WYDEQ Permitted Sources"/>
    <s v="56"/>
    <x v="0"/>
    <n v="40400312"/>
    <s v="Permitted Tank Losses"/>
    <s v=""/>
    <n v="5.7744999999999997"/>
    <s v=""/>
    <s v=""/>
    <s v=""/>
  </r>
  <r>
    <s v="WYDEQ Permitted Sources"/>
    <s v="56"/>
    <x v="0"/>
    <n v="40400312"/>
    <s v="Permitted Tank Losses"/>
    <s v=""/>
    <n v="43.823"/>
    <s v=""/>
    <s v=""/>
    <s v=""/>
  </r>
  <r>
    <s v="WYDEQ Permitted Sources"/>
    <s v="56"/>
    <x v="0"/>
    <n v="40400302"/>
    <s v="Permitted Tank Losses"/>
    <s v=""/>
    <n v="12.53"/>
    <s v=""/>
    <s v=""/>
    <s v=""/>
  </r>
  <r>
    <s v="WYDEQ Permitted Sources"/>
    <s v="56"/>
    <x v="0"/>
    <n v="31000301"/>
    <s v="Dehydrator"/>
    <s v=""/>
    <n v="2.12"/>
    <s v=""/>
    <s v=""/>
    <s v=""/>
  </r>
  <r>
    <s v="WYDEQ Permitted Sources"/>
    <s v="56"/>
    <x v="0"/>
    <n v="20200253"/>
    <s v="Compressor Engines"/>
    <n v="66.56"/>
    <n v="4.53"/>
    <n v="15.14"/>
    <s v=""/>
    <s v=""/>
  </r>
  <r>
    <s v="WYDEQ Permitted Sources"/>
    <s v="56"/>
    <x v="0"/>
    <n v="31000220"/>
    <s v="Permitted Fugitives"/>
    <s v=""/>
    <n v="0.13"/>
    <s v=""/>
    <s v=""/>
    <s v=""/>
  </r>
  <r>
    <s v="WYDEQ Permitted Sources"/>
    <s v="56"/>
    <x v="0"/>
    <n v="31000302"/>
    <s v="Dehydrator"/>
    <n v="0.04"/>
    <s v=""/>
    <s v=""/>
    <s v=""/>
    <s v=""/>
  </r>
  <r>
    <s v="WYDEQ Permitted Sources"/>
    <s v="56"/>
    <x v="0"/>
    <n v="31000299"/>
    <s v="Other Not Classified"/>
    <s v=""/>
    <n v="0.46"/>
    <s v=""/>
    <s v=""/>
    <s v=""/>
  </r>
  <r>
    <s v="WYDEQ Permitted Sources"/>
    <s v="56"/>
    <x v="0"/>
    <n v="31000301"/>
    <s v="Dehydrator"/>
    <n v="0.01"/>
    <n v="0.35"/>
    <n v="3.19"/>
    <s v=""/>
    <s v=""/>
  </r>
  <r>
    <s v="WYDEQ Permitted Sources"/>
    <s v="56"/>
    <x v="0"/>
    <n v="31000203"/>
    <s v="Compressor Engines"/>
    <n v="29.9"/>
    <n v="10.029999999999999"/>
    <n v="44.84"/>
    <s v=""/>
    <s v=""/>
  </r>
  <r>
    <s v="WYDEQ Permitted Sources"/>
    <s v="56"/>
    <x v="0"/>
    <n v="31000203"/>
    <s v="Compressor Engines"/>
    <n v="27.03"/>
    <n v="9.06"/>
    <n v="40.54"/>
    <s v=""/>
    <s v=""/>
  </r>
  <r>
    <s v="WYDEQ Permitted Sources"/>
    <s v="56"/>
    <x v="0"/>
    <n v="31000203"/>
    <s v="Compressor Engines"/>
    <n v="50.68"/>
    <n v="0.7"/>
    <n v="50.33"/>
    <s v=""/>
    <s v=""/>
  </r>
  <r>
    <s v="WYDEQ Permitted Sources"/>
    <s v="56"/>
    <x v="0"/>
    <n v="31000203"/>
    <s v="Compressor Engines"/>
    <n v="5.8"/>
    <n v="1.87"/>
    <n v="10.23"/>
    <s v=""/>
    <s v=""/>
  </r>
  <r>
    <s v="WYDEQ Permitted Sources"/>
    <s v="56"/>
    <x v="0"/>
    <n v="31000203"/>
    <s v="Compressor Engines"/>
    <n v="4.97"/>
    <n v="0.31"/>
    <n v="4.97"/>
    <s v=""/>
    <s v=""/>
  </r>
  <r>
    <s v="WYDEQ Permitted Sources"/>
    <s v="56"/>
    <x v="0"/>
    <n v="31000205"/>
    <s v="Natural Gas Production, Flares "/>
    <n v="4.16"/>
    <n v="3.18"/>
    <n v="1.05"/>
    <s v=""/>
    <s v=""/>
  </r>
  <r>
    <s v="WYDEQ Permitted Sources"/>
    <s v="56"/>
    <x v="0"/>
    <n v="31000205"/>
    <s v="Natural Gas Production, Flares "/>
    <n v="22.65"/>
    <n v="17.64"/>
    <n v="5.68"/>
    <s v=""/>
    <s v=""/>
  </r>
  <r>
    <s v="WYDEQ Permitted Sources"/>
    <s v="56"/>
    <x v="0"/>
    <n v="31000404"/>
    <s v="Process Heaters"/>
    <n v="0"/>
    <n v="0.24"/>
    <n v="3.03"/>
    <s v=""/>
    <s v=""/>
  </r>
  <r>
    <s v="WYDEQ Permitted Sources"/>
    <s v="56"/>
    <x v="0"/>
    <n v="31000404"/>
    <s v="Process Heaters"/>
    <n v="0"/>
    <n v="0.15"/>
    <n v="1.91"/>
    <s v=""/>
    <s v=""/>
  </r>
  <r>
    <s v="WYDEQ Permitted Sources"/>
    <s v="56"/>
    <x v="0"/>
    <n v="31000203"/>
    <s v="Compressor Engines"/>
    <n v="28.86"/>
    <n v="0.56000000000000005"/>
    <n v="51.1"/>
    <s v=""/>
    <s v=""/>
  </r>
  <r>
    <s v="WYDEQ Permitted Sources"/>
    <s v="56"/>
    <x v="0"/>
    <n v="31000203"/>
    <s v="Compressor Engines"/>
    <n v="16.43"/>
    <n v="0.7"/>
    <n v="6.06"/>
    <s v=""/>
    <s v=""/>
  </r>
  <r>
    <s v="WYDEQ Permitted Sources"/>
    <s v="56"/>
    <x v="0"/>
    <n v="31000203"/>
    <s v="Compressor Engines"/>
    <n v="42.17"/>
    <n v="1.2"/>
    <n v="51.29"/>
    <s v=""/>
    <s v=""/>
  </r>
  <r>
    <s v="WYDEQ Permitted Sources"/>
    <s v="56"/>
    <x v="0"/>
    <n v="31000203"/>
    <s v="Compressor Engines"/>
    <n v="24.25"/>
    <n v="0.3"/>
    <n v="4.2300000000000004"/>
    <s v=""/>
    <s v=""/>
  </r>
  <r>
    <s v="WYDEQ Permitted Sources"/>
    <s v="56"/>
    <x v="0"/>
    <n v="31000203"/>
    <s v="Compressor Engines"/>
    <n v="25.33"/>
    <n v="0.31"/>
    <n v="1.91"/>
    <s v=""/>
    <s v=""/>
  </r>
  <r>
    <s v="WYDEQ Permitted Sources"/>
    <s v="56"/>
    <x v="0"/>
    <n v="31000404"/>
    <s v="Process Heaters"/>
    <s v=""/>
    <n v="0.18"/>
    <n v="2.31"/>
    <s v=""/>
    <s v=""/>
  </r>
  <r>
    <s v="WYDEQ Permitted Sources"/>
    <s v="56"/>
    <x v="0"/>
    <n v="31000404"/>
    <s v="Process Heaters"/>
    <n v="9.9600000000000009"/>
    <n v="1.26"/>
    <n v="9.1"/>
    <s v=""/>
    <s v=""/>
  </r>
  <r>
    <s v="WYDEQ Permitted Sources"/>
    <s v="56"/>
    <x v="0"/>
    <n v="31000203"/>
    <s v="Compressor Engines"/>
    <n v="12.46"/>
    <n v="6.89"/>
    <n v="2.2400000000000002"/>
    <s v=""/>
    <s v=""/>
  </r>
  <r>
    <s v="WYDEQ Permitted Sources"/>
    <s v="56"/>
    <x v="0"/>
    <n v="31000305"/>
    <s v="Amine Unit"/>
    <s v=""/>
    <n v="3.93"/>
    <s v=""/>
    <s v=""/>
    <s v=""/>
  </r>
  <r>
    <s v="WYDEQ Permitted Sources"/>
    <s v="56"/>
    <x v="0"/>
    <n v="31000305"/>
    <s v="Amine Unit"/>
    <s v=""/>
    <n v="3.93"/>
    <s v=""/>
    <s v=""/>
    <s v=""/>
  </r>
  <r>
    <s v="WYDEQ Permitted Sources"/>
    <s v="56"/>
    <x v="0"/>
    <n v="31088811"/>
    <s v="Permitted Fugitives"/>
    <s v=""/>
    <n v="16.850000000000001"/>
    <s v=""/>
    <s v=""/>
    <s v=""/>
  </r>
  <r>
    <s v="WYDEQ Permitted Sources"/>
    <s v="56"/>
    <x v="3"/>
    <n v="20200253"/>
    <s v="Compressor Engines"/>
    <n v="205"/>
    <n v="6.3"/>
    <n v="32"/>
    <s v=""/>
    <n v="1.6"/>
  </r>
  <r>
    <s v="WYDEQ Permitted Sources"/>
    <s v="56"/>
    <x v="3"/>
    <n v="20200253"/>
    <s v="Compressor Engines"/>
    <n v="42.1"/>
    <n v="10.1"/>
    <n v="7.5"/>
    <s v=""/>
    <n v="1.3"/>
  </r>
  <r>
    <s v="WYDEQ Permitted Sources"/>
    <s v="56"/>
    <x v="3"/>
    <n v="20200253"/>
    <s v="Compressor Engines"/>
    <n v="162.69999999999999"/>
    <n v="5"/>
    <n v="25.4"/>
    <s v=""/>
    <n v="1.3"/>
  </r>
  <r>
    <s v="WYDEQ Permitted Sources"/>
    <s v="56"/>
    <x v="3"/>
    <n v="20200253"/>
    <s v="Compressor Engines"/>
    <n v="104.2"/>
    <n v="3.8"/>
    <n v="13.3"/>
    <s v=""/>
    <n v="1.2"/>
  </r>
  <r>
    <s v="WYDEQ Permitted Sources"/>
    <s v="56"/>
    <x v="3"/>
    <n v="20200201"/>
    <s v="Compressor Engines"/>
    <n v="63"/>
    <n v="5.7"/>
    <n v="1.5"/>
    <n v="0.5"/>
    <n v="1"/>
  </r>
  <r>
    <s v="WYDEQ Permitted Sources"/>
    <s v="56"/>
    <x v="3"/>
    <n v="20200201"/>
    <s v="Compressor Engines"/>
    <n v="74.2"/>
    <n v="5.7"/>
    <n v="2"/>
    <n v="0.5"/>
    <n v="1"/>
  </r>
  <r>
    <s v="WYDEQ Permitted Sources"/>
    <s v="56"/>
    <x v="3"/>
    <n v="31000220"/>
    <s v="Permitted Fugitives"/>
    <s v=""/>
    <s v=""/>
    <s v=""/>
    <s v=""/>
    <n v="0.3"/>
  </r>
  <r>
    <s v="WYDEQ Permitted Sources"/>
    <s v="56"/>
    <x v="3"/>
    <n v="10500106"/>
    <s v="Process Heaters"/>
    <n v="1.8"/>
    <s v=""/>
    <n v="1.5"/>
    <s v=""/>
    <s v=""/>
  </r>
  <r>
    <s v="WYDEQ Permitted Sources"/>
    <s v="56"/>
    <x v="6"/>
    <n v="31000227"/>
    <s v="Dehydrator"/>
    <n v="0.438"/>
    <n v="1.3140000000000001"/>
    <n v="0.438"/>
    <s v=""/>
    <s v=""/>
  </r>
  <r>
    <s v="WYDEQ Permitted Sources"/>
    <s v="56"/>
    <x v="6"/>
    <n v="31000227"/>
    <s v="Dehydrator"/>
    <n v="0.438"/>
    <n v="0.876"/>
    <n v="0.438"/>
    <s v=""/>
    <s v=""/>
  </r>
  <r>
    <s v="WYDEQ Permitted Sources"/>
    <s v="56"/>
    <x v="6"/>
    <n v="10201002"/>
    <s v="Process Heaters"/>
    <n v="3.0659999999999998"/>
    <n v="0.438"/>
    <n v="2.6280000000000001"/>
    <s v=""/>
    <s v=""/>
  </r>
  <r>
    <s v="WYDEQ Permitted Sources"/>
    <s v="56"/>
    <x v="6"/>
    <n v="31088811"/>
    <s v="Permitted Fugitives"/>
    <n v="0"/>
    <n v="4.8179999999999996"/>
    <n v="0"/>
    <s v=""/>
    <s v=""/>
  </r>
  <r>
    <s v="WYDEQ Permitted Sources"/>
    <s v="56"/>
    <x v="6"/>
    <n v="10201002"/>
    <s v="Process Heaters"/>
    <n v="5.694"/>
    <n v="0.30659999999999998"/>
    <n v="4.8179999999999996"/>
    <s v=""/>
    <s v=""/>
  </r>
  <r>
    <s v="WYDEQ Permitted Sources"/>
    <s v="56"/>
    <x v="6"/>
    <n v="31000305"/>
    <s v="Amine Unit"/>
    <n v="0.876"/>
    <n v="4.3799999999999999E-2"/>
    <n v="0.876"/>
    <s v=""/>
    <s v=""/>
  </r>
  <r>
    <s v="WYDEQ Permitted Sources"/>
    <s v="56"/>
    <x v="6"/>
    <n v="31000227"/>
    <s v="Dehydrator"/>
    <n v="0"/>
    <n v="10.074"/>
    <n v="0"/>
    <s v=""/>
    <s v=""/>
  </r>
  <r>
    <s v="WYDEQ Permitted Sources"/>
    <s v="56"/>
    <x v="6"/>
    <n v="31000228"/>
    <s v="Dehydrator"/>
    <n v="0.4"/>
    <n v="0"/>
    <n v="0.1"/>
    <s v=""/>
    <s v=""/>
  </r>
  <r>
    <s v="WYDEQ Permitted Sources"/>
    <s v="56"/>
    <x v="6"/>
    <n v="31000220"/>
    <s v="Permitted Fugitives"/>
    <n v="0"/>
    <n v="11.1"/>
    <n v="0"/>
    <s v=""/>
    <s v=""/>
  </r>
  <r>
    <s v="WYDEQ Permitted Sources"/>
    <s v="56"/>
    <x v="6"/>
    <n v="40400312"/>
    <s v="Permitted Tank Losses"/>
    <n v="0"/>
    <n v="0.8"/>
    <n v="0"/>
    <s v=""/>
    <s v=""/>
  </r>
  <r>
    <s v="WYDEQ Permitted Sources"/>
    <s v="56"/>
    <x v="6"/>
    <n v="31088811"/>
    <s v="Permitted Fugitives"/>
    <n v="0"/>
    <n v="2"/>
    <n v="0"/>
    <s v=""/>
    <s v=""/>
  </r>
  <r>
    <s v="WYDEQ Permitted Sources"/>
    <s v="56"/>
    <x v="6"/>
    <n v="40400402"/>
    <s v="Permitted Tank Losses"/>
    <n v="0"/>
    <n v="0.3"/>
    <n v="0"/>
    <s v=""/>
    <s v=""/>
  </r>
  <r>
    <s v="WYDEQ Permitted Sources"/>
    <s v="56"/>
    <x v="6"/>
    <n v="30600903"/>
    <s v="Natural Gas Production, Flares "/>
    <n v="0.41743559310752998"/>
    <n v="4.7"/>
    <n v="0.1"/>
    <s v=""/>
    <s v=""/>
  </r>
  <r>
    <s v="WYDEQ Permitted Sources"/>
    <s v="56"/>
    <x v="6"/>
    <n v="31000304"/>
    <s v="Dehydrator"/>
    <n v="0"/>
    <n v="0.1"/>
    <n v="0"/>
    <s v=""/>
    <s v=""/>
  </r>
  <r>
    <s v="WYDEQ Permitted Sources"/>
    <s v="56"/>
    <x v="6"/>
    <n v="40400316"/>
    <s v="Permitted Tank Losses"/>
    <n v="0"/>
    <n v="0.1"/>
    <n v="0"/>
    <s v=""/>
    <s v=""/>
  </r>
  <r>
    <s v="WYDEQ Permitted Sources"/>
    <s v="56"/>
    <x v="6"/>
    <n v="10200602"/>
    <s v="Process Heaters"/>
    <n v="39.238945752107803"/>
    <n v="1.1000000000000001"/>
    <n v="16.5"/>
    <s v=""/>
    <s v=""/>
  </r>
  <r>
    <s v="WYDEQ Permitted Sources"/>
    <s v="56"/>
    <x v="6"/>
    <n v="10200602"/>
    <s v="Process Heaters"/>
    <n v="39.238945752107803"/>
    <n v="1.1000000000000001"/>
    <n v="16.5"/>
    <s v=""/>
    <s v=""/>
  </r>
  <r>
    <s v="WYDEQ Permitted Sources"/>
    <s v="56"/>
    <x v="6"/>
    <n v="31000209"/>
    <s v="Other Not Classified"/>
    <n v="17.9149442041981"/>
    <n v="0.7"/>
    <n v="4.4000000000000004"/>
    <n v="80.2"/>
    <s v=""/>
  </r>
  <r>
    <s v="WYDEQ Permitted Sources"/>
    <s v="56"/>
    <x v="6"/>
    <n v="31088811"/>
    <s v="Permitted Fugitives"/>
    <n v="0"/>
    <n v="58.253999999999998"/>
    <n v="0"/>
    <s v=""/>
    <s v=""/>
  </r>
  <r>
    <s v="WYDEQ Permitted Sources"/>
    <s v="56"/>
    <x v="6"/>
    <n v="40400312"/>
    <s v="Permitted Tank Losses"/>
    <n v="1.0511999999999999"/>
    <n v="1.8834"/>
    <n v="2.5842000000000001"/>
    <s v=""/>
    <s v=""/>
  </r>
  <r>
    <s v="WYDEQ Permitted Sources"/>
    <s v="56"/>
    <x v="6"/>
    <n v="31088811"/>
    <s v="Permitted Fugitives"/>
    <n v="0"/>
    <n v="0.13139999999999999"/>
    <n v="0"/>
    <s v=""/>
    <s v=""/>
  </r>
  <r>
    <s v="WYDEQ Permitted Sources"/>
    <s v="56"/>
    <x v="6"/>
    <n v="31000299"/>
    <s v="Other Not Classified"/>
    <n v="0"/>
    <n v="3.0659999999999998"/>
    <n v="0"/>
    <s v=""/>
    <s v=""/>
  </r>
  <r>
    <s v="WYDEQ Permitted Sources"/>
    <s v="56"/>
    <x v="6"/>
    <n v="31088811"/>
    <s v="Permitted Fugitives"/>
    <n v="0"/>
    <n v="0.876"/>
    <n v="0"/>
    <s v=""/>
    <s v=""/>
  </r>
  <r>
    <s v="WYDEQ Permitted Sources"/>
    <s v="56"/>
    <x v="6"/>
    <n v="31000227"/>
    <s v="Dehydrator"/>
    <n v="0"/>
    <n v="9.6359999999999992"/>
    <n v="0"/>
    <s v=""/>
    <s v=""/>
  </r>
  <r>
    <s v="WYDEQ Permitted Sources"/>
    <s v="56"/>
    <x v="6"/>
    <n v="10201002"/>
    <s v="Process Heaters"/>
    <n v="0.438"/>
    <n v="0"/>
    <n v="0.438"/>
    <s v=""/>
    <s v=""/>
  </r>
  <r>
    <s v="WYDEQ Permitted Sources"/>
    <s v="56"/>
    <x v="6"/>
    <n v="10201002"/>
    <s v="Process Heaters"/>
    <n v="0.438"/>
    <n v="0"/>
    <n v="0.438"/>
    <s v=""/>
    <s v=""/>
  </r>
  <r>
    <s v="WYDEQ Permitted Sources"/>
    <s v="56"/>
    <x v="6"/>
    <n v="10201002"/>
    <s v="Process Heaters"/>
    <n v="5.9130000000000003"/>
    <n v="2.9784000000000002"/>
    <n v="7.8840000000000003"/>
    <s v=""/>
    <s v=""/>
  </r>
  <r>
    <s v="WYDEQ Permitted Sources"/>
    <s v="56"/>
    <x v="6"/>
    <n v="31000216"/>
    <s v="Natural Gas Production, Flares "/>
    <n v="0.13139999999999999"/>
    <n v="0"/>
    <n v="0.83220000000000005"/>
    <s v=""/>
    <s v=""/>
  </r>
  <r>
    <s v="WYDEQ Permitted Sources"/>
    <s v="56"/>
    <x v="6"/>
    <n v="31000227"/>
    <s v="Dehydrator"/>
    <n v="0"/>
    <n v="13.577999999999999"/>
    <n v="0"/>
    <s v=""/>
    <s v=""/>
  </r>
  <r>
    <s v="WYDEQ Permitted Sources"/>
    <s v="56"/>
    <x v="6"/>
    <n v="10201002"/>
    <s v="Process Heaters"/>
    <n v="0.438"/>
    <n v="0"/>
    <n v="0.438"/>
    <s v=""/>
    <s v=""/>
  </r>
  <r>
    <s v="WYDEQ Permitted Sources"/>
    <s v="56"/>
    <x v="6"/>
    <n v="40400311"/>
    <s v="Permitted Tank Losses"/>
    <n v="0"/>
    <n v="1.752"/>
    <n v="0"/>
    <s v=""/>
    <s v=""/>
  </r>
  <r>
    <s v="WYDEQ Permitted Sources"/>
    <s v="56"/>
    <x v="6"/>
    <n v="31088811"/>
    <s v="Permitted Fugitives"/>
    <n v="0"/>
    <n v="1.752"/>
    <n v="0"/>
    <s v=""/>
    <s v=""/>
  </r>
  <r>
    <s v="WYDEQ Permitted Sources"/>
    <s v="56"/>
    <x v="6"/>
    <n v="31000227"/>
    <s v="Dehydrator"/>
    <n v="0"/>
    <n v="13.577999999999999"/>
    <n v="0"/>
    <s v=""/>
    <s v=""/>
  </r>
  <r>
    <s v="WYDEQ Permitted Sources"/>
    <s v="56"/>
    <x v="6"/>
    <n v="10201002"/>
    <s v="Process Heaters"/>
    <n v="0.438"/>
    <n v="0"/>
    <n v="0.438"/>
    <s v=""/>
    <s v=""/>
  </r>
  <r>
    <s v="WYDEQ Permitted Sources"/>
    <s v="56"/>
    <x v="6"/>
    <n v="40400311"/>
    <s v="Permitted Tank Losses"/>
    <n v="0"/>
    <n v="1.752"/>
    <n v="0"/>
    <s v=""/>
    <s v=""/>
  </r>
  <r>
    <s v="WYDEQ Permitted Sources"/>
    <s v="56"/>
    <x v="6"/>
    <n v="31088811"/>
    <s v="Permitted Fugitives"/>
    <n v="0"/>
    <n v="1.752"/>
    <n v="0"/>
    <s v=""/>
    <s v=""/>
  </r>
  <r>
    <s v="WYDEQ Permitted Sources"/>
    <s v="56"/>
    <x v="6"/>
    <n v="31000227"/>
    <s v="Dehydrator"/>
    <n v="0"/>
    <n v="13.577999999999999"/>
    <n v="0"/>
    <s v=""/>
    <s v=""/>
  </r>
  <r>
    <s v="WYDEQ Permitted Sources"/>
    <s v="56"/>
    <x v="6"/>
    <n v="10201002"/>
    <s v="Process Heaters"/>
    <n v="0.438"/>
    <n v="0"/>
    <n v="0.438"/>
    <s v=""/>
    <s v=""/>
  </r>
  <r>
    <s v="WYDEQ Permitted Sources"/>
    <s v="56"/>
    <x v="6"/>
    <n v="40400311"/>
    <s v="Permitted Tank Losses"/>
    <n v="0"/>
    <n v="1.752"/>
    <n v="0"/>
    <s v=""/>
    <s v=""/>
  </r>
  <r>
    <s v="WYDEQ Permitted Sources"/>
    <s v="56"/>
    <x v="6"/>
    <n v="31088811"/>
    <s v="Permitted Fugitives"/>
    <n v="0"/>
    <n v="1.752"/>
    <n v="0"/>
    <s v=""/>
    <s v=""/>
  </r>
  <r>
    <s v="WYDEQ Permitted Sources"/>
    <s v="56"/>
    <x v="6"/>
    <n v="31000302"/>
    <s v="Dehydrator"/>
    <n v="0.1"/>
    <n v="10.5"/>
    <n v="0.1"/>
    <s v=""/>
    <s v=""/>
  </r>
  <r>
    <s v="WYDEQ Permitted Sources"/>
    <s v="56"/>
    <x v="6"/>
    <n v="30600801"/>
    <s v="Permitted Fugitives"/>
    <n v="0"/>
    <n v="0.4"/>
    <n v="0"/>
    <s v=""/>
    <s v=""/>
  </r>
  <r>
    <s v="WYDEQ Permitted Sources"/>
    <s v="56"/>
    <x v="6"/>
    <n v="10201002"/>
    <s v="Process Heaters"/>
    <n v="0.39419999999999999"/>
    <n v="0"/>
    <n v="8.7599999999999997E-2"/>
    <s v=""/>
    <s v=""/>
  </r>
  <r>
    <s v="WYDEQ Permitted Sources"/>
    <s v="56"/>
    <x v="6"/>
    <n v="10201002"/>
    <s v="Process Heaters"/>
    <n v="0.438"/>
    <n v="0"/>
    <n v="8.7599999999999997E-2"/>
    <s v=""/>
    <s v=""/>
  </r>
  <r>
    <s v="WYDEQ Permitted Sources"/>
    <s v="56"/>
    <x v="6"/>
    <n v="10201002"/>
    <s v="Process Heaters"/>
    <n v="0.219"/>
    <n v="0"/>
    <n v="0.438"/>
    <s v=""/>
    <s v=""/>
  </r>
  <r>
    <s v="WYDEQ Permitted Sources"/>
    <s v="56"/>
    <x v="6"/>
    <n v="31000299"/>
    <s v="Other Not Classified"/>
    <n v="0"/>
    <n v="12.263999999999999"/>
    <n v="0"/>
    <s v=""/>
    <s v=""/>
  </r>
  <r>
    <s v="WYDEQ Permitted Sources"/>
    <s v="56"/>
    <x v="6"/>
    <n v="31088811"/>
    <s v="Permitted Fugitives"/>
    <n v="0"/>
    <n v="1.752"/>
    <n v="0"/>
    <s v=""/>
    <s v=""/>
  </r>
  <r>
    <s v="WYDEQ Permitted Sources"/>
    <s v="56"/>
    <x v="6"/>
    <n v="40400312"/>
    <s v="Permitted Tank Losses"/>
    <n v="0"/>
    <n v="3.5916000000000001"/>
    <n v="0"/>
    <s v=""/>
    <s v=""/>
  </r>
  <r>
    <s v="WYDEQ Permitted Sources"/>
    <s v="56"/>
    <x v="6"/>
    <n v="31000227"/>
    <s v="Dehydrator"/>
    <n v="0.438"/>
    <n v="2.19"/>
    <n v="4.3799999999999999E-2"/>
    <s v=""/>
    <s v=""/>
  </r>
  <r>
    <s v="WYDEQ Permitted Sources"/>
    <s v="56"/>
    <x v="6"/>
    <n v="31000216"/>
    <s v="Natural Gas Production, Flares "/>
    <n v="3.9420000000000002"/>
    <n v="24.527999999999999"/>
    <n v="0.876"/>
    <s v=""/>
    <s v=""/>
  </r>
  <r>
    <s v="WYDEQ Permitted Sources"/>
    <s v="56"/>
    <x v="6"/>
    <n v="10201002"/>
    <s v="Process Heaters"/>
    <n v="0.438"/>
    <n v="0"/>
    <n v="0.438"/>
    <s v=""/>
    <s v=""/>
  </r>
  <r>
    <s v="WYDEQ Permitted Sources"/>
    <s v="56"/>
    <x v="6"/>
    <n v="31000228"/>
    <s v="Dehydrator"/>
    <n v="0.2"/>
    <n v="0"/>
    <n v="0"/>
    <s v=""/>
    <s v=""/>
  </r>
  <r>
    <s v="WYDEQ Permitted Sources"/>
    <s v="56"/>
    <x v="6"/>
    <n v="40400312"/>
    <s v="Permitted Tank Losses"/>
    <n v="0"/>
    <n v="0.3"/>
    <n v="0"/>
    <s v=""/>
    <s v=""/>
  </r>
  <r>
    <s v="WYDEQ Permitted Sources"/>
    <s v="56"/>
    <x v="6"/>
    <n v="31000228"/>
    <s v="Dehydrator"/>
    <n v="0.2"/>
    <n v="0"/>
    <n v="0"/>
    <s v=""/>
    <s v=""/>
  </r>
  <r>
    <s v="WYDEQ Permitted Sources"/>
    <s v="56"/>
    <x v="6"/>
    <n v="40400312"/>
    <s v="Permitted Tank Losses"/>
    <n v="0"/>
    <n v="0.2"/>
    <n v="0"/>
    <s v=""/>
    <s v=""/>
  </r>
  <r>
    <s v="WYDEQ Permitted Sources"/>
    <s v="56"/>
    <x v="6"/>
    <n v="31000228"/>
    <s v="Dehydrator"/>
    <n v="0.2"/>
    <n v="0"/>
    <n v="0"/>
    <s v=""/>
    <s v=""/>
  </r>
  <r>
    <s v="WYDEQ Permitted Sources"/>
    <s v="56"/>
    <x v="6"/>
    <n v="31000228"/>
    <s v="Dehydrator"/>
    <n v="0.2"/>
    <n v="0"/>
    <n v="0"/>
    <s v=""/>
    <s v=""/>
  </r>
  <r>
    <s v="WYDEQ Permitted Sources"/>
    <s v="56"/>
    <x v="6"/>
    <n v="40400312"/>
    <s v="Permitted Tank Losses"/>
    <n v="0"/>
    <n v="0.1"/>
    <n v="0"/>
    <s v=""/>
    <s v=""/>
  </r>
  <r>
    <s v="WYDEQ Permitted Sources"/>
    <s v="56"/>
    <x v="6"/>
    <n v="31000299"/>
    <s v="Other Not Classified"/>
    <n v="0.3"/>
    <n v="0"/>
    <n v="0.1"/>
    <s v=""/>
    <s v=""/>
  </r>
  <r>
    <s v="WYDEQ Permitted Sources"/>
    <s v="56"/>
    <x v="6"/>
    <n v="31088811"/>
    <s v="Permitted Fugitives"/>
    <n v="0"/>
    <n v="1.4454"/>
    <n v="0"/>
    <s v=""/>
    <s v=""/>
  </r>
  <r>
    <s v="WYDEQ Permitted Sources"/>
    <s v="56"/>
    <x v="6"/>
    <n v="31000216"/>
    <s v="Natural Gas Production, Flares "/>
    <n v="0"/>
    <n v="3.0659999999999998"/>
    <n v="1.752"/>
    <n v="74.459999999999994"/>
    <s v=""/>
  </r>
  <r>
    <s v="WYDEQ Permitted Sources"/>
    <s v="56"/>
    <x v="6"/>
    <n v="10201002"/>
    <s v="Process Heaters"/>
    <n v="0.219"/>
    <n v="0"/>
    <n v="8.7599999999999997E-2"/>
    <s v=""/>
    <s v=""/>
  </r>
  <r>
    <s v="WYDEQ Permitted Sources"/>
    <s v="56"/>
    <x v="6"/>
    <n v="10201002"/>
    <s v="Process Heaters"/>
    <n v="0.219"/>
    <n v="0"/>
    <n v="8.7599999999999997E-2"/>
    <s v=""/>
    <s v=""/>
  </r>
  <r>
    <s v="WYDEQ Permitted Sources"/>
    <s v="56"/>
    <x v="6"/>
    <n v="40400312"/>
    <s v="Permitted Tank Losses"/>
    <n v="0"/>
    <n v="8.1029999999999998"/>
    <n v="0"/>
    <s v=""/>
    <s v=""/>
  </r>
  <r>
    <s v="WYDEQ Permitted Sources"/>
    <s v="56"/>
    <x v="6"/>
    <n v="31088811"/>
    <s v="Permitted Fugitives"/>
    <n v="0"/>
    <n v="4.8179999999999996"/>
    <n v="0"/>
    <s v=""/>
    <s v=""/>
  </r>
  <r>
    <s v="WYDEQ Permitted Sources"/>
    <s v="56"/>
    <x v="6"/>
    <n v="31088801"/>
    <s v="Permitted Fugitives"/>
    <n v="0"/>
    <n v="0.3"/>
    <n v="0"/>
    <s v=""/>
    <s v=""/>
  </r>
  <r>
    <s v="WYDEQ Permitted Sources"/>
    <s v="56"/>
    <x v="6"/>
    <n v="31088811"/>
    <s v="Permitted Fugitives"/>
    <n v="0"/>
    <n v="0.219"/>
    <n v="0"/>
    <s v=""/>
    <s v=""/>
  </r>
  <r>
    <s v="WYDEQ Permitted Sources"/>
    <s v="56"/>
    <x v="6"/>
    <n v="31088811"/>
    <s v="Permitted Fugitives"/>
    <n v="0"/>
    <n v="8.7599999999999997E-2"/>
    <n v="0"/>
    <s v=""/>
    <s v=""/>
  </r>
  <r>
    <s v="WYDEQ Permitted Sources"/>
    <s v="56"/>
    <x v="6"/>
    <n v="31000227"/>
    <s v="Dehydrator"/>
    <n v="1.6644000000000001"/>
    <n v="8.7599999999999997E-2"/>
    <n v="1.4016"/>
    <s v=""/>
    <s v=""/>
  </r>
  <r>
    <s v="WYDEQ Permitted Sources"/>
    <s v="56"/>
    <x v="6"/>
    <n v="10201002"/>
    <s v="Process Heaters"/>
    <n v="0.219"/>
    <n v="4.3799999999999999E-2"/>
    <n v="4.3799999999999999E-2"/>
    <s v=""/>
    <s v=""/>
  </r>
  <r>
    <s v="WYDEQ Permitted Sources"/>
    <s v="56"/>
    <x v="6"/>
    <n v="10201002"/>
    <s v="Process Heaters"/>
    <n v="0.219"/>
    <n v="4.3799999999999999E-2"/>
    <n v="4.3799999999999999E-2"/>
    <s v=""/>
    <s v=""/>
  </r>
  <r>
    <s v="WYDEQ Permitted Sources"/>
    <s v="56"/>
    <x v="6"/>
    <n v="31000227"/>
    <s v="Dehydrator"/>
    <n v="0"/>
    <n v="17.52"/>
    <n v="0"/>
    <s v=""/>
    <s v=""/>
  </r>
  <r>
    <s v="WYDEQ Permitted Sources"/>
    <s v="56"/>
    <x v="6"/>
    <n v="40400311"/>
    <s v="Permitted Tank Losses"/>
    <n v="0"/>
    <n v="2.19"/>
    <n v="0"/>
    <s v=""/>
    <s v=""/>
  </r>
  <r>
    <s v="WYDEQ Permitted Sources"/>
    <s v="56"/>
    <x v="6"/>
    <n v="40400311"/>
    <s v="Permitted Tank Losses"/>
    <n v="0.39419999999999999"/>
    <n v="7.6212"/>
    <n v="0.39419999999999999"/>
    <s v=""/>
    <s v=""/>
  </r>
  <r>
    <s v="WYDEQ Permitted Sources"/>
    <s v="56"/>
    <x v="6"/>
    <n v="31000227"/>
    <s v="Dehydrator"/>
    <n v="0.438"/>
    <n v="5.2560000000000002"/>
    <n v="0.438"/>
    <s v=""/>
    <s v=""/>
  </r>
  <r>
    <s v="WYDEQ Permitted Sources"/>
    <s v="56"/>
    <x v="6"/>
    <n v="31000216"/>
    <s v="Natural Gas Production, Flares "/>
    <n v="2.19"/>
    <n v="0"/>
    <n v="4.8179999999999996"/>
    <s v=""/>
    <s v=""/>
  </r>
  <r>
    <s v="WYDEQ Permitted Sources"/>
    <s v="56"/>
    <x v="6"/>
    <n v="31000299"/>
    <s v="Other Not Classified"/>
    <n v="1.752"/>
    <n v="0.438"/>
    <n v="0.438"/>
    <s v=""/>
    <s v=""/>
  </r>
  <r>
    <s v="WYDEQ Permitted Sources"/>
    <s v="56"/>
    <x v="6"/>
    <n v="31000299"/>
    <s v="Other Not Classified"/>
    <n v="1.3140000000000001"/>
    <n v="0"/>
    <n v="0.876"/>
    <s v=""/>
    <s v=""/>
  </r>
  <r>
    <s v="WYDEQ Permitted Sources"/>
    <s v="56"/>
    <x v="6"/>
    <n v="31000227"/>
    <s v="Dehydrator"/>
    <n v="0"/>
    <n v="0.876"/>
    <n v="0"/>
    <s v=""/>
    <s v=""/>
  </r>
  <r>
    <s v="WYDEQ Permitted Sources"/>
    <s v="56"/>
    <x v="6"/>
    <n v="31000299"/>
    <s v="Other Not Classified"/>
    <n v="3.0659999999999998"/>
    <n v="0.438"/>
    <n v="0.876"/>
    <s v=""/>
    <s v=""/>
  </r>
  <r>
    <s v="WYDEQ Permitted Sources"/>
    <s v="56"/>
    <x v="6"/>
    <n v="31088811"/>
    <s v="Permitted Fugitives"/>
    <n v="0"/>
    <n v="5.2560000000000002"/>
    <n v="0"/>
    <s v=""/>
    <s v=""/>
  </r>
  <r>
    <s v="WYDEQ Permitted Sources"/>
    <s v="56"/>
    <x v="6"/>
    <n v="10201002"/>
    <s v="Process Heaters"/>
    <n v="8.7599999999999997E-2"/>
    <n v="4.3799999999999999E-2"/>
    <n v="4.3799999999999999E-2"/>
    <s v=""/>
    <s v=""/>
  </r>
  <r>
    <s v="WYDEQ Permitted Sources"/>
    <s v="56"/>
    <x v="6"/>
    <n v="10201002"/>
    <s v="Process Heaters"/>
    <n v="8.7599999999999997E-2"/>
    <n v="4.3799999999999999E-2"/>
    <n v="4.3799999999999999E-2"/>
    <s v=""/>
    <s v=""/>
  </r>
  <r>
    <s v="WYDEQ Permitted Sources"/>
    <s v="56"/>
    <x v="6"/>
    <n v="31000299"/>
    <s v="Other Not Classified"/>
    <n v="1.3140000000000001"/>
    <n v="0"/>
    <n v="1.3140000000000001"/>
    <s v=""/>
    <s v=""/>
  </r>
  <r>
    <s v="WYDEQ Permitted Sources"/>
    <s v="56"/>
    <x v="6"/>
    <n v="31000299"/>
    <s v="Other Not Classified"/>
    <n v="3.0659999999999998"/>
    <n v="0.438"/>
    <n v="0.876"/>
    <s v=""/>
    <s v=""/>
  </r>
  <r>
    <s v="WYDEQ Permitted Sources"/>
    <s v="56"/>
    <x v="6"/>
    <n v="10201002"/>
    <s v="Process Heaters"/>
    <n v="2.6280000000000001"/>
    <n v="8.7599999999999997E-2"/>
    <n v="0.219"/>
    <s v=""/>
    <s v=""/>
  </r>
  <r>
    <s v="WYDEQ Permitted Sources"/>
    <s v="56"/>
    <x v="6"/>
    <n v="31000227"/>
    <s v="Dehydrator"/>
    <n v="0.438"/>
    <n v="0.438"/>
    <n v="0.438"/>
    <s v=""/>
    <s v=""/>
  </r>
  <r>
    <s v="WYDEQ Permitted Sources"/>
    <s v="56"/>
    <x v="6"/>
    <n v="31000216"/>
    <s v="Natural Gas Production, Flares "/>
    <n v="0.438"/>
    <n v="2.19"/>
    <n v="0.438"/>
    <s v=""/>
    <s v=""/>
  </r>
  <r>
    <s v="WYDEQ Permitted Sources"/>
    <s v="56"/>
    <x v="6"/>
    <n v="31000299"/>
    <s v="Other Not Classified"/>
    <n v="0"/>
    <n v="0.876"/>
    <n v="0"/>
    <s v=""/>
    <s v=""/>
  </r>
  <r>
    <s v="WYDEQ Permitted Sources"/>
    <s v="56"/>
    <x v="6"/>
    <n v="31000227"/>
    <s v="Dehydrator"/>
    <n v="0.13139999999999999"/>
    <n v="0"/>
    <n v="4.3799999999999999E-2"/>
    <s v=""/>
    <s v=""/>
  </r>
  <r>
    <s v="WYDEQ Permitted Sources"/>
    <s v="56"/>
    <x v="6"/>
    <n v="31000299"/>
    <s v="Other Not Classified"/>
    <n v="6.1319999999999997"/>
    <n v="0.30353400000000003"/>
    <n v="5.2560000000000002"/>
    <s v=""/>
    <s v=""/>
  </r>
  <r>
    <s v="WYDEQ Permitted Sources"/>
    <s v="56"/>
    <x v="6"/>
    <n v="31000227"/>
    <s v="Dehydrator"/>
    <n v="0"/>
    <n v="21.9"/>
    <n v="0"/>
    <s v=""/>
    <s v=""/>
  </r>
  <r>
    <s v="WYDEQ Permitted Sources"/>
    <s v="56"/>
    <x v="6"/>
    <n v="31000227"/>
    <s v="Dehydrator"/>
    <n v="0.17519999999999999"/>
    <n v="0"/>
    <n v="4.3799999999999999E-2"/>
    <s v=""/>
    <s v=""/>
  </r>
  <r>
    <s v="WYDEQ Permitted Sources"/>
    <s v="56"/>
    <x v="6"/>
    <n v="31088811"/>
    <s v="Permitted Fugitives"/>
    <n v="0"/>
    <n v="1.5329999999999999"/>
    <n v="0"/>
    <s v=""/>
    <s v=""/>
  </r>
  <r>
    <s v="WYDEQ Permitted Sources"/>
    <s v="56"/>
    <x v="6"/>
    <n v="31000299"/>
    <s v="Other Not Classified"/>
    <n v="2.3652000000000002"/>
    <n v="0.17519999999999999"/>
    <n v="0.17519999999999999"/>
    <s v=""/>
    <s v=""/>
  </r>
  <r>
    <s v="WYDEQ Permitted Sources"/>
    <s v="56"/>
    <x v="6"/>
    <n v="31000227"/>
    <s v="Dehydrator"/>
    <n v="0"/>
    <n v="1.7958000000000001"/>
    <n v="0"/>
    <s v=""/>
    <s v=""/>
  </r>
  <r>
    <s v="WYDEQ Permitted Sources"/>
    <s v="56"/>
    <x v="6"/>
    <n v="31000227"/>
    <s v="Dehydrator"/>
    <n v="0"/>
    <n v="5.7816000000000001"/>
    <n v="0"/>
    <s v=""/>
    <s v=""/>
  </r>
  <r>
    <s v="WYDEQ Permitted Sources"/>
    <s v="56"/>
    <x v="6"/>
    <n v="31000299"/>
    <s v="Other Not Classified"/>
    <n v="1.752"/>
    <n v="0.438"/>
    <n v="0.438"/>
    <s v=""/>
    <s v=""/>
  </r>
  <r>
    <s v="WYDEQ Permitted Sources"/>
    <s v="56"/>
    <x v="6"/>
    <n v="10201002"/>
    <s v="Process Heaters"/>
    <n v="0.438"/>
    <n v="0"/>
    <n v="0.438"/>
    <s v=""/>
    <s v=""/>
  </r>
  <r>
    <s v="WYDEQ Permitted Sources"/>
    <s v="56"/>
    <x v="6"/>
    <n v="10201002"/>
    <s v="Process Heaters"/>
    <n v="0.438"/>
    <n v="0"/>
    <n v="0.438"/>
    <s v=""/>
    <s v=""/>
  </r>
  <r>
    <s v="WYDEQ Permitted Sources"/>
    <s v="56"/>
    <x v="6"/>
    <n v="40400311"/>
    <s v="Permitted Tank Losses"/>
    <n v="0"/>
    <n v="1.752"/>
    <n v="0"/>
    <s v=""/>
    <s v=""/>
  </r>
  <r>
    <s v="WYDEQ Permitted Sources"/>
    <s v="56"/>
    <x v="6"/>
    <n v="40400311"/>
    <s v="Permitted Tank Losses"/>
    <n v="0"/>
    <n v="1.752"/>
    <n v="0"/>
    <s v=""/>
    <s v=""/>
  </r>
  <r>
    <s v="WYDEQ Permitted Sources"/>
    <s v="56"/>
    <x v="6"/>
    <n v="40400311"/>
    <s v="Permitted Tank Losses"/>
    <n v="0"/>
    <n v="1.752"/>
    <n v="0"/>
    <s v=""/>
    <s v=""/>
  </r>
  <r>
    <s v="WYDEQ Permitted Sources"/>
    <s v="56"/>
    <x v="6"/>
    <n v="40400311"/>
    <s v="Permitted Tank Losses"/>
    <n v="0"/>
    <n v="1.752"/>
    <n v="0"/>
    <s v=""/>
    <s v=""/>
  </r>
  <r>
    <s v="WYDEQ Permitted Sources"/>
    <s v="56"/>
    <x v="6"/>
    <n v="31000216"/>
    <s v="Natural Gas Production, Flares "/>
    <n v="2.6280000000000001"/>
    <n v="42.485999999999997"/>
    <n v="0.876"/>
    <s v=""/>
    <s v=""/>
  </r>
  <r>
    <s v="WYDEQ Permitted Sources"/>
    <s v="56"/>
    <x v="6"/>
    <n v="31000404"/>
    <s v="Process Heaters"/>
    <n v="7"/>
    <n v="0"/>
    <n v="5.9"/>
    <s v=""/>
    <s v=""/>
  </r>
  <r>
    <s v="WYDEQ Permitted Sources"/>
    <s v="56"/>
    <x v="6"/>
    <n v="31000405"/>
    <s v="Process Heaters"/>
    <n v="3.6"/>
    <n v="0"/>
    <n v="4.2"/>
    <s v=""/>
    <s v=""/>
  </r>
  <r>
    <s v="WYDEQ Permitted Sources"/>
    <s v="56"/>
    <x v="6"/>
    <n v="31000205"/>
    <s v="Natural Gas Production, Flares "/>
    <n v="2.5"/>
    <n v="0"/>
    <n v="0.6"/>
    <s v=""/>
    <s v=""/>
  </r>
  <r>
    <s v="WYDEQ Permitted Sources"/>
    <s v="56"/>
    <x v="6"/>
    <n v="31000215"/>
    <s v="Natural Gas Production, Flares "/>
    <n v="7.4"/>
    <n v="0"/>
    <n v="1.8"/>
    <s v=""/>
    <s v=""/>
  </r>
  <r>
    <s v="WYDEQ Permitted Sources"/>
    <s v="56"/>
    <x v="6"/>
    <n v="31000299"/>
    <s v="Other Not Classified"/>
    <n v="0"/>
    <n v="38.5"/>
    <n v="0"/>
    <s v=""/>
    <s v=""/>
  </r>
  <r>
    <s v="WYDEQ Permitted Sources"/>
    <s v="56"/>
    <x v="6"/>
    <n v="31000220"/>
    <s v="Permitted Fugitives"/>
    <n v="0"/>
    <n v="25.5"/>
    <n v="0"/>
    <s v=""/>
    <s v=""/>
  </r>
  <r>
    <s v="WYDEQ Permitted Sources"/>
    <s v="56"/>
    <x v="6"/>
    <n v="10201002"/>
    <s v="Process Heaters"/>
    <n v="9.9863999999999994E-2"/>
    <n v="0"/>
    <n v="3.9419999999999997E-2"/>
    <s v=""/>
    <s v=""/>
  </r>
  <r>
    <s v="WYDEQ Permitted Sources"/>
    <s v="56"/>
    <x v="6"/>
    <n v="31000404"/>
    <s v="Process Heaters"/>
    <n v="0.21914999903371399"/>
    <n v="0"/>
    <n v="0.2"/>
    <s v=""/>
    <s v=""/>
  </r>
  <r>
    <s v="WYDEQ Permitted Sources"/>
    <s v="56"/>
    <x v="6"/>
    <n v="31000302"/>
    <s v="Dehydrator"/>
    <n v="0.43830000154605803"/>
    <n v="0"/>
    <n v="0.4"/>
    <s v=""/>
    <s v=""/>
  </r>
  <r>
    <s v="WYDEQ Permitted Sources"/>
    <s v="56"/>
    <x v="6"/>
    <n v="31000299"/>
    <s v="Other Not Classified"/>
    <n v="0.21914999903371399"/>
    <n v="0"/>
    <n v="0.2"/>
    <s v=""/>
    <s v=""/>
  </r>
  <r>
    <s v="WYDEQ Permitted Sources"/>
    <s v="56"/>
    <x v="6"/>
    <n v="31000504"/>
    <s v="Other Not Classified"/>
    <n v="0.13044862284610301"/>
    <n v="0"/>
    <n v="0"/>
    <s v=""/>
    <s v=""/>
  </r>
  <r>
    <s v="WYDEQ Permitted Sources"/>
    <s v="56"/>
    <x v="6"/>
    <n v="40400311"/>
    <s v="Permitted Tank Losses"/>
    <n v="0"/>
    <n v="7.8840000000000003"/>
    <n v="0"/>
    <s v=""/>
    <s v=""/>
  </r>
  <r>
    <s v="WYDEQ Permitted Sources"/>
    <s v="56"/>
    <x v="6"/>
    <n v="31000227"/>
    <s v="Dehydrator"/>
    <n v="0.26279999999999998"/>
    <n v="0"/>
    <n v="0"/>
    <s v=""/>
    <s v=""/>
  </r>
  <r>
    <s v="WYDEQ Permitted Sources"/>
    <s v="56"/>
    <x v="6"/>
    <n v="31000227"/>
    <s v="Dehydrator"/>
    <n v="0"/>
    <n v="11.826000000000001"/>
    <n v="0"/>
    <s v=""/>
    <s v=""/>
  </r>
  <r>
    <s v="WYDEQ Permitted Sources"/>
    <s v="56"/>
    <x v="6"/>
    <n v="10201002"/>
    <s v="Process Heaters"/>
    <n v="0.13139999999999999"/>
    <n v="4.3799999999999999E-2"/>
    <n v="4.3799999999999999E-2"/>
    <s v=""/>
    <s v=""/>
  </r>
  <r>
    <s v="WYDEQ Permitted Sources"/>
    <s v="56"/>
    <x v="6"/>
    <n v="40400311"/>
    <s v="Permitted Tank Losses"/>
    <n v="0"/>
    <n v="1.7081999999999999"/>
    <n v="0"/>
    <s v=""/>
    <s v=""/>
  </r>
  <r>
    <s v="WYDEQ Permitted Sources"/>
    <s v="56"/>
    <x v="6"/>
    <n v="40400312"/>
    <s v="Permitted Tank Losses"/>
    <n v="0"/>
    <n v="4.3799999999999999E-2"/>
    <n v="0"/>
    <s v=""/>
    <s v=""/>
  </r>
  <r>
    <s v="WYDEQ Permitted Sources"/>
    <s v="56"/>
    <x v="6"/>
    <n v="31088811"/>
    <s v="Permitted Fugitives"/>
    <n v="0"/>
    <n v="0.56940000000000002"/>
    <n v="0"/>
    <s v=""/>
    <s v=""/>
  </r>
  <r>
    <s v="WYDEQ Permitted Sources"/>
    <s v="56"/>
    <x v="6"/>
    <n v="31000228"/>
    <s v="Dehydrator"/>
    <n v="0.1"/>
    <n v="0"/>
    <n v="0.1"/>
    <s v=""/>
    <s v=""/>
  </r>
  <r>
    <s v="WYDEQ Permitted Sources"/>
    <s v="56"/>
    <x v="6"/>
    <n v="31000209"/>
    <s v="Other Not Classified"/>
    <n v="0.3"/>
    <n v="0.5"/>
    <n v="1.6"/>
    <s v=""/>
    <s v=""/>
  </r>
  <r>
    <s v="WYDEQ Permitted Sources"/>
    <s v="56"/>
    <x v="6"/>
    <n v="31000209"/>
    <s v="Other Not Classified"/>
    <n v="0.1"/>
    <n v="1.1000000000000001"/>
    <n v="0.2"/>
    <s v=""/>
    <s v=""/>
  </r>
  <r>
    <s v="WYDEQ Permitted Sources"/>
    <s v="56"/>
    <x v="6"/>
    <n v="31000227"/>
    <s v="Dehydrator"/>
    <n v="7.0080000000000003E-2"/>
    <n v="4.3800000000000002E-3"/>
    <n v="1.3140000000000001E-2"/>
    <s v=""/>
    <s v=""/>
  </r>
  <r>
    <s v="WYDEQ Permitted Sources"/>
    <s v="56"/>
    <x v="6"/>
    <n v="10201002"/>
    <s v="Process Heaters"/>
    <n v="0.65700000000000003"/>
    <n v="3.2412000000000003E-2"/>
    <n v="0.13139999999999999"/>
    <s v=""/>
    <s v=""/>
  </r>
  <r>
    <s v="WYDEQ Permitted Sources"/>
    <s v="56"/>
    <x v="6"/>
    <n v="10201002"/>
    <s v="Process Heaters"/>
    <n v="0.438"/>
    <n v="4.3799999999999999E-2"/>
    <n v="0.17519999999999999"/>
    <s v=""/>
    <s v=""/>
  </r>
  <r>
    <s v="WYDEQ Permitted Sources"/>
    <s v="56"/>
    <x v="6"/>
    <n v="10201002"/>
    <s v="Process Heaters"/>
    <n v="0.876"/>
    <n v="4.3799999999999999E-2"/>
    <n v="0.17519999999999999"/>
    <s v=""/>
    <s v=""/>
  </r>
  <r>
    <s v="WYDEQ Permitted Sources"/>
    <s v="56"/>
    <x v="6"/>
    <n v="10201002"/>
    <s v="Process Heaters"/>
    <n v="0.876"/>
    <n v="0"/>
    <n v="0"/>
    <s v=""/>
    <s v=""/>
  </r>
  <r>
    <s v="WYDEQ Permitted Sources"/>
    <s v="56"/>
    <x v="6"/>
    <n v="31000404"/>
    <s v="Process Heaters"/>
    <n v="0.5"/>
    <n v="0.1"/>
    <n v="0.4"/>
    <s v=""/>
    <s v=""/>
  </r>
  <r>
    <s v="WYDEQ Permitted Sources"/>
    <s v="56"/>
    <x v="6"/>
    <n v="31000404"/>
    <s v="Process Heaters"/>
    <n v="0.5"/>
    <n v="0"/>
    <n v="0.4"/>
    <s v=""/>
    <s v=""/>
  </r>
  <r>
    <s v="WYDEQ Permitted Sources"/>
    <s v="56"/>
    <x v="6"/>
    <n v="40400311"/>
    <s v="Permitted Tank Losses"/>
    <n v="0"/>
    <n v="0.96360000000000001"/>
    <n v="0"/>
    <s v=""/>
    <s v=""/>
  </r>
  <r>
    <s v="WYDEQ Permitted Sources"/>
    <s v="56"/>
    <x v="6"/>
    <n v="10201002"/>
    <s v="Process Heaters"/>
    <n v="0"/>
    <n v="0.39419999999999999"/>
    <n v="0"/>
    <s v=""/>
    <s v=""/>
  </r>
  <r>
    <s v="WYDEQ Permitted Sources"/>
    <s v="56"/>
    <x v="6"/>
    <n v="31000227"/>
    <s v="Dehydrator"/>
    <n v="8.7599999999999997E-2"/>
    <n v="7.4459999999999997"/>
    <n v="8.7599999999999997E-2"/>
    <s v=""/>
    <s v=""/>
  </r>
  <r>
    <s v="WYDEQ Permitted Sources"/>
    <s v="56"/>
    <x v="6"/>
    <n v="10201002"/>
    <s v="Process Heaters"/>
    <n v="0.30659999999999998"/>
    <n v="0"/>
    <n v="8.7599999999999997E-2"/>
    <s v=""/>
    <s v=""/>
  </r>
  <r>
    <s v="WYDEQ Permitted Sources"/>
    <s v="56"/>
    <x v="6"/>
    <n v="31088811"/>
    <s v="Permitted Fugitives"/>
    <n v="0"/>
    <n v="6.1319999999999997"/>
    <n v="0"/>
    <s v=""/>
    <s v=""/>
  </r>
  <r>
    <s v="WYDEQ Permitted Sources"/>
    <s v="56"/>
    <x v="6"/>
    <n v="40400311"/>
    <s v="Permitted Tank Losses"/>
    <n v="0"/>
    <n v="0.438"/>
    <n v="0"/>
    <s v=""/>
    <s v=""/>
  </r>
  <r>
    <s v="WYDEQ Permitted Sources"/>
    <s v="56"/>
    <x v="6"/>
    <n v="31000299"/>
    <s v="Other Not Classified"/>
    <n v="0"/>
    <n v="0.438"/>
    <n v="0"/>
    <s v=""/>
    <s v=""/>
  </r>
  <r>
    <s v="WYDEQ Permitted Sources"/>
    <s v="56"/>
    <x v="6"/>
    <n v="31000227"/>
    <s v="Dehydrator"/>
    <n v="0"/>
    <n v="2.19"/>
    <n v="0"/>
    <s v=""/>
    <s v=""/>
  </r>
  <r>
    <s v="WYDEQ Permitted Sources"/>
    <s v="56"/>
    <x v="6"/>
    <n v="31000227"/>
    <s v="Dehydrator"/>
    <n v="0"/>
    <n v="1.3140000000000001"/>
    <n v="0"/>
    <s v=""/>
    <s v=""/>
  </r>
  <r>
    <s v="WYDEQ Permitted Sources"/>
    <s v="56"/>
    <x v="6"/>
    <n v="31000220"/>
    <s v="Permitted Fugitives"/>
    <n v="0"/>
    <n v="0.4"/>
    <n v="0"/>
    <s v=""/>
    <s v=""/>
  </r>
  <r>
    <s v="WYDEQ Permitted Sources"/>
    <s v="56"/>
    <x v="6"/>
    <n v="40400312"/>
    <s v="Permitted Tank Losses"/>
    <n v="0"/>
    <n v="10"/>
    <n v="0"/>
    <s v=""/>
    <s v=""/>
  </r>
  <r>
    <s v="WYDEQ Permitted Sources"/>
    <s v="56"/>
    <x v="6"/>
    <n v="40400312"/>
    <s v="Permitted Tank Losses"/>
    <n v="0"/>
    <n v="10"/>
    <n v="0"/>
    <s v=""/>
    <s v=""/>
  </r>
  <r>
    <s v="WYDEQ Permitted Sources"/>
    <s v="56"/>
    <x v="6"/>
    <n v="31000227"/>
    <s v="Dehydrator"/>
    <n v="0"/>
    <n v="13.577999999999999"/>
    <n v="0"/>
    <s v=""/>
    <s v=""/>
  </r>
  <r>
    <s v="WYDEQ Permitted Sources"/>
    <s v="56"/>
    <x v="6"/>
    <n v="31000299"/>
    <s v="Other Not Classified"/>
    <n v="0"/>
    <n v="1.752"/>
    <n v="0"/>
    <s v=""/>
    <s v=""/>
  </r>
  <r>
    <s v="WYDEQ Permitted Sources"/>
    <s v="56"/>
    <x v="6"/>
    <n v="31088811"/>
    <s v="Permitted Fugitives"/>
    <n v="0"/>
    <n v="0.876"/>
    <n v="0"/>
    <s v=""/>
    <s v=""/>
  </r>
  <r>
    <s v="WYDEQ Permitted Sources"/>
    <s v="56"/>
    <x v="6"/>
    <n v="40400311"/>
    <s v="Permitted Tank Losses"/>
    <n v="0"/>
    <n v="0.438"/>
    <n v="0"/>
    <s v=""/>
    <s v=""/>
  </r>
  <r>
    <s v="WYDEQ Permitted Sources"/>
    <s v="56"/>
    <x v="6"/>
    <n v="10201002"/>
    <s v="Process Heaters"/>
    <n v="0.438"/>
    <n v="0"/>
    <n v="0"/>
    <s v=""/>
    <s v=""/>
  </r>
  <r>
    <s v="WYDEQ Permitted Sources"/>
    <s v="56"/>
    <x v="6"/>
    <n v="10201002"/>
    <s v="Process Heaters"/>
    <n v="0.438"/>
    <n v="0"/>
    <n v="0"/>
    <s v=""/>
    <s v=""/>
  </r>
  <r>
    <s v="WYDEQ Permitted Sources"/>
    <s v="56"/>
    <x v="6"/>
    <n v="31000227"/>
    <s v="Dehydrator"/>
    <n v="0.438"/>
    <n v="0"/>
    <n v="0.438"/>
    <s v=""/>
    <s v=""/>
  </r>
  <r>
    <s v="WYDEQ Permitted Sources"/>
    <s v="56"/>
    <x v="6"/>
    <n v="31000227"/>
    <s v="Dehydrator"/>
    <n v="1.752"/>
    <n v="14.891999999999999"/>
    <n v="9.9863999999999997"/>
    <s v=""/>
    <s v=""/>
  </r>
  <r>
    <s v="WYDEQ Permitted Sources"/>
    <s v="56"/>
    <x v="6"/>
    <n v="31000227"/>
    <s v="Dehydrator"/>
    <n v="1.752"/>
    <n v="14.891999999999999"/>
    <n v="9.9863999999999997"/>
    <s v=""/>
    <s v=""/>
  </r>
  <r>
    <s v="WYDEQ Permitted Sources"/>
    <s v="56"/>
    <x v="6"/>
    <n v="10201002"/>
    <s v="Process Heaters"/>
    <n v="0.70079999999999998"/>
    <n v="0"/>
    <n v="8.7599999999999997E-2"/>
    <s v=""/>
    <s v=""/>
  </r>
  <r>
    <s v="WYDEQ Permitted Sources"/>
    <s v="56"/>
    <x v="6"/>
    <n v="31000305"/>
    <s v="Amine Unit"/>
    <n v="18.834"/>
    <n v="8.4971999999999994"/>
    <n v="15.768000000000001"/>
    <s v=""/>
    <s v=""/>
  </r>
  <r>
    <s v="WYDEQ Permitted Sources"/>
    <s v="56"/>
    <x v="6"/>
    <n v="40400311"/>
    <s v="Permitted Tank Losses"/>
    <n v="0"/>
    <n v="8.7599999999999997E-2"/>
    <n v="0"/>
    <s v=""/>
    <s v=""/>
  </r>
  <r>
    <s v="WYDEQ Permitted Sources"/>
    <s v="56"/>
    <x v="6"/>
    <n v="31000220"/>
    <s v="Permitted Fugitives"/>
    <n v="0.6"/>
    <n v="12.8"/>
    <n v="0"/>
    <s v=""/>
    <s v=""/>
  </r>
  <r>
    <s v="WYDEQ Permitted Sources"/>
    <s v="56"/>
    <x v="7"/>
    <n v="10201002"/>
    <s v="Process Heaters"/>
    <n v="13.7094"/>
    <n v="0"/>
    <n v="0"/>
    <s v=""/>
    <s v=""/>
  </r>
  <r>
    <s v="WYDEQ Permitted Sources"/>
    <s v="56"/>
    <x v="7"/>
    <n v="10201002"/>
    <s v="Process Heaters"/>
    <n v="25.053599999999999"/>
    <n v="0"/>
    <n v="0"/>
    <s v=""/>
    <s v=""/>
  </r>
  <r>
    <s v="WYDEQ Permitted Sources"/>
    <s v="56"/>
    <x v="7"/>
    <n v="31000227"/>
    <s v="Dehydrator"/>
    <n v="0.96360000000000001"/>
    <n v="0"/>
    <n v="8.7599999999999997E-2"/>
    <s v=""/>
    <s v=""/>
  </r>
  <r>
    <s v="WYDEQ Permitted Sources"/>
    <s v="56"/>
    <x v="7"/>
    <n v="10201002"/>
    <s v="Process Heaters"/>
    <n v="22.688400000000001"/>
    <n v="0"/>
    <n v="4.1609999999999996"/>
    <s v=""/>
    <s v=""/>
  </r>
  <r>
    <s v="WYDEQ Permitted Sources"/>
    <s v="56"/>
    <x v="7"/>
    <n v="10201002"/>
    <s v="Process Heaters"/>
    <n v="22.688400000000001"/>
    <n v="0"/>
    <n v="4.1609999999999996"/>
    <s v=""/>
    <s v=""/>
  </r>
  <r>
    <s v="WYDEQ Permitted Sources"/>
    <s v="56"/>
    <x v="7"/>
    <n v="31000299"/>
    <s v="Other Not Classified"/>
    <n v="0"/>
    <n v="1.3140000000000001E-3"/>
    <n v="0"/>
    <s v=""/>
    <s v=""/>
  </r>
  <r>
    <s v="WYDEQ Permitted Sources"/>
    <s v="56"/>
    <x v="7"/>
    <n v="31000227"/>
    <s v="Dehydrator"/>
    <n v="0"/>
    <n v="116.946"/>
    <n v="0"/>
    <s v=""/>
    <s v=""/>
  </r>
  <r>
    <s v="WYDEQ Permitted Sources"/>
    <s v="56"/>
    <x v="7"/>
    <n v="31000305"/>
    <s v="Amine Unit"/>
    <n v="0"/>
    <n v="21.462"/>
    <n v="0"/>
    <s v=""/>
    <s v=""/>
  </r>
  <r>
    <s v="WYDEQ Permitted Sources"/>
    <s v="56"/>
    <x v="7"/>
    <n v="31000299"/>
    <s v="Other Not Classified"/>
    <n v="0.65700000000000003"/>
    <n v="0"/>
    <n v="4.3799999999999999E-2"/>
    <s v=""/>
    <s v=""/>
  </r>
  <r>
    <s v="WYDEQ Permitted Sources"/>
    <s v="56"/>
    <x v="7"/>
    <n v="10201002"/>
    <s v="Process Heaters"/>
    <n v="2.19"/>
    <n v="0"/>
    <n v="0.219"/>
    <s v=""/>
    <s v=""/>
  </r>
  <r>
    <s v="WYDEQ Permitted Sources"/>
    <s v="56"/>
    <x v="7"/>
    <n v="10201002"/>
    <s v="Process Heaters"/>
    <n v="2.19"/>
    <n v="0"/>
    <n v="0.219"/>
    <s v=""/>
    <s v=""/>
  </r>
  <r>
    <s v="WYDEQ Permitted Sources"/>
    <s v="56"/>
    <x v="7"/>
    <n v="10201002"/>
    <s v="Process Heaters"/>
    <n v="1.752"/>
    <n v="0"/>
    <n v="0.17519999999999999"/>
    <s v=""/>
    <s v=""/>
  </r>
  <r>
    <s v="WYDEQ Permitted Sources"/>
    <s v="56"/>
    <x v="7"/>
    <n v="10201002"/>
    <s v="Process Heaters"/>
    <n v="1.752"/>
    <n v="0"/>
    <n v="0.17519999999999999"/>
    <s v=""/>
    <s v=""/>
  </r>
  <r>
    <s v="WYDEQ Permitted Sources"/>
    <s v="56"/>
    <x v="7"/>
    <n v="10201002"/>
    <s v="Process Heaters"/>
    <n v="34.689599999999999"/>
    <n v="0"/>
    <n v="4.4676"/>
    <s v=""/>
    <s v=""/>
  </r>
  <r>
    <s v="WYDEQ Permitted Sources"/>
    <s v="56"/>
    <x v="7"/>
    <n v="10201002"/>
    <s v="Process Heaters"/>
    <n v="34.689599999999999"/>
    <n v="0"/>
    <n v="4.4676"/>
    <s v=""/>
    <s v=""/>
  </r>
  <r>
    <s v="WYDEQ Permitted Sources"/>
    <s v="56"/>
    <x v="7"/>
    <n v="40400311"/>
    <s v="Permitted Tank Losses"/>
    <n v="0"/>
    <n v="15.768000000000001"/>
    <n v="0"/>
    <s v=""/>
    <s v=""/>
  </r>
  <r>
    <s v="WYDEQ Permitted Sources"/>
    <s v="56"/>
    <x v="7"/>
    <n v="31000227"/>
    <s v="Dehydrator"/>
    <n v="0"/>
    <n v="14.891999999999999"/>
    <n v="0"/>
    <s v=""/>
    <s v=""/>
  </r>
  <r>
    <s v="WYDEQ Permitted Sources"/>
    <s v="56"/>
    <x v="7"/>
    <n v="31000299"/>
    <s v="Other Not Classified"/>
    <n v="0"/>
    <n v="7.8840000000000003"/>
    <n v="0"/>
    <s v=""/>
    <s v=""/>
  </r>
  <r>
    <s v="WYDEQ Permitted Sources"/>
    <s v="56"/>
    <x v="7"/>
    <n v="10200603"/>
    <s v="Process Heaters"/>
    <n v="3.4163999999999999"/>
    <n v="0"/>
    <n v="1.5329999999999999"/>
    <s v=""/>
    <s v=""/>
  </r>
  <r>
    <s v="WYDEQ Permitted Sources"/>
    <s v="56"/>
    <x v="7"/>
    <n v="10200603"/>
    <s v="Process Heaters"/>
    <n v="4.7304000000000004"/>
    <n v="0"/>
    <n v="0.438"/>
    <s v=""/>
    <s v=""/>
  </r>
  <r>
    <s v="WYDEQ Permitted Sources"/>
    <s v="56"/>
    <x v="7"/>
    <n v="31000404"/>
    <s v="Process Heaters"/>
    <n v="2.6280000000000001"/>
    <n v="0"/>
    <n v="0.219"/>
    <s v=""/>
    <s v=""/>
  </r>
  <r>
    <s v="WYDEQ Permitted Sources"/>
    <s v="56"/>
    <x v="7"/>
    <n v="31000404"/>
    <s v="Process Heaters"/>
    <n v="2.6280000000000001"/>
    <n v="0"/>
    <n v="0.219"/>
    <s v=""/>
    <s v=""/>
  </r>
  <r>
    <s v="WYDEQ Permitted Sources"/>
    <s v="56"/>
    <x v="7"/>
    <n v="31000404"/>
    <s v="Process Heaters"/>
    <n v="2.6280000000000001"/>
    <n v="0"/>
    <n v="0.219"/>
    <s v=""/>
    <s v=""/>
  </r>
  <r>
    <s v="WYDEQ Permitted Sources"/>
    <s v="56"/>
    <x v="7"/>
    <n v="31000404"/>
    <s v="Process Heaters"/>
    <n v="2.6280000000000001"/>
    <n v="0"/>
    <n v="0.219"/>
    <s v=""/>
    <s v=""/>
  </r>
  <r>
    <s v="WYDEQ Permitted Sources"/>
    <s v="56"/>
    <x v="7"/>
    <n v="31000404"/>
    <s v="Process Heaters"/>
    <n v="2.6280000000000001"/>
    <n v="0"/>
    <n v="0.219"/>
    <s v=""/>
    <s v=""/>
  </r>
  <r>
    <s v="WYDEQ Permitted Sources"/>
    <s v="56"/>
    <x v="7"/>
    <n v="31000404"/>
    <s v="Process Heaters"/>
    <n v="2.6280000000000001"/>
    <n v="0"/>
    <n v="0.219"/>
    <s v=""/>
    <s v=""/>
  </r>
  <r>
    <s v="WYDEQ Permitted Sources"/>
    <s v="56"/>
    <x v="7"/>
    <n v="31000404"/>
    <s v="Process Heaters"/>
    <n v="0.65700000000000003"/>
    <n v="0"/>
    <n v="4.3799999999999999E-2"/>
    <s v=""/>
    <s v=""/>
  </r>
  <r>
    <s v="WYDEQ Permitted Sources"/>
    <s v="56"/>
    <x v="7"/>
    <n v="31000404"/>
    <s v="Process Heaters"/>
    <n v="0.65700000000000003"/>
    <n v="0"/>
    <n v="4.3799999999999999E-2"/>
    <s v=""/>
    <s v=""/>
  </r>
  <r>
    <s v="WYDEQ Permitted Sources"/>
    <s v="56"/>
    <x v="7"/>
    <n v="31000404"/>
    <s v="Process Heaters"/>
    <n v="0.65700000000000003"/>
    <n v="0"/>
    <n v="4.3799999999999999E-2"/>
    <s v=""/>
    <s v=""/>
  </r>
  <r>
    <s v="WYDEQ Permitted Sources"/>
    <s v="56"/>
    <x v="7"/>
    <n v="40400153"/>
    <s v="Permitted Tank Losses"/>
    <n v="0"/>
    <n v="81.686999999999998"/>
    <n v="0"/>
    <s v=""/>
    <s v=""/>
  </r>
  <r>
    <s v="WYDEQ Permitted Sources"/>
    <s v="56"/>
    <x v="7"/>
    <n v="31000299"/>
    <s v="Other Not Classified"/>
    <n v="122.64"/>
    <n v="0"/>
    <n v="37.229999999999997"/>
    <s v=""/>
    <s v=""/>
  </r>
  <r>
    <s v="WYDEQ Permitted Sources"/>
    <s v="56"/>
    <x v="7"/>
    <n v="10201002"/>
    <s v="Process Heaters"/>
    <n v="1.752"/>
    <n v="8.7599999999999997E-2"/>
    <n v="1.3140000000000001"/>
    <s v=""/>
    <s v=""/>
  </r>
  <r>
    <s v="WYDEQ Permitted Sources"/>
    <s v="56"/>
    <x v="7"/>
    <n v="31000299"/>
    <s v="Other Not Classified"/>
    <n v="0"/>
    <n v="0"/>
    <n v="0.438"/>
    <s v=""/>
    <s v=""/>
  </r>
  <r>
    <s v="WYDEQ Permitted Sources"/>
    <s v="56"/>
    <x v="7"/>
    <n v="10201002"/>
    <s v="Process Heaters"/>
    <n v="0.876"/>
    <n v="0"/>
    <n v="0.438"/>
    <s v=""/>
    <s v=""/>
  </r>
  <r>
    <s v="WYDEQ Permitted Sources"/>
    <s v="56"/>
    <x v="7"/>
    <n v="31000227"/>
    <s v="Dehydrator"/>
    <n v="0.438"/>
    <n v="29.346"/>
    <n v="0.438"/>
    <s v=""/>
    <s v=""/>
  </r>
  <r>
    <s v="WYDEQ Permitted Sources"/>
    <s v="56"/>
    <x v="7"/>
    <n v="10201002"/>
    <s v="Process Heaters"/>
    <n v="3.0659999999999998"/>
    <n v="0"/>
    <n v="2.6280000000000001"/>
    <s v=""/>
    <s v=""/>
  </r>
  <r>
    <s v="WYDEQ Permitted Sources"/>
    <s v="56"/>
    <x v="7"/>
    <n v="31000228"/>
    <s v="Dehydrator"/>
    <n v="8.77E-2"/>
    <n v="0"/>
    <n v="0"/>
    <s v=""/>
    <s v=""/>
  </r>
  <r>
    <s v="WYDEQ Permitted Sources"/>
    <s v="56"/>
    <x v="7"/>
    <n v="31000299"/>
    <s v="Other Not Classified"/>
    <n v="8.77E-2"/>
    <n v="0"/>
    <n v="0"/>
    <s v=""/>
    <s v=""/>
  </r>
  <r>
    <s v="WYDEQ Permitted Sources"/>
    <s v="56"/>
    <x v="7"/>
    <n v="31000299"/>
    <s v="Other Not Classified"/>
    <n v="1"/>
    <n v="0"/>
    <n v="0"/>
    <s v=""/>
    <s v=""/>
  </r>
  <r>
    <s v="WYDEQ Permitted Sources"/>
    <s v="56"/>
    <x v="7"/>
    <n v="31000299"/>
    <s v="Other Not Classified"/>
    <n v="8.77E-2"/>
    <n v="0"/>
    <n v="0"/>
    <s v=""/>
    <s v=""/>
  </r>
  <r>
    <s v="WYDEQ Permitted Sources"/>
    <s v="56"/>
    <x v="7"/>
    <n v="31000228"/>
    <s v="Dehydrator"/>
    <n v="0.13100000000000001"/>
    <n v="0"/>
    <n v="0"/>
    <s v=""/>
    <s v=""/>
  </r>
  <r>
    <s v="WYDEQ Permitted Sources"/>
    <s v="56"/>
    <x v="7"/>
    <n v="31000299"/>
    <s v="Other Not Classified"/>
    <n v="0.65700000000000003"/>
    <n v="0"/>
    <n v="0"/>
    <s v=""/>
    <s v=""/>
  </r>
  <r>
    <s v="WYDEQ Permitted Sources"/>
    <s v="56"/>
    <x v="7"/>
    <n v="31000299"/>
    <s v="Other Not Classified"/>
    <n v="0.438"/>
    <n v="0"/>
    <n v="0"/>
    <s v=""/>
    <s v=""/>
  </r>
  <r>
    <s v="WYDEQ Permitted Sources"/>
    <s v="56"/>
    <x v="7"/>
    <n v="31000299"/>
    <s v="Other Not Classified"/>
    <n v="0.438"/>
    <n v="0"/>
    <n v="0"/>
    <s v=""/>
    <s v=""/>
  </r>
  <r>
    <s v="WYDEQ Permitted Sources"/>
    <s v="56"/>
    <x v="7"/>
    <n v="10201002"/>
    <s v="Process Heaters"/>
    <n v="1.752"/>
    <n v="4.3799999999999999E-2"/>
    <n v="0.17519999999999999"/>
    <s v=""/>
    <s v=""/>
  </r>
  <r>
    <s v="WYDEQ Permitted Sources"/>
    <s v="56"/>
    <x v="7"/>
    <n v="10201002"/>
    <s v="Process Heaters"/>
    <n v="2.19"/>
    <n v="4.3799999999999999E-2"/>
    <n v="0.219"/>
    <s v=""/>
    <s v=""/>
  </r>
  <r>
    <s v="WYDEQ Permitted Sources"/>
    <s v="56"/>
    <x v="7"/>
    <n v="31000299"/>
    <s v="Other Not Classified"/>
    <n v="2.19"/>
    <n v="4.3799999999999999E-2"/>
    <n v="0.219"/>
    <s v=""/>
    <s v=""/>
  </r>
  <r>
    <s v="WYDEQ Permitted Sources"/>
    <s v="56"/>
    <x v="7"/>
    <n v="10201002"/>
    <s v="Process Heaters"/>
    <n v="0.876"/>
    <n v="2.1899999999999999E-2"/>
    <n v="8.7599999999999997E-2"/>
    <s v=""/>
    <s v=""/>
  </r>
  <r>
    <s v="WYDEQ Permitted Sources"/>
    <s v="56"/>
    <x v="7"/>
    <n v="31000299"/>
    <s v="Other Not Classified"/>
    <n v="0.876"/>
    <n v="2.1899999999999999E-2"/>
    <n v="8.7599999999999997E-2"/>
    <s v=""/>
    <s v=""/>
  </r>
  <r>
    <s v="WYDEQ Permitted Sources"/>
    <s v="56"/>
    <x v="7"/>
    <n v="10201002"/>
    <s v="Process Heaters"/>
    <n v="0.876"/>
    <n v="2.1899999999999999E-2"/>
    <n v="8.7599999999999997E-2"/>
    <s v=""/>
    <s v=""/>
  </r>
  <r>
    <s v="WYDEQ Permitted Sources"/>
    <s v="56"/>
    <x v="7"/>
    <n v="31000299"/>
    <s v="Other Not Classified"/>
    <n v="1.1826000000000001"/>
    <n v="3.066E-2"/>
    <n v="0.13139999999999999"/>
    <s v=""/>
    <s v=""/>
  </r>
  <r>
    <s v="WYDEQ Permitted Sources"/>
    <s v="56"/>
    <x v="7"/>
    <n v="10201002"/>
    <s v="Process Heaters"/>
    <n v="2.19"/>
    <n v="4.3799999999999999E-2"/>
    <n v="0.219"/>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10201002"/>
    <s v="Process Heaters"/>
    <n v="0.438"/>
    <n v="0"/>
    <n v="4.3799999999999999E-2"/>
    <s v=""/>
    <s v=""/>
  </r>
  <r>
    <s v="WYDEQ Permitted Sources"/>
    <s v="56"/>
    <x v="7"/>
    <n v="31000227"/>
    <s v="Dehydrator"/>
    <n v="0.876"/>
    <n v="0"/>
    <n v="0.438"/>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31000299"/>
    <s v="Other Not Classified"/>
    <n v="0.876"/>
    <n v="2.1899999999999999E-2"/>
    <n v="8.7599999999999997E-2"/>
    <s v=""/>
    <s v=""/>
  </r>
  <r>
    <s v="WYDEQ Permitted Sources"/>
    <s v="56"/>
    <x v="7"/>
    <n v="10201002"/>
    <s v="Process Heaters"/>
    <n v="1.752"/>
    <n v="4.3799999999999999E-2"/>
    <n v="0.17519999999999999"/>
    <s v=""/>
    <s v=""/>
  </r>
  <r>
    <s v="WYDEQ Permitted Sources"/>
    <s v="56"/>
    <x v="7"/>
    <n v="10201002"/>
    <s v="Process Heaters"/>
    <n v="2.6280000000000001"/>
    <n v="0"/>
    <n v="0.35039999999999999"/>
    <s v=""/>
    <s v=""/>
  </r>
  <r>
    <s v="WYDEQ Permitted Sources"/>
    <s v="56"/>
    <x v="7"/>
    <n v="31000227"/>
    <s v="Dehydrator"/>
    <n v="0"/>
    <n v="7.008"/>
    <n v="0"/>
    <s v=""/>
    <s v=""/>
  </r>
  <r>
    <s v="WYDEQ Permitted Sources"/>
    <s v="56"/>
    <x v="7"/>
    <n v="40400311"/>
    <s v="Permitted Tank Losses"/>
    <n v="0"/>
    <n v="27.155999999999999"/>
    <n v="0"/>
    <s v=""/>
    <s v=""/>
  </r>
  <r>
    <s v="WYDEQ Permitted Sources"/>
    <s v="56"/>
    <x v="7"/>
    <n v="40400311"/>
    <s v="Permitted Tank Losses"/>
    <n v="0"/>
    <n v="7.008"/>
    <n v="0"/>
    <s v=""/>
    <s v=""/>
  </r>
  <r>
    <s v="WYDEQ Permitted Sources"/>
    <s v="56"/>
    <x v="7"/>
    <n v="31088811"/>
    <s v="Permitted Fugitives"/>
    <n v="0"/>
    <n v="0.438"/>
    <n v="0"/>
    <s v=""/>
    <s v=""/>
  </r>
  <r>
    <s v="WYDEQ Permitted Sources"/>
    <s v="56"/>
    <x v="7"/>
    <n v="40400311"/>
    <s v="Permitted Tank Losses"/>
    <n v="0"/>
    <n v="35.04"/>
    <n v="0"/>
    <s v=""/>
    <s v=""/>
  </r>
  <r>
    <s v="WYDEQ Permitted Sources"/>
    <s v="56"/>
    <x v="7"/>
    <n v="31000227"/>
    <s v="Dehydrator"/>
    <n v="0"/>
    <n v="12.920999999999999"/>
    <n v="0"/>
    <s v=""/>
    <s v=""/>
  </r>
  <r>
    <s v="WYDEQ Permitted Sources"/>
    <s v="56"/>
    <x v="4"/>
    <n v="31000227"/>
    <s v="Dehydrator"/>
    <n v="0.876"/>
    <n v="0"/>
    <n v="0.876"/>
    <s v=""/>
    <s v=""/>
  </r>
  <r>
    <s v="WYDEQ Permitted Sources"/>
    <s v="56"/>
    <x v="4"/>
    <n v="31000227"/>
    <s v="Dehydrator"/>
    <n v="0.876"/>
    <n v="0"/>
    <n v="0.876"/>
    <s v=""/>
    <s v=""/>
  </r>
  <r>
    <s v="WYDEQ Permitted Sources"/>
    <s v="56"/>
    <x v="4"/>
    <n v="31000228"/>
    <s v="Dehydrator"/>
    <n v="0.2"/>
    <n v="0"/>
    <n v="0"/>
    <s v=""/>
    <s v=""/>
  </r>
  <r>
    <s v="WYDEQ Permitted Sources"/>
    <s v="56"/>
    <x v="4"/>
    <n v="31000220"/>
    <s v="Permitted Fugitives"/>
    <n v="0"/>
    <n v="11.1"/>
    <n v="0"/>
    <s v=""/>
    <s v=""/>
  </r>
  <r>
    <s v="WYDEQ Permitted Sources"/>
    <s v="56"/>
    <x v="4"/>
    <n v="40400312"/>
    <s v="Permitted Tank Losses"/>
    <n v="0"/>
    <n v="5.0999999999999996"/>
    <n v="0"/>
    <s v=""/>
    <s v=""/>
  </r>
  <r>
    <s v="WYDEQ Permitted Sources"/>
    <s v="56"/>
    <x v="4"/>
    <n v="10201002"/>
    <s v="Process Heaters"/>
    <n v="5.694"/>
    <n v="0"/>
    <n v="9.1980000000000004"/>
    <s v=""/>
    <s v=""/>
  </r>
  <r>
    <s v="WYDEQ Permitted Sources"/>
    <s v="56"/>
    <x v="4"/>
    <n v="31000299"/>
    <s v="Other Not Classified"/>
    <n v="0"/>
    <n v="8.76"/>
    <n v="0"/>
    <s v=""/>
    <s v=""/>
  </r>
  <r>
    <s v="WYDEQ Permitted Sources"/>
    <s v="56"/>
    <x v="4"/>
    <n v="40400311"/>
    <s v="Permitted Tank Losses"/>
    <n v="0"/>
    <n v="0.876"/>
    <n v="0"/>
    <s v=""/>
    <s v=""/>
  </r>
  <r>
    <s v="WYDEQ Permitted Sources"/>
    <s v="56"/>
    <x v="4"/>
    <n v="10201002"/>
    <s v="Process Heaters"/>
    <n v="7.008"/>
    <n v="0"/>
    <n v="11.388"/>
    <s v=""/>
    <s v=""/>
  </r>
  <r>
    <s v="WYDEQ Permitted Sources"/>
    <s v="56"/>
    <x v="4"/>
    <n v="31000227"/>
    <s v="Dehydrator"/>
    <n v="0"/>
    <n v="14.454000000000001"/>
    <n v="0"/>
    <s v=""/>
    <s v=""/>
  </r>
  <r>
    <s v="WYDEQ Permitted Sources"/>
    <s v="56"/>
    <x v="4"/>
    <n v="31000404"/>
    <s v="Process Heaters"/>
    <n v="0.4"/>
    <n v="0"/>
    <n v="0.1"/>
    <s v=""/>
    <s v=""/>
  </r>
  <r>
    <s v="WYDEQ Permitted Sources"/>
    <s v="56"/>
    <x v="4"/>
    <n v="40400312"/>
    <s v="Permitted Tank Losses"/>
    <n v="0"/>
    <n v="9.9"/>
    <n v="0"/>
    <s v=""/>
    <s v=""/>
  </r>
  <r>
    <s v="WYDEQ Permitted Sources"/>
    <s v="56"/>
    <x v="4"/>
    <n v="31000220"/>
    <s v="Permitted Fugitives"/>
    <n v="0"/>
    <n v="1.9"/>
    <n v="0"/>
    <s v=""/>
    <s v=""/>
  </r>
  <r>
    <s v="WYDEQ Permitted Sources"/>
    <s v="56"/>
    <x v="4"/>
    <n v="40400312"/>
    <s v="Permitted Tank Losses"/>
    <n v="0"/>
    <n v="14.8"/>
    <n v="0"/>
    <s v=""/>
    <s v=""/>
  </r>
  <r>
    <s v="WYDEQ Permitted Sources"/>
    <s v="56"/>
    <x v="4"/>
    <n v="31000404"/>
    <s v="Process Heaters"/>
    <n v="0.5"/>
    <n v="0"/>
    <n v="0.1"/>
    <s v=""/>
    <s v=""/>
  </r>
  <r>
    <s v="WYDEQ Permitted Sources"/>
    <s v="56"/>
    <x v="4"/>
    <n v="31000220"/>
    <s v="Permitted Fugitives"/>
    <n v="0"/>
    <n v="1.4"/>
    <n v="0"/>
    <s v=""/>
    <s v=""/>
  </r>
  <r>
    <s v="WYDEQ Permitted Sources"/>
    <s v="56"/>
    <x v="4"/>
    <n v="40400311"/>
    <s v="Permitted Tank Losses"/>
    <n v="0"/>
    <n v="3.504"/>
    <n v="0"/>
    <s v=""/>
    <s v=""/>
  </r>
  <r>
    <s v="WYDEQ Permitted Sources"/>
    <s v="56"/>
    <x v="4"/>
    <n v="31088811"/>
    <s v="Permitted Fugitives"/>
    <n v="0"/>
    <n v="0.438"/>
    <n v="0"/>
    <s v=""/>
    <s v=""/>
  </r>
  <r>
    <s v="WYDEQ Permitted Sources"/>
    <s v="56"/>
    <x v="4"/>
    <n v="31000404"/>
    <s v="Process Heaters"/>
    <n v="0.3"/>
    <n v="0"/>
    <n v="0.3"/>
    <s v=""/>
    <s v=""/>
  </r>
  <r>
    <s v="WYDEQ Permitted Sources"/>
    <s v="56"/>
    <x v="4"/>
    <n v="31088811"/>
    <s v="Permitted Fugitives"/>
    <n v="0"/>
    <n v="7.2270000000000003"/>
    <n v="0"/>
    <s v=""/>
    <s v=""/>
  </r>
  <r>
    <s v="WYDEQ Permitted Sources"/>
    <s v="56"/>
    <x v="4"/>
    <n v="40400311"/>
    <s v="Permitted Tank Losses"/>
    <n v="0"/>
    <n v="371.86200000000002"/>
    <n v="0"/>
    <s v=""/>
    <s v=""/>
  </r>
  <r>
    <s v="WYDEQ Permitted Sources"/>
    <s v="56"/>
    <x v="4"/>
    <n v="31000227"/>
    <s v="Dehydrator"/>
    <n v="8.7599999999999997E-2"/>
    <n v="1.3140000000000001"/>
    <n v="4.3799999999999999E-2"/>
    <s v=""/>
    <s v=""/>
  </r>
  <r>
    <s v="WYDEQ Permitted Sources"/>
    <s v="56"/>
    <x v="4"/>
    <n v="31088811"/>
    <s v="Permitted Fugitives"/>
    <n v="0"/>
    <n v="7.4459999999999997"/>
    <n v="0"/>
    <s v=""/>
    <s v=""/>
  </r>
  <r>
    <s v="WYDEQ Permitted Sources"/>
    <s v="56"/>
    <x v="4"/>
    <n v="40400311"/>
    <s v="Permitted Tank Losses"/>
    <n v="0"/>
    <n v="12.702"/>
    <n v="0"/>
    <s v=""/>
    <s v=""/>
  </r>
  <r>
    <s v="WYDEQ Permitted Sources"/>
    <s v="56"/>
    <x v="4"/>
    <n v="31088811"/>
    <s v="Permitted Fugitives"/>
    <n v="0"/>
    <n v="1.752"/>
    <n v="0"/>
    <s v=""/>
    <s v=""/>
  </r>
  <r>
    <s v="WYDEQ Permitted Sources"/>
    <s v="56"/>
    <x v="4"/>
    <n v="40400311"/>
    <s v="Permitted Tank Losses"/>
    <n v="0"/>
    <n v="21.462"/>
    <n v="0"/>
    <s v=""/>
    <s v=""/>
  </r>
  <r>
    <s v="WYDEQ Permitted Sources"/>
    <s v="56"/>
    <x v="4"/>
    <n v="31088811"/>
    <s v="Permitted Fugitives"/>
    <n v="0"/>
    <n v="0.876"/>
    <n v="0"/>
    <s v=""/>
    <s v=""/>
  </r>
  <r>
    <s v="WYDEQ Permitted Sources"/>
    <s v="56"/>
    <x v="4"/>
    <n v="31088811"/>
    <s v="Permitted Fugitives"/>
    <n v="0"/>
    <n v="0.61319999999999997"/>
    <n v="0"/>
    <s v=""/>
    <s v=""/>
  </r>
  <r>
    <s v="WYDEQ Permitted Sources"/>
    <s v="56"/>
    <x v="4"/>
    <n v="31000227"/>
    <s v="Dehydrator"/>
    <n v="0.219"/>
    <n v="8.7599999999999997E-2"/>
    <n v="8.7599999999999997E-2"/>
    <s v=""/>
    <s v=""/>
  </r>
  <r>
    <s v="WYDEQ Permitted Sources"/>
    <s v="56"/>
    <x v="4"/>
    <n v="31000227"/>
    <s v="Dehydrator"/>
    <n v="0.26279999999999998"/>
    <n v="0"/>
    <n v="0"/>
    <s v=""/>
    <s v=""/>
  </r>
  <r>
    <s v="WYDEQ Permitted Sources"/>
    <s v="56"/>
    <x v="4"/>
    <n v="10201002"/>
    <s v="Process Heaters"/>
    <n v="0.74460000000000004"/>
    <n v="0"/>
    <n v="0"/>
    <s v=""/>
    <s v=""/>
  </r>
  <r>
    <s v="WYDEQ Permitted Sources"/>
    <s v="56"/>
    <x v="4"/>
    <n v="40400312"/>
    <s v="Permitted Tank Losses"/>
    <n v="0"/>
    <n v="2.6"/>
    <n v="0"/>
    <s v=""/>
    <s v=""/>
  </r>
  <r>
    <s v="WYDEQ Permitted Sources"/>
    <s v="56"/>
    <x v="4"/>
    <n v="31000302"/>
    <s v="Dehydrator"/>
    <n v="0"/>
    <n v="10.7"/>
    <n v="0"/>
    <s v=""/>
    <s v=""/>
  </r>
  <r>
    <s v="WYDEQ Permitted Sources"/>
    <s v="56"/>
    <x v="4"/>
    <n v="31000404"/>
    <s v="Process Heaters"/>
    <n v="0.2"/>
    <n v="0"/>
    <n v="0"/>
    <s v=""/>
    <s v=""/>
  </r>
  <r>
    <s v="WYDEQ Permitted Sources"/>
    <s v="56"/>
    <x v="4"/>
    <n v="40400311"/>
    <s v="Permitted Tank Losses"/>
    <n v="0"/>
    <n v="7.4897999999999998"/>
    <n v="0"/>
    <s v=""/>
    <s v=""/>
  </r>
  <r>
    <s v="WYDEQ Permitted Sources"/>
    <s v="56"/>
    <x v="0"/>
    <n v="31000227"/>
    <s v="Dehydrator"/>
    <n v="0"/>
    <n v="1.8"/>
    <n v="0"/>
    <s v=""/>
    <s v=""/>
  </r>
  <r>
    <s v="WYDEQ Permitted Sources"/>
    <s v="56"/>
    <x v="0"/>
    <n v="31000404"/>
    <s v="Process Heaters"/>
    <n v="0.3"/>
    <n v="0"/>
    <n v="0.3"/>
    <s v=""/>
    <s v=""/>
  </r>
  <r>
    <s v="WYDEQ Permitted Sources"/>
    <s v="56"/>
    <x v="0"/>
    <n v="31000228"/>
    <s v="Dehydrator"/>
    <n v="0.5"/>
    <n v="0"/>
    <n v="0.4"/>
    <s v=""/>
    <s v=""/>
  </r>
  <r>
    <s v="WYDEQ Permitted Sources"/>
    <s v="56"/>
    <x v="0"/>
    <n v="31000205"/>
    <s v="Natural Gas Production, Flares "/>
    <n v="1"/>
    <n v="0.8"/>
    <n v="0.04"/>
    <s v=""/>
    <s v=""/>
  </r>
  <r>
    <s v="WYDEQ Permitted Sources"/>
    <s v="56"/>
    <x v="0"/>
    <n v="31000216"/>
    <s v="Natural Gas Production, Flares "/>
    <n v="6.9572598851254899E-2"/>
    <n v="0"/>
    <n v="0.1"/>
    <s v=""/>
    <s v=""/>
  </r>
  <r>
    <s v="WYDEQ Permitted Sources"/>
    <s v="56"/>
    <x v="0"/>
    <n v="30600105"/>
    <s v="Process Heaters"/>
    <n v="0.3"/>
    <n v="0"/>
    <n v="0.4"/>
    <s v=""/>
    <s v=""/>
  </r>
  <r>
    <s v="WYDEQ Permitted Sources"/>
    <s v="56"/>
    <x v="0"/>
    <n v="30600105"/>
    <s v="Process Heaters"/>
    <n v="0.3"/>
    <n v="0"/>
    <n v="0.4"/>
    <s v=""/>
    <s v=""/>
  </r>
  <r>
    <s v="WYDEQ Permitted Sources"/>
    <s v="56"/>
    <x v="0"/>
    <n v="30600105"/>
    <s v="Process Heaters"/>
    <n v="0.3"/>
    <n v="0"/>
    <n v="0.4"/>
    <s v=""/>
    <s v=""/>
  </r>
  <r>
    <s v="WYDEQ Permitted Sources"/>
    <s v="56"/>
    <x v="0"/>
    <n v="30600105"/>
    <s v="Process Heaters"/>
    <n v="0.3"/>
    <n v="0"/>
    <n v="0.4"/>
    <s v=""/>
    <s v=""/>
  </r>
  <r>
    <s v="WYDEQ Permitted Sources"/>
    <s v="56"/>
    <x v="0"/>
    <n v="30600105"/>
    <s v="Process Heaters"/>
    <n v="0.3"/>
    <n v="0"/>
    <n v="0.4"/>
    <s v=""/>
    <s v=""/>
  </r>
  <r>
    <s v="WYDEQ Permitted Sources"/>
    <s v="56"/>
    <x v="0"/>
    <n v="10200602"/>
    <s v="Process Heaters"/>
    <n v="14.2"/>
    <n v="0"/>
    <n v="23.8"/>
    <s v=""/>
    <s v=""/>
  </r>
  <r>
    <s v="WYDEQ Permitted Sources"/>
    <s v="56"/>
    <x v="0"/>
    <n v="30600106"/>
    <s v="Process Heaters"/>
    <n v="4.5999999999999996"/>
    <n v="0"/>
    <n v="7.8"/>
    <s v=""/>
    <s v=""/>
  </r>
  <r>
    <s v="WYDEQ Permitted Sources"/>
    <s v="56"/>
    <x v="0"/>
    <n v="30600106"/>
    <s v="Process Heaters"/>
    <n v="2.7"/>
    <n v="0"/>
    <n v="4.5"/>
    <s v=""/>
    <s v=""/>
  </r>
  <r>
    <s v="WYDEQ Permitted Sources"/>
    <s v="56"/>
    <x v="0"/>
    <n v="30600106"/>
    <s v="Process Heaters"/>
    <n v="0.5"/>
    <n v="0"/>
    <n v="0.8"/>
    <s v=""/>
    <s v=""/>
  </r>
  <r>
    <s v="WYDEQ Permitted Sources"/>
    <s v="56"/>
    <x v="0"/>
    <n v="30490024"/>
    <s v="Natural Gas Production, Flares "/>
    <n v="0.5"/>
    <n v="0"/>
    <n v="0"/>
    <s v=""/>
    <s v=""/>
  </r>
  <r>
    <s v="WYDEQ Permitted Sources"/>
    <s v="56"/>
    <x v="0"/>
    <n v="30490024"/>
    <s v="Natural Gas Production, Flares "/>
    <n v="0.1"/>
    <n v="0"/>
    <n v="0"/>
    <s v=""/>
    <s v=""/>
  </r>
  <r>
    <s v="WYDEQ Permitted Sources"/>
    <s v="56"/>
    <x v="0"/>
    <n v="40600502"/>
    <s v="Permitted Tank Losses"/>
    <n v="0"/>
    <n v="0"/>
    <n v="0"/>
    <s v=""/>
    <s v=""/>
  </r>
  <r>
    <s v="WYDEQ Permitted Sources"/>
    <s v="56"/>
    <x v="0"/>
    <n v="50410310"/>
    <s v="Other Not Classified"/>
    <n v="0"/>
    <n v="10.199999999999999"/>
    <n v="0"/>
    <s v=""/>
    <s v=""/>
  </r>
  <r>
    <s v="WYDEQ Permitted Sources"/>
    <s v="56"/>
    <x v="0"/>
    <n v="31000201"/>
    <s v="Amine Unit"/>
    <n v="0.9"/>
    <n v="0.01"/>
    <n v="0.1"/>
    <s v=""/>
    <s v=""/>
  </r>
  <r>
    <s v="WYDEQ Permitted Sources"/>
    <s v="56"/>
    <x v="0"/>
    <n v="31000205"/>
    <s v="Natural Gas Production, Flares "/>
    <n v="3.1"/>
    <n v="6.38"/>
    <n v="16.8"/>
    <n v="0.03"/>
    <s v=""/>
  </r>
  <r>
    <s v="WYDEQ Permitted Sources"/>
    <s v="56"/>
    <x v="0"/>
    <n v="31000404"/>
    <s v="Process Heaters"/>
    <n v="8.9"/>
    <n v="0.13"/>
    <n v="1.5"/>
    <n v="0.03"/>
    <s v=""/>
  </r>
  <r>
    <s v="WYDEQ Permitted Sources"/>
    <s v="56"/>
    <x v="0"/>
    <n v="31000404"/>
    <s v="Process Heaters"/>
    <n v="8.9"/>
    <n v="0.13"/>
    <n v="1.5"/>
    <n v="0.03"/>
    <s v=""/>
  </r>
  <r>
    <s v="WYDEQ Permitted Sources"/>
    <s v="56"/>
    <x v="0"/>
    <n v="31000404"/>
    <s v="Process Heaters"/>
    <n v="19.899999999999999"/>
    <n v="0.28000000000000003"/>
    <n v="3.5"/>
    <n v="0.06"/>
    <s v=""/>
  </r>
  <r>
    <s v="WYDEQ Permitted Sources"/>
    <s v="56"/>
    <x v="0"/>
    <n v="31000209"/>
    <s v="Other Not Classified"/>
    <n v="8.3000000000000007"/>
    <n v="0.12"/>
    <n v="0.9"/>
    <n v="28"/>
    <s v=""/>
  </r>
  <r>
    <s v="WYDEQ Permitted Sources"/>
    <s v="56"/>
    <x v="0"/>
    <n v="31000404"/>
    <s v="Process Heaters"/>
    <n v="1.4"/>
    <n v="0.03"/>
    <n v="0.2"/>
    <s v=""/>
    <s v=""/>
  </r>
  <r>
    <s v="WYDEQ Permitted Sources"/>
    <s v="56"/>
    <x v="0"/>
    <n v="31000404"/>
    <s v="Process Heaters"/>
    <n v="3.7"/>
    <n v="7.0000000000000007E-2"/>
    <n v="0.4"/>
    <n v="0.01"/>
    <s v=""/>
  </r>
  <r>
    <s v="WYDEQ Permitted Sources"/>
    <s v="56"/>
    <x v="0"/>
    <n v="31000228"/>
    <s v="Dehydrator"/>
    <n v="0.3"/>
    <n v="0"/>
    <n v="0.3"/>
    <s v=""/>
    <s v=""/>
  </r>
  <r>
    <s v="WYDEQ Permitted Sources"/>
    <s v="56"/>
    <x v="0"/>
    <n v="31000227"/>
    <s v="Dehydrator"/>
    <n v="0"/>
    <n v="0.5"/>
    <n v="0"/>
    <s v=""/>
    <s v=""/>
  </r>
  <r>
    <s v="WYDEQ Permitted Sources"/>
    <s v="56"/>
    <x v="0"/>
    <n v="31000220"/>
    <s v="Permitted Fugitives"/>
    <n v="0"/>
    <n v="1.5"/>
    <n v="0"/>
    <s v=""/>
    <s v=""/>
  </r>
  <r>
    <s v="WYDEQ Permitted Sources"/>
    <s v="56"/>
    <x v="0"/>
    <n v="31000228"/>
    <s v="Dehydrator"/>
    <n v="0.3"/>
    <n v="0"/>
    <n v="0.1"/>
    <s v=""/>
    <s v=""/>
  </r>
  <r>
    <s v="WYDEQ Permitted Sources"/>
    <s v="56"/>
    <x v="0"/>
    <n v="40400312"/>
    <s v="Permitted Tank Losses"/>
    <n v="6.1"/>
    <n v="23.4"/>
    <n v="1.5"/>
    <s v=""/>
    <s v=""/>
  </r>
  <r>
    <s v="WYDEQ Permitted Sources"/>
    <s v="56"/>
    <x v="0"/>
    <n v="31000302"/>
    <s v="Dehydrator"/>
    <n v="0.2"/>
    <n v="4.5"/>
    <n v="0.2"/>
    <s v=""/>
    <s v=""/>
  </r>
  <r>
    <s v="WYDEQ Permitted Sources"/>
    <s v="56"/>
    <x v="0"/>
    <n v="31000299"/>
    <s v="Other Not Classified"/>
    <n v="0.2"/>
    <n v="0.4"/>
    <n v="0.1"/>
    <s v=""/>
    <s v=""/>
  </r>
  <r>
    <s v="WYDEQ Permitted Sources"/>
    <s v="56"/>
    <x v="0"/>
    <n v="31000228"/>
    <s v="Dehydrator"/>
    <n v="0.2"/>
    <n v="0"/>
    <n v="0.2"/>
    <s v=""/>
    <s v=""/>
  </r>
  <r>
    <s v="WYDEQ Permitted Sources"/>
    <s v="56"/>
    <x v="0"/>
    <n v="31000227"/>
    <s v="Dehydrator"/>
    <n v="0"/>
    <n v="0.4"/>
    <n v="0"/>
    <s v=""/>
    <s v=""/>
  </r>
  <r>
    <s v="WYDEQ Permitted Sources"/>
    <s v="56"/>
    <x v="0"/>
    <n v="31000220"/>
    <s v="Permitted Fugitives"/>
    <n v="0"/>
    <n v="0.4"/>
    <n v="0"/>
    <s v=""/>
    <s v=""/>
  </r>
  <r>
    <s v="WYDEQ Permitted Sources"/>
    <s v="56"/>
    <x v="0"/>
    <n v="31000220"/>
    <s v="Permitted Fugitives"/>
    <n v="0"/>
    <n v="2.1999999999999999E-2"/>
    <n v="0"/>
    <s v=""/>
    <s v=""/>
  </r>
  <r>
    <s v="WYDEQ Permitted Sources"/>
    <s v="56"/>
    <x v="0"/>
    <n v="31000302"/>
    <s v="Dehydrator"/>
    <n v="0"/>
    <n v="0"/>
    <n v="0"/>
    <s v=""/>
    <s v=""/>
  </r>
  <r>
    <s v="WYDEQ Permitted Sources"/>
    <s v="56"/>
    <x v="0"/>
    <n v="31000301"/>
    <s v="Dehydrator"/>
    <n v="0"/>
    <n v="17.2"/>
    <n v="0"/>
    <s v=""/>
    <s v=""/>
  </r>
  <r>
    <s v="WYDEQ Permitted Sources"/>
    <s v="56"/>
    <x v="0"/>
    <n v="31000301"/>
    <s v="Dehydrator"/>
    <n v="0"/>
    <n v="0"/>
    <n v="0"/>
    <s v=""/>
    <s v=""/>
  </r>
  <r>
    <s v="WYDEQ Permitted Sources"/>
    <s v="56"/>
    <x v="0"/>
    <n v="31000404"/>
    <s v="Process Heaters"/>
    <n v="1.35"/>
    <n v="0.06"/>
    <n v="0.3"/>
    <s v=""/>
    <s v=""/>
  </r>
  <r>
    <s v="WYDEQ Permitted Sources"/>
    <s v="56"/>
    <x v="0"/>
    <n v="31000302"/>
    <s v="Dehydrator"/>
    <n v="0"/>
    <n v="0"/>
    <n v="0"/>
    <s v=""/>
    <s v=""/>
  </r>
  <r>
    <s v="WYDEQ Permitted Sources"/>
    <s v="56"/>
    <x v="0"/>
    <n v="31000404"/>
    <s v="Process Heaters"/>
    <n v="0"/>
    <n v="0"/>
    <n v="0"/>
    <s v=""/>
    <s v=""/>
  </r>
  <r>
    <s v="WYDEQ Permitted Sources"/>
    <s v="56"/>
    <x v="0"/>
    <n v="31000220"/>
    <s v="Permitted Fugitives"/>
    <n v="0"/>
    <n v="0.34"/>
    <n v="0"/>
    <s v=""/>
    <s v=""/>
  </r>
  <r>
    <s v="WYDEQ Permitted Sources"/>
    <s v="56"/>
    <x v="0"/>
    <n v="31000299"/>
    <s v="Other Not Classified"/>
    <n v="0"/>
    <n v="0.34"/>
    <n v="0"/>
    <s v=""/>
    <s v=""/>
  </r>
  <r>
    <s v="WYDEQ Permitted Sources"/>
    <s v="56"/>
    <x v="0"/>
    <n v="31000228"/>
    <s v="Dehydrator"/>
    <n v="0.20899999999999999"/>
    <n v="0"/>
    <n v="0.20899999999999999"/>
    <s v=""/>
    <s v=""/>
  </r>
  <r>
    <s v="WYDEQ Permitted Sources"/>
    <s v="56"/>
    <x v="0"/>
    <n v="31000404"/>
    <s v="Process Heaters"/>
    <n v="0.104"/>
    <n v="0"/>
    <n v="0"/>
    <s v=""/>
    <s v=""/>
  </r>
  <r>
    <s v="WYDEQ Permitted Sources"/>
    <s v="56"/>
    <x v="0"/>
    <n v="31000205"/>
    <s v="Natural Gas Production, Flares "/>
    <n v="0.1"/>
    <n v="9.4"/>
    <n v="0.1"/>
    <s v=""/>
    <s v=""/>
  </r>
  <r>
    <s v="WYDEQ Permitted Sources"/>
    <s v="56"/>
    <x v="0"/>
    <n v="31000227"/>
    <s v="Dehydrator"/>
    <n v="0"/>
    <n v="3.7"/>
    <n v="0"/>
    <s v=""/>
    <s v=""/>
  </r>
  <r>
    <s v="WYDEQ Permitted Sources"/>
    <s v="56"/>
    <x v="0"/>
    <n v="31000228"/>
    <s v="Dehydrator"/>
    <n v="0.1"/>
    <n v="0.1"/>
    <n v="0.1"/>
    <s v=""/>
    <s v=""/>
  </r>
  <r>
    <s v="WYDEQ Permitted Sources"/>
    <s v="56"/>
    <x v="0"/>
    <n v="31000220"/>
    <s v="Permitted Fugitives"/>
    <n v="0"/>
    <n v="0.2"/>
    <n v="0"/>
    <s v=""/>
    <s v=""/>
  </r>
  <r>
    <s v="WYDEQ Permitted Sources"/>
    <s v="56"/>
    <x v="0"/>
    <n v="31000220"/>
    <s v="Permitted Fugitives"/>
    <n v="0"/>
    <n v="0.3"/>
    <n v="0"/>
    <s v=""/>
    <s v=""/>
  </r>
  <r>
    <s v="WYDEQ Permitted Sources"/>
    <s v="56"/>
    <x v="6"/>
    <n v="10201002"/>
    <s v="Process Heaters"/>
    <n v="0.438"/>
    <n v="0.438"/>
    <n v="0.876"/>
    <s v=""/>
    <s v=""/>
  </r>
  <r>
    <s v="WYDEQ Permitted Sources"/>
    <s v="56"/>
    <x v="6"/>
    <n v="10201002"/>
    <s v="Process Heaters"/>
    <n v="12.263999999999999"/>
    <n v="0.876"/>
    <n v="15.768000000000001"/>
    <s v=""/>
    <s v=""/>
  </r>
  <r>
    <s v="WYDEQ Permitted Sources"/>
    <s v="56"/>
    <x v="6"/>
    <n v="31000227"/>
    <s v="Dehydrator"/>
    <n v="0.219"/>
    <n v="4.3799999999999999E-2"/>
    <n v="0.35039999999999999"/>
    <s v=""/>
    <s v=""/>
  </r>
  <r>
    <s v="WYDEQ Permitted Sources"/>
    <s v="56"/>
    <x v="6"/>
    <n v="31000305"/>
    <s v="Amine Unit"/>
    <n v="0.876"/>
    <n v="8.7599999999999997E-2"/>
    <n v="1.3140000000000001"/>
    <s v=""/>
    <s v=""/>
  </r>
  <r>
    <s v="WYDEQ Permitted Sources"/>
    <s v="56"/>
    <x v="6"/>
    <n v="31088811"/>
    <s v="Permitted Fugitives"/>
    <n v="0"/>
    <n v="1.3140000000000001"/>
    <n v="0"/>
    <s v=""/>
    <s v=""/>
  </r>
  <r>
    <s v="WYDEQ Permitted Sources"/>
    <s v="56"/>
    <x v="6"/>
    <n v="40400312"/>
    <s v="Permitted Tank Losses"/>
    <n v="0"/>
    <n v="4.8179999999999996"/>
    <n v="0"/>
    <s v=""/>
    <s v=""/>
  </r>
  <r>
    <s v="WYDEQ Permitted Sources"/>
    <s v="56"/>
    <x v="6"/>
    <n v="40400311"/>
    <s v="Permitted Tank Losses"/>
    <n v="0"/>
    <n v="0.876"/>
    <n v="0"/>
    <s v=""/>
    <s v=""/>
  </r>
  <r>
    <s v="WYDEQ Permitted Sources"/>
    <s v="56"/>
    <x v="5"/>
    <n v="20200201"/>
    <s v="Compressor Engines"/>
    <n v="106.27331344797179"/>
    <n v="28.04214581128748"/>
    <n v="93.498359523809526"/>
    <n v="2.835727602754766"/>
    <n v="3.6788565465405583"/>
  </r>
  <r>
    <s v="WYDEQ Permitted Sources"/>
    <s v="56"/>
    <x v="5"/>
    <n v="20200201"/>
    <s v="Compressor Engines"/>
    <n v="1206.3805474338621"/>
    <n v="834.70114863640867"/>
    <n v="880.03773649418531"/>
    <n v="3.1576077673732361"/>
    <n v="14.126032460620591"/>
  </r>
  <r>
    <s v="WYDEQ Permitted Sources"/>
    <s v="56"/>
    <x v="5"/>
    <s v="31000404"/>
    <s v="Process Heaters"/>
    <n v="25.495107843137252"/>
    <n v="1.6252735784313725"/>
    <n v="21.231890588235295"/>
    <n v="0.12275711764705881"/>
    <n v="1.5549234901960785"/>
  </r>
  <r>
    <s v="WYDEQ Permitted Sources"/>
    <s v="56"/>
    <x v="5"/>
    <n v="40400301"/>
    <s v="Permitted Tank Losses"/>
    <n v="2.6475462190169998"/>
    <n v="25.952314665694175"/>
    <n v="0.66188655475424996"/>
    <n v="0"/>
    <n v="0"/>
  </r>
  <r>
    <s v="WYDEQ Permitted Sources"/>
    <s v="56"/>
    <x v="5"/>
    <n v="31000227"/>
    <s v="Dehydrator"/>
    <n v="22.2396474972"/>
    <n v="42.216773953000001"/>
    <n v="5.5599118743"/>
    <n v="0"/>
    <n v="0"/>
  </r>
  <r>
    <s v="WYDEQ Permitted Sources"/>
    <s v="56"/>
    <x v="5"/>
    <n v="31000220"/>
    <s v="Other Not Classified"/>
    <n v="6.4880121600000007E-2"/>
    <n v="11.161799131483725"/>
    <n v="1.6220030400000002E-2"/>
    <n v="0"/>
    <n v="0"/>
  </r>
  <r>
    <s v="WYDEQ Permitted Sources"/>
    <s v="56"/>
    <x v="5"/>
    <n v="31000101"/>
    <s v="Permitted Fugitives"/>
    <n v="0"/>
    <n v="326.47192956547133"/>
    <n v="0"/>
    <n v="0"/>
    <n v="9.0166500000000003"/>
  </r>
  <r>
    <s v="WYDEQ Permitted Sources"/>
    <s v="56"/>
    <x v="5"/>
    <n v="31000220"/>
    <s v="Other Not Classified"/>
    <n v="0.8975589140000001"/>
    <n v="3.351914231324995"/>
    <n v="0.22438972850000002"/>
    <n v="0"/>
    <n v="0"/>
  </r>
  <r>
    <s v="WYDEQ Permitted Sources"/>
    <s v="56"/>
    <x v="5"/>
    <n v="31000220"/>
    <s v="Other Not Classified"/>
    <n v="10.5"/>
    <n v="225.99982201568019"/>
    <n v="41.900000000000006"/>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B15:G24" firstHeaderRow="1" firstDataRow="2" firstDataCol="1"/>
  <pivotFields count="10">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2"/>
  </rowFields>
  <rowItems count="8">
    <i>
      <x/>
    </i>
    <i>
      <x v="1"/>
    </i>
    <i>
      <x v="2"/>
    </i>
    <i>
      <x v="3"/>
    </i>
    <i>
      <x v="4"/>
    </i>
    <i>
      <x v="5"/>
    </i>
    <i>
      <x v="6"/>
    </i>
    <i>
      <x v="7"/>
    </i>
  </rowItems>
  <colFields count="1">
    <field x="-2"/>
  </colFields>
  <colItems count="5">
    <i>
      <x/>
    </i>
    <i i="1">
      <x v="1"/>
    </i>
    <i i="2">
      <x v="2"/>
    </i>
    <i i="3">
      <x v="3"/>
    </i>
    <i i="4">
      <x v="4"/>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2">
    <format dxfId="24">
      <pivotArea dataOnly="0" labelOnly="1" outline="0" fieldPosition="0">
        <references count="1">
          <reference field="2" count="0"/>
        </references>
      </pivotArea>
    </format>
    <format dxfId="23">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Data" updatedVersion="4" minRefreshableVersion="3" showMemberPropertyTips="0" useAutoFormatting="1" rowGrandTotals="0" colGrandTotals="0" itemPrintTitles="1" createdVersion="4" indent="0" compact="0" compactData="0" gridDropZones="1">
  <location ref="C56:AQ84" firstHeaderRow="1" firstDataRow="3"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0"/>
        <item x="1"/>
        <item x="2"/>
        <item x="3"/>
        <item x="4"/>
        <item x="5"/>
        <item x="6"/>
        <item x="7"/>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axis="axisRow" compact="0" outline="0" showAll="0" defaultSubtotal="0">
      <items count="26">
        <item x="25"/>
        <item x="15"/>
        <item x="22"/>
        <item x="11"/>
        <item x="20"/>
        <item x="17"/>
        <item x="3"/>
        <item x="4"/>
        <item x="9"/>
        <item x="5"/>
        <item x="14"/>
        <item x="24"/>
        <item x="12"/>
        <item x="10"/>
        <item x="23"/>
        <item x="6"/>
        <item x="21"/>
        <item x="7"/>
        <item x="16"/>
        <item x="13"/>
        <item x="0"/>
        <item x="19"/>
        <item x="18"/>
        <item x="1"/>
        <item x="2"/>
        <item x="8"/>
      </items>
    </pivotField>
  </pivotFields>
  <rowFields count="1">
    <field x="11"/>
  </rowFields>
  <rowItems count="26">
    <i>
      <x/>
    </i>
    <i>
      <x v="1"/>
    </i>
    <i>
      <x v="2"/>
    </i>
    <i>
      <x v="3"/>
    </i>
    <i>
      <x v="4"/>
    </i>
    <i>
      <x v="5"/>
    </i>
    <i>
      <x v="6"/>
    </i>
    <i>
      <x v="7"/>
    </i>
    <i>
      <x v="8"/>
    </i>
    <i>
      <x v="9"/>
    </i>
    <i>
      <x v="10"/>
    </i>
    <i>
      <x v="11"/>
    </i>
    <i>
      <x v="12"/>
    </i>
    <i>
      <x v="13"/>
    </i>
    <i>
      <x v="14"/>
    </i>
    <i>
      <x v="15"/>
    </i>
    <i>
      <x v="16"/>
    </i>
    <i>
      <x v="17"/>
    </i>
    <i>
      <x v="18"/>
    </i>
    <i>
      <x v="19"/>
    </i>
    <i>
      <x v="20"/>
    </i>
    <i>
      <x v="21"/>
    </i>
    <i>
      <x v="22"/>
    </i>
    <i>
      <x v="23"/>
    </i>
    <i>
      <x v="24"/>
    </i>
    <i>
      <x v="25"/>
    </i>
  </rowItems>
  <colFields count="2">
    <field x="-2"/>
    <field x="2"/>
  </colFields>
  <colItems count="40">
    <i>
      <x/>
      <x/>
    </i>
    <i r="1">
      <x v="1"/>
    </i>
    <i r="1">
      <x v="2"/>
    </i>
    <i r="1">
      <x v="3"/>
    </i>
    <i r="1">
      <x v="4"/>
    </i>
    <i r="1">
      <x v="5"/>
    </i>
    <i r="1">
      <x v="6"/>
    </i>
    <i r="1">
      <x v="7"/>
    </i>
    <i i="1">
      <x v="1"/>
      <x/>
    </i>
    <i r="1" i="1">
      <x v="1"/>
    </i>
    <i r="1" i="1">
      <x v="2"/>
    </i>
    <i r="1" i="1">
      <x v="3"/>
    </i>
    <i r="1" i="1">
      <x v="4"/>
    </i>
    <i r="1" i="1">
      <x v="5"/>
    </i>
    <i r="1" i="1">
      <x v="6"/>
    </i>
    <i r="1" i="1">
      <x v="7"/>
    </i>
    <i i="2">
      <x v="2"/>
      <x/>
    </i>
    <i r="1" i="2">
      <x v="1"/>
    </i>
    <i r="1" i="2">
      <x v="2"/>
    </i>
    <i r="1" i="2">
      <x v="3"/>
    </i>
    <i r="1" i="2">
      <x v="4"/>
    </i>
    <i r="1" i="2">
      <x v="5"/>
    </i>
    <i r="1" i="2">
      <x v="6"/>
    </i>
    <i r="1" i="2">
      <x v="7"/>
    </i>
    <i i="3">
      <x v="3"/>
      <x/>
    </i>
    <i r="1" i="3">
      <x v="1"/>
    </i>
    <i r="1" i="3">
      <x v="2"/>
    </i>
    <i r="1" i="3">
      <x v="3"/>
    </i>
    <i r="1" i="3">
      <x v="4"/>
    </i>
    <i r="1" i="3">
      <x v="5"/>
    </i>
    <i r="1" i="3">
      <x v="6"/>
    </i>
    <i r="1" i="3">
      <x v="7"/>
    </i>
    <i i="4">
      <x v="4"/>
      <x/>
    </i>
    <i r="1" i="4">
      <x v="1"/>
    </i>
    <i r="1" i="4">
      <x v="2"/>
    </i>
    <i r="1" i="4">
      <x v="3"/>
    </i>
    <i r="1" i="4">
      <x v="4"/>
    </i>
    <i r="1" i="4">
      <x v="5"/>
    </i>
    <i r="1" i="4">
      <x v="6"/>
    </i>
    <i r="1" i="4">
      <x v="7"/>
    </i>
  </colItems>
  <dataFields count="5">
    <dataField name="Sum of NOx (tons/year)" fld="5" baseField="0" baseItem="0"/>
    <dataField name="Sum of VOC (tons/year)" fld="6" baseField="0" baseItem="0"/>
    <dataField name="Sum of CO (tons/year)" fld="7" baseField="0" baseItem="0"/>
    <dataField name="Sum of SOx (tons/year)" fld="8" baseField="0" baseItem="0"/>
    <dataField name="Sum of PM (tons/year)" fld="9" baseField="0" baseItem="0"/>
  </dataFields>
  <formats count="1">
    <format dxfId="20">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9:AB29"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26">
        <item x="25"/>
        <item x="15"/>
        <item x="22"/>
        <item x="11"/>
        <item x="20"/>
        <item x="17"/>
        <item x="3"/>
        <item x="4"/>
        <item x="9"/>
        <item x="5"/>
        <item x="14"/>
        <item x="24"/>
        <item x="12"/>
        <item x="10"/>
        <item x="23"/>
        <item x="6"/>
        <item x="21"/>
        <item x="7"/>
        <item x="16"/>
        <item x="13"/>
        <item x="0"/>
        <item x="19"/>
        <item x="18"/>
        <item x="1"/>
        <item x="2"/>
        <item x="8"/>
      </items>
    </pivotField>
  </pivotFields>
  <rowFields count="1">
    <field x="2"/>
  </rowFields>
  <rowItems count="9">
    <i>
      <x/>
    </i>
    <i>
      <x v="1"/>
    </i>
    <i>
      <x v="2"/>
    </i>
    <i>
      <x v="3"/>
    </i>
    <i>
      <x v="4"/>
    </i>
    <i>
      <x v="5"/>
    </i>
    <i>
      <x v="6"/>
    </i>
    <i>
      <x v="7"/>
    </i>
    <i t="grand">
      <x/>
    </i>
  </rowItems>
  <colFields count="1">
    <field x="11"/>
  </colFields>
  <colItems count="27">
    <i>
      <x/>
    </i>
    <i>
      <x v="1"/>
    </i>
    <i>
      <x v="2"/>
    </i>
    <i>
      <x v="3"/>
    </i>
    <i>
      <x v="4"/>
    </i>
    <i>
      <x v="5"/>
    </i>
    <i>
      <x v="6"/>
    </i>
    <i>
      <x v="7"/>
    </i>
    <i>
      <x v="8"/>
    </i>
    <i>
      <x v="9"/>
    </i>
    <i>
      <x v="10"/>
    </i>
    <i>
      <x v="11"/>
    </i>
    <i>
      <x v="12"/>
    </i>
    <i>
      <x v="13"/>
    </i>
    <i>
      <x v="14"/>
    </i>
    <i>
      <x v="15"/>
    </i>
    <i>
      <x v="16"/>
    </i>
    <i>
      <x v="17"/>
    </i>
    <i>
      <x v="18"/>
    </i>
    <i>
      <x v="19"/>
    </i>
    <i>
      <x v="20"/>
    </i>
    <i>
      <x v="21"/>
    </i>
    <i>
      <x v="22"/>
    </i>
    <i>
      <x v="23"/>
    </i>
    <i>
      <x v="24"/>
    </i>
    <i>
      <x v="25"/>
    </i>
    <i t="grand">
      <x/>
    </i>
  </colItems>
  <dataFields count="1">
    <dataField name="Sum of VOC (tons/year)" fld="6" baseField="2" baseItem="6"/>
  </dataFields>
  <formats count="4">
    <format dxfId="19">
      <pivotArea field="2" type="button" dataOnly="0" labelOnly="1" outline="0" axis="axisRow" fieldPosition="0"/>
    </format>
    <format dxfId="18">
      <pivotArea dataOnly="0" labelOnly="1" grandCol="1" outline="0" fieldPosition="0"/>
    </format>
    <format dxfId="17">
      <pivotArea dataOnly="0" labelOnly="1" outline="0" fieldPosition="0">
        <references count="1">
          <reference field="2" count="0"/>
        </references>
      </pivotArea>
    </format>
    <format dxfId="16">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A19:AB29" firstHeaderRow="1" firstDataRow="2" firstDataCol="1"/>
  <pivotFields count="12">
    <pivotField compact="0" outline="0" subtotalTop="0" showAll="0" includeNewItemsInFilter="1"/>
    <pivotField compact="0" outline="0" subtotalTop="0" showAll="0" includeNewItemsInFilter="1"/>
    <pivotField axis="axisRow"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Col" compact="0" outline="0" showAll="0" defaultSubtotal="0">
      <items count="26">
        <item x="25"/>
        <item x="15"/>
        <item x="22"/>
        <item x="11"/>
        <item x="20"/>
        <item x="17"/>
        <item x="3"/>
        <item x="4"/>
        <item x="9"/>
        <item x="5"/>
        <item x="14"/>
        <item x="24"/>
        <item x="12"/>
        <item x="10"/>
        <item x="23"/>
        <item x="6"/>
        <item x="21"/>
        <item x="7"/>
        <item x="16"/>
        <item x="13"/>
        <item x="0"/>
        <item x="19"/>
        <item x="18"/>
        <item x="1"/>
        <item x="2"/>
        <item x="8"/>
      </items>
    </pivotField>
  </pivotFields>
  <rowFields count="1">
    <field x="2"/>
  </rowFields>
  <rowItems count="9">
    <i>
      <x/>
    </i>
    <i>
      <x v="1"/>
    </i>
    <i>
      <x v="2"/>
    </i>
    <i>
      <x v="3"/>
    </i>
    <i>
      <x v="4"/>
    </i>
    <i>
      <x v="5"/>
    </i>
    <i>
      <x v="6"/>
    </i>
    <i>
      <x v="7"/>
    </i>
    <i t="grand">
      <x/>
    </i>
  </rowItems>
  <colFields count="1">
    <field x="11"/>
  </colFields>
  <colItems count="27">
    <i>
      <x/>
    </i>
    <i>
      <x v="1"/>
    </i>
    <i>
      <x v="2"/>
    </i>
    <i>
      <x v="3"/>
    </i>
    <i>
      <x v="4"/>
    </i>
    <i>
      <x v="5"/>
    </i>
    <i>
      <x v="6"/>
    </i>
    <i>
      <x v="7"/>
    </i>
    <i>
      <x v="8"/>
    </i>
    <i>
      <x v="9"/>
    </i>
    <i>
      <x v="10"/>
    </i>
    <i>
      <x v="11"/>
    </i>
    <i>
      <x v="12"/>
    </i>
    <i>
      <x v="13"/>
    </i>
    <i>
      <x v="14"/>
    </i>
    <i>
      <x v="15"/>
    </i>
    <i>
      <x v="16"/>
    </i>
    <i>
      <x v="17"/>
    </i>
    <i>
      <x v="18"/>
    </i>
    <i>
      <x v="19"/>
    </i>
    <i>
      <x v="20"/>
    </i>
    <i>
      <x v="21"/>
    </i>
    <i>
      <x v="22"/>
    </i>
    <i>
      <x v="23"/>
    </i>
    <i>
      <x v="24"/>
    </i>
    <i>
      <x v="25"/>
    </i>
    <i t="grand">
      <x/>
    </i>
  </colItems>
  <dataFields count="1">
    <dataField name="Sum of NOx (tons/year)" fld="5" baseField="2" baseItem="2"/>
  </dataFields>
  <formats count="4">
    <format dxfId="15">
      <pivotArea field="2" type="button" dataOnly="0" labelOnly="1" outline="0" axis="axisRow" fieldPosition="0"/>
    </format>
    <format dxfId="14">
      <pivotArea dataOnly="0" labelOnly="1" grandCol="1" outline="0" fieldPosition="0"/>
    </format>
    <format dxfId="13">
      <pivotArea dataOnly="0" labelOnly="1" outline="0" fieldPosition="0">
        <references count="1">
          <reference field="2" count="0"/>
        </references>
      </pivotArea>
    </format>
    <format dxfId="12">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2:K90"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26">
        <item x="25"/>
        <item x="15"/>
        <item x="22"/>
        <item x="11"/>
        <item x="20"/>
        <item x="17"/>
        <item x="3"/>
        <item x="4"/>
        <item x="9"/>
        <item x="5"/>
        <item x="14"/>
        <item x="24"/>
        <item x="12"/>
        <item x="10"/>
        <item x="23"/>
        <item x="6"/>
        <item x="21"/>
        <item x="7"/>
        <item x="16"/>
        <item x="13"/>
        <item x="0"/>
        <item x="19"/>
        <item x="18"/>
        <item x="1"/>
        <item x="2"/>
        <item x="8"/>
      </items>
    </pivotField>
  </pivotFields>
  <rowFields count="1">
    <field x="1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2"/>
  </colFields>
  <colItems count="9">
    <i>
      <x/>
    </i>
    <i>
      <x v="1"/>
    </i>
    <i>
      <x v="2"/>
    </i>
    <i>
      <x v="3"/>
    </i>
    <i>
      <x v="4"/>
    </i>
    <i>
      <x v="5"/>
    </i>
    <i>
      <x v="6"/>
    </i>
    <i>
      <x v="7"/>
    </i>
    <i t="grand">
      <x/>
    </i>
  </colItems>
  <dataFields count="1">
    <dataField name="Sum of VOC (tons/year)" fld="6" baseField="11" baseItem="9"/>
  </dataFields>
  <formats count="6">
    <format dxfId="11">
      <pivotArea outline="0" fieldPosition="0"/>
    </format>
    <format dxfId="10">
      <pivotArea field="2" type="button" dataOnly="0" labelOnly="1" outline="0" axis="axisCol" fieldPosition="0"/>
    </format>
    <format dxfId="9">
      <pivotArea type="topRight" dataOnly="0" labelOnly="1" outline="0" fieldPosition="0"/>
    </format>
    <format dxfId="8">
      <pivotArea dataOnly="0" labelOnly="1" outline="0" fieldPosition="0">
        <references count="1">
          <reference field="2" count="0"/>
        </references>
      </pivotArea>
    </format>
    <format dxfId="7">
      <pivotArea dataOnly="0" labelOnly="1" grandCol="1" outline="0" fieldPosition="0"/>
    </format>
    <format dxfId="6">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Data" updatedVersion="4" minRefreshableVersion="3" asteriskTotals="1" showMemberPropertyTips="0" useAutoFormatting="1" itemPrintTitles="1" createdVersion="4" indent="0" compact="0" compactData="0" gridDropZones="1">
  <location ref="B62:K90" firstHeaderRow="1" firstDataRow="2" firstDataCol="1"/>
  <pivotFields count="12">
    <pivotField compact="0" outline="0" subtotalTop="0" showAll="0" includeNewItemsInFilter="1"/>
    <pivotField compact="0" outline="0" subtotalTop="0" showAll="0" includeNewItemsInFilter="1"/>
    <pivotField axis="axisCol" compact="0" outline="0" subtotalTop="0" showAll="0" includeNewItemsInFilter="1">
      <items count="9">
        <item x="3"/>
        <item x="0"/>
        <item x="4"/>
        <item x="5"/>
        <item x="6"/>
        <item x="7"/>
        <item x="1"/>
        <item x="2"/>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axis="axisRow" compact="0" outline="0" showAll="0" defaultSubtotal="0">
      <items count="26">
        <item x="25"/>
        <item x="15"/>
        <item x="22"/>
        <item x="11"/>
        <item x="20"/>
        <item x="17"/>
        <item x="3"/>
        <item x="4"/>
        <item x="9"/>
        <item x="5"/>
        <item x="14"/>
        <item x="24"/>
        <item x="12"/>
        <item x="10"/>
        <item x="23"/>
        <item x="6"/>
        <item x="21"/>
        <item x="7"/>
        <item x="16"/>
        <item x="13"/>
        <item x="0"/>
        <item x="19"/>
        <item x="18"/>
        <item x="1"/>
        <item x="2"/>
        <item x="8"/>
      </items>
    </pivotField>
  </pivotFields>
  <rowFields count="1">
    <field x="11"/>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2"/>
  </colFields>
  <colItems count="9">
    <i>
      <x/>
    </i>
    <i>
      <x v="1"/>
    </i>
    <i>
      <x v="2"/>
    </i>
    <i>
      <x v="3"/>
    </i>
    <i>
      <x v="4"/>
    </i>
    <i>
      <x v="5"/>
    </i>
    <i>
      <x v="6"/>
    </i>
    <i>
      <x v="7"/>
    </i>
    <i t="grand">
      <x/>
    </i>
  </colItems>
  <dataFields count="1">
    <dataField name="Sum of NOx (tons/year)" fld="5" baseField="0" baseItem="0"/>
  </dataFields>
  <formats count="6">
    <format dxfId="5">
      <pivotArea outline="0"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2" count="0"/>
        </references>
      </pivotArea>
    </format>
    <format dxfId="1">
      <pivotArea dataOnly="0" labelOnly="1" grandCol="1" outline="0" fieldPosition="0"/>
    </format>
    <format dxfId="0">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43"/>
  <sheetViews>
    <sheetView tabSelected="1" zoomScale="85" workbookViewId="0">
      <selection activeCell="A29" sqref="A29"/>
    </sheetView>
  </sheetViews>
  <sheetFormatPr defaultRowHeight="12.75" x14ac:dyDescent="0.2"/>
  <cols>
    <col min="1" max="1" width="27.5703125" style="97" customWidth="1"/>
    <col min="2" max="2" width="81.85546875" style="97" customWidth="1"/>
    <col min="3" max="16384" width="9.140625" style="97"/>
  </cols>
  <sheetData>
    <row r="1" spans="1:5" x14ac:dyDescent="0.2">
      <c r="A1" s="333"/>
    </row>
    <row r="4" spans="1:5" x14ac:dyDescent="0.2">
      <c r="A4" s="334"/>
    </row>
    <row r="5" spans="1:5" x14ac:dyDescent="0.2">
      <c r="A5" s="130"/>
      <c r="B5" s="130"/>
      <c r="D5" s="335"/>
      <c r="E5" s="335"/>
    </row>
    <row r="6" spans="1:5" x14ac:dyDescent="0.2">
      <c r="A6" s="60"/>
      <c r="B6" s="98"/>
      <c r="D6" s="336"/>
    </row>
    <row r="7" spans="1:5" x14ac:dyDescent="0.2">
      <c r="A7" s="60"/>
      <c r="D7" s="337"/>
    </row>
    <row r="8" spans="1:5" x14ac:dyDescent="0.2">
      <c r="A8" s="60"/>
      <c r="D8" s="338"/>
    </row>
    <row r="9" spans="1:5" x14ac:dyDescent="0.2">
      <c r="A9" s="60"/>
    </row>
    <row r="10" spans="1:5" x14ac:dyDescent="0.2">
      <c r="A10" s="60"/>
    </row>
    <row r="11" spans="1:5" x14ac:dyDescent="0.2">
      <c r="A11" s="60"/>
    </row>
    <row r="12" spans="1:5" x14ac:dyDescent="0.2">
      <c r="A12" s="60"/>
    </row>
    <row r="13" spans="1:5" x14ac:dyDescent="0.2">
      <c r="A13" s="60"/>
    </row>
    <row r="14" spans="1:5" x14ac:dyDescent="0.2">
      <c r="A14" s="60"/>
    </row>
    <row r="15" spans="1:5" x14ac:dyDescent="0.2">
      <c r="A15" s="60"/>
    </row>
    <row r="17" spans="1:2" x14ac:dyDescent="0.2">
      <c r="A17" s="60"/>
    </row>
    <row r="21" spans="1:2" x14ac:dyDescent="0.2">
      <c r="A21" s="334"/>
    </row>
    <row r="22" spans="1:2" x14ac:dyDescent="0.2">
      <c r="A22" s="130"/>
      <c r="B22" s="130"/>
    </row>
    <row r="23" spans="1:2" x14ac:dyDescent="0.2">
      <c r="A23" s="362"/>
      <c r="B23" s="363" t="s">
        <v>18002</v>
      </c>
    </row>
    <row r="24" spans="1:2" x14ac:dyDescent="0.2">
      <c r="A24" s="339"/>
      <c r="B24" s="129"/>
    </row>
    <row r="25" spans="1:2" x14ac:dyDescent="0.2">
      <c r="A25" s="180"/>
      <c r="B25" s="129"/>
    </row>
    <row r="26" spans="1:2" x14ac:dyDescent="0.2">
      <c r="A26" s="24" t="s">
        <v>18000</v>
      </c>
      <c r="B26" s="129"/>
    </row>
    <row r="27" spans="1:2" x14ac:dyDescent="0.2">
      <c r="A27" s="180"/>
      <c r="B27" s="129"/>
    </row>
    <row r="28" spans="1:2" x14ac:dyDescent="0.2">
      <c r="A28" s="340"/>
      <c r="B28" s="129"/>
    </row>
    <row r="29" spans="1:2" x14ac:dyDescent="0.2">
      <c r="A29" s="340"/>
      <c r="B29" s="129"/>
    </row>
    <row r="30" spans="1:2" ht="13.5" customHeight="1" x14ac:dyDescent="0.2">
      <c r="A30" s="275"/>
      <c r="B30" s="129"/>
    </row>
    <row r="31" spans="1:2" x14ac:dyDescent="0.2">
      <c r="A31" s="341"/>
      <c r="B31" s="129"/>
    </row>
    <row r="32" spans="1:2" x14ac:dyDescent="0.2">
      <c r="A32" s="341"/>
      <c r="B32" s="129"/>
    </row>
    <row r="33" spans="1:2" x14ac:dyDescent="0.2">
      <c r="A33" s="341"/>
      <c r="B33" s="129"/>
    </row>
    <row r="34" spans="1:2" x14ac:dyDescent="0.2">
      <c r="A34" s="341"/>
      <c r="B34" s="129"/>
    </row>
    <row r="35" spans="1:2" x14ac:dyDescent="0.2">
      <c r="A35" s="341"/>
      <c r="B35" s="129"/>
    </row>
    <row r="36" spans="1:2" x14ac:dyDescent="0.2">
      <c r="A36" s="275"/>
      <c r="B36" s="129"/>
    </row>
    <row r="37" spans="1:2" x14ac:dyDescent="0.2">
      <c r="A37" s="339"/>
      <c r="B37" s="129"/>
    </row>
    <row r="39" spans="1:2" x14ac:dyDescent="0.2">
      <c r="A39" s="130"/>
      <c r="B39" s="130"/>
    </row>
    <row r="40" spans="1:2" x14ac:dyDescent="0.2">
      <c r="A40" s="342"/>
      <c r="B40" s="129"/>
    </row>
    <row r="41" spans="1:2" x14ac:dyDescent="0.2">
      <c r="A41" s="180"/>
      <c r="B41" s="129"/>
    </row>
    <row r="42" spans="1:2" x14ac:dyDescent="0.2">
      <c r="A42" s="130"/>
      <c r="B42" s="130"/>
    </row>
    <row r="43" spans="1:2" s="8" customFormat="1" x14ac:dyDescent="0.2">
      <c r="B43" s="343"/>
    </row>
  </sheetData>
  <phoneticPr fontId="4" type="noConversion"/>
  <pageMargins left="0.75" right="0.75" top="1" bottom="1" header="0.5" footer="0.5"/>
  <pageSetup orientation="portrait" r:id="rId1"/>
  <headerFooter alignWithMargins="0">
    <oddFooter>&amp;L&amp;8Q:\IPAMS\Colorado\DJ_basin\baseline_emiss\DJ_basin_emission_summary_020608.xls:readme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M2915"/>
  <sheetViews>
    <sheetView zoomScale="85" zoomScaleNormal="85" workbookViewId="0">
      <pane ySplit="5" topLeftCell="A6" activePane="bottomLeft" state="frozen"/>
      <selection pane="bottomLeft"/>
    </sheetView>
  </sheetViews>
  <sheetFormatPr defaultRowHeight="12.75" x14ac:dyDescent="0.2"/>
  <cols>
    <col min="1" max="1" width="21.28515625" customWidth="1"/>
    <col min="2" max="2" width="7.140625" bestFit="1" customWidth="1"/>
    <col min="3" max="3" width="12.7109375" style="25" customWidth="1"/>
    <col min="4" max="4" width="13.5703125" customWidth="1"/>
    <col min="5" max="5" width="30.140625" customWidth="1"/>
    <col min="6" max="6" width="15" style="65" bestFit="1" customWidth="1"/>
    <col min="7" max="7" width="15.28515625" style="65" bestFit="1" customWidth="1"/>
    <col min="8" max="8" width="14" style="65" bestFit="1" customWidth="1"/>
    <col min="9" max="9" width="14.85546875" style="65" bestFit="1" customWidth="1"/>
    <col min="10" max="10" width="13.85546875" style="65" bestFit="1" customWidth="1"/>
    <col min="11" max="11" width="22.7109375" style="221" customWidth="1"/>
    <col min="12" max="12" width="28.5703125" bestFit="1" customWidth="1"/>
  </cols>
  <sheetData>
    <row r="1" spans="1:13" x14ac:dyDescent="0.2">
      <c r="A1" s="11" t="s">
        <v>17035</v>
      </c>
      <c r="E1" s="148"/>
      <c r="F1" s="123"/>
      <c r="K1"/>
      <c r="M1" s="65"/>
    </row>
    <row r="2" spans="1:13" x14ac:dyDescent="0.2">
      <c r="K2" s="138"/>
    </row>
    <row r="3" spans="1:13" x14ac:dyDescent="0.2">
      <c r="A3" s="6"/>
      <c r="C3" s="100"/>
    </row>
    <row r="5" spans="1:13" x14ac:dyDescent="0.2">
      <c r="A5" s="3" t="s">
        <v>15905</v>
      </c>
      <c r="B5" s="3" t="s">
        <v>16669</v>
      </c>
      <c r="C5" s="26" t="s">
        <v>16668</v>
      </c>
      <c r="D5" s="3" t="s">
        <v>16666</v>
      </c>
      <c r="E5" s="3" t="s">
        <v>16667</v>
      </c>
      <c r="F5" s="66" t="s">
        <v>15703</v>
      </c>
      <c r="G5" s="66" t="s">
        <v>15704</v>
      </c>
      <c r="H5" s="66" t="s">
        <v>15705</v>
      </c>
      <c r="I5" s="66" t="s">
        <v>15706</v>
      </c>
      <c r="J5" s="66" t="s">
        <v>15901</v>
      </c>
      <c r="K5" s="222" t="s">
        <v>17036</v>
      </c>
      <c r="L5" s="3" t="s">
        <v>18001</v>
      </c>
    </row>
    <row r="6" spans="1:13" x14ac:dyDescent="0.2">
      <c r="A6" t="s">
        <v>18008</v>
      </c>
      <c r="B6" t="str">
        <f>survey_src_summary!C6</f>
        <v>56</v>
      </c>
      <c r="C6">
        <f>survey_src_summary!D6</f>
        <v>56007</v>
      </c>
      <c r="D6" t="str">
        <f>survey_src_summary!F6</f>
        <v>2310001630</v>
      </c>
      <c r="E6" t="str">
        <f>survey_src_summary!G6</f>
        <v>Venting - blowdowns</v>
      </c>
      <c r="F6" s="177">
        <f>survey_src_summary!R6</f>
        <v>0</v>
      </c>
      <c r="G6" s="177">
        <f>survey_src_summary!S6</f>
        <v>84.942096515933869</v>
      </c>
      <c r="H6" s="177">
        <f>survey_src_summary!T6</f>
        <v>0</v>
      </c>
      <c r="I6" s="177">
        <f>survey_src_summary!U6</f>
        <v>0</v>
      </c>
      <c r="J6" s="177">
        <f>survey_src_summary!V6</f>
        <v>0</v>
      </c>
      <c r="K6" s="221" t="str">
        <f>VLOOKUP(C6,fips_xref!$A$5:$H$28,8,FALSE)</f>
        <v>Total</v>
      </c>
      <c r="L6" s="25" t="str">
        <f>IF(E6="Unpermitted Fugitives","Fugitives",IF(E6="Natural Gas Processing Facilities, Pump Seals","Fugitives",IF(E6="Natural Gas Production, All Equipt Leak Fugitives","Fugitives",IF(E6="External Combustion Boilers","Heaters",IF(E6="Permitted Tank Losses","Condensate tank ",IF(E6="Permitted Fugitives","Fugitives",IF(E6="Process Heaters","Heaters",E6)))))))</f>
        <v>Venting - blowdowns</v>
      </c>
    </row>
    <row r="7" spans="1:13" s="27" customFormat="1" x14ac:dyDescent="0.2">
      <c r="A7" t="s">
        <v>18008</v>
      </c>
      <c r="B7" t="str">
        <f>survey_src_summary!C7</f>
        <v>49</v>
      </c>
      <c r="C7">
        <f>survey_src_summary!D7</f>
        <v>49009</v>
      </c>
      <c r="D7" t="str">
        <f>survey_src_summary!F7</f>
        <v>2310001630</v>
      </c>
      <c r="E7" t="str">
        <f>survey_src_summary!G7</f>
        <v>Venting - blowdowns</v>
      </c>
      <c r="F7" s="177">
        <f>survey_src_summary!R7</f>
        <v>0</v>
      </c>
      <c r="G7" s="177">
        <f>survey_src_summary!S7</f>
        <v>0.39312050642450802</v>
      </c>
      <c r="H7" s="177">
        <f>survey_src_summary!T7</f>
        <v>0</v>
      </c>
      <c r="I7" s="177">
        <f>survey_src_summary!U7</f>
        <v>0</v>
      </c>
      <c r="J7" s="177">
        <f>survey_src_summary!V7</f>
        <v>0</v>
      </c>
      <c r="K7" s="221" t="str">
        <f>VLOOKUP(C7,fips_xref!$A$5:$H$28,8,FALSE)</f>
        <v>Total</v>
      </c>
      <c r="L7" s="25" t="str">
        <f t="shared" ref="L7:L70" si="0">IF(E7="Unpermitted Fugitives","Fugitives",IF(E7="Natural Gas Processing Facilities, Pump Seals","Fugitives",IF(E7="Natural Gas Production, All Equipt Leak Fugitives","Fugitives",IF(E7="External Combustion Boilers","Heaters",IF(E7="Permitted Tank Losses","Condensate tank ",IF(E7="Permitted Fugitives","Fugitives",IF(E7="Process Heaters","Heaters",E7)))))))</f>
        <v>Venting - blowdowns</v>
      </c>
    </row>
    <row r="8" spans="1:13" s="29" customFormat="1" x14ac:dyDescent="0.2">
      <c r="A8" t="s">
        <v>18008</v>
      </c>
      <c r="B8" t="str">
        <f>survey_src_summary!C8</f>
        <v>49</v>
      </c>
      <c r="C8">
        <f>survey_src_summary!D8</f>
        <v>49043</v>
      </c>
      <c r="D8" t="str">
        <f>survey_src_summary!F8</f>
        <v>2310001630</v>
      </c>
      <c r="E8" t="str">
        <f>survey_src_summary!G8</f>
        <v>Venting - blowdowns</v>
      </c>
      <c r="F8" s="177">
        <f>survey_src_summary!R8</f>
        <v>0</v>
      </c>
      <c r="G8" s="177">
        <f>survey_src_summary!S8</f>
        <v>5.4903677626369278</v>
      </c>
      <c r="H8" s="177">
        <f>survey_src_summary!T8</f>
        <v>0</v>
      </c>
      <c r="I8" s="177">
        <f>survey_src_summary!U8</f>
        <v>0</v>
      </c>
      <c r="J8" s="177">
        <f>survey_src_summary!V8</f>
        <v>0</v>
      </c>
      <c r="K8" s="221" t="str">
        <f>VLOOKUP(C8,fips_xref!$A$5:$H$28,8,FALSE)</f>
        <v>Total</v>
      </c>
      <c r="L8" s="25" t="str">
        <f t="shared" si="0"/>
        <v>Venting - blowdowns</v>
      </c>
    </row>
    <row r="9" spans="1:13" x14ac:dyDescent="0.2">
      <c r="A9" t="s">
        <v>18008</v>
      </c>
      <c r="B9" t="str">
        <f>survey_src_summary!C9</f>
        <v>56</v>
      </c>
      <c r="C9">
        <f>survey_src_summary!D9</f>
        <v>56001</v>
      </c>
      <c r="D9" t="str">
        <f>survey_src_summary!F9</f>
        <v>2310001630</v>
      </c>
      <c r="E9" t="str">
        <f>survey_src_summary!G9</f>
        <v>Venting - blowdowns</v>
      </c>
      <c r="F9" s="177">
        <f>survey_src_summary!R9</f>
        <v>0</v>
      </c>
      <c r="G9" s="177">
        <f>survey_src_summary!S9</f>
        <v>4.3616389208125427E-3</v>
      </c>
      <c r="H9" s="177">
        <f>survey_src_summary!T9</f>
        <v>0</v>
      </c>
      <c r="I9" s="177">
        <f>survey_src_summary!U9</f>
        <v>0</v>
      </c>
      <c r="J9" s="177">
        <f>survey_src_summary!V9</f>
        <v>0</v>
      </c>
      <c r="K9" s="221" t="str">
        <f>VLOOKUP(C9,fips_xref!$A$5:$H$28,8,FALSE)</f>
        <v>Total</v>
      </c>
      <c r="L9" s="25" t="str">
        <f t="shared" si="0"/>
        <v>Venting - blowdowns</v>
      </c>
    </row>
    <row r="10" spans="1:13" s="27" customFormat="1" x14ac:dyDescent="0.2">
      <c r="A10" t="s">
        <v>18008</v>
      </c>
      <c r="B10" t="str">
        <f>survey_src_summary!C10</f>
        <v>56</v>
      </c>
      <c r="C10">
        <f>survey_src_summary!D10</f>
        <v>56023</v>
      </c>
      <c r="D10" t="str">
        <f>survey_src_summary!F10</f>
        <v>2310001630</v>
      </c>
      <c r="E10" t="str">
        <f>survey_src_summary!G10</f>
        <v>Venting - blowdowns</v>
      </c>
      <c r="F10" s="177">
        <f>survey_src_summary!R10</f>
        <v>0</v>
      </c>
      <c r="G10" s="177">
        <f>survey_src_summary!S10</f>
        <v>55.660000240502406</v>
      </c>
      <c r="H10" s="177">
        <f>survey_src_summary!T10</f>
        <v>0</v>
      </c>
      <c r="I10" s="177">
        <f>survey_src_summary!U10</f>
        <v>0</v>
      </c>
      <c r="J10" s="177">
        <f>survey_src_summary!V10</f>
        <v>0</v>
      </c>
      <c r="K10" s="221" t="str">
        <f>VLOOKUP(C10,fips_xref!$A$5:$H$28,8,FALSE)</f>
        <v>Total</v>
      </c>
      <c r="L10" s="25" t="str">
        <f t="shared" si="0"/>
        <v>Venting - blowdowns</v>
      </c>
    </row>
    <row r="11" spans="1:13" s="29" customFormat="1" x14ac:dyDescent="0.2">
      <c r="A11" t="s">
        <v>18008</v>
      </c>
      <c r="B11" t="str">
        <f>survey_src_summary!C11</f>
        <v>56</v>
      </c>
      <c r="C11">
        <f>survey_src_summary!D11</f>
        <v>56035</v>
      </c>
      <c r="D11" t="str">
        <f>survey_src_summary!F11</f>
        <v>2310001630</v>
      </c>
      <c r="E11" t="str">
        <f>survey_src_summary!G11</f>
        <v>Venting - blowdowns</v>
      </c>
      <c r="F11" s="177">
        <f>survey_src_summary!R11</f>
        <v>0</v>
      </c>
      <c r="G11" s="177">
        <f>survey_src_summary!S11</f>
        <v>376.70207754053087</v>
      </c>
      <c r="H11" s="177">
        <f>survey_src_summary!T11</f>
        <v>0</v>
      </c>
      <c r="I11" s="177">
        <f>survey_src_summary!U11</f>
        <v>0</v>
      </c>
      <c r="J11" s="177">
        <f>survey_src_summary!V11</f>
        <v>0</v>
      </c>
      <c r="K11" s="221" t="str">
        <f>VLOOKUP(C11,fips_xref!$A$5:$H$28,8,FALSE)</f>
        <v>Total</v>
      </c>
      <c r="L11" s="25" t="str">
        <f t="shared" si="0"/>
        <v>Venting - blowdowns</v>
      </c>
    </row>
    <row r="12" spans="1:13" x14ac:dyDescent="0.2">
      <c r="A12" t="s">
        <v>18008</v>
      </c>
      <c r="B12" t="str">
        <f>survey_src_summary!C12</f>
        <v>56</v>
      </c>
      <c r="C12">
        <f>survey_src_summary!D12</f>
        <v>56037</v>
      </c>
      <c r="D12" t="str">
        <f>survey_src_summary!F12</f>
        <v>2310001630</v>
      </c>
      <c r="E12" t="str">
        <f>survey_src_summary!G12</f>
        <v>Venting - blowdowns</v>
      </c>
      <c r="F12" s="177">
        <f>survey_src_summary!R12</f>
        <v>0</v>
      </c>
      <c r="G12" s="177">
        <f>survey_src_summary!S12</f>
        <v>153.17025746657984</v>
      </c>
      <c r="H12" s="177">
        <f>survey_src_summary!T12</f>
        <v>0</v>
      </c>
      <c r="I12" s="177">
        <f>survey_src_summary!U12</f>
        <v>0</v>
      </c>
      <c r="J12" s="177">
        <f>survey_src_summary!V12</f>
        <v>0</v>
      </c>
      <c r="K12" s="221" t="str">
        <f>VLOOKUP(C12,fips_xref!$A$5:$H$28,8,FALSE)</f>
        <v>Total</v>
      </c>
      <c r="L12" s="25" t="str">
        <f t="shared" si="0"/>
        <v>Venting - blowdowns</v>
      </c>
    </row>
    <row r="13" spans="1:13" s="27" customFormat="1" x14ac:dyDescent="0.2">
      <c r="A13" t="s">
        <v>18008</v>
      </c>
      <c r="B13" t="str">
        <f>survey_src_summary!C13</f>
        <v>56</v>
      </c>
      <c r="C13">
        <f>survey_src_summary!D13</f>
        <v>56041</v>
      </c>
      <c r="D13" t="str">
        <f>survey_src_summary!F13</f>
        <v>2310001630</v>
      </c>
      <c r="E13" t="str">
        <f>survey_src_summary!G13</f>
        <v>Venting - blowdowns</v>
      </c>
      <c r="F13" s="177">
        <f>survey_src_summary!R13</f>
        <v>0</v>
      </c>
      <c r="G13" s="177">
        <f>survey_src_summary!S13</f>
        <v>71.767395289203776</v>
      </c>
      <c r="H13" s="177">
        <f>survey_src_summary!T13</f>
        <v>0</v>
      </c>
      <c r="I13" s="177">
        <f>survey_src_summary!U13</f>
        <v>0</v>
      </c>
      <c r="J13" s="177">
        <f>survey_src_summary!V13</f>
        <v>0</v>
      </c>
      <c r="K13" s="221" t="str">
        <f>VLOOKUP(C13,fips_xref!$A$5:$H$28,8,FALSE)</f>
        <v>Total</v>
      </c>
      <c r="L13" s="25" t="str">
        <f t="shared" si="0"/>
        <v>Venting - blowdowns</v>
      </c>
    </row>
    <row r="14" spans="1:13" x14ac:dyDescent="0.2">
      <c r="A14" t="s">
        <v>18008</v>
      </c>
      <c r="B14" t="str">
        <f>survey_src_summary!C14</f>
        <v>56</v>
      </c>
      <c r="C14">
        <f>survey_src_summary!D14</f>
        <v>56007</v>
      </c>
      <c r="D14" t="str">
        <f>survey_src_summary!F14</f>
        <v>2310001610</v>
      </c>
      <c r="E14" t="str">
        <f>survey_src_summary!G14</f>
        <v>Venting - initial completions</v>
      </c>
      <c r="F14" s="177">
        <f>survey_src_summary!R14</f>
        <v>0</v>
      </c>
      <c r="G14" s="177">
        <f>survey_src_summary!S14</f>
        <v>51.941457959666501</v>
      </c>
      <c r="H14" s="177">
        <f>survey_src_summary!T14</f>
        <v>0</v>
      </c>
      <c r="I14" s="177">
        <f>survey_src_summary!U14</f>
        <v>0</v>
      </c>
      <c r="J14" s="177">
        <f>survey_src_summary!V14</f>
        <v>0</v>
      </c>
      <c r="K14" s="221" t="str">
        <f>VLOOKUP(C14,fips_xref!$A$5:$H$28,8,FALSE)</f>
        <v>Total</v>
      </c>
      <c r="L14" s="25" t="str">
        <f t="shared" si="0"/>
        <v>Venting - initial completions</v>
      </c>
    </row>
    <row r="15" spans="1:13" s="27" customFormat="1" x14ac:dyDescent="0.2">
      <c r="A15" t="s">
        <v>18008</v>
      </c>
      <c r="B15" t="str">
        <f>survey_src_summary!C15</f>
        <v>49</v>
      </c>
      <c r="C15">
        <f>survey_src_summary!D15</f>
        <v>49009</v>
      </c>
      <c r="D15" t="str">
        <f>survey_src_summary!F15</f>
        <v>2310001610</v>
      </c>
      <c r="E15" t="str">
        <f>survey_src_summary!G15</f>
        <v>Venting - initial completions</v>
      </c>
      <c r="F15" s="177">
        <f>survey_src_summary!R15</f>
        <v>0</v>
      </c>
      <c r="G15" s="177">
        <f>survey_src_summary!S15</f>
        <v>5.7442167545021907E-3</v>
      </c>
      <c r="H15" s="177">
        <f>survey_src_summary!T15</f>
        <v>0</v>
      </c>
      <c r="I15" s="177">
        <f>survey_src_summary!U15</f>
        <v>0</v>
      </c>
      <c r="J15" s="177">
        <f>survey_src_summary!V15</f>
        <v>0</v>
      </c>
      <c r="K15" s="221" t="str">
        <f>VLOOKUP(C15,fips_xref!$A$5:$H$28,8,FALSE)</f>
        <v>Total</v>
      </c>
      <c r="L15" s="25" t="str">
        <f t="shared" si="0"/>
        <v>Venting - initial completions</v>
      </c>
    </row>
    <row r="16" spans="1:13" s="29" customFormat="1" x14ac:dyDescent="0.2">
      <c r="A16" t="s">
        <v>18008</v>
      </c>
      <c r="B16" t="str">
        <f>survey_src_summary!C16</f>
        <v>49</v>
      </c>
      <c r="C16">
        <f>survey_src_summary!D16</f>
        <v>49043</v>
      </c>
      <c r="D16" t="str">
        <f>survey_src_summary!F16</f>
        <v>2310001610</v>
      </c>
      <c r="E16" t="str">
        <f>survey_src_summary!G16</f>
        <v>Venting - initial completions</v>
      </c>
      <c r="F16" s="177">
        <f>survey_src_summary!R16</f>
        <v>0</v>
      </c>
      <c r="G16" s="177">
        <f>survey_src_summary!S16</f>
        <v>0</v>
      </c>
      <c r="H16" s="177">
        <f>survey_src_summary!T16</f>
        <v>0</v>
      </c>
      <c r="I16" s="177">
        <f>survey_src_summary!U16</f>
        <v>0</v>
      </c>
      <c r="J16" s="177">
        <f>survey_src_summary!V16</f>
        <v>0</v>
      </c>
      <c r="K16" s="221" t="str">
        <f>VLOOKUP(C16,fips_xref!$A$5:$H$28,8,FALSE)</f>
        <v>Total</v>
      </c>
      <c r="L16" s="25" t="str">
        <f t="shared" si="0"/>
        <v>Venting - initial completions</v>
      </c>
    </row>
    <row r="17" spans="1:12" x14ac:dyDescent="0.2">
      <c r="A17" t="s">
        <v>18008</v>
      </c>
      <c r="B17" t="str">
        <f>survey_src_summary!C17</f>
        <v>56</v>
      </c>
      <c r="C17">
        <f>survey_src_summary!D17</f>
        <v>56001</v>
      </c>
      <c r="D17" t="str">
        <f>survey_src_summary!F17</f>
        <v>2310001610</v>
      </c>
      <c r="E17" t="str">
        <f>survey_src_summary!G17</f>
        <v>Venting - initial completions</v>
      </c>
      <c r="F17" s="177">
        <f>survey_src_summary!R17</f>
        <v>0</v>
      </c>
      <c r="G17" s="177">
        <f>survey_src_summary!S17</f>
        <v>1.4360541886255478E-2</v>
      </c>
      <c r="H17" s="177">
        <f>survey_src_summary!T17</f>
        <v>0</v>
      </c>
      <c r="I17" s="177">
        <f>survey_src_summary!U17</f>
        <v>0</v>
      </c>
      <c r="J17" s="177">
        <f>survey_src_summary!V17</f>
        <v>0</v>
      </c>
      <c r="K17" s="221" t="str">
        <f>VLOOKUP(C17,fips_xref!$A$5:$H$28,8,FALSE)</f>
        <v>Total</v>
      </c>
      <c r="L17" s="25" t="str">
        <f t="shared" si="0"/>
        <v>Venting - initial completions</v>
      </c>
    </row>
    <row r="18" spans="1:12" s="27" customFormat="1" x14ac:dyDescent="0.2">
      <c r="A18" t="s">
        <v>18008</v>
      </c>
      <c r="B18" t="str">
        <f>survey_src_summary!C18</f>
        <v>56</v>
      </c>
      <c r="C18">
        <f>survey_src_summary!D18</f>
        <v>56023</v>
      </c>
      <c r="D18" t="str">
        <f>survey_src_summary!F18</f>
        <v>2310001610</v>
      </c>
      <c r="E18" t="str">
        <f>survey_src_summary!G18</f>
        <v>Venting - initial completions</v>
      </c>
      <c r="F18" s="177">
        <f>survey_src_summary!R18</f>
        <v>0</v>
      </c>
      <c r="G18" s="177">
        <f>survey_src_summary!S18</f>
        <v>1.5574007675644066</v>
      </c>
      <c r="H18" s="177">
        <f>survey_src_summary!T18</f>
        <v>0</v>
      </c>
      <c r="I18" s="177">
        <f>survey_src_summary!U18</f>
        <v>0</v>
      </c>
      <c r="J18" s="177">
        <f>survey_src_summary!V18</f>
        <v>0</v>
      </c>
      <c r="K18" s="221" t="str">
        <f>VLOOKUP(C18,fips_xref!$A$5:$H$28,8,FALSE)</f>
        <v>Total</v>
      </c>
      <c r="L18" s="25" t="str">
        <f t="shared" si="0"/>
        <v>Venting - initial completions</v>
      </c>
    </row>
    <row r="19" spans="1:12" s="29" customFormat="1" x14ac:dyDescent="0.2">
      <c r="A19" t="s">
        <v>18008</v>
      </c>
      <c r="B19" t="str">
        <f>survey_src_summary!C19</f>
        <v>56</v>
      </c>
      <c r="C19">
        <f>survey_src_summary!D19</f>
        <v>56035</v>
      </c>
      <c r="D19" t="str">
        <f>survey_src_summary!F19</f>
        <v>2310001610</v>
      </c>
      <c r="E19" t="str">
        <f>survey_src_summary!G19</f>
        <v>Venting - initial completions</v>
      </c>
      <c r="F19" s="177">
        <f>survey_src_summary!R19</f>
        <v>0</v>
      </c>
      <c r="G19" s="177">
        <f>survey_src_summary!S19</f>
        <v>99.187829148346438</v>
      </c>
      <c r="H19" s="177">
        <f>survey_src_summary!T19</f>
        <v>0</v>
      </c>
      <c r="I19" s="177">
        <f>survey_src_summary!U19</f>
        <v>0</v>
      </c>
      <c r="J19" s="177">
        <f>survey_src_summary!V19</f>
        <v>0</v>
      </c>
      <c r="K19" s="221" t="str">
        <f>VLOOKUP(C19,fips_xref!$A$5:$H$28,8,FALSE)</f>
        <v>Total</v>
      </c>
      <c r="L19" s="25" t="str">
        <f t="shared" si="0"/>
        <v>Venting - initial completions</v>
      </c>
    </row>
    <row r="20" spans="1:12" x14ac:dyDescent="0.2">
      <c r="A20" t="s">
        <v>18008</v>
      </c>
      <c r="B20" t="str">
        <f>survey_src_summary!C20</f>
        <v>56</v>
      </c>
      <c r="C20">
        <f>survey_src_summary!D20</f>
        <v>56037</v>
      </c>
      <c r="D20" t="str">
        <f>survey_src_summary!F20</f>
        <v>2310001610</v>
      </c>
      <c r="E20" t="str">
        <f>survey_src_summary!G20</f>
        <v>Venting - initial completions</v>
      </c>
      <c r="F20" s="177">
        <f>survey_src_summary!R20</f>
        <v>0</v>
      </c>
      <c r="G20" s="177">
        <f>survey_src_summary!S20</f>
        <v>233.38801726269634</v>
      </c>
      <c r="H20" s="177">
        <f>survey_src_summary!T20</f>
        <v>0</v>
      </c>
      <c r="I20" s="177">
        <f>survey_src_summary!U20</f>
        <v>0</v>
      </c>
      <c r="J20" s="177">
        <f>survey_src_summary!V20</f>
        <v>0</v>
      </c>
      <c r="K20" s="221" t="str">
        <f>VLOOKUP(C20,fips_xref!$A$5:$H$28,8,FALSE)</f>
        <v>Total</v>
      </c>
      <c r="L20" s="25" t="str">
        <f t="shared" si="0"/>
        <v>Venting - initial completions</v>
      </c>
    </row>
    <row r="21" spans="1:12" s="27" customFormat="1" x14ac:dyDescent="0.2">
      <c r="A21" t="s">
        <v>18008</v>
      </c>
      <c r="B21" t="str">
        <f>survey_src_summary!C21</f>
        <v>56</v>
      </c>
      <c r="C21">
        <f>survey_src_summary!D21</f>
        <v>56041</v>
      </c>
      <c r="D21" t="str">
        <f>survey_src_summary!F21</f>
        <v>2310001610</v>
      </c>
      <c r="E21" t="str">
        <f>survey_src_summary!G21</f>
        <v>Venting - initial completions</v>
      </c>
      <c r="F21" s="177">
        <f>survey_src_summary!R21</f>
        <v>0</v>
      </c>
      <c r="G21" s="177">
        <f>survey_src_summary!S21</f>
        <v>2.2245677729370468</v>
      </c>
      <c r="H21" s="177">
        <f>survey_src_summary!T21</f>
        <v>0</v>
      </c>
      <c r="I21" s="177">
        <f>survey_src_summary!U21</f>
        <v>0</v>
      </c>
      <c r="J21" s="177">
        <f>survey_src_summary!V21</f>
        <v>0</v>
      </c>
      <c r="K21" s="221" t="str">
        <f>VLOOKUP(C21,fips_xref!$A$5:$H$28,8,FALSE)</f>
        <v>Total</v>
      </c>
      <c r="L21" s="25" t="str">
        <f t="shared" si="0"/>
        <v>Venting - initial completions</v>
      </c>
    </row>
    <row r="22" spans="1:12" x14ac:dyDescent="0.2">
      <c r="A22" t="s">
        <v>18008</v>
      </c>
      <c r="B22" t="str">
        <f>survey_src_summary!C22</f>
        <v>56</v>
      </c>
      <c r="C22">
        <f>survey_src_summary!D22</f>
        <v>56007</v>
      </c>
      <c r="D22" t="str">
        <f>survey_src_summary!F22</f>
        <v>2310001620</v>
      </c>
      <c r="E22" t="str">
        <f>survey_src_summary!G22</f>
        <v>Venting - recompletions</v>
      </c>
      <c r="F22" s="177">
        <f>survey_src_summary!R22</f>
        <v>0</v>
      </c>
      <c r="G22" s="177">
        <f>survey_src_summary!S22</f>
        <v>49.028026023745873</v>
      </c>
      <c r="H22" s="177">
        <f>survey_src_summary!T22</f>
        <v>0</v>
      </c>
      <c r="I22" s="177">
        <f>survey_src_summary!U22</f>
        <v>0</v>
      </c>
      <c r="J22" s="177">
        <f>survey_src_summary!V22</f>
        <v>0</v>
      </c>
      <c r="K22" s="221" t="str">
        <f>VLOOKUP(C22,fips_xref!$A$5:$H$28,8,FALSE)</f>
        <v>Total</v>
      </c>
      <c r="L22" s="25" t="str">
        <f t="shared" si="0"/>
        <v>Venting - recompletions</v>
      </c>
    </row>
    <row r="23" spans="1:12" s="27" customFormat="1" x14ac:dyDescent="0.2">
      <c r="A23" t="s">
        <v>18008</v>
      </c>
      <c r="B23" t="str">
        <f>survey_src_summary!C23</f>
        <v>49</v>
      </c>
      <c r="C23">
        <f>survey_src_summary!D23</f>
        <v>49009</v>
      </c>
      <c r="D23" t="str">
        <f>survey_src_summary!F23</f>
        <v>2310001620</v>
      </c>
      <c r="E23" t="str">
        <f>survey_src_summary!G23</f>
        <v>Venting - recompletions</v>
      </c>
      <c r="F23" s="177">
        <f>survey_src_summary!R23</f>
        <v>0</v>
      </c>
      <c r="G23" s="177">
        <f>survey_src_summary!S23</f>
        <v>5.4220197042689775E-3</v>
      </c>
      <c r="H23" s="177">
        <f>survey_src_summary!T23</f>
        <v>0</v>
      </c>
      <c r="I23" s="177">
        <f>survey_src_summary!U23</f>
        <v>0</v>
      </c>
      <c r="J23" s="177">
        <f>survey_src_summary!V23</f>
        <v>0</v>
      </c>
      <c r="K23" s="221" t="str">
        <f>VLOOKUP(C23,fips_xref!$A$5:$H$28,8,FALSE)</f>
        <v>Total</v>
      </c>
      <c r="L23" s="25" t="str">
        <f t="shared" si="0"/>
        <v>Venting - recompletions</v>
      </c>
    </row>
    <row r="24" spans="1:12" s="29" customFormat="1" x14ac:dyDescent="0.2">
      <c r="A24" t="s">
        <v>18008</v>
      </c>
      <c r="B24" t="str">
        <f>survey_src_summary!C24</f>
        <v>49</v>
      </c>
      <c r="C24">
        <f>survey_src_summary!D24</f>
        <v>49043</v>
      </c>
      <c r="D24" t="str">
        <f>survey_src_summary!F24</f>
        <v>2310001620</v>
      </c>
      <c r="E24" t="str">
        <f>survey_src_summary!G24</f>
        <v>Venting - recompletions</v>
      </c>
      <c r="F24" s="177">
        <f>survey_src_summary!R24</f>
        <v>0</v>
      </c>
      <c r="G24" s="177">
        <f>survey_src_summary!S24</f>
        <v>0</v>
      </c>
      <c r="H24" s="177">
        <f>survey_src_summary!T24</f>
        <v>0</v>
      </c>
      <c r="I24" s="177">
        <f>survey_src_summary!U24</f>
        <v>0</v>
      </c>
      <c r="J24" s="177">
        <f>survey_src_summary!V24</f>
        <v>0</v>
      </c>
      <c r="K24" s="221" t="str">
        <f>VLOOKUP(C24,fips_xref!$A$5:$H$28,8,FALSE)</f>
        <v>Total</v>
      </c>
      <c r="L24" s="25" t="str">
        <f t="shared" si="0"/>
        <v>Venting - recompletions</v>
      </c>
    </row>
    <row r="25" spans="1:12" x14ac:dyDescent="0.2">
      <c r="A25" t="s">
        <v>18008</v>
      </c>
      <c r="B25" t="str">
        <f>survey_src_summary!C25</f>
        <v>56</v>
      </c>
      <c r="C25">
        <f>survey_src_summary!D25</f>
        <v>56001</v>
      </c>
      <c r="D25" t="str">
        <f>survey_src_summary!F25</f>
        <v>2310001620</v>
      </c>
      <c r="E25" t="str">
        <f>survey_src_summary!G25</f>
        <v>Venting - recompletions</v>
      </c>
      <c r="F25" s="177">
        <f>survey_src_summary!R25</f>
        <v>0</v>
      </c>
      <c r="G25" s="177">
        <f>survey_src_summary!S25</f>
        <v>1.3555049260672445E-2</v>
      </c>
      <c r="H25" s="177">
        <f>survey_src_summary!T25</f>
        <v>0</v>
      </c>
      <c r="I25" s="177">
        <f>survey_src_summary!U25</f>
        <v>0</v>
      </c>
      <c r="J25" s="177">
        <f>survey_src_summary!V25</f>
        <v>0</v>
      </c>
      <c r="K25" s="221" t="str">
        <f>VLOOKUP(C25,fips_xref!$A$5:$H$28,8,FALSE)</f>
        <v>Total</v>
      </c>
      <c r="L25" s="25" t="str">
        <f t="shared" si="0"/>
        <v>Venting - recompletions</v>
      </c>
    </row>
    <row r="26" spans="1:12" s="27" customFormat="1" x14ac:dyDescent="0.2">
      <c r="A26" t="s">
        <v>18008</v>
      </c>
      <c r="B26" t="str">
        <f>survey_src_summary!C26</f>
        <v>56</v>
      </c>
      <c r="C26">
        <f>survey_src_summary!D26</f>
        <v>56023</v>
      </c>
      <c r="D26" t="str">
        <f>survey_src_summary!F26</f>
        <v>2310001620</v>
      </c>
      <c r="E26" t="str">
        <f>survey_src_summary!G26</f>
        <v>Venting - recompletions</v>
      </c>
      <c r="F26" s="177">
        <f>survey_src_summary!R26</f>
        <v>0</v>
      </c>
      <c r="G26" s="177">
        <f>survey_src_summary!S26</f>
        <v>1.4700450923199266</v>
      </c>
      <c r="H26" s="177">
        <f>survey_src_summary!T26</f>
        <v>0</v>
      </c>
      <c r="I26" s="177">
        <f>survey_src_summary!U26</f>
        <v>0</v>
      </c>
      <c r="J26" s="177">
        <f>survey_src_summary!V26</f>
        <v>0</v>
      </c>
      <c r="K26" s="221" t="str">
        <f>VLOOKUP(C26,fips_xref!$A$5:$H$28,8,FALSE)</f>
        <v>Total</v>
      </c>
      <c r="L26" s="25" t="str">
        <f t="shared" si="0"/>
        <v>Venting - recompletions</v>
      </c>
    </row>
    <row r="27" spans="1:12" s="29" customFormat="1" x14ac:dyDescent="0.2">
      <c r="A27" t="s">
        <v>18008</v>
      </c>
      <c r="B27" t="str">
        <f>survey_src_summary!C27</f>
        <v>56</v>
      </c>
      <c r="C27">
        <f>survey_src_summary!D27</f>
        <v>56035</v>
      </c>
      <c r="D27" t="str">
        <f>survey_src_summary!F27</f>
        <v>2310001620</v>
      </c>
      <c r="E27" t="str">
        <f>survey_src_summary!G27</f>
        <v>Venting - recompletions</v>
      </c>
      <c r="F27" s="177">
        <f>survey_src_summary!R27</f>
        <v>0</v>
      </c>
      <c r="G27" s="177">
        <f>survey_src_summary!S27</f>
        <v>0</v>
      </c>
      <c r="H27" s="177">
        <f>survey_src_summary!T27</f>
        <v>0</v>
      </c>
      <c r="I27" s="177">
        <f>survey_src_summary!U27</f>
        <v>0</v>
      </c>
      <c r="J27" s="177">
        <f>survey_src_summary!V27</f>
        <v>0</v>
      </c>
      <c r="K27" s="221" t="str">
        <f>VLOOKUP(C27,fips_xref!$A$5:$H$28,8,FALSE)</f>
        <v>Total</v>
      </c>
      <c r="L27" s="25" t="str">
        <f t="shared" si="0"/>
        <v>Venting - recompletions</v>
      </c>
    </row>
    <row r="28" spans="1:12" x14ac:dyDescent="0.2">
      <c r="A28" t="s">
        <v>18008</v>
      </c>
      <c r="B28" t="str">
        <f>survey_src_summary!C28</f>
        <v>56</v>
      </c>
      <c r="C28">
        <f>survey_src_summary!D28</f>
        <v>56037</v>
      </c>
      <c r="D28" t="str">
        <f>survey_src_summary!F28</f>
        <v>2310001620</v>
      </c>
      <c r="E28" t="str">
        <f>survey_src_summary!G28</f>
        <v>Venting - recompletions</v>
      </c>
      <c r="F28" s="177">
        <f>survey_src_summary!R28</f>
        <v>0</v>
      </c>
      <c r="G28" s="177">
        <f>survey_src_summary!S28</f>
        <v>220.29712359771034</v>
      </c>
      <c r="H28" s="177">
        <f>survey_src_summary!T28</f>
        <v>0</v>
      </c>
      <c r="I28" s="177">
        <f>survey_src_summary!U28</f>
        <v>0</v>
      </c>
      <c r="J28" s="177">
        <f>survey_src_summary!V28</f>
        <v>0</v>
      </c>
      <c r="K28" s="221" t="str">
        <f>VLOOKUP(C28,fips_xref!$A$5:$H$28,8,FALSE)</f>
        <v>Total</v>
      </c>
      <c r="L28" s="25" t="str">
        <f t="shared" si="0"/>
        <v>Venting - recompletions</v>
      </c>
    </row>
    <row r="29" spans="1:12" s="27" customFormat="1" x14ac:dyDescent="0.2">
      <c r="A29" t="s">
        <v>18008</v>
      </c>
      <c r="B29" t="str">
        <f>survey_src_summary!C29</f>
        <v>56</v>
      </c>
      <c r="C29">
        <f>survey_src_summary!D29</f>
        <v>56041</v>
      </c>
      <c r="D29" t="str">
        <f>survey_src_summary!F29</f>
        <v>2310001620</v>
      </c>
      <c r="E29" t="str">
        <f>survey_src_summary!G29</f>
        <v>Venting - recompletions</v>
      </c>
      <c r="F29" s="177">
        <f>survey_src_summary!R29</f>
        <v>0</v>
      </c>
      <c r="G29" s="177">
        <f>survey_src_summary!S29</f>
        <v>2.0997902436207281</v>
      </c>
      <c r="H29" s="177">
        <f>survey_src_summary!T29</f>
        <v>0</v>
      </c>
      <c r="I29" s="177">
        <f>survey_src_summary!U29</f>
        <v>0</v>
      </c>
      <c r="J29" s="177">
        <f>survey_src_summary!V29</f>
        <v>0</v>
      </c>
      <c r="K29" s="221" t="str">
        <f>VLOOKUP(C29,fips_xref!$A$5:$H$28,8,FALSE)</f>
        <v>Total</v>
      </c>
      <c r="L29" s="25" t="str">
        <f t="shared" si="0"/>
        <v>Venting - recompletions</v>
      </c>
    </row>
    <row r="30" spans="1:12" x14ac:dyDescent="0.2">
      <c r="A30" t="s">
        <v>18008</v>
      </c>
      <c r="B30" t="str">
        <f>survey_src_summary!C30</f>
        <v>56</v>
      </c>
      <c r="C30">
        <f>survey_src_summary!D30</f>
        <v>56007</v>
      </c>
      <c r="D30" t="str">
        <f>survey_src_summary!F30</f>
        <v>2310000220</v>
      </c>
      <c r="E30" t="str">
        <f>survey_src_summary!G30</f>
        <v>Drill rigs</v>
      </c>
      <c r="F30" s="177">
        <f>survey_src_summary!R30</f>
        <v>56.099477414412867</v>
      </c>
      <c r="G30" s="177">
        <f>survey_src_summary!S30</f>
        <v>7.391883716915765</v>
      </c>
      <c r="H30" s="177">
        <f>survey_src_summary!T30</f>
        <v>20.32188752969693</v>
      </c>
      <c r="I30" s="177">
        <f>survey_src_summary!U30</f>
        <v>8.1350444000237108</v>
      </c>
      <c r="J30" s="177">
        <f>survey_src_summary!V30</f>
        <v>3.4253551613002462</v>
      </c>
      <c r="K30" s="221" t="str">
        <f>VLOOKUP(C30,fips_xref!$A$5:$H$28,8,FALSE)</f>
        <v>Total</v>
      </c>
      <c r="L30" s="25" t="str">
        <f t="shared" si="0"/>
        <v>Drill rigs</v>
      </c>
    </row>
    <row r="31" spans="1:12" s="27" customFormat="1" x14ac:dyDescent="0.2">
      <c r="A31" t="s">
        <v>18008</v>
      </c>
      <c r="B31" t="str">
        <f>survey_src_summary!C31</f>
        <v>49</v>
      </c>
      <c r="C31">
        <f>survey_src_summary!D31</f>
        <v>49009</v>
      </c>
      <c r="D31" t="str">
        <f>survey_src_summary!F31</f>
        <v>2310000220</v>
      </c>
      <c r="E31" t="str">
        <f>survey_src_summary!G31</f>
        <v>Drill rigs</v>
      </c>
      <c r="F31" s="177">
        <f>survey_src_summary!R31</f>
        <v>0.69258614091867743</v>
      </c>
      <c r="G31" s="177">
        <f>survey_src_summary!S31</f>
        <v>9.1257823665626736E-2</v>
      </c>
      <c r="H31" s="177">
        <f>survey_src_summary!T31</f>
        <v>0.25088750036662877</v>
      </c>
      <c r="I31" s="177">
        <f>survey_src_summary!U31</f>
        <v>0.10043264691387296</v>
      </c>
      <c r="J31" s="177">
        <f>survey_src_summary!V31</f>
        <v>4.22883353246944E-2</v>
      </c>
      <c r="K31" s="221" t="str">
        <f>VLOOKUP(C31,fips_xref!$A$5:$H$28,8,FALSE)</f>
        <v>Total</v>
      </c>
      <c r="L31" s="25" t="str">
        <f t="shared" si="0"/>
        <v>Drill rigs</v>
      </c>
    </row>
    <row r="32" spans="1:12" s="29" customFormat="1" x14ac:dyDescent="0.2">
      <c r="A32" t="s">
        <v>18008</v>
      </c>
      <c r="B32" t="str">
        <f>survey_src_summary!C32</f>
        <v>49</v>
      </c>
      <c r="C32">
        <f>survey_src_summary!D32</f>
        <v>49043</v>
      </c>
      <c r="D32" t="str">
        <f>survey_src_summary!F32</f>
        <v>2310000220</v>
      </c>
      <c r="E32" t="str">
        <f>survey_src_summary!G32</f>
        <v>Drill rigs</v>
      </c>
      <c r="F32" s="177">
        <f>survey_src_summary!R32</f>
        <v>0</v>
      </c>
      <c r="G32" s="177">
        <f>survey_src_summary!S32</f>
        <v>0</v>
      </c>
      <c r="H32" s="177">
        <f>survey_src_summary!T32</f>
        <v>0</v>
      </c>
      <c r="I32" s="177">
        <f>survey_src_summary!U32</f>
        <v>0</v>
      </c>
      <c r="J32" s="177">
        <f>survey_src_summary!V32</f>
        <v>0</v>
      </c>
      <c r="K32" s="221" t="str">
        <f>VLOOKUP(C32,fips_xref!$A$5:$H$28,8,FALSE)</f>
        <v>Total</v>
      </c>
      <c r="L32" s="25" t="str">
        <f t="shared" si="0"/>
        <v>Drill rigs</v>
      </c>
    </row>
    <row r="33" spans="1:12" x14ac:dyDescent="0.2">
      <c r="A33" t="s">
        <v>18008</v>
      </c>
      <c r="B33" t="str">
        <f>survey_src_summary!C33</f>
        <v>56</v>
      </c>
      <c r="C33">
        <f>survey_src_summary!D33</f>
        <v>56001</v>
      </c>
      <c r="D33" t="str">
        <f>survey_src_summary!F33</f>
        <v>2310000220</v>
      </c>
      <c r="E33" t="str">
        <f>survey_src_summary!G33</f>
        <v>Drill rigs</v>
      </c>
      <c r="F33" s="177">
        <f>survey_src_summary!R33</f>
        <v>0.69258614091867743</v>
      </c>
      <c r="G33" s="177">
        <f>survey_src_summary!S33</f>
        <v>9.1257823665626736E-2</v>
      </c>
      <c r="H33" s="177">
        <f>survey_src_summary!T33</f>
        <v>0.25088750036662877</v>
      </c>
      <c r="I33" s="177">
        <f>survey_src_summary!U33</f>
        <v>0.10043264691387296</v>
      </c>
      <c r="J33" s="177">
        <f>survey_src_summary!V33</f>
        <v>4.22883353246944E-2</v>
      </c>
      <c r="K33" s="221" t="str">
        <f>VLOOKUP(C33,fips_xref!$A$5:$H$28,8,FALSE)</f>
        <v>Total</v>
      </c>
      <c r="L33" s="25" t="str">
        <f t="shared" si="0"/>
        <v>Drill rigs</v>
      </c>
    </row>
    <row r="34" spans="1:12" s="27" customFormat="1" x14ac:dyDescent="0.2">
      <c r="A34" t="s">
        <v>18008</v>
      </c>
      <c r="B34" t="str">
        <f>survey_src_summary!C34</f>
        <v>56</v>
      </c>
      <c r="C34">
        <f>survey_src_summary!D34</f>
        <v>56023</v>
      </c>
      <c r="D34" t="str">
        <f>survey_src_summary!F34</f>
        <v>2310000220</v>
      </c>
      <c r="E34" t="str">
        <f>survey_src_summary!G34</f>
        <v>Drill rigs</v>
      </c>
      <c r="F34" s="177">
        <f>survey_src_summary!R34</f>
        <v>2.0777584227560326</v>
      </c>
      <c r="G34" s="177">
        <f>survey_src_summary!S34</f>
        <v>0.27377347099688021</v>
      </c>
      <c r="H34" s="177">
        <f>survey_src_summary!T34</f>
        <v>0.75266250109988653</v>
      </c>
      <c r="I34" s="177">
        <f>survey_src_summary!U34</f>
        <v>0.30129794074161897</v>
      </c>
      <c r="J34" s="177">
        <f>survey_src_summary!V34</f>
        <v>0.12686500597408321</v>
      </c>
      <c r="K34" s="221" t="str">
        <f>VLOOKUP(C34,fips_xref!$A$5:$H$28,8,FALSE)</f>
        <v>Total</v>
      </c>
      <c r="L34" s="25" t="str">
        <f t="shared" si="0"/>
        <v>Drill rigs</v>
      </c>
    </row>
    <row r="35" spans="1:12" s="29" customFormat="1" x14ac:dyDescent="0.2">
      <c r="A35" t="s">
        <v>18008</v>
      </c>
      <c r="B35" t="str">
        <f>survey_src_summary!C35</f>
        <v>56</v>
      </c>
      <c r="C35">
        <f>survey_src_summary!D35</f>
        <v>56035</v>
      </c>
      <c r="D35" t="str">
        <f>survey_src_summary!F35</f>
        <v>2310000220</v>
      </c>
      <c r="E35" t="str">
        <f>survey_src_summary!G35</f>
        <v>Drill rigs</v>
      </c>
      <c r="F35" s="177">
        <f>survey_src_summary!R35</f>
        <v>1180.3238624298308</v>
      </c>
      <c r="G35" s="177">
        <f>survey_src_summary!S35</f>
        <v>66.330994107786765</v>
      </c>
      <c r="H35" s="177">
        <f>survey_src_summary!T35</f>
        <v>558.07914858003119</v>
      </c>
      <c r="I35" s="177">
        <f>survey_src_summary!U35</f>
        <v>40.917780309916246</v>
      </c>
      <c r="J35" s="177">
        <f>survey_src_summary!V35</f>
        <v>28.421651795371574</v>
      </c>
      <c r="K35" s="221" t="str">
        <f>VLOOKUP(C35,fips_xref!$A$5:$H$28,8,FALSE)</f>
        <v>Total</v>
      </c>
      <c r="L35" s="25" t="str">
        <f t="shared" si="0"/>
        <v>Drill rigs</v>
      </c>
    </row>
    <row r="36" spans="1:12" x14ac:dyDescent="0.2">
      <c r="A36" t="s">
        <v>18008</v>
      </c>
      <c r="B36" t="str">
        <f>survey_src_summary!C36</f>
        <v>56</v>
      </c>
      <c r="C36">
        <f>survey_src_summary!D36</f>
        <v>56037</v>
      </c>
      <c r="D36" t="str">
        <f>survey_src_summary!F36</f>
        <v>2310000220</v>
      </c>
      <c r="E36" t="str">
        <f>survey_src_summary!G36</f>
        <v>Drill rigs</v>
      </c>
      <c r="F36" s="177">
        <f>survey_src_summary!R36</f>
        <v>136.43946976097945</v>
      </c>
      <c r="G36" s="177">
        <f>survey_src_summary!S36</f>
        <v>17.977791262128466</v>
      </c>
      <c r="H36" s="177">
        <f>survey_src_summary!T36</f>
        <v>49.424837572225876</v>
      </c>
      <c r="I36" s="177">
        <f>survey_src_summary!U36</f>
        <v>19.785231442032977</v>
      </c>
      <c r="J36" s="177">
        <f>survey_src_summary!V36</f>
        <v>8.330802058964796</v>
      </c>
      <c r="K36" s="221" t="str">
        <f>VLOOKUP(C36,fips_xref!$A$5:$H$28,8,FALSE)</f>
        <v>Total</v>
      </c>
      <c r="L36" s="25" t="str">
        <f t="shared" si="0"/>
        <v>Drill rigs</v>
      </c>
    </row>
    <row r="37" spans="1:12" s="27" customFormat="1" x14ac:dyDescent="0.2">
      <c r="A37" t="s">
        <v>18008</v>
      </c>
      <c r="B37" t="str">
        <f>survey_src_summary!C37</f>
        <v>56</v>
      </c>
      <c r="C37">
        <f>survey_src_summary!D37</f>
        <v>56041</v>
      </c>
      <c r="D37" t="str">
        <f>survey_src_summary!F37</f>
        <v>2310000220</v>
      </c>
      <c r="E37" t="str">
        <f>survey_src_summary!G37</f>
        <v>Drill rigs</v>
      </c>
      <c r="F37" s="177">
        <f>survey_src_summary!R37</f>
        <v>9.6962059728614847</v>
      </c>
      <c r="G37" s="177">
        <f>survey_src_summary!S37</f>
        <v>1.2776095313187743</v>
      </c>
      <c r="H37" s="177">
        <f>survey_src_summary!T37</f>
        <v>3.5124250051328034</v>
      </c>
      <c r="I37" s="177">
        <f>survey_src_summary!U37</f>
        <v>1.4060570567942217</v>
      </c>
      <c r="J37" s="177">
        <f>survey_src_summary!V37</f>
        <v>0.59203669454572161</v>
      </c>
      <c r="K37" s="221" t="str">
        <f>VLOOKUP(C37,fips_xref!$A$5:$H$28,8,FALSE)</f>
        <v>Total</v>
      </c>
      <c r="L37" s="25" t="str">
        <f t="shared" si="0"/>
        <v>Drill rigs</v>
      </c>
    </row>
    <row r="38" spans="1:12" x14ac:dyDescent="0.2">
      <c r="A38" t="s">
        <v>18008</v>
      </c>
      <c r="B38" t="str">
        <f>survey_src_summary!C38</f>
        <v>56</v>
      </c>
      <c r="C38">
        <f>survey_src_summary!D38</f>
        <v>56007</v>
      </c>
      <c r="D38" t="str">
        <f>survey_src_summary!F38</f>
        <v>2310000700</v>
      </c>
      <c r="E38" t="str">
        <f>survey_src_summary!G38</f>
        <v>Unpermitted Fugitives</v>
      </c>
      <c r="F38" s="177">
        <f>survey_src_summary!R38</f>
        <v>0</v>
      </c>
      <c r="G38" s="177">
        <f>survey_src_summary!S38</f>
        <v>6291.3905047054241</v>
      </c>
      <c r="H38" s="177">
        <f>survey_src_summary!T38</f>
        <v>0</v>
      </c>
      <c r="I38" s="177">
        <f>survey_src_summary!U38</f>
        <v>0</v>
      </c>
      <c r="J38" s="177">
        <f>survey_src_summary!V38</f>
        <v>0</v>
      </c>
      <c r="K38" s="221" t="str">
        <f>VLOOKUP(C38,fips_xref!$A$5:$H$28,8,FALSE)</f>
        <v>Total</v>
      </c>
      <c r="L38" s="25" t="str">
        <f t="shared" si="0"/>
        <v>Fugitives</v>
      </c>
    </row>
    <row r="39" spans="1:12" s="27" customFormat="1" x14ac:dyDescent="0.2">
      <c r="A39" t="s">
        <v>18008</v>
      </c>
      <c r="B39" t="str">
        <f>survey_src_summary!C39</f>
        <v>49</v>
      </c>
      <c r="C39">
        <f>survey_src_summary!D39</f>
        <v>49009</v>
      </c>
      <c r="D39" t="str">
        <f>survey_src_summary!F39</f>
        <v>2310000700</v>
      </c>
      <c r="E39" t="str">
        <f>survey_src_summary!G39</f>
        <v>Unpermitted Fugitives</v>
      </c>
      <c r="F39" s="177">
        <f>survey_src_summary!R39</f>
        <v>0</v>
      </c>
      <c r="G39" s="177">
        <f>survey_src_summary!S39</f>
        <v>60.885710268025342</v>
      </c>
      <c r="H39" s="177">
        <f>survey_src_summary!T39</f>
        <v>0</v>
      </c>
      <c r="I39" s="177">
        <f>survey_src_summary!U39</f>
        <v>0</v>
      </c>
      <c r="J39" s="177">
        <f>survey_src_summary!V39</f>
        <v>0</v>
      </c>
      <c r="K39" s="221" t="str">
        <f>VLOOKUP(C39,fips_xref!$A$5:$H$28,8,FALSE)</f>
        <v>Total</v>
      </c>
      <c r="L39" s="25" t="str">
        <f t="shared" si="0"/>
        <v>Fugitives</v>
      </c>
    </row>
    <row r="40" spans="1:12" s="29" customFormat="1" x14ac:dyDescent="0.2">
      <c r="A40" t="s">
        <v>18008</v>
      </c>
      <c r="B40" t="str">
        <f>survey_src_summary!C40</f>
        <v>49</v>
      </c>
      <c r="C40">
        <f>survey_src_summary!D40</f>
        <v>49043</v>
      </c>
      <c r="D40" t="str">
        <f>survey_src_summary!F40</f>
        <v>2310000700</v>
      </c>
      <c r="E40" t="str">
        <f>survey_src_summary!G40</f>
        <v>Unpermitted Fugitives</v>
      </c>
      <c r="F40" s="177">
        <f>survey_src_summary!R40</f>
        <v>0</v>
      </c>
      <c r="G40" s="177">
        <f>survey_src_summary!S40</f>
        <v>171.24106012882129</v>
      </c>
      <c r="H40" s="177">
        <f>survey_src_summary!T40</f>
        <v>0</v>
      </c>
      <c r="I40" s="177">
        <f>survey_src_summary!U40</f>
        <v>0</v>
      </c>
      <c r="J40" s="177">
        <f>survey_src_summary!V40</f>
        <v>0</v>
      </c>
      <c r="K40" s="221" t="str">
        <f>VLOOKUP(C40,fips_xref!$A$5:$H$28,8,FALSE)</f>
        <v>Total</v>
      </c>
      <c r="L40" s="25" t="str">
        <f t="shared" si="0"/>
        <v>Fugitives</v>
      </c>
    </row>
    <row r="41" spans="1:12" x14ac:dyDescent="0.2">
      <c r="A41" t="s">
        <v>18008</v>
      </c>
      <c r="B41" t="str">
        <f>survey_src_summary!C41</f>
        <v>56</v>
      </c>
      <c r="C41">
        <f>survey_src_summary!D41</f>
        <v>56001</v>
      </c>
      <c r="D41" t="str">
        <f>survey_src_summary!F41</f>
        <v>2310000700</v>
      </c>
      <c r="E41" t="str">
        <f>survey_src_summary!G41</f>
        <v>Unpermitted Fugitives</v>
      </c>
      <c r="F41" s="177">
        <f>survey_src_summary!R41</f>
        <v>0</v>
      </c>
      <c r="G41" s="177">
        <f>survey_src_summary!S41</f>
        <v>152.21427567006339</v>
      </c>
      <c r="H41" s="177">
        <f>survey_src_summary!T41</f>
        <v>0</v>
      </c>
      <c r="I41" s="177">
        <f>survey_src_summary!U41</f>
        <v>0</v>
      </c>
      <c r="J41" s="177">
        <f>survey_src_summary!V41</f>
        <v>0</v>
      </c>
      <c r="K41" s="221" t="str">
        <f>VLOOKUP(C41,fips_xref!$A$5:$H$28,8,FALSE)</f>
        <v>Total</v>
      </c>
      <c r="L41" s="25" t="str">
        <f t="shared" si="0"/>
        <v>Fugitives</v>
      </c>
    </row>
    <row r="42" spans="1:12" s="27" customFormat="1" x14ac:dyDescent="0.2">
      <c r="A42" t="s">
        <v>18008</v>
      </c>
      <c r="B42" t="str">
        <f>survey_src_summary!C42</f>
        <v>56</v>
      </c>
      <c r="C42">
        <f>survey_src_summary!D42</f>
        <v>56023</v>
      </c>
      <c r="D42" t="str">
        <f>survey_src_summary!F42</f>
        <v>2310000700</v>
      </c>
      <c r="E42" t="str">
        <f>survey_src_summary!G42</f>
        <v>Unpermitted Fugitives</v>
      </c>
      <c r="F42" s="177">
        <f>survey_src_summary!R42</f>
        <v>0</v>
      </c>
      <c r="G42" s="177">
        <f>survey_src_summary!S42</f>
        <v>5502.5460654727913</v>
      </c>
      <c r="H42" s="177">
        <f>survey_src_summary!T42</f>
        <v>0</v>
      </c>
      <c r="I42" s="177">
        <f>survey_src_summary!U42</f>
        <v>0</v>
      </c>
      <c r="J42" s="177">
        <f>survey_src_summary!V42</f>
        <v>0</v>
      </c>
      <c r="K42" s="221" t="str">
        <f>VLOOKUP(C42,fips_xref!$A$5:$H$28,8,FALSE)</f>
        <v>Total</v>
      </c>
      <c r="L42" s="25" t="str">
        <f t="shared" si="0"/>
        <v>Fugitives</v>
      </c>
    </row>
    <row r="43" spans="1:12" s="29" customFormat="1" x14ac:dyDescent="0.2">
      <c r="A43" t="s">
        <v>18008</v>
      </c>
      <c r="B43" t="str">
        <f>survey_src_summary!C43</f>
        <v>56</v>
      </c>
      <c r="C43">
        <f>survey_src_summary!D43</f>
        <v>56035</v>
      </c>
      <c r="D43" t="str">
        <f>survey_src_summary!F43</f>
        <v>2310000700</v>
      </c>
      <c r="E43" t="str">
        <f>survey_src_summary!G43</f>
        <v>Unpermitted Fugitives</v>
      </c>
      <c r="F43" s="177">
        <f>survey_src_summary!R43</f>
        <v>0</v>
      </c>
      <c r="G43" s="177">
        <f>survey_src_summary!S43</f>
        <v>3202.8524883445352</v>
      </c>
      <c r="H43" s="177">
        <f>survey_src_summary!T43</f>
        <v>0</v>
      </c>
      <c r="I43" s="177">
        <f>survey_src_summary!U43</f>
        <v>0</v>
      </c>
      <c r="J43" s="177">
        <f>survey_src_summary!V43</f>
        <v>0</v>
      </c>
      <c r="K43" s="221" t="str">
        <f>VLOOKUP(C43,fips_xref!$A$5:$H$28,8,FALSE)</f>
        <v>Total</v>
      </c>
      <c r="L43" s="25" t="str">
        <f t="shared" si="0"/>
        <v>Fugitives</v>
      </c>
    </row>
    <row r="44" spans="1:12" x14ac:dyDescent="0.2">
      <c r="A44" t="s">
        <v>18008</v>
      </c>
      <c r="B44" t="str">
        <f>survey_src_summary!C44</f>
        <v>56</v>
      </c>
      <c r="C44">
        <f>survey_src_summary!D44</f>
        <v>56037</v>
      </c>
      <c r="D44" t="str">
        <f>survey_src_summary!F44</f>
        <v>2310000700</v>
      </c>
      <c r="E44" t="str">
        <f>survey_src_summary!G44</f>
        <v>Unpermitted Fugitives</v>
      </c>
      <c r="F44" s="177">
        <f>survey_src_summary!R44</f>
        <v>0</v>
      </c>
      <c r="G44" s="177">
        <f>survey_src_summary!S44</f>
        <v>12519.018318264218</v>
      </c>
      <c r="H44" s="177">
        <f>survey_src_summary!T44</f>
        <v>0</v>
      </c>
      <c r="I44" s="177">
        <f>survey_src_summary!U44</f>
        <v>0</v>
      </c>
      <c r="J44" s="177">
        <f>survey_src_summary!V44</f>
        <v>0</v>
      </c>
      <c r="K44" s="221" t="str">
        <f>VLOOKUP(C44,fips_xref!$A$5:$H$28,8,FALSE)</f>
        <v>Total</v>
      </c>
      <c r="L44" s="25" t="str">
        <f t="shared" si="0"/>
        <v>Fugitives</v>
      </c>
    </row>
    <row r="45" spans="1:12" s="27" customFormat="1" x14ac:dyDescent="0.2">
      <c r="A45" t="s">
        <v>18008</v>
      </c>
      <c r="B45" t="str">
        <f>survey_src_summary!C45</f>
        <v>56</v>
      </c>
      <c r="C45">
        <f>survey_src_summary!D45</f>
        <v>56041</v>
      </c>
      <c r="D45" t="str">
        <f>survey_src_summary!F45</f>
        <v>2310000700</v>
      </c>
      <c r="E45" t="str">
        <f>survey_src_summary!G45</f>
        <v>Unpermitted Fugitives</v>
      </c>
      <c r="F45" s="177">
        <f>survey_src_summary!R45</f>
        <v>0</v>
      </c>
      <c r="G45" s="177">
        <f>survey_src_summary!S45</f>
        <v>1682.3179890634506</v>
      </c>
      <c r="H45" s="177">
        <f>survey_src_summary!T45</f>
        <v>0</v>
      </c>
      <c r="I45" s="177">
        <f>survey_src_summary!U45</f>
        <v>0</v>
      </c>
      <c r="J45" s="177">
        <f>survey_src_summary!V45</f>
        <v>0</v>
      </c>
      <c r="K45" s="221" t="str">
        <f>VLOOKUP(C45,fips_xref!$A$5:$H$28,8,FALSE)</f>
        <v>Total</v>
      </c>
      <c r="L45" s="25" t="str">
        <f t="shared" si="0"/>
        <v>Fugitives</v>
      </c>
    </row>
    <row r="46" spans="1:12" x14ac:dyDescent="0.2">
      <c r="A46" t="s">
        <v>18008</v>
      </c>
      <c r="B46" t="str">
        <f>survey_src_summary!C46</f>
        <v>56</v>
      </c>
      <c r="C46">
        <f>survey_src_summary!D46</f>
        <v>56007</v>
      </c>
      <c r="D46" t="str">
        <f>survey_src_summary!F46</f>
        <v>2310000100</v>
      </c>
      <c r="E46" t="str">
        <f>survey_src_summary!G46</f>
        <v>Heaters</v>
      </c>
      <c r="F46" s="177">
        <f>survey_src_summary!R46</f>
        <v>559.09427658354366</v>
      </c>
      <c r="G46" s="177">
        <f>survey_src_summary!S46</f>
        <v>30.750185212094898</v>
      </c>
      <c r="H46" s="177">
        <f>survey_src_summary!T46</f>
        <v>469.63919233017657</v>
      </c>
      <c r="I46" s="177">
        <f>survey_src_summary!U46</f>
        <v>3.3545656595012612</v>
      </c>
      <c r="J46" s="177">
        <f>survey_src_summary!V46</f>
        <v>42.491165020349314</v>
      </c>
      <c r="K46" s="221" t="str">
        <f>VLOOKUP(C46,fips_xref!$A$5:$H$28,8,FALSE)</f>
        <v>Total</v>
      </c>
      <c r="L46" s="25" t="str">
        <f t="shared" si="0"/>
        <v>Heaters</v>
      </c>
    </row>
    <row r="47" spans="1:12" s="27" customFormat="1" x14ac:dyDescent="0.2">
      <c r="A47" t="s">
        <v>18008</v>
      </c>
      <c r="B47" t="str">
        <f>survey_src_summary!C47</f>
        <v>49</v>
      </c>
      <c r="C47">
        <f>survey_src_summary!D47</f>
        <v>49009</v>
      </c>
      <c r="D47" t="str">
        <f>survey_src_summary!F47</f>
        <v>2310000100</v>
      </c>
      <c r="E47" t="str">
        <f>survey_src_summary!G47</f>
        <v>Heaters</v>
      </c>
      <c r="F47" s="177">
        <f>survey_src_summary!R47</f>
        <v>4.7255723324546732</v>
      </c>
      <c r="G47" s="177">
        <f>survey_src_summary!S47</f>
        <v>0.25990647828500701</v>
      </c>
      <c r="H47" s="177">
        <f>survey_src_summary!T47</f>
        <v>3.9694807592619252</v>
      </c>
      <c r="I47" s="177">
        <f>survey_src_summary!U47</f>
        <v>2.8353433994728037E-2</v>
      </c>
      <c r="J47" s="177">
        <f>survey_src_summary!V47</f>
        <v>0.3591434972665552</v>
      </c>
      <c r="K47" s="221" t="str">
        <f>VLOOKUP(C47,fips_xref!$A$5:$H$28,8,FALSE)</f>
        <v>Total</v>
      </c>
      <c r="L47" s="25" t="str">
        <f t="shared" si="0"/>
        <v>Heaters</v>
      </c>
    </row>
    <row r="48" spans="1:12" s="29" customFormat="1" x14ac:dyDescent="0.2">
      <c r="A48" t="s">
        <v>18008</v>
      </c>
      <c r="B48" t="str">
        <f>survey_src_summary!C48</f>
        <v>49</v>
      </c>
      <c r="C48">
        <f>survey_src_summary!D48</f>
        <v>49043</v>
      </c>
      <c r="D48" t="str">
        <f>survey_src_summary!F48</f>
        <v>2310000100</v>
      </c>
      <c r="E48" t="str">
        <f>survey_src_summary!G48</f>
        <v>Heaters</v>
      </c>
      <c r="F48" s="177">
        <f>survey_src_summary!R48</f>
        <v>13.29067218502877</v>
      </c>
      <c r="G48" s="177">
        <f>survey_src_summary!S48</f>
        <v>0.73098697017658243</v>
      </c>
      <c r="H48" s="177">
        <f>survey_src_summary!T48</f>
        <v>11.164164635424166</v>
      </c>
      <c r="I48" s="177">
        <f>survey_src_summary!U48</f>
        <v>7.9744033110172613E-2</v>
      </c>
      <c r="J48" s="177">
        <f>survey_src_summary!V48</f>
        <v>1.0100910860621866</v>
      </c>
      <c r="K48" s="221" t="str">
        <f>VLOOKUP(C48,fips_xref!$A$5:$H$28,8,FALSE)</f>
        <v>Total</v>
      </c>
      <c r="L48" s="25" t="str">
        <f t="shared" si="0"/>
        <v>Heaters</v>
      </c>
    </row>
    <row r="49" spans="1:12" x14ac:dyDescent="0.2">
      <c r="A49" t="s">
        <v>18008</v>
      </c>
      <c r="B49" t="str">
        <f>survey_src_summary!C49</f>
        <v>56</v>
      </c>
      <c r="C49">
        <f>survey_src_summary!D49</f>
        <v>56001</v>
      </c>
      <c r="D49" t="str">
        <f>survey_src_summary!F49</f>
        <v>2310000100</v>
      </c>
      <c r="E49" t="str">
        <f>survey_src_summary!G49</f>
        <v>Heaters</v>
      </c>
      <c r="F49" s="177">
        <f>survey_src_summary!R49</f>
        <v>11.813930831136684</v>
      </c>
      <c r="G49" s="177">
        <f>survey_src_summary!S49</f>
        <v>0.64976619571251759</v>
      </c>
      <c r="H49" s="177">
        <f>survey_src_summary!T49</f>
        <v>9.923701898154814</v>
      </c>
      <c r="I49" s="177">
        <f>survey_src_summary!U49</f>
        <v>7.0883584986820097E-2</v>
      </c>
      <c r="J49" s="177">
        <f>survey_src_summary!V49</f>
        <v>0.89785874316638792</v>
      </c>
      <c r="K49" s="221" t="str">
        <f>VLOOKUP(C49,fips_xref!$A$5:$H$28,8,FALSE)</f>
        <v>Total</v>
      </c>
      <c r="L49" s="25" t="str">
        <f t="shared" si="0"/>
        <v>Heaters</v>
      </c>
    </row>
    <row r="50" spans="1:12" s="27" customFormat="1" x14ac:dyDescent="0.2">
      <c r="A50" t="s">
        <v>18008</v>
      </c>
      <c r="B50" t="str">
        <f>survey_src_summary!C50</f>
        <v>56</v>
      </c>
      <c r="C50">
        <f>survey_src_summary!D50</f>
        <v>56023</v>
      </c>
      <c r="D50" t="str">
        <f>survey_src_summary!F50</f>
        <v>2310000100</v>
      </c>
      <c r="E50" t="str">
        <f>survey_src_summary!G50</f>
        <v>Heaters</v>
      </c>
      <c r="F50" s="177">
        <f>survey_src_summary!R50</f>
        <v>427.07359954559115</v>
      </c>
      <c r="G50" s="177">
        <f>survey_src_summary!S50</f>
        <v>23.489047975007512</v>
      </c>
      <c r="H50" s="177">
        <f>survey_src_summary!T50</f>
        <v>358.74182361829651</v>
      </c>
      <c r="I50" s="177">
        <f>survey_src_summary!U50</f>
        <v>2.5624415972735464</v>
      </c>
      <c r="J50" s="177">
        <f>survey_src_summary!V50</f>
        <v>32.457593565464926</v>
      </c>
      <c r="K50" s="221" t="str">
        <f>VLOOKUP(C50,fips_xref!$A$5:$H$28,8,FALSE)</f>
        <v>Total</v>
      </c>
      <c r="L50" s="25" t="str">
        <f t="shared" si="0"/>
        <v>Heaters</v>
      </c>
    </row>
    <row r="51" spans="1:12" s="29" customFormat="1" x14ac:dyDescent="0.2">
      <c r="A51" t="s">
        <v>18008</v>
      </c>
      <c r="B51" t="str">
        <f>survey_src_summary!C51</f>
        <v>56</v>
      </c>
      <c r="C51">
        <f>survey_src_summary!D51</f>
        <v>56035</v>
      </c>
      <c r="D51" t="str">
        <f>survey_src_summary!F51</f>
        <v>2310000100</v>
      </c>
      <c r="E51" t="str">
        <f>survey_src_summary!G51</f>
        <v>Heaters</v>
      </c>
      <c r="F51" s="177">
        <f>survey_src_summary!R51</f>
        <v>953.26754600196068</v>
      </c>
      <c r="G51" s="177">
        <f>survey_src_summary!S51</f>
        <v>52.429715030107879</v>
      </c>
      <c r="H51" s="177">
        <f>survey_src_summary!T51</f>
        <v>800.74473864164838</v>
      </c>
      <c r="I51" s="177">
        <f>survey_src_summary!U51</f>
        <v>5.7196052760117704</v>
      </c>
      <c r="J51" s="177">
        <f>survey_src_summary!V51</f>
        <v>72.448333496148933</v>
      </c>
      <c r="K51" s="221" t="str">
        <f>VLOOKUP(C51,fips_xref!$A$5:$H$28,8,FALSE)</f>
        <v>Total</v>
      </c>
      <c r="L51" s="25" t="str">
        <f t="shared" si="0"/>
        <v>Heaters</v>
      </c>
    </row>
    <row r="52" spans="1:12" x14ac:dyDescent="0.2">
      <c r="A52" t="s">
        <v>18008</v>
      </c>
      <c r="B52" t="str">
        <f>survey_src_summary!C52</f>
        <v>56</v>
      </c>
      <c r="C52">
        <f>survey_src_summary!D52</f>
        <v>56037</v>
      </c>
      <c r="D52" t="str">
        <f>survey_src_summary!F52</f>
        <v>2310000100</v>
      </c>
      <c r="E52" t="str">
        <f>survey_src_summary!G52</f>
        <v>Heaters</v>
      </c>
      <c r="F52" s="177">
        <f>survey_src_summary!R52</f>
        <v>977.01207973500391</v>
      </c>
      <c r="G52" s="177">
        <f>survey_src_summary!S52</f>
        <v>53.735664385425217</v>
      </c>
      <c r="H52" s="177">
        <f>survey_src_summary!T52</f>
        <v>820.69014697740317</v>
      </c>
      <c r="I52" s="177">
        <f>survey_src_summary!U52</f>
        <v>5.8620724784100222</v>
      </c>
      <c r="J52" s="177">
        <f>survey_src_summary!V52</f>
        <v>74.252918059860292</v>
      </c>
      <c r="K52" s="221" t="str">
        <f>VLOOKUP(C52,fips_xref!$A$5:$H$28,8,FALSE)</f>
        <v>Total</v>
      </c>
      <c r="L52" s="25" t="str">
        <f t="shared" si="0"/>
        <v>Heaters</v>
      </c>
    </row>
    <row r="53" spans="1:12" s="27" customFormat="1" x14ac:dyDescent="0.2">
      <c r="A53" t="s">
        <v>18008</v>
      </c>
      <c r="B53" t="str">
        <f>survey_src_summary!C53</f>
        <v>56</v>
      </c>
      <c r="C53">
        <f>survey_src_summary!D53</f>
        <v>56041</v>
      </c>
      <c r="D53" t="str">
        <f>survey_src_summary!F53</f>
        <v>2310000100</v>
      </c>
      <c r="E53" t="str">
        <f>survey_src_summary!G53</f>
        <v>Heaters</v>
      </c>
      <c r="F53" s="177">
        <f>survey_src_summary!R53</f>
        <v>130.83928395483878</v>
      </c>
      <c r="G53" s="177">
        <f>survey_src_summary!S53</f>
        <v>7.1961606175161332</v>
      </c>
      <c r="H53" s="177">
        <f>survey_src_summary!T53</f>
        <v>109.90499852206457</v>
      </c>
      <c r="I53" s="177">
        <f>survey_src_summary!U53</f>
        <v>0.78503570372903253</v>
      </c>
      <c r="J53" s="177">
        <f>survey_src_summary!V53</f>
        <v>9.9437855805677486</v>
      </c>
      <c r="K53" s="221" t="str">
        <f>VLOOKUP(C53,fips_xref!$A$5:$H$28,8,FALSE)</f>
        <v>Total</v>
      </c>
      <c r="L53" s="25" t="str">
        <f t="shared" si="0"/>
        <v>Heaters</v>
      </c>
    </row>
    <row r="54" spans="1:12" x14ac:dyDescent="0.2">
      <c r="A54" t="s">
        <v>18008</v>
      </c>
      <c r="B54" t="str">
        <f>survey_src_summary!C54</f>
        <v>56</v>
      </c>
      <c r="C54">
        <f>survey_src_summary!D54</f>
        <v>56007</v>
      </c>
      <c r="D54" t="str">
        <f>survey_src_summary!F54</f>
        <v>2310000300</v>
      </c>
      <c r="E54" t="str">
        <f>survey_src_summary!G54</f>
        <v>Pneumatic devices</v>
      </c>
      <c r="F54" s="177">
        <f>survey_src_summary!R54</f>
        <v>0</v>
      </c>
      <c r="G54" s="177">
        <f>survey_src_summary!S54</f>
        <v>2327.170010454764</v>
      </c>
      <c r="H54" s="177">
        <f>survey_src_summary!T54</f>
        <v>0</v>
      </c>
      <c r="I54" s="177">
        <f>survey_src_summary!U54</f>
        <v>0</v>
      </c>
      <c r="J54" s="177">
        <f>survey_src_summary!V54</f>
        <v>0</v>
      </c>
      <c r="K54" s="221" t="str">
        <f>VLOOKUP(C54,fips_xref!$A$5:$H$28,8,FALSE)</f>
        <v>Total</v>
      </c>
      <c r="L54" s="25" t="str">
        <f t="shared" si="0"/>
        <v>Pneumatic devices</v>
      </c>
    </row>
    <row r="55" spans="1:12" s="27" customFormat="1" x14ac:dyDescent="0.2">
      <c r="A55" t="s">
        <v>18008</v>
      </c>
      <c r="B55" t="str">
        <f>survey_src_summary!C55</f>
        <v>49</v>
      </c>
      <c r="C55">
        <f>survey_src_summary!D55</f>
        <v>49009</v>
      </c>
      <c r="D55" t="str">
        <f>survey_src_summary!F55</f>
        <v>2310000300</v>
      </c>
      <c r="E55" t="str">
        <f>survey_src_summary!G55</f>
        <v>Pneumatic devices</v>
      </c>
      <c r="F55" s="177">
        <f>survey_src_summary!R55</f>
        <v>0</v>
      </c>
      <c r="G55" s="177">
        <f>survey_src_summary!S55</f>
        <v>21.127498900703202</v>
      </c>
      <c r="H55" s="177">
        <f>survey_src_summary!T55</f>
        <v>0</v>
      </c>
      <c r="I55" s="177">
        <f>survey_src_summary!U55</f>
        <v>0</v>
      </c>
      <c r="J55" s="177">
        <f>survey_src_summary!V55</f>
        <v>0</v>
      </c>
      <c r="K55" s="221" t="str">
        <f>VLOOKUP(C55,fips_xref!$A$5:$H$28,8,FALSE)</f>
        <v>Total</v>
      </c>
      <c r="L55" s="25" t="str">
        <f t="shared" si="0"/>
        <v>Pneumatic devices</v>
      </c>
    </row>
    <row r="56" spans="1:12" s="29" customFormat="1" x14ac:dyDescent="0.2">
      <c r="A56" t="s">
        <v>18008</v>
      </c>
      <c r="B56" t="str">
        <f>survey_src_summary!C56</f>
        <v>49</v>
      </c>
      <c r="C56">
        <f>survey_src_summary!D56</f>
        <v>49043</v>
      </c>
      <c r="D56" t="str">
        <f>survey_src_summary!F56</f>
        <v>2310000300</v>
      </c>
      <c r="E56" t="str">
        <f>survey_src_summary!G56</f>
        <v>Pneumatic devices</v>
      </c>
      <c r="F56" s="177">
        <f>survey_src_summary!R56</f>
        <v>0</v>
      </c>
      <c r="G56" s="177">
        <f>survey_src_summary!S56</f>
        <v>59.421090658227754</v>
      </c>
      <c r="H56" s="177">
        <f>survey_src_summary!T56</f>
        <v>0</v>
      </c>
      <c r="I56" s="177">
        <f>survey_src_summary!U56</f>
        <v>0</v>
      </c>
      <c r="J56" s="177">
        <f>survey_src_summary!V56</f>
        <v>0</v>
      </c>
      <c r="K56" s="221" t="str">
        <f>VLOOKUP(C56,fips_xref!$A$5:$H$28,8,FALSE)</f>
        <v>Total</v>
      </c>
      <c r="L56" s="25" t="str">
        <f t="shared" si="0"/>
        <v>Pneumatic devices</v>
      </c>
    </row>
    <row r="57" spans="1:12" x14ac:dyDescent="0.2">
      <c r="A57" t="s">
        <v>18008</v>
      </c>
      <c r="B57" t="str">
        <f>survey_src_summary!C57</f>
        <v>56</v>
      </c>
      <c r="C57">
        <f>survey_src_summary!D57</f>
        <v>56001</v>
      </c>
      <c r="D57" t="str">
        <f>survey_src_summary!F57</f>
        <v>2310000300</v>
      </c>
      <c r="E57" t="str">
        <f>survey_src_summary!G57</f>
        <v>Pneumatic devices</v>
      </c>
      <c r="F57" s="177">
        <f>survey_src_summary!R57</f>
        <v>0</v>
      </c>
      <c r="G57" s="177">
        <f>survey_src_summary!S57</f>
        <v>52.818747251758012</v>
      </c>
      <c r="H57" s="177">
        <f>survey_src_summary!T57</f>
        <v>0</v>
      </c>
      <c r="I57" s="177">
        <f>survey_src_summary!U57</f>
        <v>0</v>
      </c>
      <c r="J57" s="177">
        <f>survey_src_summary!V57</f>
        <v>0</v>
      </c>
      <c r="K57" s="221" t="str">
        <f>VLOOKUP(C57,fips_xref!$A$5:$H$28,8,FALSE)</f>
        <v>Total</v>
      </c>
      <c r="L57" s="25" t="str">
        <f t="shared" si="0"/>
        <v>Pneumatic devices</v>
      </c>
    </row>
    <row r="58" spans="1:12" s="27" customFormat="1" x14ac:dyDescent="0.2">
      <c r="A58" t="s">
        <v>18008</v>
      </c>
      <c r="B58" t="str">
        <f>survey_src_summary!C58</f>
        <v>56</v>
      </c>
      <c r="C58">
        <f>survey_src_summary!D58</f>
        <v>56023</v>
      </c>
      <c r="D58" t="str">
        <f>survey_src_summary!F58</f>
        <v>2310000300</v>
      </c>
      <c r="E58" t="str">
        <f>survey_src_summary!G58</f>
        <v>Pneumatic devices</v>
      </c>
      <c r="F58" s="177">
        <f>survey_src_summary!R58</f>
        <v>0</v>
      </c>
      <c r="G58" s="177">
        <f>survey_src_summary!S58</f>
        <v>1909.3977131510519</v>
      </c>
      <c r="H58" s="177">
        <f>survey_src_summary!T58</f>
        <v>0</v>
      </c>
      <c r="I58" s="177">
        <f>survey_src_summary!U58</f>
        <v>0</v>
      </c>
      <c r="J58" s="177">
        <f>survey_src_summary!V58</f>
        <v>0</v>
      </c>
      <c r="K58" s="221" t="str">
        <f>VLOOKUP(C58,fips_xref!$A$5:$H$28,8,FALSE)</f>
        <v>Total</v>
      </c>
      <c r="L58" s="25" t="str">
        <f t="shared" si="0"/>
        <v>Pneumatic devices</v>
      </c>
    </row>
    <row r="59" spans="1:12" s="29" customFormat="1" x14ac:dyDescent="0.2">
      <c r="A59" t="s">
        <v>18008</v>
      </c>
      <c r="B59" t="str">
        <f>survey_src_summary!C59</f>
        <v>56</v>
      </c>
      <c r="C59">
        <f>survey_src_summary!D59</f>
        <v>56035</v>
      </c>
      <c r="D59" t="str">
        <f>survey_src_summary!F59</f>
        <v>2310000300</v>
      </c>
      <c r="E59" t="str">
        <f>survey_src_summary!G59</f>
        <v>Pneumatic devices</v>
      </c>
      <c r="F59" s="177">
        <f>survey_src_summary!R59</f>
        <v>0</v>
      </c>
      <c r="G59" s="177">
        <f>survey_src_summary!S59</f>
        <v>0</v>
      </c>
      <c r="H59" s="177">
        <f>survey_src_summary!T59</f>
        <v>0</v>
      </c>
      <c r="I59" s="177">
        <f>survey_src_summary!U59</f>
        <v>0</v>
      </c>
      <c r="J59" s="177">
        <f>survey_src_summary!V59</f>
        <v>0</v>
      </c>
      <c r="K59" s="221" t="str">
        <f>VLOOKUP(C59,fips_xref!$A$5:$H$28,8,FALSE)</f>
        <v>Total</v>
      </c>
      <c r="L59" s="25" t="str">
        <f t="shared" si="0"/>
        <v>Pneumatic devices</v>
      </c>
    </row>
    <row r="60" spans="1:12" x14ac:dyDescent="0.2">
      <c r="A60" t="s">
        <v>18008</v>
      </c>
      <c r="B60" t="str">
        <f>survey_src_summary!C60</f>
        <v>56</v>
      </c>
      <c r="C60">
        <f>survey_src_summary!D60</f>
        <v>56037</v>
      </c>
      <c r="D60" t="str">
        <f>survey_src_summary!F60</f>
        <v>2310000300</v>
      </c>
      <c r="E60" t="str">
        <f>survey_src_summary!G60</f>
        <v>Pneumatic devices</v>
      </c>
      <c r="F60" s="177">
        <f>survey_src_summary!R60</f>
        <v>0</v>
      </c>
      <c r="G60" s="177">
        <f>survey_src_summary!S60</f>
        <v>4355.0439429298813</v>
      </c>
      <c r="H60" s="177">
        <f>survey_src_summary!T60</f>
        <v>0</v>
      </c>
      <c r="I60" s="177">
        <f>survey_src_summary!U60</f>
        <v>0</v>
      </c>
      <c r="J60" s="177">
        <f>survey_src_summary!V60</f>
        <v>0</v>
      </c>
      <c r="K60" s="221" t="str">
        <f>VLOOKUP(C60,fips_xref!$A$5:$H$28,8,FALSE)</f>
        <v>Total</v>
      </c>
      <c r="L60" s="25" t="str">
        <f t="shared" si="0"/>
        <v>Pneumatic devices</v>
      </c>
    </row>
    <row r="61" spans="1:12" s="27" customFormat="1" x14ac:dyDescent="0.2">
      <c r="A61" t="s">
        <v>18008</v>
      </c>
      <c r="B61" t="str">
        <f>survey_src_summary!C61</f>
        <v>56</v>
      </c>
      <c r="C61">
        <f>survey_src_summary!D61</f>
        <v>56041</v>
      </c>
      <c r="D61" t="str">
        <f>survey_src_summary!F61</f>
        <v>2310000300</v>
      </c>
      <c r="E61" t="str">
        <f>survey_src_summary!G61</f>
        <v>Pneumatic devices</v>
      </c>
      <c r="F61" s="177">
        <f>survey_src_summary!R61</f>
        <v>0</v>
      </c>
      <c r="G61" s="177">
        <f>survey_src_summary!S61</f>
        <v>584.31430307369453</v>
      </c>
      <c r="H61" s="177">
        <f>survey_src_summary!T61</f>
        <v>0</v>
      </c>
      <c r="I61" s="177">
        <f>survey_src_summary!U61</f>
        <v>0</v>
      </c>
      <c r="J61" s="177">
        <f>survey_src_summary!V61</f>
        <v>0</v>
      </c>
      <c r="K61" s="221" t="str">
        <f>VLOOKUP(C61,fips_xref!$A$5:$H$28,8,FALSE)</f>
        <v>Total</v>
      </c>
      <c r="L61" s="25" t="str">
        <f t="shared" si="0"/>
        <v>Pneumatic devices</v>
      </c>
    </row>
    <row r="62" spans="1:12" x14ac:dyDescent="0.2">
      <c r="A62" t="s">
        <v>18008</v>
      </c>
      <c r="B62" t="str">
        <f>survey_src_summary!C62</f>
        <v>56</v>
      </c>
      <c r="C62">
        <f>survey_src_summary!D62</f>
        <v>56007</v>
      </c>
      <c r="D62" t="str">
        <f>survey_src_summary!F62</f>
        <v>2310003200</v>
      </c>
      <c r="E62" t="str">
        <f>survey_src_summary!G62</f>
        <v>Pneumatic pumps</v>
      </c>
      <c r="F62" s="177">
        <f>survey_src_summary!R62</f>
        <v>0</v>
      </c>
      <c r="G62" s="177">
        <f>survey_src_summary!S62</f>
        <v>1094.8180809153819</v>
      </c>
      <c r="H62" s="177">
        <f>survey_src_summary!T62</f>
        <v>0</v>
      </c>
      <c r="I62" s="177">
        <f>survey_src_summary!U62</f>
        <v>0</v>
      </c>
      <c r="J62" s="177">
        <f>survey_src_summary!V62</f>
        <v>0</v>
      </c>
      <c r="K62" s="221" t="str">
        <f>VLOOKUP(C62,fips_xref!$A$5:$H$28,8,FALSE)</f>
        <v>Total</v>
      </c>
      <c r="L62" s="25" t="str">
        <f t="shared" si="0"/>
        <v>Pneumatic pumps</v>
      </c>
    </row>
    <row r="63" spans="1:12" s="27" customFormat="1" x14ac:dyDescent="0.2">
      <c r="A63" t="s">
        <v>18008</v>
      </c>
      <c r="B63" t="str">
        <f>survey_src_summary!C63</f>
        <v>49</v>
      </c>
      <c r="C63">
        <f>survey_src_summary!D63</f>
        <v>49009</v>
      </c>
      <c r="D63" t="str">
        <f>survey_src_summary!F63</f>
        <v>2310003200</v>
      </c>
      <c r="E63" t="str">
        <f>survey_src_summary!G63</f>
        <v>Pneumatic pumps</v>
      </c>
      <c r="F63" s="177">
        <f>survey_src_summary!R63</f>
        <v>0</v>
      </c>
      <c r="G63" s="177">
        <f>survey_src_summary!S63</f>
        <v>10.753277651716456</v>
      </c>
      <c r="H63" s="177">
        <f>survey_src_summary!T63</f>
        <v>0</v>
      </c>
      <c r="I63" s="177">
        <f>survey_src_summary!U63</f>
        <v>0</v>
      </c>
      <c r="J63" s="177">
        <f>survey_src_summary!V63</f>
        <v>0</v>
      </c>
      <c r="K63" s="221" t="str">
        <f>VLOOKUP(C63,fips_xref!$A$5:$H$28,8,FALSE)</f>
        <v>Total</v>
      </c>
      <c r="L63" s="25" t="str">
        <f t="shared" si="0"/>
        <v>Pneumatic pumps</v>
      </c>
    </row>
    <row r="64" spans="1:12" s="29" customFormat="1" x14ac:dyDescent="0.2">
      <c r="A64" t="s">
        <v>18008</v>
      </c>
      <c r="B64" t="str">
        <f>survey_src_summary!C64</f>
        <v>49</v>
      </c>
      <c r="C64">
        <f>survey_src_summary!D64</f>
        <v>49043</v>
      </c>
      <c r="D64" t="str">
        <f>survey_src_summary!F64</f>
        <v>2310003200</v>
      </c>
      <c r="E64" t="str">
        <f>survey_src_summary!G64</f>
        <v>Pneumatic pumps</v>
      </c>
      <c r="F64" s="177">
        <f>survey_src_summary!R64</f>
        <v>0</v>
      </c>
      <c r="G64" s="177">
        <f>survey_src_summary!S64</f>
        <v>30.243593395452535</v>
      </c>
      <c r="H64" s="177">
        <f>survey_src_summary!T64</f>
        <v>0</v>
      </c>
      <c r="I64" s="177">
        <f>survey_src_summary!U64</f>
        <v>0</v>
      </c>
      <c r="J64" s="177">
        <f>survey_src_summary!V64</f>
        <v>0</v>
      </c>
      <c r="K64" s="221" t="str">
        <f>VLOOKUP(C64,fips_xref!$A$5:$H$28,8,FALSE)</f>
        <v>Total</v>
      </c>
      <c r="L64" s="25" t="str">
        <f t="shared" si="0"/>
        <v>Pneumatic pumps</v>
      </c>
    </row>
    <row r="65" spans="1:12" x14ac:dyDescent="0.2">
      <c r="A65" t="s">
        <v>18008</v>
      </c>
      <c r="B65" t="str">
        <f>survey_src_summary!C65</f>
        <v>56</v>
      </c>
      <c r="C65">
        <f>survey_src_summary!D65</f>
        <v>56001</v>
      </c>
      <c r="D65" t="str">
        <f>survey_src_summary!F65</f>
        <v>2310003200</v>
      </c>
      <c r="E65" t="str">
        <f>survey_src_summary!G65</f>
        <v>Pneumatic pumps</v>
      </c>
      <c r="F65" s="177">
        <f>survey_src_summary!R65</f>
        <v>0</v>
      </c>
      <c r="G65" s="177">
        <f>survey_src_summary!S65</f>
        <v>26.883194129291144</v>
      </c>
      <c r="H65" s="177">
        <f>survey_src_summary!T65</f>
        <v>0</v>
      </c>
      <c r="I65" s="177">
        <f>survey_src_summary!U65</f>
        <v>0</v>
      </c>
      <c r="J65" s="177">
        <f>survey_src_summary!V65</f>
        <v>0</v>
      </c>
      <c r="K65" s="221" t="str">
        <f>VLOOKUP(C65,fips_xref!$A$5:$H$28,8,FALSE)</f>
        <v>Total</v>
      </c>
      <c r="L65" s="25" t="str">
        <f t="shared" si="0"/>
        <v>Pneumatic pumps</v>
      </c>
    </row>
    <row r="66" spans="1:12" s="27" customFormat="1" x14ac:dyDescent="0.2">
      <c r="A66" t="s">
        <v>18008</v>
      </c>
      <c r="B66" t="str">
        <f>survey_src_summary!C66</f>
        <v>56</v>
      </c>
      <c r="C66">
        <f>survey_src_summary!D66</f>
        <v>56023</v>
      </c>
      <c r="D66" t="str">
        <f>survey_src_summary!F66</f>
        <v>2310003200</v>
      </c>
      <c r="E66" t="str">
        <f>survey_src_summary!G66</f>
        <v>Pneumatic pumps</v>
      </c>
      <c r="F66" s="177">
        <f>survey_src_summary!R66</f>
        <v>0</v>
      </c>
      <c r="G66" s="177">
        <f>survey_src_summary!S66</f>
        <v>971.82746777387479</v>
      </c>
      <c r="H66" s="177">
        <f>survey_src_summary!T66</f>
        <v>0</v>
      </c>
      <c r="I66" s="177">
        <f>survey_src_summary!U66</f>
        <v>0</v>
      </c>
      <c r="J66" s="177">
        <f>survey_src_summary!V66</f>
        <v>0</v>
      </c>
      <c r="K66" s="221" t="str">
        <f>VLOOKUP(C66,fips_xref!$A$5:$H$28,8,FALSE)</f>
        <v>Total</v>
      </c>
      <c r="L66" s="25" t="str">
        <f t="shared" si="0"/>
        <v>Pneumatic pumps</v>
      </c>
    </row>
    <row r="67" spans="1:12" s="29" customFormat="1" x14ac:dyDescent="0.2">
      <c r="A67" t="s">
        <v>18008</v>
      </c>
      <c r="B67" t="str">
        <f>survey_src_summary!C67</f>
        <v>56</v>
      </c>
      <c r="C67">
        <f>survey_src_summary!D67</f>
        <v>56035</v>
      </c>
      <c r="D67" t="str">
        <f>survey_src_summary!F67</f>
        <v>2310003200</v>
      </c>
      <c r="E67" t="str">
        <f>survey_src_summary!G67</f>
        <v>Pneumatic pumps</v>
      </c>
      <c r="F67" s="177">
        <f>survey_src_summary!R67</f>
        <v>0</v>
      </c>
      <c r="G67" s="177">
        <f>survey_src_summary!S67</f>
        <v>3088.2782435399563</v>
      </c>
      <c r="H67" s="177">
        <f>survey_src_summary!T67</f>
        <v>0</v>
      </c>
      <c r="I67" s="177">
        <f>survey_src_summary!U67</f>
        <v>0</v>
      </c>
      <c r="J67" s="177">
        <f>survey_src_summary!V67</f>
        <v>0</v>
      </c>
      <c r="K67" s="221" t="str">
        <f>VLOOKUP(C67,fips_xref!$A$5:$H$28,8,FALSE)</f>
        <v>Total</v>
      </c>
      <c r="L67" s="25" t="str">
        <f t="shared" si="0"/>
        <v>Pneumatic pumps</v>
      </c>
    </row>
    <row r="68" spans="1:12" x14ac:dyDescent="0.2">
      <c r="A68" t="s">
        <v>18008</v>
      </c>
      <c r="B68" t="str">
        <f>survey_src_summary!C68</f>
        <v>56</v>
      </c>
      <c r="C68">
        <f>survey_src_summary!D68</f>
        <v>56037</v>
      </c>
      <c r="D68" t="str">
        <f>survey_src_summary!F68</f>
        <v>2310003200</v>
      </c>
      <c r="E68" t="str">
        <f>survey_src_summary!G68</f>
        <v>Pneumatic pumps</v>
      </c>
      <c r="F68" s="177">
        <f>survey_src_summary!R68</f>
        <v>0</v>
      </c>
      <c r="G68" s="177">
        <f>survey_src_summary!S68</f>
        <v>2209.7985574277322</v>
      </c>
      <c r="H68" s="177">
        <f>survey_src_summary!T68</f>
        <v>0</v>
      </c>
      <c r="I68" s="177">
        <f>survey_src_summary!U68</f>
        <v>0</v>
      </c>
      <c r="J68" s="177">
        <f>survey_src_summary!V68</f>
        <v>0</v>
      </c>
      <c r="K68" s="221" t="str">
        <f>VLOOKUP(C68,fips_xref!$A$5:$H$28,8,FALSE)</f>
        <v>Total</v>
      </c>
      <c r="L68" s="25" t="str">
        <f t="shared" si="0"/>
        <v>Pneumatic pumps</v>
      </c>
    </row>
    <row r="69" spans="1:12" s="27" customFormat="1" x14ac:dyDescent="0.2">
      <c r="A69" t="s">
        <v>18008</v>
      </c>
      <c r="B69" t="str">
        <f>survey_src_summary!C69</f>
        <v>56</v>
      </c>
      <c r="C69">
        <f>survey_src_summary!D69</f>
        <v>56041</v>
      </c>
      <c r="D69" t="str">
        <f>survey_src_summary!F69</f>
        <v>2310003200</v>
      </c>
      <c r="E69" t="str">
        <f>survey_src_summary!G69</f>
        <v>Pneumatic pumps</v>
      </c>
      <c r="F69" s="177">
        <f>survey_src_summary!R69</f>
        <v>0</v>
      </c>
      <c r="G69" s="177">
        <f>survey_src_summary!S69</f>
        <v>297.05929512866715</v>
      </c>
      <c r="H69" s="177">
        <f>survey_src_summary!T69</f>
        <v>0</v>
      </c>
      <c r="I69" s="177">
        <f>survey_src_summary!U69</f>
        <v>0</v>
      </c>
      <c r="J69" s="177">
        <f>survey_src_summary!V69</f>
        <v>0</v>
      </c>
      <c r="K69" s="221" t="str">
        <f>VLOOKUP(C69,fips_xref!$A$5:$H$28,8,FALSE)</f>
        <v>Total</v>
      </c>
      <c r="L69" s="25" t="str">
        <f t="shared" si="0"/>
        <v>Pneumatic pumps</v>
      </c>
    </row>
    <row r="70" spans="1:12" x14ac:dyDescent="0.2">
      <c r="A70" t="s">
        <v>18008</v>
      </c>
      <c r="B70" t="str">
        <f>survey_src_summary!C70</f>
        <v>56</v>
      </c>
      <c r="C70">
        <f>survey_src_summary!D70</f>
        <v>56007</v>
      </c>
      <c r="D70" t="str">
        <f>survey_src_summary!F70</f>
        <v>2310000230</v>
      </c>
      <c r="E70" t="str">
        <f>survey_src_summary!G70</f>
        <v>Workover rigs</v>
      </c>
      <c r="F70" s="177">
        <f>survey_src_summary!R70</f>
        <v>6.9508283879495369</v>
      </c>
      <c r="G70" s="177">
        <f>survey_src_summary!S70</f>
        <v>0.60021294297077554</v>
      </c>
      <c r="H70" s="177">
        <f>survey_src_summary!T70</f>
        <v>4.5714942402000354</v>
      </c>
      <c r="I70" s="177">
        <f>survey_src_summary!U70</f>
        <v>1.1181730631006113</v>
      </c>
      <c r="J70" s="177">
        <f>survey_src_summary!V70</f>
        <v>0.29786347153331927</v>
      </c>
      <c r="K70" s="221" t="str">
        <f>VLOOKUP(C70,fips_xref!$A$5:$H$28,8,FALSE)</f>
        <v>Total</v>
      </c>
      <c r="L70" s="25" t="str">
        <f t="shared" si="0"/>
        <v>Workover rigs</v>
      </c>
    </row>
    <row r="71" spans="1:12" s="27" customFormat="1" x14ac:dyDescent="0.2">
      <c r="A71" t="s">
        <v>18008</v>
      </c>
      <c r="B71" t="str">
        <f>survey_src_summary!C71</f>
        <v>49</v>
      </c>
      <c r="C71">
        <f>survey_src_summary!D71</f>
        <v>49009</v>
      </c>
      <c r="D71" t="str">
        <f>survey_src_summary!F71</f>
        <v>2310000230</v>
      </c>
      <c r="E71" t="str">
        <f>survey_src_summary!G71</f>
        <v>Workover rigs</v>
      </c>
      <c r="F71" s="177">
        <f>survey_src_summary!R71</f>
        <v>5.8749738091491067E-2</v>
      </c>
      <c r="G71" s="177">
        <f>survey_src_summary!S71</f>
        <v>5.0731152073599621E-3</v>
      </c>
      <c r="H71" s="177">
        <f>survey_src_summary!T71</f>
        <v>3.8639148358795859E-2</v>
      </c>
      <c r="I71" s="177">
        <f>survey_src_summary!U71</f>
        <v>9.4510137398889481E-3</v>
      </c>
      <c r="J71" s="177">
        <f>survey_src_summary!V71</f>
        <v>2.5175993367845262E-3</v>
      </c>
      <c r="K71" s="221" t="str">
        <f>VLOOKUP(C71,fips_xref!$A$5:$H$28,8,FALSE)</f>
        <v>Total</v>
      </c>
      <c r="L71" s="25" t="str">
        <f t="shared" ref="L71:L134" si="1">IF(E71="Unpermitted Fugitives","Fugitives",IF(E71="Natural Gas Processing Facilities, Pump Seals","Fugitives",IF(E71="Natural Gas Production, All Equipt Leak Fugitives","Fugitives",IF(E71="External Combustion Boilers","Heaters",IF(E71="Permitted Tank Losses","Condensate tank ",IF(E71="Permitted Fugitives","Fugitives",IF(E71="Process Heaters","Heaters",E71)))))))</f>
        <v>Workover rigs</v>
      </c>
    </row>
    <row r="72" spans="1:12" s="29" customFormat="1" x14ac:dyDescent="0.2">
      <c r="A72" t="s">
        <v>18008</v>
      </c>
      <c r="B72" t="str">
        <f>survey_src_summary!C72</f>
        <v>49</v>
      </c>
      <c r="C72">
        <f>survey_src_summary!D72</f>
        <v>49043</v>
      </c>
      <c r="D72" t="str">
        <f>survey_src_summary!F72</f>
        <v>2310000230</v>
      </c>
      <c r="E72" t="str">
        <f>survey_src_summary!G72</f>
        <v>Workover rigs</v>
      </c>
      <c r="F72" s="177">
        <f>survey_src_summary!R72</f>
        <v>0.16523363838231864</v>
      </c>
      <c r="G72" s="177">
        <f>survey_src_summary!S72</f>
        <v>1.4268136520699894E-2</v>
      </c>
      <c r="H72" s="177">
        <f>survey_src_summary!T72</f>
        <v>0.10867260475911336</v>
      </c>
      <c r="I72" s="177">
        <f>survey_src_summary!U72</f>
        <v>2.6580976143437671E-2</v>
      </c>
      <c r="J72" s="177">
        <f>survey_src_summary!V72</f>
        <v>7.0807481347064808E-3</v>
      </c>
      <c r="K72" s="221" t="str">
        <f>VLOOKUP(C72,fips_xref!$A$5:$H$28,8,FALSE)</f>
        <v>Total</v>
      </c>
      <c r="L72" s="25" t="str">
        <f t="shared" si="1"/>
        <v>Workover rigs</v>
      </c>
    </row>
    <row r="73" spans="1:12" x14ac:dyDescent="0.2">
      <c r="A73" t="s">
        <v>18008</v>
      </c>
      <c r="B73" t="str">
        <f>survey_src_summary!C73</f>
        <v>56</v>
      </c>
      <c r="C73">
        <f>survey_src_summary!D73</f>
        <v>56001</v>
      </c>
      <c r="D73" t="str">
        <f>survey_src_summary!F73</f>
        <v>2310000230</v>
      </c>
      <c r="E73" t="str">
        <f>survey_src_summary!G73</f>
        <v>Workover rigs</v>
      </c>
      <c r="F73" s="177">
        <f>survey_src_summary!R73</f>
        <v>0.14687434522872767</v>
      </c>
      <c r="G73" s="177">
        <f>survey_src_summary!S73</f>
        <v>1.2682788018399905E-2</v>
      </c>
      <c r="H73" s="177">
        <f>survey_src_summary!T73</f>
        <v>9.6597870896989652E-2</v>
      </c>
      <c r="I73" s="177">
        <f>survey_src_summary!U73</f>
        <v>2.3627534349722371E-2</v>
      </c>
      <c r="J73" s="177">
        <f>survey_src_summary!V73</f>
        <v>6.2939983419613163E-3</v>
      </c>
      <c r="K73" s="221" t="str">
        <f>VLOOKUP(C73,fips_xref!$A$5:$H$28,8,FALSE)</f>
        <v>Total</v>
      </c>
      <c r="L73" s="25" t="str">
        <f t="shared" si="1"/>
        <v>Workover rigs</v>
      </c>
    </row>
    <row r="74" spans="1:12" s="27" customFormat="1" x14ac:dyDescent="0.2">
      <c r="A74" t="s">
        <v>18008</v>
      </c>
      <c r="B74" t="str">
        <f>survey_src_summary!C74</f>
        <v>56</v>
      </c>
      <c r="C74">
        <f>survey_src_summary!D74</f>
        <v>56023</v>
      </c>
      <c r="D74" t="str">
        <f>survey_src_summary!F74</f>
        <v>2310000230</v>
      </c>
      <c r="E74" t="str">
        <f>survey_src_summary!G74</f>
        <v>Workover rigs</v>
      </c>
      <c r="F74" s="177">
        <f>survey_src_summary!R74</f>
        <v>5.3095075800185052</v>
      </c>
      <c r="G74" s="177">
        <f>survey_src_summary!S74</f>
        <v>0.45848278686515659</v>
      </c>
      <c r="H74" s="177">
        <f>survey_src_summary!T74</f>
        <v>3.492013032926176</v>
      </c>
      <c r="I74" s="177">
        <f>survey_src_summary!U74</f>
        <v>0.85413536674246382</v>
      </c>
      <c r="J74" s="177">
        <f>survey_src_summary!V74</f>
        <v>0.22752804006190158</v>
      </c>
      <c r="K74" s="221" t="str">
        <f>VLOOKUP(C74,fips_xref!$A$5:$H$28,8,FALSE)</f>
        <v>Total</v>
      </c>
      <c r="L74" s="25" t="str">
        <f t="shared" si="1"/>
        <v>Workover rigs</v>
      </c>
    </row>
    <row r="75" spans="1:12" s="29" customFormat="1" x14ac:dyDescent="0.2">
      <c r="A75" t="s">
        <v>18008</v>
      </c>
      <c r="B75" t="str">
        <f>survey_src_summary!C75</f>
        <v>56</v>
      </c>
      <c r="C75">
        <f>survey_src_summary!D75</f>
        <v>56035</v>
      </c>
      <c r="D75" t="str">
        <f>survey_src_summary!F75</f>
        <v>2310000230</v>
      </c>
      <c r="E75" t="str">
        <f>survey_src_summary!G75</f>
        <v>Workover rigs</v>
      </c>
      <c r="F75" s="177">
        <f>survey_src_summary!R75</f>
        <v>0</v>
      </c>
      <c r="G75" s="177">
        <f>survey_src_summary!S75</f>
        <v>0</v>
      </c>
      <c r="H75" s="177">
        <f>survey_src_summary!T75</f>
        <v>0</v>
      </c>
      <c r="I75" s="177">
        <f>survey_src_summary!U75</f>
        <v>0</v>
      </c>
      <c r="J75" s="177">
        <f>survey_src_summary!V75</f>
        <v>0</v>
      </c>
      <c r="K75" s="221" t="str">
        <f>VLOOKUP(C75,fips_xref!$A$5:$H$28,8,FALSE)</f>
        <v>Total</v>
      </c>
      <c r="L75" s="25" t="str">
        <f t="shared" si="1"/>
        <v>Workover rigs</v>
      </c>
    </row>
    <row r="76" spans="1:12" x14ac:dyDescent="0.2">
      <c r="A76" t="s">
        <v>18008</v>
      </c>
      <c r="B76" t="str">
        <f>survey_src_summary!C76</f>
        <v>56</v>
      </c>
      <c r="C76">
        <f>survey_src_summary!D76</f>
        <v>56037</v>
      </c>
      <c r="D76" t="str">
        <f>survey_src_summary!F76</f>
        <v>2310000230</v>
      </c>
      <c r="E76" t="str">
        <f>survey_src_summary!G76</f>
        <v>Workover rigs</v>
      </c>
      <c r="F76" s="177">
        <f>survey_src_summary!R76</f>
        <v>12.146508350415779</v>
      </c>
      <c r="G76" s="177">
        <f>survey_src_summary!S76</f>
        <v>1.0488665691216723</v>
      </c>
      <c r="H76" s="177">
        <f>survey_src_summary!T76</f>
        <v>7.9886439231810451</v>
      </c>
      <c r="I76" s="177">
        <f>survey_src_summary!U76</f>
        <v>1.9539970907220405</v>
      </c>
      <c r="J76" s="177">
        <f>survey_src_summary!V76</f>
        <v>0.52051366288020084</v>
      </c>
      <c r="K76" s="221" t="str">
        <f>VLOOKUP(C76,fips_xref!$A$5:$H$28,8,FALSE)</f>
        <v>Total</v>
      </c>
      <c r="L76" s="25" t="str">
        <f t="shared" si="1"/>
        <v>Workover rigs</v>
      </c>
    </row>
    <row r="77" spans="1:12" s="27" customFormat="1" x14ac:dyDescent="0.2">
      <c r="A77" t="s">
        <v>18008</v>
      </c>
      <c r="B77" t="str">
        <f>survey_src_summary!C77</f>
        <v>56</v>
      </c>
      <c r="C77">
        <f>survey_src_summary!D77</f>
        <v>56041</v>
      </c>
      <c r="D77" t="str">
        <f>survey_src_summary!F77</f>
        <v>2310000230</v>
      </c>
      <c r="E77" t="str">
        <f>survey_src_summary!G77</f>
        <v>Workover rigs</v>
      </c>
      <c r="F77" s="177">
        <f>survey_src_summary!R77</f>
        <v>1.6266333734081591</v>
      </c>
      <c r="G77" s="177">
        <f>survey_src_summary!S77</f>
        <v>0.14046187730377896</v>
      </c>
      <c r="H77" s="177">
        <f>survey_src_summary!T77</f>
        <v>1.0698214201841605</v>
      </c>
      <c r="I77" s="177">
        <f>survey_src_summary!U77</f>
        <v>0.26167494292317528</v>
      </c>
      <c r="J77" s="177">
        <f>survey_src_summary!V77</f>
        <v>6.9706031637221583E-2</v>
      </c>
      <c r="K77" s="221" t="str">
        <f>VLOOKUP(C77,fips_xref!$A$5:$H$28,8,FALSE)</f>
        <v>Total</v>
      </c>
      <c r="L77" s="25" t="str">
        <f t="shared" si="1"/>
        <v>Workover rigs</v>
      </c>
    </row>
    <row r="78" spans="1:12" x14ac:dyDescent="0.2">
      <c r="A78" t="s">
        <v>18008</v>
      </c>
      <c r="B78" t="str">
        <f>survey_src_summary!C78</f>
        <v>56</v>
      </c>
      <c r="C78">
        <f>survey_src_summary!D78</f>
        <v>56007</v>
      </c>
      <c r="D78" t="str">
        <f>survey_src_summary!F78</f>
        <v>2310000801</v>
      </c>
      <c r="E78" t="str">
        <f>survey_src_summary!G78</f>
        <v>Gas Well Truck Loading</v>
      </c>
      <c r="F78" s="177">
        <f>survey_src_summary!R78</f>
        <v>0</v>
      </c>
      <c r="G78" s="177">
        <f>survey_src_summary!S78</f>
        <v>55.929224625468983</v>
      </c>
      <c r="H78" s="177">
        <f>survey_src_summary!T78</f>
        <v>0</v>
      </c>
      <c r="I78" s="177">
        <f>survey_src_summary!U78</f>
        <v>0</v>
      </c>
      <c r="J78" s="177">
        <f>survey_src_summary!V78</f>
        <v>0</v>
      </c>
      <c r="K78" s="221" t="str">
        <f>VLOOKUP(C78,fips_xref!$A$5:$H$28,8,FALSE)</f>
        <v>Total</v>
      </c>
      <c r="L78" s="25" t="str">
        <f t="shared" si="1"/>
        <v>Gas Well Truck Loading</v>
      </c>
    </row>
    <row r="79" spans="1:12" s="27" customFormat="1" x14ac:dyDescent="0.2">
      <c r="A79" t="s">
        <v>18008</v>
      </c>
      <c r="B79" t="str">
        <f>survey_src_summary!C79</f>
        <v>49</v>
      </c>
      <c r="C79">
        <f>survey_src_summary!D79</f>
        <v>49009</v>
      </c>
      <c r="D79" t="str">
        <f>survey_src_summary!F79</f>
        <v>2310000801</v>
      </c>
      <c r="E79" t="str">
        <f>survey_src_summary!G79</f>
        <v>Gas Well Truck Loading</v>
      </c>
      <c r="F79" s="177">
        <f>survey_src_summary!R79</f>
        <v>0</v>
      </c>
      <c r="G79" s="177">
        <f>survey_src_summary!S79</f>
        <v>2.0038505706875244E-2</v>
      </c>
      <c r="H79" s="177">
        <f>survey_src_summary!T79</f>
        <v>0</v>
      </c>
      <c r="I79" s="177">
        <f>survey_src_summary!U79</f>
        <v>0</v>
      </c>
      <c r="J79" s="177">
        <f>survey_src_summary!V79</f>
        <v>0</v>
      </c>
      <c r="K79" s="221" t="str">
        <f>VLOOKUP(C79,fips_xref!$A$5:$H$28,8,FALSE)</f>
        <v>Total</v>
      </c>
      <c r="L79" s="25" t="str">
        <f t="shared" si="1"/>
        <v>Gas Well Truck Loading</v>
      </c>
    </row>
    <row r="80" spans="1:12" s="29" customFormat="1" x14ac:dyDescent="0.2">
      <c r="A80" t="s">
        <v>18008</v>
      </c>
      <c r="B80" t="str">
        <f>survey_src_summary!C80</f>
        <v>49</v>
      </c>
      <c r="C80">
        <f>survey_src_summary!D80</f>
        <v>49043</v>
      </c>
      <c r="D80" t="str">
        <f>survey_src_summary!F80</f>
        <v>2310000801</v>
      </c>
      <c r="E80" t="str">
        <f>survey_src_summary!G80</f>
        <v>Gas Well Truck Loading</v>
      </c>
      <c r="F80" s="177">
        <f>survey_src_summary!R80</f>
        <v>0</v>
      </c>
      <c r="G80" s="177">
        <f>survey_src_summary!S80</f>
        <v>4.9352743070035201</v>
      </c>
      <c r="H80" s="177">
        <f>survey_src_summary!T80</f>
        <v>0</v>
      </c>
      <c r="I80" s="177">
        <f>survey_src_summary!U80</f>
        <v>0</v>
      </c>
      <c r="J80" s="177">
        <f>survey_src_summary!V80</f>
        <v>0</v>
      </c>
      <c r="K80" s="221" t="str">
        <f>VLOOKUP(C80,fips_xref!$A$5:$H$28,8,FALSE)</f>
        <v>Total</v>
      </c>
      <c r="L80" s="25" t="str">
        <f t="shared" si="1"/>
        <v>Gas Well Truck Loading</v>
      </c>
    </row>
    <row r="81" spans="1:12" x14ac:dyDescent="0.2">
      <c r="A81" t="s">
        <v>18008</v>
      </c>
      <c r="B81" t="str">
        <f>survey_src_summary!C81</f>
        <v>56</v>
      </c>
      <c r="C81">
        <f>survey_src_summary!D81</f>
        <v>56001</v>
      </c>
      <c r="D81" t="str">
        <f>survey_src_summary!F81</f>
        <v>2310000801</v>
      </c>
      <c r="E81" t="str">
        <f>survey_src_summary!G81</f>
        <v>Gas Well Truck Loading</v>
      </c>
      <c r="F81" s="177">
        <f>survey_src_summary!R81</f>
        <v>0</v>
      </c>
      <c r="G81" s="177">
        <f>survey_src_summary!S81</f>
        <v>0</v>
      </c>
      <c r="H81" s="177">
        <f>survey_src_summary!T81</f>
        <v>0</v>
      </c>
      <c r="I81" s="177">
        <f>survey_src_summary!U81</f>
        <v>0</v>
      </c>
      <c r="J81" s="177">
        <f>survey_src_summary!V81</f>
        <v>0</v>
      </c>
      <c r="K81" s="221" t="str">
        <f>VLOOKUP(C81,fips_xref!$A$5:$H$28,8,FALSE)</f>
        <v>Total</v>
      </c>
      <c r="L81" s="25" t="str">
        <f t="shared" si="1"/>
        <v>Gas Well Truck Loading</v>
      </c>
    </row>
    <row r="82" spans="1:12" s="27" customFormat="1" x14ac:dyDescent="0.2">
      <c r="A82" t="s">
        <v>18008</v>
      </c>
      <c r="B82" t="str">
        <f>survey_src_summary!C82</f>
        <v>56</v>
      </c>
      <c r="C82">
        <f>survey_src_summary!D82</f>
        <v>56023</v>
      </c>
      <c r="D82" t="str">
        <f>survey_src_summary!F82</f>
        <v>2310000801</v>
      </c>
      <c r="E82" t="str">
        <f>survey_src_summary!G82</f>
        <v>Gas Well Truck Loading</v>
      </c>
      <c r="F82" s="177">
        <f>survey_src_summary!R82</f>
        <v>0</v>
      </c>
      <c r="G82" s="177">
        <f>survey_src_summary!S82</f>
        <v>29.7488925416923</v>
      </c>
      <c r="H82" s="177">
        <f>survey_src_summary!T82</f>
        <v>0</v>
      </c>
      <c r="I82" s="177">
        <f>survey_src_summary!U82</f>
        <v>0</v>
      </c>
      <c r="J82" s="177">
        <f>survey_src_summary!V82</f>
        <v>0</v>
      </c>
      <c r="K82" s="221" t="str">
        <f>VLOOKUP(C82,fips_xref!$A$5:$H$28,8,FALSE)</f>
        <v>Total</v>
      </c>
      <c r="L82" s="25" t="str">
        <f t="shared" si="1"/>
        <v>Gas Well Truck Loading</v>
      </c>
    </row>
    <row r="83" spans="1:12" s="29" customFormat="1" x14ac:dyDescent="0.2">
      <c r="A83" t="s">
        <v>18008</v>
      </c>
      <c r="B83" t="str">
        <f>survey_src_summary!C83</f>
        <v>56</v>
      </c>
      <c r="C83">
        <f>survey_src_summary!D83</f>
        <v>56035</v>
      </c>
      <c r="D83" t="str">
        <f>survey_src_summary!F83</f>
        <v>2310000801</v>
      </c>
      <c r="E83" t="str">
        <f>survey_src_summary!G83</f>
        <v>Gas Well Truck Loading</v>
      </c>
      <c r="F83" s="177">
        <f>survey_src_summary!R83</f>
        <v>0</v>
      </c>
      <c r="G83" s="177">
        <f>survey_src_summary!S83</f>
        <v>385.68267121904779</v>
      </c>
      <c r="H83" s="177">
        <f>survey_src_summary!T83</f>
        <v>0</v>
      </c>
      <c r="I83" s="177">
        <f>survey_src_summary!U83</f>
        <v>0</v>
      </c>
      <c r="J83" s="177">
        <f>survey_src_summary!V83</f>
        <v>0</v>
      </c>
      <c r="K83" s="221" t="str">
        <f>VLOOKUP(C83,fips_xref!$A$5:$H$28,8,FALSE)</f>
        <v>Total</v>
      </c>
      <c r="L83" s="25" t="str">
        <f t="shared" si="1"/>
        <v>Gas Well Truck Loading</v>
      </c>
    </row>
    <row r="84" spans="1:12" x14ac:dyDescent="0.2">
      <c r="A84" t="s">
        <v>18008</v>
      </c>
      <c r="B84" t="str">
        <f>survey_src_summary!C84</f>
        <v>56</v>
      </c>
      <c r="C84">
        <f>survey_src_summary!D84</f>
        <v>56037</v>
      </c>
      <c r="D84" t="str">
        <f>survey_src_summary!F84</f>
        <v>2310000801</v>
      </c>
      <c r="E84" t="str">
        <f>survey_src_summary!G84</f>
        <v>Gas Well Truck Loading</v>
      </c>
      <c r="F84" s="177">
        <f>survey_src_summary!R84</f>
        <v>0</v>
      </c>
      <c r="G84" s="177">
        <f>survey_src_summary!S84</f>
        <v>100.09014200886665</v>
      </c>
      <c r="H84" s="177">
        <f>survey_src_summary!T84</f>
        <v>0</v>
      </c>
      <c r="I84" s="177">
        <f>survey_src_summary!U84</f>
        <v>0</v>
      </c>
      <c r="J84" s="177">
        <f>survey_src_summary!V84</f>
        <v>0</v>
      </c>
      <c r="K84" s="221" t="str">
        <f>VLOOKUP(C84,fips_xref!$A$5:$H$28,8,FALSE)</f>
        <v>Total</v>
      </c>
      <c r="L84" s="25" t="str">
        <f t="shared" si="1"/>
        <v>Gas Well Truck Loading</v>
      </c>
    </row>
    <row r="85" spans="1:12" s="27" customFormat="1" x14ac:dyDescent="0.2">
      <c r="A85" t="s">
        <v>18008</v>
      </c>
      <c r="B85" t="str">
        <f>survey_src_summary!C85</f>
        <v>56</v>
      </c>
      <c r="C85">
        <f>survey_src_summary!D85</f>
        <v>56041</v>
      </c>
      <c r="D85" t="str">
        <f>survey_src_summary!F85</f>
        <v>2310000801</v>
      </c>
      <c r="E85" t="str">
        <f>survey_src_summary!G85</f>
        <v>Gas Well Truck Loading</v>
      </c>
      <c r="F85" s="177">
        <f>survey_src_summary!R85</f>
        <v>0</v>
      </c>
      <c r="G85" s="177">
        <f>survey_src_summary!S85</f>
        <v>25.7168136561483</v>
      </c>
      <c r="H85" s="177">
        <f>survey_src_summary!T85</f>
        <v>0</v>
      </c>
      <c r="I85" s="177">
        <f>survey_src_summary!U85</f>
        <v>0</v>
      </c>
      <c r="J85" s="177">
        <f>survey_src_summary!V85</f>
        <v>0</v>
      </c>
      <c r="K85" s="221" t="str">
        <f>VLOOKUP(C85,fips_xref!$A$5:$H$28,8,FALSE)</f>
        <v>Total</v>
      </c>
      <c r="L85" s="25" t="str">
        <f t="shared" si="1"/>
        <v>Gas Well Truck Loading</v>
      </c>
    </row>
    <row r="86" spans="1:12" x14ac:dyDescent="0.2">
      <c r="A86" t="s">
        <v>18008</v>
      </c>
      <c r="B86" t="str">
        <f>survey_src_summary!C86</f>
        <v>56</v>
      </c>
      <c r="C86">
        <f>survey_src_summary!D86</f>
        <v>56007</v>
      </c>
      <c r="D86" t="str">
        <f>survey_src_summary!F86</f>
        <v>2310000802</v>
      </c>
      <c r="E86" t="str">
        <f>survey_src_summary!G86</f>
        <v>Oil Well Truck Loading</v>
      </c>
      <c r="F86" s="177">
        <f>survey_src_summary!R86</f>
        <v>0</v>
      </c>
      <c r="G86" s="177">
        <f>survey_src_summary!S86</f>
        <v>55.63358366523525</v>
      </c>
      <c r="H86" s="177">
        <f>survey_src_summary!T86</f>
        <v>0</v>
      </c>
      <c r="I86" s="177">
        <f>survey_src_summary!U86</f>
        <v>0</v>
      </c>
      <c r="J86" s="177">
        <f>survey_src_summary!V86</f>
        <v>0</v>
      </c>
      <c r="K86" s="221" t="str">
        <f>VLOOKUP(C86,fips_xref!$A$5:$H$28,8,FALSE)</f>
        <v>Total</v>
      </c>
      <c r="L86" s="25" t="str">
        <f t="shared" si="1"/>
        <v>Oil Well Truck Loading</v>
      </c>
    </row>
    <row r="87" spans="1:12" s="27" customFormat="1" x14ac:dyDescent="0.2">
      <c r="A87" t="s">
        <v>18008</v>
      </c>
      <c r="B87" t="str">
        <f>survey_src_summary!C87</f>
        <v>49</v>
      </c>
      <c r="C87">
        <f>survey_src_summary!D87</f>
        <v>49009</v>
      </c>
      <c r="D87" t="str">
        <f>survey_src_summary!F87</f>
        <v>2310000802</v>
      </c>
      <c r="E87" t="str">
        <f>survey_src_summary!G87</f>
        <v>Oil Well Truck Loading</v>
      </c>
      <c r="F87" s="177">
        <f>survey_src_summary!R87</f>
        <v>0</v>
      </c>
      <c r="G87" s="177">
        <f>survey_src_summary!S87</f>
        <v>0</v>
      </c>
      <c r="H87" s="177">
        <f>survey_src_summary!T87</f>
        <v>0</v>
      </c>
      <c r="I87" s="177">
        <f>survey_src_summary!U87</f>
        <v>0</v>
      </c>
      <c r="J87" s="177">
        <f>survey_src_summary!V87</f>
        <v>0</v>
      </c>
      <c r="K87" s="221" t="str">
        <f>VLOOKUP(C87,fips_xref!$A$5:$H$28,8,FALSE)</f>
        <v>Total</v>
      </c>
      <c r="L87" s="25" t="str">
        <f t="shared" si="1"/>
        <v>Oil Well Truck Loading</v>
      </c>
    </row>
    <row r="88" spans="1:12" s="29" customFormat="1" x14ac:dyDescent="0.2">
      <c r="A88" t="s">
        <v>18008</v>
      </c>
      <c r="B88" t="str">
        <f>survey_src_summary!C88</f>
        <v>49</v>
      </c>
      <c r="C88">
        <f>survey_src_summary!D88</f>
        <v>49043</v>
      </c>
      <c r="D88" t="str">
        <f>survey_src_summary!F88</f>
        <v>2310000802</v>
      </c>
      <c r="E88" t="str">
        <f>survey_src_summary!G88</f>
        <v>Oil Well Truck Loading</v>
      </c>
      <c r="F88" s="177">
        <f>survey_src_summary!R88</f>
        <v>0</v>
      </c>
      <c r="G88" s="177">
        <f>survey_src_summary!S88</f>
        <v>14.787156189877779</v>
      </c>
      <c r="H88" s="177">
        <f>survey_src_summary!T88</f>
        <v>0</v>
      </c>
      <c r="I88" s="177">
        <f>survey_src_summary!U88</f>
        <v>0</v>
      </c>
      <c r="J88" s="177">
        <f>survey_src_summary!V88</f>
        <v>0</v>
      </c>
      <c r="K88" s="221" t="str">
        <f>VLOOKUP(C88,fips_xref!$A$5:$H$28,8,FALSE)</f>
        <v>Total</v>
      </c>
      <c r="L88" s="25" t="str">
        <f t="shared" si="1"/>
        <v>Oil Well Truck Loading</v>
      </c>
    </row>
    <row r="89" spans="1:12" x14ac:dyDescent="0.2">
      <c r="A89" t="s">
        <v>18008</v>
      </c>
      <c r="B89" t="str">
        <f>survey_src_summary!C89</f>
        <v>56</v>
      </c>
      <c r="C89">
        <f>survey_src_summary!D89</f>
        <v>56001</v>
      </c>
      <c r="D89" t="str">
        <f>survey_src_summary!F89</f>
        <v>2310000802</v>
      </c>
      <c r="E89" t="str">
        <f>survey_src_summary!G89</f>
        <v>Oil Well Truck Loading</v>
      </c>
      <c r="F89" s="177">
        <f>survey_src_summary!R89</f>
        <v>0</v>
      </c>
      <c r="G89" s="177">
        <f>survey_src_summary!S89</f>
        <v>4.7200513446333074</v>
      </c>
      <c r="H89" s="177">
        <f>survey_src_summary!T89</f>
        <v>0</v>
      </c>
      <c r="I89" s="177">
        <f>survey_src_summary!U89</f>
        <v>0</v>
      </c>
      <c r="J89" s="177">
        <f>survey_src_summary!V89</f>
        <v>0</v>
      </c>
      <c r="K89" s="221" t="str">
        <f>VLOOKUP(C89,fips_xref!$A$5:$H$28,8,FALSE)</f>
        <v>Total</v>
      </c>
      <c r="L89" s="25" t="str">
        <f t="shared" si="1"/>
        <v>Oil Well Truck Loading</v>
      </c>
    </row>
    <row r="90" spans="1:12" s="27" customFormat="1" x14ac:dyDescent="0.2">
      <c r="A90" t="s">
        <v>18008</v>
      </c>
      <c r="B90" t="str">
        <f>survey_src_summary!C90</f>
        <v>56</v>
      </c>
      <c r="C90">
        <f>survey_src_summary!D90</f>
        <v>56023</v>
      </c>
      <c r="D90" t="str">
        <f>survey_src_summary!F90</f>
        <v>2310000802</v>
      </c>
      <c r="E90" t="str">
        <f>survey_src_summary!G90</f>
        <v>Oil Well Truck Loading</v>
      </c>
      <c r="F90" s="177">
        <f>survey_src_summary!R90</f>
        <v>0</v>
      </c>
      <c r="G90" s="177">
        <f>survey_src_summary!S90</f>
        <v>17.996223712964447</v>
      </c>
      <c r="H90" s="177">
        <f>survey_src_summary!T90</f>
        <v>0</v>
      </c>
      <c r="I90" s="177">
        <f>survey_src_summary!U90</f>
        <v>0</v>
      </c>
      <c r="J90" s="177">
        <f>survey_src_summary!V90</f>
        <v>0</v>
      </c>
      <c r="K90" s="221" t="str">
        <f>VLOOKUP(C90,fips_xref!$A$5:$H$28,8,FALSE)</f>
        <v>Total</v>
      </c>
      <c r="L90" s="25" t="str">
        <f t="shared" si="1"/>
        <v>Oil Well Truck Loading</v>
      </c>
    </row>
    <row r="91" spans="1:12" s="29" customFormat="1" x14ac:dyDescent="0.2">
      <c r="A91" t="s">
        <v>18008</v>
      </c>
      <c r="B91" t="str">
        <f>survey_src_summary!C91</f>
        <v>56</v>
      </c>
      <c r="C91">
        <f>survey_src_summary!D91</f>
        <v>56035</v>
      </c>
      <c r="D91" t="str">
        <f>survey_src_summary!F91</f>
        <v>2310000802</v>
      </c>
      <c r="E91" t="str">
        <f>survey_src_summary!G91</f>
        <v>Oil Well Truck Loading</v>
      </c>
      <c r="F91" s="177">
        <f>survey_src_summary!R91</f>
        <v>0</v>
      </c>
      <c r="G91" s="177">
        <f>survey_src_summary!S91</f>
        <v>0</v>
      </c>
      <c r="H91" s="177">
        <f>survey_src_summary!T91</f>
        <v>0</v>
      </c>
      <c r="I91" s="177">
        <f>survey_src_summary!U91</f>
        <v>0</v>
      </c>
      <c r="J91" s="177">
        <f>survey_src_summary!V91</f>
        <v>0</v>
      </c>
      <c r="K91" s="221" t="str">
        <f>VLOOKUP(C91,fips_xref!$A$5:$H$28,8,FALSE)</f>
        <v>Total</v>
      </c>
      <c r="L91" s="25" t="str">
        <f t="shared" si="1"/>
        <v>Oil Well Truck Loading</v>
      </c>
    </row>
    <row r="92" spans="1:12" x14ac:dyDescent="0.2">
      <c r="A92" t="s">
        <v>18008</v>
      </c>
      <c r="B92" t="str">
        <f>survey_src_summary!C92</f>
        <v>56</v>
      </c>
      <c r="C92">
        <f>survey_src_summary!D92</f>
        <v>56037</v>
      </c>
      <c r="D92" t="str">
        <f>survey_src_summary!F92</f>
        <v>2310000802</v>
      </c>
      <c r="E92" t="str">
        <f>survey_src_summary!G92</f>
        <v>Oil Well Truck Loading</v>
      </c>
      <c r="F92" s="177">
        <f>survey_src_summary!R92</f>
        <v>0</v>
      </c>
      <c r="G92" s="177">
        <f>survey_src_summary!S92</f>
        <v>272.00223758319402</v>
      </c>
      <c r="H92" s="177">
        <f>survey_src_summary!T92</f>
        <v>0</v>
      </c>
      <c r="I92" s="177">
        <f>survey_src_summary!U92</f>
        <v>0</v>
      </c>
      <c r="J92" s="177">
        <f>survey_src_summary!V92</f>
        <v>0</v>
      </c>
      <c r="K92" s="221" t="str">
        <f>VLOOKUP(C92,fips_xref!$A$5:$H$28,8,FALSE)</f>
        <v>Total</v>
      </c>
      <c r="L92" s="25" t="str">
        <f t="shared" si="1"/>
        <v>Oil Well Truck Loading</v>
      </c>
    </row>
    <row r="93" spans="1:12" s="27" customFormat="1" x14ac:dyDescent="0.2">
      <c r="A93" t="s">
        <v>18008</v>
      </c>
      <c r="B93" t="str">
        <f>survey_src_summary!C93</f>
        <v>56</v>
      </c>
      <c r="C93">
        <f>survey_src_summary!D93</f>
        <v>56041</v>
      </c>
      <c r="D93" t="str">
        <f>survey_src_summary!F93</f>
        <v>2310000802</v>
      </c>
      <c r="E93" t="str">
        <f>survey_src_summary!G93</f>
        <v>Oil Well Truck Loading</v>
      </c>
      <c r="F93" s="177">
        <f>survey_src_summary!R93</f>
        <v>0</v>
      </c>
      <c r="G93" s="177">
        <f>survey_src_summary!S93</f>
        <v>51.606324015777474</v>
      </c>
      <c r="H93" s="177">
        <f>survey_src_summary!T93</f>
        <v>0</v>
      </c>
      <c r="I93" s="177">
        <f>survey_src_summary!U93</f>
        <v>0</v>
      </c>
      <c r="J93" s="177">
        <f>survey_src_summary!V93</f>
        <v>0</v>
      </c>
      <c r="K93" s="221" t="str">
        <f>VLOOKUP(C93,fips_xref!$A$5:$H$28,8,FALSE)</f>
        <v>Total</v>
      </c>
      <c r="L93" s="25" t="str">
        <f t="shared" si="1"/>
        <v>Oil Well Truck Loading</v>
      </c>
    </row>
    <row r="94" spans="1:12" x14ac:dyDescent="0.2">
      <c r="A94" t="s">
        <v>18008</v>
      </c>
      <c r="B94" t="str">
        <f>survey_src_summary!C94</f>
        <v>56</v>
      </c>
      <c r="C94">
        <f>survey_src_summary!D94</f>
        <v>56007</v>
      </c>
      <c r="D94" t="str">
        <f>survey_src_summary!F94</f>
        <v>2310002230</v>
      </c>
      <c r="E94" t="str">
        <f>survey_src_summary!G94</f>
        <v xml:space="preserve">Condensate tank </v>
      </c>
      <c r="F94" s="177">
        <f>survey_src_summary!R94</f>
        <v>0</v>
      </c>
      <c r="G94" s="177">
        <f>survey_src_summary!S94</f>
        <v>3748.1583301541004</v>
      </c>
      <c r="H94" s="177">
        <f>survey_src_summary!T94</f>
        <v>0</v>
      </c>
      <c r="I94" s="177">
        <f>survey_src_summary!U94</f>
        <v>0</v>
      </c>
      <c r="J94" s="177">
        <f>survey_src_summary!V94</f>
        <v>0</v>
      </c>
      <c r="K94" s="221" t="str">
        <f>VLOOKUP(C94,fips_xref!$A$5:$H$28,8,FALSE)</f>
        <v>Total</v>
      </c>
      <c r="L94" s="25" t="str">
        <f t="shared" si="1"/>
        <v xml:space="preserve">Condensate tank </v>
      </c>
    </row>
    <row r="95" spans="1:12" s="27" customFormat="1" x14ac:dyDescent="0.2">
      <c r="A95" t="s">
        <v>18008</v>
      </c>
      <c r="B95" t="str">
        <f>survey_src_summary!C95</f>
        <v>49</v>
      </c>
      <c r="C95">
        <f>survey_src_summary!D95</f>
        <v>49009</v>
      </c>
      <c r="D95" t="str">
        <f>survey_src_summary!F95</f>
        <v>2310002230</v>
      </c>
      <c r="E95" t="str">
        <f>survey_src_summary!G95</f>
        <v xml:space="preserve">Condensate tank </v>
      </c>
      <c r="F95" s="177">
        <f>survey_src_summary!R95</f>
        <v>0</v>
      </c>
      <c r="G95" s="177">
        <f>survey_src_summary!S95</f>
        <v>4.0254869236068043</v>
      </c>
      <c r="H95" s="177">
        <f>survey_src_summary!T95</f>
        <v>0</v>
      </c>
      <c r="I95" s="177">
        <f>survey_src_summary!U95</f>
        <v>0</v>
      </c>
      <c r="J95" s="177">
        <f>survey_src_summary!V95</f>
        <v>0</v>
      </c>
      <c r="K95" s="221" t="str">
        <f>VLOOKUP(C95,fips_xref!$A$5:$H$28,8,FALSE)</f>
        <v>Total</v>
      </c>
      <c r="L95" s="25" t="str">
        <f t="shared" si="1"/>
        <v xml:space="preserve">Condensate tank </v>
      </c>
    </row>
    <row r="96" spans="1:12" s="29" customFormat="1" x14ac:dyDescent="0.2">
      <c r="A96" t="s">
        <v>18008</v>
      </c>
      <c r="B96" t="str">
        <f>survey_src_summary!C96</f>
        <v>49</v>
      </c>
      <c r="C96">
        <f>survey_src_summary!D96</f>
        <v>49043</v>
      </c>
      <c r="D96" t="str">
        <f>survey_src_summary!F96</f>
        <v>2310002230</v>
      </c>
      <c r="E96" t="str">
        <f>survey_src_summary!G96</f>
        <v xml:space="preserve">Condensate tank </v>
      </c>
      <c r="F96" s="177">
        <f>survey_src_summary!R96</f>
        <v>0</v>
      </c>
      <c r="G96" s="177">
        <f>survey_src_summary!S96</f>
        <v>991.43531348442502</v>
      </c>
      <c r="H96" s="177">
        <f>survey_src_summary!T96</f>
        <v>0</v>
      </c>
      <c r="I96" s="177">
        <f>survey_src_summary!U96</f>
        <v>0</v>
      </c>
      <c r="J96" s="177">
        <f>survey_src_summary!V96</f>
        <v>0</v>
      </c>
      <c r="K96" s="221" t="str">
        <f>VLOOKUP(C96,fips_xref!$A$5:$H$28,8,FALSE)</f>
        <v>Total</v>
      </c>
      <c r="L96" s="25" t="str">
        <f t="shared" si="1"/>
        <v xml:space="preserve">Condensate tank </v>
      </c>
    </row>
    <row r="97" spans="1:12" x14ac:dyDescent="0.2">
      <c r="A97" t="s">
        <v>18008</v>
      </c>
      <c r="B97" t="str">
        <f>survey_src_summary!C97</f>
        <v>56</v>
      </c>
      <c r="C97">
        <f>survey_src_summary!D97</f>
        <v>56001</v>
      </c>
      <c r="D97" t="str">
        <f>survey_src_summary!F97</f>
        <v>2310002230</v>
      </c>
      <c r="E97" t="str">
        <f>survey_src_summary!G97</f>
        <v xml:space="preserve">Condensate tank </v>
      </c>
      <c r="F97" s="177">
        <f>survey_src_summary!R97</f>
        <v>0</v>
      </c>
      <c r="G97" s="177">
        <f>survey_src_summary!S97</f>
        <v>0</v>
      </c>
      <c r="H97" s="177">
        <f>survey_src_summary!T97</f>
        <v>0</v>
      </c>
      <c r="I97" s="177">
        <f>survey_src_summary!U97</f>
        <v>0</v>
      </c>
      <c r="J97" s="177">
        <f>survey_src_summary!V97</f>
        <v>0</v>
      </c>
      <c r="K97" s="221" t="str">
        <f>VLOOKUP(C97,fips_xref!$A$5:$H$28,8,FALSE)</f>
        <v>Total</v>
      </c>
      <c r="L97" s="25" t="str">
        <f t="shared" si="1"/>
        <v xml:space="preserve">Condensate tank </v>
      </c>
    </row>
    <row r="98" spans="1:12" s="27" customFormat="1" x14ac:dyDescent="0.2">
      <c r="A98" t="s">
        <v>18008</v>
      </c>
      <c r="B98" t="str">
        <f>survey_src_summary!C98</f>
        <v>56</v>
      </c>
      <c r="C98">
        <f>survey_src_summary!D98</f>
        <v>56023</v>
      </c>
      <c r="D98" t="str">
        <f>survey_src_summary!F98</f>
        <v>2310002230</v>
      </c>
      <c r="E98" t="str">
        <f>survey_src_summary!G98</f>
        <v xml:space="preserve">Condensate tank </v>
      </c>
      <c r="F98" s="177">
        <f>survey_src_summary!R98</f>
        <v>0</v>
      </c>
      <c r="G98" s="177">
        <f>survey_src_summary!S98</f>
        <v>5976.183038303031</v>
      </c>
      <c r="H98" s="177">
        <f>survey_src_summary!T98</f>
        <v>0</v>
      </c>
      <c r="I98" s="177">
        <f>survey_src_summary!U98</f>
        <v>0</v>
      </c>
      <c r="J98" s="177">
        <f>survey_src_summary!V98</f>
        <v>0</v>
      </c>
      <c r="K98" s="221" t="str">
        <f>VLOOKUP(C98,fips_xref!$A$5:$H$28,8,FALSE)</f>
        <v>Total</v>
      </c>
      <c r="L98" s="25" t="str">
        <f t="shared" si="1"/>
        <v xml:space="preserve">Condensate tank </v>
      </c>
    </row>
    <row r="99" spans="1:12" s="29" customFormat="1" x14ac:dyDescent="0.2">
      <c r="A99" t="s">
        <v>18008</v>
      </c>
      <c r="B99" t="str">
        <f>survey_src_summary!C99</f>
        <v>56</v>
      </c>
      <c r="C99">
        <f>survey_src_summary!D99</f>
        <v>56035</v>
      </c>
      <c r="D99" t="str">
        <f>survey_src_summary!F99</f>
        <v>2310002230</v>
      </c>
      <c r="E99" t="str">
        <f>survey_src_summary!G99</f>
        <v xml:space="preserve">Condensate tank </v>
      </c>
      <c r="F99" s="177">
        <f>survey_src_summary!R99</f>
        <v>0</v>
      </c>
      <c r="G99" s="177">
        <f>survey_src_summary!S99</f>
        <v>1143.1990807183943</v>
      </c>
      <c r="H99" s="177">
        <f>survey_src_summary!T99</f>
        <v>0</v>
      </c>
      <c r="I99" s="177">
        <f>survey_src_summary!U99</f>
        <v>0</v>
      </c>
      <c r="J99" s="177">
        <f>survey_src_summary!V99</f>
        <v>0</v>
      </c>
      <c r="K99" s="221" t="str">
        <f>VLOOKUP(C99,fips_xref!$A$5:$H$28,8,FALSE)</f>
        <v>Total</v>
      </c>
      <c r="L99" s="25" t="str">
        <f t="shared" si="1"/>
        <v xml:space="preserve">Condensate tank </v>
      </c>
    </row>
    <row r="100" spans="1:12" x14ac:dyDescent="0.2">
      <c r="A100" t="s">
        <v>18008</v>
      </c>
      <c r="B100" t="str">
        <f>survey_src_summary!C100</f>
        <v>56</v>
      </c>
      <c r="C100">
        <f>survey_src_summary!D100</f>
        <v>56037</v>
      </c>
      <c r="D100" t="str">
        <f>survey_src_summary!F100</f>
        <v>2310002230</v>
      </c>
      <c r="E100" t="str">
        <f>survey_src_summary!G100</f>
        <v xml:space="preserve">Condensate tank </v>
      </c>
      <c r="F100" s="177">
        <f>survey_src_summary!R100</f>
        <v>0</v>
      </c>
      <c r="G100" s="177">
        <f>survey_src_summary!S100</f>
        <v>6707.6506432739525</v>
      </c>
      <c r="H100" s="177">
        <f>survey_src_summary!T100</f>
        <v>0</v>
      </c>
      <c r="I100" s="177">
        <f>survey_src_summary!U100</f>
        <v>0</v>
      </c>
      <c r="J100" s="177">
        <f>survey_src_summary!V100</f>
        <v>0</v>
      </c>
      <c r="K100" s="221" t="str">
        <f>VLOOKUP(C100,fips_xref!$A$5:$H$28,8,FALSE)</f>
        <v>Total</v>
      </c>
      <c r="L100" s="25" t="str">
        <f t="shared" si="1"/>
        <v xml:space="preserve">Condensate tank </v>
      </c>
    </row>
    <row r="101" spans="1:12" s="27" customFormat="1" x14ac:dyDescent="0.2">
      <c r="A101" t="s">
        <v>18008</v>
      </c>
      <c r="B101" t="str">
        <f>survey_src_summary!C101</f>
        <v>56</v>
      </c>
      <c r="C101">
        <f>survey_src_summary!D101</f>
        <v>56041</v>
      </c>
      <c r="D101" t="str">
        <f>survey_src_summary!F101</f>
        <v>2310002230</v>
      </c>
      <c r="E101" t="str">
        <f>survey_src_summary!G101</f>
        <v xml:space="preserve">Condensate tank </v>
      </c>
      <c r="F101" s="177">
        <f>survey_src_summary!R101</f>
        <v>0</v>
      </c>
      <c r="G101" s="177">
        <f>survey_src_summary!S101</f>
        <v>5166.1884675432184</v>
      </c>
      <c r="H101" s="177">
        <f>survey_src_summary!T101</f>
        <v>0</v>
      </c>
      <c r="I101" s="177">
        <f>survey_src_summary!U101</f>
        <v>0</v>
      </c>
      <c r="J101" s="177">
        <f>survey_src_summary!V101</f>
        <v>0</v>
      </c>
      <c r="K101" s="221" t="str">
        <f>VLOOKUP(C101,fips_xref!$A$5:$H$28,8,FALSE)</f>
        <v>Total</v>
      </c>
      <c r="L101" s="25" t="str">
        <f t="shared" si="1"/>
        <v xml:space="preserve">Condensate tank </v>
      </c>
    </row>
    <row r="102" spans="1:12" x14ac:dyDescent="0.2">
      <c r="A102" t="s">
        <v>18008</v>
      </c>
      <c r="B102" t="str">
        <f>survey_src_summary!C102</f>
        <v>56</v>
      </c>
      <c r="C102">
        <f>survey_src_summary!D102</f>
        <v>56007</v>
      </c>
      <c r="D102" t="str">
        <f>survey_src_summary!F102</f>
        <v>2310002240</v>
      </c>
      <c r="E102" t="str">
        <f>survey_src_summary!G102</f>
        <v>Oil Tank</v>
      </c>
      <c r="F102" s="177">
        <f>survey_src_summary!R102</f>
        <v>0</v>
      </c>
      <c r="G102" s="177">
        <f>survey_src_summary!S102</f>
        <v>99.613246134356146</v>
      </c>
      <c r="H102" s="177">
        <f>survey_src_summary!T102</f>
        <v>0</v>
      </c>
      <c r="I102" s="177">
        <f>survey_src_summary!U102</f>
        <v>0</v>
      </c>
      <c r="J102" s="177">
        <f>survey_src_summary!V102</f>
        <v>0</v>
      </c>
      <c r="K102" s="221" t="str">
        <f>VLOOKUP(C102,fips_xref!$A$5:$H$28,8,FALSE)</f>
        <v>Total</v>
      </c>
      <c r="L102" s="25" t="str">
        <f t="shared" si="1"/>
        <v>Oil Tank</v>
      </c>
    </row>
    <row r="103" spans="1:12" s="27" customFormat="1" x14ac:dyDescent="0.2">
      <c r="A103" t="s">
        <v>18008</v>
      </c>
      <c r="B103" t="str">
        <f>survey_src_summary!C103</f>
        <v>49</v>
      </c>
      <c r="C103">
        <f>survey_src_summary!D103</f>
        <v>49009</v>
      </c>
      <c r="D103" t="str">
        <f>survey_src_summary!F103</f>
        <v>2310002240</v>
      </c>
      <c r="E103" t="str">
        <f>survey_src_summary!G103</f>
        <v>Oil Tank</v>
      </c>
      <c r="F103" s="177">
        <f>survey_src_summary!R103</f>
        <v>0</v>
      </c>
      <c r="G103" s="177">
        <f>survey_src_summary!S103</f>
        <v>0</v>
      </c>
      <c r="H103" s="177">
        <f>survey_src_summary!T103</f>
        <v>0</v>
      </c>
      <c r="I103" s="177">
        <f>survey_src_summary!U103</f>
        <v>0</v>
      </c>
      <c r="J103" s="177">
        <f>survey_src_summary!V103</f>
        <v>0</v>
      </c>
      <c r="K103" s="221" t="str">
        <f>VLOOKUP(C103,fips_xref!$A$5:$H$28,8,FALSE)</f>
        <v>Total</v>
      </c>
      <c r="L103" s="25" t="str">
        <f t="shared" si="1"/>
        <v>Oil Tank</v>
      </c>
    </row>
    <row r="104" spans="1:12" s="29" customFormat="1" x14ac:dyDescent="0.2">
      <c r="A104" t="s">
        <v>18008</v>
      </c>
      <c r="B104" t="str">
        <f>survey_src_summary!C104</f>
        <v>49</v>
      </c>
      <c r="C104">
        <f>survey_src_summary!D104</f>
        <v>49043</v>
      </c>
      <c r="D104" t="str">
        <f>survey_src_summary!F104</f>
        <v>2310002240</v>
      </c>
      <c r="E104" t="str">
        <f>survey_src_summary!G104</f>
        <v>Oil Tank</v>
      </c>
      <c r="F104" s="177">
        <f>survey_src_summary!R104</f>
        <v>0</v>
      </c>
      <c r="G104" s="177">
        <f>survey_src_summary!S104</f>
        <v>79.366764292237434</v>
      </c>
      <c r="H104" s="177">
        <f>survey_src_summary!T104</f>
        <v>0</v>
      </c>
      <c r="I104" s="177">
        <f>survey_src_summary!U104</f>
        <v>0</v>
      </c>
      <c r="J104" s="177">
        <f>survey_src_summary!V104</f>
        <v>0</v>
      </c>
      <c r="K104" s="221" t="str">
        <f>VLOOKUP(C104,fips_xref!$A$5:$H$28,8,FALSE)</f>
        <v>Total</v>
      </c>
      <c r="L104" s="25" t="str">
        <f t="shared" si="1"/>
        <v>Oil Tank</v>
      </c>
    </row>
    <row r="105" spans="1:12" x14ac:dyDescent="0.2">
      <c r="A105" t="s">
        <v>18008</v>
      </c>
      <c r="B105" t="str">
        <f>survey_src_summary!C105</f>
        <v>56</v>
      </c>
      <c r="C105">
        <f>survey_src_summary!D105</f>
        <v>56001</v>
      </c>
      <c r="D105" t="str">
        <f>survey_src_summary!F105</f>
        <v>2310002240</v>
      </c>
      <c r="E105" t="str">
        <f>survey_src_summary!G105</f>
        <v>Oil Tank</v>
      </c>
      <c r="F105" s="177">
        <f>survey_src_summary!R105</f>
        <v>0</v>
      </c>
      <c r="G105" s="177">
        <f>survey_src_summary!S105</f>
        <v>25.333823333333331</v>
      </c>
      <c r="H105" s="177">
        <f>survey_src_summary!T105</f>
        <v>0</v>
      </c>
      <c r="I105" s="177">
        <f>survey_src_summary!U105</f>
        <v>0</v>
      </c>
      <c r="J105" s="177">
        <f>survey_src_summary!V105</f>
        <v>0</v>
      </c>
      <c r="K105" s="221" t="str">
        <f>VLOOKUP(C105,fips_xref!$A$5:$H$28,8,FALSE)</f>
        <v>Total</v>
      </c>
      <c r="L105" s="25" t="str">
        <f t="shared" si="1"/>
        <v>Oil Tank</v>
      </c>
    </row>
    <row r="106" spans="1:12" s="27" customFormat="1" x14ac:dyDescent="0.2">
      <c r="A106" t="s">
        <v>18008</v>
      </c>
      <c r="B106" t="str">
        <f>survey_src_summary!C106</f>
        <v>56</v>
      </c>
      <c r="C106">
        <f>survey_src_summary!D106</f>
        <v>56023</v>
      </c>
      <c r="D106" t="str">
        <f>survey_src_summary!F106</f>
        <v>2310002240</v>
      </c>
      <c r="E106" t="str">
        <f>survey_src_summary!G106</f>
        <v>Oil Tank</v>
      </c>
      <c r="F106" s="177">
        <f>survey_src_summary!R106</f>
        <v>0</v>
      </c>
      <c r="G106" s="177">
        <f>survey_src_summary!S106</f>
        <v>96.590718812785369</v>
      </c>
      <c r="H106" s="177">
        <f>survey_src_summary!T106</f>
        <v>0</v>
      </c>
      <c r="I106" s="177">
        <f>survey_src_summary!U106</f>
        <v>0</v>
      </c>
      <c r="J106" s="177">
        <f>survey_src_summary!V106</f>
        <v>0</v>
      </c>
      <c r="K106" s="221" t="str">
        <f>VLOOKUP(C106,fips_xref!$A$5:$H$28,8,FALSE)</f>
        <v>Total</v>
      </c>
      <c r="L106" s="25" t="str">
        <f t="shared" si="1"/>
        <v>Oil Tank</v>
      </c>
    </row>
    <row r="107" spans="1:12" s="29" customFormat="1" x14ac:dyDescent="0.2">
      <c r="A107" t="s">
        <v>18008</v>
      </c>
      <c r="B107" t="str">
        <f>survey_src_summary!C107</f>
        <v>56</v>
      </c>
      <c r="C107">
        <f>survey_src_summary!D107</f>
        <v>56035</v>
      </c>
      <c r="D107" t="str">
        <f>survey_src_summary!F107</f>
        <v>2310002240</v>
      </c>
      <c r="E107" t="str">
        <f>survey_src_summary!G107</f>
        <v>Oil Tank</v>
      </c>
      <c r="F107" s="177">
        <f>survey_src_summary!R107</f>
        <v>0</v>
      </c>
      <c r="G107" s="177">
        <f>survey_src_summary!S107</f>
        <v>0</v>
      </c>
      <c r="H107" s="177">
        <f>survey_src_summary!T107</f>
        <v>0</v>
      </c>
      <c r="I107" s="177">
        <f>survey_src_summary!U107</f>
        <v>0</v>
      </c>
      <c r="J107" s="177">
        <f>survey_src_summary!V107</f>
        <v>0</v>
      </c>
      <c r="K107" s="221" t="str">
        <f>VLOOKUP(C107,fips_xref!$A$5:$H$28,8,FALSE)</f>
        <v>Total</v>
      </c>
      <c r="L107" s="25" t="str">
        <f t="shared" si="1"/>
        <v>Oil Tank</v>
      </c>
    </row>
    <row r="108" spans="1:12" x14ac:dyDescent="0.2">
      <c r="A108" t="s">
        <v>18008</v>
      </c>
      <c r="B108" t="str">
        <f>survey_src_summary!C108</f>
        <v>56</v>
      </c>
      <c r="C108">
        <f>survey_src_summary!D108</f>
        <v>56037</v>
      </c>
      <c r="D108" t="str">
        <f>survey_src_summary!F108</f>
        <v>2310002240</v>
      </c>
      <c r="E108" t="str">
        <f>survey_src_summary!G108</f>
        <v>Oil Tank</v>
      </c>
      <c r="F108" s="177">
        <f>survey_src_summary!R108</f>
        <v>0</v>
      </c>
      <c r="G108" s="177">
        <f>survey_src_summary!S108</f>
        <v>487.02643361084915</v>
      </c>
      <c r="H108" s="177">
        <f>survey_src_summary!T108</f>
        <v>0</v>
      </c>
      <c r="I108" s="177">
        <f>survey_src_summary!U108</f>
        <v>0</v>
      </c>
      <c r="J108" s="177">
        <f>survey_src_summary!V108</f>
        <v>0</v>
      </c>
      <c r="K108" s="221" t="str">
        <f>VLOOKUP(C108,fips_xref!$A$5:$H$28,8,FALSE)</f>
        <v>Total</v>
      </c>
      <c r="L108" s="25" t="str">
        <f t="shared" si="1"/>
        <v>Oil Tank</v>
      </c>
    </row>
    <row r="109" spans="1:12" s="27" customFormat="1" x14ac:dyDescent="0.2">
      <c r="A109" t="s">
        <v>18008</v>
      </c>
      <c r="B109" t="str">
        <f>survey_src_summary!C109</f>
        <v>56</v>
      </c>
      <c r="C109">
        <f>survey_src_summary!D109</f>
        <v>56041</v>
      </c>
      <c r="D109" t="str">
        <f>survey_src_summary!F109</f>
        <v>2310002240</v>
      </c>
      <c r="E109" t="str">
        <f>survey_src_summary!G109</f>
        <v>Oil Tank</v>
      </c>
      <c r="F109" s="177">
        <f>survey_src_summary!R109</f>
        <v>0</v>
      </c>
      <c r="G109" s="177">
        <f>survey_src_summary!S109</f>
        <v>276.9854393607306</v>
      </c>
      <c r="H109" s="177">
        <f>survey_src_summary!T109</f>
        <v>0</v>
      </c>
      <c r="I109" s="177">
        <f>survey_src_summary!U109</f>
        <v>0</v>
      </c>
      <c r="J109" s="177">
        <f>survey_src_summary!V109</f>
        <v>0</v>
      </c>
      <c r="K109" s="221" t="str">
        <f>VLOOKUP(C109,fips_xref!$A$5:$H$28,8,FALSE)</f>
        <v>Total</v>
      </c>
      <c r="L109" s="25" t="str">
        <f t="shared" si="1"/>
        <v>Oil Tank</v>
      </c>
    </row>
    <row r="110" spans="1:12" x14ac:dyDescent="0.2">
      <c r="A110" t="s">
        <v>18008</v>
      </c>
      <c r="B110" t="str">
        <f>survey_src_summary!C110</f>
        <v>56</v>
      </c>
      <c r="C110">
        <f>survey_src_summary!D110</f>
        <v>56007</v>
      </c>
      <c r="D110" t="str">
        <f>survey_src_summary!F110</f>
        <v>2310002231</v>
      </c>
      <c r="E110" t="str">
        <f>survey_src_summary!G110</f>
        <v>Tank flaring</v>
      </c>
      <c r="F110" s="177">
        <f>survey_src_summary!R110</f>
        <v>7.6135851634607787</v>
      </c>
      <c r="G110" s="177">
        <f>survey_src_summary!S110</f>
        <v>0</v>
      </c>
      <c r="H110" s="177">
        <f>survey_src_summary!T110</f>
        <v>41.426860448242479</v>
      </c>
      <c r="I110" s="177">
        <f>survey_src_summary!U110</f>
        <v>0</v>
      </c>
      <c r="J110" s="177">
        <f>survey_src_summary!V110</f>
        <v>0</v>
      </c>
      <c r="K110" s="221" t="str">
        <f>VLOOKUP(C110,fips_xref!$A$5:$H$28,8,FALSE)</f>
        <v>Total</v>
      </c>
      <c r="L110" s="25" t="str">
        <f t="shared" si="1"/>
        <v>Tank flaring</v>
      </c>
    </row>
    <row r="111" spans="1:12" s="27" customFormat="1" x14ac:dyDescent="0.2">
      <c r="A111" t="s">
        <v>18008</v>
      </c>
      <c r="B111" t="str">
        <f>survey_src_summary!C111</f>
        <v>49</v>
      </c>
      <c r="C111">
        <f>survey_src_summary!D111</f>
        <v>49009</v>
      </c>
      <c r="D111" t="str">
        <f>survey_src_summary!F111</f>
        <v>2310002231</v>
      </c>
      <c r="E111" t="str">
        <f>survey_src_summary!G111</f>
        <v>Tank flaring</v>
      </c>
      <c r="F111" s="177">
        <f>survey_src_summary!R111</f>
        <v>0</v>
      </c>
      <c r="G111" s="177">
        <f>survey_src_summary!S111</f>
        <v>0</v>
      </c>
      <c r="H111" s="177">
        <f>survey_src_summary!T111</f>
        <v>0</v>
      </c>
      <c r="I111" s="177">
        <f>survey_src_summary!U111</f>
        <v>0</v>
      </c>
      <c r="J111" s="177">
        <f>survey_src_summary!V111</f>
        <v>0</v>
      </c>
      <c r="K111" s="221" t="str">
        <f>VLOOKUP(C111,fips_xref!$A$5:$H$28,8,FALSE)</f>
        <v>Total</v>
      </c>
      <c r="L111" s="25" t="str">
        <f t="shared" si="1"/>
        <v>Tank flaring</v>
      </c>
    </row>
    <row r="112" spans="1:12" s="29" customFormat="1" x14ac:dyDescent="0.2">
      <c r="A112" t="s">
        <v>18008</v>
      </c>
      <c r="B112" t="str">
        <f>survey_src_summary!C112</f>
        <v>49</v>
      </c>
      <c r="C112">
        <f>survey_src_summary!D112</f>
        <v>49043</v>
      </c>
      <c r="D112" t="str">
        <f>survey_src_summary!F112</f>
        <v>2310002231</v>
      </c>
      <c r="E112" t="str">
        <f>survey_src_summary!G112</f>
        <v>Tank flaring</v>
      </c>
      <c r="F112" s="177">
        <f>survey_src_summary!R112</f>
        <v>0</v>
      </c>
      <c r="G112" s="177">
        <f>survey_src_summary!S112</f>
        <v>0</v>
      </c>
      <c r="H112" s="177">
        <f>survey_src_summary!T112</f>
        <v>0</v>
      </c>
      <c r="I112" s="177">
        <f>survey_src_summary!U112</f>
        <v>0</v>
      </c>
      <c r="J112" s="177">
        <f>survey_src_summary!V112</f>
        <v>0</v>
      </c>
      <c r="K112" s="221" t="str">
        <f>VLOOKUP(C112,fips_xref!$A$5:$H$28,8,FALSE)</f>
        <v>Total</v>
      </c>
      <c r="L112" s="25" t="str">
        <f t="shared" si="1"/>
        <v>Tank flaring</v>
      </c>
    </row>
    <row r="113" spans="1:12" x14ac:dyDescent="0.2">
      <c r="A113" t="s">
        <v>18008</v>
      </c>
      <c r="B113" t="str">
        <f>survey_src_summary!C113</f>
        <v>56</v>
      </c>
      <c r="C113">
        <f>survey_src_summary!D113</f>
        <v>56001</v>
      </c>
      <c r="D113" t="str">
        <f>survey_src_summary!F113</f>
        <v>2310002231</v>
      </c>
      <c r="E113" t="str">
        <f>survey_src_summary!G113</f>
        <v>Tank flaring</v>
      </c>
      <c r="F113" s="177">
        <f>survey_src_summary!R113</f>
        <v>0</v>
      </c>
      <c r="G113" s="177">
        <f>survey_src_summary!S113</f>
        <v>0</v>
      </c>
      <c r="H113" s="177">
        <f>survey_src_summary!T113</f>
        <v>0</v>
      </c>
      <c r="I113" s="177">
        <f>survey_src_summary!U113</f>
        <v>0</v>
      </c>
      <c r="J113" s="177">
        <f>survey_src_summary!V113</f>
        <v>0</v>
      </c>
      <c r="K113" s="221" t="str">
        <f>VLOOKUP(C113,fips_xref!$A$5:$H$28,8,FALSE)</f>
        <v>Total</v>
      </c>
      <c r="L113" s="25" t="str">
        <f t="shared" si="1"/>
        <v>Tank flaring</v>
      </c>
    </row>
    <row r="114" spans="1:12" s="27" customFormat="1" x14ac:dyDescent="0.2">
      <c r="A114" t="s">
        <v>18008</v>
      </c>
      <c r="B114" t="str">
        <f>survey_src_summary!C114</f>
        <v>56</v>
      </c>
      <c r="C114">
        <f>survey_src_summary!D114</f>
        <v>56023</v>
      </c>
      <c r="D114" t="str">
        <f>survey_src_summary!F114</f>
        <v>2310002231</v>
      </c>
      <c r="E114" t="str">
        <f>survey_src_summary!G114</f>
        <v>Tank flaring</v>
      </c>
      <c r="F114" s="177">
        <f>survey_src_summary!R114</f>
        <v>0</v>
      </c>
      <c r="G114" s="177">
        <f>survey_src_summary!S114</f>
        <v>0</v>
      </c>
      <c r="H114" s="177">
        <f>survey_src_summary!T114</f>
        <v>0</v>
      </c>
      <c r="I114" s="177">
        <f>survey_src_summary!U114</f>
        <v>0</v>
      </c>
      <c r="J114" s="177">
        <f>survey_src_summary!V114</f>
        <v>0</v>
      </c>
      <c r="K114" s="221" t="str">
        <f>VLOOKUP(C114,fips_xref!$A$5:$H$28,8,FALSE)</f>
        <v>Total</v>
      </c>
      <c r="L114" s="25" t="str">
        <f t="shared" si="1"/>
        <v>Tank flaring</v>
      </c>
    </row>
    <row r="115" spans="1:12" s="29" customFormat="1" x14ac:dyDescent="0.2">
      <c r="A115" t="s">
        <v>18008</v>
      </c>
      <c r="B115" t="str">
        <f>survey_src_summary!C115</f>
        <v>56</v>
      </c>
      <c r="C115">
        <f>survey_src_summary!D115</f>
        <v>56035</v>
      </c>
      <c r="D115" t="str">
        <f>survey_src_summary!F115</f>
        <v>2310002231</v>
      </c>
      <c r="E115" t="str">
        <f>survey_src_summary!G115</f>
        <v>Tank flaring</v>
      </c>
      <c r="F115" s="177">
        <f>survey_src_summary!R115</f>
        <v>218.51325033889538</v>
      </c>
      <c r="G115" s="177">
        <f>survey_src_summary!S115</f>
        <v>0</v>
      </c>
      <c r="H115" s="177">
        <f>survey_src_summary!T115</f>
        <v>54.628312584723844</v>
      </c>
      <c r="I115" s="177">
        <f>survey_src_summary!U115</f>
        <v>0</v>
      </c>
      <c r="J115" s="177">
        <f>survey_src_summary!V115</f>
        <v>0</v>
      </c>
      <c r="K115" s="221" t="str">
        <f>VLOOKUP(C115,fips_xref!$A$5:$H$28,8,FALSE)</f>
        <v>Total</v>
      </c>
      <c r="L115" s="25" t="str">
        <f t="shared" si="1"/>
        <v>Tank flaring</v>
      </c>
    </row>
    <row r="116" spans="1:12" x14ac:dyDescent="0.2">
      <c r="A116" t="s">
        <v>18008</v>
      </c>
      <c r="B116" t="str">
        <f>survey_src_summary!C116</f>
        <v>56</v>
      </c>
      <c r="C116">
        <f>survey_src_summary!D116</f>
        <v>56037</v>
      </c>
      <c r="D116" t="str">
        <f>survey_src_summary!F116</f>
        <v>2310002231</v>
      </c>
      <c r="E116" t="str">
        <f>survey_src_summary!G116</f>
        <v>Tank flaring</v>
      </c>
      <c r="F116" s="177">
        <f>survey_src_summary!R116</f>
        <v>14.546678344099039</v>
      </c>
      <c r="G116" s="177">
        <f>survey_src_summary!S116</f>
        <v>0</v>
      </c>
      <c r="H116" s="177">
        <f>survey_src_summary!T116</f>
        <v>79.15104393112712</v>
      </c>
      <c r="I116" s="177">
        <f>survey_src_summary!U116</f>
        <v>0</v>
      </c>
      <c r="J116" s="177">
        <f>survey_src_summary!V116</f>
        <v>0</v>
      </c>
      <c r="K116" s="221" t="str">
        <f>VLOOKUP(C116,fips_xref!$A$5:$H$28,8,FALSE)</f>
        <v>Total</v>
      </c>
      <c r="L116" s="25" t="str">
        <f t="shared" si="1"/>
        <v>Tank flaring</v>
      </c>
    </row>
    <row r="117" spans="1:12" s="27" customFormat="1" x14ac:dyDescent="0.2">
      <c r="A117" t="s">
        <v>18008</v>
      </c>
      <c r="B117" t="str">
        <f>survey_src_summary!C117</f>
        <v>56</v>
      </c>
      <c r="C117">
        <f>survey_src_summary!D117</f>
        <v>56041</v>
      </c>
      <c r="D117" t="str">
        <f>survey_src_summary!F117</f>
        <v>2310002231</v>
      </c>
      <c r="E117" t="str">
        <f>survey_src_summary!G117</f>
        <v>Tank flaring</v>
      </c>
      <c r="F117" s="177">
        <f>survey_src_summary!R117</f>
        <v>0</v>
      </c>
      <c r="G117" s="177">
        <f>survey_src_summary!S117</f>
        <v>0</v>
      </c>
      <c r="H117" s="177">
        <f>survey_src_summary!T117</f>
        <v>0</v>
      </c>
      <c r="I117" s="177">
        <f>survey_src_summary!U117</f>
        <v>0</v>
      </c>
      <c r="J117" s="177">
        <f>survey_src_summary!V117</f>
        <v>0</v>
      </c>
      <c r="K117" s="221" t="str">
        <f>VLOOKUP(C117,fips_xref!$A$5:$H$28,8,FALSE)</f>
        <v>Total</v>
      </c>
      <c r="L117" s="25" t="str">
        <f t="shared" si="1"/>
        <v>Tank flaring</v>
      </c>
    </row>
    <row r="118" spans="1:12" x14ac:dyDescent="0.2">
      <c r="A118" t="s">
        <v>18008</v>
      </c>
      <c r="B118" t="str">
        <f>survey_src_summary!C118</f>
        <v>56</v>
      </c>
      <c r="C118">
        <f>survey_src_summary!D118</f>
        <v>56007</v>
      </c>
      <c r="D118" t="str">
        <f>survey_src_summary!F118</f>
        <v>2310001611</v>
      </c>
      <c r="E118" t="str">
        <f>survey_src_summary!G118</f>
        <v>Initial completion Flaring</v>
      </c>
      <c r="F118" s="177">
        <f>survey_src_summary!R118</f>
        <v>7.125468164682296E-4</v>
      </c>
      <c r="G118" s="177">
        <f>survey_src_summary!S118</f>
        <v>0</v>
      </c>
      <c r="H118" s="177">
        <f>survey_src_summary!T118</f>
        <v>3.8770929719594842E-3</v>
      </c>
      <c r="I118" s="177">
        <f>survey_src_summary!U118</f>
        <v>0</v>
      </c>
      <c r="J118" s="177">
        <f>survey_src_summary!V118</f>
        <v>0</v>
      </c>
      <c r="K118" s="221" t="str">
        <f>VLOOKUP(C118,fips_xref!$A$5:$H$28,8,FALSE)</f>
        <v>Total</v>
      </c>
      <c r="L118" s="25" t="str">
        <f t="shared" si="1"/>
        <v>Initial completion Flaring</v>
      </c>
    </row>
    <row r="119" spans="1:12" s="27" customFormat="1" x14ac:dyDescent="0.2">
      <c r="A119" t="s">
        <v>18008</v>
      </c>
      <c r="B119" t="str">
        <f>survey_src_summary!C119</f>
        <v>49</v>
      </c>
      <c r="C119">
        <f>survey_src_summary!D119</f>
        <v>49009</v>
      </c>
      <c r="D119" t="str">
        <f>survey_src_summary!F119</f>
        <v>2310001611</v>
      </c>
      <c r="E119" t="str">
        <f>survey_src_summary!G119</f>
        <v>Initial completion Flaring</v>
      </c>
      <c r="F119" s="177">
        <f>survey_src_summary!R119</f>
        <v>8.7968742773855493E-6</v>
      </c>
      <c r="G119" s="177">
        <f>survey_src_summary!S119</f>
        <v>0</v>
      </c>
      <c r="H119" s="177">
        <f>survey_src_summary!T119</f>
        <v>4.7865345332833147E-5</v>
      </c>
      <c r="I119" s="177">
        <f>survey_src_summary!U119</f>
        <v>0</v>
      </c>
      <c r="J119" s="177">
        <f>survey_src_summary!V119</f>
        <v>0</v>
      </c>
      <c r="K119" s="221" t="str">
        <f>VLOOKUP(C119,fips_xref!$A$5:$H$28,8,FALSE)</f>
        <v>Total</v>
      </c>
      <c r="L119" s="25" t="str">
        <f t="shared" si="1"/>
        <v>Initial completion Flaring</v>
      </c>
    </row>
    <row r="120" spans="1:12" s="29" customFormat="1" x14ac:dyDescent="0.2">
      <c r="A120" t="s">
        <v>18008</v>
      </c>
      <c r="B120" t="str">
        <f>survey_src_summary!C120</f>
        <v>49</v>
      </c>
      <c r="C120">
        <f>survey_src_summary!D120</f>
        <v>49043</v>
      </c>
      <c r="D120" t="str">
        <f>survey_src_summary!F120</f>
        <v>2310001611</v>
      </c>
      <c r="E120" t="str">
        <f>survey_src_summary!G120</f>
        <v>Initial completion Flaring</v>
      </c>
      <c r="F120" s="177">
        <f>survey_src_summary!R120</f>
        <v>0</v>
      </c>
      <c r="G120" s="177">
        <f>survey_src_summary!S120</f>
        <v>0</v>
      </c>
      <c r="H120" s="177">
        <f>survey_src_summary!T120</f>
        <v>0</v>
      </c>
      <c r="I120" s="177">
        <f>survey_src_summary!U120</f>
        <v>0</v>
      </c>
      <c r="J120" s="177">
        <f>survey_src_summary!V120</f>
        <v>0</v>
      </c>
      <c r="K120" s="221" t="str">
        <f>VLOOKUP(C120,fips_xref!$A$5:$H$28,8,FALSE)</f>
        <v>Total</v>
      </c>
      <c r="L120" s="25" t="str">
        <f t="shared" si="1"/>
        <v>Initial completion Flaring</v>
      </c>
    </row>
    <row r="121" spans="1:12" x14ac:dyDescent="0.2">
      <c r="A121" t="s">
        <v>18008</v>
      </c>
      <c r="B121" t="str">
        <f>survey_src_summary!C121</f>
        <v>56</v>
      </c>
      <c r="C121">
        <f>survey_src_summary!D121</f>
        <v>56001</v>
      </c>
      <c r="D121" t="str">
        <f>survey_src_summary!F121</f>
        <v>2310001611</v>
      </c>
      <c r="E121" t="str">
        <f>survey_src_summary!G121</f>
        <v>Initial completion Flaring</v>
      </c>
      <c r="F121" s="177">
        <f>survey_src_summary!R121</f>
        <v>8.7968742773855493E-6</v>
      </c>
      <c r="G121" s="177">
        <f>survey_src_summary!S121</f>
        <v>0</v>
      </c>
      <c r="H121" s="177">
        <f>survey_src_summary!T121</f>
        <v>4.7865345332833147E-5</v>
      </c>
      <c r="I121" s="177">
        <f>survey_src_summary!U121</f>
        <v>0</v>
      </c>
      <c r="J121" s="177">
        <f>survey_src_summary!V121</f>
        <v>0</v>
      </c>
      <c r="K121" s="221" t="str">
        <f>VLOOKUP(C121,fips_xref!$A$5:$H$28,8,FALSE)</f>
        <v>Total</v>
      </c>
      <c r="L121" s="25" t="str">
        <f t="shared" si="1"/>
        <v>Initial completion Flaring</v>
      </c>
    </row>
    <row r="122" spans="1:12" s="27" customFormat="1" x14ac:dyDescent="0.2">
      <c r="A122" t="s">
        <v>18008</v>
      </c>
      <c r="B122" t="str">
        <f>survey_src_summary!C122</f>
        <v>56</v>
      </c>
      <c r="C122">
        <f>survey_src_summary!D122</f>
        <v>56023</v>
      </c>
      <c r="D122" t="str">
        <f>survey_src_summary!F122</f>
        <v>2310001611</v>
      </c>
      <c r="E122" t="str">
        <f>survey_src_summary!G122</f>
        <v>Initial completion Flaring</v>
      </c>
      <c r="F122" s="177">
        <f>survey_src_summary!R122</f>
        <v>2.6390622832156655E-5</v>
      </c>
      <c r="G122" s="177">
        <f>survey_src_summary!S122</f>
        <v>0</v>
      </c>
      <c r="H122" s="177">
        <f>survey_src_summary!T122</f>
        <v>1.4359603599849944E-4</v>
      </c>
      <c r="I122" s="177">
        <f>survey_src_summary!U122</f>
        <v>0</v>
      </c>
      <c r="J122" s="177">
        <f>survey_src_summary!V122</f>
        <v>0</v>
      </c>
      <c r="K122" s="221" t="str">
        <f>VLOOKUP(C122,fips_xref!$A$5:$H$28,8,FALSE)</f>
        <v>Total</v>
      </c>
      <c r="L122" s="25" t="str">
        <f t="shared" si="1"/>
        <v>Initial completion Flaring</v>
      </c>
    </row>
    <row r="123" spans="1:12" s="29" customFormat="1" x14ac:dyDescent="0.2">
      <c r="A123" t="s">
        <v>18008</v>
      </c>
      <c r="B123" t="str">
        <f>survey_src_summary!C123</f>
        <v>56</v>
      </c>
      <c r="C123">
        <f>survey_src_summary!D123</f>
        <v>56035</v>
      </c>
      <c r="D123" t="str">
        <f>survey_src_summary!F123</f>
        <v>2310001611</v>
      </c>
      <c r="E123" t="str">
        <f>survey_src_summary!G123</f>
        <v>Initial completion Flaring</v>
      </c>
      <c r="F123" s="177">
        <f>survey_src_summary!R123</f>
        <v>756.44876547214517</v>
      </c>
      <c r="G123" s="177">
        <f>survey_src_summary!S123</f>
        <v>0</v>
      </c>
      <c r="H123" s="177">
        <f>survey_src_summary!T123</f>
        <v>305.353628728888</v>
      </c>
      <c r="I123" s="177">
        <f>survey_src_summary!U123</f>
        <v>33.582743510178275</v>
      </c>
      <c r="J123" s="177">
        <f>survey_src_summary!V123</f>
        <v>18.172217569392927</v>
      </c>
      <c r="K123" s="221" t="str">
        <f>VLOOKUP(C123,fips_xref!$A$5:$H$28,8,FALSE)</f>
        <v>Total</v>
      </c>
      <c r="L123" s="25" t="str">
        <f t="shared" si="1"/>
        <v>Initial completion Flaring</v>
      </c>
    </row>
    <row r="124" spans="1:12" x14ac:dyDescent="0.2">
      <c r="A124" t="s">
        <v>18008</v>
      </c>
      <c r="B124" t="str">
        <f>survey_src_summary!C124</f>
        <v>56</v>
      </c>
      <c r="C124">
        <f>survey_src_summary!D124</f>
        <v>56037</v>
      </c>
      <c r="D124" t="str">
        <f>survey_src_summary!F124</f>
        <v>2310001611</v>
      </c>
      <c r="E124" t="str">
        <f>survey_src_summary!G124</f>
        <v>Initial completion Flaring</v>
      </c>
      <c r="F124" s="177">
        <f>survey_src_summary!R124</f>
        <v>1.7329842326449533E-3</v>
      </c>
      <c r="G124" s="177">
        <f>survey_src_summary!S124</f>
        <v>0</v>
      </c>
      <c r="H124" s="177">
        <f>survey_src_summary!T124</f>
        <v>9.4294730305681303E-3</v>
      </c>
      <c r="I124" s="177">
        <f>survey_src_summary!U124</f>
        <v>0</v>
      </c>
      <c r="J124" s="177">
        <f>survey_src_summary!V124</f>
        <v>0</v>
      </c>
      <c r="K124" s="221" t="str">
        <f>VLOOKUP(C124,fips_xref!$A$5:$H$28,8,FALSE)</f>
        <v>Total</v>
      </c>
      <c r="L124" s="25" t="str">
        <f t="shared" si="1"/>
        <v>Initial completion Flaring</v>
      </c>
    </row>
    <row r="125" spans="1:12" s="27" customFormat="1" x14ac:dyDescent="0.2">
      <c r="A125" t="s">
        <v>18008</v>
      </c>
      <c r="B125" t="str">
        <f>survey_src_summary!C125</f>
        <v>56</v>
      </c>
      <c r="C125">
        <f>survey_src_summary!D125</f>
        <v>56041</v>
      </c>
      <c r="D125" t="str">
        <f>survey_src_summary!F125</f>
        <v>2310001611</v>
      </c>
      <c r="E125" t="str">
        <f>survey_src_summary!G125</f>
        <v>Initial completion Flaring</v>
      </c>
      <c r="F125" s="177">
        <f>survey_src_summary!R125</f>
        <v>1.231562398833977E-4</v>
      </c>
      <c r="G125" s="177">
        <f>survey_src_summary!S125</f>
        <v>0</v>
      </c>
      <c r="H125" s="177">
        <f>survey_src_summary!T125</f>
        <v>6.7011483465966406E-4</v>
      </c>
      <c r="I125" s="177">
        <f>survey_src_summary!U125</f>
        <v>0</v>
      </c>
      <c r="J125" s="177">
        <f>survey_src_summary!V125</f>
        <v>0</v>
      </c>
      <c r="K125" s="221" t="str">
        <f>VLOOKUP(C125,fips_xref!$A$5:$H$28,8,FALSE)</f>
        <v>Total</v>
      </c>
      <c r="L125" s="25" t="str">
        <f t="shared" si="1"/>
        <v>Initial completion Flaring</v>
      </c>
    </row>
    <row r="126" spans="1:12" x14ac:dyDescent="0.2">
      <c r="A126" t="s">
        <v>18008</v>
      </c>
      <c r="B126" t="str">
        <f>survey_src_summary!C126</f>
        <v>56</v>
      </c>
      <c r="C126">
        <f>survey_src_summary!D126</f>
        <v>56007</v>
      </c>
      <c r="D126" t="str">
        <f>survey_src_summary!F126</f>
        <v>2310001631</v>
      </c>
      <c r="E126" t="str">
        <f>survey_src_summary!G126</f>
        <v>Blowdown Flaring</v>
      </c>
      <c r="F126" s="177">
        <f>survey_src_summary!R126</f>
        <v>6.0140627382205788E-4</v>
      </c>
      <c r="G126" s="177">
        <f>survey_src_summary!S126</f>
        <v>0</v>
      </c>
      <c r="H126" s="177">
        <f>survey_src_summary!T126</f>
        <v>4.95106048325431E-3</v>
      </c>
      <c r="I126" s="177">
        <f>survey_src_summary!U126</f>
        <v>0</v>
      </c>
      <c r="J126" s="177">
        <f>survey_src_summary!V126</f>
        <v>0</v>
      </c>
      <c r="K126" s="221" t="str">
        <f>VLOOKUP(C126,fips_xref!$A$5:$H$28,8,FALSE)</f>
        <v>Total</v>
      </c>
      <c r="L126" s="25" t="str">
        <f t="shared" si="1"/>
        <v>Blowdown Flaring</v>
      </c>
    </row>
    <row r="127" spans="1:12" s="27" customFormat="1" x14ac:dyDescent="0.2">
      <c r="A127" t="s">
        <v>18008</v>
      </c>
      <c r="B127" t="str">
        <f>survey_src_summary!C127</f>
        <v>49</v>
      </c>
      <c r="C127">
        <f>survey_src_summary!D127</f>
        <v>49009</v>
      </c>
      <c r="D127" t="str">
        <f>survey_src_summary!F127</f>
        <v>2310001631</v>
      </c>
      <c r="E127" t="str">
        <f>survey_src_summary!G127</f>
        <v>Blowdown Flaring</v>
      </c>
      <c r="F127" s="177">
        <f>survey_src_summary!R127</f>
        <v>2.778579287455505E-6</v>
      </c>
      <c r="G127" s="177">
        <f>survey_src_summary!S127</f>
        <v>0</v>
      </c>
      <c r="H127" s="177">
        <f>survey_src_summary!T127</f>
        <v>2.28745769848424E-5</v>
      </c>
      <c r="I127" s="177">
        <f>survey_src_summary!U127</f>
        <v>0</v>
      </c>
      <c r="J127" s="177">
        <f>survey_src_summary!V127</f>
        <v>0</v>
      </c>
      <c r="K127" s="221" t="str">
        <f>VLOOKUP(C127,fips_xref!$A$5:$H$28,8,FALSE)</f>
        <v>Total</v>
      </c>
      <c r="L127" s="25" t="str">
        <f t="shared" si="1"/>
        <v>Blowdown Flaring</v>
      </c>
    </row>
    <row r="128" spans="1:12" s="29" customFormat="1" x14ac:dyDescent="0.2">
      <c r="A128" t="s">
        <v>18008</v>
      </c>
      <c r="B128" t="str">
        <f>survey_src_summary!C128</f>
        <v>49</v>
      </c>
      <c r="C128">
        <f>survey_src_summary!D128</f>
        <v>49043</v>
      </c>
      <c r="D128" t="str">
        <f>survey_src_summary!F128</f>
        <v>2310001631</v>
      </c>
      <c r="E128" t="str">
        <f>survey_src_summary!G128</f>
        <v>Blowdown Flaring</v>
      </c>
      <c r="F128" s="177">
        <f>survey_src_summary!R128</f>
        <v>3.8805968898765484E-5</v>
      </c>
      <c r="G128" s="177">
        <f>survey_src_summary!S128</f>
        <v>0</v>
      </c>
      <c r="H128" s="177">
        <f>survey_src_summary!T128</f>
        <v>3.1946906358000613E-4</v>
      </c>
      <c r="I128" s="177">
        <f>survey_src_summary!U128</f>
        <v>0</v>
      </c>
      <c r="J128" s="177">
        <f>survey_src_summary!V128</f>
        <v>0</v>
      </c>
      <c r="K128" s="221" t="str">
        <f>VLOOKUP(C128,fips_xref!$A$5:$H$28,8,FALSE)</f>
        <v>Total</v>
      </c>
      <c r="L128" s="25" t="str">
        <f t="shared" si="1"/>
        <v>Blowdown Flaring</v>
      </c>
    </row>
    <row r="129" spans="1:12" x14ac:dyDescent="0.2">
      <c r="A129" t="s">
        <v>18008</v>
      </c>
      <c r="B129" t="str">
        <f>survey_src_summary!C129</f>
        <v>56</v>
      </c>
      <c r="C129">
        <f>survey_src_summary!D129</f>
        <v>56001</v>
      </c>
      <c r="D129" t="str">
        <f>survey_src_summary!F129</f>
        <v>2310001631</v>
      </c>
      <c r="E129" t="str">
        <f>survey_src_summary!G129</f>
        <v>Blowdown Flaring</v>
      </c>
      <c r="F129" s="177">
        <f>survey_src_summary!R129</f>
        <v>3.0828103257586722E-8</v>
      </c>
      <c r="G129" s="177">
        <f>survey_src_summary!S129</f>
        <v>0</v>
      </c>
      <c r="H129" s="177">
        <f>survey_src_summary!T129</f>
        <v>2.5379150576916209E-7</v>
      </c>
      <c r="I129" s="177">
        <f>survey_src_summary!U129</f>
        <v>0</v>
      </c>
      <c r="J129" s="177">
        <f>survey_src_summary!V129</f>
        <v>0</v>
      </c>
      <c r="K129" s="221" t="str">
        <f>VLOOKUP(C129,fips_xref!$A$5:$H$28,8,FALSE)</f>
        <v>Total</v>
      </c>
      <c r="L129" s="25" t="str">
        <f t="shared" si="1"/>
        <v>Blowdown Flaring</v>
      </c>
    </row>
    <row r="130" spans="1:12" s="27" customFormat="1" x14ac:dyDescent="0.2">
      <c r="A130" t="s">
        <v>18008</v>
      </c>
      <c r="B130" t="str">
        <f>survey_src_summary!C130</f>
        <v>56</v>
      </c>
      <c r="C130">
        <f>survey_src_summary!D130</f>
        <v>56023</v>
      </c>
      <c r="D130" t="str">
        <f>survey_src_summary!F130</f>
        <v>2310001631</v>
      </c>
      <c r="E130" t="str">
        <f>survey_src_summary!G130</f>
        <v>Blowdown Flaring</v>
      </c>
      <c r="F130" s="177">
        <f>survey_src_summary!R130</f>
        <v>3.9340538405041814E-4</v>
      </c>
      <c r="G130" s="177">
        <f>survey_src_summary!S130</f>
        <v>0</v>
      </c>
      <c r="H130" s="177">
        <f>survey_src_summary!T130</f>
        <v>3.2386989222660018E-3</v>
      </c>
      <c r="I130" s="177">
        <f>survey_src_summary!U130</f>
        <v>0</v>
      </c>
      <c r="J130" s="177">
        <f>survey_src_summary!V130</f>
        <v>0</v>
      </c>
      <c r="K130" s="221" t="str">
        <f>VLOOKUP(C130,fips_xref!$A$5:$H$28,8,FALSE)</f>
        <v>Total</v>
      </c>
      <c r="L130" s="25" t="str">
        <f t="shared" si="1"/>
        <v>Blowdown Flaring</v>
      </c>
    </row>
    <row r="131" spans="1:12" s="29" customFormat="1" x14ac:dyDescent="0.2">
      <c r="A131" t="s">
        <v>18008</v>
      </c>
      <c r="B131" t="str">
        <f>survey_src_summary!C131</f>
        <v>56</v>
      </c>
      <c r="C131">
        <f>survey_src_summary!D131</f>
        <v>56035</v>
      </c>
      <c r="D131" t="str">
        <f>survey_src_summary!F131</f>
        <v>2310001631</v>
      </c>
      <c r="E131" t="str">
        <f>survey_src_summary!G131</f>
        <v>Blowdown Flaring</v>
      </c>
      <c r="F131" s="177">
        <f>survey_src_summary!R131</f>
        <v>0</v>
      </c>
      <c r="G131" s="177">
        <f>survey_src_summary!S131</f>
        <v>0</v>
      </c>
      <c r="H131" s="177">
        <f>survey_src_summary!T131</f>
        <v>0</v>
      </c>
      <c r="I131" s="177">
        <f>survey_src_summary!U131</f>
        <v>0</v>
      </c>
      <c r="J131" s="177">
        <f>survey_src_summary!V131</f>
        <v>0</v>
      </c>
      <c r="K131" s="221" t="str">
        <f>VLOOKUP(C131,fips_xref!$A$5:$H$28,8,FALSE)</f>
        <v>Total</v>
      </c>
      <c r="L131" s="25" t="str">
        <f t="shared" si="1"/>
        <v>Blowdown Flaring</v>
      </c>
    </row>
    <row r="132" spans="1:12" x14ac:dyDescent="0.2">
      <c r="A132" t="s">
        <v>18008</v>
      </c>
      <c r="B132" t="str">
        <f>survey_src_summary!C132</f>
        <v>56</v>
      </c>
      <c r="C132">
        <f>survey_src_summary!D132</f>
        <v>56037</v>
      </c>
      <c r="D132" t="str">
        <f>survey_src_summary!F132</f>
        <v>2310001631</v>
      </c>
      <c r="E132" t="str">
        <f>survey_src_summary!G132</f>
        <v>Blowdown Flaring</v>
      </c>
      <c r="F132" s="177">
        <f>survey_src_summary!R132</f>
        <v>1.0826350992364029E-3</v>
      </c>
      <c r="G132" s="177">
        <f>survey_src_summary!S132</f>
        <v>0</v>
      </c>
      <c r="H132" s="177">
        <f>survey_src_summary!T132</f>
        <v>8.9127634528126318E-3</v>
      </c>
      <c r="I132" s="177">
        <f>survey_src_summary!U132</f>
        <v>0</v>
      </c>
      <c r="J132" s="177">
        <f>survey_src_summary!V132</f>
        <v>0</v>
      </c>
      <c r="K132" s="221" t="str">
        <f>VLOOKUP(C132,fips_xref!$A$5:$H$28,8,FALSE)</f>
        <v>Total</v>
      </c>
      <c r="L132" s="25" t="str">
        <f t="shared" si="1"/>
        <v>Blowdown Flaring</v>
      </c>
    </row>
    <row r="133" spans="1:12" s="27" customFormat="1" x14ac:dyDescent="0.2">
      <c r="A133" t="s">
        <v>18008</v>
      </c>
      <c r="B133" t="str">
        <f>survey_src_summary!C133</f>
        <v>56</v>
      </c>
      <c r="C133">
        <f>survey_src_summary!D133</f>
        <v>56041</v>
      </c>
      <c r="D133" t="str">
        <f>survey_src_summary!F133</f>
        <v>2310001631</v>
      </c>
      <c r="E133" t="str">
        <f>survey_src_summary!G133</f>
        <v>Blowdown Flaring</v>
      </c>
      <c r="F133" s="177">
        <f>survey_src_summary!R133</f>
        <v>5.072562788174138E-4</v>
      </c>
      <c r="G133" s="177">
        <f>survey_src_summary!S133</f>
        <v>0</v>
      </c>
      <c r="H133" s="177">
        <f>survey_src_summary!T133</f>
        <v>4.1759732584342969E-3</v>
      </c>
      <c r="I133" s="177">
        <f>survey_src_summary!U133</f>
        <v>0</v>
      </c>
      <c r="J133" s="177">
        <f>survey_src_summary!V133</f>
        <v>0</v>
      </c>
      <c r="K133" s="221" t="str">
        <f>VLOOKUP(C133,fips_xref!$A$5:$H$28,8,FALSE)</f>
        <v>Total</v>
      </c>
      <c r="L133" s="25" t="str">
        <f t="shared" si="1"/>
        <v>Blowdown Flaring</v>
      </c>
    </row>
    <row r="134" spans="1:12" x14ac:dyDescent="0.2">
      <c r="A134" t="s">
        <v>18008</v>
      </c>
      <c r="B134" t="str">
        <f>survey_src_summary!C134</f>
        <v>56</v>
      </c>
      <c r="C134">
        <f>survey_src_summary!D134</f>
        <v>56007</v>
      </c>
      <c r="D134" t="str">
        <f>survey_src_summary!F134</f>
        <v>2310001621</v>
      </c>
      <c r="E134" t="str">
        <f>survey_src_summary!G134</f>
        <v>Recompletion Flaring</v>
      </c>
      <c r="F134" s="177">
        <f>survey_src_summary!R134</f>
        <v>1.5777478677249449E-3</v>
      </c>
      <c r="G134" s="177">
        <f>survey_src_summary!S134</f>
        <v>0</v>
      </c>
      <c r="H134" s="177">
        <f>survey_src_summary!T134</f>
        <v>1.035286125282618E-2</v>
      </c>
      <c r="I134" s="177">
        <f>survey_src_summary!U134</f>
        <v>0</v>
      </c>
      <c r="J134" s="177">
        <f>survey_src_summary!V134</f>
        <v>0</v>
      </c>
      <c r="K134" s="221" t="str">
        <f>VLOOKUP(C134,fips_xref!$A$5:$H$28,8,FALSE)</f>
        <v>Total</v>
      </c>
      <c r="L134" s="25" t="str">
        <f t="shared" si="1"/>
        <v>Recompletion Flaring</v>
      </c>
    </row>
    <row r="135" spans="1:12" s="27" customFormat="1" x14ac:dyDescent="0.2">
      <c r="A135" t="s">
        <v>18008</v>
      </c>
      <c r="B135" t="str">
        <f>survey_src_summary!C135</f>
        <v>49</v>
      </c>
      <c r="C135">
        <f>survey_src_summary!D135</f>
        <v>49009</v>
      </c>
      <c r="D135" t="str">
        <f>survey_src_summary!F135</f>
        <v>2310001621</v>
      </c>
      <c r="E135" t="str">
        <f>survey_src_summary!G135</f>
        <v>Recompletion Flaring</v>
      </c>
      <c r="F135" s="177">
        <f>survey_src_summary!R135</f>
        <v>1.3335428359006403E-5</v>
      </c>
      <c r="G135" s="177">
        <f>survey_src_summary!S135</f>
        <v>0</v>
      </c>
      <c r="H135" s="177">
        <f>survey_src_summary!T135</f>
        <v>8.7504374033396128E-5</v>
      </c>
      <c r="I135" s="177">
        <f>survey_src_summary!U135</f>
        <v>0</v>
      </c>
      <c r="J135" s="177">
        <f>survey_src_summary!V135</f>
        <v>0</v>
      </c>
      <c r="K135" s="221" t="str">
        <f>VLOOKUP(C135,fips_xref!$A$5:$H$28,8,FALSE)</f>
        <v>Total</v>
      </c>
      <c r="L135" s="25" t="str">
        <f t="shared" ref="L135:L198" si="2">IF(E135="Unpermitted Fugitives","Fugitives",IF(E135="Natural Gas Processing Facilities, Pump Seals","Fugitives",IF(E135="Natural Gas Production, All Equipt Leak Fugitives","Fugitives",IF(E135="External Combustion Boilers","Heaters",IF(E135="Permitted Tank Losses","Condensate tank ",IF(E135="Permitted Fugitives","Fugitives",IF(E135="Process Heaters","Heaters",E135)))))))</f>
        <v>Recompletion Flaring</v>
      </c>
    </row>
    <row r="136" spans="1:12" s="29" customFormat="1" x14ac:dyDescent="0.2">
      <c r="A136" t="s">
        <v>18008</v>
      </c>
      <c r="B136" t="str">
        <f>survey_src_summary!C136</f>
        <v>49</v>
      </c>
      <c r="C136">
        <f>survey_src_summary!D136</f>
        <v>49043</v>
      </c>
      <c r="D136" t="str">
        <f>survey_src_summary!F136</f>
        <v>2310001621</v>
      </c>
      <c r="E136" t="str">
        <f>survey_src_summary!G136</f>
        <v>Recompletion Flaring</v>
      </c>
      <c r="F136" s="177">
        <f>survey_src_summary!R136</f>
        <v>3.7505892259705507E-5</v>
      </c>
      <c r="G136" s="177">
        <f>survey_src_summary!S136</f>
        <v>0</v>
      </c>
      <c r="H136" s="177">
        <f>survey_src_summary!T136</f>
        <v>2.4610605196892662E-4</v>
      </c>
      <c r="I136" s="177">
        <f>survey_src_summary!U136</f>
        <v>0</v>
      </c>
      <c r="J136" s="177">
        <f>survey_src_summary!V136</f>
        <v>0</v>
      </c>
      <c r="K136" s="221" t="str">
        <f>VLOOKUP(C136,fips_xref!$A$5:$H$28,8,FALSE)</f>
        <v>Total</v>
      </c>
      <c r="L136" s="25" t="str">
        <f t="shared" si="2"/>
        <v>Recompletion Flaring</v>
      </c>
    </row>
    <row r="137" spans="1:12" x14ac:dyDescent="0.2">
      <c r="A137" t="s">
        <v>18008</v>
      </c>
      <c r="B137" t="str">
        <f>survey_src_summary!C137</f>
        <v>56</v>
      </c>
      <c r="C137">
        <f>survey_src_summary!D137</f>
        <v>56001</v>
      </c>
      <c r="D137" t="str">
        <f>survey_src_summary!F137</f>
        <v>2310001621</v>
      </c>
      <c r="E137" t="str">
        <f>survey_src_summary!G137</f>
        <v>Recompletion Flaring</v>
      </c>
      <c r="F137" s="177">
        <f>survey_src_summary!R137</f>
        <v>3.3338570897516007E-5</v>
      </c>
      <c r="G137" s="177">
        <f>survey_src_summary!S137</f>
        <v>0</v>
      </c>
      <c r="H137" s="177">
        <f>survey_src_summary!T137</f>
        <v>2.1876093508349035E-4</v>
      </c>
      <c r="I137" s="177">
        <f>survey_src_summary!U137</f>
        <v>0</v>
      </c>
      <c r="J137" s="177">
        <f>survey_src_summary!V137</f>
        <v>0</v>
      </c>
      <c r="K137" s="221" t="str">
        <f>VLOOKUP(C137,fips_xref!$A$5:$H$28,8,FALSE)</f>
        <v>Total</v>
      </c>
      <c r="L137" s="25" t="str">
        <f t="shared" si="2"/>
        <v>Recompletion Flaring</v>
      </c>
    </row>
    <row r="138" spans="1:12" s="27" customFormat="1" x14ac:dyDescent="0.2">
      <c r="A138" t="s">
        <v>18008</v>
      </c>
      <c r="B138" t="str">
        <f>survey_src_summary!C138</f>
        <v>56</v>
      </c>
      <c r="C138">
        <f>survey_src_summary!D138</f>
        <v>56023</v>
      </c>
      <c r="D138" t="str">
        <f>survey_src_summary!F138</f>
        <v>2310001621</v>
      </c>
      <c r="E138" t="str">
        <f>survey_src_summary!G138</f>
        <v>Recompletion Flaring</v>
      </c>
      <c r="F138" s="177">
        <f>survey_src_summary!R138</f>
        <v>1.2051893379452037E-3</v>
      </c>
      <c r="G138" s="177">
        <f>survey_src_summary!S138</f>
        <v>0</v>
      </c>
      <c r="H138" s="177">
        <f>survey_src_summary!T138</f>
        <v>7.9082078032681764E-3</v>
      </c>
      <c r="I138" s="177">
        <f>survey_src_summary!U138</f>
        <v>0</v>
      </c>
      <c r="J138" s="177">
        <f>survey_src_summary!V138</f>
        <v>0</v>
      </c>
      <c r="K138" s="221" t="str">
        <f>VLOOKUP(C138,fips_xref!$A$5:$H$28,8,FALSE)</f>
        <v>Total</v>
      </c>
      <c r="L138" s="25" t="str">
        <f t="shared" si="2"/>
        <v>Recompletion Flaring</v>
      </c>
    </row>
    <row r="139" spans="1:12" s="29" customFormat="1" x14ac:dyDescent="0.2">
      <c r="A139" t="s">
        <v>18008</v>
      </c>
      <c r="B139" t="str">
        <f>survey_src_summary!C139</f>
        <v>56</v>
      </c>
      <c r="C139">
        <f>survey_src_summary!D139</f>
        <v>56035</v>
      </c>
      <c r="D139" t="str">
        <f>survey_src_summary!F139</f>
        <v>2310001621</v>
      </c>
      <c r="E139" t="str">
        <f>survey_src_summary!G139</f>
        <v>Recompletion Flaring</v>
      </c>
      <c r="F139" s="177">
        <f>survey_src_summary!R139</f>
        <v>0</v>
      </c>
      <c r="G139" s="177">
        <f>survey_src_summary!S139</f>
        <v>0</v>
      </c>
      <c r="H139" s="177">
        <f>survey_src_summary!T139</f>
        <v>0</v>
      </c>
      <c r="I139" s="177">
        <f>survey_src_summary!U139</f>
        <v>0</v>
      </c>
      <c r="J139" s="177">
        <f>survey_src_summary!V139</f>
        <v>0</v>
      </c>
      <c r="K139" s="221" t="str">
        <f>VLOOKUP(C139,fips_xref!$A$5:$H$28,8,FALSE)</f>
        <v>Total</v>
      </c>
      <c r="L139" s="25" t="str">
        <f t="shared" si="2"/>
        <v>Recompletion Flaring</v>
      </c>
    </row>
    <row r="140" spans="1:12" x14ac:dyDescent="0.2">
      <c r="A140" t="s">
        <v>18008</v>
      </c>
      <c r="B140" t="str">
        <f>survey_src_summary!C140</f>
        <v>56</v>
      </c>
      <c r="C140">
        <f>survey_src_summary!D140</f>
        <v>56037</v>
      </c>
      <c r="D140" t="str">
        <f>survey_src_summary!F140</f>
        <v>2310001621</v>
      </c>
      <c r="E140" t="str">
        <f>survey_src_summary!G140</f>
        <v>Recompletion Flaring</v>
      </c>
      <c r="F140" s="177">
        <f>survey_src_summary!R140</f>
        <v>2.7570998132245739E-3</v>
      </c>
      <c r="G140" s="177">
        <f>survey_src_summary!S140</f>
        <v>0</v>
      </c>
      <c r="H140" s="177">
        <f>survey_src_summary!T140</f>
        <v>1.8091529331404652E-2</v>
      </c>
      <c r="I140" s="177">
        <f>survey_src_summary!U140</f>
        <v>0</v>
      </c>
      <c r="J140" s="177">
        <f>survey_src_summary!V140</f>
        <v>0</v>
      </c>
      <c r="K140" s="221" t="str">
        <f>VLOOKUP(C140,fips_xref!$A$5:$H$28,8,FALSE)</f>
        <v>Total</v>
      </c>
      <c r="L140" s="25" t="str">
        <f t="shared" si="2"/>
        <v>Recompletion Flaring</v>
      </c>
    </row>
    <row r="141" spans="1:12" s="27" customFormat="1" x14ac:dyDescent="0.2">
      <c r="A141" t="s">
        <v>18008</v>
      </c>
      <c r="B141" t="str">
        <f>survey_src_summary!C141</f>
        <v>56</v>
      </c>
      <c r="C141">
        <f>survey_src_summary!D141</f>
        <v>56041</v>
      </c>
      <c r="D141" t="str">
        <f>survey_src_summary!F141</f>
        <v>2310001621</v>
      </c>
      <c r="E141" t="str">
        <f>survey_src_summary!G141</f>
        <v>Recompletion Flaring</v>
      </c>
      <c r="F141" s="177">
        <f>survey_src_summary!R141</f>
        <v>3.6922467268998973E-4</v>
      </c>
      <c r="G141" s="177">
        <f>survey_src_summary!S141</f>
        <v>0</v>
      </c>
      <c r="H141" s="177">
        <f>survey_src_summary!T141</f>
        <v>2.4227773560496556E-3</v>
      </c>
      <c r="I141" s="177">
        <f>survey_src_summary!U141</f>
        <v>0</v>
      </c>
      <c r="J141" s="177">
        <f>survey_src_summary!V141</f>
        <v>0</v>
      </c>
      <c r="K141" s="221" t="str">
        <f>VLOOKUP(C141,fips_xref!$A$5:$H$28,8,FALSE)</f>
        <v>Total</v>
      </c>
      <c r="L141" s="25" t="str">
        <f t="shared" si="2"/>
        <v>Recompletion Flaring</v>
      </c>
    </row>
    <row r="142" spans="1:12" x14ac:dyDescent="0.2">
      <c r="A142" t="s">
        <v>18008</v>
      </c>
      <c r="B142" t="str">
        <f>survey_src_summary!C142</f>
        <v>56</v>
      </c>
      <c r="C142">
        <f>survey_src_summary!D142</f>
        <v>56007</v>
      </c>
      <c r="D142" t="str">
        <f>survey_src_summary!F142</f>
        <v>2310021411</v>
      </c>
      <c r="E142" t="str">
        <f>survey_src_summary!G142</f>
        <v>Dehydrator Flaring</v>
      </c>
      <c r="F142" s="177">
        <f>survey_src_summary!R142</f>
        <v>0</v>
      </c>
      <c r="G142" s="177">
        <f>survey_src_summary!S142</f>
        <v>0</v>
      </c>
      <c r="H142" s="177">
        <f>survey_src_summary!T142</f>
        <v>0</v>
      </c>
      <c r="I142" s="177">
        <f>survey_src_summary!U142</f>
        <v>0</v>
      </c>
      <c r="J142" s="177">
        <f>survey_src_summary!V142</f>
        <v>0</v>
      </c>
      <c r="K142" s="221" t="str">
        <f>VLOOKUP(C142,fips_xref!$A$5:$H$28,8,FALSE)</f>
        <v>Total</v>
      </c>
      <c r="L142" s="25" t="str">
        <f t="shared" si="2"/>
        <v>Dehydrator Flaring</v>
      </c>
    </row>
    <row r="143" spans="1:12" s="27" customFormat="1" x14ac:dyDescent="0.2">
      <c r="A143" t="s">
        <v>18008</v>
      </c>
      <c r="B143" t="str">
        <f>survey_src_summary!C143</f>
        <v>49</v>
      </c>
      <c r="C143">
        <f>survey_src_summary!D143</f>
        <v>49009</v>
      </c>
      <c r="D143" t="str">
        <f>survey_src_summary!F143</f>
        <v>2310021411</v>
      </c>
      <c r="E143" t="str">
        <f>survey_src_summary!G143</f>
        <v>Dehydrator Flaring</v>
      </c>
      <c r="F143" s="177">
        <f>survey_src_summary!R143</f>
        <v>0</v>
      </c>
      <c r="G143" s="177">
        <f>survey_src_summary!S143</f>
        <v>0</v>
      </c>
      <c r="H143" s="177">
        <f>survey_src_summary!T143</f>
        <v>0</v>
      </c>
      <c r="I143" s="177">
        <f>survey_src_summary!U143</f>
        <v>0</v>
      </c>
      <c r="J143" s="177">
        <f>survey_src_summary!V143</f>
        <v>0</v>
      </c>
      <c r="K143" s="221" t="str">
        <f>VLOOKUP(C143,fips_xref!$A$5:$H$28,8,FALSE)</f>
        <v>Total</v>
      </c>
      <c r="L143" s="25" t="str">
        <f t="shared" si="2"/>
        <v>Dehydrator Flaring</v>
      </c>
    </row>
    <row r="144" spans="1:12" s="29" customFormat="1" x14ac:dyDescent="0.2">
      <c r="A144" t="s">
        <v>18008</v>
      </c>
      <c r="B144" t="str">
        <f>survey_src_summary!C144</f>
        <v>49</v>
      </c>
      <c r="C144">
        <f>survey_src_summary!D144</f>
        <v>49043</v>
      </c>
      <c r="D144" t="str">
        <f>survey_src_summary!F144</f>
        <v>2310021411</v>
      </c>
      <c r="E144" t="str">
        <f>survey_src_summary!G144</f>
        <v>Dehydrator Flaring</v>
      </c>
      <c r="F144" s="177">
        <f>survey_src_summary!R144</f>
        <v>0</v>
      </c>
      <c r="G144" s="177">
        <f>survey_src_summary!S144</f>
        <v>0</v>
      </c>
      <c r="H144" s="177">
        <f>survey_src_summary!T144</f>
        <v>0</v>
      </c>
      <c r="I144" s="177">
        <f>survey_src_summary!U144</f>
        <v>0</v>
      </c>
      <c r="J144" s="177">
        <f>survey_src_summary!V144</f>
        <v>0</v>
      </c>
      <c r="K144" s="221" t="str">
        <f>VLOOKUP(C144,fips_xref!$A$5:$H$28,8,FALSE)</f>
        <v>Total</v>
      </c>
      <c r="L144" s="25" t="str">
        <f t="shared" si="2"/>
        <v>Dehydrator Flaring</v>
      </c>
    </row>
    <row r="145" spans="1:12" x14ac:dyDescent="0.2">
      <c r="A145" t="s">
        <v>18008</v>
      </c>
      <c r="B145" t="str">
        <f>survey_src_summary!C145</f>
        <v>56</v>
      </c>
      <c r="C145">
        <f>survey_src_summary!D145</f>
        <v>56001</v>
      </c>
      <c r="D145" t="str">
        <f>survey_src_summary!F145</f>
        <v>2310021411</v>
      </c>
      <c r="E145" t="str">
        <f>survey_src_summary!G145</f>
        <v>Dehydrator Flaring</v>
      </c>
      <c r="F145" s="177">
        <f>survey_src_summary!R145</f>
        <v>0</v>
      </c>
      <c r="G145" s="177">
        <f>survey_src_summary!S145</f>
        <v>0</v>
      </c>
      <c r="H145" s="177">
        <f>survey_src_summary!T145</f>
        <v>0</v>
      </c>
      <c r="I145" s="177">
        <f>survey_src_summary!U145</f>
        <v>0</v>
      </c>
      <c r="J145" s="177">
        <f>survey_src_summary!V145</f>
        <v>0</v>
      </c>
      <c r="K145" s="221" t="str">
        <f>VLOOKUP(C145,fips_xref!$A$5:$H$28,8,FALSE)</f>
        <v>Total</v>
      </c>
      <c r="L145" s="25" t="str">
        <f t="shared" si="2"/>
        <v>Dehydrator Flaring</v>
      </c>
    </row>
    <row r="146" spans="1:12" s="27" customFormat="1" x14ac:dyDescent="0.2">
      <c r="A146" t="s">
        <v>18008</v>
      </c>
      <c r="B146" t="str">
        <f>survey_src_summary!C146</f>
        <v>56</v>
      </c>
      <c r="C146">
        <f>survey_src_summary!D146</f>
        <v>56023</v>
      </c>
      <c r="D146" t="str">
        <f>survey_src_summary!F146</f>
        <v>2310021411</v>
      </c>
      <c r="E146" t="str">
        <f>survey_src_summary!G146</f>
        <v>Dehydrator Flaring</v>
      </c>
      <c r="F146" s="177">
        <f>survey_src_summary!R146</f>
        <v>0</v>
      </c>
      <c r="G146" s="177">
        <f>survey_src_summary!S146</f>
        <v>0</v>
      </c>
      <c r="H146" s="177">
        <f>survey_src_summary!T146</f>
        <v>0</v>
      </c>
      <c r="I146" s="177">
        <f>survey_src_summary!U146</f>
        <v>0</v>
      </c>
      <c r="J146" s="177">
        <f>survey_src_summary!V146</f>
        <v>0</v>
      </c>
      <c r="K146" s="221" t="str">
        <f>VLOOKUP(C146,fips_xref!$A$5:$H$28,8,FALSE)</f>
        <v>Total</v>
      </c>
      <c r="L146" s="25" t="str">
        <f t="shared" si="2"/>
        <v>Dehydrator Flaring</v>
      </c>
    </row>
    <row r="147" spans="1:12" s="29" customFormat="1" x14ac:dyDescent="0.2">
      <c r="A147" t="s">
        <v>18008</v>
      </c>
      <c r="B147" t="str">
        <f>survey_src_summary!C147</f>
        <v>56</v>
      </c>
      <c r="C147">
        <f>survey_src_summary!D147</f>
        <v>56035</v>
      </c>
      <c r="D147" t="str">
        <f>survey_src_summary!F147</f>
        <v>2310021411</v>
      </c>
      <c r="E147" t="str">
        <f>survey_src_summary!G147</f>
        <v>Dehydrator Flaring</v>
      </c>
      <c r="F147" s="177">
        <f>survey_src_summary!R147</f>
        <v>400.48480999665628</v>
      </c>
      <c r="G147" s="177">
        <f>survey_src_summary!S147</f>
        <v>0</v>
      </c>
      <c r="H147" s="177">
        <f>survey_src_summary!T147</f>
        <v>100.12120249916407</v>
      </c>
      <c r="I147" s="177">
        <f>survey_src_summary!U147</f>
        <v>0</v>
      </c>
      <c r="J147" s="177">
        <f>survey_src_summary!V147</f>
        <v>0</v>
      </c>
      <c r="K147" s="221" t="str">
        <f>VLOOKUP(C147,fips_xref!$A$5:$H$28,8,FALSE)</f>
        <v>Total</v>
      </c>
      <c r="L147" s="25" t="str">
        <f t="shared" si="2"/>
        <v>Dehydrator Flaring</v>
      </c>
    </row>
    <row r="148" spans="1:12" x14ac:dyDescent="0.2">
      <c r="A148" t="s">
        <v>18008</v>
      </c>
      <c r="B148" t="str">
        <f>survey_src_summary!C148</f>
        <v>56</v>
      </c>
      <c r="C148">
        <f>survey_src_summary!D148</f>
        <v>56037</v>
      </c>
      <c r="D148" t="str">
        <f>survey_src_summary!F148</f>
        <v>2310021411</v>
      </c>
      <c r="E148" t="str">
        <f>survey_src_summary!G148</f>
        <v>Dehydrator Flaring</v>
      </c>
      <c r="F148" s="177">
        <f>survey_src_summary!R148</f>
        <v>0</v>
      </c>
      <c r="G148" s="177">
        <f>survey_src_summary!S148</f>
        <v>0</v>
      </c>
      <c r="H148" s="177">
        <f>survey_src_summary!T148</f>
        <v>0</v>
      </c>
      <c r="I148" s="177">
        <f>survey_src_summary!U148</f>
        <v>0</v>
      </c>
      <c r="J148" s="177">
        <f>survey_src_summary!V148</f>
        <v>0</v>
      </c>
      <c r="K148" s="221" t="str">
        <f>VLOOKUP(C148,fips_xref!$A$5:$H$28,8,FALSE)</f>
        <v>Total</v>
      </c>
      <c r="L148" s="25" t="str">
        <f t="shared" si="2"/>
        <v>Dehydrator Flaring</v>
      </c>
    </row>
    <row r="149" spans="1:12" s="27" customFormat="1" x14ac:dyDescent="0.2">
      <c r="A149" t="s">
        <v>18008</v>
      </c>
      <c r="B149" t="str">
        <f>survey_src_summary!C149</f>
        <v>56</v>
      </c>
      <c r="C149">
        <f>survey_src_summary!D149</f>
        <v>56041</v>
      </c>
      <c r="D149" t="str">
        <f>survey_src_summary!F149</f>
        <v>2310021411</v>
      </c>
      <c r="E149" t="str">
        <f>survey_src_summary!G149</f>
        <v>Dehydrator Flaring</v>
      </c>
      <c r="F149" s="177">
        <f>survey_src_summary!R149</f>
        <v>0</v>
      </c>
      <c r="G149" s="177">
        <f>survey_src_summary!S149</f>
        <v>0</v>
      </c>
      <c r="H149" s="177">
        <f>survey_src_summary!T149</f>
        <v>0</v>
      </c>
      <c r="I149" s="177">
        <f>survey_src_summary!U149</f>
        <v>0</v>
      </c>
      <c r="J149" s="177">
        <f>survey_src_summary!V149</f>
        <v>0</v>
      </c>
      <c r="K149" s="221" t="str">
        <f>VLOOKUP(C149,fips_xref!$A$5:$H$28,8,FALSE)</f>
        <v>Total</v>
      </c>
      <c r="L149" s="25" t="str">
        <f t="shared" si="2"/>
        <v>Dehydrator Flaring</v>
      </c>
    </row>
    <row r="150" spans="1:12" x14ac:dyDescent="0.2">
      <c r="A150" t="s">
        <v>18008</v>
      </c>
      <c r="B150" t="str">
        <f>survey_src_summary!C150</f>
        <v>56</v>
      </c>
      <c r="C150">
        <f>survey_src_summary!D150</f>
        <v>56007</v>
      </c>
      <c r="D150" t="str">
        <f>survey_src_summary!F150</f>
        <v>2310001640</v>
      </c>
      <c r="E150" t="str">
        <f>survey_src_summary!G150</f>
        <v xml:space="preserve">Venting - Compressor Startup </v>
      </c>
      <c r="F150" s="177">
        <f>survey_src_summary!R150</f>
        <v>0</v>
      </c>
      <c r="G150" s="177">
        <f>survey_src_summary!S150</f>
        <v>2.8950381582116876E-2</v>
      </c>
      <c r="H150" s="177">
        <f>survey_src_summary!T150</f>
        <v>0</v>
      </c>
      <c r="I150" s="177">
        <f>survey_src_summary!U150</f>
        <v>0</v>
      </c>
      <c r="J150" s="177">
        <f>survey_src_summary!V150</f>
        <v>0</v>
      </c>
      <c r="K150" s="221" t="str">
        <f>VLOOKUP(C150,fips_xref!$A$5:$H$28,8,FALSE)</f>
        <v>Total</v>
      </c>
      <c r="L150" s="25" t="str">
        <f t="shared" si="2"/>
        <v xml:space="preserve">Venting - Compressor Startup </v>
      </c>
    </row>
    <row r="151" spans="1:12" s="27" customFormat="1" x14ac:dyDescent="0.2">
      <c r="A151" t="s">
        <v>18008</v>
      </c>
      <c r="B151" t="str">
        <f>survey_src_summary!C151</f>
        <v>49</v>
      </c>
      <c r="C151">
        <f>survey_src_summary!D151</f>
        <v>49009</v>
      </c>
      <c r="D151" t="str">
        <f>survey_src_summary!F151</f>
        <v>2310001640</v>
      </c>
      <c r="E151" t="str">
        <f>survey_src_summary!G151</f>
        <v xml:space="preserve">Venting - Compressor Startup </v>
      </c>
      <c r="F151" s="177">
        <f>survey_src_summary!R151</f>
        <v>0</v>
      </c>
      <c r="G151" s="177">
        <f>survey_src_summary!S151</f>
        <v>1.3398525743486486E-4</v>
      </c>
      <c r="H151" s="177">
        <f>survey_src_summary!T151</f>
        <v>0</v>
      </c>
      <c r="I151" s="177">
        <f>survey_src_summary!U151</f>
        <v>0</v>
      </c>
      <c r="J151" s="177">
        <f>survey_src_summary!V151</f>
        <v>0</v>
      </c>
      <c r="K151" s="221" t="str">
        <f>VLOOKUP(C151,fips_xref!$A$5:$H$28,8,FALSE)</f>
        <v>Total</v>
      </c>
      <c r="L151" s="25" t="str">
        <f t="shared" si="2"/>
        <v xml:space="preserve">Venting - Compressor Startup </v>
      </c>
    </row>
    <row r="152" spans="1:12" s="29" customFormat="1" x14ac:dyDescent="0.2">
      <c r="A152" t="s">
        <v>18008</v>
      </c>
      <c r="B152" t="str">
        <f>survey_src_summary!C152</f>
        <v>49</v>
      </c>
      <c r="C152">
        <f>survey_src_summary!D152</f>
        <v>49043</v>
      </c>
      <c r="D152" t="str">
        <f>survey_src_summary!F152</f>
        <v>2310001640</v>
      </c>
      <c r="E152" t="str">
        <f>survey_src_summary!G152</f>
        <v xml:space="preserve">Venting - Compressor Startup </v>
      </c>
      <c r="F152" s="177">
        <f>survey_src_summary!R152</f>
        <v>0</v>
      </c>
      <c r="G152" s="177">
        <f>survey_src_summary!S152</f>
        <v>1.8712540456860053E-3</v>
      </c>
      <c r="H152" s="177">
        <f>survey_src_summary!T152</f>
        <v>0</v>
      </c>
      <c r="I152" s="177">
        <f>survey_src_summary!U152</f>
        <v>0</v>
      </c>
      <c r="J152" s="177">
        <f>survey_src_summary!V152</f>
        <v>0</v>
      </c>
      <c r="K152" s="221" t="str">
        <f>VLOOKUP(C152,fips_xref!$A$5:$H$28,8,FALSE)</f>
        <v>Total</v>
      </c>
      <c r="L152" s="25" t="str">
        <f t="shared" si="2"/>
        <v xml:space="preserve">Venting - Compressor Startup </v>
      </c>
    </row>
    <row r="153" spans="1:12" x14ac:dyDescent="0.2">
      <c r="A153" t="s">
        <v>18008</v>
      </c>
      <c r="B153" t="str">
        <f>survey_src_summary!C153</f>
        <v>56</v>
      </c>
      <c r="C153">
        <f>survey_src_summary!D153</f>
        <v>56001</v>
      </c>
      <c r="D153" t="str">
        <f>survey_src_summary!F153</f>
        <v>2310001640</v>
      </c>
      <c r="E153" t="str">
        <f>survey_src_summary!G153</f>
        <v xml:space="preserve">Venting - Compressor Startup </v>
      </c>
      <c r="F153" s="177">
        <f>survey_src_summary!R153</f>
        <v>0</v>
      </c>
      <c r="G153" s="177">
        <f>survey_src_summary!S153</f>
        <v>1.4865551506283932E-6</v>
      </c>
      <c r="H153" s="177">
        <f>survey_src_summary!T153</f>
        <v>0</v>
      </c>
      <c r="I153" s="177">
        <f>survey_src_summary!U153</f>
        <v>0</v>
      </c>
      <c r="J153" s="177">
        <f>survey_src_summary!V153</f>
        <v>0</v>
      </c>
      <c r="K153" s="221" t="str">
        <f>VLOOKUP(C153,fips_xref!$A$5:$H$28,8,FALSE)</f>
        <v>Total</v>
      </c>
      <c r="L153" s="25" t="str">
        <f t="shared" si="2"/>
        <v xml:space="preserve">Venting - Compressor Startup </v>
      </c>
    </row>
    <row r="154" spans="1:12" s="27" customFormat="1" x14ac:dyDescent="0.2">
      <c r="A154" t="s">
        <v>18008</v>
      </c>
      <c r="B154" t="str">
        <f>survey_src_summary!C154</f>
        <v>56</v>
      </c>
      <c r="C154">
        <f>survey_src_summary!D154</f>
        <v>56023</v>
      </c>
      <c r="D154" t="str">
        <f>survey_src_summary!F154</f>
        <v>2310001640</v>
      </c>
      <c r="E154" t="str">
        <f>survey_src_summary!G154</f>
        <v xml:space="preserve">Venting - Compressor Startup </v>
      </c>
      <c r="F154" s="177">
        <f>survey_src_summary!R154</f>
        <v>0</v>
      </c>
      <c r="G154" s="177">
        <f>survey_src_summary!S154</f>
        <v>1.8970314036468261E-2</v>
      </c>
      <c r="H154" s="177">
        <f>survey_src_summary!T154</f>
        <v>0</v>
      </c>
      <c r="I154" s="177">
        <f>survey_src_summary!U154</f>
        <v>0</v>
      </c>
      <c r="J154" s="177">
        <f>survey_src_summary!V154</f>
        <v>0</v>
      </c>
      <c r="K154" s="221" t="str">
        <f>VLOOKUP(C154,fips_xref!$A$5:$H$28,8,FALSE)</f>
        <v>Total</v>
      </c>
      <c r="L154" s="25" t="str">
        <f t="shared" si="2"/>
        <v xml:space="preserve">Venting - Compressor Startup </v>
      </c>
    </row>
    <row r="155" spans="1:12" s="29" customFormat="1" x14ac:dyDescent="0.2">
      <c r="A155" t="s">
        <v>18008</v>
      </c>
      <c r="B155" t="str">
        <f>survey_src_summary!C155</f>
        <v>56</v>
      </c>
      <c r="C155">
        <f>survey_src_summary!D155</f>
        <v>56035</v>
      </c>
      <c r="D155" t="str">
        <f>survey_src_summary!F155</f>
        <v>2310001640</v>
      </c>
      <c r="E155" t="str">
        <f>survey_src_summary!G155</f>
        <v xml:space="preserve">Venting - Compressor Startup </v>
      </c>
      <c r="F155" s="177">
        <f>survey_src_summary!R155</f>
        <v>0</v>
      </c>
      <c r="G155" s="177">
        <f>survey_src_summary!S155</f>
        <v>0</v>
      </c>
      <c r="H155" s="177">
        <f>survey_src_summary!T155</f>
        <v>0</v>
      </c>
      <c r="I155" s="177">
        <f>survey_src_summary!U155</f>
        <v>0</v>
      </c>
      <c r="J155" s="177">
        <f>survey_src_summary!V155</f>
        <v>0</v>
      </c>
      <c r="K155" s="221" t="str">
        <f>VLOOKUP(C155,fips_xref!$A$5:$H$28,8,FALSE)</f>
        <v>Total</v>
      </c>
      <c r="L155" s="25" t="str">
        <f t="shared" si="2"/>
        <v xml:space="preserve">Venting - Compressor Startup </v>
      </c>
    </row>
    <row r="156" spans="1:12" x14ac:dyDescent="0.2">
      <c r="A156" t="s">
        <v>18008</v>
      </c>
      <c r="B156" t="str">
        <f>survey_src_summary!C156</f>
        <v>56</v>
      </c>
      <c r="C156">
        <f>survey_src_summary!D156</f>
        <v>56037</v>
      </c>
      <c r="D156" t="str">
        <f>survey_src_summary!F156</f>
        <v>2310001640</v>
      </c>
      <c r="E156" t="str">
        <f>survey_src_summary!G156</f>
        <v xml:space="preserve">Venting - Compressor Startup </v>
      </c>
      <c r="F156" s="177">
        <f>survey_src_summary!R156</f>
        <v>0</v>
      </c>
      <c r="G156" s="177">
        <f>survey_src_summary!S156</f>
        <v>5.2204237740432487E-2</v>
      </c>
      <c r="H156" s="177">
        <f>survey_src_summary!T156</f>
        <v>0</v>
      </c>
      <c r="I156" s="177">
        <f>survey_src_summary!U156</f>
        <v>0</v>
      </c>
      <c r="J156" s="177">
        <f>survey_src_summary!V156</f>
        <v>0</v>
      </c>
      <c r="K156" s="221" t="str">
        <f>VLOOKUP(C156,fips_xref!$A$5:$H$28,8,FALSE)</f>
        <v>Total</v>
      </c>
      <c r="L156" s="25" t="str">
        <f t="shared" si="2"/>
        <v xml:space="preserve">Venting - Compressor Startup </v>
      </c>
    </row>
    <row r="157" spans="1:12" s="27" customFormat="1" x14ac:dyDescent="0.2">
      <c r="A157" t="s">
        <v>18008</v>
      </c>
      <c r="B157" t="str">
        <f>survey_src_summary!C157</f>
        <v>56</v>
      </c>
      <c r="C157">
        <f>survey_src_summary!D157</f>
        <v>56041</v>
      </c>
      <c r="D157" t="str">
        <f>survey_src_summary!F157</f>
        <v>2310001640</v>
      </c>
      <c r="E157" t="str">
        <f>survey_src_summary!G157</f>
        <v xml:space="preserve">Venting - Compressor Startup </v>
      </c>
      <c r="F157" s="177">
        <f>survey_src_summary!R157</f>
        <v>0</v>
      </c>
      <c r="G157" s="177">
        <f>survey_src_summary!S157</f>
        <v>2.4460115349134604E-2</v>
      </c>
      <c r="H157" s="177">
        <f>survey_src_summary!T157</f>
        <v>0</v>
      </c>
      <c r="I157" s="177">
        <f>survey_src_summary!U157</f>
        <v>0</v>
      </c>
      <c r="J157" s="177">
        <f>survey_src_summary!V157</f>
        <v>0</v>
      </c>
      <c r="K157" s="221" t="str">
        <f>VLOOKUP(C157,fips_xref!$A$5:$H$28,8,FALSE)</f>
        <v>Total</v>
      </c>
      <c r="L157" s="25" t="str">
        <f t="shared" si="2"/>
        <v xml:space="preserve">Venting - Compressor Startup </v>
      </c>
    </row>
    <row r="158" spans="1:12" x14ac:dyDescent="0.2">
      <c r="A158" t="s">
        <v>18008</v>
      </c>
      <c r="B158" t="str">
        <f>survey_src_summary!C158</f>
        <v>56</v>
      </c>
      <c r="C158">
        <f>survey_src_summary!D158</f>
        <v>56007</v>
      </c>
      <c r="D158" t="str">
        <f>survey_src_summary!F158</f>
        <v>2310001650</v>
      </c>
      <c r="E158" t="str">
        <f>survey_src_summary!G158</f>
        <v>Venting - Compressor Shutdown</v>
      </c>
      <c r="F158" s="177">
        <f>survey_src_summary!R158</f>
        <v>0</v>
      </c>
      <c r="G158" s="177">
        <f>survey_src_summary!S158</f>
        <v>6.6418451842192965E-3</v>
      </c>
      <c r="H158" s="177">
        <f>survey_src_summary!T158</f>
        <v>0</v>
      </c>
      <c r="I158" s="177">
        <f>survey_src_summary!U158</f>
        <v>0</v>
      </c>
      <c r="J158" s="177">
        <f>survey_src_summary!V158</f>
        <v>0</v>
      </c>
      <c r="K158" s="221" t="str">
        <f>VLOOKUP(C158,fips_xref!$A$5:$H$28,8,FALSE)</f>
        <v>Total</v>
      </c>
      <c r="L158" s="25" t="str">
        <f t="shared" si="2"/>
        <v>Venting - Compressor Shutdown</v>
      </c>
    </row>
    <row r="159" spans="1:12" s="27" customFormat="1" x14ac:dyDescent="0.2">
      <c r="A159" t="s">
        <v>18008</v>
      </c>
      <c r="B159" t="str">
        <f>survey_src_summary!C159</f>
        <v>49</v>
      </c>
      <c r="C159">
        <f>survey_src_summary!D159</f>
        <v>49009</v>
      </c>
      <c r="D159" t="str">
        <f>survey_src_summary!F159</f>
        <v>2310001650</v>
      </c>
      <c r="E159" t="str">
        <f>survey_src_summary!G159</f>
        <v>Venting - Compressor Shutdown</v>
      </c>
      <c r="F159" s="177">
        <f>survey_src_summary!R159</f>
        <v>0</v>
      </c>
      <c r="G159" s="177">
        <f>survey_src_summary!S159</f>
        <v>3.0739122879121264E-5</v>
      </c>
      <c r="H159" s="177">
        <f>survey_src_summary!T159</f>
        <v>0</v>
      </c>
      <c r="I159" s="177">
        <f>survey_src_summary!U159</f>
        <v>0</v>
      </c>
      <c r="J159" s="177">
        <f>survey_src_summary!V159</f>
        <v>0</v>
      </c>
      <c r="K159" s="221" t="str">
        <f>VLOOKUP(C159,fips_xref!$A$5:$H$28,8,FALSE)</f>
        <v>Total</v>
      </c>
      <c r="L159" s="25" t="str">
        <f t="shared" si="2"/>
        <v>Venting - Compressor Shutdown</v>
      </c>
    </row>
    <row r="160" spans="1:12" s="29" customFormat="1" x14ac:dyDescent="0.2">
      <c r="A160" t="s">
        <v>18008</v>
      </c>
      <c r="B160" t="str">
        <f>survey_src_summary!C160</f>
        <v>49</v>
      </c>
      <c r="C160">
        <f>survey_src_summary!D160</f>
        <v>49043</v>
      </c>
      <c r="D160" t="str">
        <f>survey_src_summary!F160</f>
        <v>2310001650</v>
      </c>
      <c r="E160" t="str">
        <f>survey_src_summary!G160</f>
        <v>Venting - Compressor Shutdown</v>
      </c>
      <c r="F160" s="177">
        <f>survey_src_summary!R160</f>
        <v>0</v>
      </c>
      <c r="G160" s="177">
        <f>survey_src_summary!S160</f>
        <v>4.2930624719184378E-4</v>
      </c>
      <c r="H160" s="177">
        <f>survey_src_summary!T160</f>
        <v>0</v>
      </c>
      <c r="I160" s="177">
        <f>survey_src_summary!U160</f>
        <v>0</v>
      </c>
      <c r="J160" s="177">
        <f>survey_src_summary!V160</f>
        <v>0</v>
      </c>
      <c r="K160" s="221" t="str">
        <f>VLOOKUP(C160,fips_xref!$A$5:$H$28,8,FALSE)</f>
        <v>Total</v>
      </c>
      <c r="L160" s="25" t="str">
        <f t="shared" si="2"/>
        <v>Venting - Compressor Shutdown</v>
      </c>
    </row>
    <row r="161" spans="1:13" x14ac:dyDescent="0.2">
      <c r="A161" t="s">
        <v>18008</v>
      </c>
      <c r="B161" t="str">
        <f>survey_src_summary!C161</f>
        <v>56</v>
      </c>
      <c r="C161">
        <f>survey_src_summary!D161</f>
        <v>56001</v>
      </c>
      <c r="D161" t="str">
        <f>survey_src_summary!F161</f>
        <v>2310001650</v>
      </c>
      <c r="E161" t="str">
        <f>survey_src_summary!G161</f>
        <v>Venting - Compressor Shutdown</v>
      </c>
      <c r="F161" s="177">
        <f>survey_src_summary!R161</f>
        <v>0</v>
      </c>
      <c r="G161" s="177">
        <f>survey_src_summary!S161</f>
        <v>3.4104798032702225E-7</v>
      </c>
      <c r="H161" s="177">
        <f>survey_src_summary!T161</f>
        <v>0</v>
      </c>
      <c r="I161" s="177">
        <f>survey_src_summary!U161</f>
        <v>0</v>
      </c>
      <c r="J161" s="177">
        <f>survey_src_summary!V161</f>
        <v>0</v>
      </c>
      <c r="K161" s="221" t="str">
        <f>VLOOKUP(C161,fips_xref!$A$5:$H$28,8,FALSE)</f>
        <v>Total</v>
      </c>
      <c r="L161" s="25" t="str">
        <f t="shared" si="2"/>
        <v>Venting - Compressor Shutdown</v>
      </c>
    </row>
    <row r="162" spans="1:13" s="27" customFormat="1" x14ac:dyDescent="0.2">
      <c r="A162" t="s">
        <v>18008</v>
      </c>
      <c r="B162" t="str">
        <f>survey_src_summary!C162</f>
        <v>56</v>
      </c>
      <c r="C162">
        <f>survey_src_summary!D162</f>
        <v>56023</v>
      </c>
      <c r="D162" t="str">
        <f>survey_src_summary!F162</f>
        <v>2310001650</v>
      </c>
      <c r="E162" t="str">
        <f>survey_src_summary!G162</f>
        <v>Venting - Compressor Shutdown</v>
      </c>
      <c r="F162" s="177">
        <f>survey_src_summary!R162</f>
        <v>0</v>
      </c>
      <c r="G162" s="177">
        <f>survey_src_summary!S162</f>
        <v>4.3522013196563665E-3</v>
      </c>
      <c r="H162" s="177">
        <f>survey_src_summary!T162</f>
        <v>0</v>
      </c>
      <c r="I162" s="177">
        <f>survey_src_summary!U162</f>
        <v>0</v>
      </c>
      <c r="J162" s="177">
        <f>survey_src_summary!V162</f>
        <v>0</v>
      </c>
      <c r="K162" s="221" t="str">
        <f>VLOOKUP(C162,fips_xref!$A$5:$H$28,8,FALSE)</f>
        <v>Total</v>
      </c>
      <c r="L162" s="25" t="str">
        <f t="shared" si="2"/>
        <v>Venting - Compressor Shutdown</v>
      </c>
    </row>
    <row r="163" spans="1:13" s="29" customFormat="1" x14ac:dyDescent="0.2">
      <c r="A163" t="s">
        <v>18008</v>
      </c>
      <c r="B163" t="str">
        <f>survey_src_summary!C163</f>
        <v>56</v>
      </c>
      <c r="C163">
        <f>survey_src_summary!D163</f>
        <v>56035</v>
      </c>
      <c r="D163" t="str">
        <f>survey_src_summary!F163</f>
        <v>2310001650</v>
      </c>
      <c r="E163" t="str">
        <f>survey_src_summary!G163</f>
        <v>Venting - Compressor Shutdown</v>
      </c>
      <c r="F163" s="177">
        <f>survey_src_summary!R163</f>
        <v>0</v>
      </c>
      <c r="G163" s="177">
        <f>survey_src_summary!S163</f>
        <v>0</v>
      </c>
      <c r="H163" s="177">
        <f>survey_src_summary!T163</f>
        <v>0</v>
      </c>
      <c r="I163" s="177">
        <f>survey_src_summary!U163</f>
        <v>0</v>
      </c>
      <c r="J163" s="177">
        <f>survey_src_summary!V163</f>
        <v>0</v>
      </c>
      <c r="K163" s="221" t="str">
        <f>VLOOKUP(C163,fips_xref!$A$5:$H$28,8,FALSE)</f>
        <v>Total</v>
      </c>
      <c r="L163" s="25" t="str">
        <f t="shared" si="2"/>
        <v>Venting - Compressor Shutdown</v>
      </c>
    </row>
    <row r="164" spans="1:13" x14ac:dyDescent="0.2">
      <c r="A164" t="s">
        <v>18008</v>
      </c>
      <c r="B164" t="str">
        <f>survey_src_summary!C164</f>
        <v>56</v>
      </c>
      <c r="C164">
        <f>survey_src_summary!D164</f>
        <v>56037</v>
      </c>
      <c r="D164" t="str">
        <f>survey_src_summary!F164</f>
        <v>2310001650</v>
      </c>
      <c r="E164" t="str">
        <f>survey_src_summary!G164</f>
        <v>Venting - Compressor Shutdown</v>
      </c>
      <c r="F164" s="177">
        <f>survey_src_summary!R164</f>
        <v>0</v>
      </c>
      <c r="G164" s="177">
        <f>survey_src_summary!S164</f>
        <v>1.1976783934561783E-2</v>
      </c>
      <c r="H164" s="177">
        <f>survey_src_summary!T164</f>
        <v>0</v>
      </c>
      <c r="I164" s="177">
        <f>survey_src_summary!U164</f>
        <v>0</v>
      </c>
      <c r="J164" s="177">
        <f>survey_src_summary!V164</f>
        <v>0</v>
      </c>
      <c r="K164" s="221" t="str">
        <f>VLOOKUP(C164,fips_xref!$A$5:$H$28,8,FALSE)</f>
        <v>Total</v>
      </c>
      <c r="L164" s="25" t="str">
        <f t="shared" si="2"/>
        <v>Venting - Compressor Shutdown</v>
      </c>
    </row>
    <row r="165" spans="1:13" s="27" customFormat="1" x14ac:dyDescent="0.2">
      <c r="A165" t="s">
        <v>18008</v>
      </c>
      <c r="B165" t="str">
        <f>survey_src_summary!C165</f>
        <v>56</v>
      </c>
      <c r="C165">
        <f>survey_src_summary!D165</f>
        <v>56041</v>
      </c>
      <c r="D165" t="str">
        <f>survey_src_summary!F165</f>
        <v>2310001650</v>
      </c>
      <c r="E165" t="str">
        <f>survey_src_summary!G165</f>
        <v>Venting - Compressor Shutdown</v>
      </c>
      <c r="F165" s="177">
        <f>survey_src_summary!R165</f>
        <v>0</v>
      </c>
      <c r="G165" s="177">
        <f>survey_src_summary!S165</f>
        <v>5.6116807606243265E-3</v>
      </c>
      <c r="H165" s="177">
        <f>survey_src_summary!T165</f>
        <v>0</v>
      </c>
      <c r="I165" s="177">
        <f>survey_src_summary!U165</f>
        <v>0</v>
      </c>
      <c r="J165" s="177">
        <f>survey_src_summary!V165</f>
        <v>0</v>
      </c>
      <c r="K165" s="221" t="str">
        <f>VLOOKUP(C165,fips_xref!$A$5:$H$28,8,FALSE)</f>
        <v>Total</v>
      </c>
      <c r="L165" s="25" t="str">
        <f t="shared" si="2"/>
        <v>Venting - Compressor Shutdown</v>
      </c>
    </row>
    <row r="166" spans="1:13" x14ac:dyDescent="0.2">
      <c r="A166" t="s">
        <v>18008</v>
      </c>
      <c r="B166" t="str">
        <f>survey_src_summary!C166</f>
        <v>56</v>
      </c>
      <c r="C166">
        <f>survey_src_summary!D166</f>
        <v>56007</v>
      </c>
      <c r="D166" t="str">
        <f>survey_src_summary!F166</f>
        <v>2310021410</v>
      </c>
      <c r="E166" t="str">
        <f>survey_src_summary!G166</f>
        <v>Dehydrator</v>
      </c>
      <c r="F166" s="177">
        <f>survey_src_summary!R166</f>
        <v>21.987468364770372</v>
      </c>
      <c r="G166" s="177">
        <f>survey_src_summary!S166</f>
        <v>512.83181743425735</v>
      </c>
      <c r="H166" s="177">
        <f>survey_src_summary!T166</f>
        <v>18.469473426407113</v>
      </c>
      <c r="I166" s="177">
        <f>survey_src_summary!U166</f>
        <v>16.806429269169342</v>
      </c>
      <c r="J166" s="177">
        <f>survey_src_summary!V166</f>
        <v>1.6710475957225479</v>
      </c>
      <c r="K166" s="221" t="str">
        <f>VLOOKUP(C166,fips_xref!$A$5:$H$28,8,FALSE)</f>
        <v>Total</v>
      </c>
      <c r="L166" s="25" t="str">
        <f t="shared" si="2"/>
        <v>Dehydrator</v>
      </c>
      <c r="M166" s="65"/>
    </row>
    <row r="167" spans="1:13" s="27" customFormat="1" x14ac:dyDescent="0.2">
      <c r="A167" t="s">
        <v>18008</v>
      </c>
      <c r="B167" t="str">
        <f>survey_src_summary!C167</f>
        <v>49</v>
      </c>
      <c r="C167">
        <f>survey_src_summary!D167</f>
        <v>49009</v>
      </c>
      <c r="D167" t="str">
        <f>survey_src_summary!F167</f>
        <v>2310021410</v>
      </c>
      <c r="E167" t="str">
        <f>survey_src_summary!G167</f>
        <v>Dehydrator</v>
      </c>
      <c r="F167" s="177">
        <f>survey_src_summary!R167</f>
        <v>0.1015851128284212</v>
      </c>
      <c r="G167" s="177">
        <f>survey_src_summary!S167</f>
        <v>2.3693531775370182</v>
      </c>
      <c r="H167" s="177">
        <f>survey_src_summary!T167</f>
        <v>8.5331494775873817E-2</v>
      </c>
      <c r="I167" s="177">
        <f>survey_src_summary!U167</f>
        <v>7.7648003181983366E-2</v>
      </c>
      <c r="J167" s="177">
        <f>survey_src_summary!V167</f>
        <v>7.7204685749600105E-3</v>
      </c>
      <c r="K167" s="221" t="str">
        <f>VLOOKUP(C167,fips_xref!$A$5:$H$28,8,FALSE)</f>
        <v>Total</v>
      </c>
      <c r="L167" s="25" t="str">
        <f t="shared" si="2"/>
        <v>Dehydrator</v>
      </c>
    </row>
    <row r="168" spans="1:13" s="29" customFormat="1" x14ac:dyDescent="0.2">
      <c r="A168" t="s">
        <v>18008</v>
      </c>
      <c r="B168" t="str">
        <f>survey_src_summary!C168</f>
        <v>49</v>
      </c>
      <c r="C168">
        <f>survey_src_summary!D168</f>
        <v>49043</v>
      </c>
      <c r="D168" t="str">
        <f>survey_src_summary!F168</f>
        <v>2310021410</v>
      </c>
      <c r="E168" t="str">
        <f>survey_src_summary!G168</f>
        <v>Dehydrator</v>
      </c>
      <c r="F168" s="177">
        <f>survey_src_summary!R168</f>
        <v>1.4187497714370774</v>
      </c>
      <c r="G168" s="177">
        <f>survey_src_summary!S168</f>
        <v>33.090668361633014</v>
      </c>
      <c r="H168" s="177">
        <f>survey_src_summary!T168</f>
        <v>1.1917498080071451</v>
      </c>
      <c r="I168" s="177">
        <f>survey_src_summary!U168</f>
        <v>1.0844412502947305</v>
      </c>
      <c r="J168" s="177">
        <f>survey_src_summary!V168</f>
        <v>0.10782498262921786</v>
      </c>
      <c r="K168" s="221" t="str">
        <f>VLOOKUP(C168,fips_xref!$A$5:$H$28,8,FALSE)</f>
        <v>Total</v>
      </c>
      <c r="L168" s="25" t="str">
        <f t="shared" si="2"/>
        <v>Dehydrator</v>
      </c>
    </row>
    <row r="169" spans="1:13" x14ac:dyDescent="0.2">
      <c r="A169" t="s">
        <v>18008</v>
      </c>
      <c r="B169" t="str">
        <f>survey_src_summary!C169</f>
        <v>56</v>
      </c>
      <c r="C169">
        <f>survey_src_summary!D169</f>
        <v>56001</v>
      </c>
      <c r="D169" t="str">
        <f>survey_src_summary!F169</f>
        <v>2310021410</v>
      </c>
      <c r="E169" t="str">
        <f>survey_src_summary!G169</f>
        <v>Dehydrator</v>
      </c>
      <c r="F169" s="177">
        <f>survey_src_summary!R169</f>
        <v>1.1270782740830155E-3</v>
      </c>
      <c r="G169" s="177">
        <f>survey_src_summary!S169</f>
        <v>2.6287774021986426E-2</v>
      </c>
      <c r="H169" s="177">
        <f>survey_src_summary!T169</f>
        <v>9.4674575022973308E-4</v>
      </c>
      <c r="I169" s="177">
        <f>survey_src_summary!U169</f>
        <v>8.6149805789119025E-4</v>
      </c>
      <c r="J169" s="177">
        <f>survey_src_summary!V169</f>
        <v>8.5657948830309159E-5</v>
      </c>
      <c r="K169" s="221" t="str">
        <f>VLOOKUP(C169,fips_xref!$A$5:$H$28,8,FALSE)</f>
        <v>Total</v>
      </c>
      <c r="L169" s="25" t="str">
        <f t="shared" si="2"/>
        <v>Dehydrator</v>
      </c>
    </row>
    <row r="170" spans="1:13" s="27" customFormat="1" x14ac:dyDescent="0.2">
      <c r="A170" t="s">
        <v>18008</v>
      </c>
      <c r="B170" t="str">
        <f>survey_src_summary!C170</f>
        <v>56</v>
      </c>
      <c r="C170">
        <f>survey_src_summary!D170</f>
        <v>56023</v>
      </c>
      <c r="D170" t="str">
        <f>survey_src_summary!F170</f>
        <v>2310021410</v>
      </c>
      <c r="E170" t="str">
        <f>survey_src_summary!G170</f>
        <v>Dehydrator</v>
      </c>
      <c r="F170" s="177">
        <f>survey_src_summary!R170</f>
        <v>14.382936814686834</v>
      </c>
      <c r="G170" s="177">
        <f>survey_src_summary!S170</f>
        <v>335.46507057339301</v>
      </c>
      <c r="H170" s="177">
        <f>survey_src_summary!T170</f>
        <v>12.081666924336943</v>
      </c>
      <c r="I170" s="177">
        <f>survey_src_summary!U170</f>
        <v>10.993799115421291</v>
      </c>
      <c r="J170" s="177">
        <f>survey_src_summary!V170</f>
        <v>1.0931031979161991</v>
      </c>
      <c r="K170" s="221" t="str">
        <f>VLOOKUP(C170,fips_xref!$A$5:$H$28,8,FALSE)</f>
        <v>Total</v>
      </c>
      <c r="L170" s="25" t="str">
        <f t="shared" si="2"/>
        <v>Dehydrator</v>
      </c>
    </row>
    <row r="171" spans="1:13" s="29" customFormat="1" x14ac:dyDescent="0.2">
      <c r="A171" t="s">
        <v>18008</v>
      </c>
      <c r="B171" t="str">
        <f>survey_src_summary!C171</f>
        <v>56</v>
      </c>
      <c r="C171">
        <f>survey_src_summary!D171</f>
        <v>56035</v>
      </c>
      <c r="D171" t="str">
        <f>survey_src_summary!F171</f>
        <v>2310021410</v>
      </c>
      <c r="E171" t="str">
        <f>survey_src_summary!G171</f>
        <v>Dehydrator</v>
      </c>
      <c r="F171" s="177">
        <f>survey_src_summary!R171</f>
        <v>0</v>
      </c>
      <c r="G171" s="177">
        <f>survey_src_summary!S171</f>
        <v>2983.024738286399</v>
      </c>
      <c r="H171" s="177">
        <f>survey_src_summary!T171</f>
        <v>0</v>
      </c>
      <c r="I171" s="177">
        <f>survey_src_summary!U171</f>
        <v>0</v>
      </c>
      <c r="J171" s="177">
        <f>survey_src_summary!V171</f>
        <v>0</v>
      </c>
      <c r="K171" s="221" t="str">
        <f>VLOOKUP(C171,fips_xref!$A$5:$H$28,8,FALSE)</f>
        <v>Total</v>
      </c>
      <c r="L171" s="25" t="str">
        <f t="shared" si="2"/>
        <v>Dehydrator</v>
      </c>
    </row>
    <row r="172" spans="1:13" x14ac:dyDescent="0.2">
      <c r="A172" t="s">
        <v>18008</v>
      </c>
      <c r="B172" t="str">
        <f>survey_src_summary!C172</f>
        <v>56</v>
      </c>
      <c r="C172">
        <f>survey_src_summary!D172</f>
        <v>56037</v>
      </c>
      <c r="D172" t="str">
        <f>survey_src_summary!F172</f>
        <v>2310021410</v>
      </c>
      <c r="E172" t="str">
        <f>survey_src_summary!G172</f>
        <v>Dehydrator</v>
      </c>
      <c r="F172" s="177">
        <f>survey_src_summary!R172</f>
        <v>39.581238226479847</v>
      </c>
      <c r="G172" s="177">
        <f>survey_src_summary!S172</f>
        <v>923.185789252002</v>
      </c>
      <c r="H172" s="177">
        <f>survey_src_summary!T172</f>
        <v>33.248240110243074</v>
      </c>
      <c r="I172" s="177">
        <f>survey_src_summary!U172</f>
        <v>30.254473575745049</v>
      </c>
      <c r="J172" s="177">
        <f>survey_src_summary!V172</f>
        <v>3.008174105212468</v>
      </c>
      <c r="K172" s="221" t="str">
        <f>VLOOKUP(C172,fips_xref!$A$5:$H$28,8,FALSE)</f>
        <v>Total</v>
      </c>
      <c r="L172" s="25" t="str">
        <f t="shared" si="2"/>
        <v>Dehydrator</v>
      </c>
    </row>
    <row r="173" spans="1:13" s="27" customFormat="1" x14ac:dyDescent="0.2">
      <c r="A173" t="s">
        <v>18008</v>
      </c>
      <c r="B173" t="str">
        <f>survey_src_summary!C173</f>
        <v>56</v>
      </c>
      <c r="C173">
        <f>survey_src_summary!D173</f>
        <v>56041</v>
      </c>
      <c r="D173" t="str">
        <f>survey_src_summary!F173</f>
        <v>2310021410</v>
      </c>
      <c r="E173" t="str">
        <f>survey_src_summary!G173</f>
        <v>Dehydrator</v>
      </c>
      <c r="F173" s="177">
        <f>survey_src_summary!R173</f>
        <v>18.545335938129941</v>
      </c>
      <c r="G173" s="177">
        <f>survey_src_summary!S173</f>
        <v>432.5481304304472</v>
      </c>
      <c r="H173" s="177">
        <f>survey_src_summary!T173</f>
        <v>15.578082188029152</v>
      </c>
      <c r="I173" s="177">
        <f>survey_src_summary!U173</f>
        <v>14.175387159012757</v>
      </c>
      <c r="J173" s="177">
        <f>survey_src_summary!V173</f>
        <v>1.4094455312978751</v>
      </c>
      <c r="K173" s="221" t="str">
        <f>VLOOKUP(C173,fips_xref!$A$5:$H$28,8,FALSE)</f>
        <v>Total</v>
      </c>
      <c r="L173" s="25" t="str">
        <f t="shared" si="2"/>
        <v>Dehydrator</v>
      </c>
    </row>
    <row r="174" spans="1:13" x14ac:dyDescent="0.2">
      <c r="A174" t="s">
        <v>18008</v>
      </c>
      <c r="B174" t="str">
        <f>survey_src_summary!C174</f>
        <v>56</v>
      </c>
      <c r="C174">
        <f>survey_src_summary!D174</f>
        <v>56007</v>
      </c>
      <c r="D174" t="str">
        <f>survey_src_summary!F174</f>
        <v>2310003201</v>
      </c>
      <c r="E174" t="str">
        <f>survey_src_summary!G174</f>
        <v>Pneumatic Pump Flaring</v>
      </c>
      <c r="F174" s="177">
        <f>survey_src_summary!R174</f>
        <v>0</v>
      </c>
      <c r="G174" s="177">
        <f>survey_src_summary!S174</f>
        <v>0</v>
      </c>
      <c r="H174" s="177">
        <f>survey_src_summary!T174</f>
        <v>0</v>
      </c>
      <c r="I174" s="177">
        <f>survey_src_summary!U174</f>
        <v>0</v>
      </c>
      <c r="J174" s="177">
        <f>survey_src_summary!V174</f>
        <v>0</v>
      </c>
      <c r="K174" s="221" t="str">
        <f>VLOOKUP(C174,fips_xref!$A$5:$H$28,8,FALSE)</f>
        <v>Total</v>
      </c>
      <c r="L174" s="25" t="str">
        <f t="shared" si="2"/>
        <v>Pneumatic Pump Flaring</v>
      </c>
      <c r="M174" s="65"/>
    </row>
    <row r="175" spans="1:13" s="27" customFormat="1" x14ac:dyDescent="0.2">
      <c r="A175" t="s">
        <v>18008</v>
      </c>
      <c r="B175" t="str">
        <f>survey_src_summary!C175</f>
        <v>49</v>
      </c>
      <c r="C175">
        <f>survey_src_summary!D175</f>
        <v>49009</v>
      </c>
      <c r="D175" t="str">
        <f>survey_src_summary!F175</f>
        <v>2310003201</v>
      </c>
      <c r="E175" t="str">
        <f>survey_src_summary!G175</f>
        <v>Pneumatic Pump Flaring</v>
      </c>
      <c r="F175" s="177">
        <f>survey_src_summary!R175</f>
        <v>0</v>
      </c>
      <c r="G175" s="177">
        <f>survey_src_summary!S175</f>
        <v>0</v>
      </c>
      <c r="H175" s="177">
        <f>survey_src_summary!T175</f>
        <v>0</v>
      </c>
      <c r="I175" s="177">
        <f>survey_src_summary!U175</f>
        <v>0</v>
      </c>
      <c r="J175" s="177">
        <f>survey_src_summary!V175</f>
        <v>0</v>
      </c>
      <c r="K175" s="221" t="str">
        <f>VLOOKUP(C175,fips_xref!$A$5:$H$28,8,FALSE)</f>
        <v>Total</v>
      </c>
      <c r="L175" s="25" t="str">
        <f t="shared" si="2"/>
        <v>Pneumatic Pump Flaring</v>
      </c>
    </row>
    <row r="176" spans="1:13" s="29" customFormat="1" x14ac:dyDescent="0.2">
      <c r="A176" t="s">
        <v>18008</v>
      </c>
      <c r="B176" t="str">
        <f>survey_src_summary!C176</f>
        <v>49</v>
      </c>
      <c r="C176">
        <f>survey_src_summary!D176</f>
        <v>49043</v>
      </c>
      <c r="D176" t="str">
        <f>survey_src_summary!F176</f>
        <v>2310003201</v>
      </c>
      <c r="E176" t="str">
        <f>survey_src_summary!G176</f>
        <v>Pneumatic Pump Flaring</v>
      </c>
      <c r="F176" s="177">
        <f>survey_src_summary!R176</f>
        <v>0</v>
      </c>
      <c r="G176" s="177">
        <f>survey_src_summary!S176</f>
        <v>0</v>
      </c>
      <c r="H176" s="177">
        <f>survey_src_summary!T176</f>
        <v>0</v>
      </c>
      <c r="I176" s="177">
        <f>survey_src_summary!U176</f>
        <v>0</v>
      </c>
      <c r="J176" s="177">
        <f>survey_src_summary!V176</f>
        <v>0</v>
      </c>
      <c r="K176" s="221" t="str">
        <f>VLOOKUP(C176,fips_xref!$A$5:$H$28,8,FALSE)</f>
        <v>Total</v>
      </c>
      <c r="L176" s="25" t="str">
        <f t="shared" si="2"/>
        <v>Pneumatic Pump Flaring</v>
      </c>
    </row>
    <row r="177" spans="1:12" x14ac:dyDescent="0.2">
      <c r="A177" t="s">
        <v>18008</v>
      </c>
      <c r="B177" t="str">
        <f>survey_src_summary!C177</f>
        <v>56</v>
      </c>
      <c r="C177">
        <f>survey_src_summary!D177</f>
        <v>56001</v>
      </c>
      <c r="D177" t="str">
        <f>survey_src_summary!F177</f>
        <v>2310003201</v>
      </c>
      <c r="E177" t="str">
        <f>survey_src_summary!G177</f>
        <v>Pneumatic Pump Flaring</v>
      </c>
      <c r="F177" s="177">
        <f>survey_src_summary!R177</f>
        <v>0</v>
      </c>
      <c r="G177" s="177">
        <f>survey_src_summary!S177</f>
        <v>0</v>
      </c>
      <c r="H177" s="177">
        <f>survey_src_summary!T177</f>
        <v>0</v>
      </c>
      <c r="I177" s="177">
        <f>survey_src_summary!U177</f>
        <v>0</v>
      </c>
      <c r="J177" s="177">
        <f>survey_src_summary!V177</f>
        <v>0</v>
      </c>
      <c r="K177" s="221" t="str">
        <f>VLOOKUP(C177,fips_xref!$A$5:$H$28,8,FALSE)</f>
        <v>Total</v>
      </c>
      <c r="L177" s="25" t="str">
        <f t="shared" si="2"/>
        <v>Pneumatic Pump Flaring</v>
      </c>
    </row>
    <row r="178" spans="1:12" s="27" customFormat="1" x14ac:dyDescent="0.2">
      <c r="A178" t="s">
        <v>18008</v>
      </c>
      <c r="B178" t="str">
        <f>survey_src_summary!C178</f>
        <v>56</v>
      </c>
      <c r="C178">
        <f>survey_src_summary!D178</f>
        <v>56023</v>
      </c>
      <c r="D178" t="str">
        <f>survey_src_summary!F178</f>
        <v>2310003201</v>
      </c>
      <c r="E178" t="str">
        <f>survey_src_summary!G178</f>
        <v>Pneumatic Pump Flaring</v>
      </c>
      <c r="F178" s="177">
        <f>survey_src_summary!R178</f>
        <v>0</v>
      </c>
      <c r="G178" s="177">
        <f>survey_src_summary!S178</f>
        <v>0</v>
      </c>
      <c r="H178" s="177">
        <f>survey_src_summary!T178</f>
        <v>0</v>
      </c>
      <c r="I178" s="177">
        <f>survey_src_summary!U178</f>
        <v>0</v>
      </c>
      <c r="J178" s="177">
        <f>survey_src_summary!V178</f>
        <v>0</v>
      </c>
      <c r="K178" s="221" t="str">
        <f>VLOOKUP(C178,fips_xref!$A$5:$H$28,8,FALSE)</f>
        <v>Total</v>
      </c>
      <c r="L178" s="25" t="str">
        <f t="shared" si="2"/>
        <v>Pneumatic Pump Flaring</v>
      </c>
    </row>
    <row r="179" spans="1:12" s="29" customFormat="1" x14ac:dyDescent="0.2">
      <c r="A179" t="s">
        <v>18008</v>
      </c>
      <c r="B179" t="str">
        <f>survey_src_summary!C179</f>
        <v>56</v>
      </c>
      <c r="C179">
        <f>survey_src_summary!D179</f>
        <v>56035</v>
      </c>
      <c r="D179" t="str">
        <f>survey_src_summary!F179</f>
        <v>2310003201</v>
      </c>
      <c r="E179" t="str">
        <f>survey_src_summary!G179</f>
        <v>Pneumatic Pump Flaring</v>
      </c>
      <c r="F179" s="177">
        <f>survey_src_summary!R179</f>
        <v>114.02546928252175</v>
      </c>
      <c r="G179" s="177">
        <f>survey_src_summary!S179</f>
        <v>0</v>
      </c>
      <c r="H179" s="177">
        <f>survey_src_summary!T179</f>
        <v>28.488604344630438</v>
      </c>
      <c r="I179" s="177">
        <f>survey_src_summary!U179</f>
        <v>0</v>
      </c>
      <c r="J179" s="177">
        <f>survey_src_summary!V179</f>
        <v>0</v>
      </c>
      <c r="K179" s="221" t="str">
        <f>VLOOKUP(C179,fips_xref!$A$5:$H$28,8,FALSE)</f>
        <v>Total</v>
      </c>
      <c r="L179" s="25" t="str">
        <f t="shared" si="2"/>
        <v>Pneumatic Pump Flaring</v>
      </c>
    </row>
    <row r="180" spans="1:12" x14ac:dyDescent="0.2">
      <c r="A180" t="s">
        <v>18008</v>
      </c>
      <c r="B180" t="str">
        <f>survey_src_summary!C180</f>
        <v>56</v>
      </c>
      <c r="C180">
        <f>survey_src_summary!D180</f>
        <v>56037</v>
      </c>
      <c r="D180" t="str">
        <f>survey_src_summary!F180</f>
        <v>2310003201</v>
      </c>
      <c r="E180" t="str">
        <f>survey_src_summary!G180</f>
        <v>Pneumatic Pump Flaring</v>
      </c>
      <c r="F180" s="177">
        <f>survey_src_summary!R180</f>
        <v>0</v>
      </c>
      <c r="G180" s="177">
        <f>survey_src_summary!S180</f>
        <v>0</v>
      </c>
      <c r="H180" s="177">
        <f>survey_src_summary!T180</f>
        <v>0</v>
      </c>
      <c r="I180" s="177">
        <f>survey_src_summary!U180</f>
        <v>0</v>
      </c>
      <c r="J180" s="177">
        <f>survey_src_summary!V180</f>
        <v>0</v>
      </c>
      <c r="K180" s="221" t="str">
        <f>VLOOKUP(C180,fips_xref!$A$5:$H$28,8,FALSE)</f>
        <v>Total</v>
      </c>
      <c r="L180" s="25" t="str">
        <f t="shared" si="2"/>
        <v>Pneumatic Pump Flaring</v>
      </c>
    </row>
    <row r="181" spans="1:12" s="27" customFormat="1" x14ac:dyDescent="0.2">
      <c r="A181" t="s">
        <v>18008</v>
      </c>
      <c r="B181" t="str">
        <f>survey_src_summary!C181</f>
        <v>56</v>
      </c>
      <c r="C181">
        <f>survey_src_summary!D181</f>
        <v>56041</v>
      </c>
      <c r="D181" t="str">
        <f>survey_src_summary!F181</f>
        <v>2310003201</v>
      </c>
      <c r="E181" t="str">
        <f>survey_src_summary!G181</f>
        <v>Pneumatic Pump Flaring</v>
      </c>
      <c r="F181" s="177">
        <f>survey_src_summary!R181</f>
        <v>0</v>
      </c>
      <c r="G181" s="177">
        <f>survey_src_summary!S181</f>
        <v>0</v>
      </c>
      <c r="H181" s="177">
        <f>survey_src_summary!T181</f>
        <v>0</v>
      </c>
      <c r="I181" s="177">
        <f>survey_src_summary!U181</f>
        <v>0</v>
      </c>
      <c r="J181" s="177">
        <f>survey_src_summary!V181</f>
        <v>0</v>
      </c>
      <c r="K181" s="221" t="str">
        <f>VLOOKUP(C181,fips_xref!$A$5:$H$28,8,FALSE)</f>
        <v>Total</v>
      </c>
      <c r="L181" s="25" t="str">
        <f t="shared" si="2"/>
        <v>Pneumatic Pump Flaring</v>
      </c>
    </row>
    <row r="182" spans="1:12" x14ac:dyDescent="0.2">
      <c r="A182" s="138" t="str">
        <f>'Permitted Sources'!A6</f>
        <v>WYDEQ Permitted Sources</v>
      </c>
      <c r="B182" s="138" t="str">
        <f>'Permitted Sources'!B6</f>
        <v>56</v>
      </c>
      <c r="C182" s="138">
        <f>'Permitted Sources'!C6</f>
        <v>56037</v>
      </c>
      <c r="D182" s="138">
        <f>'Permitted Sources'!F6</f>
        <v>20200253</v>
      </c>
      <c r="E182" t="str">
        <f>'Permitted Sources'!I6</f>
        <v>Compressor Engines</v>
      </c>
      <c r="F182" s="177">
        <f>'Permitted Sources'!J6</f>
        <v>0.8</v>
      </c>
      <c r="G182" s="177">
        <f>'Permitted Sources'!K6</f>
        <v>0.8</v>
      </c>
      <c r="H182" s="177">
        <f>'Permitted Sources'!L6</f>
        <v>1.6</v>
      </c>
      <c r="I182" s="177">
        <f>'Permitted Sources'!M6</f>
        <v>0</v>
      </c>
      <c r="J182" s="177">
        <f>'Permitted Sources'!N6</f>
        <v>0</v>
      </c>
      <c r="K182" s="221" t="str">
        <f>VLOOKUP(C182,fips_xref!$A$5:$H$28,8,FALSE)</f>
        <v>Total</v>
      </c>
      <c r="L182" s="25" t="str">
        <f t="shared" si="2"/>
        <v>Compressor Engines</v>
      </c>
    </row>
    <row r="183" spans="1:12" x14ac:dyDescent="0.2">
      <c r="A183" s="138" t="str">
        <f>'Permitted Sources'!A7</f>
        <v>WYDEQ Permitted Sources</v>
      </c>
      <c r="B183" s="138" t="str">
        <f>'Permitted Sources'!B7</f>
        <v>56</v>
      </c>
      <c r="C183" s="138">
        <f>'Permitted Sources'!C7</f>
        <v>56037</v>
      </c>
      <c r="D183" s="138">
        <f>'Permitted Sources'!F7</f>
        <v>20200253</v>
      </c>
      <c r="E183" t="str">
        <f>'Permitted Sources'!I7</f>
        <v>Compressor Engines</v>
      </c>
      <c r="F183" s="177">
        <f>'Permitted Sources'!J7</f>
        <v>1.1131615816200799</v>
      </c>
      <c r="G183" s="177">
        <f>'Permitted Sources'!K7</f>
        <v>0.1</v>
      </c>
      <c r="H183" s="177">
        <f>'Permitted Sources'!L7</f>
        <v>0.15</v>
      </c>
      <c r="I183" s="177">
        <f>'Permitted Sources'!M7</f>
        <v>0</v>
      </c>
      <c r="J183" s="177">
        <f>'Permitted Sources'!N7</f>
        <v>0</v>
      </c>
      <c r="K183" s="221" t="str">
        <f>VLOOKUP(C183,fips_xref!$A$5:$H$28,8,FALSE)</f>
        <v>Total</v>
      </c>
      <c r="L183" s="25" t="str">
        <f t="shared" si="2"/>
        <v>Compressor Engines</v>
      </c>
    </row>
    <row r="184" spans="1:12" x14ac:dyDescent="0.2">
      <c r="A184" s="138" t="str">
        <f>'Permitted Sources'!A8</f>
        <v>WYDEQ Permitted Sources</v>
      </c>
      <c r="B184" s="138" t="str">
        <f>'Permitted Sources'!B8</f>
        <v>56</v>
      </c>
      <c r="C184" s="138">
        <f>'Permitted Sources'!C8</f>
        <v>56037</v>
      </c>
      <c r="D184" s="138">
        <f>'Permitted Sources'!F8</f>
        <v>20200253</v>
      </c>
      <c r="E184" t="str">
        <f>'Permitted Sources'!I8</f>
        <v>Compressor Engines</v>
      </c>
      <c r="F184" s="177">
        <f>'Permitted Sources'!J8</f>
        <v>0.15</v>
      </c>
      <c r="G184" s="177">
        <f>'Permitted Sources'!K8</f>
        <v>0.01</v>
      </c>
      <c r="H184" s="177">
        <f>'Permitted Sources'!L8</f>
        <v>0.2</v>
      </c>
      <c r="I184" s="177">
        <f>'Permitted Sources'!M8</f>
        <v>0</v>
      </c>
      <c r="J184" s="177">
        <f>'Permitted Sources'!N8</f>
        <v>0</v>
      </c>
      <c r="K184" s="221" t="str">
        <f>VLOOKUP(C184,fips_xref!$A$5:$H$28,8,FALSE)</f>
        <v>Total</v>
      </c>
      <c r="L184" s="25" t="str">
        <f t="shared" si="2"/>
        <v>Compressor Engines</v>
      </c>
    </row>
    <row r="185" spans="1:12" x14ac:dyDescent="0.2">
      <c r="A185" s="138" t="str">
        <f>'Permitted Sources'!A9</f>
        <v>WYDEQ Permitted Sources</v>
      </c>
      <c r="B185" s="138" t="str">
        <f>'Permitted Sources'!B9</f>
        <v>56</v>
      </c>
      <c r="C185" s="138">
        <f>'Permitted Sources'!C9</f>
        <v>56037</v>
      </c>
      <c r="D185" s="138">
        <f>'Permitted Sources'!F9</f>
        <v>20200253</v>
      </c>
      <c r="E185" t="str">
        <f>'Permitted Sources'!I9</f>
        <v>Compressor Engines</v>
      </c>
      <c r="F185" s="177">
        <f>'Permitted Sources'!J9</f>
        <v>0.15</v>
      </c>
      <c r="G185" s="177">
        <f>'Permitted Sources'!K9</f>
        <v>0.01</v>
      </c>
      <c r="H185" s="177">
        <f>'Permitted Sources'!L9</f>
        <v>0.2</v>
      </c>
      <c r="I185" s="177">
        <f>'Permitted Sources'!M9</f>
        <v>0</v>
      </c>
      <c r="J185" s="177">
        <f>'Permitted Sources'!N9</f>
        <v>0</v>
      </c>
      <c r="K185" s="221" t="str">
        <f>VLOOKUP(C185,fips_xref!$A$5:$H$28,8,FALSE)</f>
        <v>Total</v>
      </c>
      <c r="L185" s="25" t="str">
        <f t="shared" si="2"/>
        <v>Compressor Engines</v>
      </c>
    </row>
    <row r="186" spans="1:12" x14ac:dyDescent="0.2">
      <c r="A186" s="138" t="str">
        <f>'Permitted Sources'!A10</f>
        <v>WYDEQ Permitted Sources</v>
      </c>
      <c r="B186" s="138" t="str">
        <f>'Permitted Sources'!B10</f>
        <v>56</v>
      </c>
      <c r="C186" s="138">
        <f>'Permitted Sources'!C10</f>
        <v>56037</v>
      </c>
      <c r="D186" s="138">
        <f>'Permitted Sources'!F10</f>
        <v>20200253</v>
      </c>
      <c r="E186" t="str">
        <f>'Permitted Sources'!I10</f>
        <v>Compressor Engines</v>
      </c>
      <c r="F186" s="177">
        <f>'Permitted Sources'!J10</f>
        <v>0.2</v>
      </c>
      <c r="G186" s="177" t="str">
        <f>'Permitted Sources'!K10</f>
        <v/>
      </c>
      <c r="H186" s="177">
        <f>'Permitted Sources'!L10</f>
        <v>0.4</v>
      </c>
      <c r="I186" s="177">
        <f>'Permitted Sources'!M10</f>
        <v>0</v>
      </c>
      <c r="J186" s="177">
        <f>'Permitted Sources'!N10</f>
        <v>0</v>
      </c>
      <c r="K186" s="221" t="str">
        <f>VLOOKUP(C186,fips_xref!$A$5:$H$28,8,FALSE)</f>
        <v>Total</v>
      </c>
      <c r="L186" s="25" t="str">
        <f t="shared" si="2"/>
        <v>Compressor Engines</v>
      </c>
    </row>
    <row r="187" spans="1:12" x14ac:dyDescent="0.2">
      <c r="A187" s="138" t="str">
        <f>'Permitted Sources'!A11</f>
        <v>WYDEQ Permitted Sources</v>
      </c>
      <c r="B187" s="138" t="str">
        <f>'Permitted Sources'!B11</f>
        <v>56</v>
      </c>
      <c r="C187" s="138">
        <f>'Permitted Sources'!C11</f>
        <v>56037</v>
      </c>
      <c r="D187" s="138">
        <f>'Permitted Sources'!F11</f>
        <v>20200253</v>
      </c>
      <c r="E187" t="str">
        <f>'Permitted Sources'!I11</f>
        <v>Compressor Engines</v>
      </c>
      <c r="F187" s="177">
        <f>'Permitted Sources'!J11</f>
        <v>0.8</v>
      </c>
      <c r="G187" s="177">
        <f>'Permitted Sources'!K11</f>
        <v>0.4</v>
      </c>
      <c r="H187" s="177">
        <f>'Permitted Sources'!L11</f>
        <v>0.8</v>
      </c>
      <c r="I187" s="177">
        <f>'Permitted Sources'!M11</f>
        <v>0</v>
      </c>
      <c r="J187" s="177">
        <f>'Permitted Sources'!N11</f>
        <v>0</v>
      </c>
      <c r="K187" s="221" t="str">
        <f>VLOOKUP(C187,fips_xref!$A$5:$H$28,8,FALSE)</f>
        <v>Total</v>
      </c>
      <c r="L187" s="25" t="str">
        <f t="shared" si="2"/>
        <v>Compressor Engines</v>
      </c>
    </row>
    <row r="188" spans="1:12" x14ac:dyDescent="0.2">
      <c r="A188" s="138" t="str">
        <f>'Permitted Sources'!A12</f>
        <v>WYDEQ Permitted Sources</v>
      </c>
      <c r="B188" s="138" t="str">
        <f>'Permitted Sources'!B12</f>
        <v>56</v>
      </c>
      <c r="C188" s="138">
        <f>'Permitted Sources'!C12</f>
        <v>56037</v>
      </c>
      <c r="D188" s="138">
        <f>'Permitted Sources'!F12</f>
        <v>20200254</v>
      </c>
      <c r="E188" t="str">
        <f>'Permitted Sources'!I12</f>
        <v>Compressor Engines</v>
      </c>
      <c r="F188" s="177">
        <f>'Permitted Sources'!J12</f>
        <v>2.8</v>
      </c>
      <c r="G188" s="177">
        <f>'Permitted Sources'!K12</f>
        <v>0.9</v>
      </c>
      <c r="H188" s="177">
        <f>'Permitted Sources'!L12</f>
        <v>3.4</v>
      </c>
      <c r="I188" s="177">
        <f>'Permitted Sources'!M12</f>
        <v>0</v>
      </c>
      <c r="J188" s="177">
        <f>'Permitted Sources'!N12</f>
        <v>0</v>
      </c>
      <c r="K188" s="221" t="str">
        <f>VLOOKUP(C188,fips_xref!$A$5:$H$28,8,FALSE)</f>
        <v>Total</v>
      </c>
      <c r="L188" s="25" t="str">
        <f t="shared" si="2"/>
        <v>Compressor Engines</v>
      </c>
    </row>
    <row r="189" spans="1:12" x14ac:dyDescent="0.2">
      <c r="A189" s="138" t="str">
        <f>'Permitted Sources'!A13</f>
        <v>WYDEQ Permitted Sources</v>
      </c>
      <c r="B189" s="138" t="str">
        <f>'Permitted Sources'!B13</f>
        <v>56</v>
      </c>
      <c r="C189" s="138">
        <f>'Permitted Sources'!C13</f>
        <v>56037</v>
      </c>
      <c r="D189" s="138">
        <f>'Permitted Sources'!F13</f>
        <v>20200253</v>
      </c>
      <c r="E189" t="str">
        <f>'Permitted Sources'!I13</f>
        <v>Compressor Engines</v>
      </c>
      <c r="F189" s="177">
        <f>'Permitted Sources'!J13</f>
        <v>16.100000000000001</v>
      </c>
      <c r="G189" s="177">
        <f>'Permitted Sources'!K13</f>
        <v>8</v>
      </c>
      <c r="H189" s="177">
        <f>'Permitted Sources'!L13</f>
        <v>32.1</v>
      </c>
      <c r="I189" s="177">
        <f>'Permitted Sources'!M13</f>
        <v>0</v>
      </c>
      <c r="J189" s="177">
        <f>'Permitted Sources'!N13</f>
        <v>0</v>
      </c>
      <c r="K189" s="221" t="str">
        <f>VLOOKUP(C189,fips_xref!$A$5:$H$28,8,FALSE)</f>
        <v>Total</v>
      </c>
      <c r="L189" s="25" t="str">
        <f t="shared" si="2"/>
        <v>Compressor Engines</v>
      </c>
    </row>
    <row r="190" spans="1:12" x14ac:dyDescent="0.2">
      <c r="A190" s="138" t="str">
        <f>'Permitted Sources'!A14</f>
        <v>WYDEQ Permitted Sources</v>
      </c>
      <c r="B190" s="138" t="str">
        <f>'Permitted Sources'!B14</f>
        <v>56</v>
      </c>
      <c r="C190" s="138">
        <f>'Permitted Sources'!C14</f>
        <v>56037</v>
      </c>
      <c r="D190" s="138">
        <f>'Permitted Sources'!F14</f>
        <v>20200253</v>
      </c>
      <c r="E190" t="str">
        <f>'Permitted Sources'!I14</f>
        <v>Compressor Engines</v>
      </c>
      <c r="F190" s="177">
        <f>'Permitted Sources'!J14</f>
        <v>16.2</v>
      </c>
      <c r="G190" s="177">
        <f>'Permitted Sources'!K14</f>
        <v>3.2</v>
      </c>
      <c r="H190" s="177">
        <f>'Permitted Sources'!L14</f>
        <v>32.5</v>
      </c>
      <c r="I190" s="177">
        <f>'Permitted Sources'!M14</f>
        <v>0</v>
      </c>
      <c r="J190" s="177">
        <f>'Permitted Sources'!N14</f>
        <v>0</v>
      </c>
      <c r="K190" s="221" t="str">
        <f>VLOOKUP(C190,fips_xref!$A$5:$H$28,8,FALSE)</f>
        <v>Total</v>
      </c>
      <c r="L190" s="25" t="str">
        <f t="shared" si="2"/>
        <v>Compressor Engines</v>
      </c>
    </row>
    <row r="191" spans="1:12" x14ac:dyDescent="0.2">
      <c r="A191" s="138" t="str">
        <f>'Permitted Sources'!A15</f>
        <v>WYDEQ Permitted Sources</v>
      </c>
      <c r="B191" s="138">
        <f>'Permitted Sources'!B15</f>
        <v>56</v>
      </c>
      <c r="C191" s="138">
        <f>'Permitted Sources'!C15</f>
        <v>56037</v>
      </c>
      <c r="D191" s="138">
        <f>'Permitted Sources'!F15</f>
        <v>20200254</v>
      </c>
      <c r="E191" t="str">
        <f>'Permitted Sources'!I15</f>
        <v>Compressor Engines</v>
      </c>
      <c r="F191" s="177">
        <f>'Permitted Sources'!J15</f>
        <v>12.2</v>
      </c>
      <c r="G191" s="177">
        <f>'Permitted Sources'!K15</f>
        <v>3.5</v>
      </c>
      <c r="H191" s="177">
        <f>'Permitted Sources'!L15</f>
        <v>4.4000000000000004</v>
      </c>
      <c r="I191" s="177">
        <f>'Permitted Sources'!M15</f>
        <v>0</v>
      </c>
      <c r="J191" s="177">
        <f>'Permitted Sources'!N15</f>
        <v>0</v>
      </c>
      <c r="K191" s="221" t="str">
        <f>VLOOKUP(C191,fips_xref!$A$5:$H$28,8,FALSE)</f>
        <v>Total</v>
      </c>
      <c r="L191" s="25" t="str">
        <f t="shared" si="2"/>
        <v>Compressor Engines</v>
      </c>
    </row>
    <row r="192" spans="1:12" x14ac:dyDescent="0.2">
      <c r="A192" s="138" t="str">
        <f>'Permitted Sources'!A16</f>
        <v>WYDEQ Permitted Sources</v>
      </c>
      <c r="B192" s="138">
        <f>'Permitted Sources'!B16</f>
        <v>56</v>
      </c>
      <c r="C192" s="138">
        <f>'Permitted Sources'!C16</f>
        <v>56037</v>
      </c>
      <c r="D192" s="138">
        <f>'Permitted Sources'!F16</f>
        <v>20200254</v>
      </c>
      <c r="E192" t="str">
        <f>'Permitted Sources'!I16</f>
        <v>Compressor Engines</v>
      </c>
      <c r="F192" s="177">
        <f>'Permitted Sources'!J16</f>
        <v>2.1</v>
      </c>
      <c r="G192" s="177">
        <f>'Permitted Sources'!K16</f>
        <v>1.5</v>
      </c>
      <c r="H192" s="177">
        <f>'Permitted Sources'!L16</f>
        <v>4.2</v>
      </c>
      <c r="I192" s="177">
        <f>'Permitted Sources'!M16</f>
        <v>0</v>
      </c>
      <c r="J192" s="177">
        <f>'Permitted Sources'!N16</f>
        <v>0</v>
      </c>
      <c r="K192" s="221" t="str">
        <f>VLOOKUP(C192,fips_xref!$A$5:$H$28,8,FALSE)</f>
        <v>Total</v>
      </c>
      <c r="L192" s="25" t="str">
        <f t="shared" si="2"/>
        <v>Compressor Engines</v>
      </c>
    </row>
    <row r="193" spans="1:12" x14ac:dyDescent="0.2">
      <c r="A193" s="138" t="str">
        <f>'Permitted Sources'!A17</f>
        <v>WYDEQ Permitted Sources</v>
      </c>
      <c r="B193" s="138" t="str">
        <f>'Permitted Sources'!B17</f>
        <v>56</v>
      </c>
      <c r="C193" s="138">
        <f>'Permitted Sources'!C17</f>
        <v>56037</v>
      </c>
      <c r="D193" s="138">
        <f>'Permitted Sources'!F17</f>
        <v>20200254</v>
      </c>
      <c r="E193" t="str">
        <f>'Permitted Sources'!I17</f>
        <v>Compressor Engines</v>
      </c>
      <c r="F193" s="177">
        <f>'Permitted Sources'!J17</f>
        <v>16</v>
      </c>
      <c r="G193" s="177">
        <f>'Permitted Sources'!K17</f>
        <v>16</v>
      </c>
      <c r="H193" s="177">
        <f>'Permitted Sources'!L17</f>
        <v>4.5999999999999996</v>
      </c>
      <c r="I193" s="177">
        <f>'Permitted Sources'!M17</f>
        <v>0</v>
      </c>
      <c r="J193" s="177">
        <f>'Permitted Sources'!N17</f>
        <v>0</v>
      </c>
      <c r="K193" s="221" t="str">
        <f>VLOOKUP(C193,fips_xref!$A$5:$H$28,8,FALSE)</f>
        <v>Total</v>
      </c>
      <c r="L193" s="25" t="str">
        <f t="shared" si="2"/>
        <v>Compressor Engines</v>
      </c>
    </row>
    <row r="194" spans="1:12" x14ac:dyDescent="0.2">
      <c r="A194" s="138" t="str">
        <f>'Permitted Sources'!A18</f>
        <v>WYDEQ Permitted Sources</v>
      </c>
      <c r="B194" s="138" t="str">
        <f>'Permitted Sources'!B18</f>
        <v>56</v>
      </c>
      <c r="C194" s="138">
        <f>'Permitted Sources'!C18</f>
        <v>56037</v>
      </c>
      <c r="D194" s="138">
        <f>'Permitted Sources'!F18</f>
        <v>20200253</v>
      </c>
      <c r="E194" t="str">
        <f>'Permitted Sources'!I18</f>
        <v>Compressor Engines</v>
      </c>
      <c r="F194" s="177">
        <f>'Permitted Sources'!J18</f>
        <v>25.337342465303401</v>
      </c>
      <c r="G194" s="177">
        <f>'Permitted Sources'!K18</f>
        <v>12.7</v>
      </c>
      <c r="H194" s="177">
        <f>'Permitted Sources'!L18</f>
        <v>38</v>
      </c>
      <c r="I194" s="177">
        <f>'Permitted Sources'!M18</f>
        <v>0</v>
      </c>
      <c r="J194" s="177">
        <f>'Permitted Sources'!N18</f>
        <v>0</v>
      </c>
      <c r="K194" s="221" t="str">
        <f>VLOOKUP(C194,fips_xref!$A$5:$H$28,8,FALSE)</f>
        <v>Total</v>
      </c>
      <c r="L194" s="25" t="str">
        <f t="shared" si="2"/>
        <v>Compressor Engines</v>
      </c>
    </row>
    <row r="195" spans="1:12" x14ac:dyDescent="0.2">
      <c r="A195" s="138" t="str">
        <f>'Permitted Sources'!A19</f>
        <v>WYDEQ Permitted Sources</v>
      </c>
      <c r="B195" s="138">
        <f>'Permitted Sources'!B19</f>
        <v>56</v>
      </c>
      <c r="C195" s="138">
        <f>'Permitted Sources'!C19</f>
        <v>56037</v>
      </c>
      <c r="D195" s="138">
        <f>'Permitted Sources'!F19</f>
        <v>20200253</v>
      </c>
      <c r="E195" t="str">
        <f>'Permitted Sources'!I19</f>
        <v>Compressor Engines</v>
      </c>
      <c r="F195" s="177">
        <f>'Permitted Sources'!J19</f>
        <v>25.337342465303401</v>
      </c>
      <c r="G195" s="177">
        <f>'Permitted Sources'!K19</f>
        <v>12.7</v>
      </c>
      <c r="H195" s="177">
        <f>'Permitted Sources'!L19</f>
        <v>38</v>
      </c>
      <c r="I195" s="177">
        <f>'Permitted Sources'!M19</f>
        <v>0</v>
      </c>
      <c r="J195" s="177">
        <f>'Permitted Sources'!N19</f>
        <v>0</v>
      </c>
      <c r="K195" s="221" t="str">
        <f>VLOOKUP(C195,fips_xref!$A$5:$H$28,8,FALSE)</f>
        <v>Total</v>
      </c>
      <c r="L195" s="25" t="str">
        <f t="shared" si="2"/>
        <v>Compressor Engines</v>
      </c>
    </row>
    <row r="196" spans="1:12" x14ac:dyDescent="0.2">
      <c r="A196" s="138" t="str">
        <f>'Permitted Sources'!A20</f>
        <v>WYDEQ Permitted Sources</v>
      </c>
      <c r="B196" s="138">
        <f>'Permitted Sources'!B20</f>
        <v>56</v>
      </c>
      <c r="C196" s="138">
        <f>'Permitted Sources'!C20</f>
        <v>56037</v>
      </c>
      <c r="D196" s="138">
        <f>'Permitted Sources'!F20</f>
        <v>20200254</v>
      </c>
      <c r="E196" t="str">
        <f>'Permitted Sources'!I20</f>
        <v>Compressor Engines</v>
      </c>
      <c r="F196" s="177">
        <f>'Permitted Sources'!J20</f>
        <v>13.769424657800799</v>
      </c>
      <c r="G196" s="177">
        <f>'Permitted Sources'!K20</f>
        <v>9.8000000000000007</v>
      </c>
      <c r="H196" s="177">
        <f>'Permitted Sources'!L20</f>
        <v>5.9</v>
      </c>
      <c r="I196" s="177">
        <f>'Permitted Sources'!M20</f>
        <v>0</v>
      </c>
      <c r="J196" s="177">
        <f>'Permitted Sources'!N20</f>
        <v>0</v>
      </c>
      <c r="K196" s="221" t="str">
        <f>VLOOKUP(C196,fips_xref!$A$5:$H$28,8,FALSE)</f>
        <v>Total</v>
      </c>
      <c r="L196" s="25" t="str">
        <f t="shared" si="2"/>
        <v>Compressor Engines</v>
      </c>
    </row>
    <row r="197" spans="1:12" x14ac:dyDescent="0.2">
      <c r="A197" s="138" t="str">
        <f>'Permitted Sources'!A21</f>
        <v>WYDEQ Permitted Sources</v>
      </c>
      <c r="B197" s="138">
        <f>'Permitted Sources'!B21</f>
        <v>56</v>
      </c>
      <c r="C197" s="138">
        <f>'Permitted Sources'!C21</f>
        <v>56037</v>
      </c>
      <c r="D197" s="138">
        <f>'Permitted Sources'!F21</f>
        <v>20200201</v>
      </c>
      <c r="E197" t="str">
        <f>'Permitted Sources'!I21</f>
        <v>Compressor Engines</v>
      </c>
      <c r="F197" s="177">
        <f>'Permitted Sources'!J21</f>
        <v>26.9</v>
      </c>
      <c r="G197" s="177">
        <f>'Permitted Sources'!K21</f>
        <v>3.1</v>
      </c>
      <c r="H197" s="177">
        <f>'Permitted Sources'!L21</f>
        <v>27.3</v>
      </c>
      <c r="I197" s="177">
        <f>'Permitted Sources'!M21</f>
        <v>0</v>
      </c>
      <c r="J197" s="177">
        <f>'Permitted Sources'!N21</f>
        <v>0</v>
      </c>
      <c r="K197" s="221" t="str">
        <f>VLOOKUP(C197,fips_xref!$A$5:$H$28,8,FALSE)</f>
        <v>Total</v>
      </c>
      <c r="L197" s="25" t="str">
        <f t="shared" si="2"/>
        <v>Compressor Engines</v>
      </c>
    </row>
    <row r="198" spans="1:12" x14ac:dyDescent="0.2">
      <c r="A198" s="138" t="str">
        <f>'Permitted Sources'!A22</f>
        <v>WYDEQ Permitted Sources</v>
      </c>
      <c r="B198" s="138">
        <f>'Permitted Sources'!B22</f>
        <v>56</v>
      </c>
      <c r="C198" s="138">
        <f>'Permitted Sources'!C22</f>
        <v>56037</v>
      </c>
      <c r="D198" s="138">
        <f>'Permitted Sources'!F22</f>
        <v>20200201</v>
      </c>
      <c r="E198" t="str">
        <f>'Permitted Sources'!I22</f>
        <v>Compressor Engines</v>
      </c>
      <c r="F198" s="177">
        <f>'Permitted Sources'!J22</f>
        <v>26.9</v>
      </c>
      <c r="G198" s="177">
        <f>'Permitted Sources'!K22</f>
        <v>3.1</v>
      </c>
      <c r="H198" s="177">
        <f>'Permitted Sources'!L22</f>
        <v>27.3</v>
      </c>
      <c r="I198" s="177">
        <f>'Permitted Sources'!M22</f>
        <v>0</v>
      </c>
      <c r="J198" s="177">
        <f>'Permitted Sources'!N22</f>
        <v>0</v>
      </c>
      <c r="K198" s="221" t="str">
        <f>VLOOKUP(C198,fips_xref!$A$5:$H$28,8,FALSE)</f>
        <v>Total</v>
      </c>
      <c r="L198" s="25" t="str">
        <f t="shared" si="2"/>
        <v>Compressor Engines</v>
      </c>
    </row>
    <row r="199" spans="1:12" x14ac:dyDescent="0.2">
      <c r="A199" s="138" t="str">
        <f>'Permitted Sources'!A23</f>
        <v>WYDEQ Permitted Sources</v>
      </c>
      <c r="B199" s="138" t="str">
        <f>'Permitted Sources'!B23</f>
        <v>56</v>
      </c>
      <c r="C199" s="138">
        <f>'Permitted Sources'!C23</f>
        <v>56037</v>
      </c>
      <c r="D199" s="138">
        <f>'Permitted Sources'!F23</f>
        <v>20200253</v>
      </c>
      <c r="E199" t="str">
        <f>'Permitted Sources'!I23</f>
        <v>Compressor Engines</v>
      </c>
      <c r="F199" s="177">
        <f>'Permitted Sources'!J23</f>
        <v>0.6</v>
      </c>
      <c r="G199" s="177">
        <f>'Permitted Sources'!K23</f>
        <v>0.3</v>
      </c>
      <c r="H199" s="177">
        <f>'Permitted Sources'!L23</f>
        <v>0.6</v>
      </c>
      <c r="I199" s="177">
        <f>'Permitted Sources'!M23</f>
        <v>0</v>
      </c>
      <c r="J199" s="177">
        <f>'Permitted Sources'!N23</f>
        <v>0</v>
      </c>
      <c r="K199" s="221" t="str">
        <f>VLOOKUP(C199,fips_xref!$A$5:$H$28,8,FALSE)</f>
        <v>Total</v>
      </c>
      <c r="L199" s="25" t="str">
        <f t="shared" ref="L199:L262" si="3">IF(E199="Unpermitted Fugitives","Fugitives",IF(E199="Natural Gas Processing Facilities, Pump Seals","Fugitives",IF(E199="Natural Gas Production, All Equipt Leak Fugitives","Fugitives",IF(E199="External Combustion Boilers","Heaters",IF(E199="Permitted Tank Losses","Condensate tank ",IF(E199="Permitted Fugitives","Fugitives",IF(E199="Process Heaters","Heaters",E199)))))))</f>
        <v>Compressor Engines</v>
      </c>
    </row>
    <row r="200" spans="1:12" x14ac:dyDescent="0.2">
      <c r="A200" s="138" t="str">
        <f>'Permitted Sources'!A24</f>
        <v>WYDEQ Permitted Sources</v>
      </c>
      <c r="B200" s="138" t="str">
        <f>'Permitted Sources'!B24</f>
        <v>56</v>
      </c>
      <c r="C200" s="138">
        <f>'Permitted Sources'!C24</f>
        <v>56037</v>
      </c>
      <c r="D200" s="138">
        <f>'Permitted Sources'!F24</f>
        <v>20200254</v>
      </c>
      <c r="E200" t="str">
        <f>'Permitted Sources'!I24</f>
        <v>Compressor Engines</v>
      </c>
      <c r="F200" s="177">
        <f>'Permitted Sources'!J24</f>
        <v>21.7</v>
      </c>
      <c r="G200" s="177">
        <f>'Permitted Sources'!K24</f>
        <v>8.6999999999999993</v>
      </c>
      <c r="H200" s="177">
        <f>'Permitted Sources'!L24</f>
        <v>14.5</v>
      </c>
      <c r="I200" s="177">
        <f>'Permitted Sources'!M24</f>
        <v>0</v>
      </c>
      <c r="J200" s="177">
        <f>'Permitted Sources'!N24</f>
        <v>0</v>
      </c>
      <c r="K200" s="221" t="str">
        <f>VLOOKUP(C200,fips_xref!$A$5:$H$28,8,FALSE)</f>
        <v>Total</v>
      </c>
      <c r="L200" s="25" t="str">
        <f t="shared" si="3"/>
        <v>Compressor Engines</v>
      </c>
    </row>
    <row r="201" spans="1:12" x14ac:dyDescent="0.2">
      <c r="A201" s="138" t="str">
        <f>'Permitted Sources'!A25</f>
        <v>WYDEQ Permitted Sources</v>
      </c>
      <c r="B201" s="138" t="str">
        <f>'Permitted Sources'!B25</f>
        <v>56</v>
      </c>
      <c r="C201" s="138">
        <f>'Permitted Sources'!C25</f>
        <v>56041</v>
      </c>
      <c r="D201" s="138">
        <f>'Permitted Sources'!F25</f>
        <v>20200202</v>
      </c>
      <c r="E201" t="str">
        <f>'Permitted Sources'!I25</f>
        <v>Compressor Engines</v>
      </c>
      <c r="F201" s="177">
        <f>'Permitted Sources'!J25</f>
        <v>55.188000000000002</v>
      </c>
      <c r="G201" s="177">
        <f>'Permitted Sources'!K25</f>
        <v>1.7103900000000001</v>
      </c>
      <c r="H201" s="177">
        <f>'Permitted Sources'!L25</f>
        <v>13.008599999999999</v>
      </c>
      <c r="I201" s="177">
        <f>'Permitted Sources'!M25</f>
        <v>0</v>
      </c>
      <c r="J201" s="177">
        <f>'Permitted Sources'!N25</f>
        <v>0</v>
      </c>
      <c r="K201" s="221" t="str">
        <f>VLOOKUP(C201,fips_xref!$A$5:$H$28,8,FALSE)</f>
        <v>Total</v>
      </c>
      <c r="L201" s="25" t="str">
        <f t="shared" si="3"/>
        <v>Compressor Engines</v>
      </c>
    </row>
    <row r="202" spans="1:12" x14ac:dyDescent="0.2">
      <c r="A202" s="138" t="str">
        <f>'Permitted Sources'!A26</f>
        <v>WYDEQ Permitted Sources</v>
      </c>
      <c r="B202" s="138">
        <f>'Permitted Sources'!B26</f>
        <v>56</v>
      </c>
      <c r="C202" s="138">
        <f>'Permitted Sources'!C26</f>
        <v>56041</v>
      </c>
      <c r="D202" s="138">
        <f>'Permitted Sources'!F26</f>
        <v>20200202</v>
      </c>
      <c r="E202" t="str">
        <f>'Permitted Sources'!I26</f>
        <v>Compressor Engines</v>
      </c>
      <c r="F202" s="177">
        <f>'Permitted Sources'!J26</f>
        <v>38.3688</v>
      </c>
      <c r="G202" s="177">
        <f>'Permitted Sources'!K26</f>
        <v>11.669195999999999</v>
      </c>
      <c r="H202" s="177">
        <f>'Permitted Sources'!L26</f>
        <v>40.953000000000003</v>
      </c>
      <c r="I202" s="177">
        <f>'Permitted Sources'!M26</f>
        <v>0</v>
      </c>
      <c r="J202" s="177">
        <f>'Permitted Sources'!N26</f>
        <v>0</v>
      </c>
      <c r="K202" s="221" t="str">
        <f>VLOOKUP(C202,fips_xref!$A$5:$H$28,8,FALSE)</f>
        <v>Total</v>
      </c>
      <c r="L202" s="25" t="str">
        <f t="shared" si="3"/>
        <v>Compressor Engines</v>
      </c>
    </row>
    <row r="203" spans="1:12" x14ac:dyDescent="0.2">
      <c r="A203" s="138" t="str">
        <f>'Permitted Sources'!A27</f>
        <v>WYDEQ Permitted Sources</v>
      </c>
      <c r="B203" s="138">
        <f>'Permitted Sources'!B27</f>
        <v>56</v>
      </c>
      <c r="C203" s="138">
        <f>'Permitted Sources'!C27</f>
        <v>56041</v>
      </c>
      <c r="D203" s="138">
        <f>'Permitted Sources'!F27</f>
        <v>20200202</v>
      </c>
      <c r="E203" t="str">
        <f>'Permitted Sources'!I27</f>
        <v>Compressor Engines</v>
      </c>
      <c r="F203" s="177">
        <f>'Permitted Sources'!J27</f>
        <v>38.3688</v>
      </c>
      <c r="G203" s="177">
        <f>'Permitted Sources'!K27</f>
        <v>11.669195999999999</v>
      </c>
      <c r="H203" s="177">
        <f>'Permitted Sources'!L27</f>
        <v>40.953000000000003</v>
      </c>
      <c r="I203" s="177">
        <f>'Permitted Sources'!M27</f>
        <v>0</v>
      </c>
      <c r="J203" s="177">
        <f>'Permitted Sources'!N27</f>
        <v>0</v>
      </c>
      <c r="K203" s="221" t="str">
        <f>VLOOKUP(C203,fips_xref!$A$5:$H$28,8,FALSE)</f>
        <v>Total</v>
      </c>
      <c r="L203" s="25" t="str">
        <f t="shared" si="3"/>
        <v>Compressor Engines</v>
      </c>
    </row>
    <row r="204" spans="1:12" x14ac:dyDescent="0.2">
      <c r="A204" s="138" t="str">
        <f>'Permitted Sources'!A28</f>
        <v>WYDEQ Permitted Sources</v>
      </c>
      <c r="B204" s="138">
        <f>'Permitted Sources'!B28</f>
        <v>56</v>
      </c>
      <c r="C204" s="138">
        <f>'Permitted Sources'!C28</f>
        <v>56023</v>
      </c>
      <c r="D204" s="138">
        <f>'Permitted Sources'!F28</f>
        <v>20200201</v>
      </c>
      <c r="E204" t="str">
        <f>'Permitted Sources'!I28</f>
        <v>Compressor Engines</v>
      </c>
      <c r="F204" s="177">
        <f>'Permitted Sources'!J28</f>
        <v>25.9</v>
      </c>
      <c r="G204" s="177">
        <f>'Permitted Sources'!K28</f>
        <v>15</v>
      </c>
      <c r="H204" s="177">
        <f>'Permitted Sources'!L28</f>
        <v>26.2</v>
      </c>
      <c r="I204" s="177">
        <f>'Permitted Sources'!M28</f>
        <v>0</v>
      </c>
      <c r="J204" s="177">
        <f>'Permitted Sources'!N28</f>
        <v>0</v>
      </c>
      <c r="K204" s="221" t="str">
        <f>VLOOKUP(C204,fips_xref!$A$5:$H$28,8,FALSE)</f>
        <v>Total</v>
      </c>
      <c r="L204" s="25" t="str">
        <f t="shared" si="3"/>
        <v>Compressor Engines</v>
      </c>
    </row>
    <row r="205" spans="1:12" x14ac:dyDescent="0.2">
      <c r="A205" s="138" t="str">
        <f>'Permitted Sources'!A29</f>
        <v>WYDEQ Permitted Sources</v>
      </c>
      <c r="B205" s="138">
        <f>'Permitted Sources'!B29</f>
        <v>56</v>
      </c>
      <c r="C205" s="138">
        <f>'Permitted Sources'!C29</f>
        <v>56023</v>
      </c>
      <c r="D205" s="138">
        <f>'Permitted Sources'!F29</f>
        <v>20200253</v>
      </c>
      <c r="E205" t="str">
        <f>'Permitted Sources'!I29</f>
        <v>Compressor Engines</v>
      </c>
      <c r="F205" s="177">
        <f>'Permitted Sources'!J29</f>
        <v>0.6</v>
      </c>
      <c r="G205" s="177">
        <f>'Permitted Sources'!K29</f>
        <v>0.3</v>
      </c>
      <c r="H205" s="177">
        <f>'Permitted Sources'!L29</f>
        <v>0.6</v>
      </c>
      <c r="I205" s="177">
        <f>'Permitted Sources'!M29</f>
        <v>0</v>
      </c>
      <c r="J205" s="177">
        <f>'Permitted Sources'!N29</f>
        <v>0</v>
      </c>
      <c r="K205" s="221" t="str">
        <f>VLOOKUP(C205,fips_xref!$A$5:$H$28,8,FALSE)</f>
        <v>Total</v>
      </c>
      <c r="L205" s="25" t="str">
        <f t="shared" si="3"/>
        <v>Compressor Engines</v>
      </c>
    </row>
    <row r="206" spans="1:12" x14ac:dyDescent="0.2">
      <c r="A206" s="138" t="str">
        <f>'Permitted Sources'!A30</f>
        <v>WYDEQ Permitted Sources</v>
      </c>
      <c r="B206" s="138" t="str">
        <f>'Permitted Sources'!B30</f>
        <v>56</v>
      </c>
      <c r="C206" s="138">
        <f>'Permitted Sources'!C30</f>
        <v>56023</v>
      </c>
      <c r="D206" s="138">
        <f>'Permitted Sources'!F30</f>
        <v>20200201</v>
      </c>
      <c r="E206" t="str">
        <f>'Permitted Sources'!I30</f>
        <v>Compressor Engines</v>
      </c>
      <c r="F206" s="177">
        <f>'Permitted Sources'!J30</f>
        <v>25.9</v>
      </c>
      <c r="G206" s="177">
        <f>'Permitted Sources'!K30</f>
        <v>15</v>
      </c>
      <c r="H206" s="177">
        <f>'Permitted Sources'!L30</f>
        <v>26.2</v>
      </c>
      <c r="I206" s="177">
        <f>'Permitted Sources'!M30</f>
        <v>0</v>
      </c>
      <c r="J206" s="177">
        <f>'Permitted Sources'!N30</f>
        <v>0</v>
      </c>
      <c r="K206" s="221" t="str">
        <f>VLOOKUP(C206,fips_xref!$A$5:$H$28,8,FALSE)</f>
        <v>Total</v>
      </c>
      <c r="L206" s="25" t="str">
        <f t="shared" si="3"/>
        <v>Compressor Engines</v>
      </c>
    </row>
    <row r="207" spans="1:12" x14ac:dyDescent="0.2">
      <c r="A207" s="138" t="str">
        <f>'Permitted Sources'!A31</f>
        <v>WYDEQ Permitted Sources</v>
      </c>
      <c r="B207" s="138" t="str">
        <f>'Permitted Sources'!B31</f>
        <v>56</v>
      </c>
      <c r="C207" s="138">
        <f>'Permitted Sources'!C31</f>
        <v>56023</v>
      </c>
      <c r="D207" s="138">
        <f>'Permitted Sources'!F31</f>
        <v>20200254</v>
      </c>
      <c r="E207" t="str">
        <f>'Permitted Sources'!I31</f>
        <v>Compressor Engines</v>
      </c>
      <c r="F207" s="177">
        <f>'Permitted Sources'!J31</f>
        <v>21.4</v>
      </c>
      <c r="G207" s="177">
        <f>'Permitted Sources'!K31</f>
        <v>10.7</v>
      </c>
      <c r="H207" s="177">
        <f>'Permitted Sources'!L31</f>
        <v>32</v>
      </c>
      <c r="I207" s="177">
        <f>'Permitted Sources'!M31</f>
        <v>0</v>
      </c>
      <c r="J207" s="177">
        <f>'Permitted Sources'!N31</f>
        <v>0</v>
      </c>
      <c r="K207" s="221" t="str">
        <f>VLOOKUP(C207,fips_xref!$A$5:$H$28,8,FALSE)</f>
        <v>Total</v>
      </c>
      <c r="L207" s="25" t="str">
        <f t="shared" si="3"/>
        <v>Compressor Engines</v>
      </c>
    </row>
    <row r="208" spans="1:12" x14ac:dyDescent="0.2">
      <c r="A208" s="138" t="str">
        <f>'Permitted Sources'!A32</f>
        <v>WYDEQ Permitted Sources</v>
      </c>
      <c r="B208" s="138">
        <f>'Permitted Sources'!B32</f>
        <v>56</v>
      </c>
      <c r="C208" s="138">
        <f>'Permitted Sources'!C32</f>
        <v>56023</v>
      </c>
      <c r="D208" s="138">
        <f>'Permitted Sources'!F32</f>
        <v>20200254</v>
      </c>
      <c r="E208" t="str">
        <f>'Permitted Sources'!I32</f>
        <v>Compressor Engines</v>
      </c>
      <c r="F208" s="177">
        <f>'Permitted Sources'!J32</f>
        <v>17.399999999999999</v>
      </c>
      <c r="G208" s="177">
        <f>'Permitted Sources'!K32</f>
        <v>8.1</v>
      </c>
      <c r="H208" s="177">
        <f>'Permitted Sources'!L32</f>
        <v>5.8</v>
      </c>
      <c r="I208" s="177">
        <f>'Permitted Sources'!M32</f>
        <v>0</v>
      </c>
      <c r="J208" s="177">
        <f>'Permitted Sources'!N32</f>
        <v>0</v>
      </c>
      <c r="K208" s="221" t="str">
        <f>VLOOKUP(C208,fips_xref!$A$5:$H$28,8,FALSE)</f>
        <v>Total</v>
      </c>
      <c r="L208" s="25" t="str">
        <f t="shared" si="3"/>
        <v>Compressor Engines</v>
      </c>
    </row>
    <row r="209" spans="1:12" x14ac:dyDescent="0.2">
      <c r="A209" s="138" t="str">
        <f>'Permitted Sources'!A33</f>
        <v>WYDEQ Permitted Sources</v>
      </c>
      <c r="B209" s="138" t="str">
        <f>'Permitted Sources'!B33</f>
        <v>56</v>
      </c>
      <c r="C209" s="138">
        <f>'Permitted Sources'!C33</f>
        <v>56007</v>
      </c>
      <c r="D209" s="138">
        <f>'Permitted Sources'!F33</f>
        <v>20200253</v>
      </c>
      <c r="E209" t="str">
        <f>'Permitted Sources'!I33</f>
        <v>Compressor Engines</v>
      </c>
      <c r="F209" s="177">
        <f>'Permitted Sources'!J33</f>
        <v>2</v>
      </c>
      <c r="G209" s="177">
        <f>'Permitted Sources'!K33</f>
        <v>0.9</v>
      </c>
      <c r="H209" s="177">
        <f>'Permitted Sources'!L33</f>
        <v>3</v>
      </c>
      <c r="I209" s="177">
        <f>'Permitted Sources'!M33</f>
        <v>0</v>
      </c>
      <c r="J209" s="177">
        <f>'Permitted Sources'!N33</f>
        <v>0</v>
      </c>
      <c r="K209" s="221" t="str">
        <f>VLOOKUP(C209,fips_xref!$A$5:$H$28,8,FALSE)</f>
        <v>Total</v>
      </c>
      <c r="L209" s="25" t="str">
        <f t="shared" si="3"/>
        <v>Compressor Engines</v>
      </c>
    </row>
    <row r="210" spans="1:12" x14ac:dyDescent="0.2">
      <c r="A210" s="138" t="str">
        <f>'Permitted Sources'!A34</f>
        <v>WYDEQ Permitted Sources</v>
      </c>
      <c r="B210" s="138" t="str">
        <f>'Permitted Sources'!B34</f>
        <v>56</v>
      </c>
      <c r="C210" s="138">
        <f>'Permitted Sources'!C34</f>
        <v>56007</v>
      </c>
      <c r="D210" s="138">
        <f>'Permitted Sources'!F34</f>
        <v>20200253</v>
      </c>
      <c r="E210" t="str">
        <f>'Permitted Sources'!I34</f>
        <v>Compressor Engines</v>
      </c>
      <c r="F210" s="177">
        <f>'Permitted Sources'!J34</f>
        <v>3.9</v>
      </c>
      <c r="G210" s="177" t="str">
        <f>'Permitted Sources'!K34</f>
        <v/>
      </c>
      <c r="H210" s="177" t="str">
        <f>'Permitted Sources'!L34</f>
        <v/>
      </c>
      <c r="I210" s="177">
        <f>'Permitted Sources'!M34</f>
        <v>0</v>
      </c>
      <c r="J210" s="177">
        <f>'Permitted Sources'!N34</f>
        <v>0</v>
      </c>
      <c r="K210" s="221" t="str">
        <f>VLOOKUP(C210,fips_xref!$A$5:$H$28,8,FALSE)</f>
        <v>Total</v>
      </c>
      <c r="L210" s="25" t="str">
        <f t="shared" si="3"/>
        <v>Compressor Engines</v>
      </c>
    </row>
    <row r="211" spans="1:12" x14ac:dyDescent="0.2">
      <c r="A211" s="138" t="str">
        <f>'Permitted Sources'!A35</f>
        <v>WYDEQ Permitted Sources</v>
      </c>
      <c r="B211" s="138" t="str">
        <f>'Permitted Sources'!B35</f>
        <v>56</v>
      </c>
      <c r="C211" s="138">
        <f>'Permitted Sources'!C35</f>
        <v>56007</v>
      </c>
      <c r="D211" s="138">
        <f>'Permitted Sources'!F35</f>
        <v>20200254</v>
      </c>
      <c r="E211" t="str">
        <f>'Permitted Sources'!I35</f>
        <v>Compressor Engines</v>
      </c>
      <c r="F211" s="177">
        <f>'Permitted Sources'!J35</f>
        <v>3.9</v>
      </c>
      <c r="G211" s="177" t="str">
        <f>'Permitted Sources'!K35</f>
        <v/>
      </c>
      <c r="H211" s="177" t="str">
        <f>'Permitted Sources'!L35</f>
        <v/>
      </c>
      <c r="I211" s="177">
        <f>'Permitted Sources'!M35</f>
        <v>0</v>
      </c>
      <c r="J211" s="177">
        <f>'Permitted Sources'!N35</f>
        <v>0</v>
      </c>
      <c r="K211" s="221" t="str">
        <f>VLOOKUP(C211,fips_xref!$A$5:$H$28,8,FALSE)</f>
        <v>Total</v>
      </c>
      <c r="L211" s="25" t="str">
        <f t="shared" si="3"/>
        <v>Compressor Engines</v>
      </c>
    </row>
    <row r="212" spans="1:12" x14ac:dyDescent="0.2">
      <c r="A212" s="138" t="str">
        <f>'Permitted Sources'!A36</f>
        <v>WYDEQ Permitted Sources</v>
      </c>
      <c r="B212" s="138" t="str">
        <f>'Permitted Sources'!B36</f>
        <v>56</v>
      </c>
      <c r="C212" s="138">
        <f>'Permitted Sources'!C36</f>
        <v>56007</v>
      </c>
      <c r="D212" s="138">
        <f>'Permitted Sources'!F36</f>
        <v>20200254</v>
      </c>
      <c r="E212" t="str">
        <f>'Permitted Sources'!I36</f>
        <v>Compressor Engines</v>
      </c>
      <c r="F212" s="177">
        <f>'Permitted Sources'!J36</f>
        <v>17.5</v>
      </c>
      <c r="G212" s="177">
        <f>'Permitted Sources'!K36</f>
        <v>11.6</v>
      </c>
      <c r="H212" s="177">
        <f>'Permitted Sources'!L36</f>
        <v>5.8</v>
      </c>
      <c r="I212" s="177">
        <f>'Permitted Sources'!M36</f>
        <v>0</v>
      </c>
      <c r="J212" s="177">
        <f>'Permitted Sources'!N36</f>
        <v>0</v>
      </c>
      <c r="K212" s="221" t="str">
        <f>VLOOKUP(C212,fips_xref!$A$5:$H$28,8,FALSE)</f>
        <v>Total</v>
      </c>
      <c r="L212" s="25" t="str">
        <f t="shared" si="3"/>
        <v>Compressor Engines</v>
      </c>
    </row>
    <row r="213" spans="1:12" x14ac:dyDescent="0.2">
      <c r="A213" s="138" t="str">
        <f>'Permitted Sources'!A37</f>
        <v>WYDEQ Permitted Sources</v>
      </c>
      <c r="B213" s="138" t="str">
        <f>'Permitted Sources'!B37</f>
        <v>56</v>
      </c>
      <c r="C213" s="138">
        <f>'Permitted Sources'!C37</f>
        <v>56007</v>
      </c>
      <c r="D213" s="138">
        <f>'Permitted Sources'!F37</f>
        <v>20200254</v>
      </c>
      <c r="E213" t="str">
        <f>'Permitted Sources'!I37</f>
        <v>Compressor Engines</v>
      </c>
      <c r="F213" s="177">
        <f>'Permitted Sources'!J37</f>
        <v>17.5</v>
      </c>
      <c r="G213" s="177">
        <f>'Permitted Sources'!K37</f>
        <v>11.6</v>
      </c>
      <c r="H213" s="177">
        <f>'Permitted Sources'!L37</f>
        <v>5.8</v>
      </c>
      <c r="I213" s="177">
        <f>'Permitted Sources'!M37</f>
        <v>0</v>
      </c>
      <c r="J213" s="177">
        <f>'Permitted Sources'!N37</f>
        <v>0</v>
      </c>
      <c r="K213" s="221" t="str">
        <f>VLOOKUP(C213,fips_xref!$A$5:$H$28,8,FALSE)</f>
        <v>Total</v>
      </c>
      <c r="L213" s="25" t="str">
        <f t="shared" si="3"/>
        <v>Compressor Engines</v>
      </c>
    </row>
    <row r="214" spans="1:12" x14ac:dyDescent="0.2">
      <c r="A214" s="138" t="str">
        <f>'Permitted Sources'!A38</f>
        <v>WYDEQ Permitted Sources</v>
      </c>
      <c r="B214" s="138" t="str">
        <f>'Permitted Sources'!B38</f>
        <v>56</v>
      </c>
      <c r="C214" s="138">
        <f>'Permitted Sources'!C38</f>
        <v>56007</v>
      </c>
      <c r="D214" s="138">
        <f>'Permitted Sources'!F38</f>
        <v>20200254</v>
      </c>
      <c r="E214" t="str">
        <f>'Permitted Sources'!I38</f>
        <v>Compressor Engines</v>
      </c>
      <c r="F214" s="177">
        <f>'Permitted Sources'!J38</f>
        <v>17.4801154613778</v>
      </c>
      <c r="G214" s="177">
        <f>'Permitted Sources'!K38</f>
        <v>8.1999999999999993</v>
      </c>
      <c r="H214" s="177">
        <f>'Permitted Sources'!L38</f>
        <v>5.8</v>
      </c>
      <c r="I214" s="177">
        <f>'Permitted Sources'!M38</f>
        <v>0</v>
      </c>
      <c r="J214" s="177">
        <f>'Permitted Sources'!N38</f>
        <v>0</v>
      </c>
      <c r="K214" s="221" t="str">
        <f>VLOOKUP(C214,fips_xref!$A$5:$H$28,8,FALSE)</f>
        <v>Total</v>
      </c>
      <c r="L214" s="25" t="str">
        <f t="shared" si="3"/>
        <v>Compressor Engines</v>
      </c>
    </row>
    <row r="215" spans="1:12" x14ac:dyDescent="0.2">
      <c r="A215" s="138" t="str">
        <f>'Permitted Sources'!A39</f>
        <v>WYDEQ Permitted Sources</v>
      </c>
      <c r="B215" s="138" t="str">
        <f>'Permitted Sources'!B39</f>
        <v>56</v>
      </c>
      <c r="C215" s="138">
        <f>'Permitted Sources'!C39</f>
        <v>56007</v>
      </c>
      <c r="D215" s="138">
        <f>'Permitted Sources'!F39</f>
        <v>20200254</v>
      </c>
      <c r="E215" t="str">
        <f>'Permitted Sources'!I39</f>
        <v>Compressor Engines</v>
      </c>
      <c r="F215" s="177">
        <f>'Permitted Sources'!J39</f>
        <v>17.4801154613778</v>
      </c>
      <c r="G215" s="177">
        <f>'Permitted Sources'!K39</f>
        <v>8.1999999999999993</v>
      </c>
      <c r="H215" s="177">
        <f>'Permitted Sources'!L39</f>
        <v>5.8</v>
      </c>
      <c r="I215" s="177">
        <f>'Permitted Sources'!M39</f>
        <v>0</v>
      </c>
      <c r="J215" s="177">
        <f>'Permitted Sources'!N39</f>
        <v>0</v>
      </c>
      <c r="K215" s="221" t="str">
        <f>VLOOKUP(C215,fips_xref!$A$5:$H$28,8,FALSE)</f>
        <v>Total</v>
      </c>
      <c r="L215" s="25" t="str">
        <f t="shared" si="3"/>
        <v>Compressor Engines</v>
      </c>
    </row>
    <row r="216" spans="1:12" x14ac:dyDescent="0.2">
      <c r="A216" s="138" t="str">
        <f>'Permitted Sources'!A40</f>
        <v>WYDEQ Permitted Sources</v>
      </c>
      <c r="B216" s="138" t="str">
        <f>'Permitted Sources'!B40</f>
        <v>56</v>
      </c>
      <c r="C216" s="138">
        <f>'Permitted Sources'!C40</f>
        <v>56007</v>
      </c>
      <c r="D216" s="138">
        <f>'Permitted Sources'!F40</f>
        <v>20200254</v>
      </c>
      <c r="E216" t="str">
        <f>'Permitted Sources'!I40</f>
        <v>Compressor Engines</v>
      </c>
      <c r="F216" s="177">
        <f>'Permitted Sources'!J40</f>
        <v>13.601443075420301</v>
      </c>
      <c r="G216" s="177">
        <f>'Permitted Sources'!K40</f>
        <v>9.5</v>
      </c>
      <c r="H216" s="177">
        <f>'Permitted Sources'!L40</f>
        <v>6.8</v>
      </c>
      <c r="I216" s="177">
        <f>'Permitted Sources'!M40</f>
        <v>0</v>
      </c>
      <c r="J216" s="177">
        <f>'Permitted Sources'!N40</f>
        <v>0</v>
      </c>
      <c r="K216" s="221" t="str">
        <f>VLOOKUP(C216,fips_xref!$A$5:$H$28,8,FALSE)</f>
        <v>Total</v>
      </c>
      <c r="L216" s="25" t="str">
        <f t="shared" si="3"/>
        <v>Compressor Engines</v>
      </c>
    </row>
    <row r="217" spans="1:12" x14ac:dyDescent="0.2">
      <c r="A217" s="138" t="str">
        <f>'Permitted Sources'!A41</f>
        <v>WYDEQ Permitted Sources</v>
      </c>
      <c r="B217" s="138" t="str">
        <f>'Permitted Sources'!B41</f>
        <v>56</v>
      </c>
      <c r="C217" s="138">
        <f>'Permitted Sources'!C41</f>
        <v>56007</v>
      </c>
      <c r="D217" s="138">
        <f>'Permitted Sources'!F41</f>
        <v>20200254</v>
      </c>
      <c r="E217" t="str">
        <f>'Permitted Sources'!I41</f>
        <v>Compressor Engines</v>
      </c>
      <c r="F217" s="177">
        <f>'Permitted Sources'!J41</f>
        <v>13.601443075420301</v>
      </c>
      <c r="G217" s="177">
        <f>'Permitted Sources'!K41</f>
        <v>9.5</v>
      </c>
      <c r="H217" s="177">
        <f>'Permitted Sources'!L41</f>
        <v>6.8</v>
      </c>
      <c r="I217" s="177">
        <f>'Permitted Sources'!M41</f>
        <v>0</v>
      </c>
      <c r="J217" s="177">
        <f>'Permitted Sources'!N41</f>
        <v>0</v>
      </c>
      <c r="K217" s="221" t="str">
        <f>VLOOKUP(C217,fips_xref!$A$5:$H$28,8,FALSE)</f>
        <v>Total</v>
      </c>
      <c r="L217" s="25" t="str">
        <f t="shared" si="3"/>
        <v>Compressor Engines</v>
      </c>
    </row>
    <row r="218" spans="1:12" x14ac:dyDescent="0.2">
      <c r="A218" s="138" t="str">
        <f>'Permitted Sources'!A42</f>
        <v>WYDEQ Permitted Sources</v>
      </c>
      <c r="B218" s="138" t="str">
        <f>'Permitted Sources'!B42</f>
        <v>56</v>
      </c>
      <c r="C218" s="138">
        <f>'Permitted Sources'!C42</f>
        <v>56007</v>
      </c>
      <c r="D218" s="138">
        <f>'Permitted Sources'!F42</f>
        <v>20200253</v>
      </c>
      <c r="E218" t="str">
        <f>'Permitted Sources'!I42</f>
        <v>Compressor Engines</v>
      </c>
      <c r="F218" s="177">
        <f>'Permitted Sources'!J42</f>
        <v>7.7851738114554303</v>
      </c>
      <c r="G218" s="177">
        <f>'Permitted Sources'!K42</f>
        <v>7.8</v>
      </c>
      <c r="H218" s="177">
        <f>'Permitted Sources'!L42</f>
        <v>16.7</v>
      </c>
      <c r="I218" s="177">
        <f>'Permitted Sources'!M42</f>
        <v>0</v>
      </c>
      <c r="J218" s="177">
        <f>'Permitted Sources'!N42</f>
        <v>0</v>
      </c>
      <c r="K218" s="221" t="str">
        <f>VLOOKUP(C218,fips_xref!$A$5:$H$28,8,FALSE)</f>
        <v>Total</v>
      </c>
      <c r="L218" s="25" t="str">
        <f t="shared" si="3"/>
        <v>Compressor Engines</v>
      </c>
    </row>
    <row r="219" spans="1:12" x14ac:dyDescent="0.2">
      <c r="A219" s="138" t="str">
        <f>'Permitted Sources'!A43</f>
        <v>WYDEQ Permitted Sources</v>
      </c>
      <c r="B219" s="138" t="str">
        <f>'Permitted Sources'!B43</f>
        <v>56</v>
      </c>
      <c r="C219" s="138">
        <f>'Permitted Sources'!C43</f>
        <v>56007</v>
      </c>
      <c r="D219" s="138">
        <f>'Permitted Sources'!F43</f>
        <v>20200254</v>
      </c>
      <c r="E219" t="str">
        <f>'Permitted Sources'!I43</f>
        <v>Compressor Engines</v>
      </c>
      <c r="F219" s="177">
        <f>'Permitted Sources'!J43</f>
        <v>15</v>
      </c>
      <c r="G219" s="177">
        <f>'Permitted Sources'!K43</f>
        <v>15</v>
      </c>
      <c r="H219" s="177">
        <f>'Permitted Sources'!L43</f>
        <v>5.4</v>
      </c>
      <c r="I219" s="177">
        <f>'Permitted Sources'!M43</f>
        <v>0</v>
      </c>
      <c r="J219" s="177">
        <f>'Permitted Sources'!N43</f>
        <v>0</v>
      </c>
      <c r="K219" s="221" t="str">
        <f>VLOOKUP(C219,fips_xref!$A$5:$H$28,8,FALSE)</f>
        <v>Total</v>
      </c>
      <c r="L219" s="25" t="str">
        <f t="shared" si="3"/>
        <v>Compressor Engines</v>
      </c>
    </row>
    <row r="220" spans="1:12" x14ac:dyDescent="0.2">
      <c r="A220" s="138" t="str">
        <f>'Permitted Sources'!A44</f>
        <v>WYDEQ Permitted Sources</v>
      </c>
      <c r="B220" s="138" t="str">
        <f>'Permitted Sources'!B44</f>
        <v>56</v>
      </c>
      <c r="C220" s="138">
        <f>'Permitted Sources'!C44</f>
        <v>56007</v>
      </c>
      <c r="D220" s="138">
        <f>'Permitted Sources'!F44</f>
        <v>20200253</v>
      </c>
      <c r="E220" t="str">
        <f>'Permitted Sources'!I44</f>
        <v>Compressor Engines</v>
      </c>
      <c r="F220" s="177">
        <f>'Permitted Sources'!J44</f>
        <v>11.1</v>
      </c>
      <c r="G220" s="177">
        <f>'Permitted Sources'!K44</f>
        <v>11.1</v>
      </c>
      <c r="H220" s="177">
        <f>'Permitted Sources'!L44</f>
        <v>16.7</v>
      </c>
      <c r="I220" s="177">
        <f>'Permitted Sources'!M44</f>
        <v>0</v>
      </c>
      <c r="J220" s="177">
        <f>'Permitted Sources'!N44</f>
        <v>0</v>
      </c>
      <c r="K220" s="221" t="str">
        <f>VLOOKUP(C220,fips_xref!$A$5:$H$28,8,FALSE)</f>
        <v>Total</v>
      </c>
      <c r="L220" s="25" t="str">
        <f t="shared" si="3"/>
        <v>Compressor Engines</v>
      </c>
    </row>
    <row r="221" spans="1:12" x14ac:dyDescent="0.2">
      <c r="A221" s="138" t="str">
        <f>'Permitted Sources'!A45</f>
        <v>WYDEQ Permitted Sources</v>
      </c>
      <c r="B221" s="138" t="str">
        <f>'Permitted Sources'!B45</f>
        <v>56</v>
      </c>
      <c r="C221" s="138">
        <f>'Permitted Sources'!C45</f>
        <v>56007</v>
      </c>
      <c r="D221" s="138">
        <f>'Permitted Sources'!F45</f>
        <v>20200253</v>
      </c>
      <c r="E221" t="str">
        <f>'Permitted Sources'!I45</f>
        <v>Compressor Engines</v>
      </c>
      <c r="F221" s="177">
        <f>'Permitted Sources'!J45</f>
        <v>11.1</v>
      </c>
      <c r="G221" s="177">
        <f>'Permitted Sources'!K45</f>
        <v>11.1</v>
      </c>
      <c r="H221" s="177">
        <f>'Permitted Sources'!L45</f>
        <v>16.7</v>
      </c>
      <c r="I221" s="177">
        <f>'Permitted Sources'!M45</f>
        <v>0</v>
      </c>
      <c r="J221" s="177">
        <f>'Permitted Sources'!N45</f>
        <v>0</v>
      </c>
      <c r="K221" s="221" t="str">
        <f>VLOOKUP(C221,fips_xref!$A$5:$H$28,8,FALSE)</f>
        <v>Total</v>
      </c>
      <c r="L221" s="25" t="str">
        <f t="shared" si="3"/>
        <v>Compressor Engines</v>
      </c>
    </row>
    <row r="222" spans="1:12" x14ac:dyDescent="0.2">
      <c r="A222" s="138" t="str">
        <f>'Permitted Sources'!A46</f>
        <v>WYDEQ Permitted Sources</v>
      </c>
      <c r="B222" s="138" t="str">
        <f>'Permitted Sources'!B46</f>
        <v>56</v>
      </c>
      <c r="C222" s="138">
        <f>'Permitted Sources'!C46</f>
        <v>56007</v>
      </c>
      <c r="D222" s="138">
        <f>'Permitted Sources'!F46</f>
        <v>20200254</v>
      </c>
      <c r="E222" t="str">
        <f>'Permitted Sources'!I46</f>
        <v>Compressor Engines</v>
      </c>
      <c r="F222" s="177">
        <f>'Permitted Sources'!J46</f>
        <v>17.5</v>
      </c>
      <c r="G222" s="177">
        <f>'Permitted Sources'!K46</f>
        <v>5.2</v>
      </c>
      <c r="H222" s="177">
        <f>'Permitted Sources'!L46</f>
        <v>5.8</v>
      </c>
      <c r="I222" s="177">
        <f>'Permitted Sources'!M46</f>
        <v>0</v>
      </c>
      <c r="J222" s="177">
        <f>'Permitted Sources'!N46</f>
        <v>0</v>
      </c>
      <c r="K222" s="221" t="str">
        <f>VLOOKUP(C222,fips_xref!$A$5:$H$28,8,FALSE)</f>
        <v>Total</v>
      </c>
      <c r="L222" s="25" t="str">
        <f t="shared" si="3"/>
        <v>Compressor Engines</v>
      </c>
    </row>
    <row r="223" spans="1:12" x14ac:dyDescent="0.2">
      <c r="A223" s="138" t="str">
        <f>'Permitted Sources'!A47</f>
        <v>WYDEQ Permitted Sources</v>
      </c>
      <c r="B223" s="138" t="str">
        <f>'Permitted Sources'!B47</f>
        <v>56</v>
      </c>
      <c r="C223" s="138">
        <f>'Permitted Sources'!C47</f>
        <v>56007</v>
      </c>
      <c r="D223" s="138">
        <f>'Permitted Sources'!F47</f>
        <v>20200254</v>
      </c>
      <c r="E223" t="str">
        <f>'Permitted Sources'!I47</f>
        <v>Compressor Engines</v>
      </c>
      <c r="F223" s="177">
        <f>'Permitted Sources'!J47</f>
        <v>17.5</v>
      </c>
      <c r="G223" s="177">
        <f>'Permitted Sources'!K47</f>
        <v>5.2</v>
      </c>
      <c r="H223" s="177">
        <f>'Permitted Sources'!L47</f>
        <v>5.8</v>
      </c>
      <c r="I223" s="177">
        <f>'Permitted Sources'!M47</f>
        <v>0</v>
      </c>
      <c r="J223" s="177">
        <f>'Permitted Sources'!N47</f>
        <v>0</v>
      </c>
      <c r="K223" s="221" t="str">
        <f>VLOOKUP(C223,fips_xref!$A$5:$H$28,8,FALSE)</f>
        <v>Total</v>
      </c>
      <c r="L223" s="25" t="str">
        <f t="shared" si="3"/>
        <v>Compressor Engines</v>
      </c>
    </row>
    <row r="224" spans="1:12" x14ac:dyDescent="0.2">
      <c r="A224" s="138" t="str">
        <f>'Permitted Sources'!A48</f>
        <v>WYDEQ Permitted Sources</v>
      </c>
      <c r="B224" s="138" t="str">
        <f>'Permitted Sources'!B48</f>
        <v>56</v>
      </c>
      <c r="C224" s="138">
        <f>'Permitted Sources'!C48</f>
        <v>56007</v>
      </c>
      <c r="D224" s="138">
        <f>'Permitted Sources'!F48</f>
        <v>20200253</v>
      </c>
      <c r="E224" t="str">
        <f>'Permitted Sources'!I48</f>
        <v>Compressor Engines</v>
      </c>
      <c r="F224" s="177">
        <f>'Permitted Sources'!J48</f>
        <v>11.7</v>
      </c>
      <c r="G224" s="177">
        <f>'Permitted Sources'!K48</f>
        <v>11.7</v>
      </c>
      <c r="H224" s="177">
        <f>'Permitted Sources'!L48</f>
        <v>23.3</v>
      </c>
      <c r="I224" s="177">
        <f>'Permitted Sources'!M48</f>
        <v>0</v>
      </c>
      <c r="J224" s="177">
        <f>'Permitted Sources'!N48</f>
        <v>0</v>
      </c>
      <c r="K224" s="221" t="str">
        <f>VLOOKUP(C224,fips_xref!$A$5:$H$28,8,FALSE)</f>
        <v>Total</v>
      </c>
      <c r="L224" s="25" t="str">
        <f t="shared" si="3"/>
        <v>Compressor Engines</v>
      </c>
    </row>
    <row r="225" spans="1:12" x14ac:dyDescent="0.2">
      <c r="A225" s="138" t="str">
        <f>'Permitted Sources'!A49</f>
        <v>WYDEQ Permitted Sources</v>
      </c>
      <c r="B225" s="138" t="str">
        <f>'Permitted Sources'!B49</f>
        <v>56</v>
      </c>
      <c r="C225" s="138">
        <f>'Permitted Sources'!C49</f>
        <v>56007</v>
      </c>
      <c r="D225" s="138">
        <f>'Permitted Sources'!F49</f>
        <v>20200253</v>
      </c>
      <c r="E225" t="str">
        <f>'Permitted Sources'!I49</f>
        <v>Compressor Engines</v>
      </c>
      <c r="F225" s="177">
        <f>'Permitted Sources'!J49</f>
        <v>11.7</v>
      </c>
      <c r="G225" s="177">
        <f>'Permitted Sources'!K49</f>
        <v>5.266</v>
      </c>
      <c r="H225" s="177">
        <f>'Permitted Sources'!L49</f>
        <v>23.3</v>
      </c>
      <c r="I225" s="177">
        <f>'Permitted Sources'!M49</f>
        <v>0</v>
      </c>
      <c r="J225" s="177">
        <f>'Permitted Sources'!N49</f>
        <v>0</v>
      </c>
      <c r="K225" s="221" t="str">
        <f>VLOOKUP(C225,fips_xref!$A$5:$H$28,8,FALSE)</f>
        <v>Total</v>
      </c>
      <c r="L225" s="25" t="str">
        <f t="shared" si="3"/>
        <v>Compressor Engines</v>
      </c>
    </row>
    <row r="226" spans="1:12" x14ac:dyDescent="0.2">
      <c r="A226" s="138" t="str">
        <f>'Permitted Sources'!A50</f>
        <v>WYDEQ Permitted Sources</v>
      </c>
      <c r="B226" s="138" t="str">
        <f>'Permitted Sources'!B50</f>
        <v>56</v>
      </c>
      <c r="C226" s="138">
        <f>'Permitted Sources'!C50</f>
        <v>56007</v>
      </c>
      <c r="D226" s="138">
        <f>'Permitted Sources'!F50</f>
        <v>20200254</v>
      </c>
      <c r="E226" t="str">
        <f>'Permitted Sources'!I50</f>
        <v>Compressor Engines</v>
      </c>
      <c r="F226" s="177">
        <f>'Permitted Sources'!J50</f>
        <v>17.3235771139625</v>
      </c>
      <c r="G226" s="177">
        <f>'Permitted Sources'!K50</f>
        <v>5.2</v>
      </c>
      <c r="H226" s="177">
        <f>'Permitted Sources'!L50</f>
        <v>5.8</v>
      </c>
      <c r="I226" s="177">
        <f>'Permitted Sources'!M50</f>
        <v>0</v>
      </c>
      <c r="J226" s="177">
        <f>'Permitted Sources'!N50</f>
        <v>0</v>
      </c>
      <c r="K226" s="221" t="str">
        <f>VLOOKUP(C226,fips_xref!$A$5:$H$28,8,FALSE)</f>
        <v>Total</v>
      </c>
      <c r="L226" s="25" t="str">
        <f t="shared" si="3"/>
        <v>Compressor Engines</v>
      </c>
    </row>
    <row r="227" spans="1:12" x14ac:dyDescent="0.2">
      <c r="A227" s="138" t="str">
        <f>'Permitted Sources'!A51</f>
        <v>WYDEQ Permitted Sources</v>
      </c>
      <c r="B227" s="138" t="str">
        <f>'Permitted Sources'!B51</f>
        <v>56</v>
      </c>
      <c r="C227" s="138">
        <f>'Permitted Sources'!C51</f>
        <v>56007</v>
      </c>
      <c r="D227" s="138">
        <f>'Permitted Sources'!F51</f>
        <v>20200253</v>
      </c>
      <c r="E227" t="str">
        <f>'Permitted Sources'!I51</f>
        <v>Compressor Engines</v>
      </c>
      <c r="F227" s="177">
        <f>'Permitted Sources'!J51</f>
        <v>1.3010075985184699</v>
      </c>
      <c r="G227" s="177">
        <f>'Permitted Sources'!K51</f>
        <v>0.3</v>
      </c>
      <c r="H227" s="177">
        <f>'Permitted Sources'!L51</f>
        <v>1.2</v>
      </c>
      <c r="I227" s="177">
        <f>'Permitted Sources'!M51</f>
        <v>0</v>
      </c>
      <c r="J227" s="177">
        <f>'Permitted Sources'!N51</f>
        <v>0</v>
      </c>
      <c r="K227" s="221" t="str">
        <f>VLOOKUP(C227,fips_xref!$A$5:$H$28,8,FALSE)</f>
        <v>Total</v>
      </c>
      <c r="L227" s="25" t="str">
        <f t="shared" si="3"/>
        <v>Compressor Engines</v>
      </c>
    </row>
    <row r="228" spans="1:12" x14ac:dyDescent="0.2">
      <c r="A228" s="138" t="str">
        <f>'Permitted Sources'!A52</f>
        <v>WYDEQ Permitted Sources</v>
      </c>
      <c r="B228" s="138" t="str">
        <f>'Permitted Sources'!B52</f>
        <v>56</v>
      </c>
      <c r="C228" s="138">
        <f>'Permitted Sources'!C52</f>
        <v>56007</v>
      </c>
      <c r="D228" s="138">
        <f>'Permitted Sources'!F52</f>
        <v>20200254</v>
      </c>
      <c r="E228" t="str">
        <f>'Permitted Sources'!I52</f>
        <v>Compressor Engines</v>
      </c>
      <c r="F228" s="177">
        <f>'Permitted Sources'!J52</f>
        <v>18.812430729379301</v>
      </c>
      <c r="G228" s="177">
        <f>'Permitted Sources'!K52</f>
        <v>2.4</v>
      </c>
      <c r="H228" s="177">
        <f>'Permitted Sources'!L52</f>
        <v>14.1</v>
      </c>
      <c r="I228" s="177">
        <f>'Permitted Sources'!M52</f>
        <v>0</v>
      </c>
      <c r="J228" s="177">
        <f>'Permitted Sources'!N52</f>
        <v>0</v>
      </c>
      <c r="K228" s="221" t="str">
        <f>VLOOKUP(C228,fips_xref!$A$5:$H$28,8,FALSE)</f>
        <v>Total</v>
      </c>
      <c r="L228" s="25" t="str">
        <f t="shared" si="3"/>
        <v>Compressor Engines</v>
      </c>
    </row>
    <row r="229" spans="1:12" x14ac:dyDescent="0.2">
      <c r="A229" s="138" t="str">
        <f>'Permitted Sources'!A53</f>
        <v>WYDEQ Permitted Sources</v>
      </c>
      <c r="B229" s="138" t="str">
        <f>'Permitted Sources'!B53</f>
        <v>56</v>
      </c>
      <c r="C229" s="138">
        <f>'Permitted Sources'!C53</f>
        <v>56007</v>
      </c>
      <c r="D229" s="138">
        <f>'Permitted Sources'!F53</f>
        <v>20200254</v>
      </c>
      <c r="E229" t="str">
        <f>'Permitted Sources'!I53</f>
        <v>Compressor Engines</v>
      </c>
      <c r="F229" s="177">
        <f>'Permitted Sources'!J53</f>
        <v>17.010500419131802</v>
      </c>
      <c r="G229" s="177">
        <f>'Permitted Sources'!K53</f>
        <v>5.7</v>
      </c>
      <c r="H229" s="177">
        <f>'Permitted Sources'!L53</f>
        <v>5.7</v>
      </c>
      <c r="I229" s="177">
        <f>'Permitted Sources'!M53</f>
        <v>0</v>
      </c>
      <c r="J229" s="177">
        <f>'Permitted Sources'!N53</f>
        <v>0</v>
      </c>
      <c r="K229" s="221" t="str">
        <f>VLOOKUP(C229,fips_xref!$A$5:$H$28,8,FALSE)</f>
        <v>Total</v>
      </c>
      <c r="L229" s="25" t="str">
        <f t="shared" si="3"/>
        <v>Compressor Engines</v>
      </c>
    </row>
    <row r="230" spans="1:12" x14ac:dyDescent="0.2">
      <c r="A230" s="138" t="str">
        <f>'Permitted Sources'!A54</f>
        <v>WYDEQ Permitted Sources</v>
      </c>
      <c r="B230" s="138" t="str">
        <f>'Permitted Sources'!B54</f>
        <v>56</v>
      </c>
      <c r="C230" s="138">
        <f>'Permitted Sources'!C54</f>
        <v>56007</v>
      </c>
      <c r="D230" s="138">
        <f>'Permitted Sources'!F54</f>
        <v>20200254</v>
      </c>
      <c r="E230" t="str">
        <f>'Permitted Sources'!I54</f>
        <v>Compressor Engines</v>
      </c>
      <c r="F230" s="177">
        <f>'Permitted Sources'!J54</f>
        <v>32.4</v>
      </c>
      <c r="G230" s="177">
        <f>'Permitted Sources'!K54</f>
        <v>13.4</v>
      </c>
      <c r="H230" s="177">
        <f>'Permitted Sources'!L54</f>
        <v>14.1</v>
      </c>
      <c r="I230" s="177">
        <f>'Permitted Sources'!M54</f>
        <v>0</v>
      </c>
      <c r="J230" s="177">
        <f>'Permitted Sources'!N54</f>
        <v>0</v>
      </c>
      <c r="K230" s="221" t="str">
        <f>VLOOKUP(C230,fips_xref!$A$5:$H$28,8,FALSE)</f>
        <v>Total</v>
      </c>
      <c r="L230" s="25" t="str">
        <f t="shared" si="3"/>
        <v>Compressor Engines</v>
      </c>
    </row>
    <row r="231" spans="1:12" x14ac:dyDescent="0.2">
      <c r="A231" s="138" t="str">
        <f>'Permitted Sources'!A55</f>
        <v>WYDEQ Permitted Sources</v>
      </c>
      <c r="B231" s="138" t="str">
        <f>'Permitted Sources'!B55</f>
        <v>56</v>
      </c>
      <c r="C231" s="138">
        <f>'Permitted Sources'!C55</f>
        <v>56007</v>
      </c>
      <c r="D231" s="138">
        <f>'Permitted Sources'!F55</f>
        <v>20200254</v>
      </c>
      <c r="E231" t="str">
        <f>'Permitted Sources'!I55</f>
        <v>Compressor Engines</v>
      </c>
      <c r="F231" s="177">
        <f>'Permitted Sources'!J55</f>
        <v>32.4</v>
      </c>
      <c r="G231" s="177">
        <f>'Permitted Sources'!K55</f>
        <v>13.4</v>
      </c>
      <c r="H231" s="177">
        <f>'Permitted Sources'!L55</f>
        <v>14.1</v>
      </c>
      <c r="I231" s="177">
        <f>'Permitted Sources'!M55</f>
        <v>0</v>
      </c>
      <c r="J231" s="177">
        <f>'Permitted Sources'!N55</f>
        <v>0</v>
      </c>
      <c r="K231" s="221" t="str">
        <f>VLOOKUP(C231,fips_xref!$A$5:$H$28,8,FALSE)</f>
        <v>Total</v>
      </c>
      <c r="L231" s="25" t="str">
        <f t="shared" si="3"/>
        <v>Compressor Engines</v>
      </c>
    </row>
    <row r="232" spans="1:12" x14ac:dyDescent="0.2">
      <c r="A232" s="138" t="str">
        <f>'Permitted Sources'!A56</f>
        <v>WYDEQ Permitted Sources</v>
      </c>
      <c r="B232" s="138" t="str">
        <f>'Permitted Sources'!B56</f>
        <v>56</v>
      </c>
      <c r="C232" s="138">
        <f>'Permitted Sources'!C56</f>
        <v>56007</v>
      </c>
      <c r="D232" s="138">
        <f>'Permitted Sources'!F56</f>
        <v>20200254</v>
      </c>
      <c r="E232" t="str">
        <f>'Permitted Sources'!I56</f>
        <v>Compressor Engines</v>
      </c>
      <c r="F232" s="177">
        <f>'Permitted Sources'!J56</f>
        <v>6.1</v>
      </c>
      <c r="G232" s="177">
        <f>'Permitted Sources'!K56</f>
        <v>3.4</v>
      </c>
      <c r="H232" s="177">
        <f>'Permitted Sources'!L56</f>
        <v>3.1</v>
      </c>
      <c r="I232" s="177">
        <f>'Permitted Sources'!M56</f>
        <v>0</v>
      </c>
      <c r="J232" s="177">
        <f>'Permitted Sources'!N56</f>
        <v>0</v>
      </c>
      <c r="K232" s="221" t="str">
        <f>VLOOKUP(C232,fips_xref!$A$5:$H$28,8,FALSE)</f>
        <v>Total</v>
      </c>
      <c r="L232" s="25" t="str">
        <f t="shared" si="3"/>
        <v>Compressor Engines</v>
      </c>
    </row>
    <row r="233" spans="1:12" x14ac:dyDescent="0.2">
      <c r="A233" s="138" t="str">
        <f>'Permitted Sources'!A57</f>
        <v>WYDEQ Permitted Sources</v>
      </c>
      <c r="B233" s="138" t="str">
        <f>'Permitted Sources'!B57</f>
        <v>56</v>
      </c>
      <c r="C233" s="138">
        <f>'Permitted Sources'!C57</f>
        <v>56007</v>
      </c>
      <c r="D233" s="138">
        <f>'Permitted Sources'!F57</f>
        <v>20200254</v>
      </c>
      <c r="E233" t="str">
        <f>'Permitted Sources'!I57</f>
        <v>Compressor Engines</v>
      </c>
      <c r="F233" s="177">
        <f>'Permitted Sources'!J57</f>
        <v>6.1</v>
      </c>
      <c r="G233" s="177">
        <f>'Permitted Sources'!K57</f>
        <v>3.4</v>
      </c>
      <c r="H233" s="177">
        <f>'Permitted Sources'!L57</f>
        <v>3.1</v>
      </c>
      <c r="I233" s="177">
        <f>'Permitted Sources'!M57</f>
        <v>0</v>
      </c>
      <c r="J233" s="177">
        <f>'Permitted Sources'!N57</f>
        <v>0</v>
      </c>
      <c r="K233" s="221" t="str">
        <f>VLOOKUP(C233,fips_xref!$A$5:$H$28,8,FALSE)</f>
        <v>Total</v>
      </c>
      <c r="L233" s="25" t="str">
        <f t="shared" si="3"/>
        <v>Compressor Engines</v>
      </c>
    </row>
    <row r="234" spans="1:12" x14ac:dyDescent="0.2">
      <c r="A234" s="138" t="str">
        <f>'Permitted Sources'!A58</f>
        <v>WYDEQ Permitted Sources</v>
      </c>
      <c r="B234" s="138" t="str">
        <f>'Permitted Sources'!B58</f>
        <v>56</v>
      </c>
      <c r="C234" s="138">
        <f>'Permitted Sources'!C58</f>
        <v>56007</v>
      </c>
      <c r="D234" s="138">
        <f>'Permitted Sources'!F58</f>
        <v>20200253</v>
      </c>
      <c r="E234" t="str">
        <f>'Permitted Sources'!I58</f>
        <v>Compressor Engines</v>
      </c>
      <c r="F234" s="177">
        <f>'Permitted Sources'!J58</f>
        <v>8.3949988500000003</v>
      </c>
      <c r="G234" s="177" t="str">
        <f>'Permitted Sources'!K58</f>
        <v/>
      </c>
      <c r="H234" s="177" t="str">
        <f>'Permitted Sources'!L58</f>
        <v/>
      </c>
      <c r="I234" s="177">
        <f>'Permitted Sources'!M58</f>
        <v>0</v>
      </c>
      <c r="J234" s="177">
        <f>'Permitted Sources'!N58</f>
        <v>0</v>
      </c>
      <c r="K234" s="221" t="str">
        <f>VLOOKUP(C234,fips_xref!$A$5:$H$28,8,FALSE)</f>
        <v>Total</v>
      </c>
      <c r="L234" s="25" t="str">
        <f t="shared" si="3"/>
        <v>Compressor Engines</v>
      </c>
    </row>
    <row r="235" spans="1:12" x14ac:dyDescent="0.2">
      <c r="A235" s="138" t="str">
        <f>'Permitted Sources'!A59</f>
        <v>WYDEQ Permitted Sources</v>
      </c>
      <c r="B235" s="138" t="str">
        <f>'Permitted Sources'!B59</f>
        <v>56</v>
      </c>
      <c r="C235" s="138">
        <f>'Permitted Sources'!C59</f>
        <v>56007</v>
      </c>
      <c r="D235" s="138">
        <f>'Permitted Sources'!F59</f>
        <v>20200254</v>
      </c>
      <c r="E235" t="str">
        <f>'Permitted Sources'!I59</f>
        <v>Compressor Engines</v>
      </c>
      <c r="F235" s="177">
        <f>'Permitted Sources'!J59</f>
        <v>17.3</v>
      </c>
      <c r="G235" s="177" t="str">
        <f>'Permitted Sources'!K59</f>
        <v/>
      </c>
      <c r="H235" s="177" t="str">
        <f>'Permitted Sources'!L59</f>
        <v/>
      </c>
      <c r="I235" s="177">
        <f>'Permitted Sources'!M59</f>
        <v>0</v>
      </c>
      <c r="J235" s="177">
        <f>'Permitted Sources'!N59</f>
        <v>0</v>
      </c>
      <c r="K235" s="221" t="str">
        <f>VLOOKUP(C235,fips_xref!$A$5:$H$28,8,FALSE)</f>
        <v>Total</v>
      </c>
      <c r="L235" s="25" t="str">
        <f t="shared" si="3"/>
        <v>Compressor Engines</v>
      </c>
    </row>
    <row r="236" spans="1:12" x14ac:dyDescent="0.2">
      <c r="A236" s="138" t="str">
        <f>'Permitted Sources'!A60</f>
        <v>WYDEQ Permitted Sources</v>
      </c>
      <c r="B236" s="138" t="str">
        <f>'Permitted Sources'!B60</f>
        <v>56</v>
      </c>
      <c r="C236" s="138">
        <f>'Permitted Sources'!C60</f>
        <v>56007</v>
      </c>
      <c r="D236" s="138">
        <f>'Permitted Sources'!F60</f>
        <v>20200253</v>
      </c>
      <c r="E236" t="str">
        <f>'Permitted Sources'!I60</f>
        <v>Compressor Engines</v>
      </c>
      <c r="F236" s="177">
        <f>'Permitted Sources'!J60</f>
        <v>0.7</v>
      </c>
      <c r="G236" s="177">
        <f>'Permitted Sources'!K60</f>
        <v>0.7</v>
      </c>
      <c r="H236" s="177">
        <f>'Permitted Sources'!L60</f>
        <v>2.2000000000000002</v>
      </c>
      <c r="I236" s="177">
        <f>'Permitted Sources'!M60</f>
        <v>0</v>
      </c>
      <c r="J236" s="177">
        <f>'Permitted Sources'!N60</f>
        <v>0</v>
      </c>
      <c r="K236" s="221" t="str">
        <f>VLOOKUP(C236,fips_xref!$A$5:$H$28,8,FALSE)</f>
        <v>Total</v>
      </c>
      <c r="L236" s="25" t="str">
        <f t="shared" si="3"/>
        <v>Compressor Engines</v>
      </c>
    </row>
    <row r="237" spans="1:12" x14ac:dyDescent="0.2">
      <c r="A237" s="138" t="str">
        <f>'Permitted Sources'!A61</f>
        <v>WYDEQ Permitted Sources</v>
      </c>
      <c r="B237" s="138" t="str">
        <f>'Permitted Sources'!B61</f>
        <v>56</v>
      </c>
      <c r="C237" s="138">
        <f>'Permitted Sources'!C61</f>
        <v>56007</v>
      </c>
      <c r="D237" s="138">
        <f>'Permitted Sources'!F61</f>
        <v>20200254</v>
      </c>
      <c r="E237" t="str">
        <f>'Permitted Sources'!I61</f>
        <v>Compressor Engines</v>
      </c>
      <c r="F237" s="177">
        <f>'Permitted Sources'!J61</f>
        <v>19.408000000000001</v>
      </c>
      <c r="G237" s="177">
        <f>'Permitted Sources'!K61</f>
        <v>6.4660000000000002</v>
      </c>
      <c r="H237" s="177">
        <f>'Permitted Sources'!L61</f>
        <v>12.930999999999999</v>
      </c>
      <c r="I237" s="177">
        <f>'Permitted Sources'!M61</f>
        <v>0</v>
      </c>
      <c r="J237" s="177">
        <f>'Permitted Sources'!N61</f>
        <v>0</v>
      </c>
      <c r="K237" s="221" t="str">
        <f>VLOOKUP(C237,fips_xref!$A$5:$H$28,8,FALSE)</f>
        <v>Total</v>
      </c>
      <c r="L237" s="25" t="str">
        <f t="shared" si="3"/>
        <v>Compressor Engines</v>
      </c>
    </row>
    <row r="238" spans="1:12" x14ac:dyDescent="0.2">
      <c r="A238" s="138" t="str">
        <f>'Permitted Sources'!A62</f>
        <v>WYDEQ Permitted Sources</v>
      </c>
      <c r="B238" s="138" t="str">
        <f>'Permitted Sources'!B62</f>
        <v>56</v>
      </c>
      <c r="C238" s="138">
        <f>'Permitted Sources'!C62</f>
        <v>56007</v>
      </c>
      <c r="D238" s="138">
        <f>'Permitted Sources'!F62</f>
        <v>20200254</v>
      </c>
      <c r="E238" t="str">
        <f>'Permitted Sources'!I62</f>
        <v>Compressor Engines</v>
      </c>
      <c r="F238" s="177">
        <f>'Permitted Sources'!J62</f>
        <v>19.408000000000001</v>
      </c>
      <c r="G238" s="177">
        <f>'Permitted Sources'!K62</f>
        <v>6.4660000000000002</v>
      </c>
      <c r="H238" s="177">
        <f>'Permitted Sources'!L62</f>
        <v>12.930999999999999</v>
      </c>
      <c r="I238" s="177">
        <f>'Permitted Sources'!M62</f>
        <v>0</v>
      </c>
      <c r="J238" s="177">
        <f>'Permitted Sources'!N62</f>
        <v>0</v>
      </c>
      <c r="K238" s="221" t="str">
        <f>VLOOKUP(C238,fips_xref!$A$5:$H$28,8,FALSE)</f>
        <v>Total</v>
      </c>
      <c r="L238" s="25" t="str">
        <f t="shared" si="3"/>
        <v>Compressor Engines</v>
      </c>
    </row>
    <row r="239" spans="1:12" x14ac:dyDescent="0.2">
      <c r="A239" s="138" t="str">
        <f>'Permitted Sources'!A63</f>
        <v>WYDEQ Permitted Sources</v>
      </c>
      <c r="B239" s="138" t="str">
        <f>'Permitted Sources'!B63</f>
        <v>56</v>
      </c>
      <c r="C239" s="138">
        <f>'Permitted Sources'!C63</f>
        <v>56007</v>
      </c>
      <c r="D239" s="138">
        <f>'Permitted Sources'!F63</f>
        <v>20200102</v>
      </c>
      <c r="E239" t="str">
        <f>'Permitted Sources'!I63</f>
        <v>Compressor Engines</v>
      </c>
      <c r="F239" s="177">
        <f>'Permitted Sources'!J63</f>
        <v>1.5</v>
      </c>
      <c r="G239" s="177" t="str">
        <f>'Permitted Sources'!K63</f>
        <v/>
      </c>
      <c r="H239" s="177">
        <f>'Permitted Sources'!L63</f>
        <v>0.1</v>
      </c>
      <c r="I239" s="177">
        <f>'Permitted Sources'!M63</f>
        <v>0</v>
      </c>
      <c r="J239" s="177">
        <f>'Permitted Sources'!N63</f>
        <v>0</v>
      </c>
      <c r="K239" s="221" t="str">
        <f>VLOOKUP(C239,fips_xref!$A$5:$H$28,8,FALSE)</f>
        <v>Total</v>
      </c>
      <c r="L239" s="25" t="str">
        <f t="shared" si="3"/>
        <v>Compressor Engines</v>
      </c>
    </row>
    <row r="240" spans="1:12" x14ac:dyDescent="0.2">
      <c r="A240" s="138" t="str">
        <f>'Permitted Sources'!A64</f>
        <v>WYDEQ Permitted Sources</v>
      </c>
      <c r="B240" s="138" t="str">
        <f>'Permitted Sources'!B64</f>
        <v>56</v>
      </c>
      <c r="C240" s="138">
        <f>'Permitted Sources'!C64</f>
        <v>56007</v>
      </c>
      <c r="D240" s="138">
        <f>'Permitted Sources'!F64</f>
        <v>20200102</v>
      </c>
      <c r="E240" t="str">
        <f>'Permitted Sources'!I64</f>
        <v>Compressor Engines</v>
      </c>
      <c r="F240" s="177">
        <f>'Permitted Sources'!J64</f>
        <v>10.9</v>
      </c>
      <c r="G240" s="177">
        <f>'Permitted Sources'!K64</f>
        <v>1</v>
      </c>
      <c r="H240" s="177">
        <f>'Permitted Sources'!L64</f>
        <v>6.4</v>
      </c>
      <c r="I240" s="177">
        <f>'Permitted Sources'!M64</f>
        <v>0</v>
      </c>
      <c r="J240" s="177">
        <f>'Permitted Sources'!N64</f>
        <v>0</v>
      </c>
      <c r="K240" s="221" t="str">
        <f>VLOOKUP(C240,fips_xref!$A$5:$H$28,8,FALSE)</f>
        <v>Total</v>
      </c>
      <c r="L240" s="25" t="str">
        <f t="shared" si="3"/>
        <v>Compressor Engines</v>
      </c>
    </row>
    <row r="241" spans="1:12" x14ac:dyDescent="0.2">
      <c r="A241" s="138" t="str">
        <f>'Permitted Sources'!A65</f>
        <v>WYDEQ Permitted Sources</v>
      </c>
      <c r="B241" s="138" t="str">
        <f>'Permitted Sources'!B65</f>
        <v>56</v>
      </c>
      <c r="C241" s="138">
        <f>'Permitted Sources'!C65</f>
        <v>56007</v>
      </c>
      <c r="D241" s="138">
        <f>'Permitted Sources'!F65</f>
        <v>20200254</v>
      </c>
      <c r="E241" t="str">
        <f>'Permitted Sources'!I65</f>
        <v>Compressor Engines</v>
      </c>
      <c r="F241" s="177">
        <f>'Permitted Sources'!J65</f>
        <v>15.9</v>
      </c>
      <c r="G241" s="177">
        <f>'Permitted Sources'!K65</f>
        <v>4.2</v>
      </c>
      <c r="H241" s="177">
        <f>'Permitted Sources'!L65</f>
        <v>5.3</v>
      </c>
      <c r="I241" s="177">
        <f>'Permitted Sources'!M65</f>
        <v>0</v>
      </c>
      <c r="J241" s="177">
        <f>'Permitted Sources'!N65</f>
        <v>0</v>
      </c>
      <c r="K241" s="221" t="str">
        <f>VLOOKUP(C241,fips_xref!$A$5:$H$28,8,FALSE)</f>
        <v>Total</v>
      </c>
      <c r="L241" s="25" t="str">
        <f t="shared" si="3"/>
        <v>Compressor Engines</v>
      </c>
    </row>
    <row r="242" spans="1:12" x14ac:dyDescent="0.2">
      <c r="A242" s="138" t="str">
        <f>'Permitted Sources'!A66</f>
        <v>WYDEQ Permitted Sources</v>
      </c>
      <c r="B242" s="138" t="str">
        <f>'Permitted Sources'!B66</f>
        <v>56</v>
      </c>
      <c r="C242" s="138">
        <f>'Permitted Sources'!C66</f>
        <v>56007</v>
      </c>
      <c r="D242" s="138">
        <f>'Permitted Sources'!F66</f>
        <v>20200254</v>
      </c>
      <c r="E242" t="str">
        <f>'Permitted Sources'!I66</f>
        <v>Compressor Engines</v>
      </c>
      <c r="F242" s="177">
        <f>'Permitted Sources'!J66</f>
        <v>15.9</v>
      </c>
      <c r="G242" s="177">
        <f>'Permitted Sources'!K66</f>
        <v>4.2</v>
      </c>
      <c r="H242" s="177">
        <f>'Permitted Sources'!L66</f>
        <v>5.3</v>
      </c>
      <c r="I242" s="177">
        <f>'Permitted Sources'!M66</f>
        <v>0</v>
      </c>
      <c r="J242" s="177">
        <f>'Permitted Sources'!N66</f>
        <v>0</v>
      </c>
      <c r="K242" s="221" t="str">
        <f>VLOOKUP(C242,fips_xref!$A$5:$H$28,8,FALSE)</f>
        <v>Total</v>
      </c>
      <c r="L242" s="25" t="str">
        <f t="shared" si="3"/>
        <v>Compressor Engines</v>
      </c>
    </row>
    <row r="243" spans="1:12" x14ac:dyDescent="0.2">
      <c r="A243" s="138" t="str">
        <f>'Permitted Sources'!A67</f>
        <v>WYDEQ Permitted Sources</v>
      </c>
      <c r="B243" s="138" t="str">
        <f>'Permitted Sources'!B67</f>
        <v>56</v>
      </c>
      <c r="C243" s="138">
        <f>'Permitted Sources'!C67</f>
        <v>56007</v>
      </c>
      <c r="D243" s="138">
        <f>'Permitted Sources'!F67</f>
        <v>20200254</v>
      </c>
      <c r="E243" t="str">
        <f>'Permitted Sources'!I67</f>
        <v>Compressor Engines</v>
      </c>
      <c r="F243" s="177">
        <f>'Permitted Sources'!J67</f>
        <v>7.7</v>
      </c>
      <c r="G243" s="177">
        <f>'Permitted Sources'!K67</f>
        <v>2.6</v>
      </c>
      <c r="H243" s="177">
        <f>'Permitted Sources'!L67</f>
        <v>8.3000000000000007</v>
      </c>
      <c r="I243" s="177">
        <f>'Permitted Sources'!M67</f>
        <v>0</v>
      </c>
      <c r="J243" s="177">
        <f>'Permitted Sources'!N67</f>
        <v>0</v>
      </c>
      <c r="K243" s="221" t="str">
        <f>VLOOKUP(C243,fips_xref!$A$5:$H$28,8,FALSE)</f>
        <v>Total</v>
      </c>
      <c r="L243" s="25" t="str">
        <f t="shared" si="3"/>
        <v>Compressor Engines</v>
      </c>
    </row>
    <row r="244" spans="1:12" x14ac:dyDescent="0.2">
      <c r="A244" s="138" t="str">
        <f>'Permitted Sources'!A68</f>
        <v>WYDEQ Permitted Sources</v>
      </c>
      <c r="B244" s="138" t="str">
        <f>'Permitted Sources'!B68</f>
        <v>56</v>
      </c>
      <c r="C244" s="138">
        <f>'Permitted Sources'!C68</f>
        <v>56007</v>
      </c>
      <c r="D244" s="138">
        <f>'Permitted Sources'!F68</f>
        <v>20200253</v>
      </c>
      <c r="E244" t="str">
        <f>'Permitted Sources'!I68</f>
        <v>Compressor Engines</v>
      </c>
      <c r="F244" s="177">
        <f>'Permitted Sources'!J68</f>
        <v>1.4</v>
      </c>
      <c r="G244" s="177">
        <f>'Permitted Sources'!K68</f>
        <v>0.7</v>
      </c>
      <c r="H244" s="177">
        <f>'Permitted Sources'!L68</f>
        <v>1.4</v>
      </c>
      <c r="I244" s="177">
        <f>'Permitted Sources'!M68</f>
        <v>0</v>
      </c>
      <c r="J244" s="177">
        <f>'Permitted Sources'!N68</f>
        <v>0</v>
      </c>
      <c r="K244" s="221" t="str">
        <f>VLOOKUP(C244,fips_xref!$A$5:$H$28,8,FALSE)</f>
        <v>Total</v>
      </c>
      <c r="L244" s="25" t="str">
        <f t="shared" si="3"/>
        <v>Compressor Engines</v>
      </c>
    </row>
    <row r="245" spans="1:12" x14ac:dyDescent="0.2">
      <c r="A245" s="138" t="str">
        <f>'Permitted Sources'!A69</f>
        <v>WYDEQ Permitted Sources</v>
      </c>
      <c r="B245" s="138" t="str">
        <f>'Permitted Sources'!B69</f>
        <v>56</v>
      </c>
      <c r="C245" s="138">
        <f>'Permitted Sources'!C69</f>
        <v>56007</v>
      </c>
      <c r="D245" s="138">
        <f>'Permitted Sources'!F69</f>
        <v>20200253</v>
      </c>
      <c r="E245" t="str">
        <f>'Permitted Sources'!I69</f>
        <v>Compressor Engines</v>
      </c>
      <c r="F245" s="177">
        <f>'Permitted Sources'!J69</f>
        <v>0.2</v>
      </c>
      <c r="G245" s="177">
        <f>'Permitted Sources'!K69</f>
        <v>0.1</v>
      </c>
      <c r="H245" s="177">
        <f>'Permitted Sources'!L69</f>
        <v>0.1</v>
      </c>
      <c r="I245" s="177">
        <f>'Permitted Sources'!M69</f>
        <v>0</v>
      </c>
      <c r="J245" s="177">
        <f>'Permitted Sources'!N69</f>
        <v>0</v>
      </c>
      <c r="K245" s="221" t="str">
        <f>VLOOKUP(C245,fips_xref!$A$5:$H$28,8,FALSE)</f>
        <v>Total</v>
      </c>
      <c r="L245" s="25" t="str">
        <f t="shared" si="3"/>
        <v>Compressor Engines</v>
      </c>
    </row>
    <row r="246" spans="1:12" x14ac:dyDescent="0.2">
      <c r="A246" s="138" t="str">
        <f>'Permitted Sources'!A70</f>
        <v>WYDEQ Permitted Sources</v>
      </c>
      <c r="B246" s="138" t="str">
        <f>'Permitted Sources'!B70</f>
        <v>56</v>
      </c>
      <c r="C246" s="138">
        <f>'Permitted Sources'!C70</f>
        <v>56007</v>
      </c>
      <c r="D246" s="138">
        <f>'Permitted Sources'!F70</f>
        <v>20200253</v>
      </c>
      <c r="E246" t="str">
        <f>'Permitted Sources'!I70</f>
        <v>Compressor Engines</v>
      </c>
      <c r="F246" s="177">
        <f>'Permitted Sources'!J70</f>
        <v>0.9</v>
      </c>
      <c r="G246" s="177">
        <f>'Permitted Sources'!K70</f>
        <v>0.2</v>
      </c>
      <c r="H246" s="177">
        <f>'Permitted Sources'!L70</f>
        <v>1.4</v>
      </c>
      <c r="I246" s="177">
        <f>'Permitted Sources'!M70</f>
        <v>0</v>
      </c>
      <c r="J246" s="177">
        <f>'Permitted Sources'!N70</f>
        <v>0</v>
      </c>
      <c r="K246" s="221" t="str">
        <f>VLOOKUP(C246,fips_xref!$A$5:$H$28,8,FALSE)</f>
        <v>Total</v>
      </c>
      <c r="L246" s="25" t="str">
        <f t="shared" si="3"/>
        <v>Compressor Engines</v>
      </c>
    </row>
    <row r="247" spans="1:12" x14ac:dyDescent="0.2">
      <c r="A247" s="138" t="str">
        <f>'Permitted Sources'!A71</f>
        <v>WYDEQ Permitted Sources</v>
      </c>
      <c r="B247" s="138" t="str">
        <f>'Permitted Sources'!B71</f>
        <v>56</v>
      </c>
      <c r="C247" s="138">
        <f>'Permitted Sources'!C71</f>
        <v>56007</v>
      </c>
      <c r="D247" s="138">
        <f>'Permitted Sources'!F71</f>
        <v>20200253</v>
      </c>
      <c r="E247" t="str">
        <f>'Permitted Sources'!I71</f>
        <v>Compressor Engines</v>
      </c>
      <c r="F247" s="177">
        <f>'Permitted Sources'!J71</f>
        <v>39.4</v>
      </c>
      <c r="G247" s="177">
        <f>'Permitted Sources'!K71</f>
        <v>4.5</v>
      </c>
      <c r="H247" s="177">
        <f>'Permitted Sources'!L71</f>
        <v>39.4</v>
      </c>
      <c r="I247" s="177">
        <f>'Permitted Sources'!M71</f>
        <v>0</v>
      </c>
      <c r="J247" s="177">
        <f>'Permitted Sources'!N71</f>
        <v>0</v>
      </c>
      <c r="K247" s="221" t="str">
        <f>VLOOKUP(C247,fips_xref!$A$5:$H$28,8,FALSE)</f>
        <v>Total</v>
      </c>
      <c r="L247" s="25" t="str">
        <f t="shared" si="3"/>
        <v>Compressor Engines</v>
      </c>
    </row>
    <row r="248" spans="1:12" x14ac:dyDescent="0.2">
      <c r="A248" s="138" t="str">
        <f>'Permitted Sources'!A72</f>
        <v>WYDEQ Permitted Sources</v>
      </c>
      <c r="B248" s="138" t="str">
        <f>'Permitted Sources'!B72</f>
        <v>56</v>
      </c>
      <c r="C248" s="138">
        <f>'Permitted Sources'!C72</f>
        <v>56007</v>
      </c>
      <c r="D248" s="138">
        <f>'Permitted Sources'!F72</f>
        <v>20200252</v>
      </c>
      <c r="E248" t="str">
        <f>'Permitted Sources'!I72</f>
        <v>Compressor Engines</v>
      </c>
      <c r="F248" s="177">
        <f>'Permitted Sources'!J72</f>
        <v>33.9</v>
      </c>
      <c r="G248" s="177">
        <f>'Permitted Sources'!K72</f>
        <v>3.1</v>
      </c>
      <c r="H248" s="177">
        <f>'Permitted Sources'!L72</f>
        <v>3.7</v>
      </c>
      <c r="I248" s="177">
        <f>'Permitted Sources'!M72</f>
        <v>0</v>
      </c>
      <c r="J248" s="177">
        <f>'Permitted Sources'!N72</f>
        <v>0</v>
      </c>
      <c r="K248" s="221" t="str">
        <f>VLOOKUP(C248,fips_xref!$A$5:$H$28,8,FALSE)</f>
        <v>Total</v>
      </c>
      <c r="L248" s="25" t="str">
        <f t="shared" si="3"/>
        <v>Compressor Engines</v>
      </c>
    </row>
    <row r="249" spans="1:12" x14ac:dyDescent="0.2">
      <c r="A249" s="138" t="str">
        <f>'Permitted Sources'!A73</f>
        <v>WYDEQ Permitted Sources</v>
      </c>
      <c r="B249" s="138" t="str">
        <f>'Permitted Sources'!B73</f>
        <v>56</v>
      </c>
      <c r="C249" s="138">
        <f>'Permitted Sources'!C73</f>
        <v>56007</v>
      </c>
      <c r="D249" s="138">
        <f>'Permitted Sources'!F73</f>
        <v>20200252</v>
      </c>
      <c r="E249" t="str">
        <f>'Permitted Sources'!I73</f>
        <v>Compressor Engines</v>
      </c>
      <c r="F249" s="177">
        <f>'Permitted Sources'!J73</f>
        <v>33.9</v>
      </c>
      <c r="G249" s="177">
        <f>'Permitted Sources'!K73</f>
        <v>3.1</v>
      </c>
      <c r="H249" s="177">
        <f>'Permitted Sources'!L73</f>
        <v>3.7</v>
      </c>
      <c r="I249" s="177">
        <f>'Permitted Sources'!M73</f>
        <v>0</v>
      </c>
      <c r="J249" s="177">
        <f>'Permitted Sources'!N73</f>
        <v>0</v>
      </c>
      <c r="K249" s="221" t="str">
        <f>VLOOKUP(C249,fips_xref!$A$5:$H$28,8,FALSE)</f>
        <v>Total</v>
      </c>
      <c r="L249" s="25" t="str">
        <f t="shared" si="3"/>
        <v>Compressor Engines</v>
      </c>
    </row>
    <row r="250" spans="1:12" x14ac:dyDescent="0.2">
      <c r="A250" s="138" t="str">
        <f>'Permitted Sources'!A74</f>
        <v>WYDEQ Permitted Sources</v>
      </c>
      <c r="B250" s="138" t="str">
        <f>'Permitted Sources'!B74</f>
        <v>56</v>
      </c>
      <c r="C250" s="138">
        <f>'Permitted Sources'!C74</f>
        <v>56007</v>
      </c>
      <c r="D250" s="138">
        <f>'Permitted Sources'!F74</f>
        <v>20200253</v>
      </c>
      <c r="E250" t="str">
        <f>'Permitted Sources'!I74</f>
        <v>Compressor Engines</v>
      </c>
      <c r="F250" s="177">
        <f>'Permitted Sources'!J74</f>
        <v>16.2</v>
      </c>
      <c r="G250" s="177">
        <f>'Permitted Sources'!K74</f>
        <v>3.2</v>
      </c>
      <c r="H250" s="177">
        <f>'Permitted Sources'!L74</f>
        <v>32.4</v>
      </c>
      <c r="I250" s="177">
        <f>'Permitted Sources'!M74</f>
        <v>0</v>
      </c>
      <c r="J250" s="177">
        <f>'Permitted Sources'!N74</f>
        <v>0</v>
      </c>
      <c r="K250" s="221" t="str">
        <f>VLOOKUP(C250,fips_xref!$A$5:$H$28,8,FALSE)</f>
        <v>Total</v>
      </c>
      <c r="L250" s="25" t="str">
        <f t="shared" si="3"/>
        <v>Compressor Engines</v>
      </c>
    </row>
    <row r="251" spans="1:12" x14ac:dyDescent="0.2">
      <c r="A251" s="138" t="str">
        <f>'Permitted Sources'!A75</f>
        <v>WYDEQ Permitted Sources</v>
      </c>
      <c r="B251" s="138" t="str">
        <f>'Permitted Sources'!B75</f>
        <v>56</v>
      </c>
      <c r="C251" s="138">
        <f>'Permitted Sources'!C75</f>
        <v>56007</v>
      </c>
      <c r="D251" s="138">
        <f>'Permitted Sources'!F75</f>
        <v>20200254</v>
      </c>
      <c r="E251" t="str">
        <f>'Permitted Sources'!I75</f>
        <v>Compressor Engines</v>
      </c>
      <c r="F251" s="177">
        <f>'Permitted Sources'!J75</f>
        <v>12</v>
      </c>
      <c r="G251" s="177">
        <f>'Permitted Sources'!K75</f>
        <v>3.5</v>
      </c>
      <c r="H251" s="177">
        <f>'Permitted Sources'!L75</f>
        <v>4.4000000000000004</v>
      </c>
      <c r="I251" s="177">
        <f>'Permitted Sources'!M75</f>
        <v>0</v>
      </c>
      <c r="J251" s="177">
        <f>'Permitted Sources'!N75</f>
        <v>0</v>
      </c>
      <c r="K251" s="221" t="str">
        <f>VLOOKUP(C251,fips_xref!$A$5:$H$28,8,FALSE)</f>
        <v>Total</v>
      </c>
      <c r="L251" s="25" t="str">
        <f t="shared" si="3"/>
        <v>Compressor Engines</v>
      </c>
    </row>
    <row r="252" spans="1:12" x14ac:dyDescent="0.2">
      <c r="A252" s="138" t="str">
        <f>'Permitted Sources'!A76</f>
        <v>WYDEQ Permitted Sources</v>
      </c>
      <c r="B252" s="138" t="str">
        <f>'Permitted Sources'!B76</f>
        <v>56</v>
      </c>
      <c r="C252" s="138">
        <f>'Permitted Sources'!C76</f>
        <v>56007</v>
      </c>
      <c r="D252" s="138">
        <f>'Permitted Sources'!F76</f>
        <v>20200253</v>
      </c>
      <c r="E252" t="str">
        <f>'Permitted Sources'!I76</f>
        <v>Compressor Engines</v>
      </c>
      <c r="F252" s="177">
        <f>'Permitted Sources'!J76</f>
        <v>1.7</v>
      </c>
      <c r="G252" s="177">
        <f>'Permitted Sources'!K76</f>
        <v>0.3</v>
      </c>
      <c r="H252" s="177">
        <f>'Permitted Sources'!L76</f>
        <v>0.6</v>
      </c>
      <c r="I252" s="177">
        <f>'Permitted Sources'!M76</f>
        <v>0</v>
      </c>
      <c r="J252" s="177">
        <f>'Permitted Sources'!N76</f>
        <v>0</v>
      </c>
      <c r="K252" s="221" t="str">
        <f>VLOOKUP(C252,fips_xref!$A$5:$H$28,8,FALSE)</f>
        <v>Total</v>
      </c>
      <c r="L252" s="25" t="str">
        <f t="shared" si="3"/>
        <v>Compressor Engines</v>
      </c>
    </row>
    <row r="253" spans="1:12" x14ac:dyDescent="0.2">
      <c r="A253" s="138" t="str">
        <f>'Permitted Sources'!A77</f>
        <v>WYDEQ Permitted Sources</v>
      </c>
      <c r="B253" s="138" t="str">
        <f>'Permitted Sources'!B77</f>
        <v>56</v>
      </c>
      <c r="C253" s="138">
        <f>'Permitted Sources'!C77</f>
        <v>56007</v>
      </c>
      <c r="D253" s="138">
        <f>'Permitted Sources'!F77</f>
        <v>20200254</v>
      </c>
      <c r="E253" t="str">
        <f>'Permitted Sources'!I77</f>
        <v>Compressor Engines</v>
      </c>
      <c r="F253" s="177">
        <f>'Permitted Sources'!J77</f>
        <v>16.0016977357886</v>
      </c>
      <c r="G253" s="177">
        <f>'Permitted Sources'!K77</f>
        <v>22.9</v>
      </c>
      <c r="H253" s="177">
        <f>'Permitted Sources'!L77</f>
        <v>6.9</v>
      </c>
      <c r="I253" s="177">
        <f>'Permitted Sources'!M77</f>
        <v>0</v>
      </c>
      <c r="J253" s="177">
        <f>'Permitted Sources'!N77</f>
        <v>0</v>
      </c>
      <c r="K253" s="221" t="str">
        <f>VLOOKUP(C253,fips_xref!$A$5:$H$28,8,FALSE)</f>
        <v>Total</v>
      </c>
      <c r="L253" s="25" t="str">
        <f t="shared" si="3"/>
        <v>Compressor Engines</v>
      </c>
    </row>
    <row r="254" spans="1:12" x14ac:dyDescent="0.2">
      <c r="A254" s="138" t="str">
        <f>'Permitted Sources'!A78</f>
        <v>WYDEQ Permitted Sources</v>
      </c>
      <c r="B254" s="138" t="str">
        <f>'Permitted Sources'!B78</f>
        <v>56</v>
      </c>
      <c r="C254" s="138">
        <f>'Permitted Sources'!C78</f>
        <v>56007</v>
      </c>
      <c r="D254" s="138">
        <f>'Permitted Sources'!F78</f>
        <v>20200254</v>
      </c>
      <c r="E254" t="str">
        <f>'Permitted Sources'!I78</f>
        <v>Compressor Engines</v>
      </c>
      <c r="F254" s="177">
        <f>'Permitted Sources'!J78</f>
        <v>16.0016977357886</v>
      </c>
      <c r="G254" s="177">
        <f>'Permitted Sources'!K78</f>
        <v>22.9</v>
      </c>
      <c r="H254" s="177">
        <f>'Permitted Sources'!L78</f>
        <v>6.9</v>
      </c>
      <c r="I254" s="177">
        <f>'Permitted Sources'!M78</f>
        <v>0</v>
      </c>
      <c r="J254" s="177">
        <f>'Permitted Sources'!N78</f>
        <v>0</v>
      </c>
      <c r="K254" s="221" t="str">
        <f>VLOOKUP(C254,fips_xref!$A$5:$H$28,8,FALSE)</f>
        <v>Total</v>
      </c>
      <c r="L254" s="25" t="str">
        <f t="shared" si="3"/>
        <v>Compressor Engines</v>
      </c>
    </row>
    <row r="255" spans="1:12" x14ac:dyDescent="0.2">
      <c r="A255" s="138" t="str">
        <f>'Permitted Sources'!A79</f>
        <v>WYDEQ Permitted Sources</v>
      </c>
      <c r="B255" s="138" t="str">
        <f>'Permitted Sources'!B79</f>
        <v>56</v>
      </c>
      <c r="C255" s="138">
        <f>'Permitted Sources'!C79</f>
        <v>56007</v>
      </c>
      <c r="D255" s="138">
        <f>'Permitted Sources'!F79</f>
        <v>20200254</v>
      </c>
      <c r="E255" t="str">
        <f>'Permitted Sources'!I79</f>
        <v>Compressor Engines</v>
      </c>
      <c r="F255" s="177">
        <f>'Permitted Sources'!J79</f>
        <v>16.0016977357886</v>
      </c>
      <c r="G255" s="177">
        <f>'Permitted Sources'!K79</f>
        <v>22.9</v>
      </c>
      <c r="H255" s="177">
        <f>'Permitted Sources'!L79</f>
        <v>6.9</v>
      </c>
      <c r="I255" s="177">
        <f>'Permitted Sources'!M79</f>
        <v>0</v>
      </c>
      <c r="J255" s="177">
        <f>'Permitted Sources'!N79</f>
        <v>0</v>
      </c>
      <c r="K255" s="221" t="str">
        <f>VLOOKUP(C255,fips_xref!$A$5:$H$28,8,FALSE)</f>
        <v>Total</v>
      </c>
      <c r="L255" s="25" t="str">
        <f t="shared" si="3"/>
        <v>Compressor Engines</v>
      </c>
    </row>
    <row r="256" spans="1:12" x14ac:dyDescent="0.2">
      <c r="A256" s="138" t="str">
        <f>'Permitted Sources'!A80</f>
        <v>WYDEQ Permitted Sources</v>
      </c>
      <c r="B256" s="138" t="str">
        <f>'Permitted Sources'!B80</f>
        <v>56</v>
      </c>
      <c r="C256" s="138">
        <f>'Permitted Sources'!C80</f>
        <v>56007</v>
      </c>
      <c r="D256" s="138">
        <f>'Permitted Sources'!F80</f>
        <v>20200254</v>
      </c>
      <c r="E256" t="str">
        <f>'Permitted Sources'!I80</f>
        <v>Compressor Engines</v>
      </c>
      <c r="F256" s="177">
        <f>'Permitted Sources'!J80</f>
        <v>16.0016977357886</v>
      </c>
      <c r="G256" s="177">
        <f>'Permitted Sources'!K80</f>
        <v>22.9</v>
      </c>
      <c r="H256" s="177">
        <f>'Permitted Sources'!L80</f>
        <v>6.9</v>
      </c>
      <c r="I256" s="177">
        <f>'Permitted Sources'!M80</f>
        <v>0</v>
      </c>
      <c r="J256" s="177">
        <f>'Permitted Sources'!N80</f>
        <v>0</v>
      </c>
      <c r="K256" s="221" t="str">
        <f>VLOOKUP(C256,fips_xref!$A$5:$H$28,8,FALSE)</f>
        <v>Total</v>
      </c>
      <c r="L256" s="25" t="str">
        <f t="shared" si="3"/>
        <v>Compressor Engines</v>
      </c>
    </row>
    <row r="257" spans="1:12" x14ac:dyDescent="0.2">
      <c r="A257" s="138" t="str">
        <f>'Permitted Sources'!A81</f>
        <v>WYDEQ Permitted Sources</v>
      </c>
      <c r="B257" s="138" t="str">
        <f>'Permitted Sources'!B81</f>
        <v>56</v>
      </c>
      <c r="C257" s="138">
        <f>'Permitted Sources'!C81</f>
        <v>56007</v>
      </c>
      <c r="D257" s="138">
        <f>'Permitted Sources'!F81</f>
        <v>20200254</v>
      </c>
      <c r="E257" t="str">
        <f>'Permitted Sources'!I81</f>
        <v>Compressor Engines</v>
      </c>
      <c r="F257" s="177">
        <f>'Permitted Sources'!J81</f>
        <v>0.2</v>
      </c>
      <c r="G257" s="177">
        <f>'Permitted Sources'!K81</f>
        <v>0.1</v>
      </c>
      <c r="H257" s="177">
        <f>'Permitted Sources'!L81</f>
        <v>0.2</v>
      </c>
      <c r="I257" s="177">
        <f>'Permitted Sources'!M81</f>
        <v>0</v>
      </c>
      <c r="J257" s="177">
        <f>'Permitted Sources'!N81</f>
        <v>0</v>
      </c>
      <c r="K257" s="221" t="str">
        <f>VLOOKUP(C257,fips_xref!$A$5:$H$28,8,FALSE)</f>
        <v>Total</v>
      </c>
      <c r="L257" s="25" t="str">
        <f t="shared" si="3"/>
        <v>Compressor Engines</v>
      </c>
    </row>
    <row r="258" spans="1:12" x14ac:dyDescent="0.2">
      <c r="A258" s="138" t="str">
        <f>'Permitted Sources'!A82</f>
        <v>WYDEQ Permitted Sources</v>
      </c>
      <c r="B258" s="138" t="str">
        <f>'Permitted Sources'!B82</f>
        <v>56</v>
      </c>
      <c r="C258" s="138">
        <f>'Permitted Sources'!C82</f>
        <v>56001</v>
      </c>
      <c r="D258" s="138">
        <f>'Permitted Sources'!F82</f>
        <v>20200254</v>
      </c>
      <c r="E258" t="str">
        <f>'Permitted Sources'!I82</f>
        <v>Compressor Engines</v>
      </c>
      <c r="F258" s="177">
        <f>'Permitted Sources'!J82</f>
        <v>15</v>
      </c>
      <c r="G258" s="177">
        <f>'Permitted Sources'!K82</f>
        <v>6.4</v>
      </c>
      <c r="H258" s="177">
        <f>'Permitted Sources'!L82</f>
        <v>16</v>
      </c>
      <c r="I258" s="177">
        <f>'Permitted Sources'!M82</f>
        <v>0</v>
      </c>
      <c r="J258" s="177">
        <f>'Permitted Sources'!N82</f>
        <v>0</v>
      </c>
      <c r="K258" s="221" t="str">
        <f>VLOOKUP(C258,fips_xref!$A$5:$H$28,8,FALSE)</f>
        <v>Total</v>
      </c>
      <c r="L258" s="25" t="str">
        <f t="shared" si="3"/>
        <v>Compressor Engines</v>
      </c>
    </row>
    <row r="259" spans="1:12" x14ac:dyDescent="0.2">
      <c r="A259" s="138" t="str">
        <f>'Permitted Sources'!A83</f>
        <v>WYDEQ Permitted Sources</v>
      </c>
      <c r="B259" s="138" t="str">
        <f>'Permitted Sources'!B83</f>
        <v>56</v>
      </c>
      <c r="C259" s="138">
        <f>'Permitted Sources'!C83</f>
        <v>56001</v>
      </c>
      <c r="D259" s="138">
        <f>'Permitted Sources'!F83</f>
        <v>20200254</v>
      </c>
      <c r="E259" t="str">
        <f>'Permitted Sources'!I83</f>
        <v>Compressor Engines</v>
      </c>
      <c r="F259" s="177">
        <f>'Permitted Sources'!J83</f>
        <v>15</v>
      </c>
      <c r="G259" s="177">
        <f>'Permitted Sources'!K83</f>
        <v>6.4</v>
      </c>
      <c r="H259" s="177">
        <f>'Permitted Sources'!L83</f>
        <v>16</v>
      </c>
      <c r="I259" s="177">
        <f>'Permitted Sources'!M83</f>
        <v>0</v>
      </c>
      <c r="J259" s="177">
        <f>'Permitted Sources'!N83</f>
        <v>0</v>
      </c>
      <c r="K259" s="221" t="str">
        <f>VLOOKUP(C259,fips_xref!$A$5:$H$28,8,FALSE)</f>
        <v>Total</v>
      </c>
      <c r="L259" s="25" t="str">
        <f t="shared" si="3"/>
        <v>Compressor Engines</v>
      </c>
    </row>
    <row r="260" spans="1:12" x14ac:dyDescent="0.2">
      <c r="A260" s="138" t="str">
        <f>'Permitted Sources'!A84</f>
        <v>WYDEQ Permitted Sources</v>
      </c>
      <c r="B260" s="138" t="str">
        <f>'Permitted Sources'!B84</f>
        <v>56</v>
      </c>
      <c r="C260" s="138">
        <f>'Permitted Sources'!C84</f>
        <v>56001</v>
      </c>
      <c r="D260" s="138">
        <f>'Permitted Sources'!F84</f>
        <v>20200254</v>
      </c>
      <c r="E260" t="str">
        <f>'Permitted Sources'!I84</f>
        <v>Compressor Engines</v>
      </c>
      <c r="F260" s="177">
        <f>'Permitted Sources'!J84</f>
        <v>15</v>
      </c>
      <c r="G260" s="177">
        <f>'Permitted Sources'!K84</f>
        <v>6.4</v>
      </c>
      <c r="H260" s="177">
        <f>'Permitted Sources'!L84</f>
        <v>16</v>
      </c>
      <c r="I260" s="177">
        <f>'Permitted Sources'!M84</f>
        <v>0</v>
      </c>
      <c r="J260" s="177">
        <f>'Permitted Sources'!N84</f>
        <v>0</v>
      </c>
      <c r="K260" s="221" t="str">
        <f>VLOOKUP(C260,fips_xref!$A$5:$H$28,8,FALSE)</f>
        <v>Total</v>
      </c>
      <c r="L260" s="25" t="str">
        <f t="shared" si="3"/>
        <v>Compressor Engines</v>
      </c>
    </row>
    <row r="261" spans="1:12" x14ac:dyDescent="0.2">
      <c r="A261" s="138" t="str">
        <f>'Permitted Sources'!A85</f>
        <v>WYDEQ Permitted Sources</v>
      </c>
      <c r="B261" s="138" t="str">
        <f>'Permitted Sources'!B85</f>
        <v>56</v>
      </c>
      <c r="C261" s="138">
        <f>'Permitted Sources'!C85</f>
        <v>56037</v>
      </c>
      <c r="D261" s="138">
        <f>'Permitted Sources'!F85</f>
        <v>20200202</v>
      </c>
      <c r="E261" t="str">
        <f>'Permitted Sources'!I85</f>
        <v>Compressor Engines</v>
      </c>
      <c r="F261" s="177">
        <f>'Permitted Sources'!J85</f>
        <v>86.7</v>
      </c>
      <c r="G261" s="177">
        <f>'Permitted Sources'!K85</f>
        <v>2.9</v>
      </c>
      <c r="H261" s="177">
        <f>'Permitted Sources'!L85</f>
        <v>57.8</v>
      </c>
      <c r="I261" s="177" t="str">
        <f>'Permitted Sources'!M85</f>
        <v/>
      </c>
      <c r="J261" s="177" t="str">
        <f>'Permitted Sources'!N85</f>
        <v/>
      </c>
      <c r="K261" s="221" t="str">
        <f>VLOOKUP(C261,fips_xref!$A$5:$H$28,8,FALSE)</f>
        <v>Total</v>
      </c>
      <c r="L261" s="25" t="str">
        <f t="shared" si="3"/>
        <v>Compressor Engines</v>
      </c>
    </row>
    <row r="262" spans="1:12" x14ac:dyDescent="0.2">
      <c r="A262" s="138" t="str">
        <f>'Permitted Sources'!A86</f>
        <v>WYDEQ Permitted Sources</v>
      </c>
      <c r="B262" s="138" t="str">
        <f>'Permitted Sources'!B86</f>
        <v>56</v>
      </c>
      <c r="C262" s="138">
        <f>'Permitted Sources'!C86</f>
        <v>56037</v>
      </c>
      <c r="D262" s="138">
        <f>'Permitted Sources'!F86</f>
        <v>31088811</v>
      </c>
      <c r="E262" t="str">
        <f>'Permitted Sources'!I86</f>
        <v>Permitted Fugitives</v>
      </c>
      <c r="F262" s="177" t="str">
        <f>'Permitted Sources'!J86</f>
        <v/>
      </c>
      <c r="G262" s="177">
        <f>'Permitted Sources'!K86</f>
        <v>0.6</v>
      </c>
      <c r="H262" s="177" t="str">
        <f>'Permitted Sources'!L86</f>
        <v/>
      </c>
      <c r="I262" s="177" t="str">
        <f>'Permitted Sources'!M86</f>
        <v/>
      </c>
      <c r="J262" s="177" t="str">
        <f>'Permitted Sources'!N86</f>
        <v/>
      </c>
      <c r="K262" s="221" t="str">
        <f>VLOOKUP(C262,fips_xref!$A$5:$H$28,8,FALSE)</f>
        <v>Total</v>
      </c>
      <c r="L262" s="25" t="str">
        <f t="shared" si="3"/>
        <v>Fugitives</v>
      </c>
    </row>
    <row r="263" spans="1:12" x14ac:dyDescent="0.2">
      <c r="A263" s="138" t="str">
        <f>'Permitted Sources'!A87</f>
        <v>WYDEQ Permitted Sources</v>
      </c>
      <c r="B263" s="138" t="str">
        <f>'Permitted Sources'!B87</f>
        <v>56</v>
      </c>
      <c r="C263" s="138">
        <f>'Permitted Sources'!C87</f>
        <v>56037</v>
      </c>
      <c r="D263" s="138">
        <f>'Permitted Sources'!F87</f>
        <v>20200201</v>
      </c>
      <c r="E263" t="str">
        <f>'Permitted Sources'!I87</f>
        <v>Compressor Engines</v>
      </c>
      <c r="F263" s="177">
        <f>'Permitted Sources'!J87</f>
        <v>1.3</v>
      </c>
      <c r="G263" s="177" t="str">
        <f>'Permitted Sources'!K87</f>
        <v/>
      </c>
      <c r="H263" s="177">
        <f>'Permitted Sources'!L87</f>
        <v>0.4</v>
      </c>
      <c r="I263" s="177" t="str">
        <f>'Permitted Sources'!M87</f>
        <v/>
      </c>
      <c r="J263" s="177" t="str">
        <f>'Permitted Sources'!N87</f>
        <v/>
      </c>
      <c r="K263" s="221" t="str">
        <f>VLOOKUP(C263,fips_xref!$A$5:$H$28,8,FALSE)</f>
        <v>Total</v>
      </c>
      <c r="L263" s="25" t="str">
        <f t="shared" ref="L263:L326" si="4">IF(E263="Unpermitted Fugitives","Fugitives",IF(E263="Natural Gas Processing Facilities, Pump Seals","Fugitives",IF(E263="Natural Gas Production, All Equipt Leak Fugitives","Fugitives",IF(E263="External Combustion Boilers","Heaters",IF(E263="Permitted Tank Losses","Condensate tank ",IF(E263="Permitted Fugitives","Fugitives",IF(E263="Process Heaters","Heaters",E263)))))))</f>
        <v>Compressor Engines</v>
      </c>
    </row>
    <row r="264" spans="1:12" x14ac:dyDescent="0.2">
      <c r="A264" s="138" t="str">
        <f>'Permitted Sources'!A88</f>
        <v>WYDEQ Permitted Sources</v>
      </c>
      <c r="B264" s="138" t="str">
        <f>'Permitted Sources'!B88</f>
        <v>56</v>
      </c>
      <c r="C264" s="138">
        <f>'Permitted Sources'!C88</f>
        <v>56037</v>
      </c>
      <c r="D264" s="138">
        <f>'Permitted Sources'!F88</f>
        <v>20200201</v>
      </c>
      <c r="E264" t="str">
        <f>'Permitted Sources'!I88</f>
        <v>Compressor Engines</v>
      </c>
      <c r="F264" s="177">
        <f>'Permitted Sources'!J88</f>
        <v>1.1000000000000001</v>
      </c>
      <c r="G264" s="177" t="str">
        <f>'Permitted Sources'!K88</f>
        <v/>
      </c>
      <c r="H264" s="177">
        <f>'Permitted Sources'!L88</f>
        <v>0.4</v>
      </c>
      <c r="I264" s="177" t="str">
        <f>'Permitted Sources'!M88</f>
        <v/>
      </c>
      <c r="J264" s="177" t="str">
        <f>'Permitted Sources'!N88</f>
        <v/>
      </c>
      <c r="K264" s="221" t="str">
        <f>VLOOKUP(C264,fips_xref!$A$5:$H$28,8,FALSE)</f>
        <v>Total</v>
      </c>
      <c r="L264" s="25" t="str">
        <f t="shared" si="4"/>
        <v>Compressor Engines</v>
      </c>
    </row>
    <row r="265" spans="1:12" x14ac:dyDescent="0.2">
      <c r="A265" s="138" t="str">
        <f>'Permitted Sources'!A89</f>
        <v>WYDEQ Permitted Sources</v>
      </c>
      <c r="B265" s="138" t="str">
        <f>'Permitted Sources'!B89</f>
        <v>56</v>
      </c>
      <c r="C265" s="138">
        <f>'Permitted Sources'!C89</f>
        <v>56037</v>
      </c>
      <c r="D265" s="138">
        <f>'Permitted Sources'!F89</f>
        <v>20200201</v>
      </c>
      <c r="E265" t="str">
        <f>'Permitted Sources'!I89</f>
        <v>Compressor Engines</v>
      </c>
      <c r="F265" s="177">
        <f>'Permitted Sources'!J89</f>
        <v>0.5</v>
      </c>
      <c r="G265" s="177">
        <f>'Permitted Sources'!K89</f>
        <v>0.1</v>
      </c>
      <c r="H265" s="177">
        <f>'Permitted Sources'!L89</f>
        <v>0.5</v>
      </c>
      <c r="I265" s="177" t="str">
        <f>'Permitted Sources'!M89</f>
        <v/>
      </c>
      <c r="J265" s="177" t="str">
        <f>'Permitted Sources'!N89</f>
        <v/>
      </c>
      <c r="K265" s="221" t="str">
        <f>VLOOKUP(C265,fips_xref!$A$5:$H$28,8,FALSE)</f>
        <v>Total</v>
      </c>
      <c r="L265" s="25" t="str">
        <f t="shared" si="4"/>
        <v>Compressor Engines</v>
      </c>
    </row>
    <row r="266" spans="1:12" x14ac:dyDescent="0.2">
      <c r="A266" s="138" t="str">
        <f>'Permitted Sources'!A90</f>
        <v>WYDEQ Permitted Sources</v>
      </c>
      <c r="B266" s="138" t="str">
        <f>'Permitted Sources'!B90</f>
        <v>56</v>
      </c>
      <c r="C266" s="138">
        <f>'Permitted Sources'!C90</f>
        <v>56037</v>
      </c>
      <c r="D266" s="138">
        <f>'Permitted Sources'!F90</f>
        <v>10200603</v>
      </c>
      <c r="E266" t="str">
        <f>'Permitted Sources'!I90</f>
        <v>Process Heaters</v>
      </c>
      <c r="F266" s="177">
        <f>'Permitted Sources'!J90</f>
        <v>0.6</v>
      </c>
      <c r="G266" s="177" t="str">
        <f>'Permitted Sources'!K90</f>
        <v/>
      </c>
      <c r="H266" s="177">
        <f>'Permitted Sources'!L90</f>
        <v>0.1</v>
      </c>
      <c r="I266" s="177" t="str">
        <f>'Permitted Sources'!M90</f>
        <v/>
      </c>
      <c r="J266" s="177" t="str">
        <f>'Permitted Sources'!N90</f>
        <v/>
      </c>
      <c r="K266" s="221" t="str">
        <f>VLOOKUP(C266,fips_xref!$A$5:$H$28,8,FALSE)</f>
        <v>Total</v>
      </c>
      <c r="L266" s="25" t="str">
        <f t="shared" si="4"/>
        <v>Heaters</v>
      </c>
    </row>
    <row r="267" spans="1:12" x14ac:dyDescent="0.2">
      <c r="A267" s="138" t="str">
        <f>'Permitted Sources'!A91</f>
        <v>WYDEQ Permitted Sources</v>
      </c>
      <c r="B267" s="138" t="str">
        <f>'Permitted Sources'!B91</f>
        <v>56</v>
      </c>
      <c r="C267" s="138">
        <f>'Permitted Sources'!C91</f>
        <v>56037</v>
      </c>
      <c r="D267" s="138">
        <f>'Permitted Sources'!F91</f>
        <v>20200202</v>
      </c>
      <c r="E267" t="str">
        <f>'Permitted Sources'!I91</f>
        <v>Compressor Engines</v>
      </c>
      <c r="F267" s="177">
        <f>'Permitted Sources'!J91</f>
        <v>0.1</v>
      </c>
      <c r="G267" s="177" t="str">
        <f>'Permitted Sources'!K91</f>
        <v/>
      </c>
      <c r="H267" s="177">
        <f>'Permitted Sources'!L91</f>
        <v>0.2</v>
      </c>
      <c r="I267" s="177" t="str">
        <f>'Permitted Sources'!M91</f>
        <v/>
      </c>
      <c r="J267" s="177" t="str">
        <f>'Permitted Sources'!N91</f>
        <v/>
      </c>
      <c r="K267" s="221" t="str">
        <f>VLOOKUP(C267,fips_xref!$A$5:$H$28,8,FALSE)</f>
        <v>Total</v>
      </c>
      <c r="L267" s="25" t="str">
        <f t="shared" si="4"/>
        <v>Compressor Engines</v>
      </c>
    </row>
    <row r="268" spans="1:12" x14ac:dyDescent="0.2">
      <c r="A268" s="138" t="str">
        <f>'Permitted Sources'!A92</f>
        <v>WYDEQ Permitted Sources</v>
      </c>
      <c r="B268" s="138" t="str">
        <f>'Permitted Sources'!B92</f>
        <v>56</v>
      </c>
      <c r="C268" s="138">
        <f>'Permitted Sources'!C92</f>
        <v>56037</v>
      </c>
      <c r="D268" s="138">
        <f>'Permitted Sources'!F92</f>
        <v>31088811</v>
      </c>
      <c r="E268" t="str">
        <f>'Permitted Sources'!I92</f>
        <v>Permitted Fugitives</v>
      </c>
      <c r="F268" s="177" t="str">
        <f>'Permitted Sources'!J92</f>
        <v/>
      </c>
      <c r="G268" s="177">
        <f>'Permitted Sources'!K92</f>
        <v>0.3</v>
      </c>
      <c r="H268" s="177" t="str">
        <f>'Permitted Sources'!L92</f>
        <v/>
      </c>
      <c r="I268" s="177" t="str">
        <f>'Permitted Sources'!M92</f>
        <v/>
      </c>
      <c r="J268" s="177" t="str">
        <f>'Permitted Sources'!N92</f>
        <v/>
      </c>
      <c r="K268" s="221" t="str">
        <f>VLOOKUP(C268,fips_xref!$A$5:$H$28,8,FALSE)</f>
        <v>Total</v>
      </c>
      <c r="L268" s="25" t="str">
        <f t="shared" si="4"/>
        <v>Fugitives</v>
      </c>
    </row>
    <row r="269" spans="1:12" x14ac:dyDescent="0.2">
      <c r="A269" s="138" t="str">
        <f>'Permitted Sources'!A93</f>
        <v>WYDEQ Permitted Sources</v>
      </c>
      <c r="B269" s="138" t="str">
        <f>'Permitted Sources'!B93</f>
        <v>56</v>
      </c>
      <c r="C269" s="138">
        <f>'Permitted Sources'!C93</f>
        <v>56037</v>
      </c>
      <c r="D269" s="138">
        <f>'Permitted Sources'!F93</f>
        <v>20200202</v>
      </c>
      <c r="E269" t="str">
        <f>'Permitted Sources'!I93</f>
        <v>Compressor Engines</v>
      </c>
      <c r="F269" s="177" t="str">
        <f>'Permitted Sources'!J93</f>
        <v/>
      </c>
      <c r="G269" s="177">
        <f>'Permitted Sources'!K93</f>
        <v>0.1</v>
      </c>
      <c r="H269" s="177">
        <f>'Permitted Sources'!L93</f>
        <v>0.1</v>
      </c>
      <c r="I269" s="177" t="str">
        <f>'Permitted Sources'!M93</f>
        <v/>
      </c>
      <c r="J269" s="177" t="str">
        <f>'Permitted Sources'!N93</f>
        <v/>
      </c>
      <c r="K269" s="221" t="str">
        <f>VLOOKUP(C269,fips_xref!$A$5:$H$28,8,FALSE)</f>
        <v>Total</v>
      </c>
      <c r="L269" s="25" t="str">
        <f t="shared" si="4"/>
        <v>Compressor Engines</v>
      </c>
    </row>
    <row r="270" spans="1:12" x14ac:dyDescent="0.2">
      <c r="A270" s="138" t="str">
        <f>'Permitted Sources'!A94</f>
        <v>WYDEQ Permitted Sources</v>
      </c>
      <c r="B270" s="138" t="str">
        <f>'Permitted Sources'!B94</f>
        <v>56</v>
      </c>
      <c r="C270" s="138">
        <f>'Permitted Sources'!C94</f>
        <v>56037</v>
      </c>
      <c r="D270" s="138">
        <f>'Permitted Sources'!F94</f>
        <v>40400311</v>
      </c>
      <c r="E270" t="str">
        <f>'Permitted Sources'!I94</f>
        <v>Permitted Tank Losses</v>
      </c>
      <c r="F270" s="177" t="str">
        <f>'Permitted Sources'!J94</f>
        <v/>
      </c>
      <c r="G270" s="177">
        <f>'Permitted Sources'!K94</f>
        <v>0.4</v>
      </c>
      <c r="H270" s="177" t="str">
        <f>'Permitted Sources'!L94</f>
        <v/>
      </c>
      <c r="I270" s="177" t="str">
        <f>'Permitted Sources'!M94</f>
        <v/>
      </c>
      <c r="J270" s="177" t="str">
        <f>'Permitted Sources'!N94</f>
        <v/>
      </c>
      <c r="K270" s="221" t="str">
        <f>VLOOKUP(C270,fips_xref!$A$5:$H$28,8,FALSE)</f>
        <v>Total</v>
      </c>
      <c r="L270" s="25" t="str">
        <f t="shared" si="4"/>
        <v xml:space="preserve">Condensate tank </v>
      </c>
    </row>
    <row r="271" spans="1:12" x14ac:dyDescent="0.2">
      <c r="A271" s="138" t="str">
        <f>'Permitted Sources'!A95</f>
        <v>WYDEQ Permitted Sources</v>
      </c>
      <c r="B271" s="138" t="str">
        <f>'Permitted Sources'!B95</f>
        <v>56</v>
      </c>
      <c r="C271" s="138">
        <f>'Permitted Sources'!C95</f>
        <v>56037</v>
      </c>
      <c r="D271" s="138">
        <f>'Permitted Sources'!F95</f>
        <v>20200202</v>
      </c>
      <c r="E271" t="str">
        <f>'Permitted Sources'!I95</f>
        <v>Compressor Engines</v>
      </c>
      <c r="F271" s="177">
        <f>'Permitted Sources'!J95</f>
        <v>66.099999999999994</v>
      </c>
      <c r="G271" s="177">
        <f>'Permitted Sources'!K95</f>
        <v>1.4</v>
      </c>
      <c r="H271" s="177">
        <f>'Permitted Sources'!L95</f>
        <v>3.6</v>
      </c>
      <c r="I271" s="177" t="str">
        <f>'Permitted Sources'!M95</f>
        <v/>
      </c>
      <c r="J271" s="177" t="str">
        <f>'Permitted Sources'!N95</f>
        <v/>
      </c>
      <c r="K271" s="221" t="str">
        <f>VLOOKUP(C271,fips_xref!$A$5:$H$28,8,FALSE)</f>
        <v>Total</v>
      </c>
      <c r="L271" s="25" t="str">
        <f t="shared" si="4"/>
        <v>Compressor Engines</v>
      </c>
    </row>
    <row r="272" spans="1:12" x14ac:dyDescent="0.2">
      <c r="A272" s="138" t="str">
        <f>'Permitted Sources'!A96</f>
        <v>WYDEQ Permitted Sources</v>
      </c>
      <c r="B272" s="138" t="str">
        <f>'Permitted Sources'!B96</f>
        <v>56</v>
      </c>
      <c r="C272" s="138">
        <f>'Permitted Sources'!C96</f>
        <v>56037</v>
      </c>
      <c r="D272" s="138">
        <f>'Permitted Sources'!F96</f>
        <v>20200202</v>
      </c>
      <c r="E272" t="str">
        <f>'Permitted Sources'!I96</f>
        <v>Compressor Engines</v>
      </c>
      <c r="F272" s="177">
        <f>'Permitted Sources'!J96</f>
        <v>236.3</v>
      </c>
      <c r="G272" s="177">
        <f>'Permitted Sources'!K96</f>
        <v>5.0999999999999996</v>
      </c>
      <c r="H272" s="177">
        <f>'Permitted Sources'!L96</f>
        <v>12.9</v>
      </c>
      <c r="I272" s="177" t="str">
        <f>'Permitted Sources'!M96</f>
        <v/>
      </c>
      <c r="J272" s="177" t="str">
        <f>'Permitted Sources'!N96</f>
        <v/>
      </c>
      <c r="K272" s="221" t="str">
        <f>VLOOKUP(C272,fips_xref!$A$5:$H$28,8,FALSE)</f>
        <v>Total</v>
      </c>
      <c r="L272" s="25" t="str">
        <f t="shared" si="4"/>
        <v>Compressor Engines</v>
      </c>
    </row>
    <row r="273" spans="1:12" x14ac:dyDescent="0.2">
      <c r="A273" s="138" t="str">
        <f>'Permitted Sources'!A97</f>
        <v>WYDEQ Permitted Sources</v>
      </c>
      <c r="B273" s="138" t="str">
        <f>'Permitted Sources'!B97</f>
        <v>56</v>
      </c>
      <c r="C273" s="138">
        <f>'Permitted Sources'!C97</f>
        <v>56037</v>
      </c>
      <c r="D273" s="138">
        <f>'Permitted Sources'!F97</f>
        <v>20200202</v>
      </c>
      <c r="E273" t="str">
        <f>'Permitted Sources'!I97</f>
        <v>Compressor Engines</v>
      </c>
      <c r="F273" s="177">
        <f>'Permitted Sources'!J97</f>
        <v>222</v>
      </c>
      <c r="G273" s="177">
        <f>'Permitted Sources'!K97</f>
        <v>4.8</v>
      </c>
      <c r="H273" s="177">
        <f>'Permitted Sources'!L97</f>
        <v>3.8</v>
      </c>
      <c r="I273" s="177" t="str">
        <f>'Permitted Sources'!M97</f>
        <v/>
      </c>
      <c r="J273" s="177" t="str">
        <f>'Permitted Sources'!N97</f>
        <v/>
      </c>
      <c r="K273" s="221" t="str">
        <f>VLOOKUP(C273,fips_xref!$A$5:$H$28,8,FALSE)</f>
        <v>Total</v>
      </c>
      <c r="L273" s="25" t="str">
        <f t="shared" si="4"/>
        <v>Compressor Engines</v>
      </c>
    </row>
    <row r="274" spans="1:12" x14ac:dyDescent="0.2">
      <c r="A274" s="138" t="str">
        <f>'Permitted Sources'!A98</f>
        <v>WYDEQ Permitted Sources</v>
      </c>
      <c r="B274" s="138" t="str">
        <f>'Permitted Sources'!B98</f>
        <v>56</v>
      </c>
      <c r="C274" s="138">
        <f>'Permitted Sources'!C98</f>
        <v>56037</v>
      </c>
      <c r="D274" s="138">
        <f>'Permitted Sources'!F98</f>
        <v>20200202</v>
      </c>
      <c r="E274" t="str">
        <f>'Permitted Sources'!I98</f>
        <v>Compressor Engines</v>
      </c>
      <c r="F274" s="177">
        <f>'Permitted Sources'!J98</f>
        <v>130.4</v>
      </c>
      <c r="G274" s="177">
        <f>'Permitted Sources'!K98</f>
        <v>3.3</v>
      </c>
      <c r="H274" s="177">
        <f>'Permitted Sources'!L98</f>
        <v>2.2000000000000002</v>
      </c>
      <c r="I274" s="177" t="str">
        <f>'Permitted Sources'!M98</f>
        <v/>
      </c>
      <c r="J274" s="177" t="str">
        <f>'Permitted Sources'!N98</f>
        <v/>
      </c>
      <c r="K274" s="221" t="str">
        <f>VLOOKUP(C274,fips_xref!$A$5:$H$28,8,FALSE)</f>
        <v>Total</v>
      </c>
      <c r="L274" s="25" t="str">
        <f t="shared" si="4"/>
        <v>Compressor Engines</v>
      </c>
    </row>
    <row r="275" spans="1:12" x14ac:dyDescent="0.2">
      <c r="A275" s="138" t="str">
        <f>'Permitted Sources'!A99</f>
        <v>WYDEQ Permitted Sources</v>
      </c>
      <c r="B275" s="138" t="str">
        <f>'Permitted Sources'!B99</f>
        <v>56</v>
      </c>
      <c r="C275" s="138">
        <f>'Permitted Sources'!C99</f>
        <v>56037</v>
      </c>
      <c r="D275" s="138">
        <f>'Permitted Sources'!F99</f>
        <v>20200202</v>
      </c>
      <c r="E275" t="str">
        <f>'Permitted Sources'!I99</f>
        <v>Compressor Engines</v>
      </c>
      <c r="F275" s="177">
        <f>'Permitted Sources'!J99</f>
        <v>185.4</v>
      </c>
      <c r="G275" s="177">
        <f>'Permitted Sources'!K99</f>
        <v>4</v>
      </c>
      <c r="H275" s="177">
        <f>'Permitted Sources'!L99</f>
        <v>3.1</v>
      </c>
      <c r="I275" s="177" t="str">
        <f>'Permitted Sources'!M99</f>
        <v/>
      </c>
      <c r="J275" s="177" t="str">
        <f>'Permitted Sources'!N99</f>
        <v/>
      </c>
      <c r="K275" s="221" t="str">
        <f>VLOOKUP(C275,fips_xref!$A$5:$H$28,8,FALSE)</f>
        <v>Total</v>
      </c>
      <c r="L275" s="25" t="str">
        <f t="shared" si="4"/>
        <v>Compressor Engines</v>
      </c>
    </row>
    <row r="276" spans="1:12" x14ac:dyDescent="0.2">
      <c r="A276" s="138" t="str">
        <f>'Permitted Sources'!A100</f>
        <v>WYDEQ Permitted Sources</v>
      </c>
      <c r="B276" s="138" t="str">
        <f>'Permitted Sources'!B100</f>
        <v>56</v>
      </c>
      <c r="C276" s="138">
        <f>'Permitted Sources'!C100</f>
        <v>56037</v>
      </c>
      <c r="D276" s="138">
        <f>'Permitted Sources'!F100</f>
        <v>20200202</v>
      </c>
      <c r="E276" t="str">
        <f>'Permitted Sources'!I100</f>
        <v>Compressor Engines</v>
      </c>
      <c r="F276" s="177">
        <f>'Permitted Sources'!J100</f>
        <v>2</v>
      </c>
      <c r="G276" s="177">
        <f>'Permitted Sources'!K100</f>
        <v>1.8</v>
      </c>
      <c r="H276" s="177">
        <f>'Permitted Sources'!L100</f>
        <v>3.9</v>
      </c>
      <c r="I276" s="177" t="str">
        <f>'Permitted Sources'!M100</f>
        <v/>
      </c>
      <c r="J276" s="177" t="str">
        <f>'Permitted Sources'!N100</f>
        <v/>
      </c>
      <c r="K276" s="221" t="str">
        <f>VLOOKUP(C276,fips_xref!$A$5:$H$28,8,FALSE)</f>
        <v>Total</v>
      </c>
      <c r="L276" s="25" t="str">
        <f t="shared" si="4"/>
        <v>Compressor Engines</v>
      </c>
    </row>
    <row r="277" spans="1:12" x14ac:dyDescent="0.2">
      <c r="A277" s="138" t="str">
        <f>'Permitted Sources'!A101</f>
        <v>WYDEQ Permitted Sources</v>
      </c>
      <c r="B277" s="138" t="str">
        <f>'Permitted Sources'!B101</f>
        <v>56</v>
      </c>
      <c r="C277" s="138">
        <f>'Permitted Sources'!C101</f>
        <v>56037</v>
      </c>
      <c r="D277" s="138">
        <f>'Permitted Sources'!F101</f>
        <v>20200202</v>
      </c>
      <c r="E277" t="str">
        <f>'Permitted Sources'!I101</f>
        <v>Compressor Engines</v>
      </c>
      <c r="F277" s="177">
        <f>'Permitted Sources'!J101</f>
        <v>2.6</v>
      </c>
      <c r="G277" s="177" t="str">
        <f>'Permitted Sources'!K101</f>
        <v/>
      </c>
      <c r="H277" s="177">
        <f>'Permitted Sources'!L101</f>
        <v>5</v>
      </c>
      <c r="I277" s="177" t="str">
        <f>'Permitted Sources'!M101</f>
        <v/>
      </c>
      <c r="J277" s="177" t="str">
        <f>'Permitted Sources'!N101</f>
        <v/>
      </c>
      <c r="K277" s="221" t="str">
        <f>VLOOKUP(C277,fips_xref!$A$5:$H$28,8,FALSE)</f>
        <v>Total</v>
      </c>
      <c r="L277" s="25" t="str">
        <f t="shared" si="4"/>
        <v>Compressor Engines</v>
      </c>
    </row>
    <row r="278" spans="1:12" x14ac:dyDescent="0.2">
      <c r="A278" s="138" t="str">
        <f>'Permitted Sources'!A102</f>
        <v>WYDEQ Permitted Sources</v>
      </c>
      <c r="B278" s="138" t="str">
        <f>'Permitted Sources'!B102</f>
        <v>56</v>
      </c>
      <c r="C278" s="138">
        <f>'Permitted Sources'!C102</f>
        <v>56037</v>
      </c>
      <c r="D278" s="138">
        <f>'Permitted Sources'!F102</f>
        <v>31000404</v>
      </c>
      <c r="E278" t="str">
        <f>'Permitted Sources'!I102</f>
        <v>Process Heaters</v>
      </c>
      <c r="F278" s="177">
        <f>'Permitted Sources'!J102</f>
        <v>11</v>
      </c>
      <c r="G278" s="177" t="str">
        <f>'Permitted Sources'!K102</f>
        <v/>
      </c>
      <c r="H278" s="177">
        <f>'Permitted Sources'!L102</f>
        <v>2.7</v>
      </c>
      <c r="I278" s="177" t="str">
        <f>'Permitted Sources'!M102</f>
        <v/>
      </c>
      <c r="J278" s="177" t="str">
        <f>'Permitted Sources'!N102</f>
        <v/>
      </c>
      <c r="K278" s="221" t="str">
        <f>VLOOKUP(C278,fips_xref!$A$5:$H$28,8,FALSE)</f>
        <v>Total</v>
      </c>
      <c r="L278" s="25" t="str">
        <f t="shared" si="4"/>
        <v>Heaters</v>
      </c>
    </row>
    <row r="279" spans="1:12" x14ac:dyDescent="0.2">
      <c r="A279" s="138" t="str">
        <f>'Permitted Sources'!A103</f>
        <v>WYDEQ Permitted Sources</v>
      </c>
      <c r="B279" s="138" t="str">
        <f>'Permitted Sources'!B103</f>
        <v>56</v>
      </c>
      <c r="C279" s="138">
        <f>'Permitted Sources'!C103</f>
        <v>56037</v>
      </c>
      <c r="D279" s="138">
        <f>'Permitted Sources'!F103</f>
        <v>31000404</v>
      </c>
      <c r="E279" t="str">
        <f>'Permitted Sources'!I103</f>
        <v>Process Heaters</v>
      </c>
      <c r="F279" s="177">
        <f>'Permitted Sources'!J103</f>
        <v>0.2</v>
      </c>
      <c r="G279" s="177" t="str">
        <f>'Permitted Sources'!K103</f>
        <v/>
      </c>
      <c r="H279" s="177" t="str">
        <f>'Permitted Sources'!L103</f>
        <v/>
      </c>
      <c r="I279" s="177" t="str">
        <f>'Permitted Sources'!M103</f>
        <v/>
      </c>
      <c r="J279" s="177" t="str">
        <f>'Permitted Sources'!N103</f>
        <v/>
      </c>
      <c r="K279" s="221" t="str">
        <f>VLOOKUP(C279,fips_xref!$A$5:$H$28,8,FALSE)</f>
        <v>Total</v>
      </c>
      <c r="L279" s="25" t="str">
        <f t="shared" si="4"/>
        <v>Heaters</v>
      </c>
    </row>
    <row r="280" spans="1:12" x14ac:dyDescent="0.2">
      <c r="A280" s="138" t="str">
        <f>'Permitted Sources'!A104</f>
        <v>WYDEQ Permitted Sources</v>
      </c>
      <c r="B280" s="138" t="str">
        <f>'Permitted Sources'!B104</f>
        <v>56</v>
      </c>
      <c r="C280" s="138">
        <f>'Permitted Sources'!C104</f>
        <v>56037</v>
      </c>
      <c r="D280" s="138">
        <f>'Permitted Sources'!F104</f>
        <v>31000404</v>
      </c>
      <c r="E280" t="str">
        <f>'Permitted Sources'!I104</f>
        <v>Process Heaters</v>
      </c>
      <c r="F280" s="177">
        <f>'Permitted Sources'!J104</f>
        <v>1.1000000000000001</v>
      </c>
      <c r="G280" s="177" t="str">
        <f>'Permitted Sources'!K104</f>
        <v/>
      </c>
      <c r="H280" s="177">
        <f>'Permitted Sources'!L104</f>
        <v>0.2</v>
      </c>
      <c r="I280" s="177" t="str">
        <f>'Permitted Sources'!M104</f>
        <v/>
      </c>
      <c r="J280" s="177" t="str">
        <f>'Permitted Sources'!N104</f>
        <v/>
      </c>
      <c r="K280" s="221" t="str">
        <f>VLOOKUP(C280,fips_xref!$A$5:$H$28,8,FALSE)</f>
        <v>Total</v>
      </c>
      <c r="L280" s="25" t="str">
        <f t="shared" si="4"/>
        <v>Heaters</v>
      </c>
    </row>
    <row r="281" spans="1:12" x14ac:dyDescent="0.2">
      <c r="A281" s="138" t="str">
        <f>'Permitted Sources'!A105</f>
        <v>WYDEQ Permitted Sources</v>
      </c>
      <c r="B281" s="138" t="str">
        <f>'Permitted Sources'!B105</f>
        <v>56</v>
      </c>
      <c r="C281" s="138">
        <f>'Permitted Sources'!C105</f>
        <v>56037</v>
      </c>
      <c r="D281" s="138">
        <f>'Permitted Sources'!F105</f>
        <v>31000404</v>
      </c>
      <c r="E281" t="str">
        <f>'Permitted Sources'!I105</f>
        <v>Process Heaters</v>
      </c>
      <c r="F281" s="177">
        <f>'Permitted Sources'!J105</f>
        <v>11.8</v>
      </c>
      <c r="G281" s="177">
        <f>'Permitted Sources'!K105</f>
        <v>1.9</v>
      </c>
      <c r="H281" s="177">
        <f>'Permitted Sources'!L105</f>
        <v>4.9000000000000004</v>
      </c>
      <c r="I281" s="177">
        <f>'Permitted Sources'!M105</f>
        <v>1.3</v>
      </c>
      <c r="J281" s="177" t="str">
        <f>'Permitted Sources'!N105</f>
        <v/>
      </c>
      <c r="K281" s="221" t="str">
        <f>VLOOKUP(C281,fips_xref!$A$5:$H$28,8,FALSE)</f>
        <v>Total</v>
      </c>
      <c r="L281" s="25" t="str">
        <f t="shared" si="4"/>
        <v>Heaters</v>
      </c>
    </row>
    <row r="282" spans="1:12" x14ac:dyDescent="0.2">
      <c r="A282" s="138" t="str">
        <f>'Permitted Sources'!A106</f>
        <v>WYDEQ Permitted Sources</v>
      </c>
      <c r="B282" s="138" t="str">
        <f>'Permitted Sources'!B106</f>
        <v>56</v>
      </c>
      <c r="C282" s="138">
        <f>'Permitted Sources'!C106</f>
        <v>56037</v>
      </c>
      <c r="D282" s="138">
        <f>'Permitted Sources'!F106</f>
        <v>31000209</v>
      </c>
      <c r="E282" t="str">
        <f>'Permitted Sources'!I106</f>
        <v>Other Not Classified</v>
      </c>
      <c r="F282" s="177">
        <f>'Permitted Sources'!J106</f>
        <v>9.5</v>
      </c>
      <c r="G282" s="177">
        <f>'Permitted Sources'!K106</f>
        <v>5</v>
      </c>
      <c r="H282" s="177">
        <f>'Permitted Sources'!L106</f>
        <v>8.8000000000000007</v>
      </c>
      <c r="I282" s="177">
        <f>'Permitted Sources'!M106</f>
        <v>71.7</v>
      </c>
      <c r="J282" s="177" t="str">
        <f>'Permitted Sources'!N106</f>
        <v/>
      </c>
      <c r="K282" s="221" t="str">
        <f>VLOOKUP(C282,fips_xref!$A$5:$H$28,8,FALSE)</f>
        <v>Total</v>
      </c>
      <c r="L282" s="25" t="str">
        <f t="shared" si="4"/>
        <v>Other Not Classified</v>
      </c>
    </row>
    <row r="283" spans="1:12" x14ac:dyDescent="0.2">
      <c r="A283" s="138" t="str">
        <f>'Permitted Sources'!A107</f>
        <v>WYDEQ Permitted Sources</v>
      </c>
      <c r="B283" s="138" t="str">
        <f>'Permitted Sources'!B107</f>
        <v>56</v>
      </c>
      <c r="C283" s="138">
        <f>'Permitted Sources'!C107</f>
        <v>56037</v>
      </c>
      <c r="D283" s="138">
        <f>'Permitted Sources'!F107</f>
        <v>31000220</v>
      </c>
      <c r="E283" t="str">
        <f>'Permitted Sources'!I107</f>
        <v>Permitted Fugitives</v>
      </c>
      <c r="F283" s="177" t="str">
        <f>'Permitted Sources'!J107</f>
        <v/>
      </c>
      <c r="G283" s="177">
        <f>'Permitted Sources'!K107</f>
        <v>18.8</v>
      </c>
      <c r="H283" s="177" t="str">
        <f>'Permitted Sources'!L107</f>
        <v/>
      </c>
      <c r="I283" s="177" t="str">
        <f>'Permitted Sources'!M107</f>
        <v/>
      </c>
      <c r="J283" s="177" t="str">
        <f>'Permitted Sources'!N107</f>
        <v/>
      </c>
      <c r="K283" s="221" t="str">
        <f>VLOOKUP(C283,fips_xref!$A$5:$H$28,8,FALSE)</f>
        <v>Total</v>
      </c>
      <c r="L283" s="25" t="str">
        <f t="shared" si="4"/>
        <v>Fugitives</v>
      </c>
    </row>
    <row r="284" spans="1:12" x14ac:dyDescent="0.2">
      <c r="A284" s="138" t="str">
        <f>'Permitted Sources'!A108</f>
        <v>WYDEQ Permitted Sources</v>
      </c>
      <c r="B284" s="138" t="str">
        <f>'Permitted Sources'!B108</f>
        <v>56</v>
      </c>
      <c r="C284" s="138">
        <f>'Permitted Sources'!C108</f>
        <v>56037</v>
      </c>
      <c r="D284" s="138">
        <f>'Permitted Sources'!F108</f>
        <v>31000404</v>
      </c>
      <c r="E284" t="str">
        <f>'Permitted Sources'!I108</f>
        <v>Process Heaters</v>
      </c>
      <c r="F284" s="177">
        <f>'Permitted Sources'!J108</f>
        <v>21.7</v>
      </c>
      <c r="G284" s="177">
        <f>'Permitted Sources'!K108</f>
        <v>6.5</v>
      </c>
      <c r="H284" s="177">
        <f>'Permitted Sources'!L108</f>
        <v>16.7</v>
      </c>
      <c r="I284" s="177">
        <f>'Permitted Sources'!M108</f>
        <v>3</v>
      </c>
      <c r="J284" s="177" t="str">
        <f>'Permitted Sources'!N108</f>
        <v/>
      </c>
      <c r="K284" s="221" t="str">
        <f>VLOOKUP(C284,fips_xref!$A$5:$H$28,8,FALSE)</f>
        <v>Total</v>
      </c>
      <c r="L284" s="25" t="str">
        <f t="shared" si="4"/>
        <v>Heaters</v>
      </c>
    </row>
    <row r="285" spans="1:12" x14ac:dyDescent="0.2">
      <c r="A285" s="138" t="str">
        <f>'Permitted Sources'!A109</f>
        <v>WYDEQ Permitted Sources</v>
      </c>
      <c r="B285" s="138" t="str">
        <f>'Permitted Sources'!B109</f>
        <v>56</v>
      </c>
      <c r="C285" s="138">
        <f>'Permitted Sources'!C109</f>
        <v>56037</v>
      </c>
      <c r="D285" s="138">
        <f>'Permitted Sources'!F109</f>
        <v>31000205</v>
      </c>
      <c r="E285" t="str">
        <f>'Permitted Sources'!I109</f>
        <v xml:space="preserve">Natural Gas Production, Flares </v>
      </c>
      <c r="F285" s="177" t="str">
        <f>'Permitted Sources'!J109</f>
        <v/>
      </c>
      <c r="G285" s="177" t="str">
        <f>'Permitted Sources'!K109</f>
        <v/>
      </c>
      <c r="H285" s="177" t="str">
        <f>'Permitted Sources'!L109</f>
        <v/>
      </c>
      <c r="I285" s="177">
        <f>'Permitted Sources'!M109</f>
        <v>53.3</v>
      </c>
      <c r="J285" s="177" t="str">
        <f>'Permitted Sources'!N109</f>
        <v/>
      </c>
      <c r="K285" s="221" t="str">
        <f>VLOOKUP(C285,fips_xref!$A$5:$H$28,8,FALSE)</f>
        <v>Total</v>
      </c>
      <c r="L285" s="25" t="str">
        <f t="shared" si="4"/>
        <v xml:space="preserve">Natural Gas Production, Flares </v>
      </c>
    </row>
    <row r="286" spans="1:12" x14ac:dyDescent="0.2">
      <c r="A286" s="138" t="str">
        <f>'Permitted Sources'!A110</f>
        <v>WYDEQ Permitted Sources</v>
      </c>
      <c r="B286" s="138" t="str">
        <f>'Permitted Sources'!B110</f>
        <v>56</v>
      </c>
      <c r="C286" s="138">
        <f>'Permitted Sources'!C110</f>
        <v>56037</v>
      </c>
      <c r="D286" s="138">
        <f>'Permitted Sources'!F110</f>
        <v>20200202</v>
      </c>
      <c r="E286" t="str">
        <f>'Permitted Sources'!I110</f>
        <v>Compressor Engines</v>
      </c>
      <c r="F286" s="177">
        <f>'Permitted Sources'!J110</f>
        <v>8</v>
      </c>
      <c r="G286" s="177">
        <f>'Permitted Sources'!K110</f>
        <v>4</v>
      </c>
      <c r="H286" s="177">
        <f>'Permitted Sources'!L110</f>
        <v>0.8</v>
      </c>
      <c r="I286" s="177" t="str">
        <f>'Permitted Sources'!M110</f>
        <v/>
      </c>
      <c r="J286" s="177" t="str">
        <f>'Permitted Sources'!N110</f>
        <v/>
      </c>
      <c r="K286" s="221" t="str">
        <f>VLOOKUP(C286,fips_xref!$A$5:$H$28,8,FALSE)</f>
        <v>Total</v>
      </c>
      <c r="L286" s="25" t="str">
        <f t="shared" si="4"/>
        <v>Compressor Engines</v>
      </c>
    </row>
    <row r="287" spans="1:12" x14ac:dyDescent="0.2">
      <c r="A287" s="138" t="str">
        <f>'Permitted Sources'!A111</f>
        <v>WYDEQ Permitted Sources</v>
      </c>
      <c r="B287" s="138" t="str">
        <f>'Permitted Sources'!B111</f>
        <v>56</v>
      </c>
      <c r="C287" s="138">
        <f>'Permitted Sources'!C111</f>
        <v>56037</v>
      </c>
      <c r="D287" s="138">
        <f>'Permitted Sources'!F111</f>
        <v>20200202</v>
      </c>
      <c r="E287" t="str">
        <f>'Permitted Sources'!I111</f>
        <v>Compressor Engines</v>
      </c>
      <c r="F287" s="177">
        <f>'Permitted Sources'!J111</f>
        <v>12.8</v>
      </c>
      <c r="G287" s="177">
        <f>'Permitted Sources'!K111</f>
        <v>6.3</v>
      </c>
      <c r="H287" s="177">
        <f>'Permitted Sources'!L111</f>
        <v>1.3</v>
      </c>
      <c r="I287" s="177" t="str">
        <f>'Permitted Sources'!M111</f>
        <v/>
      </c>
      <c r="J287" s="177" t="str">
        <f>'Permitted Sources'!N111</f>
        <v/>
      </c>
      <c r="K287" s="221" t="str">
        <f>VLOOKUP(C287,fips_xref!$A$5:$H$28,8,FALSE)</f>
        <v>Total</v>
      </c>
      <c r="L287" s="25" t="str">
        <f t="shared" si="4"/>
        <v>Compressor Engines</v>
      </c>
    </row>
    <row r="288" spans="1:12" x14ac:dyDescent="0.2">
      <c r="A288" s="138" t="str">
        <f>'Permitted Sources'!A112</f>
        <v>WYDEQ Permitted Sources</v>
      </c>
      <c r="B288" s="138" t="str">
        <f>'Permitted Sources'!B112</f>
        <v>56</v>
      </c>
      <c r="C288" s="138">
        <f>'Permitted Sources'!C112</f>
        <v>56037</v>
      </c>
      <c r="D288" s="138">
        <f>'Permitted Sources'!F112</f>
        <v>20200202</v>
      </c>
      <c r="E288" t="str">
        <f>'Permitted Sources'!I112</f>
        <v>Compressor Engines</v>
      </c>
      <c r="F288" s="177">
        <f>'Permitted Sources'!J112</f>
        <v>9</v>
      </c>
      <c r="G288" s="177">
        <f>'Permitted Sources'!K112</f>
        <v>4.5</v>
      </c>
      <c r="H288" s="177">
        <f>'Permitted Sources'!L112</f>
        <v>0.9</v>
      </c>
      <c r="I288" s="177" t="str">
        <f>'Permitted Sources'!M112</f>
        <v/>
      </c>
      <c r="J288" s="177" t="str">
        <f>'Permitted Sources'!N112</f>
        <v/>
      </c>
      <c r="K288" s="221" t="str">
        <f>VLOOKUP(C288,fips_xref!$A$5:$H$28,8,FALSE)</f>
        <v>Total</v>
      </c>
      <c r="L288" s="25" t="str">
        <f t="shared" si="4"/>
        <v>Compressor Engines</v>
      </c>
    </row>
    <row r="289" spans="1:12" x14ac:dyDescent="0.2">
      <c r="A289" s="138" t="str">
        <f>'Permitted Sources'!A113</f>
        <v>WYDEQ Permitted Sources</v>
      </c>
      <c r="B289" s="138" t="str">
        <f>'Permitted Sources'!B113</f>
        <v>56</v>
      </c>
      <c r="C289" s="138">
        <f>'Permitted Sources'!C113</f>
        <v>56037</v>
      </c>
      <c r="D289" s="138">
        <f>'Permitted Sources'!F113</f>
        <v>20200202</v>
      </c>
      <c r="E289" t="str">
        <f>'Permitted Sources'!I113</f>
        <v>Compressor Engines</v>
      </c>
      <c r="F289" s="177">
        <f>'Permitted Sources'!J113</f>
        <v>0.7</v>
      </c>
      <c r="G289" s="177">
        <f>'Permitted Sources'!K113</f>
        <v>0.7</v>
      </c>
      <c r="H289" s="177">
        <f>'Permitted Sources'!L113</f>
        <v>2.1</v>
      </c>
      <c r="I289" s="177" t="str">
        <f>'Permitted Sources'!M113</f>
        <v/>
      </c>
      <c r="J289" s="177" t="str">
        <f>'Permitted Sources'!N113</f>
        <v/>
      </c>
      <c r="K289" s="221" t="str">
        <f>VLOOKUP(C289,fips_xref!$A$5:$H$28,8,FALSE)</f>
        <v>Total</v>
      </c>
      <c r="L289" s="25" t="str">
        <f t="shared" si="4"/>
        <v>Compressor Engines</v>
      </c>
    </row>
    <row r="290" spans="1:12" x14ac:dyDescent="0.2">
      <c r="A290" s="138" t="str">
        <f>'Permitted Sources'!A114</f>
        <v>WYDEQ Permitted Sources</v>
      </c>
      <c r="B290" s="138" t="str">
        <f>'Permitted Sources'!B114</f>
        <v>56</v>
      </c>
      <c r="C290" s="138">
        <f>'Permitted Sources'!C114</f>
        <v>56037</v>
      </c>
      <c r="D290" s="138">
        <f>'Permitted Sources'!F114</f>
        <v>20200202</v>
      </c>
      <c r="E290" t="str">
        <f>'Permitted Sources'!I114</f>
        <v>Compressor Engines</v>
      </c>
      <c r="F290" s="177">
        <f>'Permitted Sources'!J114</f>
        <v>7.1</v>
      </c>
      <c r="G290" s="177">
        <f>'Permitted Sources'!K114</f>
        <v>7</v>
      </c>
      <c r="H290" s="177">
        <f>'Permitted Sources'!L114</f>
        <v>21.3</v>
      </c>
      <c r="I290" s="177" t="str">
        <f>'Permitted Sources'!M114</f>
        <v/>
      </c>
      <c r="J290" s="177" t="str">
        <f>'Permitted Sources'!N114</f>
        <v/>
      </c>
      <c r="K290" s="221" t="str">
        <f>VLOOKUP(C290,fips_xref!$A$5:$H$28,8,FALSE)</f>
        <v>Total</v>
      </c>
      <c r="L290" s="25" t="str">
        <f t="shared" si="4"/>
        <v>Compressor Engines</v>
      </c>
    </row>
    <row r="291" spans="1:12" x14ac:dyDescent="0.2">
      <c r="A291" s="138" t="str">
        <f>'Permitted Sources'!A115</f>
        <v>WYDEQ Permitted Sources</v>
      </c>
      <c r="B291" s="138" t="str">
        <f>'Permitted Sources'!B115</f>
        <v>56</v>
      </c>
      <c r="C291" s="138">
        <f>'Permitted Sources'!C115</f>
        <v>56037</v>
      </c>
      <c r="D291" s="138">
        <f>'Permitted Sources'!F115</f>
        <v>20200202</v>
      </c>
      <c r="E291" t="str">
        <f>'Permitted Sources'!I115</f>
        <v>Compressor Engines</v>
      </c>
      <c r="F291" s="177">
        <f>'Permitted Sources'!J115</f>
        <v>10.199999999999999</v>
      </c>
      <c r="G291" s="177">
        <f>'Permitted Sources'!K115</f>
        <v>10.1</v>
      </c>
      <c r="H291" s="177">
        <f>'Permitted Sources'!L115</f>
        <v>30.5</v>
      </c>
      <c r="I291" s="177" t="str">
        <f>'Permitted Sources'!M115</f>
        <v/>
      </c>
      <c r="J291" s="177" t="str">
        <f>'Permitted Sources'!N115</f>
        <v/>
      </c>
      <c r="K291" s="221" t="str">
        <f>VLOOKUP(C291,fips_xref!$A$5:$H$28,8,FALSE)</f>
        <v>Total</v>
      </c>
      <c r="L291" s="25" t="str">
        <f t="shared" si="4"/>
        <v>Compressor Engines</v>
      </c>
    </row>
    <row r="292" spans="1:12" x14ac:dyDescent="0.2">
      <c r="A292" s="138" t="str">
        <f>'Permitted Sources'!A116</f>
        <v>WYDEQ Permitted Sources</v>
      </c>
      <c r="B292" s="138" t="str">
        <f>'Permitted Sources'!B116</f>
        <v>56</v>
      </c>
      <c r="C292" s="138">
        <f>'Permitted Sources'!C116</f>
        <v>56037</v>
      </c>
      <c r="D292" s="138">
        <f>'Permitted Sources'!F116</f>
        <v>20200202</v>
      </c>
      <c r="E292" t="str">
        <f>'Permitted Sources'!I116</f>
        <v>Compressor Engines</v>
      </c>
      <c r="F292" s="177">
        <f>'Permitted Sources'!J116</f>
        <v>10.5</v>
      </c>
      <c r="G292" s="177">
        <f>'Permitted Sources'!K116</f>
        <v>10.4</v>
      </c>
      <c r="H292" s="177">
        <f>'Permitted Sources'!L116</f>
        <v>31.4</v>
      </c>
      <c r="I292" s="177" t="str">
        <f>'Permitted Sources'!M116</f>
        <v/>
      </c>
      <c r="J292" s="177" t="str">
        <f>'Permitted Sources'!N116</f>
        <v/>
      </c>
      <c r="K292" s="221" t="str">
        <f>VLOOKUP(C292,fips_xref!$A$5:$H$28,8,FALSE)</f>
        <v>Total</v>
      </c>
      <c r="L292" s="25" t="str">
        <f t="shared" si="4"/>
        <v>Compressor Engines</v>
      </c>
    </row>
    <row r="293" spans="1:12" x14ac:dyDescent="0.2">
      <c r="A293" s="138" t="str">
        <f>'Permitted Sources'!A117</f>
        <v>WYDEQ Permitted Sources</v>
      </c>
      <c r="B293" s="138" t="str">
        <f>'Permitted Sources'!B117</f>
        <v>56</v>
      </c>
      <c r="C293" s="138">
        <f>'Permitted Sources'!C117</f>
        <v>56037</v>
      </c>
      <c r="D293" s="138">
        <f>'Permitted Sources'!F117</f>
        <v>20100202</v>
      </c>
      <c r="E293" t="str">
        <f>'Permitted Sources'!I117</f>
        <v>Compressor Engines</v>
      </c>
      <c r="F293" s="177">
        <f>'Permitted Sources'!J117</f>
        <v>0.7</v>
      </c>
      <c r="G293" s="177" t="str">
        <f>'Permitted Sources'!K117</f>
        <v/>
      </c>
      <c r="H293" s="177">
        <f>'Permitted Sources'!L117</f>
        <v>0.1</v>
      </c>
      <c r="I293" s="177" t="str">
        <f>'Permitted Sources'!M117</f>
        <v/>
      </c>
      <c r="J293" s="177" t="str">
        <f>'Permitted Sources'!N117</f>
        <v/>
      </c>
      <c r="K293" s="221" t="str">
        <f>VLOOKUP(C293,fips_xref!$A$5:$H$28,8,FALSE)</f>
        <v>Total</v>
      </c>
      <c r="L293" s="25" t="str">
        <f t="shared" si="4"/>
        <v>Compressor Engines</v>
      </c>
    </row>
    <row r="294" spans="1:12" x14ac:dyDescent="0.2">
      <c r="A294" s="138" t="str">
        <f>'Permitted Sources'!A118</f>
        <v>WYDEQ Permitted Sources</v>
      </c>
      <c r="B294" s="138" t="str">
        <f>'Permitted Sources'!B118</f>
        <v>56</v>
      </c>
      <c r="C294" s="138">
        <f>'Permitted Sources'!C118</f>
        <v>56037</v>
      </c>
      <c r="D294" s="138">
        <f>'Permitted Sources'!F118</f>
        <v>20200202</v>
      </c>
      <c r="E294" t="str">
        <f>'Permitted Sources'!I118</f>
        <v>Compressor Engines</v>
      </c>
      <c r="F294" s="177">
        <f>'Permitted Sources'!J118</f>
        <v>0.6</v>
      </c>
      <c r="G294" s="177" t="str">
        <f>'Permitted Sources'!K118</f>
        <v/>
      </c>
      <c r="H294" s="177">
        <f>'Permitted Sources'!L118</f>
        <v>0.1</v>
      </c>
      <c r="I294" s="177" t="str">
        <f>'Permitted Sources'!M118</f>
        <v/>
      </c>
      <c r="J294" s="177" t="str">
        <f>'Permitted Sources'!N118</f>
        <v/>
      </c>
      <c r="K294" s="221" t="str">
        <f>VLOOKUP(C294,fips_xref!$A$5:$H$28,8,FALSE)</f>
        <v>Total</v>
      </c>
      <c r="L294" s="25" t="str">
        <f t="shared" si="4"/>
        <v>Compressor Engines</v>
      </c>
    </row>
    <row r="295" spans="1:12" x14ac:dyDescent="0.2">
      <c r="A295" s="138" t="str">
        <f>'Permitted Sources'!A119</f>
        <v>WYDEQ Permitted Sources</v>
      </c>
      <c r="B295" s="138" t="str">
        <f>'Permitted Sources'!B119</f>
        <v>56</v>
      </c>
      <c r="C295" s="138">
        <f>'Permitted Sources'!C119</f>
        <v>56037</v>
      </c>
      <c r="D295" s="138">
        <f>'Permitted Sources'!F119</f>
        <v>20200202</v>
      </c>
      <c r="E295" t="str">
        <f>'Permitted Sources'!I119</f>
        <v>Compressor Engines</v>
      </c>
      <c r="F295" s="177">
        <f>'Permitted Sources'!J119</f>
        <v>0.2</v>
      </c>
      <c r="G295" s="177" t="str">
        <f>'Permitted Sources'!K119</f>
        <v/>
      </c>
      <c r="H295" s="177" t="str">
        <f>'Permitted Sources'!L119</f>
        <v/>
      </c>
      <c r="I295" s="177" t="str">
        <f>'Permitted Sources'!M119</f>
        <v/>
      </c>
      <c r="J295" s="177" t="str">
        <f>'Permitted Sources'!N119</f>
        <v/>
      </c>
      <c r="K295" s="221" t="str">
        <f>VLOOKUP(C295,fips_xref!$A$5:$H$28,8,FALSE)</f>
        <v>Total</v>
      </c>
      <c r="L295" s="25" t="str">
        <f t="shared" si="4"/>
        <v>Compressor Engines</v>
      </c>
    </row>
    <row r="296" spans="1:12" x14ac:dyDescent="0.2">
      <c r="A296" s="138" t="str">
        <f>'Permitted Sources'!A120</f>
        <v>WYDEQ Permitted Sources</v>
      </c>
      <c r="B296" s="138" t="str">
        <f>'Permitted Sources'!B120</f>
        <v>56</v>
      </c>
      <c r="C296" s="138">
        <f>'Permitted Sources'!C120</f>
        <v>56037</v>
      </c>
      <c r="D296" s="138">
        <f>'Permitted Sources'!F120</f>
        <v>31000220</v>
      </c>
      <c r="E296" t="str">
        <f>'Permitted Sources'!I120</f>
        <v>Permitted Fugitives</v>
      </c>
      <c r="F296" s="177" t="str">
        <f>'Permitted Sources'!J120</f>
        <v/>
      </c>
      <c r="G296" s="177">
        <f>'Permitted Sources'!K120</f>
        <v>2.5</v>
      </c>
      <c r="H296" s="177" t="str">
        <f>'Permitted Sources'!L120</f>
        <v/>
      </c>
      <c r="I296" s="177" t="str">
        <f>'Permitted Sources'!M120</f>
        <v/>
      </c>
      <c r="J296" s="177" t="str">
        <f>'Permitted Sources'!N120</f>
        <v/>
      </c>
      <c r="K296" s="221" t="str">
        <f>VLOOKUP(C296,fips_xref!$A$5:$H$28,8,FALSE)</f>
        <v>Total</v>
      </c>
      <c r="L296" s="25" t="str">
        <f t="shared" si="4"/>
        <v>Fugitives</v>
      </c>
    </row>
    <row r="297" spans="1:12" x14ac:dyDescent="0.2">
      <c r="A297" s="138" t="str">
        <f>'Permitted Sources'!A121</f>
        <v>WYDEQ Permitted Sources</v>
      </c>
      <c r="B297" s="138" t="str">
        <f>'Permitted Sources'!B121</f>
        <v>56</v>
      </c>
      <c r="C297" s="138">
        <f>'Permitted Sources'!C121</f>
        <v>56037</v>
      </c>
      <c r="D297" s="138">
        <f>'Permitted Sources'!F121</f>
        <v>31000404</v>
      </c>
      <c r="E297" t="str">
        <f>'Permitted Sources'!I121</f>
        <v>Process Heaters</v>
      </c>
      <c r="F297" s="177">
        <f>'Permitted Sources'!J121</f>
        <v>0.6</v>
      </c>
      <c r="G297" s="177" t="str">
        <f>'Permitted Sources'!K121</f>
        <v/>
      </c>
      <c r="H297" s="177">
        <f>'Permitted Sources'!L121</f>
        <v>0.1</v>
      </c>
      <c r="I297" s="177" t="str">
        <f>'Permitted Sources'!M121</f>
        <v/>
      </c>
      <c r="J297" s="177" t="str">
        <f>'Permitted Sources'!N121</f>
        <v/>
      </c>
      <c r="K297" s="221" t="str">
        <f>VLOOKUP(C297,fips_xref!$A$5:$H$28,8,FALSE)</f>
        <v>Total</v>
      </c>
      <c r="L297" s="25" t="str">
        <f t="shared" si="4"/>
        <v>Heaters</v>
      </c>
    </row>
    <row r="298" spans="1:12" x14ac:dyDescent="0.2">
      <c r="A298" s="138" t="str">
        <f>'Permitted Sources'!A122</f>
        <v>WYDEQ Permitted Sources</v>
      </c>
      <c r="B298" s="138" t="str">
        <f>'Permitted Sources'!B122</f>
        <v>56</v>
      </c>
      <c r="C298" s="138">
        <f>'Permitted Sources'!C122</f>
        <v>56037</v>
      </c>
      <c r="D298" s="138">
        <f>'Permitted Sources'!F122</f>
        <v>31000299</v>
      </c>
      <c r="E298" t="str">
        <f>'Permitted Sources'!I122</f>
        <v>Other Not Classified</v>
      </c>
      <c r="F298" s="177">
        <f>'Permitted Sources'!J122</f>
        <v>0.2</v>
      </c>
      <c r="G298" s="177" t="str">
        <f>'Permitted Sources'!K122</f>
        <v/>
      </c>
      <c r="H298" s="177" t="str">
        <f>'Permitted Sources'!L122</f>
        <v/>
      </c>
      <c r="I298" s="177" t="str">
        <f>'Permitted Sources'!M122</f>
        <v/>
      </c>
      <c r="J298" s="177" t="str">
        <f>'Permitted Sources'!N122</f>
        <v/>
      </c>
      <c r="K298" s="221" t="str">
        <f>VLOOKUP(C298,fips_xref!$A$5:$H$28,8,FALSE)</f>
        <v>Total</v>
      </c>
      <c r="L298" s="25" t="str">
        <f t="shared" si="4"/>
        <v>Other Not Classified</v>
      </c>
    </row>
    <row r="299" spans="1:12" x14ac:dyDescent="0.2">
      <c r="A299" s="138" t="str">
        <f>'Permitted Sources'!A123</f>
        <v>WYDEQ Permitted Sources</v>
      </c>
      <c r="B299" s="138" t="str">
        <f>'Permitted Sources'!B123</f>
        <v>56</v>
      </c>
      <c r="C299" s="138">
        <f>'Permitted Sources'!C123</f>
        <v>56037</v>
      </c>
      <c r="D299" s="138">
        <f>'Permitted Sources'!F123</f>
        <v>20200202</v>
      </c>
      <c r="E299" t="str">
        <f>'Permitted Sources'!I123</f>
        <v>Compressor Engines</v>
      </c>
      <c r="F299" s="177">
        <f>'Permitted Sources'!J123</f>
        <v>6.2</v>
      </c>
      <c r="G299" s="177">
        <f>'Permitted Sources'!K123</f>
        <v>6.2</v>
      </c>
      <c r="H299" s="177">
        <f>'Permitted Sources'!L123</f>
        <v>12.4</v>
      </c>
      <c r="I299" s="177" t="str">
        <f>'Permitted Sources'!M123</f>
        <v/>
      </c>
      <c r="J299" s="177" t="str">
        <f>'Permitted Sources'!N123</f>
        <v/>
      </c>
      <c r="K299" s="221" t="str">
        <f>VLOOKUP(C299,fips_xref!$A$5:$H$28,8,FALSE)</f>
        <v>Total</v>
      </c>
      <c r="L299" s="25" t="str">
        <f t="shared" si="4"/>
        <v>Compressor Engines</v>
      </c>
    </row>
    <row r="300" spans="1:12" x14ac:dyDescent="0.2">
      <c r="A300" s="138" t="str">
        <f>'Permitted Sources'!A124</f>
        <v>WYDEQ Permitted Sources</v>
      </c>
      <c r="B300" s="138" t="str">
        <f>'Permitted Sources'!B124</f>
        <v>56</v>
      </c>
      <c r="C300" s="138">
        <f>'Permitted Sources'!C124</f>
        <v>56037</v>
      </c>
      <c r="D300" s="138">
        <f>'Permitted Sources'!F124</f>
        <v>20200202</v>
      </c>
      <c r="E300" t="str">
        <f>'Permitted Sources'!I124</f>
        <v>Compressor Engines</v>
      </c>
      <c r="F300" s="177">
        <f>'Permitted Sources'!J124</f>
        <v>6.5</v>
      </c>
      <c r="G300" s="177">
        <f>'Permitted Sources'!K124</f>
        <v>6.5</v>
      </c>
      <c r="H300" s="177">
        <f>'Permitted Sources'!L124</f>
        <v>13</v>
      </c>
      <c r="I300" s="177" t="str">
        <f>'Permitted Sources'!M124</f>
        <v/>
      </c>
      <c r="J300" s="177" t="str">
        <f>'Permitted Sources'!N124</f>
        <v/>
      </c>
      <c r="K300" s="221" t="str">
        <f>VLOOKUP(C300,fips_xref!$A$5:$H$28,8,FALSE)</f>
        <v>Total</v>
      </c>
      <c r="L300" s="25" t="str">
        <f t="shared" si="4"/>
        <v>Compressor Engines</v>
      </c>
    </row>
    <row r="301" spans="1:12" x14ac:dyDescent="0.2">
      <c r="A301" s="138" t="str">
        <f>'Permitted Sources'!A125</f>
        <v>WYDEQ Permitted Sources</v>
      </c>
      <c r="B301" s="138" t="str">
        <f>'Permitted Sources'!B125</f>
        <v>56</v>
      </c>
      <c r="C301" s="138">
        <f>'Permitted Sources'!C125</f>
        <v>56037</v>
      </c>
      <c r="D301" s="138">
        <f>'Permitted Sources'!F125</f>
        <v>31000404</v>
      </c>
      <c r="E301" t="str">
        <f>'Permitted Sources'!I125</f>
        <v>Process Heaters</v>
      </c>
      <c r="F301" s="177">
        <f>'Permitted Sources'!J125</f>
        <v>0.4</v>
      </c>
      <c r="G301" s="177" t="str">
        <f>'Permitted Sources'!K125</f>
        <v/>
      </c>
      <c r="H301" s="177" t="str">
        <f>'Permitted Sources'!L125</f>
        <v/>
      </c>
      <c r="I301" s="177" t="str">
        <f>'Permitted Sources'!M125</f>
        <v/>
      </c>
      <c r="J301" s="177" t="str">
        <f>'Permitted Sources'!N125</f>
        <v/>
      </c>
      <c r="K301" s="221" t="str">
        <f>VLOOKUP(C301,fips_xref!$A$5:$H$28,8,FALSE)</f>
        <v>Total</v>
      </c>
      <c r="L301" s="25" t="str">
        <f t="shared" si="4"/>
        <v>Heaters</v>
      </c>
    </row>
    <row r="302" spans="1:12" x14ac:dyDescent="0.2">
      <c r="A302" s="138" t="str">
        <f>'Permitted Sources'!A126</f>
        <v>WYDEQ Permitted Sources</v>
      </c>
      <c r="B302" s="138" t="str">
        <f>'Permitted Sources'!B126</f>
        <v>56</v>
      </c>
      <c r="C302" s="138">
        <f>'Permitted Sources'!C126</f>
        <v>56037</v>
      </c>
      <c r="D302" s="138">
        <f>'Permitted Sources'!F126</f>
        <v>31000305</v>
      </c>
      <c r="E302" t="str">
        <f>'Permitted Sources'!I126</f>
        <v>Amine Unit</v>
      </c>
      <c r="F302" s="177" t="str">
        <f>'Permitted Sources'!J126</f>
        <v/>
      </c>
      <c r="G302" s="177">
        <f>'Permitted Sources'!K126</f>
        <v>5.7</v>
      </c>
      <c r="H302" s="177" t="str">
        <f>'Permitted Sources'!L126</f>
        <v/>
      </c>
      <c r="I302" s="177" t="str">
        <f>'Permitted Sources'!M126</f>
        <v/>
      </c>
      <c r="J302" s="177" t="str">
        <f>'Permitted Sources'!N126</f>
        <v/>
      </c>
      <c r="K302" s="221" t="str">
        <f>VLOOKUP(C302,fips_xref!$A$5:$H$28,8,FALSE)</f>
        <v>Total</v>
      </c>
      <c r="L302" s="25" t="str">
        <f t="shared" si="4"/>
        <v>Amine Unit</v>
      </c>
    </row>
    <row r="303" spans="1:12" x14ac:dyDescent="0.2">
      <c r="A303" s="138" t="str">
        <f>'Permitted Sources'!A127</f>
        <v>WYDEQ Permitted Sources</v>
      </c>
      <c r="B303" s="138" t="str">
        <f>'Permitted Sources'!B127</f>
        <v>56</v>
      </c>
      <c r="C303" s="138">
        <f>'Permitted Sources'!C127</f>
        <v>56037</v>
      </c>
      <c r="D303" s="138">
        <f>'Permitted Sources'!F127</f>
        <v>20200252</v>
      </c>
      <c r="E303" t="str">
        <f>'Permitted Sources'!I127</f>
        <v>Compressor Engines</v>
      </c>
      <c r="F303" s="177">
        <f>'Permitted Sources'!J127</f>
        <v>7.4</v>
      </c>
      <c r="G303" s="177">
        <f>'Permitted Sources'!K127</f>
        <v>0.5</v>
      </c>
      <c r="H303" s="177">
        <f>'Permitted Sources'!L127</f>
        <v>1.2</v>
      </c>
      <c r="I303" s="177" t="str">
        <f>'Permitted Sources'!M127</f>
        <v/>
      </c>
      <c r="J303" s="177" t="str">
        <f>'Permitted Sources'!N127</f>
        <v/>
      </c>
      <c r="K303" s="221" t="str">
        <f>VLOOKUP(C303,fips_xref!$A$5:$H$28,8,FALSE)</f>
        <v>Total</v>
      </c>
      <c r="L303" s="25" t="str">
        <f t="shared" si="4"/>
        <v>Compressor Engines</v>
      </c>
    </row>
    <row r="304" spans="1:12" x14ac:dyDescent="0.2">
      <c r="A304" s="138" t="str">
        <f>'Permitted Sources'!A128</f>
        <v>WYDEQ Permitted Sources</v>
      </c>
      <c r="B304" s="138" t="str">
        <f>'Permitted Sources'!B128</f>
        <v>56</v>
      </c>
      <c r="C304" s="138">
        <f>'Permitted Sources'!C128</f>
        <v>56037</v>
      </c>
      <c r="D304" s="138">
        <f>'Permitted Sources'!F128</f>
        <v>20200252</v>
      </c>
      <c r="E304" t="str">
        <f>'Permitted Sources'!I128</f>
        <v>Compressor Engines</v>
      </c>
      <c r="F304" s="177">
        <f>'Permitted Sources'!J128</f>
        <v>15.1</v>
      </c>
      <c r="G304" s="177">
        <f>'Permitted Sources'!K128</f>
        <v>1.1000000000000001</v>
      </c>
      <c r="H304" s="177">
        <f>'Permitted Sources'!L128</f>
        <v>2.4</v>
      </c>
      <c r="I304" s="177" t="str">
        <f>'Permitted Sources'!M128</f>
        <v/>
      </c>
      <c r="J304" s="177" t="str">
        <f>'Permitted Sources'!N128</f>
        <v/>
      </c>
      <c r="K304" s="221" t="str">
        <f>VLOOKUP(C304,fips_xref!$A$5:$H$28,8,FALSE)</f>
        <v>Total</v>
      </c>
      <c r="L304" s="25" t="str">
        <f t="shared" si="4"/>
        <v>Compressor Engines</v>
      </c>
    </row>
    <row r="305" spans="1:12" x14ac:dyDescent="0.2">
      <c r="A305" s="138" t="str">
        <f>'Permitted Sources'!A129</f>
        <v>WYDEQ Permitted Sources</v>
      </c>
      <c r="B305" s="138" t="str">
        <f>'Permitted Sources'!B129</f>
        <v>56</v>
      </c>
      <c r="C305" s="138">
        <f>'Permitted Sources'!C129</f>
        <v>56037</v>
      </c>
      <c r="D305" s="138">
        <f>'Permitted Sources'!F129</f>
        <v>31000205</v>
      </c>
      <c r="E305" t="str">
        <f>'Permitted Sources'!I129</f>
        <v xml:space="preserve">Natural Gas Production, Flares </v>
      </c>
      <c r="F305" s="177">
        <f>'Permitted Sources'!J129</f>
        <v>6.6</v>
      </c>
      <c r="G305" s="177">
        <f>'Permitted Sources'!K129</f>
        <v>7.4</v>
      </c>
      <c r="H305" s="177">
        <f>'Permitted Sources'!L129</f>
        <v>1.8</v>
      </c>
      <c r="I305" s="177" t="str">
        <f>'Permitted Sources'!M129</f>
        <v/>
      </c>
      <c r="J305" s="177" t="str">
        <f>'Permitted Sources'!N129</f>
        <v/>
      </c>
      <c r="K305" s="221" t="str">
        <f>VLOOKUP(C305,fips_xref!$A$5:$H$28,8,FALSE)</f>
        <v>Total</v>
      </c>
      <c r="L305" s="25" t="str">
        <f t="shared" si="4"/>
        <v xml:space="preserve">Natural Gas Production, Flares </v>
      </c>
    </row>
    <row r="306" spans="1:12" x14ac:dyDescent="0.2">
      <c r="A306" s="138" t="str">
        <f>'Permitted Sources'!A130</f>
        <v>WYDEQ Permitted Sources</v>
      </c>
      <c r="B306" s="138" t="str">
        <f>'Permitted Sources'!B130</f>
        <v>56</v>
      </c>
      <c r="C306" s="138">
        <f>'Permitted Sources'!C130</f>
        <v>56037</v>
      </c>
      <c r="D306" s="138">
        <f>'Permitted Sources'!F130</f>
        <v>31000220</v>
      </c>
      <c r="E306" t="str">
        <f>'Permitted Sources'!I130</f>
        <v>Permitted Fugitives</v>
      </c>
      <c r="F306" s="177" t="str">
        <f>'Permitted Sources'!J130</f>
        <v/>
      </c>
      <c r="G306" s="177">
        <f>'Permitted Sources'!K130</f>
        <v>39.4</v>
      </c>
      <c r="H306" s="177" t="str">
        <f>'Permitted Sources'!L130</f>
        <v/>
      </c>
      <c r="I306" s="177" t="str">
        <f>'Permitted Sources'!M130</f>
        <v/>
      </c>
      <c r="J306" s="177" t="str">
        <f>'Permitted Sources'!N130</f>
        <v/>
      </c>
      <c r="K306" s="221" t="str">
        <f>VLOOKUP(C306,fips_xref!$A$5:$H$28,8,FALSE)</f>
        <v>Total</v>
      </c>
      <c r="L306" s="25" t="str">
        <f t="shared" si="4"/>
        <v>Fugitives</v>
      </c>
    </row>
    <row r="307" spans="1:12" x14ac:dyDescent="0.2">
      <c r="A307" s="138" t="str">
        <f>'Permitted Sources'!A131</f>
        <v>WYDEQ Permitted Sources</v>
      </c>
      <c r="B307" s="138" t="str">
        <f>'Permitted Sources'!B131</f>
        <v>56</v>
      </c>
      <c r="C307" s="138">
        <f>'Permitted Sources'!C131</f>
        <v>56037</v>
      </c>
      <c r="D307" s="138">
        <f>'Permitted Sources'!F131</f>
        <v>10200602</v>
      </c>
      <c r="E307" t="str">
        <f>'Permitted Sources'!I131</f>
        <v>Process Heaters</v>
      </c>
      <c r="F307" s="177">
        <f>'Permitted Sources'!J131</f>
        <v>4.4000000000000004</v>
      </c>
      <c r="G307" s="177">
        <f>'Permitted Sources'!K131</f>
        <v>0.4</v>
      </c>
      <c r="H307" s="177">
        <f>'Permitted Sources'!L131</f>
        <v>3.5</v>
      </c>
      <c r="I307" s="177" t="str">
        <f>'Permitted Sources'!M131</f>
        <v/>
      </c>
      <c r="J307" s="177" t="str">
        <f>'Permitted Sources'!N131</f>
        <v/>
      </c>
      <c r="K307" s="221" t="str">
        <f>VLOOKUP(C307,fips_xref!$A$5:$H$28,8,FALSE)</f>
        <v>Total</v>
      </c>
      <c r="L307" s="25" t="str">
        <f t="shared" si="4"/>
        <v>Heaters</v>
      </c>
    </row>
    <row r="308" spans="1:12" x14ac:dyDescent="0.2">
      <c r="A308" s="138" t="str">
        <f>'Permitted Sources'!A132</f>
        <v>WYDEQ Permitted Sources</v>
      </c>
      <c r="B308" s="138" t="str">
        <f>'Permitted Sources'!B132</f>
        <v>56</v>
      </c>
      <c r="C308" s="138">
        <f>'Permitted Sources'!C132</f>
        <v>56037</v>
      </c>
      <c r="D308" s="138">
        <f>'Permitted Sources'!F132</f>
        <v>10200602</v>
      </c>
      <c r="E308" t="str">
        <f>'Permitted Sources'!I132</f>
        <v>Process Heaters</v>
      </c>
      <c r="F308" s="177">
        <f>'Permitted Sources'!J132</f>
        <v>11.8</v>
      </c>
      <c r="G308" s="177">
        <f>'Permitted Sources'!K132</f>
        <v>0.9</v>
      </c>
      <c r="H308" s="177">
        <f>'Permitted Sources'!L132</f>
        <v>9.6</v>
      </c>
      <c r="I308" s="177" t="str">
        <f>'Permitted Sources'!M132</f>
        <v/>
      </c>
      <c r="J308" s="177" t="str">
        <f>'Permitted Sources'!N132</f>
        <v/>
      </c>
      <c r="K308" s="221" t="str">
        <f>VLOOKUP(C308,fips_xref!$A$5:$H$28,8,FALSE)</f>
        <v>Total</v>
      </c>
      <c r="L308" s="25" t="str">
        <f t="shared" si="4"/>
        <v>Heaters</v>
      </c>
    </row>
    <row r="309" spans="1:12" x14ac:dyDescent="0.2">
      <c r="A309" s="138" t="str">
        <f>'Permitted Sources'!A133</f>
        <v>WYDEQ Permitted Sources</v>
      </c>
      <c r="B309" s="138" t="str">
        <f>'Permitted Sources'!B133</f>
        <v>56</v>
      </c>
      <c r="C309" s="138">
        <f>'Permitted Sources'!C133</f>
        <v>56037</v>
      </c>
      <c r="D309" s="138">
        <f>'Permitted Sources'!F133</f>
        <v>10200602</v>
      </c>
      <c r="E309" t="str">
        <f>'Permitted Sources'!I133</f>
        <v>Process Heaters</v>
      </c>
      <c r="F309" s="177">
        <f>'Permitted Sources'!J133</f>
        <v>5.7</v>
      </c>
      <c r="G309" s="177">
        <f>'Permitted Sources'!K133</f>
        <v>0.4</v>
      </c>
      <c r="H309" s="177">
        <f>'Permitted Sources'!L133</f>
        <v>4.8</v>
      </c>
      <c r="I309" s="177" t="str">
        <f>'Permitted Sources'!M133</f>
        <v/>
      </c>
      <c r="J309" s="177" t="str">
        <f>'Permitted Sources'!N133</f>
        <v/>
      </c>
      <c r="K309" s="221" t="str">
        <f>VLOOKUP(C309,fips_xref!$A$5:$H$28,8,FALSE)</f>
        <v>Total</v>
      </c>
      <c r="L309" s="25" t="str">
        <f t="shared" si="4"/>
        <v>Heaters</v>
      </c>
    </row>
    <row r="310" spans="1:12" x14ac:dyDescent="0.2">
      <c r="A310" s="138" t="str">
        <f>'Permitted Sources'!A134</f>
        <v>WYDEQ Permitted Sources</v>
      </c>
      <c r="B310" s="138" t="str">
        <f>'Permitted Sources'!B134</f>
        <v>56</v>
      </c>
      <c r="C310" s="138">
        <f>'Permitted Sources'!C134</f>
        <v>56037</v>
      </c>
      <c r="D310" s="138">
        <f>'Permitted Sources'!F134</f>
        <v>10200603</v>
      </c>
      <c r="E310" t="str">
        <f>'Permitted Sources'!I134</f>
        <v>Process Heaters</v>
      </c>
      <c r="F310" s="177">
        <f>'Permitted Sources'!J134</f>
        <v>3.9</v>
      </c>
      <c r="G310" s="177">
        <f>'Permitted Sources'!K134</f>
        <v>0.4</v>
      </c>
      <c r="H310" s="177">
        <f>'Permitted Sources'!L134</f>
        <v>0.9</v>
      </c>
      <c r="I310" s="177" t="str">
        <f>'Permitted Sources'!M134</f>
        <v/>
      </c>
      <c r="J310" s="177" t="str">
        <f>'Permitted Sources'!N134</f>
        <v/>
      </c>
      <c r="K310" s="221" t="str">
        <f>VLOOKUP(C310,fips_xref!$A$5:$H$28,8,FALSE)</f>
        <v>Total</v>
      </c>
      <c r="L310" s="25" t="str">
        <f t="shared" si="4"/>
        <v>Heaters</v>
      </c>
    </row>
    <row r="311" spans="1:12" x14ac:dyDescent="0.2">
      <c r="A311" s="138" t="str">
        <f>'Permitted Sources'!A135</f>
        <v>WYDEQ Permitted Sources</v>
      </c>
      <c r="B311" s="138" t="str">
        <f>'Permitted Sources'!B135</f>
        <v>56</v>
      </c>
      <c r="C311" s="138">
        <f>'Permitted Sources'!C135</f>
        <v>56037</v>
      </c>
      <c r="D311" s="138">
        <f>'Permitted Sources'!F135</f>
        <v>10200603</v>
      </c>
      <c r="E311" t="str">
        <f>'Permitted Sources'!I135</f>
        <v>Process Heaters</v>
      </c>
      <c r="F311" s="177">
        <f>'Permitted Sources'!J135</f>
        <v>0.4</v>
      </c>
      <c r="G311" s="177" t="str">
        <f>'Permitted Sources'!K135</f>
        <v/>
      </c>
      <c r="H311" s="177">
        <f>'Permitted Sources'!L135</f>
        <v>0.4</v>
      </c>
      <c r="I311" s="177" t="str">
        <f>'Permitted Sources'!M135</f>
        <v/>
      </c>
      <c r="J311" s="177" t="str">
        <f>'Permitted Sources'!N135</f>
        <v/>
      </c>
      <c r="K311" s="221" t="str">
        <f>VLOOKUP(C311,fips_xref!$A$5:$H$28,8,FALSE)</f>
        <v>Total</v>
      </c>
      <c r="L311" s="25" t="str">
        <f t="shared" si="4"/>
        <v>Heaters</v>
      </c>
    </row>
    <row r="312" spans="1:12" x14ac:dyDescent="0.2">
      <c r="A312" s="138" t="str">
        <f>'Permitted Sources'!A136</f>
        <v>WYDEQ Permitted Sources</v>
      </c>
      <c r="B312" s="138" t="str">
        <f>'Permitted Sources'!B136</f>
        <v>56</v>
      </c>
      <c r="C312" s="138">
        <f>'Permitted Sources'!C136</f>
        <v>56037</v>
      </c>
      <c r="D312" s="138">
        <f>'Permitted Sources'!F136</f>
        <v>10200603</v>
      </c>
      <c r="E312" t="str">
        <f>'Permitted Sources'!I136</f>
        <v>Process Heaters</v>
      </c>
      <c r="F312" s="177">
        <f>'Permitted Sources'!J136</f>
        <v>0.8</v>
      </c>
      <c r="G312" s="177" t="str">
        <f>'Permitted Sources'!K136</f>
        <v/>
      </c>
      <c r="H312" s="177">
        <f>'Permitted Sources'!L136</f>
        <v>0.2</v>
      </c>
      <c r="I312" s="177" t="str">
        <f>'Permitted Sources'!M136</f>
        <v/>
      </c>
      <c r="J312" s="177" t="str">
        <f>'Permitted Sources'!N136</f>
        <v/>
      </c>
      <c r="K312" s="221" t="str">
        <f>VLOOKUP(C312,fips_xref!$A$5:$H$28,8,FALSE)</f>
        <v>Total</v>
      </c>
      <c r="L312" s="25" t="str">
        <f t="shared" si="4"/>
        <v>Heaters</v>
      </c>
    </row>
    <row r="313" spans="1:12" x14ac:dyDescent="0.2">
      <c r="A313" s="138" t="str">
        <f>'Permitted Sources'!A137</f>
        <v>WYDEQ Permitted Sources</v>
      </c>
      <c r="B313" s="138" t="str">
        <f>'Permitted Sources'!B137</f>
        <v>56</v>
      </c>
      <c r="C313" s="138">
        <f>'Permitted Sources'!C137</f>
        <v>56037</v>
      </c>
      <c r="D313" s="138">
        <f>'Permitted Sources'!F137</f>
        <v>10200603</v>
      </c>
      <c r="E313" t="str">
        <f>'Permitted Sources'!I137</f>
        <v>Process Heaters</v>
      </c>
      <c r="F313" s="177">
        <f>'Permitted Sources'!J137</f>
        <v>0.4</v>
      </c>
      <c r="G313" s="177" t="str">
        <f>'Permitted Sources'!K137</f>
        <v/>
      </c>
      <c r="H313" s="177">
        <f>'Permitted Sources'!L137</f>
        <v>0.4</v>
      </c>
      <c r="I313" s="177" t="str">
        <f>'Permitted Sources'!M137</f>
        <v/>
      </c>
      <c r="J313" s="177" t="str">
        <f>'Permitted Sources'!N137</f>
        <v/>
      </c>
      <c r="K313" s="221" t="str">
        <f>VLOOKUP(C313,fips_xref!$A$5:$H$28,8,FALSE)</f>
        <v>Total</v>
      </c>
      <c r="L313" s="25" t="str">
        <f t="shared" si="4"/>
        <v>Heaters</v>
      </c>
    </row>
    <row r="314" spans="1:12" x14ac:dyDescent="0.2">
      <c r="A314" s="138" t="str">
        <f>'Permitted Sources'!A138</f>
        <v>WYDEQ Permitted Sources</v>
      </c>
      <c r="B314" s="138" t="str">
        <f>'Permitted Sources'!B138</f>
        <v>56</v>
      </c>
      <c r="C314" s="138">
        <f>'Permitted Sources'!C138</f>
        <v>56037</v>
      </c>
      <c r="D314" s="138">
        <f>'Permitted Sources'!F138</f>
        <v>20200252</v>
      </c>
      <c r="E314" t="str">
        <f>'Permitted Sources'!I138</f>
        <v>Compressor Engines</v>
      </c>
      <c r="F314" s="177">
        <f>'Permitted Sources'!J138</f>
        <v>19.8</v>
      </c>
      <c r="G314" s="177">
        <f>'Permitted Sources'!K138</f>
        <v>7.2</v>
      </c>
      <c r="H314" s="177">
        <f>'Permitted Sources'!L138</f>
        <v>2.1</v>
      </c>
      <c r="I314" s="177" t="str">
        <f>'Permitted Sources'!M138</f>
        <v/>
      </c>
      <c r="J314" s="177" t="str">
        <f>'Permitted Sources'!N138</f>
        <v/>
      </c>
      <c r="K314" s="221" t="str">
        <f>VLOOKUP(C314,fips_xref!$A$5:$H$28,8,FALSE)</f>
        <v>Total</v>
      </c>
      <c r="L314" s="25" t="str">
        <f t="shared" si="4"/>
        <v>Compressor Engines</v>
      </c>
    </row>
    <row r="315" spans="1:12" x14ac:dyDescent="0.2">
      <c r="A315" s="138" t="str">
        <f>'Permitted Sources'!A139</f>
        <v>WYDEQ Permitted Sources</v>
      </c>
      <c r="B315" s="138" t="str">
        <f>'Permitted Sources'!B139</f>
        <v>56</v>
      </c>
      <c r="C315" s="138">
        <f>'Permitted Sources'!C139</f>
        <v>56037</v>
      </c>
      <c r="D315" s="138">
        <f>'Permitted Sources'!F139</f>
        <v>20200252</v>
      </c>
      <c r="E315" t="str">
        <f>'Permitted Sources'!I139</f>
        <v>Compressor Engines</v>
      </c>
      <c r="F315" s="177">
        <f>'Permitted Sources'!J139</f>
        <v>18.8</v>
      </c>
      <c r="G315" s="177">
        <f>'Permitted Sources'!K139</f>
        <v>6.8</v>
      </c>
      <c r="H315" s="177">
        <f>'Permitted Sources'!L139</f>
        <v>2</v>
      </c>
      <c r="I315" s="177" t="str">
        <f>'Permitted Sources'!M139</f>
        <v/>
      </c>
      <c r="J315" s="177" t="str">
        <f>'Permitted Sources'!N139</f>
        <v/>
      </c>
      <c r="K315" s="221" t="str">
        <f>VLOOKUP(C315,fips_xref!$A$5:$H$28,8,FALSE)</f>
        <v>Total</v>
      </c>
      <c r="L315" s="25" t="str">
        <f t="shared" si="4"/>
        <v>Compressor Engines</v>
      </c>
    </row>
    <row r="316" spans="1:12" x14ac:dyDescent="0.2">
      <c r="A316" s="138" t="str">
        <f>'Permitted Sources'!A140</f>
        <v>WYDEQ Permitted Sources</v>
      </c>
      <c r="B316" s="138" t="str">
        <f>'Permitted Sources'!B140</f>
        <v>56</v>
      </c>
      <c r="C316" s="138">
        <f>'Permitted Sources'!C140</f>
        <v>56037</v>
      </c>
      <c r="D316" s="138">
        <f>'Permitted Sources'!F140</f>
        <v>20200252</v>
      </c>
      <c r="E316" t="str">
        <f>'Permitted Sources'!I140</f>
        <v>Compressor Engines</v>
      </c>
      <c r="F316" s="177">
        <f>'Permitted Sources'!J140</f>
        <v>34.5</v>
      </c>
      <c r="G316" s="177">
        <f>'Permitted Sources'!K140</f>
        <v>17.3</v>
      </c>
      <c r="H316" s="177">
        <f>'Permitted Sources'!L140</f>
        <v>2.4</v>
      </c>
      <c r="I316" s="177" t="str">
        <f>'Permitted Sources'!M140</f>
        <v/>
      </c>
      <c r="J316" s="177" t="str">
        <f>'Permitted Sources'!N140</f>
        <v/>
      </c>
      <c r="K316" s="221" t="str">
        <f>VLOOKUP(C316,fips_xref!$A$5:$H$28,8,FALSE)</f>
        <v>Total</v>
      </c>
      <c r="L316" s="25" t="str">
        <f t="shared" si="4"/>
        <v>Compressor Engines</v>
      </c>
    </row>
    <row r="317" spans="1:12" x14ac:dyDescent="0.2">
      <c r="A317" s="138" t="str">
        <f>'Permitted Sources'!A141</f>
        <v>WYDEQ Permitted Sources</v>
      </c>
      <c r="B317" s="138" t="str">
        <f>'Permitted Sources'!B141</f>
        <v>56</v>
      </c>
      <c r="C317" s="138">
        <f>'Permitted Sources'!C141</f>
        <v>56037</v>
      </c>
      <c r="D317" s="138">
        <f>'Permitted Sources'!F141</f>
        <v>20200252</v>
      </c>
      <c r="E317" t="str">
        <f>'Permitted Sources'!I141</f>
        <v>Compressor Engines</v>
      </c>
      <c r="F317" s="177">
        <f>'Permitted Sources'!J141</f>
        <v>36.9</v>
      </c>
      <c r="G317" s="177">
        <f>'Permitted Sources'!K141</f>
        <v>18.399999999999999</v>
      </c>
      <c r="H317" s="177">
        <f>'Permitted Sources'!L141</f>
        <v>2.5</v>
      </c>
      <c r="I317" s="177" t="str">
        <f>'Permitted Sources'!M141</f>
        <v/>
      </c>
      <c r="J317" s="177" t="str">
        <f>'Permitted Sources'!N141</f>
        <v/>
      </c>
      <c r="K317" s="221" t="str">
        <f>VLOOKUP(C317,fips_xref!$A$5:$H$28,8,FALSE)</f>
        <v>Total</v>
      </c>
      <c r="L317" s="25" t="str">
        <f t="shared" si="4"/>
        <v>Compressor Engines</v>
      </c>
    </row>
    <row r="318" spans="1:12" x14ac:dyDescent="0.2">
      <c r="A318" s="138" t="str">
        <f>'Permitted Sources'!A142</f>
        <v>WYDEQ Permitted Sources</v>
      </c>
      <c r="B318" s="138" t="str">
        <f>'Permitted Sources'!B142</f>
        <v>56</v>
      </c>
      <c r="C318" s="138">
        <f>'Permitted Sources'!C142</f>
        <v>56037</v>
      </c>
      <c r="D318" s="138">
        <f>'Permitted Sources'!F142</f>
        <v>20200252</v>
      </c>
      <c r="E318" t="str">
        <f>'Permitted Sources'!I142</f>
        <v>Compressor Engines</v>
      </c>
      <c r="F318" s="177">
        <f>'Permitted Sources'!J142</f>
        <v>36.9</v>
      </c>
      <c r="G318" s="177">
        <f>'Permitted Sources'!K142</f>
        <v>18.399999999999999</v>
      </c>
      <c r="H318" s="177">
        <f>'Permitted Sources'!L142</f>
        <v>2.5</v>
      </c>
      <c r="I318" s="177" t="str">
        <f>'Permitted Sources'!M142</f>
        <v/>
      </c>
      <c r="J318" s="177" t="str">
        <f>'Permitted Sources'!N142</f>
        <v/>
      </c>
      <c r="K318" s="221" t="str">
        <f>VLOOKUP(C318,fips_xref!$A$5:$H$28,8,FALSE)</f>
        <v>Total</v>
      </c>
      <c r="L318" s="25" t="str">
        <f t="shared" si="4"/>
        <v>Compressor Engines</v>
      </c>
    </row>
    <row r="319" spans="1:12" x14ac:dyDescent="0.2">
      <c r="A319" s="138" t="str">
        <f>'Permitted Sources'!A143</f>
        <v>WYDEQ Permitted Sources</v>
      </c>
      <c r="B319" s="138" t="str">
        <f>'Permitted Sources'!B143</f>
        <v>56</v>
      </c>
      <c r="C319" s="138">
        <f>'Permitted Sources'!C143</f>
        <v>56037</v>
      </c>
      <c r="D319" s="138">
        <f>'Permitted Sources'!F143</f>
        <v>20200253</v>
      </c>
      <c r="E319" t="str">
        <f>'Permitted Sources'!I143</f>
        <v>Compressor Engines</v>
      </c>
      <c r="F319" s="177">
        <f>'Permitted Sources'!J143</f>
        <v>25.2</v>
      </c>
      <c r="G319" s="177">
        <f>'Permitted Sources'!K143</f>
        <v>12.6</v>
      </c>
      <c r="H319" s="177">
        <f>'Permitted Sources'!L143</f>
        <v>38.200000000000003</v>
      </c>
      <c r="I319" s="177" t="str">
        <f>'Permitted Sources'!M143</f>
        <v/>
      </c>
      <c r="J319" s="177" t="str">
        <f>'Permitted Sources'!N143</f>
        <v/>
      </c>
      <c r="K319" s="221" t="str">
        <f>VLOOKUP(C319,fips_xref!$A$5:$H$28,8,FALSE)</f>
        <v>Total</v>
      </c>
      <c r="L319" s="25" t="str">
        <f t="shared" si="4"/>
        <v>Compressor Engines</v>
      </c>
    </row>
    <row r="320" spans="1:12" x14ac:dyDescent="0.2">
      <c r="A320" s="138" t="str">
        <f>'Permitted Sources'!A144</f>
        <v>WYDEQ Permitted Sources</v>
      </c>
      <c r="B320" s="138" t="str">
        <f>'Permitted Sources'!B144</f>
        <v>56</v>
      </c>
      <c r="C320" s="138">
        <f>'Permitted Sources'!C144</f>
        <v>56037</v>
      </c>
      <c r="D320" s="138">
        <f>'Permitted Sources'!F144</f>
        <v>20200202</v>
      </c>
      <c r="E320" t="str">
        <f>'Permitted Sources'!I144</f>
        <v>Compressor Engines</v>
      </c>
      <c r="F320" s="177">
        <f>'Permitted Sources'!J144</f>
        <v>11.5</v>
      </c>
      <c r="G320" s="177">
        <f>'Permitted Sources'!K144</f>
        <v>11.5</v>
      </c>
      <c r="H320" s="177">
        <f>'Permitted Sources'!L144</f>
        <v>22.7</v>
      </c>
      <c r="I320" s="177" t="str">
        <f>'Permitted Sources'!M144</f>
        <v/>
      </c>
      <c r="J320" s="177" t="str">
        <f>'Permitted Sources'!N144</f>
        <v/>
      </c>
      <c r="K320" s="221" t="str">
        <f>VLOOKUP(C320,fips_xref!$A$5:$H$28,8,FALSE)</f>
        <v>Total</v>
      </c>
      <c r="L320" s="25" t="str">
        <f t="shared" si="4"/>
        <v>Compressor Engines</v>
      </c>
    </row>
    <row r="321" spans="1:12" x14ac:dyDescent="0.2">
      <c r="A321" s="138" t="str">
        <f>'Permitted Sources'!A145</f>
        <v>WYDEQ Permitted Sources</v>
      </c>
      <c r="B321" s="138" t="str">
        <f>'Permitted Sources'!B145</f>
        <v>56</v>
      </c>
      <c r="C321" s="138">
        <f>'Permitted Sources'!C145</f>
        <v>56037</v>
      </c>
      <c r="D321" s="138">
        <f>'Permitted Sources'!F145</f>
        <v>20200202</v>
      </c>
      <c r="E321" t="str">
        <f>'Permitted Sources'!I145</f>
        <v>Compressor Engines</v>
      </c>
      <c r="F321" s="177">
        <f>'Permitted Sources'!J145</f>
        <v>11.8</v>
      </c>
      <c r="G321" s="177">
        <f>'Permitted Sources'!K145</f>
        <v>11.8</v>
      </c>
      <c r="H321" s="177">
        <f>'Permitted Sources'!L145</f>
        <v>23.3</v>
      </c>
      <c r="I321" s="177" t="str">
        <f>'Permitted Sources'!M145</f>
        <v/>
      </c>
      <c r="J321" s="177" t="str">
        <f>'Permitted Sources'!N145</f>
        <v/>
      </c>
      <c r="K321" s="221" t="str">
        <f>VLOOKUP(C321,fips_xref!$A$5:$H$28,8,FALSE)</f>
        <v>Total</v>
      </c>
      <c r="L321" s="25" t="str">
        <f t="shared" si="4"/>
        <v>Compressor Engines</v>
      </c>
    </row>
    <row r="322" spans="1:12" x14ac:dyDescent="0.2">
      <c r="A322" s="138" t="str">
        <f>'Permitted Sources'!A146</f>
        <v>WYDEQ Permitted Sources</v>
      </c>
      <c r="B322" s="138" t="str">
        <f>'Permitted Sources'!B146</f>
        <v>56</v>
      </c>
      <c r="C322" s="138">
        <f>'Permitted Sources'!C146</f>
        <v>56037</v>
      </c>
      <c r="D322" s="138">
        <f>'Permitted Sources'!F146</f>
        <v>31000404</v>
      </c>
      <c r="E322" t="str">
        <f>'Permitted Sources'!I146</f>
        <v>Process Heaters</v>
      </c>
      <c r="F322" s="177">
        <f>'Permitted Sources'!J146</f>
        <v>0.4</v>
      </c>
      <c r="G322" s="177" t="str">
        <f>'Permitted Sources'!K146</f>
        <v/>
      </c>
      <c r="H322" s="177">
        <f>'Permitted Sources'!L146</f>
        <v>0.4</v>
      </c>
      <c r="I322" s="177" t="str">
        <f>'Permitted Sources'!M146</f>
        <v/>
      </c>
      <c r="J322" s="177" t="str">
        <f>'Permitted Sources'!N146</f>
        <v/>
      </c>
      <c r="K322" s="221" t="str">
        <f>VLOOKUP(C322,fips_xref!$A$5:$H$28,8,FALSE)</f>
        <v>Total</v>
      </c>
      <c r="L322" s="25" t="str">
        <f t="shared" si="4"/>
        <v>Heaters</v>
      </c>
    </row>
    <row r="323" spans="1:12" x14ac:dyDescent="0.2">
      <c r="A323" s="138" t="str">
        <f>'Permitted Sources'!A147</f>
        <v>WYDEQ Permitted Sources</v>
      </c>
      <c r="B323" s="138" t="str">
        <f>'Permitted Sources'!B147</f>
        <v>56</v>
      </c>
      <c r="C323" s="138">
        <f>'Permitted Sources'!C147</f>
        <v>56037</v>
      </c>
      <c r="D323" s="138">
        <f>'Permitted Sources'!F147</f>
        <v>20200202</v>
      </c>
      <c r="E323" t="str">
        <f>'Permitted Sources'!I147</f>
        <v>Compressor Engines</v>
      </c>
      <c r="F323" s="177">
        <f>'Permitted Sources'!J147</f>
        <v>7.8</v>
      </c>
      <c r="G323" s="177">
        <f>'Permitted Sources'!K147</f>
        <v>7.8</v>
      </c>
      <c r="H323" s="177">
        <f>'Permitted Sources'!L147</f>
        <v>15.4</v>
      </c>
      <c r="I323" s="177" t="str">
        <f>'Permitted Sources'!M147</f>
        <v/>
      </c>
      <c r="J323" s="177" t="str">
        <f>'Permitted Sources'!N147</f>
        <v/>
      </c>
      <c r="K323" s="221" t="str">
        <f>VLOOKUP(C323,fips_xref!$A$5:$H$28,8,FALSE)</f>
        <v>Total</v>
      </c>
      <c r="L323" s="25" t="str">
        <f t="shared" si="4"/>
        <v>Compressor Engines</v>
      </c>
    </row>
    <row r="324" spans="1:12" x14ac:dyDescent="0.2">
      <c r="A324" s="138" t="str">
        <f>'Permitted Sources'!A148</f>
        <v>WYDEQ Permitted Sources</v>
      </c>
      <c r="B324" s="138" t="str">
        <f>'Permitted Sources'!B148</f>
        <v>56</v>
      </c>
      <c r="C324" s="138">
        <f>'Permitted Sources'!C148</f>
        <v>56037</v>
      </c>
      <c r="D324" s="138">
        <f>'Permitted Sources'!F148</f>
        <v>20200202</v>
      </c>
      <c r="E324" t="str">
        <f>'Permitted Sources'!I148</f>
        <v>Compressor Engines</v>
      </c>
      <c r="F324" s="177">
        <f>'Permitted Sources'!J148</f>
        <v>13.1</v>
      </c>
      <c r="G324" s="177">
        <f>'Permitted Sources'!K148</f>
        <v>13.1</v>
      </c>
      <c r="H324" s="177">
        <f>'Permitted Sources'!L148</f>
        <v>25.8</v>
      </c>
      <c r="I324" s="177" t="str">
        <f>'Permitted Sources'!M148</f>
        <v/>
      </c>
      <c r="J324" s="177" t="str">
        <f>'Permitted Sources'!N148</f>
        <v/>
      </c>
      <c r="K324" s="221" t="str">
        <f>VLOOKUP(C324,fips_xref!$A$5:$H$28,8,FALSE)</f>
        <v>Total</v>
      </c>
      <c r="L324" s="25" t="str">
        <f t="shared" si="4"/>
        <v>Compressor Engines</v>
      </c>
    </row>
    <row r="325" spans="1:12" x14ac:dyDescent="0.2">
      <c r="A325" s="138" t="str">
        <f>'Permitted Sources'!A149</f>
        <v>WYDEQ Permitted Sources</v>
      </c>
      <c r="B325" s="138" t="str">
        <f>'Permitted Sources'!B149</f>
        <v>56</v>
      </c>
      <c r="C325" s="138">
        <f>'Permitted Sources'!C149</f>
        <v>56037</v>
      </c>
      <c r="D325" s="138">
        <f>'Permitted Sources'!F149</f>
        <v>31000205</v>
      </c>
      <c r="E325" t="str">
        <f>'Permitted Sources'!I149</f>
        <v xml:space="preserve">Natural Gas Production, Flares </v>
      </c>
      <c r="F325" s="177">
        <f>'Permitted Sources'!J149</f>
        <v>0.1</v>
      </c>
      <c r="G325" s="177">
        <f>'Permitted Sources'!K149</f>
        <v>1.8</v>
      </c>
      <c r="H325" s="177" t="str">
        <f>'Permitted Sources'!L149</f>
        <v/>
      </c>
      <c r="I325" s="177" t="str">
        <f>'Permitted Sources'!M149</f>
        <v/>
      </c>
      <c r="J325" s="177" t="str">
        <f>'Permitted Sources'!N149</f>
        <v/>
      </c>
      <c r="K325" s="221" t="str">
        <f>VLOOKUP(C325,fips_xref!$A$5:$H$28,8,FALSE)</f>
        <v>Total</v>
      </c>
      <c r="L325" s="25" t="str">
        <f t="shared" si="4"/>
        <v xml:space="preserve">Natural Gas Production, Flares </v>
      </c>
    </row>
    <row r="326" spans="1:12" x14ac:dyDescent="0.2">
      <c r="A326" s="138" t="str">
        <f>'Permitted Sources'!A150</f>
        <v>WYDEQ Permitted Sources</v>
      </c>
      <c r="B326" s="138" t="str">
        <f>'Permitted Sources'!B150</f>
        <v>56</v>
      </c>
      <c r="C326" s="138">
        <f>'Permitted Sources'!C150</f>
        <v>56037</v>
      </c>
      <c r="D326" s="138">
        <f>'Permitted Sources'!F150</f>
        <v>31088811</v>
      </c>
      <c r="E326" t="str">
        <f>'Permitted Sources'!I150</f>
        <v>Permitted Fugitives</v>
      </c>
      <c r="F326" s="177" t="str">
        <f>'Permitted Sources'!J150</f>
        <v/>
      </c>
      <c r="G326" s="177">
        <f>'Permitted Sources'!K150</f>
        <v>19.8</v>
      </c>
      <c r="H326" s="177" t="str">
        <f>'Permitted Sources'!L150</f>
        <v/>
      </c>
      <c r="I326" s="177" t="str">
        <f>'Permitted Sources'!M150</f>
        <v/>
      </c>
      <c r="J326" s="177" t="str">
        <f>'Permitted Sources'!N150</f>
        <v/>
      </c>
      <c r="K326" s="221" t="str">
        <f>VLOOKUP(C326,fips_xref!$A$5:$H$28,8,FALSE)</f>
        <v>Total</v>
      </c>
      <c r="L326" s="25" t="str">
        <f t="shared" si="4"/>
        <v>Fugitives</v>
      </c>
    </row>
    <row r="327" spans="1:12" x14ac:dyDescent="0.2">
      <c r="A327" s="138" t="str">
        <f>'Permitted Sources'!A151</f>
        <v>WYDEQ Permitted Sources</v>
      </c>
      <c r="B327" s="138" t="str">
        <f>'Permitted Sources'!B151</f>
        <v>56</v>
      </c>
      <c r="C327" s="138">
        <f>'Permitted Sources'!C151</f>
        <v>56037</v>
      </c>
      <c r="D327" s="138">
        <f>'Permitted Sources'!F151</f>
        <v>31088811</v>
      </c>
      <c r="E327" t="str">
        <f>'Permitted Sources'!I151</f>
        <v>Permitted Fugitives</v>
      </c>
      <c r="F327" s="177" t="str">
        <f>'Permitted Sources'!J151</f>
        <v/>
      </c>
      <c r="G327" s="177">
        <f>'Permitted Sources'!K151</f>
        <v>3.3</v>
      </c>
      <c r="H327" s="177" t="str">
        <f>'Permitted Sources'!L151</f>
        <v/>
      </c>
      <c r="I327" s="177" t="str">
        <f>'Permitted Sources'!M151</f>
        <v/>
      </c>
      <c r="J327" s="177" t="str">
        <f>'Permitted Sources'!N151</f>
        <v/>
      </c>
      <c r="K327" s="221" t="str">
        <f>VLOOKUP(C327,fips_xref!$A$5:$H$28,8,FALSE)</f>
        <v>Total</v>
      </c>
      <c r="L327" s="25" t="str">
        <f t="shared" ref="L327:L390" si="5">IF(E327="Unpermitted Fugitives","Fugitives",IF(E327="Natural Gas Processing Facilities, Pump Seals","Fugitives",IF(E327="Natural Gas Production, All Equipt Leak Fugitives","Fugitives",IF(E327="External Combustion Boilers","Heaters",IF(E327="Permitted Tank Losses","Condensate tank ",IF(E327="Permitted Fugitives","Fugitives",IF(E327="Process Heaters","Heaters",E327)))))))</f>
        <v>Fugitives</v>
      </c>
    </row>
    <row r="328" spans="1:12" x14ac:dyDescent="0.2">
      <c r="A328" s="138" t="str">
        <f>'Permitted Sources'!A152</f>
        <v>WYDEQ Permitted Sources</v>
      </c>
      <c r="B328" s="138" t="str">
        <f>'Permitted Sources'!B152</f>
        <v>56</v>
      </c>
      <c r="C328" s="138">
        <f>'Permitted Sources'!C152</f>
        <v>56037</v>
      </c>
      <c r="D328" s="138">
        <f>'Permitted Sources'!F152</f>
        <v>20200254</v>
      </c>
      <c r="E328" t="str">
        <f>'Permitted Sources'!I152</f>
        <v>Compressor Engines</v>
      </c>
      <c r="F328" s="177">
        <f>'Permitted Sources'!J152</f>
        <v>5.9</v>
      </c>
      <c r="G328" s="177">
        <f>'Permitted Sources'!K152</f>
        <v>2</v>
      </c>
      <c r="H328" s="177">
        <f>'Permitted Sources'!L152</f>
        <v>3.3</v>
      </c>
      <c r="I328" s="177" t="str">
        <f>'Permitted Sources'!M152</f>
        <v/>
      </c>
      <c r="J328" s="177" t="str">
        <f>'Permitted Sources'!N152</f>
        <v/>
      </c>
      <c r="K328" s="221" t="str">
        <f>VLOOKUP(C328,fips_xref!$A$5:$H$28,8,FALSE)</f>
        <v>Total</v>
      </c>
      <c r="L328" s="25" t="str">
        <f t="shared" si="5"/>
        <v>Compressor Engines</v>
      </c>
    </row>
    <row r="329" spans="1:12" x14ac:dyDescent="0.2">
      <c r="A329" s="138" t="str">
        <f>'Permitted Sources'!A153</f>
        <v>WYDEQ Permitted Sources</v>
      </c>
      <c r="B329" s="138" t="str">
        <f>'Permitted Sources'!B153</f>
        <v>56</v>
      </c>
      <c r="C329" s="138">
        <f>'Permitted Sources'!C153</f>
        <v>56037</v>
      </c>
      <c r="D329" s="138">
        <f>'Permitted Sources'!F153</f>
        <v>20200254</v>
      </c>
      <c r="E329" t="str">
        <f>'Permitted Sources'!I153</f>
        <v>Compressor Engines</v>
      </c>
      <c r="F329" s="177">
        <f>'Permitted Sources'!J153</f>
        <v>5.6</v>
      </c>
      <c r="G329" s="177">
        <f>'Permitted Sources'!K153</f>
        <v>13</v>
      </c>
      <c r="H329" s="177">
        <f>'Permitted Sources'!L153</f>
        <v>5.4</v>
      </c>
      <c r="I329" s="177" t="str">
        <f>'Permitted Sources'!M153</f>
        <v/>
      </c>
      <c r="J329" s="177" t="str">
        <f>'Permitted Sources'!N153</f>
        <v/>
      </c>
      <c r="K329" s="221" t="str">
        <f>VLOOKUP(C329,fips_xref!$A$5:$H$28,8,FALSE)</f>
        <v>Total</v>
      </c>
      <c r="L329" s="25" t="str">
        <f t="shared" si="5"/>
        <v>Compressor Engines</v>
      </c>
    </row>
    <row r="330" spans="1:12" x14ac:dyDescent="0.2">
      <c r="A330" s="138" t="str">
        <f>'Permitted Sources'!A154</f>
        <v>WYDEQ Permitted Sources</v>
      </c>
      <c r="B330" s="138" t="str">
        <f>'Permitted Sources'!B154</f>
        <v>56</v>
      </c>
      <c r="C330" s="138">
        <f>'Permitted Sources'!C154</f>
        <v>56037</v>
      </c>
      <c r="D330" s="138">
        <f>'Permitted Sources'!F154</f>
        <v>20200254</v>
      </c>
      <c r="E330" t="str">
        <f>'Permitted Sources'!I154</f>
        <v>Compressor Engines</v>
      </c>
      <c r="F330" s="177">
        <f>'Permitted Sources'!J154</f>
        <v>18.899999999999999</v>
      </c>
      <c r="G330" s="177">
        <f>'Permitted Sources'!K154</f>
        <v>6.7</v>
      </c>
      <c r="H330" s="177">
        <f>'Permitted Sources'!L154</f>
        <v>6.7</v>
      </c>
      <c r="I330" s="177" t="str">
        <f>'Permitted Sources'!M154</f>
        <v/>
      </c>
      <c r="J330" s="177" t="str">
        <f>'Permitted Sources'!N154</f>
        <v/>
      </c>
      <c r="K330" s="221" t="str">
        <f>VLOOKUP(C330,fips_xref!$A$5:$H$28,8,FALSE)</f>
        <v>Total</v>
      </c>
      <c r="L330" s="25" t="str">
        <f t="shared" si="5"/>
        <v>Compressor Engines</v>
      </c>
    </row>
    <row r="331" spans="1:12" x14ac:dyDescent="0.2">
      <c r="A331" s="138" t="str">
        <f>'Permitted Sources'!A155</f>
        <v>WYDEQ Permitted Sources</v>
      </c>
      <c r="B331" s="138" t="str">
        <f>'Permitted Sources'!B155</f>
        <v>56</v>
      </c>
      <c r="C331" s="138">
        <f>'Permitted Sources'!C155</f>
        <v>56037</v>
      </c>
      <c r="D331" s="138">
        <f>'Permitted Sources'!F155</f>
        <v>20200254</v>
      </c>
      <c r="E331" t="str">
        <f>'Permitted Sources'!I155</f>
        <v>Compressor Engines</v>
      </c>
      <c r="F331" s="177">
        <f>'Permitted Sources'!J155</f>
        <v>10.6</v>
      </c>
      <c r="G331" s="177">
        <f>'Permitted Sources'!K155</f>
        <v>3.5</v>
      </c>
      <c r="H331" s="177">
        <f>'Permitted Sources'!L155</f>
        <v>5.9</v>
      </c>
      <c r="I331" s="177" t="str">
        <f>'Permitted Sources'!M155</f>
        <v/>
      </c>
      <c r="J331" s="177" t="str">
        <f>'Permitted Sources'!N155</f>
        <v/>
      </c>
      <c r="K331" s="221" t="str">
        <f>VLOOKUP(C331,fips_xref!$A$5:$H$28,8,FALSE)</f>
        <v>Total</v>
      </c>
      <c r="L331" s="25" t="str">
        <f t="shared" si="5"/>
        <v>Compressor Engines</v>
      </c>
    </row>
    <row r="332" spans="1:12" x14ac:dyDescent="0.2">
      <c r="A332" s="138" t="str">
        <f>'Permitted Sources'!A156</f>
        <v>WYDEQ Permitted Sources</v>
      </c>
      <c r="B332" s="138" t="str">
        <f>'Permitted Sources'!B156</f>
        <v>56</v>
      </c>
      <c r="C332" s="138">
        <f>'Permitted Sources'!C156</f>
        <v>56037</v>
      </c>
      <c r="D332" s="138">
        <f>'Permitted Sources'!F156</f>
        <v>20200254</v>
      </c>
      <c r="E332" t="str">
        <f>'Permitted Sources'!I156</f>
        <v>Compressor Engines</v>
      </c>
      <c r="F332" s="177">
        <f>'Permitted Sources'!J156</f>
        <v>10</v>
      </c>
      <c r="G332" s="177">
        <f>'Permitted Sources'!K156</f>
        <v>10.8</v>
      </c>
      <c r="H332" s="177" t="str">
        <f>'Permitted Sources'!L156</f>
        <v/>
      </c>
      <c r="I332" s="177" t="str">
        <f>'Permitted Sources'!M156</f>
        <v/>
      </c>
      <c r="J332" s="177" t="str">
        <f>'Permitted Sources'!N156</f>
        <v/>
      </c>
      <c r="K332" s="221" t="str">
        <f>VLOOKUP(C332,fips_xref!$A$5:$H$28,8,FALSE)</f>
        <v>Total</v>
      </c>
      <c r="L332" s="25" t="str">
        <f t="shared" si="5"/>
        <v>Compressor Engines</v>
      </c>
    </row>
    <row r="333" spans="1:12" x14ac:dyDescent="0.2">
      <c r="A333" s="138" t="str">
        <f>'Permitted Sources'!A157</f>
        <v>WYDEQ Permitted Sources</v>
      </c>
      <c r="B333" s="138" t="str">
        <f>'Permitted Sources'!B157</f>
        <v>56</v>
      </c>
      <c r="C333" s="138">
        <f>'Permitted Sources'!C157</f>
        <v>56037</v>
      </c>
      <c r="D333" s="138">
        <f>'Permitted Sources'!F157</f>
        <v>20200254</v>
      </c>
      <c r="E333" t="str">
        <f>'Permitted Sources'!I157</f>
        <v>Compressor Engines</v>
      </c>
      <c r="F333" s="177">
        <f>'Permitted Sources'!J157</f>
        <v>14.9</v>
      </c>
      <c r="G333" s="177">
        <f>'Permitted Sources'!K157</f>
        <v>5.3</v>
      </c>
      <c r="H333" s="177">
        <f>'Permitted Sources'!L157</f>
        <v>5.3</v>
      </c>
      <c r="I333" s="177" t="str">
        <f>'Permitted Sources'!M157</f>
        <v/>
      </c>
      <c r="J333" s="177" t="str">
        <f>'Permitted Sources'!N157</f>
        <v/>
      </c>
      <c r="K333" s="221" t="str">
        <f>VLOOKUP(C333,fips_xref!$A$5:$H$28,8,FALSE)</f>
        <v>Total</v>
      </c>
      <c r="L333" s="25" t="str">
        <f t="shared" si="5"/>
        <v>Compressor Engines</v>
      </c>
    </row>
    <row r="334" spans="1:12" x14ac:dyDescent="0.2">
      <c r="A334" s="138" t="str">
        <f>'Permitted Sources'!A158</f>
        <v>WYDEQ Permitted Sources</v>
      </c>
      <c r="B334" s="138" t="str">
        <f>'Permitted Sources'!B158</f>
        <v>56</v>
      </c>
      <c r="C334" s="138">
        <f>'Permitted Sources'!C158</f>
        <v>56037</v>
      </c>
      <c r="D334" s="138">
        <f>'Permitted Sources'!F158</f>
        <v>40400311</v>
      </c>
      <c r="E334" t="str">
        <f>'Permitted Sources'!I158</f>
        <v>Permitted Tank Losses</v>
      </c>
      <c r="F334" s="177" t="str">
        <f>'Permitted Sources'!J158</f>
        <v/>
      </c>
      <c r="G334" s="177">
        <f>'Permitted Sources'!K158</f>
        <v>2.1</v>
      </c>
      <c r="H334" s="177" t="str">
        <f>'Permitted Sources'!L158</f>
        <v/>
      </c>
      <c r="I334" s="177" t="str">
        <f>'Permitted Sources'!M158</f>
        <v/>
      </c>
      <c r="J334" s="177" t="str">
        <f>'Permitted Sources'!N158</f>
        <v/>
      </c>
      <c r="K334" s="221" t="str">
        <f>VLOOKUP(C334,fips_xref!$A$5:$H$28,8,FALSE)</f>
        <v>Total</v>
      </c>
      <c r="L334" s="25" t="str">
        <f t="shared" si="5"/>
        <v xml:space="preserve">Condensate tank </v>
      </c>
    </row>
    <row r="335" spans="1:12" x14ac:dyDescent="0.2">
      <c r="A335" s="138" t="str">
        <f>'Permitted Sources'!A159</f>
        <v>WYDEQ Permitted Sources</v>
      </c>
      <c r="B335" s="138" t="str">
        <f>'Permitted Sources'!B159</f>
        <v>56</v>
      </c>
      <c r="C335" s="138">
        <f>'Permitted Sources'!C159</f>
        <v>56037</v>
      </c>
      <c r="D335" s="138">
        <f>'Permitted Sources'!F159</f>
        <v>31000203</v>
      </c>
      <c r="E335" t="str">
        <f>'Permitted Sources'!I159</f>
        <v>Compressor Engines</v>
      </c>
      <c r="F335" s="177">
        <f>'Permitted Sources'!J159</f>
        <v>0.7</v>
      </c>
      <c r="G335" s="177">
        <f>'Permitted Sources'!K159</f>
        <v>0.1</v>
      </c>
      <c r="H335" s="177">
        <f>'Permitted Sources'!L159</f>
        <v>1.2</v>
      </c>
      <c r="I335" s="177" t="str">
        <f>'Permitted Sources'!M159</f>
        <v/>
      </c>
      <c r="J335" s="177" t="str">
        <f>'Permitted Sources'!N159</f>
        <v/>
      </c>
      <c r="K335" s="221" t="str">
        <f>VLOOKUP(C335,fips_xref!$A$5:$H$28,8,FALSE)</f>
        <v>Total</v>
      </c>
      <c r="L335" s="25" t="str">
        <f t="shared" si="5"/>
        <v>Compressor Engines</v>
      </c>
    </row>
    <row r="336" spans="1:12" x14ac:dyDescent="0.2">
      <c r="A336" s="138" t="str">
        <f>'Permitted Sources'!A160</f>
        <v>WYDEQ Permitted Sources</v>
      </c>
      <c r="B336" s="138" t="str">
        <f>'Permitted Sources'!B160</f>
        <v>56</v>
      </c>
      <c r="C336" s="138">
        <f>'Permitted Sources'!C160</f>
        <v>56037</v>
      </c>
      <c r="D336" s="138">
        <f>'Permitted Sources'!F160</f>
        <v>31000203</v>
      </c>
      <c r="E336" t="str">
        <f>'Permitted Sources'!I160</f>
        <v>Compressor Engines</v>
      </c>
      <c r="F336" s="177">
        <f>'Permitted Sources'!J160</f>
        <v>8.1</v>
      </c>
      <c r="G336" s="177">
        <f>'Permitted Sources'!K160</f>
        <v>1.9</v>
      </c>
      <c r="H336" s="177">
        <f>'Permitted Sources'!L160</f>
        <v>10.9</v>
      </c>
      <c r="I336" s="177" t="str">
        <f>'Permitted Sources'!M160</f>
        <v/>
      </c>
      <c r="J336" s="177" t="str">
        <f>'Permitted Sources'!N160</f>
        <v/>
      </c>
      <c r="K336" s="221" t="str">
        <f>VLOOKUP(C336,fips_xref!$A$5:$H$28,8,FALSE)</f>
        <v>Total</v>
      </c>
      <c r="L336" s="25" t="str">
        <f t="shared" si="5"/>
        <v>Compressor Engines</v>
      </c>
    </row>
    <row r="337" spans="1:12" x14ac:dyDescent="0.2">
      <c r="A337" s="138" t="str">
        <f>'Permitted Sources'!A161</f>
        <v>WYDEQ Permitted Sources</v>
      </c>
      <c r="B337" s="138" t="str">
        <f>'Permitted Sources'!B161</f>
        <v>56</v>
      </c>
      <c r="C337" s="138">
        <f>'Permitted Sources'!C161</f>
        <v>56037</v>
      </c>
      <c r="D337" s="138">
        <f>'Permitted Sources'!F161</f>
        <v>31000203</v>
      </c>
      <c r="E337" t="str">
        <f>'Permitted Sources'!I161</f>
        <v>Compressor Engines</v>
      </c>
      <c r="F337" s="177">
        <f>'Permitted Sources'!J161</f>
        <v>4.5</v>
      </c>
      <c r="G337" s="177">
        <f>'Permitted Sources'!K161</f>
        <v>4.5</v>
      </c>
      <c r="H337" s="177">
        <f>'Permitted Sources'!L161</f>
        <v>8.6999999999999993</v>
      </c>
      <c r="I337" s="177" t="str">
        <f>'Permitted Sources'!M161</f>
        <v/>
      </c>
      <c r="J337" s="177" t="str">
        <f>'Permitted Sources'!N161</f>
        <v/>
      </c>
      <c r="K337" s="221" t="str">
        <f>VLOOKUP(C337,fips_xref!$A$5:$H$28,8,FALSE)</f>
        <v>Total</v>
      </c>
      <c r="L337" s="25" t="str">
        <f t="shared" si="5"/>
        <v>Compressor Engines</v>
      </c>
    </row>
    <row r="338" spans="1:12" x14ac:dyDescent="0.2">
      <c r="A338" s="138" t="str">
        <f>'Permitted Sources'!A162</f>
        <v>WYDEQ Permitted Sources</v>
      </c>
      <c r="B338" s="138" t="str">
        <f>'Permitted Sources'!B162</f>
        <v>56</v>
      </c>
      <c r="C338" s="138">
        <f>'Permitted Sources'!C162</f>
        <v>56037</v>
      </c>
      <c r="D338" s="138">
        <f>'Permitted Sources'!F162</f>
        <v>31000203</v>
      </c>
      <c r="E338" t="str">
        <f>'Permitted Sources'!I162</f>
        <v>Compressor Engines</v>
      </c>
      <c r="F338" s="177">
        <f>'Permitted Sources'!J162</f>
        <v>5.8</v>
      </c>
      <c r="G338" s="177">
        <f>'Permitted Sources'!K162</f>
        <v>0.2</v>
      </c>
      <c r="H338" s="177">
        <f>'Permitted Sources'!L162</f>
        <v>5.8</v>
      </c>
      <c r="I338" s="177" t="str">
        <f>'Permitted Sources'!M162</f>
        <v/>
      </c>
      <c r="J338" s="177" t="str">
        <f>'Permitted Sources'!N162</f>
        <v/>
      </c>
      <c r="K338" s="221" t="str">
        <f>VLOOKUP(C338,fips_xref!$A$5:$H$28,8,FALSE)</f>
        <v>Total</v>
      </c>
      <c r="L338" s="25" t="str">
        <f t="shared" si="5"/>
        <v>Compressor Engines</v>
      </c>
    </row>
    <row r="339" spans="1:12" x14ac:dyDescent="0.2">
      <c r="A339" s="138" t="str">
        <f>'Permitted Sources'!A163</f>
        <v>WYDEQ Permitted Sources</v>
      </c>
      <c r="B339" s="138" t="str">
        <f>'Permitted Sources'!B163</f>
        <v>56</v>
      </c>
      <c r="C339" s="138">
        <f>'Permitted Sources'!C163</f>
        <v>56037</v>
      </c>
      <c r="D339" s="138">
        <f>'Permitted Sources'!F163</f>
        <v>31000203</v>
      </c>
      <c r="E339" t="str">
        <f>'Permitted Sources'!I163</f>
        <v>Compressor Engines</v>
      </c>
      <c r="F339" s="177">
        <f>'Permitted Sources'!J163</f>
        <v>4.8</v>
      </c>
      <c r="G339" s="177">
        <f>'Permitted Sources'!K163</f>
        <v>0.2</v>
      </c>
      <c r="H339" s="177">
        <f>'Permitted Sources'!L163</f>
        <v>4.8</v>
      </c>
      <c r="I339" s="177" t="str">
        <f>'Permitted Sources'!M163</f>
        <v/>
      </c>
      <c r="J339" s="177" t="str">
        <f>'Permitted Sources'!N163</f>
        <v/>
      </c>
      <c r="K339" s="221" t="str">
        <f>VLOOKUP(C339,fips_xref!$A$5:$H$28,8,FALSE)</f>
        <v>Total</v>
      </c>
      <c r="L339" s="25" t="str">
        <f t="shared" si="5"/>
        <v>Compressor Engines</v>
      </c>
    </row>
    <row r="340" spans="1:12" x14ac:dyDescent="0.2">
      <c r="A340" s="138" t="str">
        <f>'Permitted Sources'!A164</f>
        <v>WYDEQ Permitted Sources</v>
      </c>
      <c r="B340" s="138" t="str">
        <f>'Permitted Sources'!B164</f>
        <v>56</v>
      </c>
      <c r="C340" s="138">
        <f>'Permitted Sources'!C164</f>
        <v>56037</v>
      </c>
      <c r="D340" s="138">
        <f>'Permitted Sources'!F164</f>
        <v>31000404</v>
      </c>
      <c r="E340" t="str">
        <f>'Permitted Sources'!I164</f>
        <v>Process Heaters</v>
      </c>
      <c r="F340" s="177">
        <f>'Permitted Sources'!J164</f>
        <v>13.4</v>
      </c>
      <c r="G340" s="177">
        <f>'Permitted Sources'!K164</f>
        <v>0.4</v>
      </c>
      <c r="H340" s="177">
        <f>'Permitted Sources'!L164</f>
        <v>3.4</v>
      </c>
      <c r="I340" s="177" t="str">
        <f>'Permitted Sources'!M164</f>
        <v/>
      </c>
      <c r="J340" s="177" t="str">
        <f>'Permitted Sources'!N164</f>
        <v/>
      </c>
      <c r="K340" s="221" t="str">
        <f>VLOOKUP(C340,fips_xref!$A$5:$H$28,8,FALSE)</f>
        <v>Total</v>
      </c>
      <c r="L340" s="25" t="str">
        <f t="shared" si="5"/>
        <v>Heaters</v>
      </c>
    </row>
    <row r="341" spans="1:12" x14ac:dyDescent="0.2">
      <c r="A341" s="138" t="str">
        <f>'Permitted Sources'!A165</f>
        <v>WYDEQ Permitted Sources</v>
      </c>
      <c r="B341" s="138" t="str">
        <f>'Permitted Sources'!B165</f>
        <v>56</v>
      </c>
      <c r="C341" s="138">
        <f>'Permitted Sources'!C165</f>
        <v>56037</v>
      </c>
      <c r="D341" s="138">
        <f>'Permitted Sources'!F165</f>
        <v>31000203</v>
      </c>
      <c r="E341" t="str">
        <f>'Permitted Sources'!I165</f>
        <v>Compressor Engines</v>
      </c>
      <c r="F341" s="177">
        <f>'Permitted Sources'!J165</f>
        <v>11.6</v>
      </c>
      <c r="G341" s="177">
        <f>'Permitted Sources'!K165</f>
        <v>12.1</v>
      </c>
      <c r="H341" s="177">
        <f>'Permitted Sources'!L165</f>
        <v>0.7</v>
      </c>
      <c r="I341" s="177" t="str">
        <f>'Permitted Sources'!M165</f>
        <v/>
      </c>
      <c r="J341" s="177" t="str">
        <f>'Permitted Sources'!N165</f>
        <v/>
      </c>
      <c r="K341" s="221" t="str">
        <f>VLOOKUP(C341,fips_xref!$A$5:$H$28,8,FALSE)</f>
        <v>Total</v>
      </c>
      <c r="L341" s="25" t="str">
        <f t="shared" si="5"/>
        <v>Compressor Engines</v>
      </c>
    </row>
    <row r="342" spans="1:12" x14ac:dyDescent="0.2">
      <c r="A342" s="138" t="str">
        <f>'Permitted Sources'!A166</f>
        <v>WYDEQ Permitted Sources</v>
      </c>
      <c r="B342" s="138" t="str">
        <f>'Permitted Sources'!B166</f>
        <v>56</v>
      </c>
      <c r="C342" s="138">
        <f>'Permitted Sources'!C166</f>
        <v>56037</v>
      </c>
      <c r="D342" s="138">
        <f>'Permitted Sources'!F166</f>
        <v>31000404</v>
      </c>
      <c r="E342" t="str">
        <f>'Permitted Sources'!I166</f>
        <v>Process Heaters</v>
      </c>
      <c r="F342" s="177">
        <f>'Permitted Sources'!J166</f>
        <v>9.5</v>
      </c>
      <c r="G342" s="177">
        <f>'Permitted Sources'!K166</f>
        <v>1.3</v>
      </c>
      <c r="H342" s="177">
        <f>'Permitted Sources'!L166</f>
        <v>4.8</v>
      </c>
      <c r="I342" s="177" t="str">
        <f>'Permitted Sources'!M166</f>
        <v/>
      </c>
      <c r="J342" s="177" t="str">
        <f>'Permitted Sources'!N166</f>
        <v/>
      </c>
      <c r="K342" s="221" t="str">
        <f>VLOOKUP(C342,fips_xref!$A$5:$H$28,8,FALSE)</f>
        <v>Total</v>
      </c>
      <c r="L342" s="25" t="str">
        <f t="shared" si="5"/>
        <v>Heaters</v>
      </c>
    </row>
    <row r="343" spans="1:12" x14ac:dyDescent="0.2">
      <c r="A343" s="138" t="str">
        <f>'Permitted Sources'!A167</f>
        <v>WYDEQ Permitted Sources</v>
      </c>
      <c r="B343" s="138" t="str">
        <f>'Permitted Sources'!B167</f>
        <v>56</v>
      </c>
      <c r="C343" s="138">
        <f>'Permitted Sources'!C167</f>
        <v>56037</v>
      </c>
      <c r="D343" s="138">
        <f>'Permitted Sources'!F167</f>
        <v>31000203</v>
      </c>
      <c r="E343" t="str">
        <f>'Permitted Sources'!I167</f>
        <v>Compressor Engines</v>
      </c>
      <c r="F343" s="177">
        <f>'Permitted Sources'!J167</f>
        <v>13.1</v>
      </c>
      <c r="G343" s="177">
        <f>'Permitted Sources'!K167</f>
        <v>4.5</v>
      </c>
      <c r="H343" s="177">
        <f>'Permitted Sources'!L167</f>
        <v>7.4</v>
      </c>
      <c r="I343" s="177" t="str">
        <f>'Permitted Sources'!M167</f>
        <v/>
      </c>
      <c r="J343" s="177" t="str">
        <f>'Permitted Sources'!N167</f>
        <v/>
      </c>
      <c r="K343" s="221" t="str">
        <f>VLOOKUP(C343,fips_xref!$A$5:$H$28,8,FALSE)</f>
        <v>Total</v>
      </c>
      <c r="L343" s="25" t="str">
        <f t="shared" si="5"/>
        <v>Compressor Engines</v>
      </c>
    </row>
    <row r="344" spans="1:12" x14ac:dyDescent="0.2">
      <c r="A344" s="138" t="str">
        <f>'Permitted Sources'!A168</f>
        <v>WYDEQ Permitted Sources</v>
      </c>
      <c r="B344" s="138" t="str">
        <f>'Permitted Sources'!B168</f>
        <v>56</v>
      </c>
      <c r="C344" s="138">
        <f>'Permitted Sources'!C168</f>
        <v>56037</v>
      </c>
      <c r="D344" s="138">
        <f>'Permitted Sources'!F168</f>
        <v>31000203</v>
      </c>
      <c r="E344" t="str">
        <f>'Permitted Sources'!I168</f>
        <v>Compressor Engines</v>
      </c>
      <c r="F344" s="177">
        <f>'Permitted Sources'!J168</f>
        <v>12.1</v>
      </c>
      <c r="G344" s="177">
        <f>'Permitted Sources'!K168</f>
        <v>4.0999999999999996</v>
      </c>
      <c r="H344" s="177">
        <f>'Permitted Sources'!L168</f>
        <v>6.8</v>
      </c>
      <c r="I344" s="177" t="str">
        <f>'Permitted Sources'!M168</f>
        <v/>
      </c>
      <c r="J344" s="177" t="str">
        <f>'Permitted Sources'!N168</f>
        <v/>
      </c>
      <c r="K344" s="221" t="str">
        <f>VLOOKUP(C344,fips_xref!$A$5:$H$28,8,FALSE)</f>
        <v>Total</v>
      </c>
      <c r="L344" s="25" t="str">
        <f t="shared" si="5"/>
        <v>Compressor Engines</v>
      </c>
    </row>
    <row r="345" spans="1:12" x14ac:dyDescent="0.2">
      <c r="A345" s="138" t="str">
        <f>'Permitted Sources'!A169</f>
        <v>WYDEQ Permitted Sources</v>
      </c>
      <c r="B345" s="138" t="str">
        <f>'Permitted Sources'!B169</f>
        <v>56</v>
      </c>
      <c r="C345" s="138">
        <f>'Permitted Sources'!C169</f>
        <v>56037</v>
      </c>
      <c r="D345" s="138">
        <f>'Permitted Sources'!F169</f>
        <v>31000404</v>
      </c>
      <c r="E345" t="str">
        <f>'Permitted Sources'!I169</f>
        <v>Process Heaters</v>
      </c>
      <c r="F345" s="177">
        <f>'Permitted Sources'!J169</f>
        <v>5.2</v>
      </c>
      <c r="G345" s="177">
        <f>'Permitted Sources'!K169</f>
        <v>2.6</v>
      </c>
      <c r="H345" s="177">
        <f>'Permitted Sources'!L169</f>
        <v>7</v>
      </c>
      <c r="I345" s="177" t="str">
        <f>'Permitted Sources'!M169</f>
        <v/>
      </c>
      <c r="J345" s="177" t="str">
        <f>'Permitted Sources'!N169</f>
        <v/>
      </c>
      <c r="K345" s="221" t="str">
        <f>VLOOKUP(C345,fips_xref!$A$5:$H$28,8,FALSE)</f>
        <v>Total</v>
      </c>
      <c r="L345" s="25" t="str">
        <f t="shared" si="5"/>
        <v>Heaters</v>
      </c>
    </row>
    <row r="346" spans="1:12" x14ac:dyDescent="0.2">
      <c r="A346" s="138" t="str">
        <f>'Permitted Sources'!A170</f>
        <v>WYDEQ Permitted Sources</v>
      </c>
      <c r="B346" s="138" t="str">
        <f>'Permitted Sources'!B170</f>
        <v>56</v>
      </c>
      <c r="C346" s="138">
        <f>'Permitted Sources'!C170</f>
        <v>56037</v>
      </c>
      <c r="D346" s="138">
        <f>'Permitted Sources'!F170</f>
        <v>31000404</v>
      </c>
      <c r="E346" t="str">
        <f>'Permitted Sources'!I170</f>
        <v>Process Heaters</v>
      </c>
      <c r="F346" s="177">
        <f>'Permitted Sources'!J170</f>
        <v>6.9</v>
      </c>
      <c r="G346" s="177">
        <f>'Permitted Sources'!K170</f>
        <v>3.9</v>
      </c>
      <c r="H346" s="177">
        <f>'Permitted Sources'!L170</f>
        <v>12.2</v>
      </c>
      <c r="I346" s="177" t="str">
        <f>'Permitted Sources'!M170</f>
        <v/>
      </c>
      <c r="J346" s="177" t="str">
        <f>'Permitted Sources'!N170</f>
        <v/>
      </c>
      <c r="K346" s="221" t="str">
        <f>VLOOKUP(C346,fips_xref!$A$5:$H$28,8,FALSE)</f>
        <v>Total</v>
      </c>
      <c r="L346" s="25" t="str">
        <f t="shared" si="5"/>
        <v>Heaters</v>
      </c>
    </row>
    <row r="347" spans="1:12" x14ac:dyDescent="0.2">
      <c r="A347" s="138" t="str">
        <f>'Permitted Sources'!A171</f>
        <v>WYDEQ Permitted Sources</v>
      </c>
      <c r="B347" s="138" t="str">
        <f>'Permitted Sources'!B171</f>
        <v>56</v>
      </c>
      <c r="C347" s="138">
        <f>'Permitted Sources'!C171</f>
        <v>56037</v>
      </c>
      <c r="D347" s="138">
        <f>'Permitted Sources'!F171</f>
        <v>31088801</v>
      </c>
      <c r="E347" t="str">
        <f>'Permitted Sources'!I171</f>
        <v>Permitted Fugitives</v>
      </c>
      <c r="F347" s="177" t="str">
        <f>'Permitted Sources'!J171</f>
        <v/>
      </c>
      <c r="G347" s="177">
        <f>'Permitted Sources'!K171</f>
        <v>1.3</v>
      </c>
      <c r="H347" s="177" t="str">
        <f>'Permitted Sources'!L171</f>
        <v/>
      </c>
      <c r="I347" s="177" t="str">
        <f>'Permitted Sources'!M171</f>
        <v/>
      </c>
      <c r="J347" s="177" t="str">
        <f>'Permitted Sources'!N171</f>
        <v/>
      </c>
      <c r="K347" s="221" t="str">
        <f>VLOOKUP(C347,fips_xref!$A$5:$H$28,8,FALSE)</f>
        <v>Total</v>
      </c>
      <c r="L347" s="25" t="str">
        <f t="shared" si="5"/>
        <v>Fugitives</v>
      </c>
    </row>
    <row r="348" spans="1:12" x14ac:dyDescent="0.2">
      <c r="A348" s="138" t="str">
        <f>'Permitted Sources'!A172</f>
        <v>WYDEQ Permitted Sources</v>
      </c>
      <c r="B348" s="138" t="str">
        <f>'Permitted Sources'!B172</f>
        <v>56</v>
      </c>
      <c r="C348" s="138">
        <f>'Permitted Sources'!C172</f>
        <v>56037</v>
      </c>
      <c r="D348" s="138">
        <f>'Permitted Sources'!F172</f>
        <v>20200202</v>
      </c>
      <c r="E348" t="str">
        <f>'Permitted Sources'!I172</f>
        <v>Compressor Engines</v>
      </c>
      <c r="F348" s="177">
        <f>'Permitted Sources'!J172</f>
        <v>76</v>
      </c>
      <c r="G348" s="177">
        <f>'Permitted Sources'!K172</f>
        <v>1.8</v>
      </c>
      <c r="H348" s="177">
        <f>'Permitted Sources'!L172</f>
        <v>2.5</v>
      </c>
      <c r="I348" s="177" t="str">
        <f>'Permitted Sources'!M172</f>
        <v/>
      </c>
      <c r="J348" s="177" t="str">
        <f>'Permitted Sources'!N172</f>
        <v/>
      </c>
      <c r="K348" s="221" t="str">
        <f>VLOOKUP(C348,fips_xref!$A$5:$H$28,8,FALSE)</f>
        <v>Total</v>
      </c>
      <c r="L348" s="25" t="str">
        <f t="shared" si="5"/>
        <v>Compressor Engines</v>
      </c>
    </row>
    <row r="349" spans="1:12" x14ac:dyDescent="0.2">
      <c r="A349" s="138" t="str">
        <f>'Permitted Sources'!A173</f>
        <v>WYDEQ Permitted Sources</v>
      </c>
      <c r="B349" s="138" t="str">
        <f>'Permitted Sources'!B173</f>
        <v>56</v>
      </c>
      <c r="C349" s="138">
        <f>'Permitted Sources'!C173</f>
        <v>56037</v>
      </c>
      <c r="D349" s="138">
        <f>'Permitted Sources'!F173</f>
        <v>20200202</v>
      </c>
      <c r="E349" t="str">
        <f>'Permitted Sources'!I173</f>
        <v>Compressor Engines</v>
      </c>
      <c r="F349" s="177">
        <f>'Permitted Sources'!J173</f>
        <v>71.3</v>
      </c>
      <c r="G349" s="177">
        <f>'Permitted Sources'!K173</f>
        <v>1.7</v>
      </c>
      <c r="H349" s="177">
        <f>'Permitted Sources'!L173</f>
        <v>2.2999999999999998</v>
      </c>
      <c r="I349" s="177" t="str">
        <f>'Permitted Sources'!M173</f>
        <v/>
      </c>
      <c r="J349" s="177" t="str">
        <f>'Permitted Sources'!N173</f>
        <v/>
      </c>
      <c r="K349" s="221" t="str">
        <f>VLOOKUP(C349,fips_xref!$A$5:$H$28,8,FALSE)</f>
        <v>Total</v>
      </c>
      <c r="L349" s="25" t="str">
        <f t="shared" si="5"/>
        <v>Compressor Engines</v>
      </c>
    </row>
    <row r="350" spans="1:12" x14ac:dyDescent="0.2">
      <c r="A350" s="138" t="str">
        <f>'Permitted Sources'!A174</f>
        <v>WYDEQ Permitted Sources</v>
      </c>
      <c r="B350" s="138" t="str">
        <f>'Permitted Sources'!B174</f>
        <v>56</v>
      </c>
      <c r="C350" s="138">
        <f>'Permitted Sources'!C174</f>
        <v>56037</v>
      </c>
      <c r="D350" s="138">
        <f>'Permitted Sources'!F174</f>
        <v>20200202</v>
      </c>
      <c r="E350" t="str">
        <f>'Permitted Sources'!I174</f>
        <v>Compressor Engines</v>
      </c>
      <c r="F350" s="177">
        <f>'Permitted Sources'!J174</f>
        <v>85.6</v>
      </c>
      <c r="G350" s="177">
        <f>'Permitted Sources'!K174</f>
        <v>2.1</v>
      </c>
      <c r="H350" s="177">
        <f>'Permitted Sources'!L174</f>
        <v>2.8</v>
      </c>
      <c r="I350" s="177" t="str">
        <f>'Permitted Sources'!M174</f>
        <v/>
      </c>
      <c r="J350" s="177" t="str">
        <f>'Permitted Sources'!N174</f>
        <v/>
      </c>
      <c r="K350" s="221" t="str">
        <f>VLOOKUP(C350,fips_xref!$A$5:$H$28,8,FALSE)</f>
        <v>Total</v>
      </c>
      <c r="L350" s="25" t="str">
        <f t="shared" si="5"/>
        <v>Compressor Engines</v>
      </c>
    </row>
    <row r="351" spans="1:12" x14ac:dyDescent="0.2">
      <c r="A351" s="138" t="str">
        <f>'Permitted Sources'!A175</f>
        <v>WYDEQ Permitted Sources</v>
      </c>
      <c r="B351" s="138" t="str">
        <f>'Permitted Sources'!B175</f>
        <v>56</v>
      </c>
      <c r="C351" s="138">
        <f>'Permitted Sources'!C175</f>
        <v>56037</v>
      </c>
      <c r="D351" s="138">
        <f>'Permitted Sources'!F175</f>
        <v>20200202</v>
      </c>
      <c r="E351" t="str">
        <f>'Permitted Sources'!I175</f>
        <v>Compressor Engines</v>
      </c>
      <c r="F351" s="177">
        <f>'Permitted Sources'!J175</f>
        <v>109.2</v>
      </c>
      <c r="G351" s="177">
        <f>'Permitted Sources'!K175</f>
        <v>2.6</v>
      </c>
      <c r="H351" s="177">
        <f>'Permitted Sources'!L175</f>
        <v>3.6</v>
      </c>
      <c r="I351" s="177" t="str">
        <f>'Permitted Sources'!M175</f>
        <v/>
      </c>
      <c r="J351" s="177" t="str">
        <f>'Permitted Sources'!N175</f>
        <v/>
      </c>
      <c r="K351" s="221" t="str">
        <f>VLOOKUP(C351,fips_xref!$A$5:$H$28,8,FALSE)</f>
        <v>Total</v>
      </c>
      <c r="L351" s="25" t="str">
        <f t="shared" si="5"/>
        <v>Compressor Engines</v>
      </c>
    </row>
    <row r="352" spans="1:12" x14ac:dyDescent="0.2">
      <c r="A352" s="138" t="str">
        <f>'Permitted Sources'!A176</f>
        <v>WYDEQ Permitted Sources</v>
      </c>
      <c r="B352" s="138" t="str">
        <f>'Permitted Sources'!B176</f>
        <v>56</v>
      </c>
      <c r="C352" s="138">
        <f>'Permitted Sources'!C176</f>
        <v>56037</v>
      </c>
      <c r="D352" s="138">
        <f>'Permitted Sources'!F176</f>
        <v>20200201</v>
      </c>
      <c r="E352" t="str">
        <f>'Permitted Sources'!I176</f>
        <v>Compressor Engines</v>
      </c>
      <c r="F352" s="177">
        <f>'Permitted Sources'!J176</f>
        <v>4.3</v>
      </c>
      <c r="G352" s="177" t="str">
        <f>'Permitted Sources'!K176</f>
        <v/>
      </c>
      <c r="H352" s="177">
        <f>'Permitted Sources'!L176</f>
        <v>5.2</v>
      </c>
      <c r="I352" s="177" t="str">
        <f>'Permitted Sources'!M176</f>
        <v/>
      </c>
      <c r="J352" s="177" t="str">
        <f>'Permitted Sources'!N176</f>
        <v/>
      </c>
      <c r="K352" s="221" t="str">
        <f>VLOOKUP(C352,fips_xref!$A$5:$H$28,8,FALSE)</f>
        <v>Total</v>
      </c>
      <c r="L352" s="25" t="str">
        <f t="shared" si="5"/>
        <v>Compressor Engines</v>
      </c>
    </row>
    <row r="353" spans="1:12" x14ac:dyDescent="0.2">
      <c r="A353" s="138" t="str">
        <f>'Permitted Sources'!A177</f>
        <v>WYDEQ Permitted Sources</v>
      </c>
      <c r="B353" s="138" t="str">
        <f>'Permitted Sources'!B177</f>
        <v>56</v>
      </c>
      <c r="C353" s="138">
        <f>'Permitted Sources'!C177</f>
        <v>56037</v>
      </c>
      <c r="D353" s="138">
        <f>'Permitted Sources'!F177</f>
        <v>20200202</v>
      </c>
      <c r="E353" t="str">
        <f>'Permitted Sources'!I177</f>
        <v>Compressor Engines</v>
      </c>
      <c r="F353" s="177">
        <f>'Permitted Sources'!J177</f>
        <v>4.8</v>
      </c>
      <c r="G353" s="177" t="str">
        <f>'Permitted Sources'!K177</f>
        <v/>
      </c>
      <c r="H353" s="177">
        <f>'Permitted Sources'!L177</f>
        <v>4.8</v>
      </c>
      <c r="I353" s="177" t="str">
        <f>'Permitted Sources'!M177</f>
        <v/>
      </c>
      <c r="J353" s="177" t="str">
        <f>'Permitted Sources'!N177</f>
        <v/>
      </c>
      <c r="K353" s="221" t="str">
        <f>VLOOKUP(C353,fips_xref!$A$5:$H$28,8,FALSE)</f>
        <v>Total</v>
      </c>
      <c r="L353" s="25" t="str">
        <f t="shared" si="5"/>
        <v>Compressor Engines</v>
      </c>
    </row>
    <row r="354" spans="1:12" x14ac:dyDescent="0.2">
      <c r="A354" s="138" t="str">
        <f>'Permitted Sources'!A178</f>
        <v>WYDEQ Permitted Sources</v>
      </c>
      <c r="B354" s="138" t="str">
        <f>'Permitted Sources'!B178</f>
        <v>56</v>
      </c>
      <c r="C354" s="138">
        <f>'Permitted Sources'!C178</f>
        <v>56037</v>
      </c>
      <c r="D354" s="138">
        <f>'Permitted Sources'!F178</f>
        <v>10200603</v>
      </c>
      <c r="E354" t="str">
        <f>'Permitted Sources'!I178</f>
        <v>Process Heaters</v>
      </c>
      <c r="F354" s="177">
        <f>'Permitted Sources'!J178</f>
        <v>0.4</v>
      </c>
      <c r="G354" s="177" t="str">
        <f>'Permitted Sources'!K178</f>
        <v/>
      </c>
      <c r="H354" s="177">
        <f>'Permitted Sources'!L178</f>
        <v>0.3</v>
      </c>
      <c r="I354" s="177" t="str">
        <f>'Permitted Sources'!M178</f>
        <v/>
      </c>
      <c r="J354" s="177" t="str">
        <f>'Permitted Sources'!N178</f>
        <v/>
      </c>
      <c r="K354" s="221" t="str">
        <f>VLOOKUP(C354,fips_xref!$A$5:$H$28,8,FALSE)</f>
        <v>Total</v>
      </c>
      <c r="L354" s="25" t="str">
        <f t="shared" si="5"/>
        <v>Heaters</v>
      </c>
    </row>
    <row r="355" spans="1:12" x14ac:dyDescent="0.2">
      <c r="A355" s="138" t="str">
        <f>'Permitted Sources'!A179</f>
        <v>WYDEQ Permitted Sources</v>
      </c>
      <c r="B355" s="138" t="str">
        <f>'Permitted Sources'!B179</f>
        <v>56</v>
      </c>
      <c r="C355" s="138">
        <f>'Permitted Sources'!C179</f>
        <v>56037</v>
      </c>
      <c r="D355" s="138">
        <f>'Permitted Sources'!F179</f>
        <v>20200202</v>
      </c>
      <c r="E355" t="str">
        <f>'Permitted Sources'!I179</f>
        <v>Compressor Engines</v>
      </c>
      <c r="F355" s="177">
        <f>'Permitted Sources'!J179</f>
        <v>88.3</v>
      </c>
      <c r="G355" s="177">
        <f>'Permitted Sources'!K179</f>
        <v>4</v>
      </c>
      <c r="H355" s="177">
        <f>'Permitted Sources'!L179</f>
        <v>11.4</v>
      </c>
      <c r="I355" s="177" t="str">
        <f>'Permitted Sources'!M179</f>
        <v/>
      </c>
      <c r="J355" s="177" t="str">
        <f>'Permitted Sources'!N179</f>
        <v/>
      </c>
      <c r="K355" s="221" t="str">
        <f>VLOOKUP(C355,fips_xref!$A$5:$H$28,8,FALSE)</f>
        <v>Total</v>
      </c>
      <c r="L355" s="25" t="str">
        <f t="shared" si="5"/>
        <v>Compressor Engines</v>
      </c>
    </row>
    <row r="356" spans="1:12" x14ac:dyDescent="0.2">
      <c r="A356" s="138" t="str">
        <f>'Permitted Sources'!A180</f>
        <v>WYDEQ Permitted Sources</v>
      </c>
      <c r="B356" s="138" t="str">
        <f>'Permitted Sources'!B180</f>
        <v>56</v>
      </c>
      <c r="C356" s="138">
        <f>'Permitted Sources'!C180</f>
        <v>56037</v>
      </c>
      <c r="D356" s="138">
        <f>'Permitted Sources'!F180</f>
        <v>20200202</v>
      </c>
      <c r="E356" t="str">
        <f>'Permitted Sources'!I180</f>
        <v>Compressor Engines</v>
      </c>
      <c r="F356" s="177">
        <f>'Permitted Sources'!J180</f>
        <v>22.2</v>
      </c>
      <c r="G356" s="177">
        <f>'Permitted Sources'!K180</f>
        <v>1</v>
      </c>
      <c r="H356" s="177">
        <f>'Permitted Sources'!L180</f>
        <v>2.9</v>
      </c>
      <c r="I356" s="177" t="str">
        <f>'Permitted Sources'!M180</f>
        <v/>
      </c>
      <c r="J356" s="177" t="str">
        <f>'Permitted Sources'!N180</f>
        <v/>
      </c>
      <c r="K356" s="221" t="str">
        <f>VLOOKUP(C356,fips_xref!$A$5:$H$28,8,FALSE)</f>
        <v>Total</v>
      </c>
      <c r="L356" s="25" t="str">
        <f t="shared" si="5"/>
        <v>Compressor Engines</v>
      </c>
    </row>
    <row r="357" spans="1:12" x14ac:dyDescent="0.2">
      <c r="A357" s="138" t="str">
        <f>'Permitted Sources'!A181</f>
        <v>WYDEQ Permitted Sources</v>
      </c>
      <c r="B357" s="138" t="str">
        <f>'Permitted Sources'!B181</f>
        <v>56</v>
      </c>
      <c r="C357" s="138">
        <f>'Permitted Sources'!C181</f>
        <v>56037</v>
      </c>
      <c r="D357" s="138">
        <f>'Permitted Sources'!F181</f>
        <v>20200202</v>
      </c>
      <c r="E357" t="str">
        <f>'Permitted Sources'!I181</f>
        <v>Compressor Engines</v>
      </c>
      <c r="F357" s="177">
        <f>'Permitted Sources'!J181</f>
        <v>0</v>
      </c>
      <c r="G357" s="177">
        <f>'Permitted Sources'!K181</f>
        <v>0</v>
      </c>
      <c r="H357" s="177">
        <f>'Permitted Sources'!L181</f>
        <v>0</v>
      </c>
      <c r="I357" s="177" t="str">
        <f>'Permitted Sources'!M181</f>
        <v/>
      </c>
      <c r="J357" s="177" t="str">
        <f>'Permitted Sources'!N181</f>
        <v/>
      </c>
      <c r="K357" s="221" t="str">
        <f>VLOOKUP(C357,fips_xref!$A$5:$H$28,8,FALSE)</f>
        <v>Total</v>
      </c>
      <c r="L357" s="25" t="str">
        <f t="shared" si="5"/>
        <v>Compressor Engines</v>
      </c>
    </row>
    <row r="358" spans="1:12" x14ac:dyDescent="0.2">
      <c r="A358" s="138" t="str">
        <f>'Permitted Sources'!A182</f>
        <v>WYDEQ Permitted Sources</v>
      </c>
      <c r="B358" s="138" t="str">
        <f>'Permitted Sources'!B182</f>
        <v>56</v>
      </c>
      <c r="C358" s="138">
        <f>'Permitted Sources'!C182</f>
        <v>56037</v>
      </c>
      <c r="D358" s="138">
        <f>'Permitted Sources'!F182</f>
        <v>31000301</v>
      </c>
      <c r="E358" t="str">
        <f>'Permitted Sources'!I182</f>
        <v>Dehydrator</v>
      </c>
      <c r="F358" s="177" t="str">
        <f>'Permitted Sources'!J182</f>
        <v/>
      </c>
      <c r="G358" s="177">
        <f>'Permitted Sources'!K182</f>
        <v>14.4</v>
      </c>
      <c r="H358" s="177" t="str">
        <f>'Permitted Sources'!L182</f>
        <v/>
      </c>
      <c r="I358" s="177" t="str">
        <f>'Permitted Sources'!M182</f>
        <v/>
      </c>
      <c r="J358" s="177" t="str">
        <f>'Permitted Sources'!N182</f>
        <v/>
      </c>
      <c r="K358" s="221" t="str">
        <f>VLOOKUP(C358,fips_xref!$A$5:$H$28,8,FALSE)</f>
        <v>Total</v>
      </c>
      <c r="L358" s="25" t="str">
        <f t="shared" si="5"/>
        <v>Dehydrator</v>
      </c>
    </row>
    <row r="359" spans="1:12" x14ac:dyDescent="0.2">
      <c r="A359" s="138" t="str">
        <f>'Permitted Sources'!A183</f>
        <v>WYDEQ Permitted Sources</v>
      </c>
      <c r="B359" s="138" t="str">
        <f>'Permitted Sources'!B183</f>
        <v>56</v>
      </c>
      <c r="C359" s="138">
        <f>'Permitted Sources'!C183</f>
        <v>56037</v>
      </c>
      <c r="D359" s="138">
        <f>'Permitted Sources'!F183</f>
        <v>31088811</v>
      </c>
      <c r="E359" t="str">
        <f>'Permitted Sources'!I183</f>
        <v>Permitted Fugitives</v>
      </c>
      <c r="F359" s="177" t="str">
        <f>'Permitted Sources'!J183</f>
        <v/>
      </c>
      <c r="G359" s="177">
        <f>'Permitted Sources'!K183</f>
        <v>2.8</v>
      </c>
      <c r="H359" s="177" t="str">
        <f>'Permitted Sources'!L183</f>
        <v/>
      </c>
      <c r="I359" s="177" t="str">
        <f>'Permitted Sources'!M183</f>
        <v/>
      </c>
      <c r="J359" s="177" t="str">
        <f>'Permitted Sources'!N183</f>
        <v/>
      </c>
      <c r="K359" s="221" t="str">
        <f>VLOOKUP(C359,fips_xref!$A$5:$H$28,8,FALSE)</f>
        <v>Total</v>
      </c>
      <c r="L359" s="25" t="str">
        <f t="shared" si="5"/>
        <v>Fugitives</v>
      </c>
    </row>
    <row r="360" spans="1:12" x14ac:dyDescent="0.2">
      <c r="A360" s="138" t="str">
        <f>'Permitted Sources'!A184</f>
        <v>WYDEQ Permitted Sources</v>
      </c>
      <c r="B360" s="138" t="str">
        <f>'Permitted Sources'!B184</f>
        <v>56</v>
      </c>
      <c r="C360" s="138">
        <f>'Permitted Sources'!C184</f>
        <v>56037</v>
      </c>
      <c r="D360" s="138">
        <f>'Permitted Sources'!F184</f>
        <v>40400311</v>
      </c>
      <c r="E360" t="str">
        <f>'Permitted Sources'!I184</f>
        <v>Permitted Tank Losses</v>
      </c>
      <c r="F360" s="177" t="str">
        <f>'Permitted Sources'!J184</f>
        <v/>
      </c>
      <c r="G360" s="177">
        <f>'Permitted Sources'!K184</f>
        <v>2.5</v>
      </c>
      <c r="H360" s="177" t="str">
        <f>'Permitted Sources'!L184</f>
        <v/>
      </c>
      <c r="I360" s="177" t="str">
        <f>'Permitted Sources'!M184</f>
        <v/>
      </c>
      <c r="J360" s="177" t="str">
        <f>'Permitted Sources'!N184</f>
        <v/>
      </c>
      <c r="K360" s="221" t="str">
        <f>VLOOKUP(C360,fips_xref!$A$5:$H$28,8,FALSE)</f>
        <v>Total</v>
      </c>
      <c r="L360" s="25" t="str">
        <f t="shared" si="5"/>
        <v xml:space="preserve">Condensate tank </v>
      </c>
    </row>
    <row r="361" spans="1:12" x14ac:dyDescent="0.2">
      <c r="A361" s="138" t="str">
        <f>'Permitted Sources'!A185</f>
        <v>WYDEQ Permitted Sources</v>
      </c>
      <c r="B361" s="138" t="str">
        <f>'Permitted Sources'!B185</f>
        <v>56</v>
      </c>
      <c r="C361" s="138">
        <f>'Permitted Sources'!C185</f>
        <v>56037</v>
      </c>
      <c r="D361" s="138">
        <f>'Permitted Sources'!F185</f>
        <v>40400311</v>
      </c>
      <c r="E361" t="str">
        <f>'Permitted Sources'!I185</f>
        <v>Permitted Tank Losses</v>
      </c>
      <c r="F361" s="177" t="str">
        <f>'Permitted Sources'!J185</f>
        <v/>
      </c>
      <c r="G361" s="177">
        <f>'Permitted Sources'!K185</f>
        <v>2.5</v>
      </c>
      <c r="H361" s="177" t="str">
        <f>'Permitted Sources'!L185</f>
        <v/>
      </c>
      <c r="I361" s="177" t="str">
        <f>'Permitted Sources'!M185</f>
        <v/>
      </c>
      <c r="J361" s="177" t="str">
        <f>'Permitted Sources'!N185</f>
        <v/>
      </c>
      <c r="K361" s="221" t="str">
        <f>VLOOKUP(C361,fips_xref!$A$5:$H$28,8,FALSE)</f>
        <v>Total</v>
      </c>
      <c r="L361" s="25" t="str">
        <f t="shared" si="5"/>
        <v xml:space="preserve">Condensate tank </v>
      </c>
    </row>
    <row r="362" spans="1:12" x14ac:dyDescent="0.2">
      <c r="A362" s="138" t="str">
        <f>'Permitted Sources'!A186</f>
        <v>WYDEQ Permitted Sources</v>
      </c>
      <c r="B362" s="138" t="str">
        <f>'Permitted Sources'!B186</f>
        <v>56</v>
      </c>
      <c r="C362" s="138">
        <f>'Permitted Sources'!C186</f>
        <v>56037</v>
      </c>
      <c r="D362" s="138">
        <f>'Permitted Sources'!F186</f>
        <v>20200202</v>
      </c>
      <c r="E362" t="str">
        <f>'Permitted Sources'!I186</f>
        <v>Compressor Engines</v>
      </c>
      <c r="F362" s="177">
        <f>'Permitted Sources'!J186</f>
        <v>7.4</v>
      </c>
      <c r="G362" s="177">
        <f>'Permitted Sources'!K186</f>
        <v>2.1</v>
      </c>
      <c r="H362" s="177">
        <f>'Permitted Sources'!L186</f>
        <v>0.4</v>
      </c>
      <c r="I362" s="177" t="str">
        <f>'Permitted Sources'!M186</f>
        <v/>
      </c>
      <c r="J362" s="177" t="str">
        <f>'Permitted Sources'!N186</f>
        <v/>
      </c>
      <c r="K362" s="221" t="str">
        <f>VLOOKUP(C362,fips_xref!$A$5:$H$28,8,FALSE)</f>
        <v>Total</v>
      </c>
      <c r="L362" s="25" t="str">
        <f t="shared" si="5"/>
        <v>Compressor Engines</v>
      </c>
    </row>
    <row r="363" spans="1:12" x14ac:dyDescent="0.2">
      <c r="A363" s="138" t="str">
        <f>'Permitted Sources'!A187</f>
        <v>WYDEQ Permitted Sources</v>
      </c>
      <c r="B363" s="138" t="str">
        <f>'Permitted Sources'!B187</f>
        <v>56</v>
      </c>
      <c r="C363" s="138">
        <f>'Permitted Sources'!C187</f>
        <v>56037</v>
      </c>
      <c r="D363" s="138">
        <f>'Permitted Sources'!F187</f>
        <v>20200202</v>
      </c>
      <c r="E363" t="str">
        <f>'Permitted Sources'!I187</f>
        <v>Compressor Engines</v>
      </c>
      <c r="F363" s="177">
        <f>'Permitted Sources'!J187</f>
        <v>19.100000000000001</v>
      </c>
      <c r="G363" s="177">
        <f>'Permitted Sources'!K187</f>
        <v>2.5</v>
      </c>
      <c r="H363" s="177">
        <f>'Permitted Sources'!L187</f>
        <v>8.1</v>
      </c>
      <c r="I363" s="177" t="str">
        <f>'Permitted Sources'!M187</f>
        <v/>
      </c>
      <c r="J363" s="177" t="str">
        <f>'Permitted Sources'!N187</f>
        <v/>
      </c>
      <c r="K363" s="221" t="str">
        <f>VLOOKUP(C363,fips_xref!$A$5:$H$28,8,FALSE)</f>
        <v>Total</v>
      </c>
      <c r="L363" s="25" t="str">
        <f t="shared" si="5"/>
        <v>Compressor Engines</v>
      </c>
    </row>
    <row r="364" spans="1:12" x14ac:dyDescent="0.2">
      <c r="A364" s="138" t="str">
        <f>'Permitted Sources'!A188</f>
        <v>WYDEQ Permitted Sources</v>
      </c>
      <c r="B364" s="138" t="str">
        <f>'Permitted Sources'!B188</f>
        <v>56</v>
      </c>
      <c r="C364" s="138">
        <f>'Permitted Sources'!C188</f>
        <v>56037</v>
      </c>
      <c r="D364" s="138">
        <f>'Permitted Sources'!F188</f>
        <v>20200202</v>
      </c>
      <c r="E364" t="str">
        <f>'Permitted Sources'!I188</f>
        <v>Compressor Engines</v>
      </c>
      <c r="F364" s="177">
        <f>'Permitted Sources'!J188</f>
        <v>9.1999999999999993</v>
      </c>
      <c r="G364" s="177">
        <f>'Permitted Sources'!K188</f>
        <v>2.8</v>
      </c>
      <c r="H364" s="177">
        <f>'Permitted Sources'!L188</f>
        <v>9.1999999999999993</v>
      </c>
      <c r="I364" s="177" t="str">
        <f>'Permitted Sources'!M188</f>
        <v/>
      </c>
      <c r="J364" s="177" t="str">
        <f>'Permitted Sources'!N188</f>
        <v/>
      </c>
      <c r="K364" s="221" t="str">
        <f>VLOOKUP(C364,fips_xref!$A$5:$H$28,8,FALSE)</f>
        <v>Total</v>
      </c>
      <c r="L364" s="25" t="str">
        <f t="shared" si="5"/>
        <v>Compressor Engines</v>
      </c>
    </row>
    <row r="365" spans="1:12" x14ac:dyDescent="0.2">
      <c r="A365" s="138" t="str">
        <f>'Permitted Sources'!A189</f>
        <v>WYDEQ Permitted Sources</v>
      </c>
      <c r="B365" s="138" t="str">
        <f>'Permitted Sources'!B189</f>
        <v>56</v>
      </c>
      <c r="C365" s="138">
        <f>'Permitted Sources'!C189</f>
        <v>56037</v>
      </c>
      <c r="D365" s="138">
        <f>'Permitted Sources'!F189</f>
        <v>20200202</v>
      </c>
      <c r="E365" t="str">
        <f>'Permitted Sources'!I189</f>
        <v>Compressor Engines</v>
      </c>
      <c r="F365" s="177">
        <f>'Permitted Sources'!J189</f>
        <v>15.6</v>
      </c>
      <c r="G365" s="177">
        <f>'Permitted Sources'!K189</f>
        <v>0.8</v>
      </c>
      <c r="H365" s="177">
        <f>'Permitted Sources'!L189</f>
        <v>15.6</v>
      </c>
      <c r="I365" s="177" t="str">
        <f>'Permitted Sources'!M189</f>
        <v/>
      </c>
      <c r="J365" s="177" t="str">
        <f>'Permitted Sources'!N189</f>
        <v/>
      </c>
      <c r="K365" s="221" t="str">
        <f>VLOOKUP(C365,fips_xref!$A$5:$H$28,8,FALSE)</f>
        <v>Total</v>
      </c>
      <c r="L365" s="25" t="str">
        <f t="shared" si="5"/>
        <v>Compressor Engines</v>
      </c>
    </row>
    <row r="366" spans="1:12" x14ac:dyDescent="0.2">
      <c r="A366" s="138" t="str">
        <f>'Permitted Sources'!A190</f>
        <v>WYDEQ Permitted Sources</v>
      </c>
      <c r="B366" s="138" t="str">
        <f>'Permitted Sources'!B190</f>
        <v>56</v>
      </c>
      <c r="C366" s="138">
        <f>'Permitted Sources'!C190</f>
        <v>56037</v>
      </c>
      <c r="D366" s="138">
        <f>'Permitted Sources'!F190</f>
        <v>31000404</v>
      </c>
      <c r="E366" t="str">
        <f>'Permitted Sources'!I190</f>
        <v>Process Heaters</v>
      </c>
      <c r="F366" s="177">
        <f>'Permitted Sources'!J190</f>
        <v>7</v>
      </c>
      <c r="G366" s="177" t="str">
        <f>'Permitted Sources'!K190</f>
        <v/>
      </c>
      <c r="H366" s="177">
        <f>'Permitted Sources'!L190</f>
        <v>3.5</v>
      </c>
      <c r="I366" s="177" t="str">
        <f>'Permitted Sources'!M190</f>
        <v/>
      </c>
      <c r="J366" s="177" t="str">
        <f>'Permitted Sources'!N190</f>
        <v/>
      </c>
      <c r="K366" s="221" t="str">
        <f>VLOOKUP(C366,fips_xref!$A$5:$H$28,8,FALSE)</f>
        <v>Total</v>
      </c>
      <c r="L366" s="25" t="str">
        <f t="shared" si="5"/>
        <v>Heaters</v>
      </c>
    </row>
    <row r="367" spans="1:12" x14ac:dyDescent="0.2">
      <c r="A367" s="138" t="str">
        <f>'Permitted Sources'!A191</f>
        <v>WYDEQ Permitted Sources</v>
      </c>
      <c r="B367" s="138" t="str">
        <f>'Permitted Sources'!B191</f>
        <v>56</v>
      </c>
      <c r="C367" s="138">
        <f>'Permitted Sources'!C191</f>
        <v>56037</v>
      </c>
      <c r="D367" s="138">
        <f>'Permitted Sources'!F191</f>
        <v>31000404</v>
      </c>
      <c r="E367" t="str">
        <f>'Permitted Sources'!I191</f>
        <v>Process Heaters</v>
      </c>
      <c r="F367" s="177">
        <f>'Permitted Sources'!J191</f>
        <v>0.9</v>
      </c>
      <c r="G367" s="177" t="str">
        <f>'Permitted Sources'!K191</f>
        <v/>
      </c>
      <c r="H367" s="177">
        <f>'Permitted Sources'!L191</f>
        <v>0.2</v>
      </c>
      <c r="I367" s="177" t="str">
        <f>'Permitted Sources'!M191</f>
        <v/>
      </c>
      <c r="J367" s="177" t="str">
        <f>'Permitted Sources'!N191</f>
        <v/>
      </c>
      <c r="K367" s="221" t="str">
        <f>VLOOKUP(C367,fips_xref!$A$5:$H$28,8,FALSE)</f>
        <v>Total</v>
      </c>
      <c r="L367" s="25" t="str">
        <f t="shared" si="5"/>
        <v>Heaters</v>
      </c>
    </row>
    <row r="368" spans="1:12" x14ac:dyDescent="0.2">
      <c r="A368" s="138" t="str">
        <f>'Permitted Sources'!A192</f>
        <v>WYDEQ Permitted Sources</v>
      </c>
      <c r="B368" s="138" t="str">
        <f>'Permitted Sources'!B192</f>
        <v>56</v>
      </c>
      <c r="C368" s="138">
        <f>'Permitted Sources'!C192</f>
        <v>56037</v>
      </c>
      <c r="D368" s="138">
        <f>'Permitted Sources'!F192</f>
        <v>31000205</v>
      </c>
      <c r="E368" t="str">
        <f>'Permitted Sources'!I192</f>
        <v xml:space="preserve">Natural Gas Production, Flares </v>
      </c>
      <c r="F368" s="177">
        <f>'Permitted Sources'!J192</f>
        <v>1.8</v>
      </c>
      <c r="G368" s="177" t="str">
        <f>'Permitted Sources'!K192</f>
        <v/>
      </c>
      <c r="H368" s="177">
        <f>'Permitted Sources'!L192</f>
        <v>3.5</v>
      </c>
      <c r="I368" s="177" t="str">
        <f>'Permitted Sources'!M192</f>
        <v/>
      </c>
      <c r="J368" s="177" t="str">
        <f>'Permitted Sources'!N192</f>
        <v/>
      </c>
      <c r="K368" s="221" t="str">
        <f>VLOOKUP(C368,fips_xref!$A$5:$H$28,8,FALSE)</f>
        <v>Total</v>
      </c>
      <c r="L368" s="25" t="str">
        <f t="shared" si="5"/>
        <v xml:space="preserve">Natural Gas Production, Flares </v>
      </c>
    </row>
    <row r="369" spans="1:12" x14ac:dyDescent="0.2">
      <c r="A369" s="138" t="str">
        <f>'Permitted Sources'!A193</f>
        <v>WYDEQ Permitted Sources</v>
      </c>
      <c r="B369" s="138" t="str">
        <f>'Permitted Sources'!B193</f>
        <v>56</v>
      </c>
      <c r="C369" s="138">
        <f>'Permitted Sources'!C193</f>
        <v>56037</v>
      </c>
      <c r="D369" s="138">
        <f>'Permitted Sources'!F193</f>
        <v>31088811</v>
      </c>
      <c r="E369" t="str">
        <f>'Permitted Sources'!I193</f>
        <v>Permitted Fugitives</v>
      </c>
      <c r="F369" s="177" t="str">
        <f>'Permitted Sources'!J193</f>
        <v/>
      </c>
      <c r="G369" s="177">
        <f>'Permitted Sources'!K193</f>
        <v>21</v>
      </c>
      <c r="H369" s="177" t="str">
        <f>'Permitted Sources'!L193</f>
        <v/>
      </c>
      <c r="I369" s="177" t="str">
        <f>'Permitted Sources'!M193</f>
        <v/>
      </c>
      <c r="J369" s="177" t="str">
        <f>'Permitted Sources'!N193</f>
        <v/>
      </c>
      <c r="K369" s="221" t="str">
        <f>VLOOKUP(C369,fips_xref!$A$5:$H$28,8,FALSE)</f>
        <v>Total</v>
      </c>
      <c r="L369" s="25" t="str">
        <f t="shared" si="5"/>
        <v>Fugitives</v>
      </c>
    </row>
    <row r="370" spans="1:12" x14ac:dyDescent="0.2">
      <c r="A370" s="138" t="str">
        <f>'Permitted Sources'!A194</f>
        <v>WYDEQ Permitted Sources</v>
      </c>
      <c r="B370" s="138" t="str">
        <f>'Permitted Sources'!B194</f>
        <v>56</v>
      </c>
      <c r="C370" s="138">
        <f>'Permitted Sources'!C194</f>
        <v>56037</v>
      </c>
      <c r="D370" s="138">
        <f>'Permitted Sources'!F194</f>
        <v>20200202</v>
      </c>
      <c r="E370" t="str">
        <f>'Permitted Sources'!I194</f>
        <v>Compressor Engines</v>
      </c>
      <c r="F370" s="177">
        <f>'Permitted Sources'!J194</f>
        <v>15.8</v>
      </c>
      <c r="G370" s="177">
        <f>'Permitted Sources'!K194</f>
        <v>3</v>
      </c>
      <c r="H370" s="177">
        <f>'Permitted Sources'!L194</f>
        <v>15.8</v>
      </c>
      <c r="I370" s="177" t="str">
        <f>'Permitted Sources'!M194</f>
        <v/>
      </c>
      <c r="J370" s="177" t="str">
        <f>'Permitted Sources'!N194</f>
        <v/>
      </c>
      <c r="K370" s="221" t="str">
        <f>VLOOKUP(C370,fips_xref!$A$5:$H$28,8,FALSE)</f>
        <v>Total</v>
      </c>
      <c r="L370" s="25" t="str">
        <f t="shared" si="5"/>
        <v>Compressor Engines</v>
      </c>
    </row>
    <row r="371" spans="1:12" x14ac:dyDescent="0.2">
      <c r="A371" s="138" t="str">
        <f>'Permitted Sources'!A195</f>
        <v>WYDEQ Permitted Sources</v>
      </c>
      <c r="B371" s="138" t="str">
        <f>'Permitted Sources'!B195</f>
        <v>56</v>
      </c>
      <c r="C371" s="138">
        <f>'Permitted Sources'!C195</f>
        <v>56037</v>
      </c>
      <c r="D371" s="138">
        <f>'Permitted Sources'!F195</f>
        <v>31000404</v>
      </c>
      <c r="E371" t="str">
        <f>'Permitted Sources'!I195</f>
        <v>Process Heaters</v>
      </c>
      <c r="F371" s="177">
        <f>'Permitted Sources'!J195</f>
        <v>0.3</v>
      </c>
      <c r="G371" s="177">
        <f>'Permitted Sources'!K195</f>
        <v>0.1</v>
      </c>
      <c r="H371" s="177">
        <f>'Permitted Sources'!L195</f>
        <v>0.1</v>
      </c>
      <c r="I371" s="177" t="str">
        <f>'Permitted Sources'!M195</f>
        <v/>
      </c>
      <c r="J371" s="177" t="str">
        <f>'Permitted Sources'!N195</f>
        <v/>
      </c>
      <c r="K371" s="221" t="str">
        <f>VLOOKUP(C371,fips_xref!$A$5:$H$28,8,FALSE)</f>
        <v>Total</v>
      </c>
      <c r="L371" s="25" t="str">
        <f t="shared" si="5"/>
        <v>Heaters</v>
      </c>
    </row>
    <row r="372" spans="1:12" x14ac:dyDescent="0.2">
      <c r="A372" s="138" t="str">
        <f>'Permitted Sources'!A196</f>
        <v>WYDEQ Permitted Sources</v>
      </c>
      <c r="B372" s="138" t="str">
        <f>'Permitted Sources'!B196</f>
        <v>56</v>
      </c>
      <c r="C372" s="138">
        <f>'Permitted Sources'!C196</f>
        <v>56037</v>
      </c>
      <c r="D372" s="138">
        <f>'Permitted Sources'!F196</f>
        <v>20200202</v>
      </c>
      <c r="E372" t="str">
        <f>'Permitted Sources'!I196</f>
        <v>Compressor Engines</v>
      </c>
      <c r="F372" s="177">
        <f>'Permitted Sources'!J196</f>
        <v>25.3</v>
      </c>
      <c r="G372" s="177">
        <f>'Permitted Sources'!K196</f>
        <v>17.8</v>
      </c>
      <c r="H372" s="177">
        <f>'Permitted Sources'!L196</f>
        <v>9.1</v>
      </c>
      <c r="I372" s="177" t="str">
        <f>'Permitted Sources'!M196</f>
        <v/>
      </c>
      <c r="J372" s="177" t="str">
        <f>'Permitted Sources'!N196</f>
        <v/>
      </c>
      <c r="K372" s="221" t="str">
        <f>VLOOKUP(C372,fips_xref!$A$5:$H$28,8,FALSE)</f>
        <v>Total</v>
      </c>
      <c r="L372" s="25" t="str">
        <f t="shared" si="5"/>
        <v>Compressor Engines</v>
      </c>
    </row>
    <row r="373" spans="1:12" x14ac:dyDescent="0.2">
      <c r="A373" s="138" t="str">
        <f>'Permitted Sources'!A197</f>
        <v>WYDEQ Permitted Sources</v>
      </c>
      <c r="B373" s="138" t="str">
        <f>'Permitted Sources'!B197</f>
        <v>56</v>
      </c>
      <c r="C373" s="138">
        <f>'Permitted Sources'!C197</f>
        <v>56037</v>
      </c>
      <c r="D373" s="138">
        <f>'Permitted Sources'!F197</f>
        <v>31088811</v>
      </c>
      <c r="E373" t="str">
        <f>'Permitted Sources'!I197</f>
        <v>Permitted Fugitives</v>
      </c>
      <c r="F373" s="177" t="str">
        <f>'Permitted Sources'!J197</f>
        <v/>
      </c>
      <c r="G373" s="177">
        <f>'Permitted Sources'!K197</f>
        <v>9.4</v>
      </c>
      <c r="H373" s="177" t="str">
        <f>'Permitted Sources'!L197</f>
        <v/>
      </c>
      <c r="I373" s="177" t="str">
        <f>'Permitted Sources'!M197</f>
        <v/>
      </c>
      <c r="J373" s="177" t="str">
        <f>'Permitted Sources'!N197</f>
        <v/>
      </c>
      <c r="K373" s="221" t="str">
        <f>VLOOKUP(C373,fips_xref!$A$5:$H$28,8,FALSE)</f>
        <v>Total</v>
      </c>
      <c r="L373" s="25" t="str">
        <f t="shared" si="5"/>
        <v>Fugitives</v>
      </c>
    </row>
    <row r="374" spans="1:12" x14ac:dyDescent="0.2">
      <c r="A374" s="138" t="str">
        <f>'Permitted Sources'!A198</f>
        <v>WYDEQ Permitted Sources</v>
      </c>
      <c r="B374" s="138" t="str">
        <f>'Permitted Sources'!B198</f>
        <v>56</v>
      </c>
      <c r="C374" s="138">
        <f>'Permitted Sources'!C198</f>
        <v>56037</v>
      </c>
      <c r="D374" s="138">
        <f>'Permitted Sources'!F198</f>
        <v>40400311</v>
      </c>
      <c r="E374" t="str">
        <f>'Permitted Sources'!I198</f>
        <v>Permitted Tank Losses</v>
      </c>
      <c r="F374" s="177" t="str">
        <f>'Permitted Sources'!J198</f>
        <v/>
      </c>
      <c r="G374" s="177">
        <f>'Permitted Sources'!K198</f>
        <v>0.2</v>
      </c>
      <c r="H374" s="177" t="str">
        <f>'Permitted Sources'!L198</f>
        <v/>
      </c>
      <c r="I374" s="177" t="str">
        <f>'Permitted Sources'!M198</f>
        <v/>
      </c>
      <c r="J374" s="177" t="str">
        <f>'Permitted Sources'!N198</f>
        <v/>
      </c>
      <c r="K374" s="221" t="str">
        <f>VLOOKUP(C374,fips_xref!$A$5:$H$28,8,FALSE)</f>
        <v>Total</v>
      </c>
      <c r="L374" s="25" t="str">
        <f t="shared" si="5"/>
        <v xml:space="preserve">Condensate tank </v>
      </c>
    </row>
    <row r="375" spans="1:12" x14ac:dyDescent="0.2">
      <c r="A375" s="138" t="str">
        <f>'Permitted Sources'!A199</f>
        <v>WYDEQ Permitted Sources</v>
      </c>
      <c r="B375" s="138" t="str">
        <f>'Permitted Sources'!B199</f>
        <v>56</v>
      </c>
      <c r="C375" s="138">
        <f>'Permitted Sources'!C199</f>
        <v>56037</v>
      </c>
      <c r="D375" s="138">
        <f>'Permitted Sources'!F199</f>
        <v>40400311</v>
      </c>
      <c r="E375" t="str">
        <f>'Permitted Sources'!I199</f>
        <v>Permitted Tank Losses</v>
      </c>
      <c r="F375" s="177" t="str">
        <f>'Permitted Sources'!J199</f>
        <v/>
      </c>
      <c r="G375" s="177">
        <f>'Permitted Sources'!K199</f>
        <v>7</v>
      </c>
      <c r="H375" s="177" t="str">
        <f>'Permitted Sources'!L199</f>
        <v/>
      </c>
      <c r="I375" s="177" t="str">
        <f>'Permitted Sources'!M199</f>
        <v/>
      </c>
      <c r="J375" s="177" t="str">
        <f>'Permitted Sources'!N199</f>
        <v/>
      </c>
      <c r="K375" s="221" t="str">
        <f>VLOOKUP(C375,fips_xref!$A$5:$H$28,8,FALSE)</f>
        <v>Total</v>
      </c>
      <c r="L375" s="25" t="str">
        <f t="shared" si="5"/>
        <v xml:space="preserve">Condensate tank </v>
      </c>
    </row>
    <row r="376" spans="1:12" x14ac:dyDescent="0.2">
      <c r="A376" s="138" t="str">
        <f>'Permitted Sources'!A200</f>
        <v>WYDEQ Permitted Sources</v>
      </c>
      <c r="B376" s="138" t="str">
        <f>'Permitted Sources'!B200</f>
        <v>56</v>
      </c>
      <c r="C376" s="138">
        <f>'Permitted Sources'!C200</f>
        <v>56037</v>
      </c>
      <c r="D376" s="138">
        <f>'Permitted Sources'!F200</f>
        <v>40400311</v>
      </c>
      <c r="E376" t="str">
        <f>'Permitted Sources'!I200</f>
        <v>Permitted Tank Losses</v>
      </c>
      <c r="F376" s="177" t="str">
        <f>'Permitted Sources'!J200</f>
        <v/>
      </c>
      <c r="G376" s="177">
        <f>'Permitted Sources'!K200</f>
        <v>0.2</v>
      </c>
      <c r="H376" s="177" t="str">
        <f>'Permitted Sources'!L200</f>
        <v/>
      </c>
      <c r="I376" s="177" t="str">
        <f>'Permitted Sources'!M200</f>
        <v/>
      </c>
      <c r="J376" s="177" t="str">
        <f>'Permitted Sources'!N200</f>
        <v/>
      </c>
      <c r="K376" s="221" t="str">
        <f>VLOOKUP(C376,fips_xref!$A$5:$H$28,8,FALSE)</f>
        <v>Total</v>
      </c>
      <c r="L376" s="25" t="str">
        <f t="shared" si="5"/>
        <v xml:space="preserve">Condensate tank </v>
      </c>
    </row>
    <row r="377" spans="1:12" x14ac:dyDescent="0.2">
      <c r="A377" s="138" t="str">
        <f>'Permitted Sources'!A201</f>
        <v>WYDEQ Permitted Sources</v>
      </c>
      <c r="B377" s="138" t="str">
        <f>'Permitted Sources'!B201</f>
        <v>56</v>
      </c>
      <c r="C377" s="138">
        <f>'Permitted Sources'!C201</f>
        <v>56037</v>
      </c>
      <c r="D377" s="138">
        <f>'Permitted Sources'!F201</f>
        <v>40400153</v>
      </c>
      <c r="E377" t="str">
        <f>'Permitted Sources'!I201</f>
        <v>Permitted Tank Losses</v>
      </c>
      <c r="F377" s="177" t="str">
        <f>'Permitted Sources'!J201</f>
        <v/>
      </c>
      <c r="G377" s="177">
        <f>'Permitted Sources'!K201</f>
        <v>0.4</v>
      </c>
      <c r="H377" s="177" t="str">
        <f>'Permitted Sources'!L201</f>
        <v/>
      </c>
      <c r="I377" s="177" t="str">
        <f>'Permitted Sources'!M201</f>
        <v/>
      </c>
      <c r="J377" s="177" t="str">
        <f>'Permitted Sources'!N201</f>
        <v/>
      </c>
      <c r="K377" s="221" t="str">
        <f>VLOOKUP(C377,fips_xref!$A$5:$H$28,8,FALSE)</f>
        <v>Total</v>
      </c>
      <c r="L377" s="25" t="str">
        <f t="shared" si="5"/>
        <v xml:space="preserve">Condensate tank </v>
      </c>
    </row>
    <row r="378" spans="1:12" x14ac:dyDescent="0.2">
      <c r="A378" s="138" t="str">
        <f>'Permitted Sources'!A202</f>
        <v>WYDEQ Permitted Sources</v>
      </c>
      <c r="B378" s="138" t="str">
        <f>'Permitted Sources'!B202</f>
        <v>56</v>
      </c>
      <c r="C378" s="138">
        <f>'Permitted Sources'!C202</f>
        <v>56037</v>
      </c>
      <c r="D378" s="138">
        <f>'Permitted Sources'!F202</f>
        <v>40700815</v>
      </c>
      <c r="E378" t="str">
        <f>'Permitted Sources'!I202</f>
        <v>Permitted Tank Losses</v>
      </c>
      <c r="F378" s="177" t="str">
        <f>'Permitted Sources'!J202</f>
        <v/>
      </c>
      <c r="G378" s="177">
        <f>'Permitted Sources'!K202</f>
        <v>0.3</v>
      </c>
      <c r="H378" s="177" t="str">
        <f>'Permitted Sources'!L202</f>
        <v/>
      </c>
      <c r="I378" s="177" t="str">
        <f>'Permitted Sources'!M202</f>
        <v/>
      </c>
      <c r="J378" s="177" t="str">
        <f>'Permitted Sources'!N202</f>
        <v/>
      </c>
      <c r="K378" s="221" t="str">
        <f>VLOOKUP(C378,fips_xref!$A$5:$H$28,8,FALSE)</f>
        <v>Total</v>
      </c>
      <c r="L378" s="25" t="str">
        <f t="shared" si="5"/>
        <v xml:space="preserve">Condensate tank </v>
      </c>
    </row>
    <row r="379" spans="1:12" x14ac:dyDescent="0.2">
      <c r="A379" s="138" t="str">
        <f>'Permitted Sources'!A203</f>
        <v>WYDEQ Permitted Sources</v>
      </c>
      <c r="B379" s="138" t="str">
        <f>'Permitted Sources'!B203</f>
        <v>56</v>
      </c>
      <c r="C379" s="138">
        <f>'Permitted Sources'!C203</f>
        <v>56037</v>
      </c>
      <c r="D379" s="138">
        <f>'Permitted Sources'!F203</f>
        <v>40700815</v>
      </c>
      <c r="E379" t="str">
        <f>'Permitted Sources'!I203</f>
        <v>Permitted Tank Losses</v>
      </c>
      <c r="F379" s="177" t="str">
        <f>'Permitted Sources'!J203</f>
        <v/>
      </c>
      <c r="G379" s="177">
        <f>'Permitted Sources'!K203</f>
        <v>0.2</v>
      </c>
      <c r="H379" s="177" t="str">
        <f>'Permitted Sources'!L203</f>
        <v/>
      </c>
      <c r="I379" s="177" t="str">
        <f>'Permitted Sources'!M203</f>
        <v/>
      </c>
      <c r="J379" s="177" t="str">
        <f>'Permitted Sources'!N203</f>
        <v/>
      </c>
      <c r="K379" s="221" t="str">
        <f>VLOOKUP(C379,fips_xref!$A$5:$H$28,8,FALSE)</f>
        <v>Total</v>
      </c>
      <c r="L379" s="25" t="str">
        <f t="shared" si="5"/>
        <v xml:space="preserve">Condensate tank </v>
      </c>
    </row>
    <row r="380" spans="1:12" x14ac:dyDescent="0.2">
      <c r="A380" s="138" t="str">
        <f>'Permitted Sources'!A204</f>
        <v>WYDEQ Permitted Sources</v>
      </c>
      <c r="B380" s="138" t="str">
        <f>'Permitted Sources'!B204</f>
        <v>56</v>
      </c>
      <c r="C380" s="138">
        <f>'Permitted Sources'!C204</f>
        <v>56037</v>
      </c>
      <c r="D380" s="138">
        <f>'Permitted Sources'!F204</f>
        <v>40400315</v>
      </c>
      <c r="E380" t="str">
        <f>'Permitted Sources'!I204</f>
        <v>Permitted Tank Losses</v>
      </c>
      <c r="F380" s="177" t="str">
        <f>'Permitted Sources'!J204</f>
        <v/>
      </c>
      <c r="G380" s="177">
        <f>'Permitted Sources'!K204</f>
        <v>0.9</v>
      </c>
      <c r="H380" s="177" t="str">
        <f>'Permitted Sources'!L204</f>
        <v/>
      </c>
      <c r="I380" s="177" t="str">
        <f>'Permitted Sources'!M204</f>
        <v/>
      </c>
      <c r="J380" s="177" t="str">
        <f>'Permitted Sources'!N204</f>
        <v/>
      </c>
      <c r="K380" s="221" t="str">
        <f>VLOOKUP(C380,fips_xref!$A$5:$H$28,8,FALSE)</f>
        <v>Total</v>
      </c>
      <c r="L380" s="25" t="str">
        <f t="shared" si="5"/>
        <v xml:space="preserve">Condensate tank </v>
      </c>
    </row>
    <row r="381" spans="1:12" x14ac:dyDescent="0.2">
      <c r="A381" s="138" t="str">
        <f>'Permitted Sources'!A205</f>
        <v>WYDEQ Permitted Sources</v>
      </c>
      <c r="B381" s="138" t="str">
        <f>'Permitted Sources'!B205</f>
        <v>56</v>
      </c>
      <c r="C381" s="138">
        <f>'Permitted Sources'!C205</f>
        <v>56037</v>
      </c>
      <c r="D381" s="138">
        <f>'Permitted Sources'!F205</f>
        <v>10200603</v>
      </c>
      <c r="E381" t="str">
        <f>'Permitted Sources'!I205</f>
        <v>Process Heaters</v>
      </c>
      <c r="F381" s="177">
        <f>'Permitted Sources'!J205</f>
        <v>1.3</v>
      </c>
      <c r="G381" s="177" t="str">
        <f>'Permitted Sources'!K205</f>
        <v/>
      </c>
      <c r="H381" s="177">
        <f>'Permitted Sources'!L205</f>
        <v>0.3</v>
      </c>
      <c r="I381" s="177" t="str">
        <f>'Permitted Sources'!M205</f>
        <v/>
      </c>
      <c r="J381" s="177" t="str">
        <f>'Permitted Sources'!N205</f>
        <v/>
      </c>
      <c r="K381" s="221" t="str">
        <f>VLOOKUP(C381,fips_xref!$A$5:$H$28,8,FALSE)</f>
        <v>Total</v>
      </c>
      <c r="L381" s="25" t="str">
        <f t="shared" si="5"/>
        <v>Heaters</v>
      </c>
    </row>
    <row r="382" spans="1:12" x14ac:dyDescent="0.2">
      <c r="A382" s="138" t="str">
        <f>'Permitted Sources'!A206</f>
        <v>WYDEQ Permitted Sources</v>
      </c>
      <c r="B382" s="138" t="str">
        <f>'Permitted Sources'!B206</f>
        <v>56</v>
      </c>
      <c r="C382" s="138">
        <f>'Permitted Sources'!C206</f>
        <v>56037</v>
      </c>
      <c r="D382" s="138">
        <f>'Permitted Sources'!F206</f>
        <v>20200253</v>
      </c>
      <c r="E382" t="str">
        <f>'Permitted Sources'!I206</f>
        <v>Compressor Engines</v>
      </c>
      <c r="F382" s="177">
        <f>'Permitted Sources'!J206</f>
        <v>3.2</v>
      </c>
      <c r="G382" s="177">
        <f>'Permitted Sources'!K206</f>
        <v>1</v>
      </c>
      <c r="H382" s="177">
        <f>'Permitted Sources'!L206</f>
        <v>1.3</v>
      </c>
      <c r="I382" s="177" t="str">
        <f>'Permitted Sources'!M206</f>
        <v/>
      </c>
      <c r="J382" s="177" t="str">
        <f>'Permitted Sources'!N206</f>
        <v/>
      </c>
      <c r="K382" s="221" t="str">
        <f>VLOOKUP(C382,fips_xref!$A$5:$H$28,8,FALSE)</f>
        <v>Total</v>
      </c>
      <c r="L382" s="25" t="str">
        <f t="shared" si="5"/>
        <v>Compressor Engines</v>
      </c>
    </row>
    <row r="383" spans="1:12" x14ac:dyDescent="0.2">
      <c r="A383" s="138" t="str">
        <f>'Permitted Sources'!A207</f>
        <v>WYDEQ Permitted Sources</v>
      </c>
      <c r="B383" s="138" t="str">
        <f>'Permitted Sources'!B207</f>
        <v>56</v>
      </c>
      <c r="C383" s="138">
        <f>'Permitted Sources'!C207</f>
        <v>56037</v>
      </c>
      <c r="D383" s="138">
        <f>'Permitted Sources'!F207</f>
        <v>20200253</v>
      </c>
      <c r="E383" t="str">
        <f>'Permitted Sources'!I207</f>
        <v>Compressor Engines</v>
      </c>
      <c r="F383" s="177">
        <f>'Permitted Sources'!J207</f>
        <v>0.5</v>
      </c>
      <c r="G383" s="177">
        <f>'Permitted Sources'!K207</f>
        <v>0</v>
      </c>
      <c r="H383" s="177">
        <f>'Permitted Sources'!L207</f>
        <v>0</v>
      </c>
      <c r="I383" s="177" t="str">
        <f>'Permitted Sources'!M207</f>
        <v/>
      </c>
      <c r="J383" s="177" t="str">
        <f>'Permitted Sources'!N207</f>
        <v/>
      </c>
      <c r="K383" s="221" t="str">
        <f>VLOOKUP(C383,fips_xref!$A$5:$H$28,8,FALSE)</f>
        <v>Total</v>
      </c>
      <c r="L383" s="25" t="str">
        <f t="shared" si="5"/>
        <v>Compressor Engines</v>
      </c>
    </row>
    <row r="384" spans="1:12" x14ac:dyDescent="0.2">
      <c r="A384" s="138" t="str">
        <f>'Permitted Sources'!A208</f>
        <v>WYDEQ Permitted Sources</v>
      </c>
      <c r="B384" s="138" t="str">
        <f>'Permitted Sources'!B208</f>
        <v>56</v>
      </c>
      <c r="C384" s="138">
        <f>'Permitted Sources'!C208</f>
        <v>56037</v>
      </c>
      <c r="D384" s="138">
        <f>'Permitted Sources'!F208</f>
        <v>20200201</v>
      </c>
      <c r="E384" t="str">
        <f>'Permitted Sources'!I208</f>
        <v>Compressor Engines</v>
      </c>
      <c r="F384" s="177">
        <f>'Permitted Sources'!J208</f>
        <v>34.9</v>
      </c>
      <c r="G384" s="177" t="str">
        <f>'Permitted Sources'!K208</f>
        <v/>
      </c>
      <c r="H384" s="177">
        <f>'Permitted Sources'!L208</f>
        <v>7.7</v>
      </c>
      <c r="I384" s="177" t="str">
        <f>'Permitted Sources'!M208</f>
        <v/>
      </c>
      <c r="J384" s="177" t="str">
        <f>'Permitted Sources'!N208</f>
        <v/>
      </c>
      <c r="K384" s="221" t="str">
        <f>VLOOKUP(C384,fips_xref!$A$5:$H$28,8,FALSE)</f>
        <v>Total</v>
      </c>
      <c r="L384" s="25" t="str">
        <f t="shared" si="5"/>
        <v>Compressor Engines</v>
      </c>
    </row>
    <row r="385" spans="1:12" x14ac:dyDescent="0.2">
      <c r="A385" s="138" t="str">
        <f>'Permitted Sources'!A209</f>
        <v>WYDEQ Permitted Sources</v>
      </c>
      <c r="B385" s="138" t="str">
        <f>'Permitted Sources'!B209</f>
        <v>56</v>
      </c>
      <c r="C385" s="138">
        <f>'Permitted Sources'!C209</f>
        <v>56037</v>
      </c>
      <c r="D385" s="138">
        <f>'Permitted Sources'!F209</f>
        <v>20200253</v>
      </c>
      <c r="E385" t="str">
        <f>'Permitted Sources'!I209</f>
        <v>Compressor Engines</v>
      </c>
      <c r="F385" s="177">
        <f>'Permitted Sources'!J209</f>
        <v>0</v>
      </c>
      <c r="G385" s="177">
        <f>'Permitted Sources'!K209</f>
        <v>0</v>
      </c>
      <c r="H385" s="177">
        <f>'Permitted Sources'!L209</f>
        <v>0</v>
      </c>
      <c r="I385" s="177" t="str">
        <f>'Permitted Sources'!M209</f>
        <v/>
      </c>
      <c r="J385" s="177" t="str">
        <f>'Permitted Sources'!N209</f>
        <v/>
      </c>
      <c r="K385" s="221" t="str">
        <f>VLOOKUP(C385,fips_xref!$A$5:$H$28,8,FALSE)</f>
        <v>Total</v>
      </c>
      <c r="L385" s="25" t="str">
        <f t="shared" si="5"/>
        <v>Compressor Engines</v>
      </c>
    </row>
    <row r="386" spans="1:12" x14ac:dyDescent="0.2">
      <c r="A386" s="138" t="str">
        <f>'Permitted Sources'!A210</f>
        <v>WYDEQ Permitted Sources</v>
      </c>
      <c r="B386" s="138" t="str">
        <f>'Permitted Sources'!B210</f>
        <v>56</v>
      </c>
      <c r="C386" s="138">
        <f>'Permitted Sources'!C210</f>
        <v>56037</v>
      </c>
      <c r="D386" s="138">
        <f>'Permitted Sources'!F210</f>
        <v>20200253</v>
      </c>
      <c r="E386" t="str">
        <f>'Permitted Sources'!I210</f>
        <v>Compressor Engines</v>
      </c>
      <c r="F386" s="177">
        <f>'Permitted Sources'!J210</f>
        <v>0.2</v>
      </c>
      <c r="G386" s="177">
        <f>'Permitted Sources'!K210</f>
        <v>0</v>
      </c>
      <c r="H386" s="177">
        <f>'Permitted Sources'!L210</f>
        <v>0.1</v>
      </c>
      <c r="I386" s="177" t="str">
        <f>'Permitted Sources'!M210</f>
        <v/>
      </c>
      <c r="J386" s="177" t="str">
        <f>'Permitted Sources'!N210</f>
        <v/>
      </c>
      <c r="K386" s="221" t="str">
        <f>VLOOKUP(C386,fips_xref!$A$5:$H$28,8,FALSE)</f>
        <v>Total</v>
      </c>
      <c r="L386" s="25" t="str">
        <f t="shared" si="5"/>
        <v>Compressor Engines</v>
      </c>
    </row>
    <row r="387" spans="1:12" x14ac:dyDescent="0.2">
      <c r="A387" s="138" t="str">
        <f>'Permitted Sources'!A211</f>
        <v>WYDEQ Permitted Sources</v>
      </c>
      <c r="B387" s="138" t="str">
        <f>'Permitted Sources'!B211</f>
        <v>56</v>
      </c>
      <c r="C387" s="138">
        <f>'Permitted Sources'!C211</f>
        <v>56037</v>
      </c>
      <c r="D387" s="138">
        <f>'Permitted Sources'!F211</f>
        <v>31000404</v>
      </c>
      <c r="E387" t="str">
        <f>'Permitted Sources'!I211</f>
        <v>Process Heaters</v>
      </c>
      <c r="F387" s="177">
        <f>'Permitted Sources'!J211</f>
        <v>0.4</v>
      </c>
      <c r="G387" s="177" t="str">
        <f>'Permitted Sources'!K211</f>
        <v/>
      </c>
      <c r="H387" s="177" t="str">
        <f>'Permitted Sources'!L211</f>
        <v/>
      </c>
      <c r="I387" s="177" t="str">
        <f>'Permitted Sources'!M211</f>
        <v/>
      </c>
      <c r="J387" s="177" t="str">
        <f>'Permitted Sources'!N211</f>
        <v/>
      </c>
      <c r="K387" s="221" t="str">
        <f>VLOOKUP(C387,fips_xref!$A$5:$H$28,8,FALSE)</f>
        <v>Total</v>
      </c>
      <c r="L387" s="25" t="str">
        <f t="shared" si="5"/>
        <v>Heaters</v>
      </c>
    </row>
    <row r="388" spans="1:12" x14ac:dyDescent="0.2">
      <c r="A388" s="138" t="str">
        <f>'Permitted Sources'!A212</f>
        <v>WYDEQ Permitted Sources</v>
      </c>
      <c r="B388" s="138" t="str">
        <f>'Permitted Sources'!B212</f>
        <v>56</v>
      </c>
      <c r="C388" s="138">
        <f>'Permitted Sources'!C212</f>
        <v>56037</v>
      </c>
      <c r="D388" s="138">
        <f>'Permitted Sources'!F212</f>
        <v>20200201</v>
      </c>
      <c r="E388" t="str">
        <f>'Permitted Sources'!I212</f>
        <v>Compressor Engines</v>
      </c>
      <c r="F388" s="177">
        <f>'Permitted Sources'!J212</f>
        <v>2.5</v>
      </c>
      <c r="G388" s="177" t="str">
        <f>'Permitted Sources'!K212</f>
        <v/>
      </c>
      <c r="H388" s="177">
        <f>'Permitted Sources'!L212</f>
        <v>2.4</v>
      </c>
      <c r="I388" s="177" t="str">
        <f>'Permitted Sources'!M212</f>
        <v/>
      </c>
      <c r="J388" s="177" t="str">
        <f>'Permitted Sources'!N212</f>
        <v/>
      </c>
      <c r="K388" s="221" t="str">
        <f>VLOOKUP(C388,fips_xref!$A$5:$H$28,8,FALSE)</f>
        <v>Total</v>
      </c>
      <c r="L388" s="25" t="str">
        <f t="shared" si="5"/>
        <v>Compressor Engines</v>
      </c>
    </row>
    <row r="389" spans="1:12" x14ac:dyDescent="0.2">
      <c r="A389" s="138" t="str">
        <f>'Permitted Sources'!A213</f>
        <v>WYDEQ Permitted Sources</v>
      </c>
      <c r="B389" s="138" t="str">
        <f>'Permitted Sources'!B213</f>
        <v>56</v>
      </c>
      <c r="C389" s="138">
        <f>'Permitted Sources'!C213</f>
        <v>56037</v>
      </c>
      <c r="D389" s="138">
        <f>'Permitted Sources'!F213</f>
        <v>20200201</v>
      </c>
      <c r="E389" t="str">
        <f>'Permitted Sources'!I213</f>
        <v>Compressor Engines</v>
      </c>
      <c r="F389" s="177">
        <f>'Permitted Sources'!J213</f>
        <v>1.4</v>
      </c>
      <c r="G389" s="177" t="str">
        <f>'Permitted Sources'!K213</f>
        <v/>
      </c>
      <c r="H389" s="177">
        <f>'Permitted Sources'!L213</f>
        <v>1</v>
      </c>
      <c r="I389" s="177" t="str">
        <f>'Permitted Sources'!M213</f>
        <v/>
      </c>
      <c r="J389" s="177" t="str">
        <f>'Permitted Sources'!N213</f>
        <v/>
      </c>
      <c r="K389" s="221" t="str">
        <f>VLOOKUP(C389,fips_xref!$A$5:$H$28,8,FALSE)</f>
        <v>Total</v>
      </c>
      <c r="L389" s="25" t="str">
        <f t="shared" si="5"/>
        <v>Compressor Engines</v>
      </c>
    </row>
    <row r="390" spans="1:12" x14ac:dyDescent="0.2">
      <c r="A390" s="138" t="str">
        <f>'Permitted Sources'!A214</f>
        <v>WYDEQ Permitted Sources</v>
      </c>
      <c r="B390" s="138" t="str">
        <f>'Permitted Sources'!B214</f>
        <v>56</v>
      </c>
      <c r="C390" s="138">
        <f>'Permitted Sources'!C214</f>
        <v>56037</v>
      </c>
      <c r="D390" s="138">
        <f>'Permitted Sources'!F214</f>
        <v>20200201</v>
      </c>
      <c r="E390" t="str">
        <f>'Permitted Sources'!I214</f>
        <v>Compressor Engines</v>
      </c>
      <c r="F390" s="177">
        <f>'Permitted Sources'!J214</f>
        <v>0.7</v>
      </c>
      <c r="G390" s="177" t="str">
        <f>'Permitted Sources'!K214</f>
        <v/>
      </c>
      <c r="H390" s="177">
        <f>'Permitted Sources'!L214</f>
        <v>0.5</v>
      </c>
      <c r="I390" s="177" t="str">
        <f>'Permitted Sources'!M214</f>
        <v/>
      </c>
      <c r="J390" s="177" t="str">
        <f>'Permitted Sources'!N214</f>
        <v/>
      </c>
      <c r="K390" s="221" t="str">
        <f>VLOOKUP(C390,fips_xref!$A$5:$H$28,8,FALSE)</f>
        <v>Total</v>
      </c>
      <c r="L390" s="25" t="str">
        <f t="shared" si="5"/>
        <v>Compressor Engines</v>
      </c>
    </row>
    <row r="391" spans="1:12" x14ac:dyDescent="0.2">
      <c r="A391" s="138" t="str">
        <f>'Permitted Sources'!A215</f>
        <v>WYDEQ Permitted Sources</v>
      </c>
      <c r="B391" s="138" t="str">
        <f>'Permitted Sources'!B215</f>
        <v>56</v>
      </c>
      <c r="C391" s="138">
        <f>'Permitted Sources'!C215</f>
        <v>56037</v>
      </c>
      <c r="D391" s="138">
        <f>'Permitted Sources'!F215</f>
        <v>20200201</v>
      </c>
      <c r="E391" t="str">
        <f>'Permitted Sources'!I215</f>
        <v>Compressor Engines</v>
      </c>
      <c r="F391" s="177">
        <f>'Permitted Sources'!J215</f>
        <v>16.399999999999999</v>
      </c>
      <c r="G391" s="177" t="str">
        <f>'Permitted Sources'!K215</f>
        <v/>
      </c>
      <c r="H391" s="177">
        <f>'Permitted Sources'!L215</f>
        <v>2</v>
      </c>
      <c r="I391" s="177" t="str">
        <f>'Permitted Sources'!M215</f>
        <v/>
      </c>
      <c r="J391" s="177" t="str">
        <f>'Permitted Sources'!N215</f>
        <v/>
      </c>
      <c r="K391" s="221" t="str">
        <f>VLOOKUP(C391,fips_xref!$A$5:$H$28,8,FALSE)</f>
        <v>Total</v>
      </c>
      <c r="L391" s="25" t="str">
        <f t="shared" ref="L391:L454" si="6">IF(E391="Unpermitted Fugitives","Fugitives",IF(E391="Natural Gas Processing Facilities, Pump Seals","Fugitives",IF(E391="Natural Gas Production, All Equipt Leak Fugitives","Fugitives",IF(E391="External Combustion Boilers","Heaters",IF(E391="Permitted Tank Losses","Condensate tank ",IF(E391="Permitted Fugitives","Fugitives",IF(E391="Process Heaters","Heaters",E391)))))))</f>
        <v>Compressor Engines</v>
      </c>
    </row>
    <row r="392" spans="1:12" x14ac:dyDescent="0.2">
      <c r="A392" s="138" t="str">
        <f>'Permitted Sources'!A216</f>
        <v>WYDEQ Permitted Sources</v>
      </c>
      <c r="B392" s="138" t="str">
        <f>'Permitted Sources'!B216</f>
        <v>56</v>
      </c>
      <c r="C392" s="138">
        <f>'Permitted Sources'!C216</f>
        <v>56037</v>
      </c>
      <c r="D392" s="138">
        <f>'Permitted Sources'!F216</f>
        <v>31000404</v>
      </c>
      <c r="E392" t="str">
        <f>'Permitted Sources'!I216</f>
        <v>Process Heaters</v>
      </c>
      <c r="F392" s="177">
        <f>'Permitted Sources'!J216</f>
        <v>0.7</v>
      </c>
      <c r="G392" s="177" t="str">
        <f>'Permitted Sources'!K216</f>
        <v/>
      </c>
      <c r="H392" s="177">
        <f>'Permitted Sources'!L216</f>
        <v>0.1</v>
      </c>
      <c r="I392" s="177" t="str">
        <f>'Permitted Sources'!M216</f>
        <v/>
      </c>
      <c r="J392" s="177" t="str">
        <f>'Permitted Sources'!N216</f>
        <v/>
      </c>
      <c r="K392" s="221" t="str">
        <f>VLOOKUP(C392,fips_xref!$A$5:$H$28,8,FALSE)</f>
        <v>Total</v>
      </c>
      <c r="L392" s="25" t="str">
        <f t="shared" si="6"/>
        <v>Heaters</v>
      </c>
    </row>
    <row r="393" spans="1:12" x14ac:dyDescent="0.2">
      <c r="A393" s="138" t="str">
        <f>'Permitted Sources'!A217</f>
        <v>WYDEQ Permitted Sources</v>
      </c>
      <c r="B393" s="138" t="str">
        <f>'Permitted Sources'!B217</f>
        <v>56</v>
      </c>
      <c r="C393" s="138">
        <f>'Permitted Sources'!C217</f>
        <v>56037</v>
      </c>
      <c r="D393" s="138">
        <f>'Permitted Sources'!F217</f>
        <v>20200253</v>
      </c>
      <c r="E393" t="str">
        <f>'Permitted Sources'!I217</f>
        <v>Compressor Engines</v>
      </c>
      <c r="F393" s="177">
        <f>'Permitted Sources'!J217</f>
        <v>0.1</v>
      </c>
      <c r="G393" s="177" t="str">
        <f>'Permitted Sources'!K217</f>
        <v/>
      </c>
      <c r="H393" s="177" t="str">
        <f>'Permitted Sources'!L217</f>
        <v/>
      </c>
      <c r="I393" s="177" t="str">
        <f>'Permitted Sources'!M217</f>
        <v/>
      </c>
      <c r="J393" s="177" t="str">
        <f>'Permitted Sources'!N217</f>
        <v/>
      </c>
      <c r="K393" s="221" t="str">
        <f>VLOOKUP(C393,fips_xref!$A$5:$H$28,8,FALSE)</f>
        <v>Total</v>
      </c>
      <c r="L393" s="25" t="str">
        <f t="shared" si="6"/>
        <v>Compressor Engines</v>
      </c>
    </row>
    <row r="394" spans="1:12" x14ac:dyDescent="0.2">
      <c r="A394" s="138" t="str">
        <f>'Permitted Sources'!A218</f>
        <v>WYDEQ Permitted Sources</v>
      </c>
      <c r="B394" s="138" t="str">
        <f>'Permitted Sources'!B218</f>
        <v>56</v>
      </c>
      <c r="C394" s="138">
        <f>'Permitted Sources'!C218</f>
        <v>56037</v>
      </c>
      <c r="D394" s="138">
        <f>'Permitted Sources'!F218</f>
        <v>20200253</v>
      </c>
      <c r="E394" t="str">
        <f>'Permitted Sources'!I218</f>
        <v>Compressor Engines</v>
      </c>
      <c r="F394" s="177">
        <f>'Permitted Sources'!J218</f>
        <v>0</v>
      </c>
      <c r="G394" s="177" t="str">
        <f>'Permitted Sources'!K218</f>
        <v/>
      </c>
      <c r="H394" s="177">
        <f>'Permitted Sources'!L218</f>
        <v>0</v>
      </c>
      <c r="I394" s="177" t="str">
        <f>'Permitted Sources'!M218</f>
        <v/>
      </c>
      <c r="J394" s="177" t="str">
        <f>'Permitted Sources'!N218</f>
        <v/>
      </c>
      <c r="K394" s="221" t="str">
        <f>VLOOKUP(C394,fips_xref!$A$5:$H$28,8,FALSE)</f>
        <v>Total</v>
      </c>
      <c r="L394" s="25" t="str">
        <f t="shared" si="6"/>
        <v>Compressor Engines</v>
      </c>
    </row>
    <row r="395" spans="1:12" x14ac:dyDescent="0.2">
      <c r="A395" s="138" t="str">
        <f>'Permitted Sources'!A219</f>
        <v>WYDEQ Permitted Sources</v>
      </c>
      <c r="B395" s="138" t="str">
        <f>'Permitted Sources'!B219</f>
        <v>56</v>
      </c>
      <c r="C395" s="138">
        <f>'Permitted Sources'!C219</f>
        <v>56037</v>
      </c>
      <c r="D395" s="138">
        <f>'Permitted Sources'!F219</f>
        <v>31000404</v>
      </c>
      <c r="E395" t="str">
        <f>'Permitted Sources'!I219</f>
        <v>Process Heaters</v>
      </c>
      <c r="F395" s="177">
        <f>'Permitted Sources'!J219</f>
        <v>0.1</v>
      </c>
      <c r="G395" s="177" t="str">
        <f>'Permitted Sources'!K219</f>
        <v/>
      </c>
      <c r="H395" s="177" t="str">
        <f>'Permitted Sources'!L219</f>
        <v/>
      </c>
      <c r="I395" s="177" t="str">
        <f>'Permitted Sources'!M219</f>
        <v/>
      </c>
      <c r="J395" s="177" t="str">
        <f>'Permitted Sources'!N219</f>
        <v/>
      </c>
      <c r="K395" s="221" t="str">
        <f>VLOOKUP(C395,fips_xref!$A$5:$H$28,8,FALSE)</f>
        <v>Total</v>
      </c>
      <c r="L395" s="25" t="str">
        <f t="shared" si="6"/>
        <v>Heaters</v>
      </c>
    </row>
    <row r="396" spans="1:12" x14ac:dyDescent="0.2">
      <c r="A396" s="138" t="str">
        <f>'Permitted Sources'!A220</f>
        <v>WYDEQ Permitted Sources</v>
      </c>
      <c r="B396" s="138" t="str">
        <f>'Permitted Sources'!B220</f>
        <v>56</v>
      </c>
      <c r="C396" s="138">
        <f>'Permitted Sources'!C220</f>
        <v>56037</v>
      </c>
      <c r="D396" s="138">
        <f>'Permitted Sources'!F220</f>
        <v>20200201</v>
      </c>
      <c r="E396" t="str">
        <f>'Permitted Sources'!I220</f>
        <v>Compressor Engines</v>
      </c>
      <c r="F396" s="177">
        <f>'Permitted Sources'!J220</f>
        <v>5.6</v>
      </c>
      <c r="G396" s="177" t="str">
        <f>'Permitted Sources'!K220</f>
        <v/>
      </c>
      <c r="H396" s="177">
        <f>'Permitted Sources'!L220</f>
        <v>3.6</v>
      </c>
      <c r="I396" s="177" t="str">
        <f>'Permitted Sources'!M220</f>
        <v/>
      </c>
      <c r="J396" s="177" t="str">
        <f>'Permitted Sources'!N220</f>
        <v/>
      </c>
      <c r="K396" s="221" t="str">
        <f>VLOOKUP(C396,fips_xref!$A$5:$H$28,8,FALSE)</f>
        <v>Total</v>
      </c>
      <c r="L396" s="25" t="str">
        <f t="shared" si="6"/>
        <v>Compressor Engines</v>
      </c>
    </row>
    <row r="397" spans="1:12" x14ac:dyDescent="0.2">
      <c r="A397" s="138" t="str">
        <f>'Permitted Sources'!A221</f>
        <v>WYDEQ Permitted Sources</v>
      </c>
      <c r="B397" s="138" t="str">
        <f>'Permitted Sources'!B221</f>
        <v>56</v>
      </c>
      <c r="C397" s="138">
        <f>'Permitted Sources'!C221</f>
        <v>56037</v>
      </c>
      <c r="D397" s="138">
        <f>'Permitted Sources'!F221</f>
        <v>20200201</v>
      </c>
      <c r="E397" t="str">
        <f>'Permitted Sources'!I221</f>
        <v>Compressor Engines</v>
      </c>
      <c r="F397" s="177">
        <f>'Permitted Sources'!J221</f>
        <v>5.9</v>
      </c>
      <c r="G397" s="177" t="str">
        <f>'Permitted Sources'!K221</f>
        <v/>
      </c>
      <c r="H397" s="177">
        <f>'Permitted Sources'!L221</f>
        <v>3.9</v>
      </c>
      <c r="I397" s="177" t="str">
        <f>'Permitted Sources'!M221</f>
        <v/>
      </c>
      <c r="J397" s="177" t="str">
        <f>'Permitted Sources'!N221</f>
        <v/>
      </c>
      <c r="K397" s="221" t="str">
        <f>VLOOKUP(C397,fips_xref!$A$5:$H$28,8,FALSE)</f>
        <v>Total</v>
      </c>
      <c r="L397" s="25" t="str">
        <f t="shared" si="6"/>
        <v>Compressor Engines</v>
      </c>
    </row>
    <row r="398" spans="1:12" x14ac:dyDescent="0.2">
      <c r="A398" s="138" t="str">
        <f>'Permitted Sources'!A222</f>
        <v>WYDEQ Permitted Sources</v>
      </c>
      <c r="B398" s="138" t="str">
        <f>'Permitted Sources'!B222</f>
        <v>56</v>
      </c>
      <c r="C398" s="138">
        <f>'Permitted Sources'!C222</f>
        <v>56037</v>
      </c>
      <c r="D398" s="138">
        <f>'Permitted Sources'!F222</f>
        <v>20200201</v>
      </c>
      <c r="E398" t="str">
        <f>'Permitted Sources'!I222</f>
        <v>Compressor Engines</v>
      </c>
      <c r="F398" s="177">
        <f>'Permitted Sources'!J222</f>
        <v>29.4</v>
      </c>
      <c r="G398" s="177" t="str">
        <f>'Permitted Sources'!K222</f>
        <v/>
      </c>
      <c r="H398" s="177">
        <f>'Permitted Sources'!L222</f>
        <v>2.5</v>
      </c>
      <c r="I398" s="177" t="str">
        <f>'Permitted Sources'!M222</f>
        <v/>
      </c>
      <c r="J398" s="177" t="str">
        <f>'Permitted Sources'!N222</f>
        <v/>
      </c>
      <c r="K398" s="221" t="str">
        <f>VLOOKUP(C398,fips_xref!$A$5:$H$28,8,FALSE)</f>
        <v>Total</v>
      </c>
      <c r="L398" s="25" t="str">
        <f t="shared" si="6"/>
        <v>Compressor Engines</v>
      </c>
    </row>
    <row r="399" spans="1:12" x14ac:dyDescent="0.2">
      <c r="A399" s="138" t="str">
        <f>'Permitted Sources'!A223</f>
        <v>WYDEQ Permitted Sources</v>
      </c>
      <c r="B399" s="138" t="str">
        <f>'Permitted Sources'!B223</f>
        <v>56</v>
      </c>
      <c r="C399" s="138">
        <f>'Permitted Sources'!C223</f>
        <v>56037</v>
      </c>
      <c r="D399" s="138">
        <f>'Permitted Sources'!F223</f>
        <v>20200253</v>
      </c>
      <c r="E399" t="str">
        <f>'Permitted Sources'!I223</f>
        <v>Compressor Engines</v>
      </c>
      <c r="F399" s="177">
        <f>'Permitted Sources'!J223</f>
        <v>0</v>
      </c>
      <c r="G399" s="177">
        <f>'Permitted Sources'!K223</f>
        <v>0</v>
      </c>
      <c r="H399" s="177">
        <f>'Permitted Sources'!L223</f>
        <v>0</v>
      </c>
      <c r="I399" s="177" t="str">
        <f>'Permitted Sources'!M223</f>
        <v/>
      </c>
      <c r="J399" s="177" t="str">
        <f>'Permitted Sources'!N223</f>
        <v/>
      </c>
      <c r="K399" s="221" t="str">
        <f>VLOOKUP(C399,fips_xref!$A$5:$H$28,8,FALSE)</f>
        <v>Total</v>
      </c>
      <c r="L399" s="25" t="str">
        <f t="shared" si="6"/>
        <v>Compressor Engines</v>
      </c>
    </row>
    <row r="400" spans="1:12" x14ac:dyDescent="0.2">
      <c r="A400" s="138" t="str">
        <f>'Permitted Sources'!A224</f>
        <v>WYDEQ Permitted Sources</v>
      </c>
      <c r="B400" s="138" t="str">
        <f>'Permitted Sources'!B224</f>
        <v>56</v>
      </c>
      <c r="C400" s="138">
        <f>'Permitted Sources'!C224</f>
        <v>56037</v>
      </c>
      <c r="D400" s="138">
        <f>'Permitted Sources'!F224</f>
        <v>31000404</v>
      </c>
      <c r="E400" t="str">
        <f>'Permitted Sources'!I224</f>
        <v>Process Heaters</v>
      </c>
      <c r="F400" s="177">
        <f>'Permitted Sources'!J224</f>
        <v>0.2</v>
      </c>
      <c r="G400" s="177" t="str">
        <f>'Permitted Sources'!K224</f>
        <v/>
      </c>
      <c r="H400" s="177">
        <f>'Permitted Sources'!L224</f>
        <v>0.2</v>
      </c>
      <c r="I400" s="177" t="str">
        <f>'Permitted Sources'!M224</f>
        <v/>
      </c>
      <c r="J400" s="177" t="str">
        <f>'Permitted Sources'!N224</f>
        <v/>
      </c>
      <c r="K400" s="221" t="str">
        <f>VLOOKUP(C400,fips_xref!$A$5:$H$28,8,FALSE)</f>
        <v>Total</v>
      </c>
      <c r="L400" s="25" t="str">
        <f t="shared" si="6"/>
        <v>Heaters</v>
      </c>
    </row>
    <row r="401" spans="1:12" x14ac:dyDescent="0.2">
      <c r="A401" s="138" t="str">
        <f>'Permitted Sources'!A225</f>
        <v>WYDEQ Permitted Sources</v>
      </c>
      <c r="B401" s="138" t="str">
        <f>'Permitted Sources'!B225</f>
        <v>56</v>
      </c>
      <c r="C401" s="138">
        <f>'Permitted Sources'!C225</f>
        <v>56037</v>
      </c>
      <c r="D401" s="138">
        <f>'Permitted Sources'!F225</f>
        <v>20200201</v>
      </c>
      <c r="E401" t="str">
        <f>'Permitted Sources'!I225</f>
        <v>Compressor Engines</v>
      </c>
      <c r="F401" s="177">
        <f>'Permitted Sources'!J225</f>
        <v>10.4</v>
      </c>
      <c r="G401" s="177">
        <f>'Permitted Sources'!K225</f>
        <v>13</v>
      </c>
      <c r="H401" s="177">
        <f>'Permitted Sources'!L225</f>
        <v>1</v>
      </c>
      <c r="I401" s="177" t="str">
        <f>'Permitted Sources'!M225</f>
        <v/>
      </c>
      <c r="J401" s="177" t="str">
        <f>'Permitted Sources'!N225</f>
        <v/>
      </c>
      <c r="K401" s="221" t="str">
        <f>VLOOKUP(C401,fips_xref!$A$5:$H$28,8,FALSE)</f>
        <v>Total</v>
      </c>
      <c r="L401" s="25" t="str">
        <f t="shared" si="6"/>
        <v>Compressor Engines</v>
      </c>
    </row>
    <row r="402" spans="1:12" x14ac:dyDescent="0.2">
      <c r="A402" s="138" t="str">
        <f>'Permitted Sources'!A226</f>
        <v>WYDEQ Permitted Sources</v>
      </c>
      <c r="B402" s="138" t="str">
        <f>'Permitted Sources'!B226</f>
        <v>56</v>
      </c>
      <c r="C402" s="138">
        <f>'Permitted Sources'!C226</f>
        <v>56037</v>
      </c>
      <c r="D402" s="138">
        <f>'Permitted Sources'!F226</f>
        <v>31000203</v>
      </c>
      <c r="E402" t="str">
        <f>'Permitted Sources'!I226</f>
        <v>Compressor Engines</v>
      </c>
      <c r="F402" s="177">
        <f>'Permitted Sources'!J226</f>
        <v>0</v>
      </c>
      <c r="G402" s="177">
        <f>'Permitted Sources'!K226</f>
        <v>0</v>
      </c>
      <c r="H402" s="177">
        <f>'Permitted Sources'!L226</f>
        <v>0</v>
      </c>
      <c r="I402" s="177" t="str">
        <f>'Permitted Sources'!M226</f>
        <v/>
      </c>
      <c r="J402" s="177" t="str">
        <f>'Permitted Sources'!N226</f>
        <v/>
      </c>
      <c r="K402" s="221" t="str">
        <f>VLOOKUP(C402,fips_xref!$A$5:$H$28,8,FALSE)</f>
        <v>Total</v>
      </c>
      <c r="L402" s="25" t="str">
        <f t="shared" si="6"/>
        <v>Compressor Engines</v>
      </c>
    </row>
    <row r="403" spans="1:12" x14ac:dyDescent="0.2">
      <c r="A403" s="138" t="str">
        <f>'Permitted Sources'!A227</f>
        <v>WYDEQ Permitted Sources</v>
      </c>
      <c r="B403" s="138" t="str">
        <f>'Permitted Sources'!B227</f>
        <v>56</v>
      </c>
      <c r="C403" s="138">
        <f>'Permitted Sources'!C227</f>
        <v>56037</v>
      </c>
      <c r="D403" s="138">
        <f>'Permitted Sources'!F227</f>
        <v>20200202</v>
      </c>
      <c r="E403" t="str">
        <f>'Permitted Sources'!I227</f>
        <v>Compressor Engines</v>
      </c>
      <c r="F403" s="177">
        <f>'Permitted Sources'!J227</f>
        <v>30.5</v>
      </c>
      <c r="G403" s="177">
        <f>'Permitted Sources'!K227</f>
        <v>1</v>
      </c>
      <c r="H403" s="177">
        <f>'Permitted Sources'!L227</f>
        <v>26.7</v>
      </c>
      <c r="I403" s="177" t="str">
        <f>'Permitted Sources'!M227</f>
        <v/>
      </c>
      <c r="J403" s="177" t="str">
        <f>'Permitted Sources'!N227</f>
        <v/>
      </c>
      <c r="K403" s="221" t="str">
        <f>VLOOKUP(C403,fips_xref!$A$5:$H$28,8,FALSE)</f>
        <v>Total</v>
      </c>
      <c r="L403" s="25" t="str">
        <f t="shared" si="6"/>
        <v>Compressor Engines</v>
      </c>
    </row>
    <row r="404" spans="1:12" x14ac:dyDescent="0.2">
      <c r="A404" s="138" t="str">
        <f>'Permitted Sources'!A228</f>
        <v>WYDEQ Permitted Sources</v>
      </c>
      <c r="B404" s="138" t="str">
        <f>'Permitted Sources'!B228</f>
        <v>56</v>
      </c>
      <c r="C404" s="138">
        <f>'Permitted Sources'!C228</f>
        <v>56037</v>
      </c>
      <c r="D404" s="138">
        <f>'Permitted Sources'!F228</f>
        <v>20200202</v>
      </c>
      <c r="E404" t="str">
        <f>'Permitted Sources'!I228</f>
        <v>Compressor Engines</v>
      </c>
      <c r="F404" s="177">
        <f>'Permitted Sources'!J228</f>
        <v>0</v>
      </c>
      <c r="G404" s="177">
        <f>'Permitted Sources'!K228</f>
        <v>0</v>
      </c>
      <c r="H404" s="177">
        <f>'Permitted Sources'!L228</f>
        <v>0</v>
      </c>
      <c r="I404" s="177" t="str">
        <f>'Permitted Sources'!M228</f>
        <v/>
      </c>
      <c r="J404" s="177" t="str">
        <f>'Permitted Sources'!N228</f>
        <v/>
      </c>
      <c r="K404" s="221" t="str">
        <f>VLOOKUP(C404,fips_xref!$A$5:$H$28,8,FALSE)</f>
        <v>Total</v>
      </c>
      <c r="L404" s="25" t="str">
        <f t="shared" si="6"/>
        <v>Compressor Engines</v>
      </c>
    </row>
    <row r="405" spans="1:12" x14ac:dyDescent="0.2">
      <c r="A405" s="138" t="str">
        <f>'Permitted Sources'!A229</f>
        <v>WYDEQ Permitted Sources</v>
      </c>
      <c r="B405" s="138" t="str">
        <f>'Permitted Sources'!B229</f>
        <v>56</v>
      </c>
      <c r="C405" s="138">
        <f>'Permitted Sources'!C229</f>
        <v>56037</v>
      </c>
      <c r="D405" s="138">
        <f>'Permitted Sources'!F229</f>
        <v>20200202</v>
      </c>
      <c r="E405" t="str">
        <f>'Permitted Sources'!I229</f>
        <v>Compressor Engines</v>
      </c>
      <c r="F405" s="177">
        <f>'Permitted Sources'!J229</f>
        <v>40.6</v>
      </c>
      <c r="G405" s="177">
        <f>'Permitted Sources'!K229</f>
        <v>1.3</v>
      </c>
      <c r="H405" s="177">
        <f>'Permitted Sources'!L229</f>
        <v>35.5</v>
      </c>
      <c r="I405" s="177" t="str">
        <f>'Permitted Sources'!M229</f>
        <v/>
      </c>
      <c r="J405" s="177" t="str">
        <f>'Permitted Sources'!N229</f>
        <v/>
      </c>
      <c r="K405" s="221" t="str">
        <f>VLOOKUP(C405,fips_xref!$A$5:$H$28,8,FALSE)</f>
        <v>Total</v>
      </c>
      <c r="L405" s="25" t="str">
        <f t="shared" si="6"/>
        <v>Compressor Engines</v>
      </c>
    </row>
    <row r="406" spans="1:12" x14ac:dyDescent="0.2">
      <c r="A406" s="138" t="str">
        <f>'Permitted Sources'!A230</f>
        <v>WYDEQ Permitted Sources</v>
      </c>
      <c r="B406" s="138" t="str">
        <f>'Permitted Sources'!B230</f>
        <v>56</v>
      </c>
      <c r="C406" s="138">
        <f>'Permitted Sources'!C230</f>
        <v>56037</v>
      </c>
      <c r="D406" s="138">
        <f>'Permitted Sources'!F230</f>
        <v>20100202</v>
      </c>
      <c r="E406" t="str">
        <f>'Permitted Sources'!I230</f>
        <v>Compressor Engines</v>
      </c>
      <c r="F406" s="177">
        <f>'Permitted Sources'!J230</f>
        <v>2.5</v>
      </c>
      <c r="G406" s="177">
        <f>'Permitted Sources'!K230</f>
        <v>0.1</v>
      </c>
      <c r="H406" s="177">
        <f>'Permitted Sources'!L230</f>
        <v>0.1</v>
      </c>
      <c r="I406" s="177" t="str">
        <f>'Permitted Sources'!M230</f>
        <v/>
      </c>
      <c r="J406" s="177" t="str">
        <f>'Permitted Sources'!N230</f>
        <v/>
      </c>
      <c r="K406" s="221" t="str">
        <f>VLOOKUP(C406,fips_xref!$A$5:$H$28,8,FALSE)</f>
        <v>Total</v>
      </c>
      <c r="L406" s="25" t="str">
        <f t="shared" si="6"/>
        <v>Compressor Engines</v>
      </c>
    </row>
    <row r="407" spans="1:12" x14ac:dyDescent="0.2">
      <c r="A407" s="138" t="str">
        <f>'Permitted Sources'!A231</f>
        <v>WYDEQ Permitted Sources</v>
      </c>
      <c r="B407" s="138" t="str">
        <f>'Permitted Sources'!B231</f>
        <v>56</v>
      </c>
      <c r="C407" s="138">
        <f>'Permitted Sources'!C231</f>
        <v>56037</v>
      </c>
      <c r="D407" s="138">
        <f>'Permitted Sources'!F231</f>
        <v>20100202</v>
      </c>
      <c r="E407" t="str">
        <f>'Permitted Sources'!I231</f>
        <v>Compressor Engines</v>
      </c>
      <c r="F407" s="177">
        <f>'Permitted Sources'!J231</f>
        <v>20.100000000000001</v>
      </c>
      <c r="G407" s="177">
        <f>'Permitted Sources'!K231</f>
        <v>0.6</v>
      </c>
      <c r="H407" s="177">
        <f>'Permitted Sources'!L231</f>
        <v>1.2</v>
      </c>
      <c r="I407" s="177" t="str">
        <f>'Permitted Sources'!M231</f>
        <v/>
      </c>
      <c r="J407" s="177" t="str">
        <f>'Permitted Sources'!N231</f>
        <v/>
      </c>
      <c r="K407" s="221" t="str">
        <f>VLOOKUP(C407,fips_xref!$A$5:$H$28,8,FALSE)</f>
        <v>Total</v>
      </c>
      <c r="L407" s="25" t="str">
        <f t="shared" si="6"/>
        <v>Compressor Engines</v>
      </c>
    </row>
    <row r="408" spans="1:12" x14ac:dyDescent="0.2">
      <c r="A408" s="138" t="str">
        <f>'Permitted Sources'!A232</f>
        <v>WYDEQ Permitted Sources</v>
      </c>
      <c r="B408" s="138" t="str">
        <f>'Permitted Sources'!B232</f>
        <v>56</v>
      </c>
      <c r="C408" s="138">
        <f>'Permitted Sources'!C232</f>
        <v>56037</v>
      </c>
      <c r="D408" s="138">
        <f>'Permitted Sources'!F232</f>
        <v>31000404</v>
      </c>
      <c r="E408" t="str">
        <f>'Permitted Sources'!I232</f>
        <v>Process Heaters</v>
      </c>
      <c r="F408" s="177">
        <f>'Permitted Sources'!J232</f>
        <v>0.2</v>
      </c>
      <c r="G408" s="177" t="str">
        <f>'Permitted Sources'!K232</f>
        <v/>
      </c>
      <c r="H408" s="177">
        <f>'Permitted Sources'!L232</f>
        <v>0</v>
      </c>
      <c r="I408" s="177" t="str">
        <f>'Permitted Sources'!M232</f>
        <v/>
      </c>
      <c r="J408" s="177" t="str">
        <f>'Permitted Sources'!N232</f>
        <v/>
      </c>
      <c r="K408" s="221" t="str">
        <f>VLOOKUP(C408,fips_xref!$A$5:$H$28,8,FALSE)</f>
        <v>Total</v>
      </c>
      <c r="L408" s="25" t="str">
        <f t="shared" si="6"/>
        <v>Heaters</v>
      </c>
    </row>
    <row r="409" spans="1:12" x14ac:dyDescent="0.2">
      <c r="A409" s="138" t="str">
        <f>'Permitted Sources'!A233</f>
        <v>WYDEQ Permitted Sources</v>
      </c>
      <c r="B409" s="138" t="str">
        <f>'Permitted Sources'!B233</f>
        <v>56</v>
      </c>
      <c r="C409" s="138">
        <f>'Permitted Sources'!C233</f>
        <v>56037</v>
      </c>
      <c r="D409" s="138">
        <f>'Permitted Sources'!F233</f>
        <v>31000304</v>
      </c>
      <c r="E409" t="str">
        <f>'Permitted Sources'!I233</f>
        <v>Dehydrator</v>
      </c>
      <c r="F409" s="177">
        <f>'Permitted Sources'!J233</f>
        <v>0.1</v>
      </c>
      <c r="G409" s="177" t="str">
        <f>'Permitted Sources'!K233</f>
        <v/>
      </c>
      <c r="H409" s="177">
        <f>'Permitted Sources'!L233</f>
        <v>0</v>
      </c>
      <c r="I409" s="177" t="str">
        <f>'Permitted Sources'!M233</f>
        <v/>
      </c>
      <c r="J409" s="177" t="str">
        <f>'Permitted Sources'!N233</f>
        <v/>
      </c>
      <c r="K409" s="221" t="str">
        <f>VLOOKUP(C409,fips_xref!$A$5:$H$28,8,FALSE)</f>
        <v>Total</v>
      </c>
      <c r="L409" s="25" t="str">
        <f t="shared" si="6"/>
        <v>Dehydrator</v>
      </c>
    </row>
    <row r="410" spans="1:12" x14ac:dyDescent="0.2">
      <c r="A410" s="138" t="str">
        <f>'Permitted Sources'!A234</f>
        <v>WYDEQ Permitted Sources</v>
      </c>
      <c r="B410" s="138" t="str">
        <f>'Permitted Sources'!B234</f>
        <v>56</v>
      </c>
      <c r="C410" s="138">
        <f>'Permitted Sources'!C234</f>
        <v>56037</v>
      </c>
      <c r="D410" s="138">
        <f>'Permitted Sources'!F234</f>
        <v>31000304</v>
      </c>
      <c r="E410" t="str">
        <f>'Permitted Sources'!I234</f>
        <v>Dehydrator</v>
      </c>
      <c r="F410" s="177" t="str">
        <f>'Permitted Sources'!J234</f>
        <v/>
      </c>
      <c r="G410" s="177">
        <f>'Permitted Sources'!K234</f>
        <v>7.7</v>
      </c>
      <c r="H410" s="177" t="str">
        <f>'Permitted Sources'!L234</f>
        <v/>
      </c>
      <c r="I410" s="177" t="str">
        <f>'Permitted Sources'!M234</f>
        <v/>
      </c>
      <c r="J410" s="177" t="str">
        <f>'Permitted Sources'!N234</f>
        <v/>
      </c>
      <c r="K410" s="221" t="str">
        <f>VLOOKUP(C410,fips_xref!$A$5:$H$28,8,FALSE)</f>
        <v>Total</v>
      </c>
      <c r="L410" s="25" t="str">
        <f t="shared" si="6"/>
        <v>Dehydrator</v>
      </c>
    </row>
    <row r="411" spans="1:12" x14ac:dyDescent="0.2">
      <c r="A411" s="138" t="str">
        <f>'Permitted Sources'!A235</f>
        <v>WYDEQ Permitted Sources</v>
      </c>
      <c r="B411" s="138" t="str">
        <f>'Permitted Sources'!B235</f>
        <v>56</v>
      </c>
      <c r="C411" s="138">
        <f>'Permitted Sources'!C235</f>
        <v>56037</v>
      </c>
      <c r="D411" s="138">
        <f>'Permitted Sources'!F235</f>
        <v>31000404</v>
      </c>
      <c r="E411" t="str">
        <f>'Permitted Sources'!I235</f>
        <v>Process Heaters</v>
      </c>
      <c r="F411" s="177">
        <f>'Permitted Sources'!J235</f>
        <v>0</v>
      </c>
      <c r="G411" s="177">
        <f>'Permitted Sources'!K235</f>
        <v>0</v>
      </c>
      <c r="H411" s="177">
        <f>'Permitted Sources'!L235</f>
        <v>0</v>
      </c>
      <c r="I411" s="177" t="str">
        <f>'Permitted Sources'!M235</f>
        <v/>
      </c>
      <c r="J411" s="177" t="str">
        <f>'Permitted Sources'!N235</f>
        <v/>
      </c>
      <c r="K411" s="221" t="str">
        <f>VLOOKUP(C411,fips_xref!$A$5:$H$28,8,FALSE)</f>
        <v>Total</v>
      </c>
      <c r="L411" s="25" t="str">
        <f t="shared" si="6"/>
        <v>Heaters</v>
      </c>
    </row>
    <row r="412" spans="1:12" x14ac:dyDescent="0.2">
      <c r="A412" s="138" t="str">
        <f>'Permitted Sources'!A236</f>
        <v>WYDEQ Permitted Sources</v>
      </c>
      <c r="B412" s="138" t="str">
        <f>'Permitted Sources'!B236</f>
        <v>56</v>
      </c>
      <c r="C412" s="138">
        <f>'Permitted Sources'!C236</f>
        <v>56037</v>
      </c>
      <c r="D412" s="138">
        <f>'Permitted Sources'!F236</f>
        <v>40400154</v>
      </c>
      <c r="E412" t="str">
        <f>'Permitted Sources'!I236</f>
        <v>Process Heaters</v>
      </c>
      <c r="F412" s="177" t="str">
        <f>'Permitted Sources'!J236</f>
        <v/>
      </c>
      <c r="G412" s="177">
        <f>'Permitted Sources'!K236</f>
        <v>5.3</v>
      </c>
      <c r="H412" s="177" t="str">
        <f>'Permitted Sources'!L236</f>
        <v/>
      </c>
      <c r="I412" s="177" t="str">
        <f>'Permitted Sources'!M236</f>
        <v/>
      </c>
      <c r="J412" s="177" t="str">
        <f>'Permitted Sources'!N236</f>
        <v/>
      </c>
      <c r="K412" s="221" t="str">
        <f>VLOOKUP(C412,fips_xref!$A$5:$H$28,8,FALSE)</f>
        <v>Total</v>
      </c>
      <c r="L412" s="25" t="str">
        <f t="shared" si="6"/>
        <v>Heaters</v>
      </c>
    </row>
    <row r="413" spans="1:12" x14ac:dyDescent="0.2">
      <c r="A413" s="138" t="str">
        <f>'Permitted Sources'!A237</f>
        <v>WYDEQ Permitted Sources</v>
      </c>
      <c r="B413" s="138" t="str">
        <f>'Permitted Sources'!B237</f>
        <v>56</v>
      </c>
      <c r="C413" s="138">
        <f>'Permitted Sources'!C237</f>
        <v>56037</v>
      </c>
      <c r="D413" s="138">
        <f>'Permitted Sources'!F237</f>
        <v>40400154</v>
      </c>
      <c r="E413" t="str">
        <f>'Permitted Sources'!I237</f>
        <v>Process Heaters</v>
      </c>
      <c r="F413" s="177" t="str">
        <f>'Permitted Sources'!J237</f>
        <v/>
      </c>
      <c r="G413" s="177">
        <f>'Permitted Sources'!K237</f>
        <v>5.3</v>
      </c>
      <c r="H413" s="177" t="str">
        <f>'Permitted Sources'!L237</f>
        <v/>
      </c>
      <c r="I413" s="177" t="str">
        <f>'Permitted Sources'!M237</f>
        <v/>
      </c>
      <c r="J413" s="177" t="str">
        <f>'Permitted Sources'!N237</f>
        <v/>
      </c>
      <c r="K413" s="221" t="str">
        <f>VLOOKUP(C413,fips_xref!$A$5:$H$28,8,FALSE)</f>
        <v>Total</v>
      </c>
      <c r="L413" s="25" t="str">
        <f t="shared" si="6"/>
        <v>Heaters</v>
      </c>
    </row>
    <row r="414" spans="1:12" x14ac:dyDescent="0.2">
      <c r="A414" s="138" t="str">
        <f>'Permitted Sources'!A238</f>
        <v>WYDEQ Permitted Sources</v>
      </c>
      <c r="B414" s="138" t="str">
        <f>'Permitted Sources'!B238</f>
        <v>56</v>
      </c>
      <c r="C414" s="138">
        <f>'Permitted Sources'!C238</f>
        <v>56037</v>
      </c>
      <c r="D414" s="138">
        <f>'Permitted Sources'!F238</f>
        <v>40400154</v>
      </c>
      <c r="E414" t="str">
        <f>'Permitted Sources'!I238</f>
        <v>Process Heaters</v>
      </c>
      <c r="F414" s="177" t="str">
        <f>'Permitted Sources'!J238</f>
        <v/>
      </c>
      <c r="G414" s="177">
        <f>'Permitted Sources'!K238</f>
        <v>5.3</v>
      </c>
      <c r="H414" s="177" t="str">
        <f>'Permitted Sources'!L238</f>
        <v/>
      </c>
      <c r="I414" s="177" t="str">
        <f>'Permitted Sources'!M238</f>
        <v/>
      </c>
      <c r="J414" s="177" t="str">
        <f>'Permitted Sources'!N238</f>
        <v/>
      </c>
      <c r="K414" s="221" t="str">
        <f>VLOOKUP(C414,fips_xref!$A$5:$H$28,8,FALSE)</f>
        <v>Total</v>
      </c>
      <c r="L414" s="25" t="str">
        <f t="shared" si="6"/>
        <v>Heaters</v>
      </c>
    </row>
    <row r="415" spans="1:12" x14ac:dyDescent="0.2">
      <c r="A415" s="138" t="str">
        <f>'Permitted Sources'!A239</f>
        <v>WYDEQ Permitted Sources</v>
      </c>
      <c r="B415" s="138" t="str">
        <f>'Permitted Sources'!B239</f>
        <v>56</v>
      </c>
      <c r="C415" s="138">
        <f>'Permitted Sources'!C239</f>
        <v>56037</v>
      </c>
      <c r="D415" s="138">
        <f>'Permitted Sources'!F239</f>
        <v>40400154</v>
      </c>
      <c r="E415" t="str">
        <f>'Permitted Sources'!I239</f>
        <v>Process Heaters</v>
      </c>
      <c r="F415" s="177" t="str">
        <f>'Permitted Sources'!J239</f>
        <v/>
      </c>
      <c r="G415" s="177">
        <f>'Permitted Sources'!K239</f>
        <v>5.3</v>
      </c>
      <c r="H415" s="177" t="str">
        <f>'Permitted Sources'!L239</f>
        <v/>
      </c>
      <c r="I415" s="177" t="str">
        <f>'Permitted Sources'!M239</f>
        <v/>
      </c>
      <c r="J415" s="177" t="str">
        <f>'Permitted Sources'!N239</f>
        <v/>
      </c>
      <c r="K415" s="221" t="str">
        <f>VLOOKUP(C415,fips_xref!$A$5:$H$28,8,FALSE)</f>
        <v>Total</v>
      </c>
      <c r="L415" s="25" t="str">
        <f t="shared" si="6"/>
        <v>Heaters</v>
      </c>
    </row>
    <row r="416" spans="1:12" x14ac:dyDescent="0.2">
      <c r="A416" s="138" t="str">
        <f>'Permitted Sources'!A240</f>
        <v>WYDEQ Permitted Sources</v>
      </c>
      <c r="B416" s="138" t="str">
        <f>'Permitted Sources'!B240</f>
        <v>56</v>
      </c>
      <c r="C416" s="138">
        <f>'Permitted Sources'!C240</f>
        <v>56037</v>
      </c>
      <c r="D416" s="138">
        <f>'Permitted Sources'!F240</f>
        <v>30688801</v>
      </c>
      <c r="E416" t="str">
        <f>'Permitted Sources'!I240</f>
        <v xml:space="preserve">Natural Gas Production, Flares </v>
      </c>
      <c r="F416" s="177" t="str">
        <f>'Permitted Sources'!J240</f>
        <v/>
      </c>
      <c r="G416" s="177">
        <f>'Permitted Sources'!K240</f>
        <v>14.9</v>
      </c>
      <c r="H416" s="177" t="str">
        <f>'Permitted Sources'!L240</f>
        <v/>
      </c>
      <c r="I416" s="177" t="str">
        <f>'Permitted Sources'!M240</f>
        <v/>
      </c>
      <c r="J416" s="177" t="str">
        <f>'Permitted Sources'!N240</f>
        <v/>
      </c>
      <c r="K416" s="221" t="str">
        <f>VLOOKUP(C416,fips_xref!$A$5:$H$28,8,FALSE)</f>
        <v>Total</v>
      </c>
      <c r="L416" s="25" t="str">
        <f t="shared" si="6"/>
        <v xml:space="preserve">Natural Gas Production, Flares </v>
      </c>
    </row>
    <row r="417" spans="1:12" x14ac:dyDescent="0.2">
      <c r="A417" s="138" t="str">
        <f>'Permitted Sources'!A241</f>
        <v>WYDEQ Permitted Sources</v>
      </c>
      <c r="B417" s="138" t="str">
        <f>'Permitted Sources'!B241</f>
        <v>56</v>
      </c>
      <c r="C417" s="138">
        <f>'Permitted Sources'!C241</f>
        <v>56037</v>
      </c>
      <c r="D417" s="138">
        <f>'Permitted Sources'!F241</f>
        <v>30688801</v>
      </c>
      <c r="E417" t="str">
        <f>'Permitted Sources'!I241</f>
        <v xml:space="preserve">Natural Gas Production, Flares </v>
      </c>
      <c r="F417" s="177" t="str">
        <f>'Permitted Sources'!J241</f>
        <v/>
      </c>
      <c r="G417" s="177">
        <f>'Permitted Sources'!K241</f>
        <v>3.7</v>
      </c>
      <c r="H417" s="177" t="str">
        <f>'Permitted Sources'!L241</f>
        <v/>
      </c>
      <c r="I417" s="177" t="str">
        <f>'Permitted Sources'!M241</f>
        <v/>
      </c>
      <c r="J417" s="177" t="str">
        <f>'Permitted Sources'!N241</f>
        <v/>
      </c>
      <c r="K417" s="221" t="str">
        <f>VLOOKUP(C417,fips_xref!$A$5:$H$28,8,FALSE)</f>
        <v>Total</v>
      </c>
      <c r="L417" s="25" t="str">
        <f t="shared" si="6"/>
        <v xml:space="preserve">Natural Gas Production, Flares </v>
      </c>
    </row>
    <row r="418" spans="1:12" x14ac:dyDescent="0.2">
      <c r="A418" s="138" t="str">
        <f>'Permitted Sources'!A242</f>
        <v>WYDEQ Permitted Sources</v>
      </c>
      <c r="B418" s="138" t="str">
        <f>'Permitted Sources'!B242</f>
        <v>56</v>
      </c>
      <c r="C418" s="138">
        <f>'Permitted Sources'!C242</f>
        <v>56037</v>
      </c>
      <c r="D418" s="138">
        <f>'Permitted Sources'!F242</f>
        <v>40400312</v>
      </c>
      <c r="E418" t="str">
        <f>'Permitted Sources'!I242</f>
        <v>Permitted Tank Losses</v>
      </c>
      <c r="F418" s="177" t="str">
        <f>'Permitted Sources'!J242</f>
        <v/>
      </c>
      <c r="G418" s="177">
        <f>'Permitted Sources'!K242</f>
        <v>2.2000000000000002</v>
      </c>
      <c r="H418" s="177" t="str">
        <f>'Permitted Sources'!L242</f>
        <v/>
      </c>
      <c r="I418" s="177" t="str">
        <f>'Permitted Sources'!M242</f>
        <v/>
      </c>
      <c r="J418" s="177" t="str">
        <f>'Permitted Sources'!N242</f>
        <v/>
      </c>
      <c r="K418" s="221" t="str">
        <f>VLOOKUP(C418,fips_xref!$A$5:$H$28,8,FALSE)</f>
        <v>Total</v>
      </c>
      <c r="L418" s="25" t="str">
        <f t="shared" si="6"/>
        <v xml:space="preserve">Condensate tank </v>
      </c>
    </row>
    <row r="419" spans="1:12" x14ac:dyDescent="0.2">
      <c r="A419" s="138" t="str">
        <f>'Permitted Sources'!A243</f>
        <v>WYDEQ Permitted Sources</v>
      </c>
      <c r="B419" s="138" t="str">
        <f>'Permitted Sources'!B243</f>
        <v>56</v>
      </c>
      <c r="C419" s="138">
        <f>'Permitted Sources'!C243</f>
        <v>56037</v>
      </c>
      <c r="D419" s="138">
        <f>'Permitted Sources'!F243</f>
        <v>40400312</v>
      </c>
      <c r="E419" t="str">
        <f>'Permitted Sources'!I243</f>
        <v>Permitted Tank Losses</v>
      </c>
      <c r="F419" s="177" t="str">
        <f>'Permitted Sources'!J243</f>
        <v/>
      </c>
      <c r="G419" s="177">
        <f>'Permitted Sources'!K243</f>
        <v>6</v>
      </c>
      <c r="H419" s="177" t="str">
        <f>'Permitted Sources'!L243</f>
        <v/>
      </c>
      <c r="I419" s="177" t="str">
        <f>'Permitted Sources'!M243</f>
        <v/>
      </c>
      <c r="J419" s="177" t="str">
        <f>'Permitted Sources'!N243</f>
        <v/>
      </c>
      <c r="K419" s="221" t="str">
        <f>VLOOKUP(C419,fips_xref!$A$5:$H$28,8,FALSE)</f>
        <v>Total</v>
      </c>
      <c r="L419" s="25" t="str">
        <f t="shared" si="6"/>
        <v xml:space="preserve">Condensate tank </v>
      </c>
    </row>
    <row r="420" spans="1:12" x14ac:dyDescent="0.2">
      <c r="A420" s="138" t="str">
        <f>'Permitted Sources'!A244</f>
        <v>WYDEQ Permitted Sources</v>
      </c>
      <c r="B420" s="138" t="str">
        <f>'Permitted Sources'!B244</f>
        <v>56</v>
      </c>
      <c r="C420" s="138">
        <f>'Permitted Sources'!C244</f>
        <v>56037</v>
      </c>
      <c r="D420" s="138">
        <f>'Permitted Sources'!F244</f>
        <v>40400312</v>
      </c>
      <c r="E420" t="str">
        <f>'Permitted Sources'!I244</f>
        <v>Permitted Tank Losses</v>
      </c>
      <c r="F420" s="177" t="str">
        <f>'Permitted Sources'!J244</f>
        <v/>
      </c>
      <c r="G420" s="177">
        <f>'Permitted Sources'!K244</f>
        <v>2.8</v>
      </c>
      <c r="H420" s="177" t="str">
        <f>'Permitted Sources'!L244</f>
        <v/>
      </c>
      <c r="I420" s="177" t="str">
        <f>'Permitted Sources'!M244</f>
        <v/>
      </c>
      <c r="J420" s="177" t="str">
        <f>'Permitted Sources'!N244</f>
        <v/>
      </c>
      <c r="K420" s="221" t="str">
        <f>VLOOKUP(C420,fips_xref!$A$5:$H$28,8,FALSE)</f>
        <v>Total</v>
      </c>
      <c r="L420" s="25" t="str">
        <f t="shared" si="6"/>
        <v xml:space="preserve">Condensate tank </v>
      </c>
    </row>
    <row r="421" spans="1:12" x14ac:dyDescent="0.2">
      <c r="A421" s="138" t="str">
        <f>'Permitted Sources'!A245</f>
        <v>WYDEQ Permitted Sources</v>
      </c>
      <c r="B421" s="138" t="str">
        <f>'Permitted Sources'!B245</f>
        <v>56</v>
      </c>
      <c r="C421" s="138">
        <f>'Permitted Sources'!C245</f>
        <v>56037</v>
      </c>
      <c r="D421" s="138">
        <f>'Permitted Sources'!F245</f>
        <v>40400312</v>
      </c>
      <c r="E421" t="str">
        <f>'Permitted Sources'!I245</f>
        <v>Permitted Tank Losses</v>
      </c>
      <c r="F421" s="177" t="str">
        <f>'Permitted Sources'!J245</f>
        <v/>
      </c>
      <c r="G421" s="177">
        <f>'Permitted Sources'!K245</f>
        <v>69</v>
      </c>
      <c r="H421" s="177" t="str">
        <f>'Permitted Sources'!L245</f>
        <v/>
      </c>
      <c r="I421" s="177" t="str">
        <f>'Permitted Sources'!M245</f>
        <v/>
      </c>
      <c r="J421" s="177" t="str">
        <f>'Permitted Sources'!N245</f>
        <v/>
      </c>
      <c r="K421" s="221" t="str">
        <f>VLOOKUP(C421,fips_xref!$A$5:$H$28,8,FALSE)</f>
        <v>Total</v>
      </c>
      <c r="L421" s="25" t="str">
        <f t="shared" si="6"/>
        <v xml:space="preserve">Condensate tank </v>
      </c>
    </row>
    <row r="422" spans="1:12" x14ac:dyDescent="0.2">
      <c r="A422" s="138" t="str">
        <f>'Permitted Sources'!A246</f>
        <v>WYDEQ Permitted Sources</v>
      </c>
      <c r="B422" s="138" t="str">
        <f>'Permitted Sources'!B246</f>
        <v>56</v>
      </c>
      <c r="C422" s="138">
        <f>'Permitted Sources'!C246</f>
        <v>56037</v>
      </c>
      <c r="D422" s="138">
        <f>'Permitted Sources'!F246</f>
        <v>20200202</v>
      </c>
      <c r="E422" t="str">
        <f>'Permitted Sources'!I246</f>
        <v>Compressor Engines</v>
      </c>
      <c r="F422" s="177">
        <f>'Permitted Sources'!J246</f>
        <v>48.9</v>
      </c>
      <c r="G422" s="177">
        <f>'Permitted Sources'!K246</f>
        <v>5.4</v>
      </c>
      <c r="H422" s="177" t="str">
        <f>'Permitted Sources'!L246</f>
        <v/>
      </c>
      <c r="I422" s="177" t="str">
        <f>'Permitted Sources'!M246</f>
        <v/>
      </c>
      <c r="J422" s="177" t="str">
        <f>'Permitted Sources'!N246</f>
        <v/>
      </c>
      <c r="K422" s="221" t="str">
        <f>VLOOKUP(C422,fips_xref!$A$5:$H$28,8,FALSE)</f>
        <v>Total</v>
      </c>
      <c r="L422" s="25" t="str">
        <f t="shared" si="6"/>
        <v>Compressor Engines</v>
      </c>
    </row>
    <row r="423" spans="1:12" x14ac:dyDescent="0.2">
      <c r="A423" s="138" t="str">
        <f>'Permitted Sources'!A247</f>
        <v>WYDEQ Permitted Sources</v>
      </c>
      <c r="B423" s="138" t="str">
        <f>'Permitted Sources'!B247</f>
        <v>56</v>
      </c>
      <c r="C423" s="138">
        <f>'Permitted Sources'!C247</f>
        <v>56037</v>
      </c>
      <c r="D423" s="138">
        <f>'Permitted Sources'!F247</f>
        <v>20200202</v>
      </c>
      <c r="E423" t="str">
        <f>'Permitted Sources'!I247</f>
        <v>Compressor Engines</v>
      </c>
      <c r="F423" s="177">
        <f>'Permitted Sources'!J247</f>
        <v>58</v>
      </c>
      <c r="G423" s="177">
        <f>'Permitted Sources'!K247</f>
        <v>6.1</v>
      </c>
      <c r="H423" s="177">
        <f>'Permitted Sources'!L247</f>
        <v>15.7</v>
      </c>
      <c r="I423" s="177" t="str">
        <f>'Permitted Sources'!M247</f>
        <v/>
      </c>
      <c r="J423" s="177" t="str">
        <f>'Permitted Sources'!N247</f>
        <v/>
      </c>
      <c r="K423" s="221" t="str">
        <f>VLOOKUP(C423,fips_xref!$A$5:$H$28,8,FALSE)</f>
        <v>Total</v>
      </c>
      <c r="L423" s="25" t="str">
        <f t="shared" si="6"/>
        <v>Compressor Engines</v>
      </c>
    </row>
    <row r="424" spans="1:12" x14ac:dyDescent="0.2">
      <c r="A424" s="138" t="str">
        <f>'Permitted Sources'!A248</f>
        <v>WYDEQ Permitted Sources</v>
      </c>
      <c r="B424" s="138" t="str">
        <f>'Permitted Sources'!B248</f>
        <v>56</v>
      </c>
      <c r="C424" s="138">
        <f>'Permitted Sources'!C248</f>
        <v>56037</v>
      </c>
      <c r="D424" s="138">
        <f>'Permitted Sources'!F248</f>
        <v>20200202</v>
      </c>
      <c r="E424" t="str">
        <f>'Permitted Sources'!I248</f>
        <v>Compressor Engines</v>
      </c>
      <c r="F424" s="177">
        <f>'Permitted Sources'!J248</f>
        <v>0.2</v>
      </c>
      <c r="G424" s="177" t="str">
        <f>'Permitted Sources'!K248</f>
        <v/>
      </c>
      <c r="H424" s="177" t="str">
        <f>'Permitted Sources'!L248</f>
        <v/>
      </c>
      <c r="I424" s="177" t="str">
        <f>'Permitted Sources'!M248</f>
        <v/>
      </c>
      <c r="J424" s="177" t="str">
        <f>'Permitted Sources'!N248</f>
        <v/>
      </c>
      <c r="K424" s="221" t="str">
        <f>VLOOKUP(C424,fips_xref!$A$5:$H$28,8,FALSE)</f>
        <v>Total</v>
      </c>
      <c r="L424" s="25" t="str">
        <f t="shared" si="6"/>
        <v>Compressor Engines</v>
      </c>
    </row>
    <row r="425" spans="1:12" x14ac:dyDescent="0.2">
      <c r="A425" s="138" t="str">
        <f>'Permitted Sources'!A249</f>
        <v>WYDEQ Permitted Sources</v>
      </c>
      <c r="B425" s="138" t="str">
        <f>'Permitted Sources'!B249</f>
        <v>56</v>
      </c>
      <c r="C425" s="138">
        <f>'Permitted Sources'!C249</f>
        <v>56037</v>
      </c>
      <c r="D425" s="138">
        <f>'Permitted Sources'!F249</f>
        <v>31088811</v>
      </c>
      <c r="E425" t="str">
        <f>'Permitted Sources'!I249</f>
        <v>Permitted Fugitives</v>
      </c>
      <c r="F425" s="177" t="str">
        <f>'Permitted Sources'!J249</f>
        <v/>
      </c>
      <c r="G425" s="177">
        <f>'Permitted Sources'!K249</f>
        <v>4.9000000000000004</v>
      </c>
      <c r="H425" s="177" t="str">
        <f>'Permitted Sources'!L249</f>
        <v/>
      </c>
      <c r="I425" s="177" t="str">
        <f>'Permitted Sources'!M249</f>
        <v/>
      </c>
      <c r="J425" s="177" t="str">
        <f>'Permitted Sources'!N249</f>
        <v/>
      </c>
      <c r="K425" s="221" t="str">
        <f>VLOOKUP(C425,fips_xref!$A$5:$H$28,8,FALSE)</f>
        <v>Total</v>
      </c>
      <c r="L425" s="25" t="str">
        <f t="shared" si="6"/>
        <v>Fugitives</v>
      </c>
    </row>
    <row r="426" spans="1:12" x14ac:dyDescent="0.2">
      <c r="A426" s="138" t="str">
        <f>'Permitted Sources'!A250</f>
        <v>WYDEQ Permitted Sources</v>
      </c>
      <c r="B426" s="138" t="str">
        <f>'Permitted Sources'!B250</f>
        <v>56</v>
      </c>
      <c r="C426" s="138">
        <f>'Permitted Sources'!C250</f>
        <v>56037</v>
      </c>
      <c r="D426" s="138">
        <f>'Permitted Sources'!F250</f>
        <v>31000404</v>
      </c>
      <c r="E426" t="str">
        <f>'Permitted Sources'!I250</f>
        <v>Process Heaters</v>
      </c>
      <c r="F426" s="177">
        <f>'Permitted Sources'!J250</f>
        <v>1.8</v>
      </c>
      <c r="G426" s="177">
        <f>'Permitted Sources'!K250</f>
        <v>0.2</v>
      </c>
      <c r="H426" s="177">
        <f>'Permitted Sources'!L250</f>
        <v>0.4</v>
      </c>
      <c r="I426" s="177" t="str">
        <f>'Permitted Sources'!M250</f>
        <v/>
      </c>
      <c r="J426" s="177" t="str">
        <f>'Permitted Sources'!N250</f>
        <v/>
      </c>
      <c r="K426" s="221" t="str">
        <f>VLOOKUP(C426,fips_xref!$A$5:$H$28,8,FALSE)</f>
        <v>Total</v>
      </c>
      <c r="L426" s="25" t="str">
        <f t="shared" si="6"/>
        <v>Heaters</v>
      </c>
    </row>
    <row r="427" spans="1:12" x14ac:dyDescent="0.2">
      <c r="A427" s="138" t="str">
        <f>'Permitted Sources'!A251</f>
        <v>WYDEQ Permitted Sources</v>
      </c>
      <c r="B427" s="138" t="str">
        <f>'Permitted Sources'!B251</f>
        <v>56</v>
      </c>
      <c r="C427" s="138">
        <f>'Permitted Sources'!C251</f>
        <v>56037</v>
      </c>
      <c r="D427" s="138">
        <f>'Permitted Sources'!F251</f>
        <v>31000404</v>
      </c>
      <c r="E427" t="str">
        <f>'Permitted Sources'!I251</f>
        <v>Process Heaters</v>
      </c>
      <c r="F427" s="177">
        <f>'Permitted Sources'!J251</f>
        <v>1.8</v>
      </c>
      <c r="G427" s="177">
        <f>'Permitted Sources'!K251</f>
        <v>0.2</v>
      </c>
      <c r="H427" s="177">
        <f>'Permitted Sources'!L251</f>
        <v>0.4</v>
      </c>
      <c r="I427" s="177" t="str">
        <f>'Permitted Sources'!M251</f>
        <v/>
      </c>
      <c r="J427" s="177" t="str">
        <f>'Permitted Sources'!N251</f>
        <v/>
      </c>
      <c r="K427" s="221" t="str">
        <f>VLOOKUP(C427,fips_xref!$A$5:$H$28,8,FALSE)</f>
        <v>Total</v>
      </c>
      <c r="L427" s="25" t="str">
        <f t="shared" si="6"/>
        <v>Heaters</v>
      </c>
    </row>
    <row r="428" spans="1:12" x14ac:dyDescent="0.2">
      <c r="A428" s="138" t="str">
        <f>'Permitted Sources'!A252</f>
        <v>WYDEQ Permitted Sources</v>
      </c>
      <c r="B428" s="138" t="str">
        <f>'Permitted Sources'!B252</f>
        <v>56</v>
      </c>
      <c r="C428" s="138">
        <f>'Permitted Sources'!C252</f>
        <v>56037</v>
      </c>
      <c r="D428" s="138">
        <f>'Permitted Sources'!F252</f>
        <v>31000228</v>
      </c>
      <c r="E428" t="str">
        <f>'Permitted Sources'!I252</f>
        <v>Dehydrator</v>
      </c>
      <c r="F428" s="177">
        <f>'Permitted Sources'!J252</f>
        <v>1.8</v>
      </c>
      <c r="G428" s="177">
        <f>'Permitted Sources'!K252</f>
        <v>0.2</v>
      </c>
      <c r="H428" s="177">
        <f>'Permitted Sources'!L252</f>
        <v>0.4</v>
      </c>
      <c r="I428" s="177" t="str">
        <f>'Permitted Sources'!M252</f>
        <v/>
      </c>
      <c r="J428" s="177" t="str">
        <f>'Permitted Sources'!N252</f>
        <v/>
      </c>
      <c r="K428" s="221" t="str">
        <f>VLOOKUP(C428,fips_xref!$A$5:$H$28,8,FALSE)</f>
        <v>Total</v>
      </c>
      <c r="L428" s="25" t="str">
        <f t="shared" si="6"/>
        <v>Dehydrator</v>
      </c>
    </row>
    <row r="429" spans="1:12" x14ac:dyDescent="0.2">
      <c r="A429" s="138" t="str">
        <f>'Permitted Sources'!A253</f>
        <v>WYDEQ Permitted Sources</v>
      </c>
      <c r="B429" s="138" t="str">
        <f>'Permitted Sources'!B253</f>
        <v>56</v>
      </c>
      <c r="C429" s="138">
        <f>'Permitted Sources'!C253</f>
        <v>56037</v>
      </c>
      <c r="D429" s="138">
        <f>'Permitted Sources'!F253</f>
        <v>20200202</v>
      </c>
      <c r="E429" t="str">
        <f>'Permitted Sources'!I253</f>
        <v>Compressor Engines</v>
      </c>
      <c r="F429" s="177">
        <f>'Permitted Sources'!J253</f>
        <v>10.199999999999999</v>
      </c>
      <c r="G429" s="177">
        <f>'Permitted Sources'!K253</f>
        <v>5.0999999999999996</v>
      </c>
      <c r="H429" s="177">
        <f>'Permitted Sources'!L253</f>
        <v>17.8</v>
      </c>
      <c r="I429" s="177" t="str">
        <f>'Permitted Sources'!M253</f>
        <v/>
      </c>
      <c r="J429" s="177" t="str">
        <f>'Permitted Sources'!N253</f>
        <v/>
      </c>
      <c r="K429" s="221" t="str">
        <f>VLOOKUP(C429,fips_xref!$A$5:$H$28,8,FALSE)</f>
        <v>Total</v>
      </c>
      <c r="L429" s="25" t="str">
        <f t="shared" si="6"/>
        <v>Compressor Engines</v>
      </c>
    </row>
    <row r="430" spans="1:12" x14ac:dyDescent="0.2">
      <c r="A430" s="138" t="str">
        <f>'Permitted Sources'!A254</f>
        <v>WYDEQ Permitted Sources</v>
      </c>
      <c r="B430" s="138" t="str">
        <f>'Permitted Sources'!B254</f>
        <v>56</v>
      </c>
      <c r="C430" s="138">
        <f>'Permitted Sources'!C254</f>
        <v>56037</v>
      </c>
      <c r="D430" s="138">
        <f>'Permitted Sources'!F254</f>
        <v>20200202</v>
      </c>
      <c r="E430" t="str">
        <f>'Permitted Sources'!I254</f>
        <v>Compressor Engines</v>
      </c>
      <c r="F430" s="177">
        <f>'Permitted Sources'!J254</f>
        <v>9.9</v>
      </c>
      <c r="G430" s="177">
        <f>'Permitted Sources'!K254</f>
        <v>5</v>
      </c>
      <c r="H430" s="177">
        <f>'Permitted Sources'!L254</f>
        <v>17.399999999999999</v>
      </c>
      <c r="I430" s="177" t="str">
        <f>'Permitted Sources'!M254</f>
        <v/>
      </c>
      <c r="J430" s="177" t="str">
        <f>'Permitted Sources'!N254</f>
        <v/>
      </c>
      <c r="K430" s="221" t="str">
        <f>VLOOKUP(C430,fips_xref!$A$5:$H$28,8,FALSE)</f>
        <v>Total</v>
      </c>
      <c r="L430" s="25" t="str">
        <f t="shared" si="6"/>
        <v>Compressor Engines</v>
      </c>
    </row>
    <row r="431" spans="1:12" x14ac:dyDescent="0.2">
      <c r="A431" s="138" t="str">
        <f>'Permitted Sources'!A255</f>
        <v>WYDEQ Permitted Sources</v>
      </c>
      <c r="B431" s="138" t="str">
        <f>'Permitted Sources'!B255</f>
        <v>56</v>
      </c>
      <c r="C431" s="138">
        <f>'Permitted Sources'!C255</f>
        <v>56037</v>
      </c>
      <c r="D431" s="138">
        <f>'Permitted Sources'!F255</f>
        <v>20200202</v>
      </c>
      <c r="E431" t="str">
        <f>'Permitted Sources'!I255</f>
        <v>Compressor Engines</v>
      </c>
      <c r="F431" s="177">
        <f>'Permitted Sources'!J255</f>
        <v>1.7</v>
      </c>
      <c r="G431" s="177">
        <f>'Permitted Sources'!K255</f>
        <v>0.4</v>
      </c>
      <c r="H431" s="177">
        <f>'Permitted Sources'!L255</f>
        <v>1.7</v>
      </c>
      <c r="I431" s="177" t="str">
        <f>'Permitted Sources'!M255</f>
        <v/>
      </c>
      <c r="J431" s="177" t="str">
        <f>'Permitted Sources'!N255</f>
        <v/>
      </c>
      <c r="K431" s="221" t="str">
        <f>VLOOKUP(C431,fips_xref!$A$5:$H$28,8,FALSE)</f>
        <v>Total</v>
      </c>
      <c r="L431" s="25" t="str">
        <f t="shared" si="6"/>
        <v>Compressor Engines</v>
      </c>
    </row>
    <row r="432" spans="1:12" x14ac:dyDescent="0.2">
      <c r="A432" s="138" t="str">
        <f>'Permitted Sources'!A256</f>
        <v>WYDEQ Permitted Sources</v>
      </c>
      <c r="B432" s="138" t="str">
        <f>'Permitted Sources'!B256</f>
        <v>56</v>
      </c>
      <c r="C432" s="138">
        <f>'Permitted Sources'!C256</f>
        <v>56037</v>
      </c>
      <c r="D432" s="138">
        <f>'Permitted Sources'!F256</f>
        <v>20200202</v>
      </c>
      <c r="E432" t="str">
        <f>'Permitted Sources'!I256</f>
        <v>Compressor Engines</v>
      </c>
      <c r="F432" s="177">
        <f>'Permitted Sources'!J256</f>
        <v>0.2</v>
      </c>
      <c r="G432" s="177" t="str">
        <f>'Permitted Sources'!K256</f>
        <v/>
      </c>
      <c r="H432" s="177" t="str">
        <f>'Permitted Sources'!L256</f>
        <v/>
      </c>
      <c r="I432" s="177" t="str">
        <f>'Permitted Sources'!M256</f>
        <v/>
      </c>
      <c r="J432" s="177" t="str">
        <f>'Permitted Sources'!N256</f>
        <v/>
      </c>
      <c r="K432" s="221" t="str">
        <f>VLOOKUP(C432,fips_xref!$A$5:$H$28,8,FALSE)</f>
        <v>Total</v>
      </c>
      <c r="L432" s="25" t="str">
        <f t="shared" si="6"/>
        <v>Compressor Engines</v>
      </c>
    </row>
    <row r="433" spans="1:12" x14ac:dyDescent="0.2">
      <c r="A433" s="138" t="str">
        <f>'Permitted Sources'!A257</f>
        <v>WYDEQ Permitted Sources</v>
      </c>
      <c r="B433" s="138" t="str">
        <f>'Permitted Sources'!B257</f>
        <v>56</v>
      </c>
      <c r="C433" s="138">
        <f>'Permitted Sources'!C257</f>
        <v>56037</v>
      </c>
      <c r="D433" s="138">
        <f>'Permitted Sources'!F257</f>
        <v>31000404</v>
      </c>
      <c r="E433" t="str">
        <f>'Permitted Sources'!I257</f>
        <v>Process Heaters</v>
      </c>
      <c r="F433" s="177">
        <f>'Permitted Sources'!J257</f>
        <v>0.2</v>
      </c>
      <c r="G433" s="177" t="str">
        <f>'Permitted Sources'!K257</f>
        <v/>
      </c>
      <c r="H433" s="177" t="str">
        <f>'Permitted Sources'!L257</f>
        <v/>
      </c>
      <c r="I433" s="177" t="str">
        <f>'Permitted Sources'!M257</f>
        <v/>
      </c>
      <c r="J433" s="177" t="str">
        <f>'Permitted Sources'!N257</f>
        <v/>
      </c>
      <c r="K433" s="221" t="str">
        <f>VLOOKUP(C433,fips_xref!$A$5:$H$28,8,FALSE)</f>
        <v>Total</v>
      </c>
      <c r="L433" s="25" t="str">
        <f t="shared" si="6"/>
        <v>Heaters</v>
      </c>
    </row>
    <row r="434" spans="1:12" x14ac:dyDescent="0.2">
      <c r="A434" s="138" t="str">
        <f>'Permitted Sources'!A258</f>
        <v>WYDEQ Permitted Sources</v>
      </c>
      <c r="B434" s="138" t="str">
        <f>'Permitted Sources'!B258</f>
        <v>56</v>
      </c>
      <c r="C434" s="138">
        <f>'Permitted Sources'!C258</f>
        <v>56037</v>
      </c>
      <c r="D434" s="138">
        <f>'Permitted Sources'!F258</f>
        <v>31000301</v>
      </c>
      <c r="E434" t="str">
        <f>'Permitted Sources'!I258</f>
        <v>Dehydrator</v>
      </c>
      <c r="F434" s="177" t="str">
        <f>'Permitted Sources'!J258</f>
        <v/>
      </c>
      <c r="G434" s="177">
        <f>'Permitted Sources'!K258</f>
        <v>2.2000000000000002</v>
      </c>
      <c r="H434" s="177" t="str">
        <f>'Permitted Sources'!L258</f>
        <v/>
      </c>
      <c r="I434" s="177" t="str">
        <f>'Permitted Sources'!M258</f>
        <v/>
      </c>
      <c r="J434" s="177" t="str">
        <f>'Permitted Sources'!N258</f>
        <v/>
      </c>
      <c r="K434" s="221" t="str">
        <f>VLOOKUP(C434,fips_xref!$A$5:$H$28,8,FALSE)</f>
        <v>Total</v>
      </c>
      <c r="L434" s="25" t="str">
        <f t="shared" si="6"/>
        <v>Dehydrator</v>
      </c>
    </row>
    <row r="435" spans="1:12" x14ac:dyDescent="0.2">
      <c r="A435" s="138" t="str">
        <f>'Permitted Sources'!A259</f>
        <v>WYDEQ Permitted Sources</v>
      </c>
      <c r="B435" s="138" t="str">
        <f>'Permitted Sources'!B259</f>
        <v>56</v>
      </c>
      <c r="C435" s="138">
        <f>'Permitted Sources'!C259</f>
        <v>56037</v>
      </c>
      <c r="D435" s="138">
        <f>'Permitted Sources'!F259</f>
        <v>31000301</v>
      </c>
      <c r="E435" t="str">
        <f>'Permitted Sources'!I259</f>
        <v>Dehydrator</v>
      </c>
      <c r="F435" s="177" t="str">
        <f>'Permitted Sources'!J259</f>
        <v/>
      </c>
      <c r="G435" s="177">
        <f>'Permitted Sources'!K259</f>
        <v>2.2000000000000002</v>
      </c>
      <c r="H435" s="177" t="str">
        <f>'Permitted Sources'!L259</f>
        <v/>
      </c>
      <c r="I435" s="177" t="str">
        <f>'Permitted Sources'!M259</f>
        <v/>
      </c>
      <c r="J435" s="177" t="str">
        <f>'Permitted Sources'!N259</f>
        <v/>
      </c>
      <c r="K435" s="221" t="str">
        <f>VLOOKUP(C435,fips_xref!$A$5:$H$28,8,FALSE)</f>
        <v>Total</v>
      </c>
      <c r="L435" s="25" t="str">
        <f t="shared" si="6"/>
        <v>Dehydrator</v>
      </c>
    </row>
    <row r="436" spans="1:12" x14ac:dyDescent="0.2">
      <c r="A436" s="138" t="str">
        <f>'Permitted Sources'!A260</f>
        <v>WYDEQ Permitted Sources</v>
      </c>
      <c r="B436" s="138" t="str">
        <f>'Permitted Sources'!B260</f>
        <v>56</v>
      </c>
      <c r="C436" s="138">
        <f>'Permitted Sources'!C260</f>
        <v>56037</v>
      </c>
      <c r="D436" s="138">
        <f>'Permitted Sources'!F260</f>
        <v>30600902</v>
      </c>
      <c r="E436" t="str">
        <f>'Permitted Sources'!I260</f>
        <v>Process Heaters</v>
      </c>
      <c r="F436" s="177" t="str">
        <f>'Permitted Sources'!J260</f>
        <v/>
      </c>
      <c r="G436" s="177">
        <f>'Permitted Sources'!K260</f>
        <v>0.9</v>
      </c>
      <c r="H436" s="177" t="str">
        <f>'Permitted Sources'!L260</f>
        <v/>
      </c>
      <c r="I436" s="177" t="str">
        <f>'Permitted Sources'!M260</f>
        <v/>
      </c>
      <c r="J436" s="177" t="str">
        <f>'Permitted Sources'!N260</f>
        <v/>
      </c>
      <c r="K436" s="221" t="str">
        <f>VLOOKUP(C436,fips_xref!$A$5:$H$28,8,FALSE)</f>
        <v>Total</v>
      </c>
      <c r="L436" s="25" t="str">
        <f t="shared" si="6"/>
        <v>Heaters</v>
      </c>
    </row>
    <row r="437" spans="1:12" x14ac:dyDescent="0.2">
      <c r="A437" s="138" t="str">
        <f>'Permitted Sources'!A261</f>
        <v>WYDEQ Permitted Sources</v>
      </c>
      <c r="B437" s="138" t="str">
        <f>'Permitted Sources'!B261</f>
        <v>56</v>
      </c>
      <c r="C437" s="138">
        <f>'Permitted Sources'!C261</f>
        <v>56037</v>
      </c>
      <c r="D437" s="138">
        <f>'Permitted Sources'!F261</f>
        <v>31000404</v>
      </c>
      <c r="E437" t="str">
        <f>'Permitted Sources'!I261</f>
        <v>Process Heaters</v>
      </c>
      <c r="F437" s="177">
        <f>'Permitted Sources'!J261</f>
        <v>0.9</v>
      </c>
      <c r="G437" s="177" t="str">
        <f>'Permitted Sources'!K261</f>
        <v/>
      </c>
      <c r="H437" s="177">
        <f>'Permitted Sources'!L261</f>
        <v>0.2</v>
      </c>
      <c r="I437" s="177" t="str">
        <f>'Permitted Sources'!M261</f>
        <v/>
      </c>
      <c r="J437" s="177" t="str">
        <f>'Permitted Sources'!N261</f>
        <v/>
      </c>
      <c r="K437" s="221" t="str">
        <f>VLOOKUP(C437,fips_xref!$A$5:$H$28,8,FALSE)</f>
        <v>Total</v>
      </c>
      <c r="L437" s="25" t="str">
        <f t="shared" si="6"/>
        <v>Heaters</v>
      </c>
    </row>
    <row r="438" spans="1:12" x14ac:dyDescent="0.2">
      <c r="A438" s="138" t="str">
        <f>'Permitted Sources'!A262</f>
        <v>WYDEQ Permitted Sources</v>
      </c>
      <c r="B438" s="138" t="str">
        <f>'Permitted Sources'!B262</f>
        <v>56</v>
      </c>
      <c r="C438" s="138">
        <f>'Permitted Sources'!C262</f>
        <v>56037</v>
      </c>
      <c r="D438" s="138">
        <f>'Permitted Sources'!F262</f>
        <v>31000404</v>
      </c>
      <c r="E438" t="str">
        <f>'Permitted Sources'!I262</f>
        <v>Process Heaters</v>
      </c>
      <c r="F438" s="177">
        <f>'Permitted Sources'!J262</f>
        <v>1.1000000000000001</v>
      </c>
      <c r="G438" s="177" t="str">
        <f>'Permitted Sources'!K262</f>
        <v/>
      </c>
      <c r="H438" s="177">
        <f>'Permitted Sources'!L262</f>
        <v>0.3</v>
      </c>
      <c r="I438" s="177" t="str">
        <f>'Permitted Sources'!M262</f>
        <v/>
      </c>
      <c r="J438" s="177" t="str">
        <f>'Permitted Sources'!N262</f>
        <v/>
      </c>
      <c r="K438" s="221" t="str">
        <f>VLOOKUP(C438,fips_xref!$A$5:$H$28,8,FALSE)</f>
        <v>Total</v>
      </c>
      <c r="L438" s="25" t="str">
        <f t="shared" si="6"/>
        <v>Heaters</v>
      </c>
    </row>
    <row r="439" spans="1:12" x14ac:dyDescent="0.2">
      <c r="A439" s="138" t="str">
        <f>'Permitted Sources'!A263</f>
        <v>WYDEQ Permitted Sources</v>
      </c>
      <c r="B439" s="138" t="str">
        <f>'Permitted Sources'!B263</f>
        <v>56</v>
      </c>
      <c r="C439" s="138">
        <f>'Permitted Sources'!C263</f>
        <v>56037</v>
      </c>
      <c r="D439" s="138">
        <f>'Permitted Sources'!F263</f>
        <v>30600902</v>
      </c>
      <c r="E439" t="str">
        <f>'Permitted Sources'!I263</f>
        <v>Process Heaters</v>
      </c>
      <c r="F439" s="177" t="str">
        <f>'Permitted Sources'!J263</f>
        <v/>
      </c>
      <c r="G439" s="177">
        <f>'Permitted Sources'!K263</f>
        <v>0.9</v>
      </c>
      <c r="H439" s="177" t="str">
        <f>'Permitted Sources'!L263</f>
        <v/>
      </c>
      <c r="I439" s="177" t="str">
        <f>'Permitted Sources'!M263</f>
        <v/>
      </c>
      <c r="J439" s="177" t="str">
        <f>'Permitted Sources'!N263</f>
        <v/>
      </c>
      <c r="K439" s="221" t="str">
        <f>VLOOKUP(C439,fips_xref!$A$5:$H$28,8,FALSE)</f>
        <v>Total</v>
      </c>
      <c r="L439" s="25" t="str">
        <f t="shared" si="6"/>
        <v>Heaters</v>
      </c>
    </row>
    <row r="440" spans="1:12" x14ac:dyDescent="0.2">
      <c r="A440" s="138" t="str">
        <f>'Permitted Sources'!A264</f>
        <v>WYDEQ Permitted Sources</v>
      </c>
      <c r="B440" s="138" t="str">
        <f>'Permitted Sources'!B264</f>
        <v>56</v>
      </c>
      <c r="C440" s="138">
        <f>'Permitted Sources'!C264</f>
        <v>56037</v>
      </c>
      <c r="D440" s="138">
        <f>'Permitted Sources'!F264</f>
        <v>20200202</v>
      </c>
      <c r="E440" t="str">
        <f>'Permitted Sources'!I264</f>
        <v>Compressor Engines</v>
      </c>
      <c r="F440" s="177">
        <f>'Permitted Sources'!J264</f>
        <v>20.399999999999999</v>
      </c>
      <c r="G440" s="177">
        <f>'Permitted Sources'!K264</f>
        <v>25.3</v>
      </c>
      <c r="H440" s="177">
        <f>'Permitted Sources'!L264</f>
        <v>30.6</v>
      </c>
      <c r="I440" s="177" t="str">
        <f>'Permitted Sources'!M264</f>
        <v/>
      </c>
      <c r="J440" s="177" t="str">
        <f>'Permitted Sources'!N264</f>
        <v/>
      </c>
      <c r="K440" s="221" t="str">
        <f>VLOOKUP(C440,fips_xref!$A$5:$H$28,8,FALSE)</f>
        <v>Total</v>
      </c>
      <c r="L440" s="25" t="str">
        <f t="shared" si="6"/>
        <v>Compressor Engines</v>
      </c>
    </row>
    <row r="441" spans="1:12" x14ac:dyDescent="0.2">
      <c r="A441" s="138" t="str">
        <f>'Permitted Sources'!A265</f>
        <v>WYDEQ Permitted Sources</v>
      </c>
      <c r="B441" s="138" t="str">
        <f>'Permitted Sources'!B265</f>
        <v>56</v>
      </c>
      <c r="C441" s="138">
        <f>'Permitted Sources'!C265</f>
        <v>56037</v>
      </c>
      <c r="D441" s="138">
        <f>'Permitted Sources'!F265</f>
        <v>20200202</v>
      </c>
      <c r="E441" t="str">
        <f>'Permitted Sources'!I265</f>
        <v>Compressor Engines</v>
      </c>
      <c r="F441" s="177">
        <f>'Permitted Sources'!J265</f>
        <v>20.6</v>
      </c>
      <c r="G441" s="177">
        <f>'Permitted Sources'!K265</f>
        <v>25.6</v>
      </c>
      <c r="H441" s="177">
        <f>'Permitted Sources'!L265</f>
        <v>31</v>
      </c>
      <c r="I441" s="177" t="str">
        <f>'Permitted Sources'!M265</f>
        <v/>
      </c>
      <c r="J441" s="177" t="str">
        <f>'Permitted Sources'!N265</f>
        <v/>
      </c>
      <c r="K441" s="221" t="str">
        <f>VLOOKUP(C441,fips_xref!$A$5:$H$28,8,FALSE)</f>
        <v>Total</v>
      </c>
      <c r="L441" s="25" t="str">
        <f t="shared" si="6"/>
        <v>Compressor Engines</v>
      </c>
    </row>
    <row r="442" spans="1:12" x14ac:dyDescent="0.2">
      <c r="A442" s="138" t="str">
        <f>'Permitted Sources'!A266</f>
        <v>WYDEQ Permitted Sources</v>
      </c>
      <c r="B442" s="138" t="str">
        <f>'Permitted Sources'!B266</f>
        <v>56</v>
      </c>
      <c r="C442" s="138">
        <f>'Permitted Sources'!C266</f>
        <v>56037</v>
      </c>
      <c r="D442" s="138">
        <f>'Permitted Sources'!F266</f>
        <v>20200202</v>
      </c>
      <c r="E442" t="str">
        <f>'Permitted Sources'!I266</f>
        <v>Compressor Engines</v>
      </c>
      <c r="F442" s="177">
        <f>'Permitted Sources'!J266</f>
        <v>24.2</v>
      </c>
      <c r="G442" s="177">
        <f>'Permitted Sources'!K266</f>
        <v>30.2</v>
      </c>
      <c r="H442" s="177">
        <f>'Permitted Sources'!L266</f>
        <v>36.299999999999997</v>
      </c>
      <c r="I442" s="177" t="str">
        <f>'Permitted Sources'!M266</f>
        <v/>
      </c>
      <c r="J442" s="177" t="str">
        <f>'Permitted Sources'!N266</f>
        <v/>
      </c>
      <c r="K442" s="221" t="str">
        <f>VLOOKUP(C442,fips_xref!$A$5:$H$28,8,FALSE)</f>
        <v>Total</v>
      </c>
      <c r="L442" s="25" t="str">
        <f t="shared" si="6"/>
        <v>Compressor Engines</v>
      </c>
    </row>
    <row r="443" spans="1:12" x14ac:dyDescent="0.2">
      <c r="A443" s="138" t="str">
        <f>'Permitted Sources'!A267</f>
        <v>WYDEQ Permitted Sources</v>
      </c>
      <c r="B443" s="138" t="str">
        <f>'Permitted Sources'!B267</f>
        <v>56</v>
      </c>
      <c r="C443" s="138">
        <f>'Permitted Sources'!C267</f>
        <v>56037</v>
      </c>
      <c r="D443" s="138">
        <f>'Permitted Sources'!F267</f>
        <v>20200202</v>
      </c>
      <c r="E443" t="str">
        <f>'Permitted Sources'!I267</f>
        <v>Compressor Engines</v>
      </c>
      <c r="F443" s="177">
        <f>'Permitted Sources'!J267</f>
        <v>24.7</v>
      </c>
      <c r="G443" s="177">
        <f>'Permitted Sources'!K267</f>
        <v>30.8</v>
      </c>
      <c r="H443" s="177">
        <f>'Permitted Sources'!L267</f>
        <v>37.1</v>
      </c>
      <c r="I443" s="177" t="str">
        <f>'Permitted Sources'!M267</f>
        <v/>
      </c>
      <c r="J443" s="177" t="str">
        <f>'Permitted Sources'!N267</f>
        <v/>
      </c>
      <c r="K443" s="221" t="str">
        <f>VLOOKUP(C443,fips_xref!$A$5:$H$28,8,FALSE)</f>
        <v>Total</v>
      </c>
      <c r="L443" s="25" t="str">
        <f t="shared" si="6"/>
        <v>Compressor Engines</v>
      </c>
    </row>
    <row r="444" spans="1:12" x14ac:dyDescent="0.2">
      <c r="A444" s="138" t="str">
        <f>'Permitted Sources'!A268</f>
        <v>WYDEQ Permitted Sources</v>
      </c>
      <c r="B444" s="138" t="str">
        <f>'Permitted Sources'!B268</f>
        <v>56</v>
      </c>
      <c r="C444" s="138">
        <f>'Permitted Sources'!C268</f>
        <v>56037</v>
      </c>
      <c r="D444" s="138">
        <f>'Permitted Sources'!F268</f>
        <v>20200202</v>
      </c>
      <c r="E444" t="str">
        <f>'Permitted Sources'!I268</f>
        <v>Compressor Engines</v>
      </c>
      <c r="F444" s="177">
        <f>'Permitted Sources'!J268</f>
        <v>8.5</v>
      </c>
      <c r="G444" s="177">
        <f>'Permitted Sources'!K268</f>
        <v>4.3</v>
      </c>
      <c r="H444" s="177">
        <f>'Permitted Sources'!L268</f>
        <v>12.8</v>
      </c>
      <c r="I444" s="177" t="str">
        <f>'Permitted Sources'!M268</f>
        <v/>
      </c>
      <c r="J444" s="177" t="str">
        <f>'Permitted Sources'!N268</f>
        <v/>
      </c>
      <c r="K444" s="221" t="str">
        <f>VLOOKUP(C444,fips_xref!$A$5:$H$28,8,FALSE)</f>
        <v>Total</v>
      </c>
      <c r="L444" s="25" t="str">
        <f t="shared" si="6"/>
        <v>Compressor Engines</v>
      </c>
    </row>
    <row r="445" spans="1:12" x14ac:dyDescent="0.2">
      <c r="A445" s="138" t="str">
        <f>'Permitted Sources'!A269</f>
        <v>WYDEQ Permitted Sources</v>
      </c>
      <c r="B445" s="138" t="str">
        <f>'Permitted Sources'!B269</f>
        <v>56</v>
      </c>
      <c r="C445" s="138">
        <f>'Permitted Sources'!C269</f>
        <v>56037</v>
      </c>
      <c r="D445" s="138">
        <f>'Permitted Sources'!F269</f>
        <v>31000404</v>
      </c>
      <c r="E445" t="str">
        <f>'Permitted Sources'!I269</f>
        <v>Process Heaters</v>
      </c>
      <c r="F445" s="177">
        <f>'Permitted Sources'!J269</f>
        <v>1.8</v>
      </c>
      <c r="G445" s="177" t="str">
        <f>'Permitted Sources'!K269</f>
        <v/>
      </c>
      <c r="H445" s="177">
        <f>'Permitted Sources'!L269</f>
        <v>1.8</v>
      </c>
      <c r="I445" s="177" t="str">
        <f>'Permitted Sources'!M269</f>
        <v/>
      </c>
      <c r="J445" s="177" t="str">
        <f>'Permitted Sources'!N269</f>
        <v/>
      </c>
      <c r="K445" s="221" t="str">
        <f>VLOOKUP(C445,fips_xref!$A$5:$H$28,8,FALSE)</f>
        <v>Total</v>
      </c>
      <c r="L445" s="25" t="str">
        <f t="shared" si="6"/>
        <v>Heaters</v>
      </c>
    </row>
    <row r="446" spans="1:12" x14ac:dyDescent="0.2">
      <c r="A446" s="138" t="str">
        <f>'Permitted Sources'!A270</f>
        <v>WYDEQ Permitted Sources</v>
      </c>
      <c r="B446" s="138" t="str">
        <f>'Permitted Sources'!B270</f>
        <v>56</v>
      </c>
      <c r="C446" s="138">
        <f>'Permitted Sources'!C270</f>
        <v>56037</v>
      </c>
      <c r="D446" s="138">
        <f>'Permitted Sources'!F270</f>
        <v>31088811</v>
      </c>
      <c r="E446" t="str">
        <f>'Permitted Sources'!I270</f>
        <v>Permitted Fugitives</v>
      </c>
      <c r="F446" s="177" t="str">
        <f>'Permitted Sources'!J270</f>
        <v/>
      </c>
      <c r="G446" s="177">
        <f>'Permitted Sources'!K270</f>
        <v>5.0999999999999996</v>
      </c>
      <c r="H446" s="177" t="str">
        <f>'Permitted Sources'!L270</f>
        <v/>
      </c>
      <c r="I446" s="177" t="str">
        <f>'Permitted Sources'!M270</f>
        <v/>
      </c>
      <c r="J446" s="177" t="str">
        <f>'Permitted Sources'!N270</f>
        <v/>
      </c>
      <c r="K446" s="221" t="str">
        <f>VLOOKUP(C446,fips_xref!$A$5:$H$28,8,FALSE)</f>
        <v>Total</v>
      </c>
      <c r="L446" s="25" t="str">
        <f t="shared" si="6"/>
        <v>Fugitives</v>
      </c>
    </row>
    <row r="447" spans="1:12" x14ac:dyDescent="0.2">
      <c r="A447" s="138" t="str">
        <f>'Permitted Sources'!A271</f>
        <v>WYDEQ Permitted Sources</v>
      </c>
      <c r="B447" s="138" t="str">
        <f>'Permitted Sources'!B271</f>
        <v>56</v>
      </c>
      <c r="C447" s="138">
        <f>'Permitted Sources'!C271</f>
        <v>56037</v>
      </c>
      <c r="D447" s="138">
        <f>'Permitted Sources'!F271</f>
        <v>31088801</v>
      </c>
      <c r="E447" t="str">
        <f>'Permitted Sources'!I271</f>
        <v>Permitted Fugitives</v>
      </c>
      <c r="F447" s="177" t="str">
        <f>'Permitted Sources'!J271</f>
        <v/>
      </c>
      <c r="G447" s="177">
        <f>'Permitted Sources'!K271</f>
        <v>0.6</v>
      </c>
      <c r="H447" s="177" t="str">
        <f>'Permitted Sources'!L271</f>
        <v/>
      </c>
      <c r="I447" s="177" t="str">
        <f>'Permitted Sources'!M271</f>
        <v/>
      </c>
      <c r="J447" s="177" t="str">
        <f>'Permitted Sources'!N271</f>
        <v/>
      </c>
      <c r="K447" s="221" t="str">
        <f>VLOOKUP(C447,fips_xref!$A$5:$H$28,8,FALSE)</f>
        <v>Total</v>
      </c>
      <c r="L447" s="25" t="str">
        <f t="shared" si="6"/>
        <v>Fugitives</v>
      </c>
    </row>
    <row r="448" spans="1:12" x14ac:dyDescent="0.2">
      <c r="A448" s="138" t="str">
        <f>'Permitted Sources'!A272</f>
        <v>WYDEQ Permitted Sources</v>
      </c>
      <c r="B448" s="138" t="str">
        <f>'Permitted Sources'!B272</f>
        <v>56</v>
      </c>
      <c r="C448" s="138">
        <f>'Permitted Sources'!C272</f>
        <v>56037</v>
      </c>
      <c r="D448" s="138">
        <f>'Permitted Sources'!F272</f>
        <v>31000228</v>
      </c>
      <c r="E448" t="str">
        <f>'Permitted Sources'!I272</f>
        <v>Dehydrator</v>
      </c>
      <c r="F448" s="177" t="str">
        <f>'Permitted Sources'!J272</f>
        <v/>
      </c>
      <c r="G448" s="177">
        <f>'Permitted Sources'!K272</f>
        <v>2.7</v>
      </c>
      <c r="H448" s="177" t="str">
        <f>'Permitted Sources'!L272</f>
        <v/>
      </c>
      <c r="I448" s="177" t="str">
        <f>'Permitted Sources'!M272</f>
        <v/>
      </c>
      <c r="J448" s="177" t="str">
        <f>'Permitted Sources'!N272</f>
        <v/>
      </c>
      <c r="K448" s="221" t="str">
        <f>VLOOKUP(C448,fips_xref!$A$5:$H$28,8,FALSE)</f>
        <v>Total</v>
      </c>
      <c r="L448" s="25" t="str">
        <f t="shared" si="6"/>
        <v>Dehydrator</v>
      </c>
    </row>
    <row r="449" spans="1:12" x14ac:dyDescent="0.2">
      <c r="A449" s="138" t="str">
        <f>'Permitted Sources'!A273</f>
        <v>WYDEQ Permitted Sources</v>
      </c>
      <c r="B449" s="138" t="str">
        <f>'Permitted Sources'!B273</f>
        <v>56</v>
      </c>
      <c r="C449" s="138">
        <f>'Permitted Sources'!C273</f>
        <v>56037</v>
      </c>
      <c r="D449" s="138">
        <f>'Permitted Sources'!F273</f>
        <v>31088811</v>
      </c>
      <c r="E449" t="str">
        <f>'Permitted Sources'!I273</f>
        <v>Permitted Fugitives</v>
      </c>
      <c r="F449" s="177" t="str">
        <f>'Permitted Sources'!J273</f>
        <v/>
      </c>
      <c r="G449" s="177">
        <f>'Permitted Sources'!K273</f>
        <v>1.7</v>
      </c>
      <c r="H449" s="177">
        <f>'Permitted Sources'!L273</f>
        <v>1</v>
      </c>
      <c r="I449" s="177" t="str">
        <f>'Permitted Sources'!M273</f>
        <v/>
      </c>
      <c r="J449" s="177" t="str">
        <f>'Permitted Sources'!N273</f>
        <v/>
      </c>
      <c r="K449" s="221" t="str">
        <f>VLOOKUP(C449,fips_xref!$A$5:$H$28,8,FALSE)</f>
        <v>Total</v>
      </c>
      <c r="L449" s="25" t="str">
        <f t="shared" si="6"/>
        <v>Fugitives</v>
      </c>
    </row>
    <row r="450" spans="1:12" x14ac:dyDescent="0.2">
      <c r="A450" s="138" t="str">
        <f>'Permitted Sources'!A274</f>
        <v>WYDEQ Permitted Sources</v>
      </c>
      <c r="B450" s="138" t="str">
        <f>'Permitted Sources'!B274</f>
        <v>56</v>
      </c>
      <c r="C450" s="138">
        <f>'Permitted Sources'!C274</f>
        <v>56037</v>
      </c>
      <c r="D450" s="138">
        <f>'Permitted Sources'!F274</f>
        <v>20200201</v>
      </c>
      <c r="E450" t="str">
        <f>'Permitted Sources'!I274</f>
        <v>Compressor Engines</v>
      </c>
      <c r="F450" s="177">
        <f>'Permitted Sources'!J274</f>
        <v>17.600000000000001</v>
      </c>
      <c r="G450" s="177" t="str">
        <f>'Permitted Sources'!K274</f>
        <v/>
      </c>
      <c r="H450" s="177">
        <f>'Permitted Sources'!L274</f>
        <v>4.3</v>
      </c>
      <c r="I450" s="177" t="str">
        <f>'Permitted Sources'!M274</f>
        <v/>
      </c>
      <c r="J450" s="177" t="str">
        <f>'Permitted Sources'!N274</f>
        <v/>
      </c>
      <c r="K450" s="221" t="str">
        <f>VLOOKUP(C450,fips_xref!$A$5:$H$28,8,FALSE)</f>
        <v>Total</v>
      </c>
      <c r="L450" s="25" t="str">
        <f t="shared" si="6"/>
        <v>Compressor Engines</v>
      </c>
    </row>
    <row r="451" spans="1:12" x14ac:dyDescent="0.2">
      <c r="A451" s="138" t="str">
        <f>'Permitted Sources'!A275</f>
        <v>WYDEQ Permitted Sources</v>
      </c>
      <c r="B451" s="138" t="str">
        <f>'Permitted Sources'!B275</f>
        <v>56</v>
      </c>
      <c r="C451" s="138">
        <f>'Permitted Sources'!C275</f>
        <v>56037</v>
      </c>
      <c r="D451" s="138">
        <f>'Permitted Sources'!F275</f>
        <v>20200201</v>
      </c>
      <c r="E451" t="str">
        <f>'Permitted Sources'!I275</f>
        <v>Compressor Engines</v>
      </c>
      <c r="F451" s="177">
        <f>'Permitted Sources'!J275</f>
        <v>13.4</v>
      </c>
      <c r="G451" s="177" t="str">
        <f>'Permitted Sources'!K275</f>
        <v/>
      </c>
      <c r="H451" s="177">
        <f>'Permitted Sources'!L275</f>
        <v>3.8</v>
      </c>
      <c r="I451" s="177" t="str">
        <f>'Permitted Sources'!M275</f>
        <v/>
      </c>
      <c r="J451" s="177" t="str">
        <f>'Permitted Sources'!N275</f>
        <v/>
      </c>
      <c r="K451" s="221" t="str">
        <f>VLOOKUP(C451,fips_xref!$A$5:$H$28,8,FALSE)</f>
        <v>Total</v>
      </c>
      <c r="L451" s="25" t="str">
        <f t="shared" si="6"/>
        <v>Compressor Engines</v>
      </c>
    </row>
    <row r="452" spans="1:12" x14ac:dyDescent="0.2">
      <c r="A452" s="138" t="str">
        <f>'Permitted Sources'!A276</f>
        <v>WYDEQ Permitted Sources</v>
      </c>
      <c r="B452" s="138" t="str">
        <f>'Permitted Sources'!B276</f>
        <v>56</v>
      </c>
      <c r="C452" s="138">
        <f>'Permitted Sources'!C276</f>
        <v>56037</v>
      </c>
      <c r="D452" s="138">
        <f>'Permitted Sources'!F276</f>
        <v>20200201</v>
      </c>
      <c r="E452" t="str">
        <f>'Permitted Sources'!I276</f>
        <v>Compressor Engines</v>
      </c>
      <c r="F452" s="177">
        <f>'Permitted Sources'!J276</f>
        <v>14.7</v>
      </c>
      <c r="G452" s="177" t="str">
        <f>'Permitted Sources'!K276</f>
        <v/>
      </c>
      <c r="H452" s="177">
        <f>'Permitted Sources'!L276</f>
        <v>3.2</v>
      </c>
      <c r="I452" s="177" t="str">
        <f>'Permitted Sources'!M276</f>
        <v/>
      </c>
      <c r="J452" s="177" t="str">
        <f>'Permitted Sources'!N276</f>
        <v/>
      </c>
      <c r="K452" s="221" t="str">
        <f>VLOOKUP(C452,fips_xref!$A$5:$H$28,8,FALSE)</f>
        <v>Total</v>
      </c>
      <c r="L452" s="25" t="str">
        <f t="shared" si="6"/>
        <v>Compressor Engines</v>
      </c>
    </row>
    <row r="453" spans="1:12" x14ac:dyDescent="0.2">
      <c r="A453" s="138" t="str">
        <f>'Permitted Sources'!A277</f>
        <v>WYDEQ Permitted Sources</v>
      </c>
      <c r="B453" s="138" t="str">
        <f>'Permitted Sources'!B277</f>
        <v>56</v>
      </c>
      <c r="C453" s="138">
        <f>'Permitted Sources'!C277</f>
        <v>56037</v>
      </c>
      <c r="D453" s="138">
        <f>'Permitted Sources'!F277</f>
        <v>20200202</v>
      </c>
      <c r="E453" t="str">
        <f>'Permitted Sources'!I277</f>
        <v>Compressor Engines</v>
      </c>
      <c r="F453" s="177">
        <f>'Permitted Sources'!J277</f>
        <v>15.1</v>
      </c>
      <c r="G453" s="177">
        <f>'Permitted Sources'!K277</f>
        <v>5</v>
      </c>
      <c r="H453" s="177">
        <f>'Permitted Sources'!L277</f>
        <v>30.3</v>
      </c>
      <c r="I453" s="177" t="str">
        <f>'Permitted Sources'!M277</f>
        <v/>
      </c>
      <c r="J453" s="177" t="str">
        <f>'Permitted Sources'!N277</f>
        <v/>
      </c>
      <c r="K453" s="221" t="str">
        <f>VLOOKUP(C453,fips_xref!$A$5:$H$28,8,FALSE)</f>
        <v>Total</v>
      </c>
      <c r="L453" s="25" t="str">
        <f t="shared" si="6"/>
        <v>Compressor Engines</v>
      </c>
    </row>
    <row r="454" spans="1:12" x14ac:dyDescent="0.2">
      <c r="A454" s="138" t="str">
        <f>'Permitted Sources'!A278</f>
        <v>WYDEQ Permitted Sources</v>
      </c>
      <c r="B454" s="138" t="str">
        <f>'Permitted Sources'!B278</f>
        <v>56</v>
      </c>
      <c r="C454" s="138">
        <f>'Permitted Sources'!C278</f>
        <v>56037</v>
      </c>
      <c r="D454" s="138">
        <f>'Permitted Sources'!F278</f>
        <v>20200202</v>
      </c>
      <c r="E454" t="str">
        <f>'Permitted Sources'!I278</f>
        <v>Compressor Engines</v>
      </c>
      <c r="F454" s="177">
        <f>'Permitted Sources'!J278</f>
        <v>15.2</v>
      </c>
      <c r="G454" s="177">
        <f>'Permitted Sources'!K278</f>
        <v>5</v>
      </c>
      <c r="H454" s="177">
        <f>'Permitted Sources'!L278</f>
        <v>30.4</v>
      </c>
      <c r="I454" s="177" t="str">
        <f>'Permitted Sources'!M278</f>
        <v/>
      </c>
      <c r="J454" s="177" t="str">
        <f>'Permitted Sources'!N278</f>
        <v/>
      </c>
      <c r="K454" s="221" t="str">
        <f>VLOOKUP(C454,fips_xref!$A$5:$H$28,8,FALSE)</f>
        <v>Total</v>
      </c>
      <c r="L454" s="25" t="str">
        <f t="shared" si="6"/>
        <v>Compressor Engines</v>
      </c>
    </row>
    <row r="455" spans="1:12" x14ac:dyDescent="0.2">
      <c r="A455" s="138" t="str">
        <f>'Permitted Sources'!A279</f>
        <v>WYDEQ Permitted Sources</v>
      </c>
      <c r="B455" s="138" t="str">
        <f>'Permitted Sources'!B279</f>
        <v>56</v>
      </c>
      <c r="C455" s="138">
        <f>'Permitted Sources'!C279</f>
        <v>56037</v>
      </c>
      <c r="D455" s="138">
        <f>'Permitted Sources'!F279</f>
        <v>31088811</v>
      </c>
      <c r="E455" t="str">
        <f>'Permitted Sources'!I279</f>
        <v>Permitted Fugitives</v>
      </c>
      <c r="F455" s="177" t="str">
        <f>'Permitted Sources'!J279</f>
        <v/>
      </c>
      <c r="G455" s="177">
        <f>'Permitted Sources'!K279</f>
        <v>6.6</v>
      </c>
      <c r="H455" s="177" t="str">
        <f>'Permitted Sources'!L279</f>
        <v/>
      </c>
      <c r="I455" s="177" t="str">
        <f>'Permitted Sources'!M279</f>
        <v/>
      </c>
      <c r="J455" s="177" t="str">
        <f>'Permitted Sources'!N279</f>
        <v/>
      </c>
      <c r="K455" s="221" t="str">
        <f>VLOOKUP(C455,fips_xref!$A$5:$H$28,8,FALSE)</f>
        <v>Total</v>
      </c>
      <c r="L455" s="25" t="str">
        <f t="shared" ref="L455:L518" si="7">IF(E455="Unpermitted Fugitives","Fugitives",IF(E455="Natural Gas Processing Facilities, Pump Seals","Fugitives",IF(E455="Natural Gas Production, All Equipt Leak Fugitives","Fugitives",IF(E455="External Combustion Boilers","Heaters",IF(E455="Permitted Tank Losses","Condensate tank ",IF(E455="Permitted Fugitives","Fugitives",IF(E455="Process Heaters","Heaters",E455)))))))</f>
        <v>Fugitives</v>
      </c>
    </row>
    <row r="456" spans="1:12" x14ac:dyDescent="0.2">
      <c r="A456" s="138" t="str">
        <f>'Permitted Sources'!A280</f>
        <v>WYDEQ Permitted Sources</v>
      </c>
      <c r="B456" s="138" t="str">
        <f>'Permitted Sources'!B280</f>
        <v>56</v>
      </c>
      <c r="C456" s="138">
        <f>'Permitted Sources'!C280</f>
        <v>56037</v>
      </c>
      <c r="D456" s="138">
        <f>'Permitted Sources'!F280</f>
        <v>20200201</v>
      </c>
      <c r="E456" t="str">
        <f>'Permitted Sources'!I280</f>
        <v>Compressor Engines</v>
      </c>
      <c r="F456" s="177">
        <f>'Permitted Sources'!J280</f>
        <v>4.3</v>
      </c>
      <c r="G456" s="177">
        <f>'Permitted Sources'!K280</f>
        <v>23.3</v>
      </c>
      <c r="H456" s="177">
        <f>'Permitted Sources'!L280</f>
        <v>0.9</v>
      </c>
      <c r="I456" s="177" t="str">
        <f>'Permitted Sources'!M280</f>
        <v/>
      </c>
      <c r="J456" s="177" t="str">
        <f>'Permitted Sources'!N280</f>
        <v/>
      </c>
      <c r="K456" s="221" t="str">
        <f>VLOOKUP(C456,fips_xref!$A$5:$H$28,8,FALSE)</f>
        <v>Total</v>
      </c>
      <c r="L456" s="25" t="str">
        <f t="shared" si="7"/>
        <v>Compressor Engines</v>
      </c>
    </row>
    <row r="457" spans="1:12" x14ac:dyDescent="0.2">
      <c r="A457" s="138" t="str">
        <f>'Permitted Sources'!A281</f>
        <v>WYDEQ Permitted Sources</v>
      </c>
      <c r="B457" s="138" t="str">
        <f>'Permitted Sources'!B281</f>
        <v>56</v>
      </c>
      <c r="C457" s="138">
        <f>'Permitted Sources'!C281</f>
        <v>56037</v>
      </c>
      <c r="D457" s="138">
        <f>'Permitted Sources'!F281</f>
        <v>20200202</v>
      </c>
      <c r="E457" t="str">
        <f>'Permitted Sources'!I281</f>
        <v>Compressor Engines</v>
      </c>
      <c r="F457" s="177">
        <f>'Permitted Sources'!J281</f>
        <v>3.6</v>
      </c>
      <c r="G457" s="177">
        <f>'Permitted Sources'!K281</f>
        <v>2</v>
      </c>
      <c r="H457" s="177">
        <f>'Permitted Sources'!L281</f>
        <v>11.3</v>
      </c>
      <c r="I457" s="177" t="str">
        <f>'Permitted Sources'!M281</f>
        <v/>
      </c>
      <c r="J457" s="177" t="str">
        <f>'Permitted Sources'!N281</f>
        <v/>
      </c>
      <c r="K457" s="221" t="str">
        <f>VLOOKUP(C457,fips_xref!$A$5:$H$28,8,FALSE)</f>
        <v>Total</v>
      </c>
      <c r="L457" s="25" t="str">
        <f t="shared" si="7"/>
        <v>Compressor Engines</v>
      </c>
    </row>
    <row r="458" spans="1:12" x14ac:dyDescent="0.2">
      <c r="A458" s="138" t="str">
        <f>'Permitted Sources'!A282</f>
        <v>WYDEQ Permitted Sources</v>
      </c>
      <c r="B458" s="138" t="str">
        <f>'Permitted Sources'!B282</f>
        <v>56</v>
      </c>
      <c r="C458" s="138">
        <f>'Permitted Sources'!C282</f>
        <v>56037</v>
      </c>
      <c r="D458" s="138">
        <f>'Permitted Sources'!F282</f>
        <v>20200202</v>
      </c>
      <c r="E458" t="str">
        <f>'Permitted Sources'!I282</f>
        <v>Compressor Engines</v>
      </c>
      <c r="F458" s="177">
        <f>'Permitted Sources'!J282</f>
        <v>2.7</v>
      </c>
      <c r="G458" s="177">
        <f>'Permitted Sources'!K282</f>
        <v>1.5</v>
      </c>
      <c r="H458" s="177">
        <f>'Permitted Sources'!L282</f>
        <v>8.3000000000000007</v>
      </c>
      <c r="I458" s="177" t="str">
        <f>'Permitted Sources'!M282</f>
        <v/>
      </c>
      <c r="J458" s="177" t="str">
        <f>'Permitted Sources'!N282</f>
        <v/>
      </c>
      <c r="K458" s="221" t="str">
        <f>VLOOKUP(C458,fips_xref!$A$5:$H$28,8,FALSE)</f>
        <v>Total</v>
      </c>
      <c r="L458" s="25" t="str">
        <f t="shared" si="7"/>
        <v>Compressor Engines</v>
      </c>
    </row>
    <row r="459" spans="1:12" x14ac:dyDescent="0.2">
      <c r="A459" s="138" t="str">
        <f>'Permitted Sources'!A283</f>
        <v>WYDEQ Permitted Sources</v>
      </c>
      <c r="B459" s="138" t="str">
        <f>'Permitted Sources'!B283</f>
        <v>56</v>
      </c>
      <c r="C459" s="138">
        <f>'Permitted Sources'!C283</f>
        <v>56037</v>
      </c>
      <c r="D459" s="138">
        <f>'Permitted Sources'!F283</f>
        <v>20200202</v>
      </c>
      <c r="E459" t="str">
        <f>'Permitted Sources'!I283</f>
        <v>Compressor Engines</v>
      </c>
      <c r="F459" s="177">
        <f>'Permitted Sources'!J283</f>
        <v>3.1</v>
      </c>
      <c r="G459" s="177">
        <f>'Permitted Sources'!K283</f>
        <v>1.7</v>
      </c>
      <c r="H459" s="177">
        <f>'Permitted Sources'!L283</f>
        <v>9.6999999999999993</v>
      </c>
      <c r="I459" s="177" t="str">
        <f>'Permitted Sources'!M283</f>
        <v/>
      </c>
      <c r="J459" s="177" t="str">
        <f>'Permitted Sources'!N283</f>
        <v/>
      </c>
      <c r="K459" s="221" t="str">
        <f>VLOOKUP(C459,fips_xref!$A$5:$H$28,8,FALSE)</f>
        <v>Total</v>
      </c>
      <c r="L459" s="25" t="str">
        <f t="shared" si="7"/>
        <v>Compressor Engines</v>
      </c>
    </row>
    <row r="460" spans="1:12" x14ac:dyDescent="0.2">
      <c r="A460" s="138" t="str">
        <f>'Permitted Sources'!A284</f>
        <v>WYDEQ Permitted Sources</v>
      </c>
      <c r="B460" s="138" t="str">
        <f>'Permitted Sources'!B284</f>
        <v>56</v>
      </c>
      <c r="C460" s="138">
        <f>'Permitted Sources'!C284</f>
        <v>56037</v>
      </c>
      <c r="D460" s="138">
        <f>'Permitted Sources'!F284</f>
        <v>20200202</v>
      </c>
      <c r="E460" t="str">
        <f>'Permitted Sources'!I284</f>
        <v>Compressor Engines</v>
      </c>
      <c r="F460" s="177">
        <f>'Permitted Sources'!J284</f>
        <v>3.3</v>
      </c>
      <c r="G460" s="177">
        <f>'Permitted Sources'!K284</f>
        <v>1.8</v>
      </c>
      <c r="H460" s="177">
        <f>'Permitted Sources'!L284</f>
        <v>10.199999999999999</v>
      </c>
      <c r="I460" s="177" t="str">
        <f>'Permitted Sources'!M284</f>
        <v/>
      </c>
      <c r="J460" s="177" t="str">
        <f>'Permitted Sources'!N284</f>
        <v/>
      </c>
      <c r="K460" s="221" t="str">
        <f>VLOOKUP(C460,fips_xref!$A$5:$H$28,8,FALSE)</f>
        <v>Total</v>
      </c>
      <c r="L460" s="25" t="str">
        <f t="shared" si="7"/>
        <v>Compressor Engines</v>
      </c>
    </row>
    <row r="461" spans="1:12" x14ac:dyDescent="0.2">
      <c r="A461" s="138" t="str">
        <f>'Permitted Sources'!A285</f>
        <v>WYDEQ Permitted Sources</v>
      </c>
      <c r="B461" s="138" t="str">
        <f>'Permitted Sources'!B285</f>
        <v>56</v>
      </c>
      <c r="C461" s="138">
        <f>'Permitted Sources'!C285</f>
        <v>56037</v>
      </c>
      <c r="D461" s="138">
        <f>'Permitted Sources'!F285</f>
        <v>20200202</v>
      </c>
      <c r="E461" t="str">
        <f>'Permitted Sources'!I285</f>
        <v>Compressor Engines</v>
      </c>
      <c r="F461" s="177">
        <f>'Permitted Sources'!J285</f>
        <v>0.2</v>
      </c>
      <c r="G461" s="177" t="str">
        <f>'Permitted Sources'!K285</f>
        <v/>
      </c>
      <c r="H461" s="177" t="str">
        <f>'Permitted Sources'!L285</f>
        <v/>
      </c>
      <c r="I461" s="177" t="str">
        <f>'Permitted Sources'!M285</f>
        <v/>
      </c>
      <c r="J461" s="177" t="str">
        <f>'Permitted Sources'!N285</f>
        <v/>
      </c>
      <c r="K461" s="221" t="str">
        <f>VLOOKUP(C461,fips_xref!$A$5:$H$28,8,FALSE)</f>
        <v>Total</v>
      </c>
      <c r="L461" s="25" t="str">
        <f t="shared" si="7"/>
        <v>Compressor Engines</v>
      </c>
    </row>
    <row r="462" spans="1:12" x14ac:dyDescent="0.2">
      <c r="A462" s="138" t="str">
        <f>'Permitted Sources'!A286</f>
        <v>WYDEQ Permitted Sources</v>
      </c>
      <c r="B462" s="138" t="str">
        <f>'Permitted Sources'!B286</f>
        <v>56</v>
      </c>
      <c r="C462" s="138">
        <f>'Permitted Sources'!C286</f>
        <v>56037</v>
      </c>
      <c r="D462" s="138">
        <f>'Permitted Sources'!F286</f>
        <v>31000404</v>
      </c>
      <c r="E462" t="str">
        <f>'Permitted Sources'!I286</f>
        <v>Process Heaters</v>
      </c>
      <c r="F462" s="177">
        <f>'Permitted Sources'!J286</f>
        <v>0.3</v>
      </c>
      <c r="G462" s="177" t="str">
        <f>'Permitted Sources'!K286</f>
        <v/>
      </c>
      <c r="H462" s="177">
        <f>'Permitted Sources'!L286</f>
        <v>0.1</v>
      </c>
      <c r="I462" s="177" t="str">
        <f>'Permitted Sources'!M286</f>
        <v/>
      </c>
      <c r="J462" s="177" t="str">
        <f>'Permitted Sources'!N286</f>
        <v/>
      </c>
      <c r="K462" s="221" t="str">
        <f>VLOOKUP(C462,fips_xref!$A$5:$H$28,8,FALSE)</f>
        <v>Total</v>
      </c>
      <c r="L462" s="25" t="str">
        <f t="shared" si="7"/>
        <v>Heaters</v>
      </c>
    </row>
    <row r="463" spans="1:12" x14ac:dyDescent="0.2">
      <c r="A463" s="138" t="str">
        <f>'Permitted Sources'!A287</f>
        <v>WYDEQ Permitted Sources</v>
      </c>
      <c r="B463" s="138" t="str">
        <f>'Permitted Sources'!B287</f>
        <v>56</v>
      </c>
      <c r="C463" s="138">
        <f>'Permitted Sources'!C287</f>
        <v>56037</v>
      </c>
      <c r="D463" s="138">
        <f>'Permitted Sources'!F287</f>
        <v>31088811</v>
      </c>
      <c r="E463" t="str">
        <f>'Permitted Sources'!I287</f>
        <v>Permitted Fugitives</v>
      </c>
      <c r="F463" s="177" t="str">
        <f>'Permitted Sources'!J287</f>
        <v/>
      </c>
      <c r="G463" s="177">
        <f>'Permitted Sources'!K287</f>
        <v>0.3</v>
      </c>
      <c r="H463" s="177" t="str">
        <f>'Permitted Sources'!L287</f>
        <v/>
      </c>
      <c r="I463" s="177" t="str">
        <f>'Permitted Sources'!M287</f>
        <v/>
      </c>
      <c r="J463" s="177" t="str">
        <f>'Permitted Sources'!N287</f>
        <v/>
      </c>
      <c r="K463" s="221" t="str">
        <f>VLOOKUP(C463,fips_xref!$A$5:$H$28,8,FALSE)</f>
        <v>Total</v>
      </c>
      <c r="L463" s="25" t="str">
        <f t="shared" si="7"/>
        <v>Fugitives</v>
      </c>
    </row>
    <row r="464" spans="1:12" x14ac:dyDescent="0.2">
      <c r="A464" s="138" t="str">
        <f>'Permitted Sources'!A288</f>
        <v>WYDEQ Permitted Sources</v>
      </c>
      <c r="B464" s="138" t="str">
        <f>'Permitted Sources'!B288</f>
        <v>56</v>
      </c>
      <c r="C464" s="138">
        <f>'Permitted Sources'!C288</f>
        <v>56041</v>
      </c>
      <c r="D464" s="138">
        <f>'Permitted Sources'!F288</f>
        <v>30600105</v>
      </c>
      <c r="E464" t="str">
        <f>'Permitted Sources'!I288</f>
        <v>Process Heaters</v>
      </c>
      <c r="F464" s="177">
        <f>'Permitted Sources'!J288</f>
        <v>1</v>
      </c>
      <c r="G464" s="177" t="str">
        <f>'Permitted Sources'!K288</f>
        <v/>
      </c>
      <c r="H464" s="177">
        <f>'Permitted Sources'!L288</f>
        <v>0.9</v>
      </c>
      <c r="I464" s="177" t="str">
        <f>'Permitted Sources'!M288</f>
        <v/>
      </c>
      <c r="J464" s="177" t="str">
        <f>'Permitted Sources'!N288</f>
        <v/>
      </c>
      <c r="K464" s="221" t="str">
        <f>VLOOKUP(C464,fips_xref!$A$5:$H$28,8,FALSE)</f>
        <v>Total</v>
      </c>
      <c r="L464" s="25" t="str">
        <f t="shared" si="7"/>
        <v>Heaters</v>
      </c>
    </row>
    <row r="465" spans="1:12" x14ac:dyDescent="0.2">
      <c r="A465" s="138" t="str">
        <f>'Permitted Sources'!A289</f>
        <v>WYDEQ Permitted Sources</v>
      </c>
      <c r="B465" s="138" t="str">
        <f>'Permitted Sources'!B289</f>
        <v>56</v>
      </c>
      <c r="C465" s="138">
        <f>'Permitted Sources'!C289</f>
        <v>56041</v>
      </c>
      <c r="D465" s="138">
        <f>'Permitted Sources'!F289</f>
        <v>30600105</v>
      </c>
      <c r="E465" t="str">
        <f>'Permitted Sources'!I289</f>
        <v>Process Heaters</v>
      </c>
      <c r="F465" s="177">
        <f>'Permitted Sources'!J289</f>
        <v>1</v>
      </c>
      <c r="G465" s="177" t="str">
        <f>'Permitted Sources'!K289</f>
        <v/>
      </c>
      <c r="H465" s="177">
        <f>'Permitted Sources'!L289</f>
        <v>0.9</v>
      </c>
      <c r="I465" s="177" t="str">
        <f>'Permitted Sources'!M289</f>
        <v/>
      </c>
      <c r="J465" s="177" t="str">
        <f>'Permitted Sources'!N289</f>
        <v/>
      </c>
      <c r="K465" s="221" t="str">
        <f>VLOOKUP(C465,fips_xref!$A$5:$H$28,8,FALSE)</f>
        <v>Total</v>
      </c>
      <c r="L465" s="25" t="str">
        <f t="shared" si="7"/>
        <v>Heaters</v>
      </c>
    </row>
    <row r="466" spans="1:12" x14ac:dyDescent="0.2">
      <c r="A466" s="138" t="str">
        <f>'Permitted Sources'!A290</f>
        <v>WYDEQ Permitted Sources</v>
      </c>
      <c r="B466" s="138" t="str">
        <f>'Permitted Sources'!B290</f>
        <v>56</v>
      </c>
      <c r="C466" s="138">
        <f>'Permitted Sources'!C290</f>
        <v>56041</v>
      </c>
      <c r="D466" s="138">
        <f>'Permitted Sources'!F290</f>
        <v>30600903</v>
      </c>
      <c r="E466" t="str">
        <f>'Permitted Sources'!I290</f>
        <v xml:space="preserve">Natural Gas Production, Flares </v>
      </c>
      <c r="F466" s="177" t="str">
        <f>'Permitted Sources'!J290</f>
        <v/>
      </c>
      <c r="G466" s="177" t="str">
        <f>'Permitted Sources'!K290</f>
        <v/>
      </c>
      <c r="H466" s="177" t="str">
        <f>'Permitted Sources'!L290</f>
        <v/>
      </c>
      <c r="I466" s="177">
        <f>'Permitted Sources'!M290</f>
        <v>3.5</v>
      </c>
      <c r="J466" s="177" t="str">
        <f>'Permitted Sources'!N290</f>
        <v/>
      </c>
      <c r="K466" s="221" t="str">
        <f>VLOOKUP(C466,fips_xref!$A$5:$H$28,8,FALSE)</f>
        <v>Total</v>
      </c>
      <c r="L466" s="25" t="str">
        <f t="shared" si="7"/>
        <v xml:space="preserve">Natural Gas Production, Flares </v>
      </c>
    </row>
    <row r="467" spans="1:12" x14ac:dyDescent="0.2">
      <c r="A467" s="138" t="str">
        <f>'Permitted Sources'!A291</f>
        <v>WYDEQ Permitted Sources</v>
      </c>
      <c r="B467" s="138" t="str">
        <f>'Permitted Sources'!B291</f>
        <v>56</v>
      </c>
      <c r="C467" s="138">
        <f>'Permitted Sources'!C291</f>
        <v>56041</v>
      </c>
      <c r="D467" s="138">
        <f>'Permitted Sources'!F291</f>
        <v>30600903</v>
      </c>
      <c r="E467" t="str">
        <f>'Permitted Sources'!I291</f>
        <v xml:space="preserve">Natural Gas Production, Flares </v>
      </c>
      <c r="F467" s="177">
        <f>'Permitted Sources'!J291</f>
        <v>0.1</v>
      </c>
      <c r="G467" s="177" t="str">
        <f>'Permitted Sources'!K291</f>
        <v/>
      </c>
      <c r="H467" s="177" t="str">
        <f>'Permitted Sources'!L291</f>
        <v/>
      </c>
      <c r="I467" s="177" t="str">
        <f>'Permitted Sources'!M291</f>
        <v/>
      </c>
      <c r="J467" s="177" t="str">
        <f>'Permitted Sources'!N291</f>
        <v/>
      </c>
      <c r="K467" s="221" t="str">
        <f>VLOOKUP(C467,fips_xref!$A$5:$H$28,8,FALSE)</f>
        <v>Total</v>
      </c>
      <c r="L467" s="25" t="str">
        <f t="shared" si="7"/>
        <v xml:space="preserve">Natural Gas Production, Flares </v>
      </c>
    </row>
    <row r="468" spans="1:12" x14ac:dyDescent="0.2">
      <c r="A468" s="138" t="str">
        <f>'Permitted Sources'!A292</f>
        <v>WYDEQ Permitted Sources</v>
      </c>
      <c r="B468" s="138" t="str">
        <f>'Permitted Sources'!B292</f>
        <v>56</v>
      </c>
      <c r="C468" s="138">
        <f>'Permitted Sources'!C292</f>
        <v>56041</v>
      </c>
      <c r="D468" s="138">
        <f>'Permitted Sources'!F292</f>
        <v>31088811</v>
      </c>
      <c r="E468" t="str">
        <f>'Permitted Sources'!I292</f>
        <v>Permitted Fugitives</v>
      </c>
      <c r="F468" s="177" t="str">
        <f>'Permitted Sources'!J292</f>
        <v/>
      </c>
      <c r="G468" s="177">
        <f>'Permitted Sources'!K292</f>
        <v>3.2</v>
      </c>
      <c r="H468" s="177" t="str">
        <f>'Permitted Sources'!L292</f>
        <v/>
      </c>
      <c r="I468" s="177" t="str">
        <f>'Permitted Sources'!M292</f>
        <v/>
      </c>
      <c r="J468" s="177" t="str">
        <f>'Permitted Sources'!N292</f>
        <v/>
      </c>
      <c r="K468" s="221" t="str">
        <f>VLOOKUP(C468,fips_xref!$A$5:$H$28,8,FALSE)</f>
        <v>Total</v>
      </c>
      <c r="L468" s="25" t="str">
        <f t="shared" si="7"/>
        <v>Fugitives</v>
      </c>
    </row>
    <row r="469" spans="1:12" x14ac:dyDescent="0.2">
      <c r="A469" s="138" t="str">
        <f>'Permitted Sources'!A293</f>
        <v>WYDEQ Permitted Sources</v>
      </c>
      <c r="B469" s="138" t="str">
        <f>'Permitted Sources'!B293</f>
        <v>56</v>
      </c>
      <c r="C469" s="138">
        <f>'Permitted Sources'!C293</f>
        <v>56041</v>
      </c>
      <c r="D469" s="138">
        <f>'Permitted Sources'!F293</f>
        <v>10200601</v>
      </c>
      <c r="E469" t="str">
        <f>'Permitted Sources'!I293</f>
        <v>Process Heaters</v>
      </c>
      <c r="F469" s="177">
        <f>'Permitted Sources'!J293</f>
        <v>9.4</v>
      </c>
      <c r="G469" s="177" t="str">
        <f>'Permitted Sources'!K293</f>
        <v/>
      </c>
      <c r="H469" s="177">
        <f>'Permitted Sources'!L293</f>
        <v>2.5</v>
      </c>
      <c r="I469" s="177">
        <f>'Permitted Sources'!M293</f>
        <v>4.2999999999999997E-2</v>
      </c>
      <c r="J469" s="177">
        <f>'Permitted Sources'!N293</f>
        <v>0.4</v>
      </c>
      <c r="K469" s="221" t="str">
        <f>VLOOKUP(C469,fips_xref!$A$5:$H$28,8,FALSE)</f>
        <v>Total</v>
      </c>
      <c r="L469" s="25" t="str">
        <f t="shared" si="7"/>
        <v>Heaters</v>
      </c>
    </row>
    <row r="470" spans="1:12" x14ac:dyDescent="0.2">
      <c r="A470" s="138" t="str">
        <f>'Permitted Sources'!A294</f>
        <v>WYDEQ Permitted Sources</v>
      </c>
      <c r="B470" s="138" t="str">
        <f>'Permitted Sources'!B294</f>
        <v>56</v>
      </c>
      <c r="C470" s="138">
        <f>'Permitted Sources'!C294</f>
        <v>56041</v>
      </c>
      <c r="D470" s="138">
        <f>'Permitted Sources'!F294</f>
        <v>31000208</v>
      </c>
      <c r="E470" t="str">
        <f>'Permitted Sources'!I294</f>
        <v>Other Not Classified</v>
      </c>
      <c r="F470" s="177">
        <f>'Permitted Sources'!J294</f>
        <v>7.8</v>
      </c>
      <c r="G470" s="177">
        <f>'Permitted Sources'!K294</f>
        <v>0.2</v>
      </c>
      <c r="H470" s="177">
        <f>'Permitted Sources'!L294</f>
        <v>198.3</v>
      </c>
      <c r="I470" s="177">
        <f>'Permitted Sources'!M294</f>
        <v>49.6</v>
      </c>
      <c r="J470" s="177" t="str">
        <f>'Permitted Sources'!N294</f>
        <v/>
      </c>
      <c r="K470" s="221" t="str">
        <f>VLOOKUP(C470,fips_xref!$A$5:$H$28,8,FALSE)</f>
        <v>Total</v>
      </c>
      <c r="L470" s="25" t="str">
        <f t="shared" si="7"/>
        <v>Other Not Classified</v>
      </c>
    </row>
    <row r="471" spans="1:12" x14ac:dyDescent="0.2">
      <c r="A471" s="138" t="str">
        <f>'Permitted Sources'!A295</f>
        <v>WYDEQ Permitted Sources</v>
      </c>
      <c r="B471" s="138" t="str">
        <f>'Permitted Sources'!B295</f>
        <v>56</v>
      </c>
      <c r="C471" s="138">
        <f>'Permitted Sources'!C295</f>
        <v>56041</v>
      </c>
      <c r="D471" s="138">
        <f>'Permitted Sources'!F295</f>
        <v>10200601</v>
      </c>
      <c r="E471" t="str">
        <f>'Permitted Sources'!I295</f>
        <v>Process Heaters</v>
      </c>
      <c r="F471" s="177">
        <f>'Permitted Sources'!J295</f>
        <v>22.9</v>
      </c>
      <c r="G471" s="177" t="str">
        <f>'Permitted Sources'!K295</f>
        <v/>
      </c>
      <c r="H471" s="177">
        <f>'Permitted Sources'!L295</f>
        <v>5.7</v>
      </c>
      <c r="I471" s="177">
        <f>'Permitted Sources'!M295</f>
        <v>9.8000000000000004E-2</v>
      </c>
      <c r="J471" s="177">
        <f>'Permitted Sources'!N295</f>
        <v>1</v>
      </c>
      <c r="K471" s="221" t="str">
        <f>VLOOKUP(C471,fips_xref!$A$5:$H$28,8,FALSE)</f>
        <v>Total</v>
      </c>
      <c r="L471" s="25" t="str">
        <f t="shared" si="7"/>
        <v>Heaters</v>
      </c>
    </row>
    <row r="472" spans="1:12" x14ac:dyDescent="0.2">
      <c r="A472" s="138" t="str">
        <f>'Permitted Sources'!A296</f>
        <v>WYDEQ Permitted Sources</v>
      </c>
      <c r="B472" s="138" t="str">
        <f>'Permitted Sources'!B296</f>
        <v>56</v>
      </c>
      <c r="C472" s="138">
        <f>'Permitted Sources'!C296</f>
        <v>56041</v>
      </c>
      <c r="D472" s="138">
        <f>'Permitted Sources'!F296</f>
        <v>10200601</v>
      </c>
      <c r="E472" t="str">
        <f>'Permitted Sources'!I296</f>
        <v>Process Heaters</v>
      </c>
      <c r="F472" s="177">
        <f>'Permitted Sources'!J296</f>
        <v>18.5</v>
      </c>
      <c r="G472" s="177" t="str">
        <f>'Permitted Sources'!K296</f>
        <v/>
      </c>
      <c r="H472" s="177">
        <f>'Permitted Sources'!L296</f>
        <v>4.5999999999999996</v>
      </c>
      <c r="I472" s="177">
        <f>'Permitted Sources'!M296</f>
        <v>7.9000000000000001E-2</v>
      </c>
      <c r="J472" s="177">
        <f>'Permitted Sources'!N296</f>
        <v>0.8</v>
      </c>
      <c r="K472" s="221" t="str">
        <f>VLOOKUP(C472,fips_xref!$A$5:$H$28,8,FALSE)</f>
        <v>Total</v>
      </c>
      <c r="L472" s="25" t="str">
        <f t="shared" si="7"/>
        <v>Heaters</v>
      </c>
    </row>
    <row r="473" spans="1:12" x14ac:dyDescent="0.2">
      <c r="A473" s="138" t="str">
        <f>'Permitted Sources'!A297</f>
        <v>WYDEQ Permitted Sources</v>
      </c>
      <c r="B473" s="138" t="str">
        <f>'Permitted Sources'!B297</f>
        <v>56</v>
      </c>
      <c r="C473" s="138">
        <f>'Permitted Sources'!C297</f>
        <v>56041</v>
      </c>
      <c r="D473" s="138">
        <f>'Permitted Sources'!F297</f>
        <v>31000205</v>
      </c>
      <c r="E473" t="str">
        <f>'Permitted Sources'!I297</f>
        <v xml:space="preserve">Natural Gas Production, Flares </v>
      </c>
      <c r="F473" s="177">
        <f>'Permitted Sources'!J297</f>
        <v>0.2</v>
      </c>
      <c r="G473" s="177">
        <f>'Permitted Sources'!K297</f>
        <v>2.91</v>
      </c>
      <c r="H473" s="177">
        <f>'Permitted Sources'!L297</f>
        <v>0.1</v>
      </c>
      <c r="I473" s="177">
        <f>'Permitted Sources'!M297</f>
        <v>90.8</v>
      </c>
      <c r="J473" s="177" t="str">
        <f>'Permitted Sources'!N297</f>
        <v/>
      </c>
      <c r="K473" s="221" t="str">
        <f>VLOOKUP(C473,fips_xref!$A$5:$H$28,8,FALSE)</f>
        <v>Total</v>
      </c>
      <c r="L473" s="25" t="str">
        <f t="shared" si="7"/>
        <v xml:space="preserve">Natural Gas Production, Flares </v>
      </c>
    </row>
    <row r="474" spans="1:12" x14ac:dyDescent="0.2">
      <c r="A474" s="138" t="str">
        <f>'Permitted Sources'!A298</f>
        <v>WYDEQ Permitted Sources</v>
      </c>
      <c r="B474" s="138" t="str">
        <f>'Permitted Sources'!B298</f>
        <v>56</v>
      </c>
      <c r="C474" s="138">
        <f>'Permitted Sources'!C298</f>
        <v>56041</v>
      </c>
      <c r="D474" s="138">
        <f>'Permitted Sources'!F298</f>
        <v>31000205</v>
      </c>
      <c r="E474" t="str">
        <f>'Permitted Sources'!I298</f>
        <v xml:space="preserve">Natural Gas Production, Flares </v>
      </c>
      <c r="F474" s="177">
        <f>'Permitted Sources'!J298</f>
        <v>0</v>
      </c>
      <c r="G474" s="177">
        <f>'Permitted Sources'!K298</f>
        <v>0</v>
      </c>
      <c r="H474" s="177">
        <f>'Permitted Sources'!L298</f>
        <v>0</v>
      </c>
      <c r="I474" s="177">
        <f>'Permitted Sources'!M298</f>
        <v>0</v>
      </c>
      <c r="J474" s="177" t="str">
        <f>'Permitted Sources'!N298</f>
        <v/>
      </c>
      <c r="K474" s="221" t="str">
        <f>VLOOKUP(C474,fips_xref!$A$5:$H$28,8,FALSE)</f>
        <v>Total</v>
      </c>
      <c r="L474" s="25" t="str">
        <f t="shared" si="7"/>
        <v xml:space="preserve">Natural Gas Production, Flares </v>
      </c>
    </row>
    <row r="475" spans="1:12" x14ac:dyDescent="0.2">
      <c r="A475" s="138" t="str">
        <f>'Permitted Sources'!A299</f>
        <v>WYDEQ Permitted Sources</v>
      </c>
      <c r="B475" s="138" t="str">
        <f>'Permitted Sources'!B299</f>
        <v>56</v>
      </c>
      <c r="C475" s="138">
        <f>'Permitted Sources'!C299</f>
        <v>56041</v>
      </c>
      <c r="D475" s="138">
        <f>'Permitted Sources'!F299</f>
        <v>31000220</v>
      </c>
      <c r="E475" t="str">
        <f>'Permitted Sources'!I299</f>
        <v>Permitted Fugitives</v>
      </c>
      <c r="F475" s="177" t="str">
        <f>'Permitted Sources'!J299</f>
        <v/>
      </c>
      <c r="G475" s="177">
        <f>'Permitted Sources'!K299</f>
        <v>49.2</v>
      </c>
      <c r="H475" s="177" t="str">
        <f>'Permitted Sources'!L299</f>
        <v/>
      </c>
      <c r="I475" s="177">
        <f>'Permitted Sources'!M299</f>
        <v>0.1</v>
      </c>
      <c r="J475" s="177" t="str">
        <f>'Permitted Sources'!N299</f>
        <v/>
      </c>
      <c r="K475" s="221" t="str">
        <f>VLOOKUP(C475,fips_xref!$A$5:$H$28,8,FALSE)</f>
        <v>Total</v>
      </c>
      <c r="L475" s="25" t="str">
        <f t="shared" si="7"/>
        <v>Fugitives</v>
      </c>
    </row>
    <row r="476" spans="1:12" x14ac:dyDescent="0.2">
      <c r="A476" s="138" t="str">
        <f>'Permitted Sources'!A300</f>
        <v>WYDEQ Permitted Sources</v>
      </c>
      <c r="B476" s="138" t="str">
        <f>'Permitted Sources'!B300</f>
        <v>56</v>
      </c>
      <c r="C476" s="138">
        <f>'Permitted Sources'!C300</f>
        <v>56041</v>
      </c>
      <c r="D476" s="138">
        <f>'Permitted Sources'!F300</f>
        <v>31000208</v>
      </c>
      <c r="E476" t="str">
        <f>'Permitted Sources'!I300</f>
        <v>Other Not Classified</v>
      </c>
      <c r="F476" s="177" t="str">
        <f>'Permitted Sources'!J300</f>
        <v/>
      </c>
      <c r="G476" s="177" t="str">
        <f>'Permitted Sources'!K300</f>
        <v/>
      </c>
      <c r="H476" s="177" t="str">
        <f>'Permitted Sources'!L300</f>
        <v/>
      </c>
      <c r="I476" s="177">
        <f>'Permitted Sources'!M300</f>
        <v>44.1</v>
      </c>
      <c r="J476" s="177" t="str">
        <f>'Permitted Sources'!N300</f>
        <v/>
      </c>
      <c r="K476" s="221" t="str">
        <f>VLOOKUP(C476,fips_xref!$A$5:$H$28,8,FALSE)</f>
        <v>Total</v>
      </c>
      <c r="L476" s="25" t="str">
        <f t="shared" si="7"/>
        <v>Other Not Classified</v>
      </c>
    </row>
    <row r="477" spans="1:12" x14ac:dyDescent="0.2">
      <c r="A477" s="138" t="str">
        <f>'Permitted Sources'!A301</f>
        <v>WYDEQ Permitted Sources</v>
      </c>
      <c r="B477" s="138" t="str">
        <f>'Permitted Sources'!B301</f>
        <v>56</v>
      </c>
      <c r="C477" s="138">
        <f>'Permitted Sources'!C301</f>
        <v>56041</v>
      </c>
      <c r="D477" s="138">
        <f>'Permitted Sources'!F301</f>
        <v>20100102</v>
      </c>
      <c r="E477" t="str">
        <f>'Permitted Sources'!I301</f>
        <v>Compressor Engines</v>
      </c>
      <c r="F477" s="177">
        <f>'Permitted Sources'!J301</f>
        <v>9.1999999999999998E-2</v>
      </c>
      <c r="G477" s="177">
        <f>'Permitted Sources'!K301</f>
        <v>3.3E-3</v>
      </c>
      <c r="H477" s="177">
        <f>'Permitted Sources'!L301</f>
        <v>1.9900000000000001E-2</v>
      </c>
      <c r="I477" s="177">
        <f>'Permitted Sources'!M301</f>
        <v>6.1000000000000004E-3</v>
      </c>
      <c r="J477" s="177">
        <f>'Permitted Sources'!N301</f>
        <v>6.6E-3</v>
      </c>
      <c r="K477" s="221" t="str">
        <f>VLOOKUP(C477,fips_xref!$A$5:$H$28,8,FALSE)</f>
        <v>Total</v>
      </c>
      <c r="L477" s="25" t="str">
        <f t="shared" si="7"/>
        <v>Compressor Engines</v>
      </c>
    </row>
    <row r="478" spans="1:12" x14ac:dyDescent="0.2">
      <c r="A478" s="138" t="str">
        <f>'Permitted Sources'!A302</f>
        <v>WYDEQ Permitted Sources</v>
      </c>
      <c r="B478" s="138" t="str">
        <f>'Permitted Sources'!B302</f>
        <v>56</v>
      </c>
      <c r="C478" s="138">
        <f>'Permitted Sources'!C302</f>
        <v>56041</v>
      </c>
      <c r="D478" s="138">
        <f>'Permitted Sources'!F302</f>
        <v>20100102</v>
      </c>
      <c r="E478" t="str">
        <f>'Permitted Sources'!I302</f>
        <v>Compressor Engines</v>
      </c>
      <c r="F478" s="177">
        <f>'Permitted Sources'!J302</f>
        <v>46.19</v>
      </c>
      <c r="G478" s="177">
        <f>'Permitted Sources'!K302</f>
        <v>1.639</v>
      </c>
      <c r="H478" s="177">
        <f>'Permitted Sources'!L302</f>
        <v>9.9499999999999993</v>
      </c>
      <c r="I478" s="177">
        <f>'Permitted Sources'!M302</f>
        <v>3.05</v>
      </c>
      <c r="J478" s="177">
        <f>'Permitted Sources'!N302</f>
        <v>3.28</v>
      </c>
      <c r="K478" s="221" t="str">
        <f>VLOOKUP(C478,fips_xref!$A$5:$H$28,8,FALSE)</f>
        <v>Total</v>
      </c>
      <c r="L478" s="25" t="str">
        <f t="shared" si="7"/>
        <v>Compressor Engines</v>
      </c>
    </row>
    <row r="479" spans="1:12" x14ac:dyDescent="0.2">
      <c r="A479" s="138" t="str">
        <f>'Permitted Sources'!A303</f>
        <v>WYDEQ Permitted Sources</v>
      </c>
      <c r="B479" s="138" t="str">
        <f>'Permitted Sources'!B303</f>
        <v>56</v>
      </c>
      <c r="C479" s="138">
        <f>'Permitted Sources'!C303</f>
        <v>56041</v>
      </c>
      <c r="D479" s="138">
        <f>'Permitted Sources'!F303</f>
        <v>20200102</v>
      </c>
      <c r="E479" t="str">
        <f>'Permitted Sources'!I303</f>
        <v>Compressor Engines</v>
      </c>
      <c r="F479" s="177">
        <f>'Permitted Sources'!J303</f>
        <v>0.33</v>
      </c>
      <c r="G479" s="177">
        <f>'Permitted Sources'!K303</f>
        <v>1.2E-2</v>
      </c>
      <c r="H479" s="177">
        <f>'Permitted Sources'!L303</f>
        <v>7.0000000000000007E-2</v>
      </c>
      <c r="I479" s="177">
        <f>'Permitted Sources'!M303</f>
        <v>2.1999999999999999E-2</v>
      </c>
      <c r="J479" s="177">
        <f>'Permitted Sources'!N303</f>
        <v>2.3E-2</v>
      </c>
      <c r="K479" s="221" t="str">
        <f>VLOOKUP(C479,fips_xref!$A$5:$H$28,8,FALSE)</f>
        <v>Total</v>
      </c>
      <c r="L479" s="25" t="str">
        <f t="shared" si="7"/>
        <v>Compressor Engines</v>
      </c>
    </row>
    <row r="480" spans="1:12" x14ac:dyDescent="0.2">
      <c r="A480" s="138" t="str">
        <f>'Permitted Sources'!A304</f>
        <v>WYDEQ Permitted Sources</v>
      </c>
      <c r="B480" s="138" t="str">
        <f>'Permitted Sources'!B304</f>
        <v>56</v>
      </c>
      <c r="C480" s="138">
        <f>'Permitted Sources'!C304</f>
        <v>56041</v>
      </c>
      <c r="D480" s="138">
        <f>'Permitted Sources'!F304</f>
        <v>31000299</v>
      </c>
      <c r="E480" t="str">
        <f>'Permitted Sources'!I304</f>
        <v>Other Not Classified</v>
      </c>
      <c r="F480" s="177" t="str">
        <f>'Permitted Sources'!J304</f>
        <v/>
      </c>
      <c r="G480" s="177">
        <f>'Permitted Sources'!K304</f>
        <v>3</v>
      </c>
      <c r="H480" s="177" t="str">
        <f>'Permitted Sources'!L304</f>
        <v/>
      </c>
      <c r="I480" s="177" t="str">
        <f>'Permitted Sources'!M304</f>
        <v/>
      </c>
      <c r="J480" s="177" t="str">
        <f>'Permitted Sources'!N304</f>
        <v/>
      </c>
      <c r="K480" s="221" t="str">
        <f>VLOOKUP(C480,fips_xref!$A$5:$H$28,8,FALSE)</f>
        <v>Total</v>
      </c>
      <c r="L480" s="25" t="str">
        <f t="shared" si="7"/>
        <v>Other Not Classified</v>
      </c>
    </row>
    <row r="481" spans="1:12" x14ac:dyDescent="0.2">
      <c r="A481" s="138" t="str">
        <f>'Permitted Sources'!A305</f>
        <v>WYDEQ Permitted Sources</v>
      </c>
      <c r="B481" s="138" t="str">
        <f>'Permitted Sources'!B305</f>
        <v>56</v>
      </c>
      <c r="C481" s="138">
        <f>'Permitted Sources'!C305</f>
        <v>56041</v>
      </c>
      <c r="D481" s="138">
        <f>'Permitted Sources'!F305</f>
        <v>31000299</v>
      </c>
      <c r="E481" t="str">
        <f>'Permitted Sources'!I305</f>
        <v>Other Not Classified</v>
      </c>
      <c r="F481" s="177" t="str">
        <f>'Permitted Sources'!J305</f>
        <v/>
      </c>
      <c r="G481" s="177">
        <f>'Permitted Sources'!K305</f>
        <v>0</v>
      </c>
      <c r="H481" s="177" t="str">
        <f>'Permitted Sources'!L305</f>
        <v/>
      </c>
      <c r="I481" s="177" t="str">
        <f>'Permitted Sources'!M305</f>
        <v/>
      </c>
      <c r="J481" s="177" t="str">
        <f>'Permitted Sources'!N305</f>
        <v/>
      </c>
      <c r="K481" s="221" t="str">
        <f>VLOOKUP(C481,fips_xref!$A$5:$H$28,8,FALSE)</f>
        <v>Total</v>
      </c>
      <c r="L481" s="25" t="str">
        <f t="shared" si="7"/>
        <v>Other Not Classified</v>
      </c>
    </row>
    <row r="482" spans="1:12" x14ac:dyDescent="0.2">
      <c r="A482" s="138" t="str">
        <f>'Permitted Sources'!A306</f>
        <v>WYDEQ Permitted Sources</v>
      </c>
      <c r="B482" s="138" t="str">
        <f>'Permitted Sources'!B306</f>
        <v>56</v>
      </c>
      <c r="C482" s="138">
        <f>'Permitted Sources'!C306</f>
        <v>56041</v>
      </c>
      <c r="D482" s="138">
        <f>'Permitted Sources'!F306</f>
        <v>20200202</v>
      </c>
      <c r="E482" t="str">
        <f>'Permitted Sources'!I306</f>
        <v>Compressor Engines</v>
      </c>
      <c r="F482" s="177">
        <f>'Permitted Sources'!J306</f>
        <v>1.3</v>
      </c>
      <c r="G482" s="177">
        <f>'Permitted Sources'!K306</f>
        <v>1</v>
      </c>
      <c r="H482" s="177">
        <f>'Permitted Sources'!L306</f>
        <v>0.3</v>
      </c>
      <c r="I482" s="177" t="str">
        <f>'Permitted Sources'!M306</f>
        <v/>
      </c>
      <c r="J482" s="177" t="str">
        <f>'Permitted Sources'!N306</f>
        <v/>
      </c>
      <c r="K482" s="221" t="str">
        <f>VLOOKUP(C482,fips_xref!$A$5:$H$28,8,FALSE)</f>
        <v>Total</v>
      </c>
      <c r="L482" s="25" t="str">
        <f t="shared" si="7"/>
        <v>Compressor Engines</v>
      </c>
    </row>
    <row r="483" spans="1:12" x14ac:dyDescent="0.2">
      <c r="A483" s="138" t="str">
        <f>'Permitted Sources'!A307</f>
        <v>WYDEQ Permitted Sources</v>
      </c>
      <c r="B483" s="138" t="str">
        <f>'Permitted Sources'!B307</f>
        <v>56</v>
      </c>
      <c r="C483" s="138">
        <f>'Permitted Sources'!C307</f>
        <v>56041</v>
      </c>
      <c r="D483" s="138">
        <f>'Permitted Sources'!F307</f>
        <v>31000404</v>
      </c>
      <c r="E483" t="str">
        <f>'Permitted Sources'!I307</f>
        <v>Process Heaters</v>
      </c>
      <c r="F483" s="177">
        <f>'Permitted Sources'!J307</f>
        <v>1.3</v>
      </c>
      <c r="G483" s="177">
        <f>'Permitted Sources'!K307</f>
        <v>1</v>
      </c>
      <c r="H483" s="177">
        <f>'Permitted Sources'!L307</f>
        <v>0.3</v>
      </c>
      <c r="I483" s="177" t="str">
        <f>'Permitted Sources'!M307</f>
        <v/>
      </c>
      <c r="J483" s="177" t="str">
        <f>'Permitted Sources'!N307</f>
        <v/>
      </c>
      <c r="K483" s="221" t="str">
        <f>VLOOKUP(C483,fips_xref!$A$5:$H$28,8,FALSE)</f>
        <v>Total</v>
      </c>
      <c r="L483" s="25" t="str">
        <f t="shared" si="7"/>
        <v>Heaters</v>
      </c>
    </row>
    <row r="484" spans="1:12" x14ac:dyDescent="0.2">
      <c r="A484" s="138" t="str">
        <f>'Permitted Sources'!A308</f>
        <v>WYDEQ Permitted Sources</v>
      </c>
      <c r="B484" s="138" t="str">
        <f>'Permitted Sources'!B308</f>
        <v>56</v>
      </c>
      <c r="C484" s="138">
        <f>'Permitted Sources'!C308</f>
        <v>56041</v>
      </c>
      <c r="D484" s="138">
        <f>'Permitted Sources'!F308</f>
        <v>31000404</v>
      </c>
      <c r="E484" t="str">
        <f>'Permitted Sources'!I308</f>
        <v>Process Heaters</v>
      </c>
      <c r="F484" s="177">
        <f>'Permitted Sources'!J308</f>
        <v>1.3</v>
      </c>
      <c r="G484" s="177">
        <f>'Permitted Sources'!K308</f>
        <v>1</v>
      </c>
      <c r="H484" s="177">
        <f>'Permitted Sources'!L308</f>
        <v>0.3</v>
      </c>
      <c r="I484" s="177" t="str">
        <f>'Permitted Sources'!M308</f>
        <v/>
      </c>
      <c r="J484" s="177" t="str">
        <f>'Permitted Sources'!N308</f>
        <v/>
      </c>
      <c r="K484" s="221" t="str">
        <f>VLOOKUP(C484,fips_xref!$A$5:$H$28,8,FALSE)</f>
        <v>Total</v>
      </c>
      <c r="L484" s="25" t="str">
        <f t="shared" si="7"/>
        <v>Heaters</v>
      </c>
    </row>
    <row r="485" spans="1:12" x14ac:dyDescent="0.2">
      <c r="A485" s="138" t="str">
        <f>'Permitted Sources'!A309</f>
        <v>WYDEQ Permitted Sources</v>
      </c>
      <c r="B485" s="138" t="str">
        <f>'Permitted Sources'!B309</f>
        <v>56</v>
      </c>
      <c r="C485" s="138">
        <f>'Permitted Sources'!C309</f>
        <v>56041</v>
      </c>
      <c r="D485" s="138">
        <f>'Permitted Sources'!F309</f>
        <v>31000404</v>
      </c>
      <c r="E485" t="str">
        <f>'Permitted Sources'!I309</f>
        <v>Process Heaters</v>
      </c>
      <c r="F485" s="177">
        <f>'Permitted Sources'!J309</f>
        <v>1.3</v>
      </c>
      <c r="G485" s="177">
        <f>'Permitted Sources'!K309</f>
        <v>1</v>
      </c>
      <c r="H485" s="177">
        <f>'Permitted Sources'!L309</f>
        <v>0.3</v>
      </c>
      <c r="I485" s="177" t="str">
        <f>'Permitted Sources'!M309</f>
        <v/>
      </c>
      <c r="J485" s="177" t="str">
        <f>'Permitted Sources'!N309</f>
        <v/>
      </c>
      <c r="K485" s="221" t="str">
        <f>VLOOKUP(C485,fips_xref!$A$5:$H$28,8,FALSE)</f>
        <v>Total</v>
      </c>
      <c r="L485" s="25" t="str">
        <f t="shared" si="7"/>
        <v>Heaters</v>
      </c>
    </row>
    <row r="486" spans="1:12" x14ac:dyDescent="0.2">
      <c r="A486" s="138" t="str">
        <f>'Permitted Sources'!A310</f>
        <v>WYDEQ Permitted Sources</v>
      </c>
      <c r="B486" s="138" t="str">
        <f>'Permitted Sources'!B310</f>
        <v>56</v>
      </c>
      <c r="C486" s="138">
        <f>'Permitted Sources'!C310</f>
        <v>56041</v>
      </c>
      <c r="D486" s="138">
        <f>'Permitted Sources'!F310</f>
        <v>31000205</v>
      </c>
      <c r="E486" t="str">
        <f>'Permitted Sources'!I310</f>
        <v xml:space="preserve">Natural Gas Production, Flares </v>
      </c>
      <c r="F486" s="177">
        <f>'Permitted Sources'!J310</f>
        <v>0.3</v>
      </c>
      <c r="G486" s="177" t="str">
        <f>'Permitted Sources'!K310</f>
        <v/>
      </c>
      <c r="H486" s="177">
        <f>'Permitted Sources'!L310</f>
        <v>0.1</v>
      </c>
      <c r="I486" s="177" t="str">
        <f>'Permitted Sources'!M310</f>
        <v/>
      </c>
      <c r="J486" s="177" t="str">
        <f>'Permitted Sources'!N310</f>
        <v/>
      </c>
      <c r="K486" s="221" t="str">
        <f>VLOOKUP(C486,fips_xref!$A$5:$H$28,8,FALSE)</f>
        <v>Total</v>
      </c>
      <c r="L486" s="25" t="str">
        <f t="shared" si="7"/>
        <v xml:space="preserve">Natural Gas Production, Flares </v>
      </c>
    </row>
    <row r="487" spans="1:12" x14ac:dyDescent="0.2">
      <c r="A487" s="138" t="str">
        <f>'Permitted Sources'!A311</f>
        <v>WYDEQ Permitted Sources</v>
      </c>
      <c r="B487" s="138" t="str">
        <f>'Permitted Sources'!B311</f>
        <v>56</v>
      </c>
      <c r="C487" s="138">
        <f>'Permitted Sources'!C311</f>
        <v>56041</v>
      </c>
      <c r="D487" s="138">
        <f>'Permitted Sources'!F311</f>
        <v>31000404</v>
      </c>
      <c r="E487" t="str">
        <f>'Permitted Sources'!I311</f>
        <v>Process Heaters</v>
      </c>
      <c r="F487" s="177">
        <f>'Permitted Sources'!J311</f>
        <v>0.3</v>
      </c>
      <c r="G487" s="177" t="str">
        <f>'Permitted Sources'!K311</f>
        <v/>
      </c>
      <c r="H487" s="177">
        <f>'Permitted Sources'!L311</f>
        <v>0.1</v>
      </c>
      <c r="I487" s="177" t="str">
        <f>'Permitted Sources'!M311</f>
        <v/>
      </c>
      <c r="J487" s="177" t="str">
        <f>'Permitted Sources'!N311</f>
        <v/>
      </c>
      <c r="K487" s="221" t="str">
        <f>VLOOKUP(C487,fips_xref!$A$5:$H$28,8,FALSE)</f>
        <v>Total</v>
      </c>
      <c r="L487" s="25" t="str">
        <f t="shared" si="7"/>
        <v>Heaters</v>
      </c>
    </row>
    <row r="488" spans="1:12" x14ac:dyDescent="0.2">
      <c r="A488" s="138" t="str">
        <f>'Permitted Sources'!A312</f>
        <v>WYDEQ Permitted Sources</v>
      </c>
      <c r="B488" s="138" t="str">
        <f>'Permitted Sources'!B312</f>
        <v>56</v>
      </c>
      <c r="C488" s="138">
        <f>'Permitted Sources'!C312</f>
        <v>56041</v>
      </c>
      <c r="D488" s="138">
        <f>'Permitted Sources'!F312</f>
        <v>10200603</v>
      </c>
      <c r="E488" t="str">
        <f>'Permitted Sources'!I312</f>
        <v>Process Heaters</v>
      </c>
      <c r="F488" s="177">
        <f>'Permitted Sources'!J312</f>
        <v>0.5</v>
      </c>
      <c r="G488" s="177" t="str">
        <f>'Permitted Sources'!K312</f>
        <v/>
      </c>
      <c r="H488" s="177">
        <f>'Permitted Sources'!L312</f>
        <v>0.1</v>
      </c>
      <c r="I488" s="177" t="str">
        <f>'Permitted Sources'!M312</f>
        <v/>
      </c>
      <c r="J488" s="177" t="str">
        <f>'Permitted Sources'!N312</f>
        <v/>
      </c>
      <c r="K488" s="221" t="str">
        <f>VLOOKUP(C488,fips_xref!$A$5:$H$28,8,FALSE)</f>
        <v>Total</v>
      </c>
      <c r="L488" s="25" t="str">
        <f t="shared" si="7"/>
        <v>Heaters</v>
      </c>
    </row>
    <row r="489" spans="1:12" x14ac:dyDescent="0.2">
      <c r="A489" s="138" t="str">
        <f>'Permitted Sources'!A313</f>
        <v>WYDEQ Permitted Sources</v>
      </c>
      <c r="B489" s="138" t="str">
        <f>'Permitted Sources'!B313</f>
        <v>56</v>
      </c>
      <c r="C489" s="138">
        <f>'Permitted Sources'!C313</f>
        <v>56041</v>
      </c>
      <c r="D489" s="138">
        <f>'Permitted Sources'!F313</f>
        <v>31000205</v>
      </c>
      <c r="E489" t="str">
        <f>'Permitted Sources'!I313</f>
        <v xml:space="preserve">Natural Gas Production, Flares </v>
      </c>
      <c r="F489" s="177">
        <f>'Permitted Sources'!J313</f>
        <v>0.1</v>
      </c>
      <c r="G489" s="177" t="str">
        <f>'Permitted Sources'!K313</f>
        <v/>
      </c>
      <c r="H489" s="177" t="str">
        <f>'Permitted Sources'!L313</f>
        <v/>
      </c>
      <c r="I489" s="177" t="str">
        <f>'Permitted Sources'!M313</f>
        <v/>
      </c>
      <c r="J489" s="177" t="str">
        <f>'Permitted Sources'!N313</f>
        <v/>
      </c>
      <c r="K489" s="221" t="str">
        <f>VLOOKUP(C489,fips_xref!$A$5:$H$28,8,FALSE)</f>
        <v>Total</v>
      </c>
      <c r="L489" s="25" t="str">
        <f t="shared" si="7"/>
        <v xml:space="preserve">Natural Gas Production, Flares </v>
      </c>
    </row>
    <row r="490" spans="1:12" x14ac:dyDescent="0.2">
      <c r="A490" s="138" t="str">
        <f>'Permitted Sources'!A314</f>
        <v>WYDEQ Permitted Sources</v>
      </c>
      <c r="B490" s="138" t="str">
        <f>'Permitted Sources'!B314</f>
        <v>56</v>
      </c>
      <c r="C490" s="138">
        <f>'Permitted Sources'!C314</f>
        <v>56041</v>
      </c>
      <c r="D490" s="138">
        <f>'Permitted Sources'!F314</f>
        <v>31000404</v>
      </c>
      <c r="E490" t="str">
        <f>'Permitted Sources'!I314</f>
        <v>Process Heaters</v>
      </c>
      <c r="F490" s="177">
        <f>'Permitted Sources'!J314</f>
        <v>0.3</v>
      </c>
      <c r="G490" s="177" t="str">
        <f>'Permitted Sources'!K314</f>
        <v/>
      </c>
      <c r="H490" s="177">
        <f>'Permitted Sources'!L314</f>
        <v>0.1</v>
      </c>
      <c r="I490" s="177" t="str">
        <f>'Permitted Sources'!M314</f>
        <v/>
      </c>
      <c r="J490" s="177" t="str">
        <f>'Permitted Sources'!N314</f>
        <v/>
      </c>
      <c r="K490" s="221" t="str">
        <f>VLOOKUP(C490,fips_xref!$A$5:$H$28,8,FALSE)</f>
        <v>Total</v>
      </c>
      <c r="L490" s="25" t="str">
        <f t="shared" si="7"/>
        <v>Heaters</v>
      </c>
    </row>
    <row r="491" spans="1:12" x14ac:dyDescent="0.2">
      <c r="A491" s="138" t="str">
        <f>'Permitted Sources'!A315</f>
        <v>WYDEQ Permitted Sources</v>
      </c>
      <c r="B491" s="138" t="str">
        <f>'Permitted Sources'!B315</f>
        <v>56</v>
      </c>
      <c r="C491" s="138">
        <f>'Permitted Sources'!C315</f>
        <v>56041</v>
      </c>
      <c r="D491" s="138">
        <f>'Permitted Sources'!F315</f>
        <v>20200202</v>
      </c>
      <c r="E491" t="str">
        <f>'Permitted Sources'!I315</f>
        <v>Compressor Engines</v>
      </c>
      <c r="F491" s="177">
        <f>'Permitted Sources'!J315</f>
        <v>81</v>
      </c>
      <c r="G491" s="177">
        <f>'Permitted Sources'!K315</f>
        <v>20.2</v>
      </c>
      <c r="H491" s="177">
        <f>'Permitted Sources'!L315</f>
        <v>30.6</v>
      </c>
      <c r="I491" s="177" t="str">
        <f>'Permitted Sources'!M315</f>
        <v/>
      </c>
      <c r="J491" s="177" t="str">
        <f>'Permitted Sources'!N315</f>
        <v/>
      </c>
      <c r="K491" s="221" t="str">
        <f>VLOOKUP(C491,fips_xref!$A$5:$H$28,8,FALSE)</f>
        <v>Total</v>
      </c>
      <c r="L491" s="25" t="str">
        <f t="shared" si="7"/>
        <v>Compressor Engines</v>
      </c>
    </row>
    <row r="492" spans="1:12" x14ac:dyDescent="0.2">
      <c r="A492" s="138" t="str">
        <f>'Permitted Sources'!A316</f>
        <v>WYDEQ Permitted Sources</v>
      </c>
      <c r="B492" s="138" t="str">
        <f>'Permitted Sources'!B316</f>
        <v>56</v>
      </c>
      <c r="C492" s="138">
        <f>'Permitted Sources'!C316</f>
        <v>56041</v>
      </c>
      <c r="D492" s="138">
        <f>'Permitted Sources'!F316</f>
        <v>20200202</v>
      </c>
      <c r="E492" t="str">
        <f>'Permitted Sources'!I316</f>
        <v>Compressor Engines</v>
      </c>
      <c r="F492" s="177">
        <f>'Permitted Sources'!J316</f>
        <v>81</v>
      </c>
      <c r="G492" s="177">
        <f>'Permitted Sources'!K316</f>
        <v>20.2</v>
      </c>
      <c r="H492" s="177">
        <f>'Permitted Sources'!L316</f>
        <v>33.299999999999997</v>
      </c>
      <c r="I492" s="177" t="str">
        <f>'Permitted Sources'!M316</f>
        <v/>
      </c>
      <c r="J492" s="177" t="str">
        <f>'Permitted Sources'!N316</f>
        <v/>
      </c>
      <c r="K492" s="221" t="str">
        <f>VLOOKUP(C492,fips_xref!$A$5:$H$28,8,FALSE)</f>
        <v>Total</v>
      </c>
      <c r="L492" s="25" t="str">
        <f t="shared" si="7"/>
        <v>Compressor Engines</v>
      </c>
    </row>
    <row r="493" spans="1:12" x14ac:dyDescent="0.2">
      <c r="A493" s="138" t="str">
        <f>'Permitted Sources'!A317</f>
        <v>WYDEQ Permitted Sources</v>
      </c>
      <c r="B493" s="138" t="str">
        <f>'Permitted Sources'!B317</f>
        <v>56</v>
      </c>
      <c r="C493" s="138">
        <f>'Permitted Sources'!C317</f>
        <v>56041</v>
      </c>
      <c r="D493" s="138">
        <f>'Permitted Sources'!F317</f>
        <v>20200202</v>
      </c>
      <c r="E493" t="str">
        <f>'Permitted Sources'!I317</f>
        <v>Compressor Engines</v>
      </c>
      <c r="F493" s="177">
        <f>'Permitted Sources'!J317</f>
        <v>83.4</v>
      </c>
      <c r="G493" s="177">
        <f>'Permitted Sources'!K317</f>
        <v>20.8</v>
      </c>
      <c r="H493" s="177">
        <f>'Permitted Sources'!L317</f>
        <v>32.700000000000003</v>
      </c>
      <c r="I493" s="177" t="str">
        <f>'Permitted Sources'!M317</f>
        <v/>
      </c>
      <c r="J493" s="177" t="str">
        <f>'Permitted Sources'!N317</f>
        <v/>
      </c>
      <c r="K493" s="221" t="str">
        <f>VLOOKUP(C493,fips_xref!$A$5:$H$28,8,FALSE)</f>
        <v>Total</v>
      </c>
      <c r="L493" s="25" t="str">
        <f t="shared" si="7"/>
        <v>Compressor Engines</v>
      </c>
    </row>
    <row r="494" spans="1:12" x14ac:dyDescent="0.2">
      <c r="A494" s="138" t="str">
        <f>'Permitted Sources'!A318</f>
        <v>WYDEQ Permitted Sources</v>
      </c>
      <c r="B494" s="138" t="str">
        <f>'Permitted Sources'!B318</f>
        <v>56</v>
      </c>
      <c r="C494" s="138">
        <f>'Permitted Sources'!C318</f>
        <v>56041</v>
      </c>
      <c r="D494" s="138">
        <f>'Permitted Sources'!F318</f>
        <v>31000404</v>
      </c>
      <c r="E494" t="str">
        <f>'Permitted Sources'!I318</f>
        <v>Process Heaters</v>
      </c>
      <c r="F494" s="177">
        <f>'Permitted Sources'!J318</f>
        <v>0.2</v>
      </c>
      <c r="G494" s="177" t="str">
        <f>'Permitted Sources'!K318</f>
        <v/>
      </c>
      <c r="H494" s="177" t="str">
        <f>'Permitted Sources'!L318</f>
        <v/>
      </c>
      <c r="I494" s="177" t="str">
        <f>'Permitted Sources'!M318</f>
        <v/>
      </c>
      <c r="J494" s="177" t="str">
        <f>'Permitted Sources'!N318</f>
        <v/>
      </c>
      <c r="K494" s="221" t="str">
        <f>VLOOKUP(C494,fips_xref!$A$5:$H$28,8,FALSE)</f>
        <v>Total</v>
      </c>
      <c r="L494" s="25" t="str">
        <f t="shared" si="7"/>
        <v>Heaters</v>
      </c>
    </row>
    <row r="495" spans="1:12" x14ac:dyDescent="0.2">
      <c r="A495" s="138" t="str">
        <f>'Permitted Sources'!A319</f>
        <v>WYDEQ Permitted Sources</v>
      </c>
      <c r="B495" s="138" t="str">
        <f>'Permitted Sources'!B319</f>
        <v>56</v>
      </c>
      <c r="C495" s="138">
        <f>'Permitted Sources'!C319</f>
        <v>56041</v>
      </c>
      <c r="D495" s="138">
        <f>'Permitted Sources'!F319</f>
        <v>20200202</v>
      </c>
      <c r="E495" t="str">
        <f>'Permitted Sources'!I319</f>
        <v>Compressor Engines</v>
      </c>
      <c r="F495" s="177">
        <f>'Permitted Sources'!J319</f>
        <v>0.6</v>
      </c>
      <c r="G495" s="177" t="str">
        <f>'Permitted Sources'!K319</f>
        <v/>
      </c>
      <c r="H495" s="177">
        <f>'Permitted Sources'!L319</f>
        <v>0.1</v>
      </c>
      <c r="I495" s="177">
        <f>'Permitted Sources'!M319</f>
        <v>0.1</v>
      </c>
      <c r="J495" s="177" t="str">
        <f>'Permitted Sources'!N319</f>
        <v/>
      </c>
      <c r="K495" s="221" t="str">
        <f>VLOOKUP(C495,fips_xref!$A$5:$H$28,8,FALSE)</f>
        <v>Total</v>
      </c>
      <c r="L495" s="25" t="str">
        <f t="shared" si="7"/>
        <v>Compressor Engines</v>
      </c>
    </row>
    <row r="496" spans="1:12" x14ac:dyDescent="0.2">
      <c r="A496" s="138" t="str">
        <f>'Permitted Sources'!A320</f>
        <v>WYDEQ Permitted Sources</v>
      </c>
      <c r="B496" s="138" t="str">
        <f>'Permitted Sources'!B320</f>
        <v>56</v>
      </c>
      <c r="C496" s="138">
        <f>'Permitted Sources'!C320</f>
        <v>56041</v>
      </c>
      <c r="D496" s="138">
        <f>'Permitted Sources'!F320</f>
        <v>31088811</v>
      </c>
      <c r="E496" t="str">
        <f>'Permitted Sources'!I320</f>
        <v>Permitted Fugitives</v>
      </c>
      <c r="F496" s="177" t="str">
        <f>'Permitted Sources'!J320</f>
        <v/>
      </c>
      <c r="G496" s="177">
        <f>'Permitted Sources'!K320</f>
        <v>34.4</v>
      </c>
      <c r="H496" s="177" t="str">
        <f>'Permitted Sources'!L320</f>
        <v/>
      </c>
      <c r="I496" s="177" t="str">
        <f>'Permitted Sources'!M320</f>
        <v/>
      </c>
      <c r="J496" s="177" t="str">
        <f>'Permitted Sources'!N320</f>
        <v/>
      </c>
      <c r="K496" s="221" t="str">
        <f>VLOOKUP(C496,fips_xref!$A$5:$H$28,8,FALSE)</f>
        <v>Total</v>
      </c>
      <c r="L496" s="25" t="str">
        <f t="shared" si="7"/>
        <v>Fugitives</v>
      </c>
    </row>
    <row r="497" spans="1:12" x14ac:dyDescent="0.2">
      <c r="A497" s="138" t="str">
        <f>'Permitted Sources'!A321</f>
        <v>WYDEQ Permitted Sources</v>
      </c>
      <c r="B497" s="138" t="str">
        <f>'Permitted Sources'!B321</f>
        <v>56</v>
      </c>
      <c r="C497" s="138">
        <f>'Permitted Sources'!C321</f>
        <v>56041</v>
      </c>
      <c r="D497" s="138">
        <f>'Permitted Sources'!F321</f>
        <v>20200202</v>
      </c>
      <c r="E497" t="str">
        <f>'Permitted Sources'!I321</f>
        <v>Compressor Engines</v>
      </c>
      <c r="F497" s="177">
        <f>'Permitted Sources'!J321</f>
        <v>0.3</v>
      </c>
      <c r="G497" s="177" t="str">
        <f>'Permitted Sources'!K321</f>
        <v/>
      </c>
      <c r="H497" s="177">
        <f>'Permitted Sources'!L321</f>
        <v>0.1</v>
      </c>
      <c r="I497" s="177" t="str">
        <f>'Permitted Sources'!M321</f>
        <v/>
      </c>
      <c r="J497" s="177" t="str">
        <f>'Permitted Sources'!N321</f>
        <v/>
      </c>
      <c r="K497" s="221" t="str">
        <f>VLOOKUP(C497,fips_xref!$A$5:$H$28,8,FALSE)</f>
        <v>Total</v>
      </c>
      <c r="L497" s="25" t="str">
        <f t="shared" si="7"/>
        <v>Compressor Engines</v>
      </c>
    </row>
    <row r="498" spans="1:12" x14ac:dyDescent="0.2">
      <c r="A498" s="138" t="str">
        <f>'Permitted Sources'!A322</f>
        <v>WYDEQ Permitted Sources</v>
      </c>
      <c r="B498" s="138" t="str">
        <f>'Permitted Sources'!B322</f>
        <v>56</v>
      </c>
      <c r="C498" s="138">
        <f>'Permitted Sources'!C322</f>
        <v>56041</v>
      </c>
      <c r="D498" s="138">
        <f>'Permitted Sources'!F322</f>
        <v>20200201</v>
      </c>
      <c r="E498" t="str">
        <f>'Permitted Sources'!I322</f>
        <v>Compressor Engines</v>
      </c>
      <c r="F498" s="177">
        <f>'Permitted Sources'!J322</f>
        <v>31.5</v>
      </c>
      <c r="G498" s="177">
        <f>'Permitted Sources'!K322</f>
        <v>0.8</v>
      </c>
      <c r="H498" s="177">
        <f>'Permitted Sources'!L322</f>
        <v>2.8</v>
      </c>
      <c r="I498" s="177" t="str">
        <f>'Permitted Sources'!M322</f>
        <v/>
      </c>
      <c r="J498" s="177" t="str">
        <f>'Permitted Sources'!N322</f>
        <v/>
      </c>
      <c r="K498" s="221" t="str">
        <f>VLOOKUP(C498,fips_xref!$A$5:$H$28,8,FALSE)</f>
        <v>Total</v>
      </c>
      <c r="L498" s="25" t="str">
        <f t="shared" si="7"/>
        <v>Compressor Engines</v>
      </c>
    </row>
    <row r="499" spans="1:12" x14ac:dyDescent="0.2">
      <c r="A499" s="138" t="str">
        <f>'Permitted Sources'!A323</f>
        <v>WYDEQ Permitted Sources</v>
      </c>
      <c r="B499" s="138" t="str">
        <f>'Permitted Sources'!B323</f>
        <v>56</v>
      </c>
      <c r="C499" s="138">
        <f>'Permitted Sources'!C323</f>
        <v>56041</v>
      </c>
      <c r="D499" s="138">
        <f>'Permitted Sources'!F323</f>
        <v>20200201</v>
      </c>
      <c r="E499" t="str">
        <f>'Permitted Sources'!I323</f>
        <v>Compressor Engines</v>
      </c>
      <c r="F499" s="177">
        <f>'Permitted Sources'!J323</f>
        <v>22.1</v>
      </c>
      <c r="G499" s="177">
        <f>'Permitted Sources'!K323</f>
        <v>0.5</v>
      </c>
      <c r="H499" s="177">
        <f>'Permitted Sources'!L323</f>
        <v>2</v>
      </c>
      <c r="I499" s="177" t="str">
        <f>'Permitted Sources'!M323</f>
        <v/>
      </c>
      <c r="J499" s="177" t="str">
        <f>'Permitted Sources'!N323</f>
        <v/>
      </c>
      <c r="K499" s="221" t="str">
        <f>VLOOKUP(C499,fips_xref!$A$5:$H$28,8,FALSE)</f>
        <v>Total</v>
      </c>
      <c r="L499" s="25" t="str">
        <f t="shared" si="7"/>
        <v>Compressor Engines</v>
      </c>
    </row>
    <row r="500" spans="1:12" x14ac:dyDescent="0.2">
      <c r="A500" s="138" t="str">
        <f>'Permitted Sources'!A324</f>
        <v>WYDEQ Permitted Sources</v>
      </c>
      <c r="B500" s="138" t="str">
        <f>'Permitted Sources'!B324</f>
        <v>56</v>
      </c>
      <c r="C500" s="138">
        <f>'Permitted Sources'!C324</f>
        <v>56041</v>
      </c>
      <c r="D500" s="138">
        <f>'Permitted Sources'!F324</f>
        <v>31000404</v>
      </c>
      <c r="E500" t="str">
        <f>'Permitted Sources'!I324</f>
        <v>Process Heaters</v>
      </c>
      <c r="F500" s="177">
        <f>'Permitted Sources'!J324</f>
        <v>0.3</v>
      </c>
      <c r="G500" s="177" t="str">
        <f>'Permitted Sources'!K324</f>
        <v/>
      </c>
      <c r="H500" s="177">
        <f>'Permitted Sources'!L324</f>
        <v>0.1</v>
      </c>
      <c r="I500" s="177" t="str">
        <f>'Permitted Sources'!M324</f>
        <v/>
      </c>
      <c r="J500" s="177" t="str">
        <f>'Permitted Sources'!N324</f>
        <v/>
      </c>
      <c r="K500" s="221" t="str">
        <f>VLOOKUP(C500,fips_xref!$A$5:$H$28,8,FALSE)</f>
        <v>Total</v>
      </c>
      <c r="L500" s="25" t="str">
        <f t="shared" si="7"/>
        <v>Heaters</v>
      </c>
    </row>
    <row r="501" spans="1:12" x14ac:dyDescent="0.2">
      <c r="A501" s="138" t="str">
        <f>'Permitted Sources'!A325</f>
        <v>WYDEQ Permitted Sources</v>
      </c>
      <c r="B501" s="138" t="str">
        <f>'Permitted Sources'!B325</f>
        <v>56</v>
      </c>
      <c r="C501" s="138">
        <f>'Permitted Sources'!C325</f>
        <v>56041</v>
      </c>
      <c r="D501" s="138">
        <f>'Permitted Sources'!F325</f>
        <v>31000404</v>
      </c>
      <c r="E501" t="str">
        <f>'Permitted Sources'!I325</f>
        <v>Process Heaters</v>
      </c>
      <c r="F501" s="177">
        <f>'Permitted Sources'!J325</f>
        <v>6.4</v>
      </c>
      <c r="G501" s="177" t="str">
        <f>'Permitted Sources'!K325</f>
        <v/>
      </c>
      <c r="H501" s="177">
        <f>'Permitted Sources'!L325</f>
        <v>1.6</v>
      </c>
      <c r="I501" s="177" t="str">
        <f>'Permitted Sources'!M325</f>
        <v/>
      </c>
      <c r="J501" s="177" t="str">
        <f>'Permitted Sources'!N325</f>
        <v/>
      </c>
      <c r="K501" s="221" t="str">
        <f>VLOOKUP(C501,fips_xref!$A$5:$H$28,8,FALSE)</f>
        <v>Total</v>
      </c>
      <c r="L501" s="25" t="str">
        <f t="shared" si="7"/>
        <v>Heaters</v>
      </c>
    </row>
    <row r="502" spans="1:12" x14ac:dyDescent="0.2">
      <c r="A502" s="138" t="str">
        <f>'Permitted Sources'!A326</f>
        <v>WYDEQ Permitted Sources</v>
      </c>
      <c r="B502" s="138" t="str">
        <f>'Permitted Sources'!B326</f>
        <v>56</v>
      </c>
      <c r="C502" s="138">
        <f>'Permitted Sources'!C326</f>
        <v>56041</v>
      </c>
      <c r="D502" s="138">
        <f>'Permitted Sources'!F326</f>
        <v>31000404</v>
      </c>
      <c r="E502" t="str">
        <f>'Permitted Sources'!I326</f>
        <v>Process Heaters</v>
      </c>
      <c r="F502" s="177">
        <f>'Permitted Sources'!J326</f>
        <v>6.4</v>
      </c>
      <c r="G502" s="177" t="str">
        <f>'Permitted Sources'!K326</f>
        <v/>
      </c>
      <c r="H502" s="177">
        <f>'Permitted Sources'!L326</f>
        <v>1.6</v>
      </c>
      <c r="I502" s="177" t="str">
        <f>'Permitted Sources'!M326</f>
        <v/>
      </c>
      <c r="J502" s="177" t="str">
        <f>'Permitted Sources'!N326</f>
        <v/>
      </c>
      <c r="K502" s="221" t="str">
        <f>VLOOKUP(C502,fips_xref!$A$5:$H$28,8,FALSE)</f>
        <v>Total</v>
      </c>
      <c r="L502" s="25" t="str">
        <f t="shared" si="7"/>
        <v>Heaters</v>
      </c>
    </row>
    <row r="503" spans="1:12" x14ac:dyDescent="0.2">
      <c r="A503" s="138" t="str">
        <f>'Permitted Sources'!A327</f>
        <v>WYDEQ Permitted Sources</v>
      </c>
      <c r="B503" s="138" t="str">
        <f>'Permitted Sources'!B327</f>
        <v>56</v>
      </c>
      <c r="C503" s="138">
        <f>'Permitted Sources'!C327</f>
        <v>56041</v>
      </c>
      <c r="D503" s="138">
        <f>'Permitted Sources'!F327</f>
        <v>31000302</v>
      </c>
      <c r="E503" t="str">
        <f>'Permitted Sources'!I327</f>
        <v>Dehydrator</v>
      </c>
      <c r="F503" s="177">
        <f>'Permitted Sources'!J327</f>
        <v>0.5</v>
      </c>
      <c r="G503" s="177" t="str">
        <f>'Permitted Sources'!K327</f>
        <v/>
      </c>
      <c r="H503" s="177">
        <f>'Permitted Sources'!L327</f>
        <v>0.1</v>
      </c>
      <c r="I503" s="177" t="str">
        <f>'Permitted Sources'!M327</f>
        <v/>
      </c>
      <c r="J503" s="177" t="str">
        <f>'Permitted Sources'!N327</f>
        <v/>
      </c>
      <c r="K503" s="221" t="str">
        <f>VLOOKUP(C503,fips_xref!$A$5:$H$28,8,FALSE)</f>
        <v>Total</v>
      </c>
      <c r="L503" s="25" t="str">
        <f t="shared" si="7"/>
        <v>Dehydrator</v>
      </c>
    </row>
    <row r="504" spans="1:12" x14ac:dyDescent="0.2">
      <c r="A504" s="138" t="str">
        <f>'Permitted Sources'!A328</f>
        <v>WYDEQ Permitted Sources</v>
      </c>
      <c r="B504" s="138" t="str">
        <f>'Permitted Sources'!B328</f>
        <v>56</v>
      </c>
      <c r="C504" s="138">
        <f>'Permitted Sources'!C328</f>
        <v>56041</v>
      </c>
      <c r="D504" s="138">
        <f>'Permitted Sources'!F328</f>
        <v>31000228</v>
      </c>
      <c r="E504" t="str">
        <f>'Permitted Sources'!I328</f>
        <v>Dehydrator</v>
      </c>
      <c r="F504" s="177" t="str">
        <f>'Permitted Sources'!J328</f>
        <v/>
      </c>
      <c r="G504" s="177">
        <f>'Permitted Sources'!K328</f>
        <v>4.4000000000000004</v>
      </c>
      <c r="H504" s="177" t="str">
        <f>'Permitted Sources'!L328</f>
        <v/>
      </c>
      <c r="I504" s="177" t="str">
        <f>'Permitted Sources'!M328</f>
        <v/>
      </c>
      <c r="J504" s="177" t="str">
        <f>'Permitted Sources'!N328</f>
        <v/>
      </c>
      <c r="K504" s="221" t="str">
        <f>VLOOKUP(C504,fips_xref!$A$5:$H$28,8,FALSE)</f>
        <v>Total</v>
      </c>
      <c r="L504" s="25" t="str">
        <f t="shared" si="7"/>
        <v>Dehydrator</v>
      </c>
    </row>
    <row r="505" spans="1:12" x14ac:dyDescent="0.2">
      <c r="A505" s="138" t="str">
        <f>'Permitted Sources'!A329</f>
        <v>WYDEQ Permitted Sources</v>
      </c>
      <c r="B505" s="138" t="str">
        <f>'Permitted Sources'!B329</f>
        <v>56</v>
      </c>
      <c r="C505" s="138">
        <f>'Permitted Sources'!C329</f>
        <v>56041</v>
      </c>
      <c r="D505" s="138">
        <f>'Permitted Sources'!F329</f>
        <v>31000404</v>
      </c>
      <c r="E505" t="str">
        <f>'Permitted Sources'!I329</f>
        <v>Process Heaters</v>
      </c>
      <c r="F505" s="177">
        <f>'Permitted Sources'!J329</f>
        <v>1</v>
      </c>
      <c r="G505" s="177" t="str">
        <f>'Permitted Sources'!K329</f>
        <v/>
      </c>
      <c r="H505" s="177">
        <f>'Permitted Sources'!L329</f>
        <v>0.2</v>
      </c>
      <c r="I505" s="177" t="str">
        <f>'Permitted Sources'!M329</f>
        <v/>
      </c>
      <c r="J505" s="177" t="str">
        <f>'Permitted Sources'!N329</f>
        <v/>
      </c>
      <c r="K505" s="221" t="str">
        <f>VLOOKUP(C505,fips_xref!$A$5:$H$28,8,FALSE)</f>
        <v>Total</v>
      </c>
      <c r="L505" s="25" t="str">
        <f t="shared" si="7"/>
        <v>Heaters</v>
      </c>
    </row>
    <row r="506" spans="1:12" x14ac:dyDescent="0.2">
      <c r="A506" s="138" t="str">
        <f>'Permitted Sources'!A330</f>
        <v>WYDEQ Permitted Sources</v>
      </c>
      <c r="B506" s="138" t="str">
        <f>'Permitted Sources'!B330</f>
        <v>56</v>
      </c>
      <c r="C506" s="138">
        <f>'Permitted Sources'!C330</f>
        <v>56041</v>
      </c>
      <c r="D506" s="138">
        <f>'Permitted Sources'!F330</f>
        <v>10200602</v>
      </c>
      <c r="E506" t="str">
        <f>'Permitted Sources'!I330</f>
        <v>Process Heaters</v>
      </c>
      <c r="F506" s="177">
        <f>'Permitted Sources'!J330</f>
        <v>3.1</v>
      </c>
      <c r="G506" s="177" t="str">
        <f>'Permitted Sources'!K330</f>
        <v/>
      </c>
      <c r="H506" s="177">
        <f>'Permitted Sources'!L330</f>
        <v>1.8</v>
      </c>
      <c r="I506" s="177" t="str">
        <f>'Permitted Sources'!M330</f>
        <v/>
      </c>
      <c r="J506" s="177" t="str">
        <f>'Permitted Sources'!N330</f>
        <v/>
      </c>
      <c r="K506" s="221" t="str">
        <f>VLOOKUP(C506,fips_xref!$A$5:$H$28,8,FALSE)</f>
        <v>Total</v>
      </c>
      <c r="L506" s="25" t="str">
        <f t="shared" si="7"/>
        <v>Heaters</v>
      </c>
    </row>
    <row r="507" spans="1:12" x14ac:dyDescent="0.2">
      <c r="A507" s="138" t="str">
        <f>'Permitted Sources'!A331</f>
        <v>WYDEQ Permitted Sources</v>
      </c>
      <c r="B507" s="138" t="str">
        <f>'Permitted Sources'!B331</f>
        <v>56</v>
      </c>
      <c r="C507" s="138">
        <f>'Permitted Sources'!C331</f>
        <v>56041</v>
      </c>
      <c r="D507" s="138">
        <f>'Permitted Sources'!F331</f>
        <v>31000404</v>
      </c>
      <c r="E507" t="str">
        <f>'Permitted Sources'!I331</f>
        <v>Process Heaters</v>
      </c>
      <c r="F507" s="177">
        <f>'Permitted Sources'!J331</f>
        <v>1.5</v>
      </c>
      <c r="G507" s="177" t="str">
        <f>'Permitted Sources'!K331</f>
        <v/>
      </c>
      <c r="H507" s="177">
        <f>'Permitted Sources'!L331</f>
        <v>0.3</v>
      </c>
      <c r="I507" s="177" t="str">
        <f>'Permitted Sources'!M331</f>
        <v/>
      </c>
      <c r="J507" s="177" t="str">
        <f>'Permitted Sources'!N331</f>
        <v/>
      </c>
      <c r="K507" s="221" t="str">
        <f>VLOOKUP(C507,fips_xref!$A$5:$H$28,8,FALSE)</f>
        <v>Total</v>
      </c>
      <c r="L507" s="25" t="str">
        <f t="shared" si="7"/>
        <v>Heaters</v>
      </c>
    </row>
    <row r="508" spans="1:12" x14ac:dyDescent="0.2">
      <c r="A508" s="138" t="str">
        <f>'Permitted Sources'!A332</f>
        <v>WYDEQ Permitted Sources</v>
      </c>
      <c r="B508" s="138" t="str">
        <f>'Permitted Sources'!B332</f>
        <v>56</v>
      </c>
      <c r="C508" s="138">
        <f>'Permitted Sources'!C332</f>
        <v>56041</v>
      </c>
      <c r="D508" s="138">
        <f>'Permitted Sources'!F332</f>
        <v>31000404</v>
      </c>
      <c r="E508" t="str">
        <f>'Permitted Sources'!I332</f>
        <v>Process Heaters</v>
      </c>
      <c r="F508" s="177">
        <f>'Permitted Sources'!J332</f>
        <v>1.5</v>
      </c>
      <c r="G508" s="177" t="str">
        <f>'Permitted Sources'!K332</f>
        <v/>
      </c>
      <c r="H508" s="177">
        <f>'Permitted Sources'!L332</f>
        <v>0.3</v>
      </c>
      <c r="I508" s="177" t="str">
        <f>'Permitted Sources'!M332</f>
        <v/>
      </c>
      <c r="J508" s="177" t="str">
        <f>'Permitted Sources'!N332</f>
        <v/>
      </c>
      <c r="K508" s="221" t="str">
        <f>VLOOKUP(C508,fips_xref!$A$5:$H$28,8,FALSE)</f>
        <v>Total</v>
      </c>
      <c r="L508" s="25" t="str">
        <f t="shared" si="7"/>
        <v>Heaters</v>
      </c>
    </row>
    <row r="509" spans="1:12" x14ac:dyDescent="0.2">
      <c r="A509" s="138" t="str">
        <f>'Permitted Sources'!A333</f>
        <v>WYDEQ Permitted Sources</v>
      </c>
      <c r="B509" s="138" t="str">
        <f>'Permitted Sources'!B333</f>
        <v>56</v>
      </c>
      <c r="C509" s="138">
        <f>'Permitted Sources'!C333</f>
        <v>56041</v>
      </c>
      <c r="D509" s="138">
        <f>'Permitted Sources'!F333</f>
        <v>31000404</v>
      </c>
      <c r="E509" t="str">
        <f>'Permitted Sources'!I333</f>
        <v>Process Heaters</v>
      </c>
      <c r="F509" s="177">
        <f>'Permitted Sources'!J333</f>
        <v>16.399999999999999</v>
      </c>
      <c r="G509" s="177">
        <f>'Permitted Sources'!K333</f>
        <v>0.65</v>
      </c>
      <c r="H509" s="177">
        <f>'Permitted Sources'!L333</f>
        <v>4.0999999999999996</v>
      </c>
      <c r="I509" s="177" t="str">
        <f>'Permitted Sources'!M333</f>
        <v/>
      </c>
      <c r="J509" s="177" t="str">
        <f>'Permitted Sources'!N333</f>
        <v/>
      </c>
      <c r="K509" s="221" t="str">
        <f>VLOOKUP(C509,fips_xref!$A$5:$H$28,8,FALSE)</f>
        <v>Total</v>
      </c>
      <c r="L509" s="25" t="str">
        <f t="shared" si="7"/>
        <v>Heaters</v>
      </c>
    </row>
    <row r="510" spans="1:12" x14ac:dyDescent="0.2">
      <c r="A510" s="138" t="str">
        <f>'Permitted Sources'!A334</f>
        <v>WYDEQ Permitted Sources</v>
      </c>
      <c r="B510" s="138" t="str">
        <f>'Permitted Sources'!B334</f>
        <v>56</v>
      </c>
      <c r="C510" s="138">
        <f>'Permitted Sources'!C334</f>
        <v>56041</v>
      </c>
      <c r="D510" s="138">
        <f>'Permitted Sources'!F334</f>
        <v>31000404</v>
      </c>
      <c r="E510" t="str">
        <f>'Permitted Sources'!I334</f>
        <v>Process Heaters</v>
      </c>
      <c r="F510" s="177">
        <f>'Permitted Sources'!J334</f>
        <v>16.399999999999999</v>
      </c>
      <c r="G510" s="177">
        <f>'Permitted Sources'!K334</f>
        <v>0.65</v>
      </c>
      <c r="H510" s="177">
        <f>'Permitted Sources'!L334</f>
        <v>4.0999999999999996</v>
      </c>
      <c r="I510" s="177" t="str">
        <f>'Permitted Sources'!M334</f>
        <v/>
      </c>
      <c r="J510" s="177" t="str">
        <f>'Permitted Sources'!N334</f>
        <v/>
      </c>
      <c r="K510" s="221" t="str">
        <f>VLOOKUP(C510,fips_xref!$A$5:$H$28,8,FALSE)</f>
        <v>Total</v>
      </c>
      <c r="L510" s="25" t="str">
        <f t="shared" si="7"/>
        <v>Heaters</v>
      </c>
    </row>
    <row r="511" spans="1:12" x14ac:dyDescent="0.2">
      <c r="A511" s="138" t="str">
        <f>'Permitted Sources'!A335</f>
        <v>WYDEQ Permitted Sources</v>
      </c>
      <c r="B511" s="138" t="str">
        <f>'Permitted Sources'!B335</f>
        <v>56</v>
      </c>
      <c r="C511" s="138">
        <f>'Permitted Sources'!C335</f>
        <v>56041</v>
      </c>
      <c r="D511" s="138">
        <f>'Permitted Sources'!F335</f>
        <v>31000404</v>
      </c>
      <c r="E511" t="str">
        <f>'Permitted Sources'!I335</f>
        <v>Process Heaters</v>
      </c>
      <c r="F511" s="177">
        <f>'Permitted Sources'!J335</f>
        <v>2.5</v>
      </c>
      <c r="G511" s="177" t="str">
        <f>'Permitted Sources'!K335</f>
        <v/>
      </c>
      <c r="H511" s="177">
        <f>'Permitted Sources'!L335</f>
        <v>0.5</v>
      </c>
      <c r="I511" s="177" t="str">
        <f>'Permitted Sources'!M335</f>
        <v/>
      </c>
      <c r="J511" s="177" t="str">
        <f>'Permitted Sources'!N335</f>
        <v/>
      </c>
      <c r="K511" s="221" t="str">
        <f>VLOOKUP(C511,fips_xref!$A$5:$H$28,8,FALSE)</f>
        <v>Total</v>
      </c>
      <c r="L511" s="25" t="str">
        <f t="shared" si="7"/>
        <v>Heaters</v>
      </c>
    </row>
    <row r="512" spans="1:12" x14ac:dyDescent="0.2">
      <c r="A512" s="138" t="str">
        <f>'Permitted Sources'!A336</f>
        <v>WYDEQ Permitted Sources</v>
      </c>
      <c r="B512" s="138" t="str">
        <f>'Permitted Sources'!B336</f>
        <v>56</v>
      </c>
      <c r="C512" s="138">
        <f>'Permitted Sources'!C336</f>
        <v>56041</v>
      </c>
      <c r="D512" s="138">
        <f>'Permitted Sources'!F336</f>
        <v>31000205</v>
      </c>
      <c r="E512" t="str">
        <f>'Permitted Sources'!I336</f>
        <v xml:space="preserve">Natural Gas Production, Flares </v>
      </c>
      <c r="F512" s="177">
        <f>'Permitted Sources'!J336</f>
        <v>2.1</v>
      </c>
      <c r="G512" s="177">
        <f>'Permitted Sources'!K336</f>
        <v>2.1</v>
      </c>
      <c r="H512" s="177">
        <f>'Permitted Sources'!L336</f>
        <v>0.5</v>
      </c>
      <c r="I512" s="177" t="str">
        <f>'Permitted Sources'!M336</f>
        <v/>
      </c>
      <c r="J512" s="177" t="str">
        <f>'Permitted Sources'!N336</f>
        <v/>
      </c>
      <c r="K512" s="221" t="str">
        <f>VLOOKUP(C512,fips_xref!$A$5:$H$28,8,FALSE)</f>
        <v>Total</v>
      </c>
      <c r="L512" s="25" t="str">
        <f t="shared" si="7"/>
        <v xml:space="preserve">Natural Gas Production, Flares </v>
      </c>
    </row>
    <row r="513" spans="1:12" x14ac:dyDescent="0.2">
      <c r="A513" s="138" t="str">
        <f>'Permitted Sources'!A337</f>
        <v>WYDEQ Permitted Sources</v>
      </c>
      <c r="B513" s="138" t="str">
        <f>'Permitted Sources'!B337</f>
        <v>56</v>
      </c>
      <c r="C513" s="138">
        <f>'Permitted Sources'!C337</f>
        <v>56041</v>
      </c>
      <c r="D513" s="138">
        <f>'Permitted Sources'!F337</f>
        <v>31000205</v>
      </c>
      <c r="E513" t="str">
        <f>'Permitted Sources'!I337</f>
        <v xml:space="preserve">Natural Gas Production, Flares </v>
      </c>
      <c r="F513" s="177">
        <f>'Permitted Sources'!J337</f>
        <v>0.3</v>
      </c>
      <c r="G513" s="177" t="str">
        <f>'Permitted Sources'!K337</f>
        <v/>
      </c>
      <c r="H513" s="177" t="str">
        <f>'Permitted Sources'!L337</f>
        <v/>
      </c>
      <c r="I513" s="177" t="str">
        <f>'Permitted Sources'!M337</f>
        <v/>
      </c>
      <c r="J513" s="177" t="str">
        <f>'Permitted Sources'!N337</f>
        <v/>
      </c>
      <c r="K513" s="221" t="str">
        <f>VLOOKUP(C513,fips_xref!$A$5:$H$28,8,FALSE)</f>
        <v>Total</v>
      </c>
      <c r="L513" s="25" t="str">
        <f t="shared" si="7"/>
        <v xml:space="preserve">Natural Gas Production, Flares </v>
      </c>
    </row>
    <row r="514" spans="1:12" x14ac:dyDescent="0.2">
      <c r="A514" s="138" t="str">
        <f>'Permitted Sources'!A338</f>
        <v>WYDEQ Permitted Sources</v>
      </c>
      <c r="B514" s="138" t="str">
        <f>'Permitted Sources'!B338</f>
        <v>56</v>
      </c>
      <c r="C514" s="138">
        <f>'Permitted Sources'!C338</f>
        <v>56041</v>
      </c>
      <c r="D514" s="138">
        <f>'Permitted Sources'!F338</f>
        <v>31000205</v>
      </c>
      <c r="E514" t="str">
        <f>'Permitted Sources'!I338</f>
        <v xml:space="preserve">Natural Gas Production, Flares </v>
      </c>
      <c r="F514" s="177">
        <f>'Permitted Sources'!J338</f>
        <v>13.7</v>
      </c>
      <c r="G514" s="177">
        <f>'Permitted Sources'!K338</f>
        <v>13.7</v>
      </c>
      <c r="H514" s="177">
        <f>'Permitted Sources'!L338</f>
        <v>3.4</v>
      </c>
      <c r="I514" s="177" t="str">
        <f>'Permitted Sources'!M338</f>
        <v/>
      </c>
      <c r="J514" s="177" t="str">
        <f>'Permitted Sources'!N338</f>
        <v/>
      </c>
      <c r="K514" s="221" t="str">
        <f>VLOOKUP(C514,fips_xref!$A$5:$H$28,8,FALSE)</f>
        <v>Total</v>
      </c>
      <c r="L514" s="25" t="str">
        <f t="shared" si="7"/>
        <v xml:space="preserve">Natural Gas Production, Flares </v>
      </c>
    </row>
    <row r="515" spans="1:12" x14ac:dyDescent="0.2">
      <c r="A515" s="138" t="str">
        <f>'Permitted Sources'!A339</f>
        <v>WYDEQ Permitted Sources</v>
      </c>
      <c r="B515" s="138" t="str">
        <f>'Permitted Sources'!B339</f>
        <v>56</v>
      </c>
      <c r="C515" s="138">
        <f>'Permitted Sources'!C339</f>
        <v>56041</v>
      </c>
      <c r="D515" s="138">
        <f>'Permitted Sources'!F339</f>
        <v>31000205</v>
      </c>
      <c r="E515" t="str">
        <f>'Permitted Sources'!I339</f>
        <v xml:space="preserve">Natural Gas Production, Flares </v>
      </c>
      <c r="F515" s="177">
        <f>'Permitted Sources'!J339</f>
        <v>0.5</v>
      </c>
      <c r="G515" s="177" t="str">
        <f>'Permitted Sources'!K339</f>
        <v/>
      </c>
      <c r="H515" s="177">
        <f>'Permitted Sources'!L339</f>
        <v>0.1</v>
      </c>
      <c r="I515" s="177" t="str">
        <f>'Permitted Sources'!M339</f>
        <v/>
      </c>
      <c r="J515" s="177" t="str">
        <f>'Permitted Sources'!N339</f>
        <v/>
      </c>
      <c r="K515" s="221" t="str">
        <f>VLOOKUP(C515,fips_xref!$A$5:$H$28,8,FALSE)</f>
        <v>Total</v>
      </c>
      <c r="L515" s="25" t="str">
        <f t="shared" si="7"/>
        <v xml:space="preserve">Natural Gas Production, Flares </v>
      </c>
    </row>
    <row r="516" spans="1:12" x14ac:dyDescent="0.2">
      <c r="A516" s="138" t="str">
        <f>'Permitted Sources'!A340</f>
        <v>WYDEQ Permitted Sources</v>
      </c>
      <c r="B516" s="138" t="str">
        <f>'Permitted Sources'!B340</f>
        <v>56</v>
      </c>
      <c r="C516" s="138">
        <f>'Permitted Sources'!C340</f>
        <v>56041</v>
      </c>
      <c r="D516" s="138">
        <f>'Permitted Sources'!F340</f>
        <v>31000404</v>
      </c>
      <c r="E516" t="str">
        <f>'Permitted Sources'!I340</f>
        <v>Process Heaters</v>
      </c>
      <c r="F516" s="177">
        <f>'Permitted Sources'!J340</f>
        <v>0.8</v>
      </c>
      <c r="G516" s="177" t="str">
        <f>'Permitted Sources'!K340</f>
        <v/>
      </c>
      <c r="H516" s="177">
        <f>'Permitted Sources'!L340</f>
        <v>0.2</v>
      </c>
      <c r="I516" s="177" t="str">
        <f>'Permitted Sources'!M340</f>
        <v/>
      </c>
      <c r="J516" s="177" t="str">
        <f>'Permitted Sources'!N340</f>
        <v/>
      </c>
      <c r="K516" s="221" t="str">
        <f>VLOOKUP(C516,fips_xref!$A$5:$H$28,8,FALSE)</f>
        <v>Total</v>
      </c>
      <c r="L516" s="25" t="str">
        <f t="shared" si="7"/>
        <v>Heaters</v>
      </c>
    </row>
    <row r="517" spans="1:12" x14ac:dyDescent="0.2">
      <c r="A517" s="138" t="str">
        <f>'Permitted Sources'!A341</f>
        <v>WYDEQ Permitted Sources</v>
      </c>
      <c r="B517" s="138" t="str">
        <f>'Permitted Sources'!B341</f>
        <v>56</v>
      </c>
      <c r="C517" s="138">
        <f>'Permitted Sources'!C341</f>
        <v>56041</v>
      </c>
      <c r="D517" s="138">
        <f>'Permitted Sources'!F341</f>
        <v>31000404</v>
      </c>
      <c r="E517" t="str">
        <f>'Permitted Sources'!I341</f>
        <v>Process Heaters</v>
      </c>
      <c r="F517" s="177">
        <f>'Permitted Sources'!J341</f>
        <v>0.8</v>
      </c>
      <c r="G517" s="177" t="str">
        <f>'Permitted Sources'!K341</f>
        <v/>
      </c>
      <c r="H517" s="177">
        <f>'Permitted Sources'!L341</f>
        <v>0.2</v>
      </c>
      <c r="I517" s="177" t="str">
        <f>'Permitted Sources'!M341</f>
        <v/>
      </c>
      <c r="J517" s="177" t="str">
        <f>'Permitted Sources'!N341</f>
        <v/>
      </c>
      <c r="K517" s="221" t="str">
        <f>VLOOKUP(C517,fips_xref!$A$5:$H$28,8,FALSE)</f>
        <v>Total</v>
      </c>
      <c r="L517" s="25" t="str">
        <f t="shared" si="7"/>
        <v>Heaters</v>
      </c>
    </row>
    <row r="518" spans="1:12" x14ac:dyDescent="0.2">
      <c r="A518" s="138" t="str">
        <f>'Permitted Sources'!A342</f>
        <v>WYDEQ Permitted Sources</v>
      </c>
      <c r="B518" s="138" t="str">
        <f>'Permitted Sources'!B342</f>
        <v>56</v>
      </c>
      <c r="C518" s="138">
        <f>'Permitted Sources'!C342</f>
        <v>56041</v>
      </c>
      <c r="D518" s="138">
        <f>'Permitted Sources'!F342</f>
        <v>31000305</v>
      </c>
      <c r="E518" t="str">
        <f>'Permitted Sources'!I342</f>
        <v>Amine Unit</v>
      </c>
      <c r="F518" s="177" t="str">
        <f>'Permitted Sources'!J342</f>
        <v/>
      </c>
      <c r="G518" s="177">
        <f>'Permitted Sources'!K342</f>
        <v>43.6</v>
      </c>
      <c r="H518" s="177" t="str">
        <f>'Permitted Sources'!L342</f>
        <v/>
      </c>
      <c r="I518" s="177" t="str">
        <f>'Permitted Sources'!M342</f>
        <v/>
      </c>
      <c r="J518" s="177" t="str">
        <f>'Permitted Sources'!N342</f>
        <v/>
      </c>
      <c r="K518" s="221" t="str">
        <f>VLOOKUP(C518,fips_xref!$A$5:$H$28,8,FALSE)</f>
        <v>Total</v>
      </c>
      <c r="L518" s="25" t="str">
        <f t="shared" si="7"/>
        <v>Amine Unit</v>
      </c>
    </row>
    <row r="519" spans="1:12" x14ac:dyDescent="0.2">
      <c r="A519" s="138" t="str">
        <f>'Permitted Sources'!A343</f>
        <v>WYDEQ Permitted Sources</v>
      </c>
      <c r="B519" s="138" t="str">
        <f>'Permitted Sources'!B343</f>
        <v>56</v>
      </c>
      <c r="C519" s="138">
        <f>'Permitted Sources'!C343</f>
        <v>56041</v>
      </c>
      <c r="D519" s="138">
        <f>'Permitted Sources'!F343</f>
        <v>31000305</v>
      </c>
      <c r="E519" t="str">
        <f>'Permitted Sources'!I343</f>
        <v>Amine Unit</v>
      </c>
      <c r="F519" s="177" t="str">
        <f>'Permitted Sources'!J343</f>
        <v/>
      </c>
      <c r="G519" s="177">
        <f>'Permitted Sources'!K343</f>
        <v>24.6</v>
      </c>
      <c r="H519" s="177" t="str">
        <f>'Permitted Sources'!L343</f>
        <v/>
      </c>
      <c r="I519" s="177" t="str">
        <f>'Permitted Sources'!M343</f>
        <v/>
      </c>
      <c r="J519" s="177" t="str">
        <f>'Permitted Sources'!N343</f>
        <v/>
      </c>
      <c r="K519" s="221" t="str">
        <f>VLOOKUP(C519,fips_xref!$A$5:$H$28,8,FALSE)</f>
        <v>Total</v>
      </c>
      <c r="L519" s="25" t="str">
        <f t="shared" ref="L519:L582" si="8">IF(E519="Unpermitted Fugitives","Fugitives",IF(E519="Natural Gas Processing Facilities, Pump Seals","Fugitives",IF(E519="Natural Gas Production, All Equipt Leak Fugitives","Fugitives",IF(E519="External Combustion Boilers","Heaters",IF(E519="Permitted Tank Losses","Condensate tank ",IF(E519="Permitted Fugitives","Fugitives",IF(E519="Process Heaters","Heaters",E519)))))))</f>
        <v>Amine Unit</v>
      </c>
    </row>
    <row r="520" spans="1:12" x14ac:dyDescent="0.2">
      <c r="A520" s="138" t="str">
        <f>'Permitted Sources'!A344</f>
        <v>WYDEQ Permitted Sources</v>
      </c>
      <c r="B520" s="138" t="str">
        <f>'Permitted Sources'!B344</f>
        <v>56</v>
      </c>
      <c r="C520" s="138">
        <f>'Permitted Sources'!C344</f>
        <v>56041</v>
      </c>
      <c r="D520" s="138">
        <f>'Permitted Sources'!F344</f>
        <v>31000299</v>
      </c>
      <c r="E520" t="str">
        <f>'Permitted Sources'!I344</f>
        <v>Other Not Classified</v>
      </c>
      <c r="F520" s="177" t="str">
        <f>'Permitted Sources'!J344</f>
        <v/>
      </c>
      <c r="G520" s="177">
        <f>'Permitted Sources'!K344</f>
        <v>2.4</v>
      </c>
      <c r="H520" s="177" t="str">
        <f>'Permitted Sources'!L344</f>
        <v/>
      </c>
      <c r="I520" s="177" t="str">
        <f>'Permitted Sources'!M344</f>
        <v/>
      </c>
      <c r="J520" s="177" t="str">
        <f>'Permitted Sources'!N344</f>
        <v/>
      </c>
      <c r="K520" s="221" t="str">
        <f>VLOOKUP(C520,fips_xref!$A$5:$H$28,8,FALSE)</f>
        <v>Total</v>
      </c>
      <c r="L520" s="25" t="str">
        <f t="shared" si="8"/>
        <v>Other Not Classified</v>
      </c>
    </row>
    <row r="521" spans="1:12" x14ac:dyDescent="0.2">
      <c r="A521" s="138" t="str">
        <f>'Permitted Sources'!A345</f>
        <v>WYDEQ Permitted Sources</v>
      </c>
      <c r="B521" s="138" t="str">
        <f>'Permitted Sources'!B345</f>
        <v>56</v>
      </c>
      <c r="C521" s="138">
        <f>'Permitted Sources'!C345</f>
        <v>56041</v>
      </c>
      <c r="D521" s="138">
        <f>'Permitted Sources'!F345</f>
        <v>31000299</v>
      </c>
      <c r="E521" t="str">
        <f>'Permitted Sources'!I345</f>
        <v>Other Not Classified</v>
      </c>
      <c r="F521" s="177" t="str">
        <f>'Permitted Sources'!J345</f>
        <v/>
      </c>
      <c r="G521" s="177">
        <f>'Permitted Sources'!K345</f>
        <v>8.3000000000000007</v>
      </c>
      <c r="H521" s="177" t="str">
        <f>'Permitted Sources'!L345</f>
        <v/>
      </c>
      <c r="I521" s="177" t="str">
        <f>'Permitted Sources'!M345</f>
        <v/>
      </c>
      <c r="J521" s="177" t="str">
        <f>'Permitted Sources'!N345</f>
        <v/>
      </c>
      <c r="K521" s="221" t="str">
        <f>VLOOKUP(C521,fips_xref!$A$5:$H$28,8,FALSE)</f>
        <v>Total</v>
      </c>
      <c r="L521" s="25" t="str">
        <f t="shared" si="8"/>
        <v>Other Not Classified</v>
      </c>
    </row>
    <row r="522" spans="1:12" x14ac:dyDescent="0.2">
      <c r="A522" s="138" t="str">
        <f>'Permitted Sources'!A346</f>
        <v>WYDEQ Permitted Sources</v>
      </c>
      <c r="B522" s="138" t="str">
        <f>'Permitted Sources'!B346</f>
        <v>56</v>
      </c>
      <c r="C522" s="138">
        <f>'Permitted Sources'!C346</f>
        <v>56041</v>
      </c>
      <c r="D522" s="138">
        <f>'Permitted Sources'!F346</f>
        <v>31088811</v>
      </c>
      <c r="E522" t="str">
        <f>'Permitted Sources'!I346</f>
        <v>Permitted Fugitives</v>
      </c>
      <c r="F522" s="177" t="str">
        <f>'Permitted Sources'!J346</f>
        <v/>
      </c>
      <c r="G522" s="177">
        <f>'Permitted Sources'!K346</f>
        <v>240.77</v>
      </c>
      <c r="H522" s="177" t="str">
        <f>'Permitted Sources'!L346</f>
        <v/>
      </c>
      <c r="I522" s="177" t="str">
        <f>'Permitted Sources'!M346</f>
        <v/>
      </c>
      <c r="J522" s="177" t="str">
        <f>'Permitted Sources'!N346</f>
        <v/>
      </c>
      <c r="K522" s="221" t="str">
        <f>VLOOKUP(C522,fips_xref!$A$5:$H$28,8,FALSE)</f>
        <v>Total</v>
      </c>
      <c r="L522" s="25" t="str">
        <f t="shared" si="8"/>
        <v>Fugitives</v>
      </c>
    </row>
    <row r="523" spans="1:12" x14ac:dyDescent="0.2">
      <c r="A523" s="138" t="str">
        <f>'Permitted Sources'!A347</f>
        <v>WYDEQ Permitted Sources</v>
      </c>
      <c r="B523" s="138" t="str">
        <f>'Permitted Sources'!B347</f>
        <v>56</v>
      </c>
      <c r="C523" s="138">
        <f>'Permitted Sources'!C347</f>
        <v>56041</v>
      </c>
      <c r="D523" s="138">
        <f>'Permitted Sources'!F347</f>
        <v>31088811</v>
      </c>
      <c r="E523" t="str">
        <f>'Permitted Sources'!I347</f>
        <v>Permitted Fugitives</v>
      </c>
      <c r="F523" s="177" t="str">
        <f>'Permitted Sources'!J347</f>
        <v/>
      </c>
      <c r="G523" s="177">
        <f>'Permitted Sources'!K347</f>
        <v>26.5</v>
      </c>
      <c r="H523" s="177" t="str">
        <f>'Permitted Sources'!L347</f>
        <v/>
      </c>
      <c r="I523" s="177" t="str">
        <f>'Permitted Sources'!M347</f>
        <v/>
      </c>
      <c r="J523" s="177" t="str">
        <f>'Permitted Sources'!N347</f>
        <v/>
      </c>
      <c r="K523" s="221" t="str">
        <f>VLOOKUP(C523,fips_xref!$A$5:$H$28,8,FALSE)</f>
        <v>Total</v>
      </c>
      <c r="L523" s="25" t="str">
        <f t="shared" si="8"/>
        <v>Fugitives</v>
      </c>
    </row>
    <row r="524" spans="1:12" x14ac:dyDescent="0.2">
      <c r="A524" s="138" t="str">
        <f>'Permitted Sources'!A348</f>
        <v>WYDEQ Permitted Sources</v>
      </c>
      <c r="B524" s="138" t="str">
        <f>'Permitted Sources'!B348</f>
        <v>56</v>
      </c>
      <c r="C524" s="138">
        <f>'Permitted Sources'!C348</f>
        <v>56041</v>
      </c>
      <c r="D524" s="138">
        <f>'Permitted Sources'!F348</f>
        <v>20200202</v>
      </c>
      <c r="E524" t="str">
        <f>'Permitted Sources'!I348</f>
        <v>Compressor Engines</v>
      </c>
      <c r="F524" s="177">
        <f>'Permitted Sources'!J348</f>
        <v>82.5</v>
      </c>
      <c r="G524" s="177">
        <f>'Permitted Sources'!K348</f>
        <v>19.600000000000001</v>
      </c>
      <c r="H524" s="177">
        <f>'Permitted Sources'!L348</f>
        <v>15</v>
      </c>
      <c r="I524" s="177" t="str">
        <f>'Permitted Sources'!M348</f>
        <v/>
      </c>
      <c r="J524" s="177" t="str">
        <f>'Permitted Sources'!N348</f>
        <v/>
      </c>
      <c r="K524" s="221" t="str">
        <f>VLOOKUP(C524,fips_xref!$A$5:$H$28,8,FALSE)</f>
        <v>Total</v>
      </c>
      <c r="L524" s="25" t="str">
        <f t="shared" si="8"/>
        <v>Compressor Engines</v>
      </c>
    </row>
    <row r="525" spans="1:12" x14ac:dyDescent="0.2">
      <c r="A525" s="138" t="str">
        <f>'Permitted Sources'!A349</f>
        <v>WYDEQ Permitted Sources</v>
      </c>
      <c r="B525" s="138" t="str">
        <f>'Permitted Sources'!B349</f>
        <v>56</v>
      </c>
      <c r="C525" s="138">
        <f>'Permitted Sources'!C349</f>
        <v>56041</v>
      </c>
      <c r="D525" s="138">
        <f>'Permitted Sources'!F349</f>
        <v>20200202</v>
      </c>
      <c r="E525" t="str">
        <f>'Permitted Sources'!I349</f>
        <v>Compressor Engines</v>
      </c>
      <c r="F525" s="177">
        <f>'Permitted Sources'!J349</f>
        <v>85.7</v>
      </c>
      <c r="G525" s="177">
        <f>'Permitted Sources'!K349</f>
        <v>20.3</v>
      </c>
      <c r="H525" s="177">
        <f>'Permitted Sources'!L349</f>
        <v>15.6</v>
      </c>
      <c r="I525" s="177" t="str">
        <f>'Permitted Sources'!M349</f>
        <v/>
      </c>
      <c r="J525" s="177" t="str">
        <f>'Permitted Sources'!N349</f>
        <v/>
      </c>
      <c r="K525" s="221" t="str">
        <f>VLOOKUP(C525,fips_xref!$A$5:$H$28,8,FALSE)</f>
        <v>Total</v>
      </c>
      <c r="L525" s="25" t="str">
        <f t="shared" si="8"/>
        <v>Compressor Engines</v>
      </c>
    </row>
    <row r="526" spans="1:12" x14ac:dyDescent="0.2">
      <c r="A526" s="138" t="str">
        <f>'Permitted Sources'!A350</f>
        <v>WYDEQ Permitted Sources</v>
      </c>
      <c r="B526" s="138" t="str">
        <f>'Permitted Sources'!B350</f>
        <v>56</v>
      </c>
      <c r="C526" s="138">
        <f>'Permitted Sources'!C350</f>
        <v>56041</v>
      </c>
      <c r="D526" s="138">
        <f>'Permitted Sources'!F350</f>
        <v>20200201</v>
      </c>
      <c r="E526" t="str">
        <f>'Permitted Sources'!I350</f>
        <v>Compressor Engines</v>
      </c>
      <c r="F526" s="177">
        <f>'Permitted Sources'!J350</f>
        <v>10.199999999999999</v>
      </c>
      <c r="G526" s="177">
        <f>'Permitted Sources'!K350</f>
        <v>0.4</v>
      </c>
      <c r="H526" s="177">
        <f>'Permitted Sources'!L350</f>
        <v>4.7</v>
      </c>
      <c r="I526" s="177" t="str">
        <f>'Permitted Sources'!M350</f>
        <v/>
      </c>
      <c r="J526" s="177" t="str">
        <f>'Permitted Sources'!N350</f>
        <v/>
      </c>
      <c r="K526" s="221" t="str">
        <f>VLOOKUP(C526,fips_xref!$A$5:$H$28,8,FALSE)</f>
        <v>Total</v>
      </c>
      <c r="L526" s="25" t="str">
        <f t="shared" si="8"/>
        <v>Compressor Engines</v>
      </c>
    </row>
    <row r="527" spans="1:12" x14ac:dyDescent="0.2">
      <c r="A527" s="138" t="str">
        <f>'Permitted Sources'!A351</f>
        <v>WYDEQ Permitted Sources</v>
      </c>
      <c r="B527" s="138" t="str">
        <f>'Permitted Sources'!B351</f>
        <v>56</v>
      </c>
      <c r="C527" s="138">
        <f>'Permitted Sources'!C351</f>
        <v>56041</v>
      </c>
      <c r="D527" s="138">
        <f>'Permitted Sources'!F351</f>
        <v>20200201</v>
      </c>
      <c r="E527" t="str">
        <f>'Permitted Sources'!I351</f>
        <v>Compressor Engines</v>
      </c>
      <c r="F527" s="177">
        <f>'Permitted Sources'!J351</f>
        <v>0</v>
      </c>
      <c r="G527" s="177">
        <f>'Permitted Sources'!K351</f>
        <v>0</v>
      </c>
      <c r="H527" s="177">
        <f>'Permitted Sources'!L351</f>
        <v>0</v>
      </c>
      <c r="I527" s="177" t="str">
        <f>'Permitted Sources'!M351</f>
        <v/>
      </c>
      <c r="J527" s="177" t="str">
        <f>'Permitted Sources'!N351</f>
        <v/>
      </c>
      <c r="K527" s="221" t="str">
        <f>VLOOKUP(C527,fips_xref!$A$5:$H$28,8,FALSE)</f>
        <v>Total</v>
      </c>
      <c r="L527" s="25" t="str">
        <f t="shared" si="8"/>
        <v>Compressor Engines</v>
      </c>
    </row>
    <row r="528" spans="1:12" x14ac:dyDescent="0.2">
      <c r="A528" s="138" t="str">
        <f>'Permitted Sources'!A352</f>
        <v>WYDEQ Permitted Sources</v>
      </c>
      <c r="B528" s="138" t="str">
        <f>'Permitted Sources'!B352</f>
        <v>56</v>
      </c>
      <c r="C528" s="138">
        <f>'Permitted Sources'!C352</f>
        <v>56041</v>
      </c>
      <c r="D528" s="138">
        <f>'Permitted Sources'!F352</f>
        <v>31000404</v>
      </c>
      <c r="E528" t="str">
        <f>'Permitted Sources'!I352</f>
        <v>Process Heaters</v>
      </c>
      <c r="F528" s="177">
        <f>'Permitted Sources'!J352</f>
        <v>1.8</v>
      </c>
      <c r="G528" s="177" t="str">
        <f>'Permitted Sources'!K352</f>
        <v/>
      </c>
      <c r="H528" s="177">
        <f>'Permitted Sources'!L352</f>
        <v>0.4</v>
      </c>
      <c r="I528" s="177" t="str">
        <f>'Permitted Sources'!M352</f>
        <v/>
      </c>
      <c r="J528" s="177" t="str">
        <f>'Permitted Sources'!N352</f>
        <v/>
      </c>
      <c r="K528" s="221" t="str">
        <f>VLOOKUP(C528,fips_xref!$A$5:$H$28,8,FALSE)</f>
        <v>Total</v>
      </c>
      <c r="L528" s="25" t="str">
        <f t="shared" si="8"/>
        <v>Heaters</v>
      </c>
    </row>
    <row r="529" spans="1:12" x14ac:dyDescent="0.2">
      <c r="A529" s="138" t="str">
        <f>'Permitted Sources'!A353</f>
        <v>WYDEQ Permitted Sources</v>
      </c>
      <c r="B529" s="138" t="str">
        <f>'Permitted Sources'!B353</f>
        <v>56</v>
      </c>
      <c r="C529" s="138">
        <f>'Permitted Sources'!C353</f>
        <v>56041</v>
      </c>
      <c r="D529" s="138">
        <f>'Permitted Sources'!F353</f>
        <v>31000220</v>
      </c>
      <c r="E529" t="str">
        <f>'Permitted Sources'!I353</f>
        <v>Permitted Fugitives</v>
      </c>
      <c r="F529" s="177" t="str">
        <f>'Permitted Sources'!J353</f>
        <v/>
      </c>
      <c r="G529" s="177">
        <f>'Permitted Sources'!K353</f>
        <v>10.1</v>
      </c>
      <c r="H529" s="177" t="str">
        <f>'Permitted Sources'!L353</f>
        <v/>
      </c>
      <c r="I529" s="177" t="str">
        <f>'Permitted Sources'!M353</f>
        <v/>
      </c>
      <c r="J529" s="177" t="str">
        <f>'Permitted Sources'!N353</f>
        <v/>
      </c>
      <c r="K529" s="221" t="str">
        <f>VLOOKUP(C529,fips_xref!$A$5:$H$28,8,FALSE)</f>
        <v>Total</v>
      </c>
      <c r="L529" s="25" t="str">
        <f t="shared" si="8"/>
        <v>Fugitives</v>
      </c>
    </row>
    <row r="530" spans="1:12" x14ac:dyDescent="0.2">
      <c r="A530" s="138" t="str">
        <f>'Permitted Sources'!A354</f>
        <v>WYDEQ Permitted Sources</v>
      </c>
      <c r="B530" s="138" t="str">
        <f>'Permitted Sources'!B354</f>
        <v>56</v>
      </c>
      <c r="C530" s="138">
        <f>'Permitted Sources'!C354</f>
        <v>56041</v>
      </c>
      <c r="D530" s="138">
        <f>'Permitted Sources'!F354</f>
        <v>31088811</v>
      </c>
      <c r="E530" t="str">
        <f>'Permitted Sources'!I354</f>
        <v>Permitted Fugitives</v>
      </c>
      <c r="F530" s="177" t="str">
        <f>'Permitted Sources'!J354</f>
        <v/>
      </c>
      <c r="G530" s="177">
        <f>'Permitted Sources'!K354</f>
        <v>14</v>
      </c>
      <c r="H530" s="177" t="str">
        <f>'Permitted Sources'!L354</f>
        <v/>
      </c>
      <c r="I530" s="177" t="str">
        <f>'Permitted Sources'!M354</f>
        <v/>
      </c>
      <c r="J530" s="177" t="str">
        <f>'Permitted Sources'!N354</f>
        <v/>
      </c>
      <c r="K530" s="221" t="str">
        <f>VLOOKUP(C530,fips_xref!$A$5:$H$28,8,FALSE)</f>
        <v>Total</v>
      </c>
      <c r="L530" s="25" t="str">
        <f t="shared" si="8"/>
        <v>Fugitives</v>
      </c>
    </row>
    <row r="531" spans="1:12" x14ac:dyDescent="0.2">
      <c r="A531" s="138" t="str">
        <f>'Permitted Sources'!A355</f>
        <v>WYDEQ Permitted Sources</v>
      </c>
      <c r="B531" s="138" t="str">
        <f>'Permitted Sources'!B355</f>
        <v>56</v>
      </c>
      <c r="C531" s="138">
        <f>'Permitted Sources'!C355</f>
        <v>56041</v>
      </c>
      <c r="D531" s="138">
        <f>'Permitted Sources'!F355</f>
        <v>40400311</v>
      </c>
      <c r="E531" t="str">
        <f>'Permitted Sources'!I355</f>
        <v>Permitted Tank Losses</v>
      </c>
      <c r="F531" s="177" t="str">
        <f>'Permitted Sources'!J355</f>
        <v/>
      </c>
      <c r="G531" s="177">
        <f>'Permitted Sources'!K355</f>
        <v>0</v>
      </c>
      <c r="H531" s="177" t="str">
        <f>'Permitted Sources'!L355</f>
        <v/>
      </c>
      <c r="I531" s="177" t="str">
        <f>'Permitted Sources'!M355</f>
        <v/>
      </c>
      <c r="J531" s="177" t="str">
        <f>'Permitted Sources'!N355</f>
        <v/>
      </c>
      <c r="K531" s="221" t="str">
        <f>VLOOKUP(C531,fips_xref!$A$5:$H$28,8,FALSE)</f>
        <v>Total</v>
      </c>
      <c r="L531" s="25" t="str">
        <f t="shared" si="8"/>
        <v xml:space="preserve">Condensate tank </v>
      </c>
    </row>
    <row r="532" spans="1:12" x14ac:dyDescent="0.2">
      <c r="A532" s="138" t="str">
        <f>'Permitted Sources'!A356</f>
        <v>WYDEQ Permitted Sources</v>
      </c>
      <c r="B532" s="138" t="str">
        <f>'Permitted Sources'!B356</f>
        <v>56</v>
      </c>
      <c r="C532" s="138">
        <f>'Permitted Sources'!C356</f>
        <v>56041</v>
      </c>
      <c r="D532" s="138">
        <f>'Permitted Sources'!F356</f>
        <v>40400311</v>
      </c>
      <c r="E532" t="str">
        <f>'Permitted Sources'!I356</f>
        <v>Permitted Tank Losses</v>
      </c>
      <c r="F532" s="177" t="str">
        <f>'Permitted Sources'!J356</f>
        <v/>
      </c>
      <c r="G532" s="177">
        <f>'Permitted Sources'!K356</f>
        <v>9.1999999999999993</v>
      </c>
      <c r="H532" s="177" t="str">
        <f>'Permitted Sources'!L356</f>
        <v/>
      </c>
      <c r="I532" s="177" t="str">
        <f>'Permitted Sources'!M356</f>
        <v/>
      </c>
      <c r="J532" s="177" t="str">
        <f>'Permitted Sources'!N356</f>
        <v/>
      </c>
      <c r="K532" s="221" t="str">
        <f>VLOOKUP(C532,fips_xref!$A$5:$H$28,8,FALSE)</f>
        <v>Total</v>
      </c>
      <c r="L532" s="25" t="str">
        <f t="shared" si="8"/>
        <v xml:space="preserve">Condensate tank </v>
      </c>
    </row>
    <row r="533" spans="1:12" x14ac:dyDescent="0.2">
      <c r="A533" s="138" t="str">
        <f>'Permitted Sources'!A357</f>
        <v>WYDEQ Permitted Sources</v>
      </c>
      <c r="B533" s="138" t="str">
        <f>'Permitted Sources'!B357</f>
        <v>56</v>
      </c>
      <c r="C533" s="138">
        <f>'Permitted Sources'!C357</f>
        <v>56041</v>
      </c>
      <c r="D533" s="138">
        <f>'Permitted Sources'!F357</f>
        <v>40400311</v>
      </c>
      <c r="E533" t="str">
        <f>'Permitted Sources'!I357</f>
        <v>Permitted Tank Losses</v>
      </c>
      <c r="F533" s="177" t="str">
        <f>'Permitted Sources'!J357</f>
        <v/>
      </c>
      <c r="G533" s="177">
        <f>'Permitted Sources'!K357</f>
        <v>9.1999999999999993</v>
      </c>
      <c r="H533" s="177" t="str">
        <f>'Permitted Sources'!L357</f>
        <v/>
      </c>
      <c r="I533" s="177" t="str">
        <f>'Permitted Sources'!M357</f>
        <v/>
      </c>
      <c r="J533" s="177" t="str">
        <f>'Permitted Sources'!N357</f>
        <v/>
      </c>
      <c r="K533" s="221" t="str">
        <f>VLOOKUP(C533,fips_xref!$A$5:$H$28,8,FALSE)</f>
        <v>Total</v>
      </c>
      <c r="L533" s="25" t="str">
        <f t="shared" si="8"/>
        <v xml:space="preserve">Condensate tank </v>
      </c>
    </row>
    <row r="534" spans="1:12" x14ac:dyDescent="0.2">
      <c r="A534" s="138" t="str">
        <f>'Permitted Sources'!A358</f>
        <v>WYDEQ Permitted Sources</v>
      </c>
      <c r="B534" s="138" t="str">
        <f>'Permitted Sources'!B358</f>
        <v>56</v>
      </c>
      <c r="C534" s="138">
        <f>'Permitted Sources'!C358</f>
        <v>56041</v>
      </c>
      <c r="D534" s="138">
        <f>'Permitted Sources'!F358</f>
        <v>31000305</v>
      </c>
      <c r="E534" t="str">
        <f>'Permitted Sources'!I358</f>
        <v>Amine Unit</v>
      </c>
      <c r="F534" s="177" t="str">
        <f>'Permitted Sources'!J358</f>
        <v/>
      </c>
      <c r="G534" s="177">
        <f>'Permitted Sources'!K358</f>
        <v>5.7</v>
      </c>
      <c r="H534" s="177" t="str">
        <f>'Permitted Sources'!L358</f>
        <v/>
      </c>
      <c r="I534" s="177" t="str">
        <f>'Permitted Sources'!M358</f>
        <v/>
      </c>
      <c r="J534" s="177" t="str">
        <f>'Permitted Sources'!N358</f>
        <v/>
      </c>
      <c r="K534" s="221" t="str">
        <f>VLOOKUP(C534,fips_xref!$A$5:$H$28,8,FALSE)</f>
        <v>Total</v>
      </c>
      <c r="L534" s="25" t="str">
        <f t="shared" si="8"/>
        <v>Amine Unit</v>
      </c>
    </row>
    <row r="535" spans="1:12" x14ac:dyDescent="0.2">
      <c r="A535" s="138" t="str">
        <f>'Permitted Sources'!A359</f>
        <v>WYDEQ Permitted Sources</v>
      </c>
      <c r="B535" s="138" t="str">
        <f>'Permitted Sources'!B359</f>
        <v>56</v>
      </c>
      <c r="C535" s="138">
        <f>'Permitted Sources'!C359</f>
        <v>56041</v>
      </c>
      <c r="D535" s="138">
        <f>'Permitted Sources'!F359</f>
        <v>40400300</v>
      </c>
      <c r="E535" t="str">
        <f>'Permitted Sources'!I359</f>
        <v>Permitted Tank Losses</v>
      </c>
      <c r="F535" s="177" t="str">
        <f>'Permitted Sources'!J359</f>
        <v/>
      </c>
      <c r="G535" s="177">
        <f>'Permitted Sources'!K359</f>
        <v>1.2</v>
      </c>
      <c r="H535" s="177" t="str">
        <f>'Permitted Sources'!L359</f>
        <v/>
      </c>
      <c r="I535" s="177" t="str">
        <f>'Permitted Sources'!M359</f>
        <v/>
      </c>
      <c r="J535" s="177" t="str">
        <f>'Permitted Sources'!N359</f>
        <v/>
      </c>
      <c r="K535" s="221" t="str">
        <f>VLOOKUP(C535,fips_xref!$A$5:$H$28,8,FALSE)</f>
        <v>Total</v>
      </c>
      <c r="L535" s="25" t="str">
        <f t="shared" si="8"/>
        <v xml:space="preserve">Condensate tank </v>
      </c>
    </row>
    <row r="536" spans="1:12" x14ac:dyDescent="0.2">
      <c r="A536" s="138" t="str">
        <f>'Permitted Sources'!A360</f>
        <v>WYDEQ Permitted Sources</v>
      </c>
      <c r="B536" s="138" t="str">
        <f>'Permitted Sources'!B360</f>
        <v>56</v>
      </c>
      <c r="C536" s="138">
        <f>'Permitted Sources'!C360</f>
        <v>56041</v>
      </c>
      <c r="D536" s="138">
        <f>'Permitted Sources'!F360</f>
        <v>31000203</v>
      </c>
      <c r="E536" t="str">
        <f>'Permitted Sources'!I360</f>
        <v>Compressor Engines</v>
      </c>
      <c r="F536" s="177">
        <f>'Permitted Sources'!J360</f>
        <v>4.5</v>
      </c>
      <c r="G536" s="177">
        <f>'Permitted Sources'!K360</f>
        <v>6.5</v>
      </c>
      <c r="H536" s="177">
        <f>'Permitted Sources'!L360</f>
        <v>2</v>
      </c>
      <c r="I536" s="177" t="str">
        <f>'Permitted Sources'!M360</f>
        <v/>
      </c>
      <c r="J536" s="177" t="str">
        <f>'Permitted Sources'!N360</f>
        <v/>
      </c>
      <c r="K536" s="221" t="str">
        <f>VLOOKUP(C536,fips_xref!$A$5:$H$28,8,FALSE)</f>
        <v>Total</v>
      </c>
      <c r="L536" s="25" t="str">
        <f t="shared" si="8"/>
        <v>Compressor Engines</v>
      </c>
    </row>
    <row r="537" spans="1:12" x14ac:dyDescent="0.2">
      <c r="A537" s="138" t="str">
        <f>'Permitted Sources'!A361</f>
        <v>WYDEQ Permitted Sources</v>
      </c>
      <c r="B537" s="138" t="str">
        <f>'Permitted Sources'!B361</f>
        <v>56</v>
      </c>
      <c r="C537" s="138">
        <f>'Permitted Sources'!C361</f>
        <v>56041</v>
      </c>
      <c r="D537" s="138">
        <f>'Permitted Sources'!F361</f>
        <v>31000203</v>
      </c>
      <c r="E537" t="str">
        <f>'Permitted Sources'!I361</f>
        <v>Compressor Engines</v>
      </c>
      <c r="F537" s="177">
        <f>'Permitted Sources'!J361</f>
        <v>5.0999999999999996</v>
      </c>
      <c r="G537" s="177">
        <f>'Permitted Sources'!K361</f>
        <v>7.4</v>
      </c>
      <c r="H537" s="177">
        <f>'Permitted Sources'!L361</f>
        <v>2.2999999999999998</v>
      </c>
      <c r="I537" s="177" t="str">
        <f>'Permitted Sources'!M361</f>
        <v/>
      </c>
      <c r="J537" s="177" t="str">
        <f>'Permitted Sources'!N361</f>
        <v/>
      </c>
      <c r="K537" s="221" t="str">
        <f>VLOOKUP(C537,fips_xref!$A$5:$H$28,8,FALSE)</f>
        <v>Total</v>
      </c>
      <c r="L537" s="25" t="str">
        <f t="shared" si="8"/>
        <v>Compressor Engines</v>
      </c>
    </row>
    <row r="538" spans="1:12" x14ac:dyDescent="0.2">
      <c r="A538" s="138" t="str">
        <f>'Permitted Sources'!A362</f>
        <v>WYDEQ Permitted Sources</v>
      </c>
      <c r="B538" s="138" t="str">
        <f>'Permitted Sources'!B362</f>
        <v>56</v>
      </c>
      <c r="C538" s="138">
        <f>'Permitted Sources'!C362</f>
        <v>56041</v>
      </c>
      <c r="D538" s="138">
        <f>'Permitted Sources'!F362</f>
        <v>31000203</v>
      </c>
      <c r="E538" t="str">
        <f>'Permitted Sources'!I362</f>
        <v>Compressor Engines</v>
      </c>
      <c r="F538" s="177">
        <f>'Permitted Sources'!J362</f>
        <v>3.5</v>
      </c>
      <c r="G538" s="177">
        <f>'Permitted Sources'!K362</f>
        <v>5.0999999999999996</v>
      </c>
      <c r="H538" s="177">
        <f>'Permitted Sources'!L362</f>
        <v>1.6</v>
      </c>
      <c r="I538" s="177" t="str">
        <f>'Permitted Sources'!M362</f>
        <v/>
      </c>
      <c r="J538" s="177" t="str">
        <f>'Permitted Sources'!N362</f>
        <v/>
      </c>
      <c r="K538" s="221" t="str">
        <f>VLOOKUP(C538,fips_xref!$A$5:$H$28,8,FALSE)</f>
        <v>Total</v>
      </c>
      <c r="L538" s="25" t="str">
        <f t="shared" si="8"/>
        <v>Compressor Engines</v>
      </c>
    </row>
    <row r="539" spans="1:12" x14ac:dyDescent="0.2">
      <c r="A539" s="138" t="str">
        <f>'Permitted Sources'!A363</f>
        <v>WYDEQ Permitted Sources</v>
      </c>
      <c r="B539" s="138" t="str">
        <f>'Permitted Sources'!B363</f>
        <v>56</v>
      </c>
      <c r="C539" s="138">
        <f>'Permitted Sources'!C363</f>
        <v>56041</v>
      </c>
      <c r="D539" s="138">
        <f>'Permitted Sources'!F363</f>
        <v>20100202</v>
      </c>
      <c r="E539" t="str">
        <f>'Permitted Sources'!I363</f>
        <v>Compressor Engines</v>
      </c>
      <c r="F539" s="177" t="str">
        <f>'Permitted Sources'!J363</f>
        <v/>
      </c>
      <c r="G539" s="177" t="str">
        <f>'Permitted Sources'!K363</f>
        <v/>
      </c>
      <c r="H539" s="177">
        <f>'Permitted Sources'!L363</f>
        <v>0.1</v>
      </c>
      <c r="I539" s="177" t="str">
        <f>'Permitted Sources'!M363</f>
        <v/>
      </c>
      <c r="J539" s="177" t="str">
        <f>'Permitted Sources'!N363</f>
        <v/>
      </c>
      <c r="K539" s="221" t="str">
        <f>VLOOKUP(C539,fips_xref!$A$5:$H$28,8,FALSE)</f>
        <v>Total</v>
      </c>
      <c r="L539" s="25" t="str">
        <f t="shared" si="8"/>
        <v>Compressor Engines</v>
      </c>
    </row>
    <row r="540" spans="1:12" x14ac:dyDescent="0.2">
      <c r="A540" s="138" t="str">
        <f>'Permitted Sources'!A364</f>
        <v>WYDEQ Permitted Sources</v>
      </c>
      <c r="B540" s="138" t="str">
        <f>'Permitted Sources'!B364</f>
        <v>56</v>
      </c>
      <c r="C540" s="138">
        <f>'Permitted Sources'!C364</f>
        <v>56041</v>
      </c>
      <c r="D540" s="138">
        <f>'Permitted Sources'!F364</f>
        <v>20100202</v>
      </c>
      <c r="E540" t="str">
        <f>'Permitted Sources'!I364</f>
        <v>Compressor Engines</v>
      </c>
      <c r="F540" s="177" t="str">
        <f>'Permitted Sources'!J364</f>
        <v/>
      </c>
      <c r="G540" s="177">
        <f>'Permitted Sources'!K364</f>
        <v>0.1</v>
      </c>
      <c r="H540" s="177" t="str">
        <f>'Permitted Sources'!L364</f>
        <v/>
      </c>
      <c r="I540" s="177" t="str">
        <f>'Permitted Sources'!M364</f>
        <v/>
      </c>
      <c r="J540" s="177" t="str">
        <f>'Permitted Sources'!N364</f>
        <v/>
      </c>
      <c r="K540" s="221" t="str">
        <f>VLOOKUP(C540,fips_xref!$A$5:$H$28,8,FALSE)</f>
        <v>Total</v>
      </c>
      <c r="L540" s="25" t="str">
        <f t="shared" si="8"/>
        <v>Compressor Engines</v>
      </c>
    </row>
    <row r="541" spans="1:12" x14ac:dyDescent="0.2">
      <c r="A541" s="138" t="str">
        <f>'Permitted Sources'!A365</f>
        <v>WYDEQ Permitted Sources</v>
      </c>
      <c r="B541" s="138" t="str">
        <f>'Permitted Sources'!B365</f>
        <v>56</v>
      </c>
      <c r="C541" s="138">
        <f>'Permitted Sources'!C365</f>
        <v>56041</v>
      </c>
      <c r="D541" s="138">
        <f>'Permitted Sources'!F365</f>
        <v>10200603</v>
      </c>
      <c r="E541" t="str">
        <f>'Permitted Sources'!I365</f>
        <v>Process Heaters</v>
      </c>
      <c r="F541" s="177">
        <f>'Permitted Sources'!J365</f>
        <v>0.3</v>
      </c>
      <c r="G541" s="177" t="str">
        <f>'Permitted Sources'!K365</f>
        <v/>
      </c>
      <c r="H541" s="177">
        <f>'Permitted Sources'!L365</f>
        <v>0.1</v>
      </c>
      <c r="I541" s="177" t="str">
        <f>'Permitted Sources'!M365</f>
        <v/>
      </c>
      <c r="J541" s="177" t="str">
        <f>'Permitted Sources'!N365</f>
        <v/>
      </c>
      <c r="K541" s="221" t="str">
        <f>VLOOKUP(C541,fips_xref!$A$5:$H$28,8,FALSE)</f>
        <v>Total</v>
      </c>
      <c r="L541" s="25" t="str">
        <f t="shared" si="8"/>
        <v>Heaters</v>
      </c>
    </row>
    <row r="542" spans="1:12" x14ac:dyDescent="0.2">
      <c r="A542" s="138" t="str">
        <f>'Permitted Sources'!A366</f>
        <v>WYDEQ Permitted Sources</v>
      </c>
      <c r="B542" s="138" t="str">
        <f>'Permitted Sources'!B366</f>
        <v>56</v>
      </c>
      <c r="C542" s="138">
        <f>'Permitted Sources'!C366</f>
        <v>56041</v>
      </c>
      <c r="D542" s="138">
        <f>'Permitted Sources'!F366</f>
        <v>31000404</v>
      </c>
      <c r="E542" t="str">
        <f>'Permitted Sources'!I366</f>
        <v>Process Heaters</v>
      </c>
      <c r="F542" s="177">
        <f>'Permitted Sources'!J366</f>
        <v>0.7</v>
      </c>
      <c r="G542" s="177" t="str">
        <f>'Permitted Sources'!K366</f>
        <v/>
      </c>
      <c r="H542" s="177">
        <f>'Permitted Sources'!L366</f>
        <v>0.1</v>
      </c>
      <c r="I542" s="177" t="str">
        <f>'Permitted Sources'!M366</f>
        <v/>
      </c>
      <c r="J542" s="177" t="str">
        <f>'Permitted Sources'!N366</f>
        <v/>
      </c>
      <c r="K542" s="221" t="str">
        <f>VLOOKUP(C542,fips_xref!$A$5:$H$28,8,FALSE)</f>
        <v>Total</v>
      </c>
      <c r="L542" s="25" t="str">
        <f t="shared" si="8"/>
        <v>Heaters</v>
      </c>
    </row>
    <row r="543" spans="1:12" x14ac:dyDescent="0.2">
      <c r="A543" s="138" t="str">
        <f>'Permitted Sources'!A367</f>
        <v>WYDEQ Permitted Sources</v>
      </c>
      <c r="B543" s="138" t="str">
        <f>'Permitted Sources'!B367</f>
        <v>56</v>
      </c>
      <c r="C543" s="138">
        <f>'Permitted Sources'!C367</f>
        <v>56041</v>
      </c>
      <c r="D543" s="138">
        <f>'Permitted Sources'!F367</f>
        <v>31000203</v>
      </c>
      <c r="E543" t="str">
        <f>'Permitted Sources'!I367</f>
        <v>Compressor Engines</v>
      </c>
      <c r="F543" s="177">
        <f>'Permitted Sources'!J367</f>
        <v>2.1</v>
      </c>
      <c r="G543" s="177">
        <f>'Permitted Sources'!K367</f>
        <v>0.1</v>
      </c>
      <c r="H543" s="177">
        <f>'Permitted Sources'!L367</f>
        <v>0.4</v>
      </c>
      <c r="I543" s="177" t="str">
        <f>'Permitted Sources'!M367</f>
        <v/>
      </c>
      <c r="J543" s="177" t="str">
        <f>'Permitted Sources'!N367</f>
        <v/>
      </c>
      <c r="K543" s="221" t="str">
        <f>VLOOKUP(C543,fips_xref!$A$5:$H$28,8,FALSE)</f>
        <v>Total</v>
      </c>
      <c r="L543" s="25" t="str">
        <f t="shared" si="8"/>
        <v>Compressor Engines</v>
      </c>
    </row>
    <row r="544" spans="1:12" x14ac:dyDescent="0.2">
      <c r="A544" s="138" t="str">
        <f>'Permitted Sources'!A368</f>
        <v>WYDEQ Permitted Sources</v>
      </c>
      <c r="B544" s="138" t="str">
        <f>'Permitted Sources'!B368</f>
        <v>56</v>
      </c>
      <c r="C544" s="138">
        <f>'Permitted Sources'!C368</f>
        <v>56041</v>
      </c>
      <c r="D544" s="138">
        <f>'Permitted Sources'!F368</f>
        <v>31000203</v>
      </c>
      <c r="E544" t="str">
        <f>'Permitted Sources'!I368</f>
        <v>Compressor Engines</v>
      </c>
      <c r="F544" s="177">
        <f>'Permitted Sources'!J368</f>
        <v>22.5</v>
      </c>
      <c r="G544" s="177">
        <f>'Permitted Sources'!K368</f>
        <v>0.5</v>
      </c>
      <c r="H544" s="177">
        <f>'Permitted Sources'!L368</f>
        <v>6.7</v>
      </c>
      <c r="I544" s="177" t="str">
        <f>'Permitted Sources'!M368</f>
        <v/>
      </c>
      <c r="J544" s="177" t="str">
        <f>'Permitted Sources'!N368</f>
        <v/>
      </c>
      <c r="K544" s="221" t="str">
        <f>VLOOKUP(C544,fips_xref!$A$5:$H$28,8,FALSE)</f>
        <v>Total</v>
      </c>
      <c r="L544" s="25" t="str">
        <f t="shared" si="8"/>
        <v>Compressor Engines</v>
      </c>
    </row>
    <row r="545" spans="1:12" x14ac:dyDescent="0.2">
      <c r="A545" s="138" t="str">
        <f>'Permitted Sources'!A369</f>
        <v>WYDEQ Permitted Sources</v>
      </c>
      <c r="B545" s="138" t="str">
        <f>'Permitted Sources'!B369</f>
        <v>56</v>
      </c>
      <c r="C545" s="138">
        <f>'Permitted Sources'!C369</f>
        <v>56023</v>
      </c>
      <c r="D545" s="138">
        <f>'Permitted Sources'!F369</f>
        <v>20200202</v>
      </c>
      <c r="E545" t="str">
        <f>'Permitted Sources'!I369</f>
        <v>Compressor Engines</v>
      </c>
      <c r="F545" s="177">
        <f>'Permitted Sources'!J369</f>
        <v>6.5</v>
      </c>
      <c r="G545" s="177">
        <f>'Permitted Sources'!K369</f>
        <v>1.6</v>
      </c>
      <c r="H545" s="177">
        <f>'Permitted Sources'!L369</f>
        <v>9.6999999999999993</v>
      </c>
      <c r="I545" s="177" t="str">
        <f>'Permitted Sources'!M369</f>
        <v/>
      </c>
      <c r="J545" s="177" t="str">
        <f>'Permitted Sources'!N369</f>
        <v/>
      </c>
      <c r="K545" s="221" t="str">
        <f>VLOOKUP(C545,fips_xref!$A$5:$H$28,8,FALSE)</f>
        <v>Total</v>
      </c>
      <c r="L545" s="25" t="str">
        <f t="shared" si="8"/>
        <v>Compressor Engines</v>
      </c>
    </row>
    <row r="546" spans="1:12" x14ac:dyDescent="0.2">
      <c r="A546" s="138" t="str">
        <f>'Permitted Sources'!A370</f>
        <v>WYDEQ Permitted Sources</v>
      </c>
      <c r="B546" s="138" t="str">
        <f>'Permitted Sources'!B370</f>
        <v>56</v>
      </c>
      <c r="C546" s="138">
        <f>'Permitted Sources'!C370</f>
        <v>56023</v>
      </c>
      <c r="D546" s="138">
        <f>'Permitted Sources'!F370</f>
        <v>20200202</v>
      </c>
      <c r="E546" t="str">
        <f>'Permitted Sources'!I370</f>
        <v>Compressor Engines</v>
      </c>
      <c r="F546" s="177">
        <f>'Permitted Sources'!J370</f>
        <v>8.3000000000000007</v>
      </c>
      <c r="G546" s="177">
        <f>'Permitted Sources'!K370</f>
        <v>2.1</v>
      </c>
      <c r="H546" s="177">
        <f>'Permitted Sources'!L370</f>
        <v>12.4</v>
      </c>
      <c r="I546" s="177" t="str">
        <f>'Permitted Sources'!M370</f>
        <v/>
      </c>
      <c r="J546" s="177" t="str">
        <f>'Permitted Sources'!N370</f>
        <v/>
      </c>
      <c r="K546" s="221" t="str">
        <f>VLOOKUP(C546,fips_xref!$A$5:$H$28,8,FALSE)</f>
        <v>Total</v>
      </c>
      <c r="L546" s="25" t="str">
        <f t="shared" si="8"/>
        <v>Compressor Engines</v>
      </c>
    </row>
    <row r="547" spans="1:12" x14ac:dyDescent="0.2">
      <c r="A547" s="138" t="str">
        <f>'Permitted Sources'!A371</f>
        <v>WYDEQ Permitted Sources</v>
      </c>
      <c r="B547" s="138" t="str">
        <f>'Permitted Sources'!B371</f>
        <v>56</v>
      </c>
      <c r="C547" s="138">
        <f>'Permitted Sources'!C371</f>
        <v>56023</v>
      </c>
      <c r="D547" s="138">
        <f>'Permitted Sources'!F371</f>
        <v>20200202</v>
      </c>
      <c r="E547" t="str">
        <f>'Permitted Sources'!I371</f>
        <v>Compressor Engines</v>
      </c>
      <c r="F547" s="177">
        <f>'Permitted Sources'!J371</f>
        <v>4.0999999999999996</v>
      </c>
      <c r="G547" s="177">
        <f>'Permitted Sources'!K371</f>
        <v>1</v>
      </c>
      <c r="H547" s="177">
        <f>'Permitted Sources'!L371</f>
        <v>6.2</v>
      </c>
      <c r="I547" s="177" t="str">
        <f>'Permitted Sources'!M371</f>
        <v/>
      </c>
      <c r="J547" s="177" t="str">
        <f>'Permitted Sources'!N371</f>
        <v/>
      </c>
      <c r="K547" s="221" t="str">
        <f>VLOOKUP(C547,fips_xref!$A$5:$H$28,8,FALSE)</f>
        <v>Total</v>
      </c>
      <c r="L547" s="25" t="str">
        <f t="shared" si="8"/>
        <v>Compressor Engines</v>
      </c>
    </row>
    <row r="548" spans="1:12" x14ac:dyDescent="0.2">
      <c r="A548" s="138" t="str">
        <f>'Permitted Sources'!A372</f>
        <v>WYDEQ Permitted Sources</v>
      </c>
      <c r="B548" s="138" t="str">
        <f>'Permitted Sources'!B372</f>
        <v>56</v>
      </c>
      <c r="C548" s="138">
        <f>'Permitted Sources'!C372</f>
        <v>56023</v>
      </c>
      <c r="D548" s="138">
        <f>'Permitted Sources'!F372</f>
        <v>31088811</v>
      </c>
      <c r="E548" t="str">
        <f>'Permitted Sources'!I372</f>
        <v>Permitted Fugitives</v>
      </c>
      <c r="F548" s="177" t="str">
        <f>'Permitted Sources'!J372</f>
        <v/>
      </c>
      <c r="G548" s="177">
        <f>'Permitted Sources'!K372</f>
        <v>2.2999999999999998</v>
      </c>
      <c r="H548" s="177" t="str">
        <f>'Permitted Sources'!L372</f>
        <v/>
      </c>
      <c r="I548" s="177" t="str">
        <f>'Permitted Sources'!M372</f>
        <v/>
      </c>
      <c r="J548" s="177" t="str">
        <f>'Permitted Sources'!N372</f>
        <v/>
      </c>
      <c r="K548" s="221" t="str">
        <f>VLOOKUP(C548,fips_xref!$A$5:$H$28,8,FALSE)</f>
        <v>Total</v>
      </c>
      <c r="L548" s="25" t="str">
        <f t="shared" si="8"/>
        <v>Fugitives</v>
      </c>
    </row>
    <row r="549" spans="1:12" x14ac:dyDescent="0.2">
      <c r="A549" s="138" t="str">
        <f>'Permitted Sources'!A373</f>
        <v>WYDEQ Permitted Sources</v>
      </c>
      <c r="B549" s="138" t="str">
        <f>'Permitted Sources'!B373</f>
        <v>56</v>
      </c>
      <c r="C549" s="138">
        <f>'Permitted Sources'!C373</f>
        <v>56023</v>
      </c>
      <c r="D549" s="138">
        <f>'Permitted Sources'!F373</f>
        <v>31000205</v>
      </c>
      <c r="E549" t="str">
        <f>'Permitted Sources'!I373</f>
        <v xml:space="preserve">Natural Gas Production, Flares </v>
      </c>
      <c r="F549" s="177">
        <f>'Permitted Sources'!J373</f>
        <v>3.4</v>
      </c>
      <c r="G549" s="177" t="str">
        <f>'Permitted Sources'!K373</f>
        <v/>
      </c>
      <c r="H549" s="177">
        <f>'Permitted Sources'!L373</f>
        <v>0.9</v>
      </c>
      <c r="I549" s="177">
        <f>'Permitted Sources'!M373</f>
        <v>51.6</v>
      </c>
      <c r="J549" s="177" t="str">
        <f>'Permitted Sources'!N373</f>
        <v/>
      </c>
      <c r="K549" s="221" t="str">
        <f>VLOOKUP(C549,fips_xref!$A$5:$H$28,8,FALSE)</f>
        <v>Total</v>
      </c>
      <c r="L549" s="25" t="str">
        <f t="shared" si="8"/>
        <v xml:space="preserve">Natural Gas Production, Flares </v>
      </c>
    </row>
    <row r="550" spans="1:12" x14ac:dyDescent="0.2">
      <c r="A550" s="138" t="str">
        <f>'Permitted Sources'!A374</f>
        <v>WYDEQ Permitted Sources</v>
      </c>
      <c r="B550" s="138" t="str">
        <f>'Permitted Sources'!B374</f>
        <v>56</v>
      </c>
      <c r="C550" s="138">
        <f>'Permitted Sources'!C374</f>
        <v>56023</v>
      </c>
      <c r="D550" s="138">
        <f>'Permitted Sources'!F374</f>
        <v>31000205</v>
      </c>
      <c r="E550" t="str">
        <f>'Permitted Sources'!I374</f>
        <v xml:space="preserve">Natural Gas Production, Flares </v>
      </c>
      <c r="F550" s="177">
        <f>'Permitted Sources'!J374</f>
        <v>17.399999999999999</v>
      </c>
      <c r="G550" s="177" t="str">
        <f>'Permitted Sources'!K374</f>
        <v/>
      </c>
      <c r="H550" s="177">
        <f>'Permitted Sources'!L374</f>
        <v>4.4000000000000004</v>
      </c>
      <c r="I550" s="177">
        <f>'Permitted Sources'!M374</f>
        <v>123.4</v>
      </c>
      <c r="J550" s="177" t="str">
        <f>'Permitted Sources'!N374</f>
        <v/>
      </c>
      <c r="K550" s="221" t="str">
        <f>VLOOKUP(C550,fips_xref!$A$5:$H$28,8,FALSE)</f>
        <v>Total</v>
      </c>
      <c r="L550" s="25" t="str">
        <f t="shared" si="8"/>
        <v xml:space="preserve">Natural Gas Production, Flares </v>
      </c>
    </row>
    <row r="551" spans="1:12" x14ac:dyDescent="0.2">
      <c r="A551" s="138" t="str">
        <f>'Permitted Sources'!A375</f>
        <v>WYDEQ Permitted Sources</v>
      </c>
      <c r="B551" s="138" t="str">
        <f>'Permitted Sources'!B375</f>
        <v>56</v>
      </c>
      <c r="C551" s="138">
        <f>'Permitted Sources'!C375</f>
        <v>56023</v>
      </c>
      <c r="D551" s="138">
        <f>'Permitted Sources'!F375</f>
        <v>31000205</v>
      </c>
      <c r="E551" t="str">
        <f>'Permitted Sources'!I375</f>
        <v xml:space="preserve">Natural Gas Production, Flares </v>
      </c>
      <c r="F551" s="177">
        <f>'Permitted Sources'!J375</f>
        <v>0.5</v>
      </c>
      <c r="G551" s="177" t="str">
        <f>'Permitted Sources'!K375</f>
        <v/>
      </c>
      <c r="H551" s="177">
        <f>'Permitted Sources'!L375</f>
        <v>0.1</v>
      </c>
      <c r="I551" s="177">
        <f>'Permitted Sources'!M375</f>
        <v>7.6</v>
      </c>
      <c r="J551" s="177" t="str">
        <f>'Permitted Sources'!N375</f>
        <v/>
      </c>
      <c r="K551" s="221" t="str">
        <f>VLOOKUP(C551,fips_xref!$A$5:$H$28,8,FALSE)</f>
        <v>Total</v>
      </c>
      <c r="L551" s="25" t="str">
        <f t="shared" si="8"/>
        <v xml:space="preserve">Natural Gas Production, Flares </v>
      </c>
    </row>
    <row r="552" spans="1:12" x14ac:dyDescent="0.2">
      <c r="A552" s="138" t="str">
        <f>'Permitted Sources'!A376</f>
        <v>WYDEQ Permitted Sources</v>
      </c>
      <c r="B552" s="138" t="str">
        <f>'Permitted Sources'!B376</f>
        <v>56</v>
      </c>
      <c r="C552" s="138">
        <f>'Permitted Sources'!C376</f>
        <v>56023</v>
      </c>
      <c r="D552" s="138">
        <f>'Permitted Sources'!F376</f>
        <v>31000205</v>
      </c>
      <c r="E552" t="str">
        <f>'Permitted Sources'!I376</f>
        <v xml:space="preserve">Natural Gas Production, Flares </v>
      </c>
      <c r="F552" s="177">
        <f>'Permitted Sources'!J376</f>
        <v>43</v>
      </c>
      <c r="G552" s="177" t="str">
        <f>'Permitted Sources'!K376</f>
        <v/>
      </c>
      <c r="H552" s="177">
        <f>'Permitted Sources'!L376</f>
        <v>10.8</v>
      </c>
      <c r="I552" s="177">
        <f>'Permitted Sources'!M376</f>
        <v>744.8</v>
      </c>
      <c r="J552" s="177" t="str">
        <f>'Permitted Sources'!N376</f>
        <v/>
      </c>
      <c r="K552" s="221" t="str">
        <f>VLOOKUP(C552,fips_xref!$A$5:$H$28,8,FALSE)</f>
        <v>Total</v>
      </c>
      <c r="L552" s="25" t="str">
        <f t="shared" si="8"/>
        <v xml:space="preserve">Natural Gas Production, Flares </v>
      </c>
    </row>
    <row r="553" spans="1:12" x14ac:dyDescent="0.2">
      <c r="A553" s="138" t="str">
        <f>'Permitted Sources'!A377</f>
        <v>WYDEQ Permitted Sources</v>
      </c>
      <c r="B553" s="138" t="str">
        <f>'Permitted Sources'!B377</f>
        <v>56</v>
      </c>
      <c r="C553" s="138">
        <f>'Permitted Sources'!C377</f>
        <v>56023</v>
      </c>
      <c r="D553" s="138">
        <f>'Permitted Sources'!F377</f>
        <v>20200203</v>
      </c>
      <c r="E553" t="str">
        <f>'Permitted Sources'!I377</f>
        <v>Compressor Engines</v>
      </c>
      <c r="F553" s="177">
        <f>'Permitted Sources'!J377</f>
        <v>41.1</v>
      </c>
      <c r="G553" s="177">
        <f>'Permitted Sources'!K377</f>
        <v>15.8</v>
      </c>
      <c r="H553" s="177">
        <f>'Permitted Sources'!L377</f>
        <v>77.2</v>
      </c>
      <c r="I553" s="177">
        <f>'Permitted Sources'!M377</f>
        <v>66.5</v>
      </c>
      <c r="J553" s="177">
        <f>'Permitted Sources'!N377</f>
        <v>22.6</v>
      </c>
      <c r="K553" s="221" t="str">
        <f>VLOOKUP(C553,fips_xref!$A$5:$H$28,8,FALSE)</f>
        <v>Total</v>
      </c>
      <c r="L553" s="25" t="str">
        <f t="shared" si="8"/>
        <v>Compressor Engines</v>
      </c>
    </row>
    <row r="554" spans="1:12" x14ac:dyDescent="0.2">
      <c r="A554" s="138" t="str">
        <f>'Permitted Sources'!A378</f>
        <v>WYDEQ Permitted Sources</v>
      </c>
      <c r="B554" s="138" t="str">
        <f>'Permitted Sources'!B378</f>
        <v>56</v>
      </c>
      <c r="C554" s="138">
        <f>'Permitted Sources'!C378</f>
        <v>56023</v>
      </c>
      <c r="D554" s="138">
        <f>'Permitted Sources'!F378</f>
        <v>20200203</v>
      </c>
      <c r="E554" t="str">
        <f>'Permitted Sources'!I378</f>
        <v>Compressor Engines</v>
      </c>
      <c r="F554" s="177">
        <f>'Permitted Sources'!J378</f>
        <v>35.700000000000003</v>
      </c>
      <c r="G554" s="177">
        <f>'Permitted Sources'!K378</f>
        <v>14.1</v>
      </c>
      <c r="H554" s="177">
        <f>'Permitted Sources'!L378</f>
        <v>61.8</v>
      </c>
      <c r="I554" s="177">
        <f>'Permitted Sources'!M378</f>
        <v>61.2</v>
      </c>
      <c r="J554" s="177">
        <f>'Permitted Sources'!N378</f>
        <v>20.100000000000001</v>
      </c>
      <c r="K554" s="221" t="str">
        <f>VLOOKUP(C554,fips_xref!$A$5:$H$28,8,FALSE)</f>
        <v>Total</v>
      </c>
      <c r="L554" s="25" t="str">
        <f t="shared" si="8"/>
        <v>Compressor Engines</v>
      </c>
    </row>
    <row r="555" spans="1:12" x14ac:dyDescent="0.2">
      <c r="A555" s="138" t="str">
        <f>'Permitted Sources'!A379</f>
        <v>WYDEQ Permitted Sources</v>
      </c>
      <c r="B555" s="138" t="str">
        <f>'Permitted Sources'!B379</f>
        <v>56</v>
      </c>
      <c r="C555" s="138">
        <f>'Permitted Sources'!C379</f>
        <v>56023</v>
      </c>
      <c r="D555" s="138">
        <f>'Permitted Sources'!F379</f>
        <v>20200203</v>
      </c>
      <c r="E555" t="str">
        <f>'Permitted Sources'!I379</f>
        <v>Compressor Engines</v>
      </c>
      <c r="F555" s="177">
        <f>'Permitted Sources'!J379</f>
        <v>34.1</v>
      </c>
      <c r="G555" s="177">
        <f>'Permitted Sources'!K379</f>
        <v>12.2</v>
      </c>
      <c r="H555" s="177">
        <f>'Permitted Sources'!L379</f>
        <v>41.9</v>
      </c>
      <c r="I555" s="177">
        <f>'Permitted Sources'!M379</f>
        <v>46.2</v>
      </c>
      <c r="J555" s="177">
        <f>'Permitted Sources'!N379</f>
        <v>9.6</v>
      </c>
      <c r="K555" s="221" t="str">
        <f>VLOOKUP(C555,fips_xref!$A$5:$H$28,8,FALSE)</f>
        <v>Total</v>
      </c>
      <c r="L555" s="25" t="str">
        <f t="shared" si="8"/>
        <v>Compressor Engines</v>
      </c>
    </row>
    <row r="556" spans="1:12" x14ac:dyDescent="0.2">
      <c r="A556" s="138" t="str">
        <f>'Permitted Sources'!A380</f>
        <v>WYDEQ Permitted Sources</v>
      </c>
      <c r="B556" s="138" t="str">
        <f>'Permitted Sources'!B380</f>
        <v>56</v>
      </c>
      <c r="C556" s="138">
        <f>'Permitted Sources'!C380</f>
        <v>56023</v>
      </c>
      <c r="D556" s="138">
        <f>'Permitted Sources'!F380</f>
        <v>31000220</v>
      </c>
      <c r="E556" t="str">
        <f>'Permitted Sources'!I380</f>
        <v>Permitted Fugitives</v>
      </c>
      <c r="F556" s="177" t="str">
        <f>'Permitted Sources'!J380</f>
        <v/>
      </c>
      <c r="G556" s="177">
        <f>'Permitted Sources'!K380</f>
        <v>20.7</v>
      </c>
      <c r="H556" s="177" t="str">
        <f>'Permitted Sources'!L380</f>
        <v/>
      </c>
      <c r="I556" s="177" t="str">
        <f>'Permitted Sources'!M380</f>
        <v/>
      </c>
      <c r="J556" s="177" t="str">
        <f>'Permitted Sources'!N380</f>
        <v/>
      </c>
      <c r="K556" s="221" t="str">
        <f>VLOOKUP(C556,fips_xref!$A$5:$H$28,8,FALSE)</f>
        <v>Total</v>
      </c>
      <c r="L556" s="25" t="str">
        <f t="shared" si="8"/>
        <v>Fugitives</v>
      </c>
    </row>
    <row r="557" spans="1:12" x14ac:dyDescent="0.2">
      <c r="A557" s="138" t="str">
        <f>'Permitted Sources'!A381</f>
        <v>WYDEQ Permitted Sources</v>
      </c>
      <c r="B557" s="138" t="str">
        <f>'Permitted Sources'!B381</f>
        <v>56</v>
      </c>
      <c r="C557" s="138">
        <f>'Permitted Sources'!C381</f>
        <v>56023</v>
      </c>
      <c r="D557" s="138">
        <f>'Permitted Sources'!F381</f>
        <v>31000220</v>
      </c>
      <c r="E557" t="str">
        <f>'Permitted Sources'!I381</f>
        <v>Permitted Fugitives</v>
      </c>
      <c r="F557" s="177" t="str">
        <f>'Permitted Sources'!J381</f>
        <v/>
      </c>
      <c r="G557" s="177">
        <f>'Permitted Sources'!K381</f>
        <v>0.1</v>
      </c>
      <c r="H557" s="177" t="str">
        <f>'Permitted Sources'!L381</f>
        <v/>
      </c>
      <c r="I557" s="177" t="str">
        <f>'Permitted Sources'!M381</f>
        <v/>
      </c>
      <c r="J557" s="177" t="str">
        <f>'Permitted Sources'!N381</f>
        <v/>
      </c>
      <c r="K557" s="221" t="str">
        <f>VLOOKUP(C557,fips_xref!$A$5:$H$28,8,FALSE)</f>
        <v>Total</v>
      </c>
      <c r="L557" s="25" t="str">
        <f t="shared" si="8"/>
        <v>Fugitives</v>
      </c>
    </row>
    <row r="558" spans="1:12" x14ac:dyDescent="0.2">
      <c r="A558" s="138" t="str">
        <f>'Permitted Sources'!A382</f>
        <v>WYDEQ Permitted Sources</v>
      </c>
      <c r="B558" s="138" t="str">
        <f>'Permitted Sources'!B382</f>
        <v>56</v>
      </c>
      <c r="C558" s="138">
        <f>'Permitted Sources'!C382</f>
        <v>56023</v>
      </c>
      <c r="D558" s="138">
        <f>'Permitted Sources'!F382</f>
        <v>20200201</v>
      </c>
      <c r="E558" t="str">
        <f>'Permitted Sources'!I382</f>
        <v>Compressor Engines</v>
      </c>
      <c r="F558" s="177">
        <f>'Permitted Sources'!J382</f>
        <v>0.2</v>
      </c>
      <c r="G558" s="177" t="str">
        <f>'Permitted Sources'!K382</f>
        <v/>
      </c>
      <c r="H558" s="177" t="str">
        <f>'Permitted Sources'!L382</f>
        <v/>
      </c>
      <c r="I558" s="177" t="str">
        <f>'Permitted Sources'!M382</f>
        <v/>
      </c>
      <c r="J558" s="177" t="str">
        <f>'Permitted Sources'!N382</f>
        <v/>
      </c>
      <c r="K558" s="221" t="str">
        <f>VLOOKUP(C558,fips_xref!$A$5:$H$28,8,FALSE)</f>
        <v>Total</v>
      </c>
      <c r="L558" s="25" t="str">
        <f t="shared" si="8"/>
        <v>Compressor Engines</v>
      </c>
    </row>
    <row r="559" spans="1:12" x14ac:dyDescent="0.2">
      <c r="A559" s="138" t="str">
        <f>'Permitted Sources'!A383</f>
        <v>WYDEQ Permitted Sources</v>
      </c>
      <c r="B559" s="138" t="str">
        <f>'Permitted Sources'!B383</f>
        <v>56</v>
      </c>
      <c r="C559" s="138">
        <f>'Permitted Sources'!C383</f>
        <v>56023</v>
      </c>
      <c r="D559" s="138">
        <f>'Permitted Sources'!F383</f>
        <v>20200201</v>
      </c>
      <c r="E559" t="str">
        <f>'Permitted Sources'!I383</f>
        <v>Compressor Engines</v>
      </c>
      <c r="F559" s="177">
        <f>'Permitted Sources'!J383</f>
        <v>0.3</v>
      </c>
      <c r="G559" s="177" t="str">
        <f>'Permitted Sources'!K383</f>
        <v/>
      </c>
      <c r="H559" s="177" t="str">
        <f>'Permitted Sources'!L383</f>
        <v/>
      </c>
      <c r="I559" s="177" t="str">
        <f>'Permitted Sources'!M383</f>
        <v/>
      </c>
      <c r="J559" s="177" t="str">
        <f>'Permitted Sources'!N383</f>
        <v/>
      </c>
      <c r="K559" s="221" t="str">
        <f>VLOOKUP(C559,fips_xref!$A$5:$H$28,8,FALSE)</f>
        <v>Total</v>
      </c>
      <c r="L559" s="25" t="str">
        <f t="shared" si="8"/>
        <v>Compressor Engines</v>
      </c>
    </row>
    <row r="560" spans="1:12" x14ac:dyDescent="0.2">
      <c r="A560" s="138" t="str">
        <f>'Permitted Sources'!A384</f>
        <v>WYDEQ Permitted Sources</v>
      </c>
      <c r="B560" s="138" t="str">
        <f>'Permitted Sources'!B384</f>
        <v>56</v>
      </c>
      <c r="C560" s="138">
        <f>'Permitted Sources'!C384</f>
        <v>56023</v>
      </c>
      <c r="D560" s="138">
        <f>'Permitted Sources'!F384</f>
        <v>31000302</v>
      </c>
      <c r="E560" t="str">
        <f>'Permitted Sources'!I384</f>
        <v>Dehydrator</v>
      </c>
      <c r="F560" s="177">
        <f>'Permitted Sources'!J384</f>
        <v>2.2999999999999998</v>
      </c>
      <c r="G560" s="177">
        <f>'Permitted Sources'!K384</f>
        <v>0.2</v>
      </c>
      <c r="H560" s="177">
        <f>'Permitted Sources'!L384</f>
        <v>0.1</v>
      </c>
      <c r="I560" s="177" t="str">
        <f>'Permitted Sources'!M384</f>
        <v/>
      </c>
      <c r="J560" s="177" t="str">
        <f>'Permitted Sources'!N384</f>
        <v/>
      </c>
      <c r="K560" s="221" t="str">
        <f>VLOOKUP(C560,fips_xref!$A$5:$H$28,8,FALSE)</f>
        <v>Total</v>
      </c>
      <c r="L560" s="25" t="str">
        <f t="shared" si="8"/>
        <v>Dehydrator</v>
      </c>
    </row>
    <row r="561" spans="1:12" x14ac:dyDescent="0.2">
      <c r="A561" s="138" t="str">
        <f>'Permitted Sources'!A385</f>
        <v>WYDEQ Permitted Sources</v>
      </c>
      <c r="B561" s="138" t="str">
        <f>'Permitted Sources'!B385</f>
        <v>56</v>
      </c>
      <c r="C561" s="138">
        <f>'Permitted Sources'!C385</f>
        <v>56023</v>
      </c>
      <c r="D561" s="138">
        <f>'Permitted Sources'!F385</f>
        <v>31000302</v>
      </c>
      <c r="E561" t="str">
        <f>'Permitted Sources'!I385</f>
        <v>Dehydrator</v>
      </c>
      <c r="F561" s="177">
        <f>'Permitted Sources'!J385</f>
        <v>0.4</v>
      </c>
      <c r="G561" s="177">
        <f>'Permitted Sources'!K385</f>
        <v>0.2</v>
      </c>
      <c r="H561" s="177">
        <f>'Permitted Sources'!L385</f>
        <v>0.1</v>
      </c>
      <c r="I561" s="177" t="str">
        <f>'Permitted Sources'!M385</f>
        <v/>
      </c>
      <c r="J561" s="177" t="str">
        <f>'Permitted Sources'!N385</f>
        <v/>
      </c>
      <c r="K561" s="221" t="str">
        <f>VLOOKUP(C561,fips_xref!$A$5:$H$28,8,FALSE)</f>
        <v>Total</v>
      </c>
      <c r="L561" s="25" t="str">
        <f t="shared" si="8"/>
        <v>Dehydrator</v>
      </c>
    </row>
    <row r="562" spans="1:12" x14ac:dyDescent="0.2">
      <c r="A562" s="138" t="str">
        <f>'Permitted Sources'!A386</f>
        <v>WYDEQ Permitted Sources</v>
      </c>
      <c r="B562" s="138" t="str">
        <f>'Permitted Sources'!B386</f>
        <v>56</v>
      </c>
      <c r="C562" s="138">
        <f>'Permitted Sources'!C386</f>
        <v>56023</v>
      </c>
      <c r="D562" s="138">
        <f>'Permitted Sources'!F386</f>
        <v>31000302</v>
      </c>
      <c r="E562" t="str">
        <f>'Permitted Sources'!I386</f>
        <v>Dehydrator</v>
      </c>
      <c r="F562" s="177">
        <f>'Permitted Sources'!J386</f>
        <v>2.2000000000000002</v>
      </c>
      <c r="G562" s="177">
        <f>'Permitted Sources'!K386</f>
        <v>0.2</v>
      </c>
      <c r="H562" s="177">
        <f>'Permitted Sources'!L386</f>
        <v>0.5</v>
      </c>
      <c r="I562" s="177" t="str">
        <f>'Permitted Sources'!M386</f>
        <v/>
      </c>
      <c r="J562" s="177" t="str">
        <f>'Permitted Sources'!N386</f>
        <v/>
      </c>
      <c r="K562" s="221" t="str">
        <f>VLOOKUP(C562,fips_xref!$A$5:$H$28,8,FALSE)</f>
        <v>Total</v>
      </c>
      <c r="L562" s="25" t="str">
        <f t="shared" si="8"/>
        <v>Dehydrator</v>
      </c>
    </row>
    <row r="563" spans="1:12" x14ac:dyDescent="0.2">
      <c r="A563" s="138" t="str">
        <f>'Permitted Sources'!A387</f>
        <v>WYDEQ Permitted Sources</v>
      </c>
      <c r="B563" s="138" t="str">
        <f>'Permitted Sources'!B387</f>
        <v>56</v>
      </c>
      <c r="C563" s="138">
        <f>'Permitted Sources'!C387</f>
        <v>56023</v>
      </c>
      <c r="D563" s="138">
        <f>'Permitted Sources'!F387</f>
        <v>10200602</v>
      </c>
      <c r="E563" t="str">
        <f>'Permitted Sources'!I387</f>
        <v>Process Heaters</v>
      </c>
      <c r="F563" s="177">
        <f>'Permitted Sources'!J387</f>
        <v>5.7</v>
      </c>
      <c r="G563" s="177">
        <f>'Permitted Sources'!K387</f>
        <v>0.8</v>
      </c>
      <c r="H563" s="177">
        <f>'Permitted Sources'!L387</f>
        <v>4</v>
      </c>
      <c r="I563" s="177" t="str">
        <f>'Permitted Sources'!M387</f>
        <v/>
      </c>
      <c r="J563" s="177" t="str">
        <f>'Permitted Sources'!N387</f>
        <v/>
      </c>
      <c r="K563" s="221" t="str">
        <f>VLOOKUP(C563,fips_xref!$A$5:$H$28,8,FALSE)</f>
        <v>Total</v>
      </c>
      <c r="L563" s="25" t="str">
        <f t="shared" si="8"/>
        <v>Heaters</v>
      </c>
    </row>
    <row r="564" spans="1:12" x14ac:dyDescent="0.2">
      <c r="A564" s="138" t="str">
        <f>'Permitted Sources'!A388</f>
        <v>WYDEQ Permitted Sources</v>
      </c>
      <c r="B564" s="138" t="str">
        <f>'Permitted Sources'!B388</f>
        <v>56</v>
      </c>
      <c r="C564" s="138">
        <f>'Permitted Sources'!C388</f>
        <v>56023</v>
      </c>
      <c r="D564" s="138">
        <f>'Permitted Sources'!F388</f>
        <v>10200602</v>
      </c>
      <c r="E564" t="str">
        <f>'Permitted Sources'!I388</f>
        <v>Process Heaters</v>
      </c>
      <c r="F564" s="177">
        <f>'Permitted Sources'!J388</f>
        <v>3.1</v>
      </c>
      <c r="G564" s="177">
        <f>'Permitted Sources'!K388</f>
        <v>0.9</v>
      </c>
      <c r="H564" s="177">
        <f>'Permitted Sources'!L388</f>
        <v>2.7</v>
      </c>
      <c r="I564" s="177" t="str">
        <f>'Permitted Sources'!M388</f>
        <v/>
      </c>
      <c r="J564" s="177" t="str">
        <f>'Permitted Sources'!N388</f>
        <v/>
      </c>
      <c r="K564" s="221" t="str">
        <f>VLOOKUP(C564,fips_xref!$A$5:$H$28,8,FALSE)</f>
        <v>Total</v>
      </c>
      <c r="L564" s="25" t="str">
        <f t="shared" si="8"/>
        <v>Heaters</v>
      </c>
    </row>
    <row r="565" spans="1:12" x14ac:dyDescent="0.2">
      <c r="A565" s="138" t="str">
        <f>'Permitted Sources'!A389</f>
        <v>WYDEQ Permitted Sources</v>
      </c>
      <c r="B565" s="138" t="str">
        <f>'Permitted Sources'!B389</f>
        <v>56</v>
      </c>
      <c r="C565" s="138">
        <f>'Permitted Sources'!C389</f>
        <v>56023</v>
      </c>
      <c r="D565" s="138">
        <f>'Permitted Sources'!F389</f>
        <v>31000404</v>
      </c>
      <c r="E565" t="str">
        <f>'Permitted Sources'!I389</f>
        <v>Process Heaters</v>
      </c>
      <c r="F565" s="177" t="str">
        <f>'Permitted Sources'!J389</f>
        <v/>
      </c>
      <c r="G565" s="177">
        <f>'Permitted Sources'!K389</f>
        <v>0.6</v>
      </c>
      <c r="H565" s="177" t="str">
        <f>'Permitted Sources'!L389</f>
        <v/>
      </c>
      <c r="I565" s="177" t="str">
        <f>'Permitted Sources'!M389</f>
        <v/>
      </c>
      <c r="J565" s="177" t="str">
        <f>'Permitted Sources'!N389</f>
        <v/>
      </c>
      <c r="K565" s="221" t="str">
        <f>VLOOKUP(C565,fips_xref!$A$5:$H$28,8,FALSE)</f>
        <v>Total</v>
      </c>
      <c r="L565" s="25" t="str">
        <f t="shared" si="8"/>
        <v>Heaters</v>
      </c>
    </row>
    <row r="566" spans="1:12" x14ac:dyDescent="0.2">
      <c r="A566" s="138" t="str">
        <f>'Permitted Sources'!A390</f>
        <v>WYDEQ Permitted Sources</v>
      </c>
      <c r="B566" s="138" t="str">
        <f>'Permitted Sources'!B390</f>
        <v>56</v>
      </c>
      <c r="C566" s="138">
        <f>'Permitted Sources'!C390</f>
        <v>56023</v>
      </c>
      <c r="D566" s="138">
        <f>'Permitted Sources'!F390</f>
        <v>31000205</v>
      </c>
      <c r="E566" t="str">
        <f>'Permitted Sources'!I390</f>
        <v xml:space="preserve">Natural Gas Production, Flares </v>
      </c>
      <c r="F566" s="177">
        <f>'Permitted Sources'!J390</f>
        <v>23</v>
      </c>
      <c r="G566" s="177">
        <f>'Permitted Sources'!K390</f>
        <v>2.1</v>
      </c>
      <c r="H566" s="177" t="str">
        <f>'Permitted Sources'!L390</f>
        <v/>
      </c>
      <c r="I566" s="177">
        <f>'Permitted Sources'!M390</f>
        <v>0.4</v>
      </c>
      <c r="J566" s="177">
        <f>'Permitted Sources'!N390</f>
        <v>2.9</v>
      </c>
      <c r="K566" s="221" t="str">
        <f>VLOOKUP(C566,fips_xref!$A$5:$H$28,8,FALSE)</f>
        <v>Total</v>
      </c>
      <c r="L566" s="25" t="str">
        <f t="shared" si="8"/>
        <v xml:space="preserve">Natural Gas Production, Flares </v>
      </c>
    </row>
    <row r="567" spans="1:12" x14ac:dyDescent="0.2">
      <c r="A567" s="138" t="str">
        <f>'Permitted Sources'!A391</f>
        <v>WYDEQ Permitted Sources</v>
      </c>
      <c r="B567" s="138" t="str">
        <f>'Permitted Sources'!B391</f>
        <v>56</v>
      </c>
      <c r="C567" s="138">
        <f>'Permitted Sources'!C391</f>
        <v>56023</v>
      </c>
      <c r="D567" s="138">
        <f>'Permitted Sources'!F391</f>
        <v>31088811</v>
      </c>
      <c r="E567" t="str">
        <f>'Permitted Sources'!I391</f>
        <v>Permitted Fugitives</v>
      </c>
      <c r="F567" s="177" t="str">
        <f>'Permitted Sources'!J391</f>
        <v/>
      </c>
      <c r="G567" s="177">
        <f>'Permitted Sources'!K391</f>
        <v>8.9</v>
      </c>
      <c r="H567" s="177" t="str">
        <f>'Permitted Sources'!L391</f>
        <v/>
      </c>
      <c r="I567" s="177" t="str">
        <f>'Permitted Sources'!M391</f>
        <v/>
      </c>
      <c r="J567" s="177" t="str">
        <f>'Permitted Sources'!N391</f>
        <v/>
      </c>
      <c r="K567" s="221" t="str">
        <f>VLOOKUP(C567,fips_xref!$A$5:$H$28,8,FALSE)</f>
        <v>Total</v>
      </c>
      <c r="L567" s="25" t="str">
        <f t="shared" si="8"/>
        <v>Fugitives</v>
      </c>
    </row>
    <row r="568" spans="1:12" x14ac:dyDescent="0.2">
      <c r="A568" s="138" t="str">
        <f>'Permitted Sources'!A392</f>
        <v>WYDEQ Permitted Sources</v>
      </c>
      <c r="B568" s="138" t="str">
        <f>'Permitted Sources'!B392</f>
        <v>56</v>
      </c>
      <c r="C568" s="138">
        <f>'Permitted Sources'!C392</f>
        <v>56023</v>
      </c>
      <c r="D568" s="138">
        <f>'Permitted Sources'!F392</f>
        <v>20200202</v>
      </c>
      <c r="E568" t="str">
        <f>'Permitted Sources'!I392</f>
        <v>Compressor Engines</v>
      </c>
      <c r="F568" s="177">
        <f>'Permitted Sources'!J392</f>
        <v>0.8</v>
      </c>
      <c r="G568" s="177" t="str">
        <f>'Permitted Sources'!K392</f>
        <v/>
      </c>
      <c r="H568" s="177">
        <f>'Permitted Sources'!L392</f>
        <v>1.4</v>
      </c>
      <c r="I568" s="177" t="str">
        <f>'Permitted Sources'!M392</f>
        <v/>
      </c>
      <c r="J568" s="177" t="str">
        <f>'Permitted Sources'!N392</f>
        <v/>
      </c>
      <c r="K568" s="221" t="str">
        <f>VLOOKUP(C568,fips_xref!$A$5:$H$28,8,FALSE)</f>
        <v>Total</v>
      </c>
      <c r="L568" s="25" t="str">
        <f t="shared" si="8"/>
        <v>Compressor Engines</v>
      </c>
    </row>
    <row r="569" spans="1:12" x14ac:dyDescent="0.2">
      <c r="A569" s="138" t="str">
        <f>'Permitted Sources'!A393</f>
        <v>WYDEQ Permitted Sources</v>
      </c>
      <c r="B569" s="138" t="str">
        <f>'Permitted Sources'!B393</f>
        <v>56</v>
      </c>
      <c r="C569" s="138">
        <f>'Permitted Sources'!C393</f>
        <v>56023</v>
      </c>
      <c r="D569" s="138">
        <f>'Permitted Sources'!F393</f>
        <v>10200603</v>
      </c>
      <c r="E569" t="str">
        <f>'Permitted Sources'!I393</f>
        <v>Process Heaters</v>
      </c>
      <c r="F569" s="177">
        <f>'Permitted Sources'!J393</f>
        <v>0.3</v>
      </c>
      <c r="G569" s="177" t="str">
        <f>'Permitted Sources'!K393</f>
        <v/>
      </c>
      <c r="H569" s="177">
        <f>'Permitted Sources'!L393</f>
        <v>0.2</v>
      </c>
      <c r="I569" s="177" t="str">
        <f>'Permitted Sources'!M393</f>
        <v/>
      </c>
      <c r="J569" s="177" t="str">
        <f>'Permitted Sources'!N393</f>
        <v/>
      </c>
      <c r="K569" s="221" t="str">
        <f>VLOOKUP(C569,fips_xref!$A$5:$H$28,8,FALSE)</f>
        <v>Total</v>
      </c>
      <c r="L569" s="25" t="str">
        <f t="shared" si="8"/>
        <v>Heaters</v>
      </c>
    </row>
    <row r="570" spans="1:12" x14ac:dyDescent="0.2">
      <c r="A570" s="138" t="str">
        <f>'Permitted Sources'!A394</f>
        <v>WYDEQ Permitted Sources</v>
      </c>
      <c r="B570" s="138" t="str">
        <f>'Permitted Sources'!B394</f>
        <v>56</v>
      </c>
      <c r="C570" s="138">
        <f>'Permitted Sources'!C394</f>
        <v>56023</v>
      </c>
      <c r="D570" s="138">
        <f>'Permitted Sources'!F394</f>
        <v>20200201</v>
      </c>
      <c r="E570" t="str">
        <f>'Permitted Sources'!I394</f>
        <v>Compressor Engines</v>
      </c>
      <c r="F570" s="177">
        <f>'Permitted Sources'!J394</f>
        <v>29</v>
      </c>
      <c r="G570" s="177" t="str">
        <f>'Permitted Sources'!K394</f>
        <v/>
      </c>
      <c r="H570" s="177">
        <f>'Permitted Sources'!L394</f>
        <v>11.5</v>
      </c>
      <c r="I570" s="177" t="str">
        <f>'Permitted Sources'!M394</f>
        <v/>
      </c>
      <c r="J570" s="177" t="str">
        <f>'Permitted Sources'!N394</f>
        <v/>
      </c>
      <c r="K570" s="221" t="str">
        <f>VLOOKUP(C570,fips_xref!$A$5:$H$28,8,FALSE)</f>
        <v>Total</v>
      </c>
      <c r="L570" s="25" t="str">
        <f t="shared" si="8"/>
        <v>Compressor Engines</v>
      </c>
    </row>
    <row r="571" spans="1:12" x14ac:dyDescent="0.2">
      <c r="A571" s="138" t="str">
        <f>'Permitted Sources'!A395</f>
        <v>WYDEQ Permitted Sources</v>
      </c>
      <c r="B571" s="138" t="str">
        <f>'Permitted Sources'!B395</f>
        <v>56</v>
      </c>
      <c r="C571" s="138">
        <f>'Permitted Sources'!C395</f>
        <v>56023</v>
      </c>
      <c r="D571" s="138">
        <f>'Permitted Sources'!F395</f>
        <v>20200201</v>
      </c>
      <c r="E571" t="str">
        <f>'Permitted Sources'!I395</f>
        <v>Compressor Engines</v>
      </c>
      <c r="F571" s="177">
        <f>'Permitted Sources'!J395</f>
        <v>19</v>
      </c>
      <c r="G571" s="177" t="str">
        <f>'Permitted Sources'!K395</f>
        <v/>
      </c>
      <c r="H571" s="177">
        <f>'Permitted Sources'!L395</f>
        <v>2.1</v>
      </c>
      <c r="I571" s="177" t="str">
        <f>'Permitted Sources'!M395</f>
        <v/>
      </c>
      <c r="J571" s="177" t="str">
        <f>'Permitted Sources'!N395</f>
        <v/>
      </c>
      <c r="K571" s="221" t="str">
        <f>VLOOKUP(C571,fips_xref!$A$5:$H$28,8,FALSE)</f>
        <v>Total</v>
      </c>
      <c r="L571" s="25" t="str">
        <f t="shared" si="8"/>
        <v>Compressor Engines</v>
      </c>
    </row>
    <row r="572" spans="1:12" x14ac:dyDescent="0.2">
      <c r="A572" s="138" t="str">
        <f>'Permitted Sources'!A396</f>
        <v>WYDEQ Permitted Sources</v>
      </c>
      <c r="B572" s="138" t="str">
        <f>'Permitted Sources'!B396</f>
        <v>56</v>
      </c>
      <c r="C572" s="138">
        <f>'Permitted Sources'!C396</f>
        <v>56023</v>
      </c>
      <c r="D572" s="138">
        <f>'Permitted Sources'!F396</f>
        <v>20200201</v>
      </c>
      <c r="E572" t="str">
        <f>'Permitted Sources'!I396</f>
        <v>Compressor Engines</v>
      </c>
      <c r="F572" s="177">
        <f>'Permitted Sources'!J396</f>
        <v>23.6</v>
      </c>
      <c r="G572" s="177" t="str">
        <f>'Permitted Sources'!K396</f>
        <v/>
      </c>
      <c r="H572" s="177">
        <f>'Permitted Sources'!L396</f>
        <v>0.5</v>
      </c>
      <c r="I572" s="177" t="str">
        <f>'Permitted Sources'!M396</f>
        <v/>
      </c>
      <c r="J572" s="177" t="str">
        <f>'Permitted Sources'!N396</f>
        <v/>
      </c>
      <c r="K572" s="221" t="str">
        <f>VLOOKUP(C572,fips_xref!$A$5:$H$28,8,FALSE)</f>
        <v>Total</v>
      </c>
      <c r="L572" s="25" t="str">
        <f t="shared" si="8"/>
        <v>Compressor Engines</v>
      </c>
    </row>
    <row r="573" spans="1:12" x14ac:dyDescent="0.2">
      <c r="A573" s="138" t="str">
        <f>'Permitted Sources'!A397</f>
        <v>WYDEQ Permitted Sources</v>
      </c>
      <c r="B573" s="138" t="str">
        <f>'Permitted Sources'!B397</f>
        <v>56</v>
      </c>
      <c r="C573" s="138">
        <f>'Permitted Sources'!C397</f>
        <v>56023</v>
      </c>
      <c r="D573" s="138">
        <f>'Permitted Sources'!F397</f>
        <v>20200201</v>
      </c>
      <c r="E573" t="str">
        <f>'Permitted Sources'!I397</f>
        <v>Compressor Engines</v>
      </c>
      <c r="F573" s="177">
        <f>'Permitted Sources'!J397</f>
        <v>18.5</v>
      </c>
      <c r="G573" s="177" t="str">
        <f>'Permitted Sources'!K397</f>
        <v/>
      </c>
      <c r="H573" s="177">
        <f>'Permitted Sources'!L397</f>
        <v>1.2</v>
      </c>
      <c r="I573" s="177" t="str">
        <f>'Permitted Sources'!M397</f>
        <v/>
      </c>
      <c r="J573" s="177" t="str">
        <f>'Permitted Sources'!N397</f>
        <v/>
      </c>
      <c r="K573" s="221" t="str">
        <f>VLOOKUP(C573,fips_xref!$A$5:$H$28,8,FALSE)</f>
        <v>Total</v>
      </c>
      <c r="L573" s="25" t="str">
        <f t="shared" si="8"/>
        <v>Compressor Engines</v>
      </c>
    </row>
    <row r="574" spans="1:12" x14ac:dyDescent="0.2">
      <c r="A574" s="138" t="str">
        <f>'Permitted Sources'!A398</f>
        <v>WYDEQ Permitted Sources</v>
      </c>
      <c r="B574" s="138" t="str">
        <f>'Permitted Sources'!B398</f>
        <v>56</v>
      </c>
      <c r="C574" s="138">
        <f>'Permitted Sources'!C398</f>
        <v>56023</v>
      </c>
      <c r="D574" s="138">
        <f>'Permitted Sources'!F398</f>
        <v>20200201</v>
      </c>
      <c r="E574" t="str">
        <f>'Permitted Sources'!I398</f>
        <v>Compressor Engines</v>
      </c>
      <c r="F574" s="177">
        <f>'Permitted Sources'!J398</f>
        <v>23.9</v>
      </c>
      <c r="G574" s="177" t="str">
        <f>'Permitted Sources'!K398</f>
        <v/>
      </c>
      <c r="H574" s="177">
        <f>'Permitted Sources'!L398</f>
        <v>0.8</v>
      </c>
      <c r="I574" s="177" t="str">
        <f>'Permitted Sources'!M398</f>
        <v/>
      </c>
      <c r="J574" s="177" t="str">
        <f>'Permitted Sources'!N398</f>
        <v/>
      </c>
      <c r="K574" s="221" t="str">
        <f>VLOOKUP(C574,fips_xref!$A$5:$H$28,8,FALSE)</f>
        <v>Total</v>
      </c>
      <c r="L574" s="25" t="str">
        <f t="shared" si="8"/>
        <v>Compressor Engines</v>
      </c>
    </row>
    <row r="575" spans="1:12" x14ac:dyDescent="0.2">
      <c r="A575" s="138" t="str">
        <f>'Permitted Sources'!A399</f>
        <v>WYDEQ Permitted Sources</v>
      </c>
      <c r="B575" s="138" t="str">
        <f>'Permitted Sources'!B399</f>
        <v>56</v>
      </c>
      <c r="C575" s="138">
        <f>'Permitted Sources'!C399</f>
        <v>56023</v>
      </c>
      <c r="D575" s="138">
        <f>'Permitted Sources'!F399</f>
        <v>20200202</v>
      </c>
      <c r="E575" t="str">
        <f>'Permitted Sources'!I399</f>
        <v>Compressor Engines</v>
      </c>
      <c r="F575" s="177">
        <f>'Permitted Sources'!J399</f>
        <v>0.1</v>
      </c>
      <c r="G575" s="177" t="str">
        <f>'Permitted Sources'!K399</f>
        <v/>
      </c>
      <c r="H575" s="177">
        <f>'Permitted Sources'!L399</f>
        <v>0.1</v>
      </c>
      <c r="I575" s="177" t="str">
        <f>'Permitted Sources'!M399</f>
        <v/>
      </c>
      <c r="J575" s="177" t="str">
        <f>'Permitted Sources'!N399</f>
        <v/>
      </c>
      <c r="K575" s="221" t="str">
        <f>VLOOKUP(C575,fips_xref!$A$5:$H$28,8,FALSE)</f>
        <v>Total</v>
      </c>
      <c r="L575" s="25" t="str">
        <f t="shared" si="8"/>
        <v>Compressor Engines</v>
      </c>
    </row>
    <row r="576" spans="1:12" x14ac:dyDescent="0.2">
      <c r="A576" s="138" t="str">
        <f>'Permitted Sources'!A400</f>
        <v>WYDEQ Permitted Sources</v>
      </c>
      <c r="B576" s="138" t="str">
        <f>'Permitted Sources'!B400</f>
        <v>56</v>
      </c>
      <c r="C576" s="138">
        <f>'Permitted Sources'!C400</f>
        <v>56023</v>
      </c>
      <c r="D576" s="138">
        <f>'Permitted Sources'!F400</f>
        <v>10200603</v>
      </c>
      <c r="E576" t="str">
        <f>'Permitted Sources'!I400</f>
        <v>Process Heaters</v>
      </c>
      <c r="F576" s="177">
        <f>'Permitted Sources'!J400</f>
        <v>0.3</v>
      </c>
      <c r="G576" s="177" t="str">
        <f>'Permitted Sources'!K400</f>
        <v/>
      </c>
      <c r="H576" s="177">
        <f>'Permitted Sources'!L400</f>
        <v>0.2</v>
      </c>
      <c r="I576" s="177" t="str">
        <f>'Permitted Sources'!M400</f>
        <v/>
      </c>
      <c r="J576" s="177" t="str">
        <f>'Permitted Sources'!N400</f>
        <v/>
      </c>
      <c r="K576" s="221" t="str">
        <f>VLOOKUP(C576,fips_xref!$A$5:$H$28,8,FALSE)</f>
        <v>Total</v>
      </c>
      <c r="L576" s="25" t="str">
        <f t="shared" si="8"/>
        <v>Heaters</v>
      </c>
    </row>
    <row r="577" spans="1:12" x14ac:dyDescent="0.2">
      <c r="A577" s="138" t="str">
        <f>'Permitted Sources'!A401</f>
        <v>WYDEQ Permitted Sources</v>
      </c>
      <c r="B577" s="138" t="str">
        <f>'Permitted Sources'!B401</f>
        <v>56</v>
      </c>
      <c r="C577" s="138">
        <f>'Permitted Sources'!C401</f>
        <v>56023</v>
      </c>
      <c r="D577" s="138">
        <f>'Permitted Sources'!F401</f>
        <v>20200202</v>
      </c>
      <c r="E577" t="str">
        <f>'Permitted Sources'!I401</f>
        <v>Compressor Engines</v>
      </c>
      <c r="F577" s="177">
        <f>'Permitted Sources'!J401</f>
        <v>23.1</v>
      </c>
      <c r="G577" s="177">
        <f>'Permitted Sources'!K401</f>
        <v>0.7</v>
      </c>
      <c r="H577" s="177">
        <f>'Permitted Sources'!L401</f>
        <v>1.1000000000000001</v>
      </c>
      <c r="I577" s="177" t="str">
        <f>'Permitted Sources'!M401</f>
        <v/>
      </c>
      <c r="J577" s="177" t="str">
        <f>'Permitted Sources'!N401</f>
        <v/>
      </c>
      <c r="K577" s="221" t="str">
        <f>VLOOKUP(C577,fips_xref!$A$5:$H$28,8,FALSE)</f>
        <v>Total</v>
      </c>
      <c r="L577" s="25" t="str">
        <f t="shared" si="8"/>
        <v>Compressor Engines</v>
      </c>
    </row>
    <row r="578" spans="1:12" x14ac:dyDescent="0.2">
      <c r="A578" s="138" t="str">
        <f>'Permitted Sources'!A402</f>
        <v>WYDEQ Permitted Sources</v>
      </c>
      <c r="B578" s="138" t="str">
        <f>'Permitted Sources'!B402</f>
        <v>56</v>
      </c>
      <c r="C578" s="138">
        <f>'Permitted Sources'!C402</f>
        <v>56023</v>
      </c>
      <c r="D578" s="138">
        <f>'Permitted Sources'!F402</f>
        <v>20200202</v>
      </c>
      <c r="E578" t="str">
        <f>'Permitted Sources'!I402</f>
        <v>Compressor Engines</v>
      </c>
      <c r="F578" s="177">
        <f>'Permitted Sources'!J402</f>
        <v>306</v>
      </c>
      <c r="G578" s="177">
        <f>'Permitted Sources'!K402</f>
        <v>6.6</v>
      </c>
      <c r="H578" s="177">
        <f>'Permitted Sources'!L402</f>
        <v>8.1999999999999993</v>
      </c>
      <c r="I578" s="177" t="str">
        <f>'Permitted Sources'!M402</f>
        <v/>
      </c>
      <c r="J578" s="177" t="str">
        <f>'Permitted Sources'!N402</f>
        <v/>
      </c>
      <c r="K578" s="221" t="str">
        <f>VLOOKUP(C578,fips_xref!$A$5:$H$28,8,FALSE)</f>
        <v>Total</v>
      </c>
      <c r="L578" s="25" t="str">
        <f t="shared" si="8"/>
        <v>Compressor Engines</v>
      </c>
    </row>
    <row r="579" spans="1:12" x14ac:dyDescent="0.2">
      <c r="A579" s="138" t="str">
        <f>'Permitted Sources'!A403</f>
        <v>WYDEQ Permitted Sources</v>
      </c>
      <c r="B579" s="138" t="str">
        <f>'Permitted Sources'!B403</f>
        <v>56</v>
      </c>
      <c r="C579" s="138">
        <f>'Permitted Sources'!C403</f>
        <v>56023</v>
      </c>
      <c r="D579" s="138">
        <f>'Permitted Sources'!F403</f>
        <v>10200603</v>
      </c>
      <c r="E579" t="str">
        <f>'Permitted Sources'!I403</f>
        <v>Process Heaters</v>
      </c>
      <c r="F579" s="177">
        <f>'Permitted Sources'!J403</f>
        <v>0.3</v>
      </c>
      <c r="G579" s="177" t="str">
        <f>'Permitted Sources'!K403</f>
        <v/>
      </c>
      <c r="H579" s="177">
        <f>'Permitted Sources'!L403</f>
        <v>0.3</v>
      </c>
      <c r="I579" s="177" t="str">
        <f>'Permitted Sources'!M403</f>
        <v/>
      </c>
      <c r="J579" s="177" t="str">
        <f>'Permitted Sources'!N403</f>
        <v/>
      </c>
      <c r="K579" s="221" t="str">
        <f>VLOOKUP(C579,fips_xref!$A$5:$H$28,8,FALSE)</f>
        <v>Total</v>
      </c>
      <c r="L579" s="25" t="str">
        <f t="shared" si="8"/>
        <v>Heaters</v>
      </c>
    </row>
    <row r="580" spans="1:12" x14ac:dyDescent="0.2">
      <c r="A580" s="138" t="str">
        <f>'Permitted Sources'!A404</f>
        <v>WYDEQ Permitted Sources</v>
      </c>
      <c r="B580" s="138" t="str">
        <f>'Permitted Sources'!B404</f>
        <v>56</v>
      </c>
      <c r="C580" s="138">
        <f>'Permitted Sources'!C404</f>
        <v>56023</v>
      </c>
      <c r="D580" s="138">
        <f>'Permitted Sources'!F404</f>
        <v>20200201</v>
      </c>
      <c r="E580" t="str">
        <f>'Permitted Sources'!I404</f>
        <v>Compressor Engines</v>
      </c>
      <c r="F580" s="177">
        <f>'Permitted Sources'!J404</f>
        <v>10.8</v>
      </c>
      <c r="G580" s="177" t="str">
        <f>'Permitted Sources'!K404</f>
        <v/>
      </c>
      <c r="H580" s="177">
        <f>'Permitted Sources'!L404</f>
        <v>13.3</v>
      </c>
      <c r="I580" s="177" t="str">
        <f>'Permitted Sources'!M404</f>
        <v/>
      </c>
      <c r="J580" s="177" t="str">
        <f>'Permitted Sources'!N404</f>
        <v/>
      </c>
      <c r="K580" s="221" t="str">
        <f>VLOOKUP(C580,fips_xref!$A$5:$H$28,8,FALSE)</f>
        <v>Total</v>
      </c>
      <c r="L580" s="25" t="str">
        <f t="shared" si="8"/>
        <v>Compressor Engines</v>
      </c>
    </row>
    <row r="581" spans="1:12" x14ac:dyDescent="0.2">
      <c r="A581" s="138" t="str">
        <f>'Permitted Sources'!A405</f>
        <v>WYDEQ Permitted Sources</v>
      </c>
      <c r="B581" s="138" t="str">
        <f>'Permitted Sources'!B405</f>
        <v>56</v>
      </c>
      <c r="C581" s="138">
        <f>'Permitted Sources'!C405</f>
        <v>56023</v>
      </c>
      <c r="D581" s="138">
        <f>'Permitted Sources'!F405</f>
        <v>20200202</v>
      </c>
      <c r="E581" t="str">
        <f>'Permitted Sources'!I405</f>
        <v>Compressor Engines</v>
      </c>
      <c r="F581" s="177">
        <f>'Permitted Sources'!J405</f>
        <v>44</v>
      </c>
      <c r="G581" s="177">
        <f>'Permitted Sources'!K405</f>
        <v>1.3</v>
      </c>
      <c r="H581" s="177">
        <f>'Permitted Sources'!L405</f>
        <v>2.2000000000000002</v>
      </c>
      <c r="I581" s="177" t="str">
        <f>'Permitted Sources'!M405</f>
        <v/>
      </c>
      <c r="J581" s="177" t="str">
        <f>'Permitted Sources'!N405</f>
        <v/>
      </c>
      <c r="K581" s="221" t="str">
        <f>VLOOKUP(C581,fips_xref!$A$5:$H$28,8,FALSE)</f>
        <v>Total</v>
      </c>
      <c r="L581" s="25" t="str">
        <f t="shared" si="8"/>
        <v>Compressor Engines</v>
      </c>
    </row>
    <row r="582" spans="1:12" x14ac:dyDescent="0.2">
      <c r="A582" s="138" t="str">
        <f>'Permitted Sources'!A406</f>
        <v>WYDEQ Permitted Sources</v>
      </c>
      <c r="B582" s="138" t="str">
        <f>'Permitted Sources'!B406</f>
        <v>56</v>
      </c>
      <c r="C582" s="138">
        <f>'Permitted Sources'!C406</f>
        <v>56023</v>
      </c>
      <c r="D582" s="138">
        <f>'Permitted Sources'!F406</f>
        <v>20200202</v>
      </c>
      <c r="E582" t="str">
        <f>'Permitted Sources'!I406</f>
        <v>Compressor Engines</v>
      </c>
      <c r="F582" s="177">
        <f>'Permitted Sources'!J406</f>
        <v>105.8</v>
      </c>
      <c r="G582" s="177">
        <f>'Permitted Sources'!K406</f>
        <v>3.2</v>
      </c>
      <c r="H582" s="177">
        <f>'Permitted Sources'!L406</f>
        <v>5.2</v>
      </c>
      <c r="I582" s="177" t="str">
        <f>'Permitted Sources'!M406</f>
        <v/>
      </c>
      <c r="J582" s="177" t="str">
        <f>'Permitted Sources'!N406</f>
        <v/>
      </c>
      <c r="K582" s="221" t="str">
        <f>VLOOKUP(C582,fips_xref!$A$5:$H$28,8,FALSE)</f>
        <v>Total</v>
      </c>
      <c r="L582" s="25" t="str">
        <f t="shared" si="8"/>
        <v>Compressor Engines</v>
      </c>
    </row>
    <row r="583" spans="1:12" x14ac:dyDescent="0.2">
      <c r="A583" s="138" t="str">
        <f>'Permitted Sources'!A407</f>
        <v>WYDEQ Permitted Sources</v>
      </c>
      <c r="B583" s="138" t="str">
        <f>'Permitted Sources'!B407</f>
        <v>56</v>
      </c>
      <c r="C583" s="138">
        <f>'Permitted Sources'!C407</f>
        <v>56023</v>
      </c>
      <c r="D583" s="138">
        <f>'Permitted Sources'!F407</f>
        <v>31088811</v>
      </c>
      <c r="E583" t="str">
        <f>'Permitted Sources'!I407</f>
        <v>Permitted Fugitives</v>
      </c>
      <c r="F583" s="177" t="str">
        <f>'Permitted Sources'!J407</f>
        <v/>
      </c>
      <c r="G583" s="177">
        <f>'Permitted Sources'!K407</f>
        <v>1.3</v>
      </c>
      <c r="H583" s="177" t="str">
        <f>'Permitted Sources'!L407</f>
        <v/>
      </c>
      <c r="I583" s="177" t="str">
        <f>'Permitted Sources'!M407</f>
        <v/>
      </c>
      <c r="J583" s="177" t="str">
        <f>'Permitted Sources'!N407</f>
        <v/>
      </c>
      <c r="K583" s="221" t="str">
        <f>VLOOKUP(C583,fips_xref!$A$5:$H$28,8,FALSE)</f>
        <v>Total</v>
      </c>
      <c r="L583" s="25" t="str">
        <f t="shared" ref="L583:L646" si="9">IF(E583="Unpermitted Fugitives","Fugitives",IF(E583="Natural Gas Processing Facilities, Pump Seals","Fugitives",IF(E583="Natural Gas Production, All Equipt Leak Fugitives","Fugitives",IF(E583="External Combustion Boilers","Heaters",IF(E583="Permitted Tank Losses","Condensate tank ",IF(E583="Permitted Fugitives","Fugitives",IF(E583="Process Heaters","Heaters",E583)))))))</f>
        <v>Fugitives</v>
      </c>
    </row>
    <row r="584" spans="1:12" x14ac:dyDescent="0.2">
      <c r="A584" s="138" t="str">
        <f>'Permitted Sources'!A408</f>
        <v>WYDEQ Permitted Sources</v>
      </c>
      <c r="B584" s="138" t="str">
        <f>'Permitted Sources'!B408</f>
        <v>56</v>
      </c>
      <c r="C584" s="138">
        <f>'Permitted Sources'!C408</f>
        <v>56023</v>
      </c>
      <c r="D584" s="138">
        <f>'Permitted Sources'!F408</f>
        <v>31000404</v>
      </c>
      <c r="E584" t="str">
        <f>'Permitted Sources'!I408</f>
        <v>Process Heaters</v>
      </c>
      <c r="F584" s="177">
        <f>'Permitted Sources'!J408</f>
        <v>0.2</v>
      </c>
      <c r="G584" s="177" t="str">
        <f>'Permitted Sources'!K408</f>
        <v/>
      </c>
      <c r="H584" s="177">
        <f>'Permitted Sources'!L408</f>
        <v>0.2</v>
      </c>
      <c r="I584" s="177" t="str">
        <f>'Permitted Sources'!M408</f>
        <v/>
      </c>
      <c r="J584" s="177" t="str">
        <f>'Permitted Sources'!N408</f>
        <v/>
      </c>
      <c r="K584" s="221" t="str">
        <f>VLOOKUP(C584,fips_xref!$A$5:$H$28,8,FALSE)</f>
        <v>Total</v>
      </c>
      <c r="L584" s="25" t="str">
        <f t="shared" si="9"/>
        <v>Heaters</v>
      </c>
    </row>
    <row r="585" spans="1:12" x14ac:dyDescent="0.2">
      <c r="A585" s="138" t="str">
        <f>'Permitted Sources'!A409</f>
        <v>WYDEQ Permitted Sources</v>
      </c>
      <c r="B585" s="138" t="str">
        <f>'Permitted Sources'!B409</f>
        <v>56</v>
      </c>
      <c r="C585" s="138">
        <f>'Permitted Sources'!C409</f>
        <v>56023</v>
      </c>
      <c r="D585" s="138">
        <f>'Permitted Sources'!F409</f>
        <v>31088811</v>
      </c>
      <c r="E585" t="str">
        <f>'Permitted Sources'!I409</f>
        <v>Permitted Fugitives</v>
      </c>
      <c r="F585" s="177" t="str">
        <f>'Permitted Sources'!J409</f>
        <v/>
      </c>
      <c r="G585" s="177">
        <f>'Permitted Sources'!K409</f>
        <v>0.7</v>
      </c>
      <c r="H585" s="177" t="str">
        <f>'Permitted Sources'!L409</f>
        <v/>
      </c>
      <c r="I585" s="177" t="str">
        <f>'Permitted Sources'!M409</f>
        <v/>
      </c>
      <c r="J585" s="177" t="str">
        <f>'Permitted Sources'!N409</f>
        <v/>
      </c>
      <c r="K585" s="221" t="str">
        <f>VLOOKUP(C585,fips_xref!$A$5:$H$28,8,FALSE)</f>
        <v>Total</v>
      </c>
      <c r="L585" s="25" t="str">
        <f t="shared" si="9"/>
        <v>Fugitives</v>
      </c>
    </row>
    <row r="586" spans="1:12" x14ac:dyDescent="0.2">
      <c r="A586" s="138" t="str">
        <f>'Permitted Sources'!A410</f>
        <v>WYDEQ Permitted Sources</v>
      </c>
      <c r="B586" s="138" t="str">
        <f>'Permitted Sources'!B410</f>
        <v>56</v>
      </c>
      <c r="C586" s="138">
        <f>'Permitted Sources'!C410</f>
        <v>56023</v>
      </c>
      <c r="D586" s="138">
        <f>'Permitted Sources'!F410</f>
        <v>31000228</v>
      </c>
      <c r="E586" t="str">
        <f>'Permitted Sources'!I410</f>
        <v>Dehydrator</v>
      </c>
      <c r="F586" s="177">
        <f>'Permitted Sources'!J410</f>
        <v>0.2</v>
      </c>
      <c r="G586" s="177" t="str">
        <f>'Permitted Sources'!K410</f>
        <v/>
      </c>
      <c r="H586" s="177">
        <f>'Permitted Sources'!L410</f>
        <v>0.2</v>
      </c>
      <c r="I586" s="177" t="str">
        <f>'Permitted Sources'!M410</f>
        <v/>
      </c>
      <c r="J586" s="177" t="str">
        <f>'Permitted Sources'!N410</f>
        <v/>
      </c>
      <c r="K586" s="221" t="str">
        <f>VLOOKUP(C586,fips_xref!$A$5:$H$28,8,FALSE)</f>
        <v>Total</v>
      </c>
      <c r="L586" s="25" t="str">
        <f t="shared" si="9"/>
        <v>Dehydrator</v>
      </c>
    </row>
    <row r="587" spans="1:12" x14ac:dyDescent="0.2">
      <c r="A587" s="138" t="str">
        <f>'Permitted Sources'!A411</f>
        <v>WYDEQ Permitted Sources</v>
      </c>
      <c r="B587" s="138" t="str">
        <f>'Permitted Sources'!B411</f>
        <v>56</v>
      </c>
      <c r="C587" s="138">
        <f>'Permitted Sources'!C411</f>
        <v>56023</v>
      </c>
      <c r="D587" s="138">
        <f>'Permitted Sources'!F411</f>
        <v>20200201</v>
      </c>
      <c r="E587" t="str">
        <f>'Permitted Sources'!I411</f>
        <v>Compressor Engines</v>
      </c>
      <c r="F587" s="177">
        <f>'Permitted Sources'!J411</f>
        <v>57</v>
      </c>
      <c r="G587" s="177" t="str">
        <f>'Permitted Sources'!K411</f>
        <v/>
      </c>
      <c r="H587" s="177">
        <f>'Permitted Sources'!L411</f>
        <v>0.4</v>
      </c>
      <c r="I587" s="177" t="str">
        <f>'Permitted Sources'!M411</f>
        <v/>
      </c>
      <c r="J587" s="177" t="str">
        <f>'Permitted Sources'!N411</f>
        <v/>
      </c>
      <c r="K587" s="221" t="str">
        <f>VLOOKUP(C587,fips_xref!$A$5:$H$28,8,FALSE)</f>
        <v>Total</v>
      </c>
      <c r="L587" s="25" t="str">
        <f t="shared" si="9"/>
        <v>Compressor Engines</v>
      </c>
    </row>
    <row r="588" spans="1:12" x14ac:dyDescent="0.2">
      <c r="A588" s="138" t="str">
        <f>'Permitted Sources'!A412</f>
        <v>WYDEQ Permitted Sources</v>
      </c>
      <c r="B588" s="138" t="str">
        <f>'Permitted Sources'!B412</f>
        <v>56</v>
      </c>
      <c r="C588" s="138">
        <f>'Permitted Sources'!C412</f>
        <v>56023</v>
      </c>
      <c r="D588" s="138">
        <f>'Permitted Sources'!F412</f>
        <v>31000228</v>
      </c>
      <c r="E588" t="str">
        <f>'Permitted Sources'!I412</f>
        <v>Dehydrator</v>
      </c>
      <c r="F588" s="177">
        <f>'Permitted Sources'!J412</f>
        <v>0.2</v>
      </c>
      <c r="G588" s="177" t="str">
        <f>'Permitted Sources'!K412</f>
        <v/>
      </c>
      <c r="H588" s="177">
        <f>'Permitted Sources'!L412</f>
        <v>0.2</v>
      </c>
      <c r="I588" s="177" t="str">
        <f>'Permitted Sources'!M412</f>
        <v/>
      </c>
      <c r="J588" s="177" t="str">
        <f>'Permitted Sources'!N412</f>
        <v/>
      </c>
      <c r="K588" s="221" t="str">
        <f>VLOOKUP(C588,fips_xref!$A$5:$H$28,8,FALSE)</f>
        <v>Total</v>
      </c>
      <c r="L588" s="25" t="str">
        <f t="shared" si="9"/>
        <v>Dehydrator</v>
      </c>
    </row>
    <row r="589" spans="1:12" x14ac:dyDescent="0.2">
      <c r="A589" s="138" t="str">
        <f>'Permitted Sources'!A413</f>
        <v>WYDEQ Permitted Sources</v>
      </c>
      <c r="B589" s="138" t="str">
        <f>'Permitted Sources'!B413</f>
        <v>56</v>
      </c>
      <c r="C589" s="138">
        <f>'Permitted Sources'!C413</f>
        <v>56023</v>
      </c>
      <c r="D589" s="138">
        <f>'Permitted Sources'!F413</f>
        <v>31000301</v>
      </c>
      <c r="E589" t="str">
        <f>'Permitted Sources'!I413</f>
        <v>Dehydrator</v>
      </c>
      <c r="F589" s="177">
        <f>'Permitted Sources'!J413</f>
        <v>0.5</v>
      </c>
      <c r="G589" s="177">
        <f>'Permitted Sources'!K413</f>
        <v>1.4</v>
      </c>
      <c r="H589" s="177">
        <f>'Permitted Sources'!L413</f>
        <v>2.9</v>
      </c>
      <c r="I589" s="177" t="str">
        <f>'Permitted Sources'!M413</f>
        <v/>
      </c>
      <c r="J589" s="177" t="str">
        <f>'Permitted Sources'!N413</f>
        <v/>
      </c>
      <c r="K589" s="221" t="str">
        <f>VLOOKUP(C589,fips_xref!$A$5:$H$28,8,FALSE)</f>
        <v>Total</v>
      </c>
      <c r="L589" s="25" t="str">
        <f t="shared" si="9"/>
        <v>Dehydrator</v>
      </c>
    </row>
    <row r="590" spans="1:12" x14ac:dyDescent="0.2">
      <c r="A590" s="138" t="str">
        <f>'Permitted Sources'!A414</f>
        <v>WYDEQ Permitted Sources</v>
      </c>
      <c r="B590" s="138" t="str">
        <f>'Permitted Sources'!B414</f>
        <v>56</v>
      </c>
      <c r="C590" s="138">
        <f>'Permitted Sources'!C414</f>
        <v>56023</v>
      </c>
      <c r="D590" s="138">
        <f>'Permitted Sources'!F414</f>
        <v>20200209</v>
      </c>
      <c r="E590" t="str">
        <f>'Permitted Sources'!I414</f>
        <v>Compressor Engines</v>
      </c>
      <c r="F590" s="177">
        <f>'Permitted Sources'!J414</f>
        <v>56.5</v>
      </c>
      <c r="G590" s="177" t="str">
        <f>'Permitted Sources'!K414</f>
        <v/>
      </c>
      <c r="H590" s="177">
        <f>'Permitted Sources'!L414</f>
        <v>6.6</v>
      </c>
      <c r="I590" s="177" t="str">
        <f>'Permitted Sources'!M414</f>
        <v/>
      </c>
      <c r="J590" s="177" t="str">
        <f>'Permitted Sources'!N414</f>
        <v/>
      </c>
      <c r="K590" s="221" t="str">
        <f>VLOOKUP(C590,fips_xref!$A$5:$H$28,8,FALSE)</f>
        <v>Total</v>
      </c>
      <c r="L590" s="25" t="str">
        <f t="shared" si="9"/>
        <v>Compressor Engines</v>
      </c>
    </row>
    <row r="591" spans="1:12" x14ac:dyDescent="0.2">
      <c r="A591" s="138" t="str">
        <f>'Permitted Sources'!A415</f>
        <v>WYDEQ Permitted Sources</v>
      </c>
      <c r="B591" s="138" t="str">
        <f>'Permitted Sources'!B415</f>
        <v>56</v>
      </c>
      <c r="C591" s="138">
        <f>'Permitted Sources'!C415</f>
        <v>56023</v>
      </c>
      <c r="D591" s="138">
        <f>'Permitted Sources'!F415</f>
        <v>40400311</v>
      </c>
      <c r="E591" t="str">
        <f>'Permitted Sources'!I415</f>
        <v>Permitted Tank Losses</v>
      </c>
      <c r="F591" s="177" t="str">
        <f>'Permitted Sources'!J415</f>
        <v/>
      </c>
      <c r="G591" s="177">
        <f>'Permitted Sources'!K415</f>
        <v>1.7</v>
      </c>
      <c r="H591" s="177" t="str">
        <f>'Permitted Sources'!L415</f>
        <v/>
      </c>
      <c r="I591" s="177" t="str">
        <f>'Permitted Sources'!M415</f>
        <v/>
      </c>
      <c r="J591" s="177" t="str">
        <f>'Permitted Sources'!N415</f>
        <v/>
      </c>
      <c r="K591" s="221" t="str">
        <f>VLOOKUP(C591,fips_xref!$A$5:$H$28,8,FALSE)</f>
        <v>Total</v>
      </c>
      <c r="L591" s="25" t="str">
        <f t="shared" si="9"/>
        <v xml:space="preserve">Condensate tank </v>
      </c>
    </row>
    <row r="592" spans="1:12" x14ac:dyDescent="0.2">
      <c r="A592" s="138" t="str">
        <f>'Permitted Sources'!A416</f>
        <v>WYDEQ Permitted Sources</v>
      </c>
      <c r="B592" s="138" t="str">
        <f>'Permitted Sources'!B416</f>
        <v>56</v>
      </c>
      <c r="C592" s="138">
        <f>'Permitted Sources'!C416</f>
        <v>56023</v>
      </c>
      <c r="D592" s="138">
        <f>'Permitted Sources'!F416</f>
        <v>40400311</v>
      </c>
      <c r="E592" t="str">
        <f>'Permitted Sources'!I416</f>
        <v>Permitted Tank Losses</v>
      </c>
      <c r="F592" s="177" t="str">
        <f>'Permitted Sources'!J416</f>
        <v/>
      </c>
      <c r="G592" s="177">
        <f>'Permitted Sources'!K416</f>
        <v>2.7</v>
      </c>
      <c r="H592" s="177" t="str">
        <f>'Permitted Sources'!L416</f>
        <v/>
      </c>
      <c r="I592" s="177" t="str">
        <f>'Permitted Sources'!M416</f>
        <v/>
      </c>
      <c r="J592" s="177" t="str">
        <f>'Permitted Sources'!N416</f>
        <v/>
      </c>
      <c r="K592" s="221" t="str">
        <f>VLOOKUP(C592,fips_xref!$A$5:$H$28,8,FALSE)</f>
        <v>Total</v>
      </c>
      <c r="L592" s="25" t="str">
        <f t="shared" si="9"/>
        <v xml:space="preserve">Condensate tank </v>
      </c>
    </row>
    <row r="593" spans="1:12" x14ac:dyDescent="0.2">
      <c r="A593" s="138" t="str">
        <f>'Permitted Sources'!A417</f>
        <v>WYDEQ Permitted Sources</v>
      </c>
      <c r="B593" s="138" t="str">
        <f>'Permitted Sources'!B417</f>
        <v>56</v>
      </c>
      <c r="C593" s="138">
        <f>'Permitted Sources'!C417</f>
        <v>56023</v>
      </c>
      <c r="D593" s="138">
        <f>'Permitted Sources'!F417</f>
        <v>31088801</v>
      </c>
      <c r="E593" t="str">
        <f>'Permitted Sources'!I417</f>
        <v>Permitted Fugitives</v>
      </c>
      <c r="F593" s="177" t="str">
        <f>'Permitted Sources'!J417</f>
        <v/>
      </c>
      <c r="G593" s="177">
        <f>'Permitted Sources'!K417</f>
        <v>35.5</v>
      </c>
      <c r="H593" s="177" t="str">
        <f>'Permitted Sources'!L417</f>
        <v/>
      </c>
      <c r="I593" s="177" t="str">
        <f>'Permitted Sources'!M417</f>
        <v/>
      </c>
      <c r="J593" s="177" t="str">
        <f>'Permitted Sources'!N417</f>
        <v/>
      </c>
      <c r="K593" s="221" t="str">
        <f>VLOOKUP(C593,fips_xref!$A$5:$H$28,8,FALSE)</f>
        <v>Total</v>
      </c>
      <c r="L593" s="25" t="str">
        <f t="shared" si="9"/>
        <v>Fugitives</v>
      </c>
    </row>
    <row r="594" spans="1:12" x14ac:dyDescent="0.2">
      <c r="A594" s="138" t="str">
        <f>'Permitted Sources'!A418</f>
        <v>WYDEQ Permitted Sources</v>
      </c>
      <c r="B594" s="138" t="str">
        <f>'Permitted Sources'!B418</f>
        <v>56</v>
      </c>
      <c r="C594" s="138">
        <f>'Permitted Sources'!C418</f>
        <v>56023</v>
      </c>
      <c r="D594" s="138">
        <f>'Permitted Sources'!F418</f>
        <v>20200209</v>
      </c>
      <c r="E594" t="str">
        <f>'Permitted Sources'!I418</f>
        <v>Compressor Engines</v>
      </c>
      <c r="F594" s="177">
        <f>'Permitted Sources'!J418</f>
        <v>11.2</v>
      </c>
      <c r="G594" s="177" t="str">
        <f>'Permitted Sources'!K418</f>
        <v/>
      </c>
      <c r="H594" s="177">
        <f>'Permitted Sources'!L418</f>
        <v>3.9</v>
      </c>
      <c r="I594" s="177" t="str">
        <f>'Permitted Sources'!M418</f>
        <v/>
      </c>
      <c r="J594" s="177" t="str">
        <f>'Permitted Sources'!N418</f>
        <v/>
      </c>
      <c r="K594" s="221" t="str">
        <f>VLOOKUP(C594,fips_xref!$A$5:$H$28,8,FALSE)</f>
        <v>Total</v>
      </c>
      <c r="L594" s="25" t="str">
        <f t="shared" si="9"/>
        <v>Compressor Engines</v>
      </c>
    </row>
    <row r="595" spans="1:12" x14ac:dyDescent="0.2">
      <c r="A595" s="138" t="str">
        <f>'Permitted Sources'!A419</f>
        <v>WYDEQ Permitted Sources</v>
      </c>
      <c r="B595" s="138" t="str">
        <f>'Permitted Sources'!B419</f>
        <v>56</v>
      </c>
      <c r="C595" s="138">
        <f>'Permitted Sources'!C419</f>
        <v>56023</v>
      </c>
      <c r="D595" s="138">
        <f>'Permitted Sources'!F419</f>
        <v>31000404</v>
      </c>
      <c r="E595" t="str">
        <f>'Permitted Sources'!I419</f>
        <v>Process Heaters</v>
      </c>
      <c r="F595" s="177">
        <f>'Permitted Sources'!J419</f>
        <v>0.4</v>
      </c>
      <c r="G595" s="177" t="str">
        <f>'Permitted Sources'!K419</f>
        <v/>
      </c>
      <c r="H595" s="177">
        <f>'Permitted Sources'!L419</f>
        <v>0.1</v>
      </c>
      <c r="I595" s="177" t="str">
        <f>'Permitted Sources'!M419</f>
        <v/>
      </c>
      <c r="J595" s="177" t="str">
        <f>'Permitted Sources'!N419</f>
        <v/>
      </c>
      <c r="K595" s="221" t="str">
        <f>VLOOKUP(C595,fips_xref!$A$5:$H$28,8,FALSE)</f>
        <v>Total</v>
      </c>
      <c r="L595" s="25" t="str">
        <f t="shared" si="9"/>
        <v>Heaters</v>
      </c>
    </row>
    <row r="596" spans="1:12" x14ac:dyDescent="0.2">
      <c r="A596" s="138" t="str">
        <f>'Permitted Sources'!A420</f>
        <v>WYDEQ Permitted Sources</v>
      </c>
      <c r="B596" s="138" t="str">
        <f>'Permitted Sources'!B420</f>
        <v>56</v>
      </c>
      <c r="C596" s="138">
        <f>'Permitted Sources'!C420</f>
        <v>56023</v>
      </c>
      <c r="D596" s="138">
        <f>'Permitted Sources'!F420</f>
        <v>31000404</v>
      </c>
      <c r="E596" t="str">
        <f>'Permitted Sources'!I420</f>
        <v>Process Heaters</v>
      </c>
      <c r="F596" s="177">
        <f>'Permitted Sources'!J420</f>
        <v>2.7</v>
      </c>
      <c r="G596" s="177" t="str">
        <f>'Permitted Sources'!K420</f>
        <v/>
      </c>
      <c r="H596" s="177">
        <f>'Permitted Sources'!L420</f>
        <v>0.6</v>
      </c>
      <c r="I596" s="177" t="str">
        <f>'Permitted Sources'!M420</f>
        <v/>
      </c>
      <c r="J596" s="177" t="str">
        <f>'Permitted Sources'!N420</f>
        <v/>
      </c>
      <c r="K596" s="221" t="str">
        <f>VLOOKUP(C596,fips_xref!$A$5:$H$28,8,FALSE)</f>
        <v>Total</v>
      </c>
      <c r="L596" s="25" t="str">
        <f t="shared" si="9"/>
        <v>Heaters</v>
      </c>
    </row>
    <row r="597" spans="1:12" x14ac:dyDescent="0.2">
      <c r="A597" s="138" t="str">
        <f>'Permitted Sources'!A421</f>
        <v>WYDEQ Permitted Sources</v>
      </c>
      <c r="B597" s="138" t="str">
        <f>'Permitted Sources'!B421</f>
        <v>56</v>
      </c>
      <c r="C597" s="138">
        <f>'Permitted Sources'!C421</f>
        <v>56023</v>
      </c>
      <c r="D597" s="138">
        <f>'Permitted Sources'!F421</f>
        <v>31000404</v>
      </c>
      <c r="E597" t="str">
        <f>'Permitted Sources'!I421</f>
        <v>Process Heaters</v>
      </c>
      <c r="F597" s="177">
        <f>'Permitted Sources'!J421</f>
        <v>0.7</v>
      </c>
      <c r="G597" s="177" t="str">
        <f>'Permitted Sources'!K421</f>
        <v/>
      </c>
      <c r="H597" s="177">
        <f>'Permitted Sources'!L421</f>
        <v>0.1</v>
      </c>
      <c r="I597" s="177" t="str">
        <f>'Permitted Sources'!M421</f>
        <v/>
      </c>
      <c r="J597" s="177" t="str">
        <f>'Permitted Sources'!N421</f>
        <v/>
      </c>
      <c r="K597" s="221" t="str">
        <f>VLOOKUP(C597,fips_xref!$A$5:$H$28,8,FALSE)</f>
        <v>Total</v>
      </c>
      <c r="L597" s="25" t="str">
        <f t="shared" si="9"/>
        <v>Heaters</v>
      </c>
    </row>
    <row r="598" spans="1:12" x14ac:dyDescent="0.2">
      <c r="A598" s="138" t="str">
        <f>'Permitted Sources'!A422</f>
        <v>WYDEQ Permitted Sources</v>
      </c>
      <c r="B598" s="138" t="str">
        <f>'Permitted Sources'!B422</f>
        <v>56</v>
      </c>
      <c r="C598" s="138">
        <f>'Permitted Sources'!C422</f>
        <v>56023</v>
      </c>
      <c r="D598" s="138">
        <f>'Permitted Sources'!F422</f>
        <v>31000404</v>
      </c>
      <c r="E598" t="str">
        <f>'Permitted Sources'!I422</f>
        <v>Process Heaters</v>
      </c>
      <c r="F598" s="177">
        <f>'Permitted Sources'!J422</f>
        <v>5.6</v>
      </c>
      <c r="G598" s="177" t="str">
        <f>'Permitted Sources'!K422</f>
        <v/>
      </c>
      <c r="H598" s="177">
        <f>'Permitted Sources'!L422</f>
        <v>1.4</v>
      </c>
      <c r="I598" s="177" t="str">
        <f>'Permitted Sources'!M422</f>
        <v/>
      </c>
      <c r="J598" s="177" t="str">
        <f>'Permitted Sources'!N422</f>
        <v/>
      </c>
      <c r="K598" s="221" t="str">
        <f>VLOOKUP(C598,fips_xref!$A$5:$H$28,8,FALSE)</f>
        <v>Total</v>
      </c>
      <c r="L598" s="25" t="str">
        <f t="shared" si="9"/>
        <v>Heaters</v>
      </c>
    </row>
    <row r="599" spans="1:12" x14ac:dyDescent="0.2">
      <c r="A599" s="138" t="str">
        <f>'Permitted Sources'!A423</f>
        <v>WYDEQ Permitted Sources</v>
      </c>
      <c r="B599" s="138" t="str">
        <f>'Permitted Sources'!B423</f>
        <v>56</v>
      </c>
      <c r="C599" s="138">
        <f>'Permitted Sources'!C423</f>
        <v>56023</v>
      </c>
      <c r="D599" s="138">
        <f>'Permitted Sources'!F423</f>
        <v>31000404</v>
      </c>
      <c r="E599" t="str">
        <f>'Permitted Sources'!I423</f>
        <v>Process Heaters</v>
      </c>
      <c r="F599" s="177">
        <f>'Permitted Sources'!J423</f>
        <v>1.2</v>
      </c>
      <c r="G599" s="177" t="str">
        <f>'Permitted Sources'!K423</f>
        <v/>
      </c>
      <c r="H599" s="177">
        <f>'Permitted Sources'!L423</f>
        <v>1</v>
      </c>
      <c r="I599" s="177" t="str">
        <f>'Permitted Sources'!M423</f>
        <v/>
      </c>
      <c r="J599" s="177" t="str">
        <f>'Permitted Sources'!N423</f>
        <v/>
      </c>
      <c r="K599" s="221" t="str">
        <f>VLOOKUP(C599,fips_xref!$A$5:$H$28,8,FALSE)</f>
        <v>Total</v>
      </c>
      <c r="L599" s="25" t="str">
        <f t="shared" si="9"/>
        <v>Heaters</v>
      </c>
    </row>
    <row r="600" spans="1:12" x14ac:dyDescent="0.2">
      <c r="A600" s="138" t="str">
        <f>'Permitted Sources'!A424</f>
        <v>WYDEQ Permitted Sources</v>
      </c>
      <c r="B600" s="138" t="str">
        <f>'Permitted Sources'!B424</f>
        <v>56</v>
      </c>
      <c r="C600" s="138">
        <f>'Permitted Sources'!C424</f>
        <v>56023</v>
      </c>
      <c r="D600" s="138">
        <f>'Permitted Sources'!F424</f>
        <v>31000205</v>
      </c>
      <c r="E600" t="str">
        <f>'Permitted Sources'!I424</f>
        <v xml:space="preserve">Natural Gas Production, Flares </v>
      </c>
      <c r="F600" s="177">
        <f>'Permitted Sources'!J424</f>
        <v>10.7</v>
      </c>
      <c r="G600" s="177">
        <f>'Permitted Sources'!K424</f>
        <v>23</v>
      </c>
      <c r="H600" s="177">
        <f>'Permitted Sources'!L424</f>
        <v>76.599999999999994</v>
      </c>
      <c r="I600" s="177" t="str">
        <f>'Permitted Sources'!M424</f>
        <v/>
      </c>
      <c r="J600" s="177" t="str">
        <f>'Permitted Sources'!N424</f>
        <v/>
      </c>
      <c r="K600" s="221" t="str">
        <f>VLOOKUP(C600,fips_xref!$A$5:$H$28,8,FALSE)</f>
        <v>Total</v>
      </c>
      <c r="L600" s="25" t="str">
        <f t="shared" si="9"/>
        <v xml:space="preserve">Natural Gas Production, Flares </v>
      </c>
    </row>
    <row r="601" spans="1:12" x14ac:dyDescent="0.2">
      <c r="A601" s="138" t="str">
        <f>'Permitted Sources'!A425</f>
        <v>WYDEQ Permitted Sources</v>
      </c>
      <c r="B601" s="138" t="str">
        <f>'Permitted Sources'!B425</f>
        <v>56</v>
      </c>
      <c r="C601" s="138">
        <f>'Permitted Sources'!C425</f>
        <v>56023</v>
      </c>
      <c r="D601" s="138">
        <f>'Permitted Sources'!F425</f>
        <v>31000205</v>
      </c>
      <c r="E601" t="str">
        <f>'Permitted Sources'!I425</f>
        <v xml:space="preserve">Natural Gas Production, Flares </v>
      </c>
      <c r="F601" s="177">
        <f>'Permitted Sources'!J425</f>
        <v>8.6999999999999993</v>
      </c>
      <c r="G601" s="177">
        <f>'Permitted Sources'!K425</f>
        <v>6.6</v>
      </c>
      <c r="H601" s="177">
        <f>'Permitted Sources'!L425</f>
        <v>2.2000000000000002</v>
      </c>
      <c r="I601" s="177" t="str">
        <f>'Permitted Sources'!M425</f>
        <v/>
      </c>
      <c r="J601" s="177" t="str">
        <f>'Permitted Sources'!N425</f>
        <v/>
      </c>
      <c r="K601" s="221" t="str">
        <f>VLOOKUP(C601,fips_xref!$A$5:$H$28,8,FALSE)</f>
        <v>Total</v>
      </c>
      <c r="L601" s="25" t="str">
        <f t="shared" si="9"/>
        <v xml:space="preserve">Natural Gas Production, Flares </v>
      </c>
    </row>
    <row r="602" spans="1:12" x14ac:dyDescent="0.2">
      <c r="A602" s="138" t="str">
        <f>'Permitted Sources'!A426</f>
        <v>WYDEQ Permitted Sources</v>
      </c>
      <c r="B602" s="138" t="str">
        <f>'Permitted Sources'!B426</f>
        <v>56</v>
      </c>
      <c r="C602" s="138">
        <f>'Permitted Sources'!C426</f>
        <v>56023</v>
      </c>
      <c r="D602" s="138">
        <f>'Permitted Sources'!F426</f>
        <v>31000205</v>
      </c>
      <c r="E602" t="str">
        <f>'Permitted Sources'!I426</f>
        <v xml:space="preserve">Natural Gas Production, Flares </v>
      </c>
      <c r="F602" s="177">
        <f>'Permitted Sources'!J426</f>
        <v>0.8</v>
      </c>
      <c r="G602" s="177">
        <f>'Permitted Sources'!K426</f>
        <v>0.6</v>
      </c>
      <c r="H602" s="177">
        <f>'Permitted Sources'!L426</f>
        <v>0.2</v>
      </c>
      <c r="I602" s="177" t="str">
        <f>'Permitted Sources'!M426</f>
        <v/>
      </c>
      <c r="J602" s="177" t="str">
        <f>'Permitted Sources'!N426</f>
        <v/>
      </c>
      <c r="K602" s="221" t="str">
        <f>VLOOKUP(C602,fips_xref!$A$5:$H$28,8,FALSE)</f>
        <v>Total</v>
      </c>
      <c r="L602" s="25" t="str">
        <f t="shared" si="9"/>
        <v xml:space="preserve">Natural Gas Production, Flares </v>
      </c>
    </row>
    <row r="603" spans="1:12" x14ac:dyDescent="0.2">
      <c r="A603" s="138" t="str">
        <f>'Permitted Sources'!A427</f>
        <v>WYDEQ Permitted Sources</v>
      </c>
      <c r="B603" s="138" t="str">
        <f>'Permitted Sources'!B427</f>
        <v>56</v>
      </c>
      <c r="C603" s="138">
        <f>'Permitted Sources'!C427</f>
        <v>56023</v>
      </c>
      <c r="D603" s="138">
        <f>'Permitted Sources'!F427</f>
        <v>31000205</v>
      </c>
      <c r="E603" t="str">
        <f>'Permitted Sources'!I427</f>
        <v xml:space="preserve">Natural Gas Production, Flares </v>
      </c>
      <c r="F603" s="177">
        <f>'Permitted Sources'!J427</f>
        <v>4.2</v>
      </c>
      <c r="G603" s="177">
        <f>'Permitted Sources'!K427</f>
        <v>3.1</v>
      </c>
      <c r="H603" s="177">
        <f>'Permitted Sources'!L427</f>
        <v>1</v>
      </c>
      <c r="I603" s="177" t="str">
        <f>'Permitted Sources'!M427</f>
        <v/>
      </c>
      <c r="J603" s="177" t="str">
        <f>'Permitted Sources'!N427</f>
        <v/>
      </c>
      <c r="K603" s="221" t="str">
        <f>VLOOKUP(C603,fips_xref!$A$5:$H$28,8,FALSE)</f>
        <v>Total</v>
      </c>
      <c r="L603" s="25" t="str">
        <f t="shared" si="9"/>
        <v xml:space="preserve">Natural Gas Production, Flares </v>
      </c>
    </row>
    <row r="604" spans="1:12" x14ac:dyDescent="0.2">
      <c r="A604" s="138" t="str">
        <f>'Permitted Sources'!A428</f>
        <v>WYDEQ Permitted Sources</v>
      </c>
      <c r="B604" s="138" t="str">
        <f>'Permitted Sources'!B428</f>
        <v>56</v>
      </c>
      <c r="C604" s="138">
        <f>'Permitted Sources'!C428</f>
        <v>56023</v>
      </c>
      <c r="D604" s="138">
        <f>'Permitted Sources'!F428</f>
        <v>20200209</v>
      </c>
      <c r="E604" t="str">
        <f>'Permitted Sources'!I428</f>
        <v>Compressor Engines</v>
      </c>
      <c r="F604" s="177">
        <f>'Permitted Sources'!J428</f>
        <v>22.7</v>
      </c>
      <c r="G604" s="177" t="str">
        <f>'Permitted Sources'!K428</f>
        <v/>
      </c>
      <c r="H604" s="177">
        <f>'Permitted Sources'!L428</f>
        <v>2.1</v>
      </c>
      <c r="I604" s="177" t="str">
        <f>'Permitted Sources'!M428</f>
        <v/>
      </c>
      <c r="J604" s="177" t="str">
        <f>'Permitted Sources'!N428</f>
        <v/>
      </c>
      <c r="K604" s="221" t="str">
        <f>VLOOKUP(C604,fips_xref!$A$5:$H$28,8,FALSE)</f>
        <v>Total</v>
      </c>
      <c r="L604" s="25" t="str">
        <f t="shared" si="9"/>
        <v>Compressor Engines</v>
      </c>
    </row>
    <row r="605" spans="1:12" x14ac:dyDescent="0.2">
      <c r="A605" s="138" t="str">
        <f>'Permitted Sources'!A429</f>
        <v>WYDEQ Permitted Sources</v>
      </c>
      <c r="B605" s="138" t="str">
        <f>'Permitted Sources'!B429</f>
        <v>56</v>
      </c>
      <c r="C605" s="138">
        <f>'Permitted Sources'!C429</f>
        <v>56023</v>
      </c>
      <c r="D605" s="138">
        <f>'Permitted Sources'!F429</f>
        <v>20200209</v>
      </c>
      <c r="E605" t="str">
        <f>'Permitted Sources'!I429</f>
        <v>Compressor Engines</v>
      </c>
      <c r="F605" s="177">
        <f>'Permitted Sources'!J429</f>
        <v>28.9</v>
      </c>
      <c r="G605" s="177" t="str">
        <f>'Permitted Sources'!K429</f>
        <v/>
      </c>
      <c r="H605" s="177">
        <f>'Permitted Sources'!L429</f>
        <v>6</v>
      </c>
      <c r="I605" s="177" t="str">
        <f>'Permitted Sources'!M429</f>
        <v/>
      </c>
      <c r="J605" s="177" t="str">
        <f>'Permitted Sources'!N429</f>
        <v/>
      </c>
      <c r="K605" s="221" t="str">
        <f>VLOOKUP(C605,fips_xref!$A$5:$H$28,8,FALSE)</f>
        <v>Total</v>
      </c>
      <c r="L605" s="25" t="str">
        <f t="shared" si="9"/>
        <v>Compressor Engines</v>
      </c>
    </row>
    <row r="606" spans="1:12" x14ac:dyDescent="0.2">
      <c r="A606" s="138" t="str">
        <f>'Permitted Sources'!A430</f>
        <v>WYDEQ Permitted Sources</v>
      </c>
      <c r="B606" s="138" t="str">
        <f>'Permitted Sources'!B430</f>
        <v>56</v>
      </c>
      <c r="C606" s="138">
        <f>'Permitted Sources'!C430</f>
        <v>56023</v>
      </c>
      <c r="D606" s="138">
        <f>'Permitted Sources'!F430</f>
        <v>20200209</v>
      </c>
      <c r="E606" t="str">
        <f>'Permitted Sources'!I430</f>
        <v>Compressor Engines</v>
      </c>
      <c r="F606" s="177">
        <f>'Permitted Sources'!J430</f>
        <v>59.1</v>
      </c>
      <c r="G606" s="177" t="str">
        <f>'Permitted Sources'!K430</f>
        <v/>
      </c>
      <c r="H606" s="177">
        <f>'Permitted Sources'!L430</f>
        <v>0.1</v>
      </c>
      <c r="I606" s="177" t="str">
        <f>'Permitted Sources'!M430</f>
        <v/>
      </c>
      <c r="J606" s="177" t="str">
        <f>'Permitted Sources'!N430</f>
        <v/>
      </c>
      <c r="K606" s="221" t="str">
        <f>VLOOKUP(C606,fips_xref!$A$5:$H$28,8,FALSE)</f>
        <v>Total</v>
      </c>
      <c r="L606" s="25" t="str">
        <f t="shared" si="9"/>
        <v>Compressor Engines</v>
      </c>
    </row>
    <row r="607" spans="1:12" x14ac:dyDescent="0.2">
      <c r="A607" s="138" t="str">
        <f>'Permitted Sources'!A431</f>
        <v>WYDEQ Permitted Sources</v>
      </c>
      <c r="B607" s="138" t="str">
        <f>'Permitted Sources'!B431</f>
        <v>56</v>
      </c>
      <c r="C607" s="138">
        <f>'Permitted Sources'!C431</f>
        <v>56023</v>
      </c>
      <c r="D607" s="138">
        <f>'Permitted Sources'!F431</f>
        <v>20200209</v>
      </c>
      <c r="E607" t="str">
        <f>'Permitted Sources'!I431</f>
        <v>Compressor Engines</v>
      </c>
      <c r="F607" s="177">
        <f>'Permitted Sources'!J431</f>
        <v>9.1</v>
      </c>
      <c r="G607" s="177" t="str">
        <f>'Permitted Sources'!K431</f>
        <v/>
      </c>
      <c r="H607" s="177">
        <f>'Permitted Sources'!L431</f>
        <v>1.7</v>
      </c>
      <c r="I607" s="177" t="str">
        <f>'Permitted Sources'!M431</f>
        <v/>
      </c>
      <c r="J607" s="177" t="str">
        <f>'Permitted Sources'!N431</f>
        <v/>
      </c>
      <c r="K607" s="221" t="str">
        <f>VLOOKUP(C607,fips_xref!$A$5:$H$28,8,FALSE)</f>
        <v>Total</v>
      </c>
      <c r="L607" s="25" t="str">
        <f t="shared" si="9"/>
        <v>Compressor Engines</v>
      </c>
    </row>
    <row r="608" spans="1:12" x14ac:dyDescent="0.2">
      <c r="A608" s="138" t="str">
        <f>'Permitted Sources'!A432</f>
        <v>WYDEQ Permitted Sources</v>
      </c>
      <c r="B608" s="138" t="str">
        <f>'Permitted Sources'!B432</f>
        <v>56</v>
      </c>
      <c r="C608" s="138">
        <f>'Permitted Sources'!C432</f>
        <v>56023</v>
      </c>
      <c r="D608" s="138">
        <f>'Permitted Sources'!F432</f>
        <v>20200209</v>
      </c>
      <c r="E608" t="str">
        <f>'Permitted Sources'!I432</f>
        <v>Compressor Engines</v>
      </c>
      <c r="F608" s="177">
        <f>'Permitted Sources'!J432</f>
        <v>18.600000000000001</v>
      </c>
      <c r="G608" s="177" t="str">
        <f>'Permitted Sources'!K432</f>
        <v/>
      </c>
      <c r="H608" s="177">
        <f>'Permitted Sources'!L432</f>
        <v>1.9</v>
      </c>
      <c r="I608" s="177" t="str">
        <f>'Permitted Sources'!M432</f>
        <v/>
      </c>
      <c r="J608" s="177" t="str">
        <f>'Permitted Sources'!N432</f>
        <v/>
      </c>
      <c r="K608" s="221" t="str">
        <f>VLOOKUP(C608,fips_xref!$A$5:$H$28,8,FALSE)</f>
        <v>Total</v>
      </c>
      <c r="L608" s="25" t="str">
        <f t="shared" si="9"/>
        <v>Compressor Engines</v>
      </c>
    </row>
    <row r="609" spans="1:12" x14ac:dyDescent="0.2">
      <c r="A609" s="138" t="str">
        <f>'Permitted Sources'!A433</f>
        <v>WYDEQ Permitted Sources</v>
      </c>
      <c r="B609" s="138" t="str">
        <f>'Permitted Sources'!B433</f>
        <v>56</v>
      </c>
      <c r="C609" s="138">
        <f>'Permitted Sources'!C433</f>
        <v>56023</v>
      </c>
      <c r="D609" s="138">
        <f>'Permitted Sources'!F433</f>
        <v>20200209</v>
      </c>
      <c r="E609" t="str">
        <f>'Permitted Sources'!I433</f>
        <v>Compressor Engines</v>
      </c>
      <c r="F609" s="177">
        <f>'Permitted Sources'!J433</f>
        <v>13</v>
      </c>
      <c r="G609" s="177" t="str">
        <f>'Permitted Sources'!K433</f>
        <v/>
      </c>
      <c r="H609" s="177">
        <f>'Permitted Sources'!L433</f>
        <v>1.3</v>
      </c>
      <c r="I609" s="177" t="str">
        <f>'Permitted Sources'!M433</f>
        <v/>
      </c>
      <c r="J609" s="177" t="str">
        <f>'Permitted Sources'!N433</f>
        <v/>
      </c>
      <c r="K609" s="221" t="str">
        <f>VLOOKUP(C609,fips_xref!$A$5:$H$28,8,FALSE)</f>
        <v>Total</v>
      </c>
      <c r="L609" s="25" t="str">
        <f t="shared" si="9"/>
        <v>Compressor Engines</v>
      </c>
    </row>
    <row r="610" spans="1:12" x14ac:dyDescent="0.2">
      <c r="A610" s="138" t="str">
        <f>'Permitted Sources'!A434</f>
        <v>WYDEQ Permitted Sources</v>
      </c>
      <c r="B610" s="138" t="str">
        <f>'Permitted Sources'!B434</f>
        <v>56</v>
      </c>
      <c r="C610" s="138">
        <f>'Permitted Sources'!C434</f>
        <v>56023</v>
      </c>
      <c r="D610" s="138">
        <f>'Permitted Sources'!F434</f>
        <v>20200209</v>
      </c>
      <c r="E610" t="str">
        <f>'Permitted Sources'!I434</f>
        <v>Compressor Engines</v>
      </c>
      <c r="F610" s="177">
        <f>'Permitted Sources'!J434</f>
        <v>22.6</v>
      </c>
      <c r="G610" s="177" t="str">
        <f>'Permitted Sources'!K434</f>
        <v/>
      </c>
      <c r="H610" s="177">
        <f>'Permitted Sources'!L434</f>
        <v>2.6</v>
      </c>
      <c r="I610" s="177" t="str">
        <f>'Permitted Sources'!M434</f>
        <v/>
      </c>
      <c r="J610" s="177" t="str">
        <f>'Permitted Sources'!N434</f>
        <v/>
      </c>
      <c r="K610" s="221" t="str">
        <f>VLOOKUP(C610,fips_xref!$A$5:$H$28,8,FALSE)</f>
        <v>Total</v>
      </c>
      <c r="L610" s="25" t="str">
        <f t="shared" si="9"/>
        <v>Compressor Engines</v>
      </c>
    </row>
    <row r="611" spans="1:12" x14ac:dyDescent="0.2">
      <c r="A611" s="138" t="str">
        <f>'Permitted Sources'!A435</f>
        <v>WYDEQ Permitted Sources</v>
      </c>
      <c r="B611" s="138" t="str">
        <f>'Permitted Sources'!B435</f>
        <v>56</v>
      </c>
      <c r="C611" s="138">
        <f>'Permitted Sources'!C435</f>
        <v>56023</v>
      </c>
      <c r="D611" s="138">
        <f>'Permitted Sources'!F435</f>
        <v>20200209</v>
      </c>
      <c r="E611" t="str">
        <f>'Permitted Sources'!I435</f>
        <v>Compressor Engines</v>
      </c>
      <c r="F611" s="177">
        <f>'Permitted Sources'!J435</f>
        <v>17.5</v>
      </c>
      <c r="G611" s="177" t="str">
        <f>'Permitted Sources'!K435</f>
        <v/>
      </c>
      <c r="H611" s="177">
        <f>'Permitted Sources'!L435</f>
        <v>1.7</v>
      </c>
      <c r="I611" s="177" t="str">
        <f>'Permitted Sources'!M435</f>
        <v/>
      </c>
      <c r="J611" s="177" t="str">
        <f>'Permitted Sources'!N435</f>
        <v/>
      </c>
      <c r="K611" s="221" t="str">
        <f>VLOOKUP(C611,fips_xref!$A$5:$H$28,8,FALSE)</f>
        <v>Total</v>
      </c>
      <c r="L611" s="25" t="str">
        <f t="shared" si="9"/>
        <v>Compressor Engines</v>
      </c>
    </row>
    <row r="612" spans="1:12" x14ac:dyDescent="0.2">
      <c r="A612" s="138" t="str">
        <f>'Permitted Sources'!A436</f>
        <v>WYDEQ Permitted Sources</v>
      </c>
      <c r="B612" s="138" t="str">
        <f>'Permitted Sources'!B436</f>
        <v>56</v>
      </c>
      <c r="C612" s="138">
        <f>'Permitted Sources'!C436</f>
        <v>56023</v>
      </c>
      <c r="D612" s="138">
        <f>'Permitted Sources'!F436</f>
        <v>31000404</v>
      </c>
      <c r="E612" t="str">
        <f>'Permitted Sources'!I436</f>
        <v>Process Heaters</v>
      </c>
      <c r="F612" s="177">
        <f>'Permitted Sources'!J436</f>
        <v>2.7</v>
      </c>
      <c r="G612" s="177" t="str">
        <f>'Permitted Sources'!K436</f>
        <v/>
      </c>
      <c r="H612" s="177">
        <f>'Permitted Sources'!L436</f>
        <v>3.1</v>
      </c>
      <c r="I612" s="177" t="str">
        <f>'Permitted Sources'!M436</f>
        <v/>
      </c>
      <c r="J612" s="177" t="str">
        <f>'Permitted Sources'!N436</f>
        <v/>
      </c>
      <c r="K612" s="221" t="str">
        <f>VLOOKUP(C612,fips_xref!$A$5:$H$28,8,FALSE)</f>
        <v>Total</v>
      </c>
      <c r="L612" s="25" t="str">
        <f t="shared" si="9"/>
        <v>Heaters</v>
      </c>
    </row>
    <row r="613" spans="1:12" x14ac:dyDescent="0.2">
      <c r="A613" s="138" t="str">
        <f>'Permitted Sources'!A437</f>
        <v>WYDEQ Permitted Sources</v>
      </c>
      <c r="B613" s="138" t="str">
        <f>'Permitted Sources'!B437</f>
        <v>56</v>
      </c>
      <c r="C613" s="138">
        <f>'Permitted Sources'!C437</f>
        <v>56023</v>
      </c>
      <c r="D613" s="138">
        <f>'Permitted Sources'!F437</f>
        <v>31000209</v>
      </c>
      <c r="E613" t="str">
        <f>'Permitted Sources'!I437</f>
        <v>Other Not Classified</v>
      </c>
      <c r="F613" s="177">
        <f>'Permitted Sources'!J437</f>
        <v>7</v>
      </c>
      <c r="G613" s="177">
        <f>'Permitted Sources'!K437</f>
        <v>0.1</v>
      </c>
      <c r="H613" s="177">
        <f>'Permitted Sources'!L437</f>
        <v>1.6</v>
      </c>
      <c r="I613" s="177" t="str">
        <f>'Permitted Sources'!M437</f>
        <v/>
      </c>
      <c r="J613" s="177" t="str">
        <f>'Permitted Sources'!N437</f>
        <v/>
      </c>
      <c r="K613" s="221" t="str">
        <f>VLOOKUP(C613,fips_xref!$A$5:$H$28,8,FALSE)</f>
        <v>Total</v>
      </c>
      <c r="L613" s="25" t="str">
        <f t="shared" si="9"/>
        <v>Other Not Classified</v>
      </c>
    </row>
    <row r="614" spans="1:12" x14ac:dyDescent="0.2">
      <c r="A614" s="138" t="str">
        <f>'Permitted Sources'!A438</f>
        <v>WYDEQ Permitted Sources</v>
      </c>
      <c r="B614" s="138" t="str">
        <f>'Permitted Sources'!B438</f>
        <v>56</v>
      </c>
      <c r="C614" s="138">
        <f>'Permitted Sources'!C438</f>
        <v>56023</v>
      </c>
      <c r="D614" s="138">
        <f>'Permitted Sources'!F438</f>
        <v>20200209</v>
      </c>
      <c r="E614" t="str">
        <f>'Permitted Sources'!I438</f>
        <v>Compressor Engines</v>
      </c>
      <c r="F614" s="177">
        <f>'Permitted Sources'!J438</f>
        <v>7.3</v>
      </c>
      <c r="G614" s="177" t="str">
        <f>'Permitted Sources'!K438</f>
        <v/>
      </c>
      <c r="H614" s="177">
        <f>'Permitted Sources'!L438</f>
        <v>3</v>
      </c>
      <c r="I614" s="177" t="str">
        <f>'Permitted Sources'!M438</f>
        <v/>
      </c>
      <c r="J614" s="177" t="str">
        <f>'Permitted Sources'!N438</f>
        <v/>
      </c>
      <c r="K614" s="221" t="str">
        <f>VLOOKUP(C614,fips_xref!$A$5:$H$28,8,FALSE)</f>
        <v>Total</v>
      </c>
      <c r="L614" s="25" t="str">
        <f t="shared" si="9"/>
        <v>Compressor Engines</v>
      </c>
    </row>
    <row r="615" spans="1:12" x14ac:dyDescent="0.2">
      <c r="A615" s="138" t="str">
        <f>'Permitted Sources'!A439</f>
        <v>WYDEQ Permitted Sources</v>
      </c>
      <c r="B615" s="138" t="str">
        <f>'Permitted Sources'!B439</f>
        <v>56</v>
      </c>
      <c r="C615" s="138">
        <f>'Permitted Sources'!C439</f>
        <v>56023</v>
      </c>
      <c r="D615" s="138">
        <f>'Permitted Sources'!F439</f>
        <v>20200209</v>
      </c>
      <c r="E615" t="str">
        <f>'Permitted Sources'!I439</f>
        <v>Compressor Engines</v>
      </c>
      <c r="F615" s="177">
        <f>'Permitted Sources'!J439</f>
        <v>16.399999999999999</v>
      </c>
      <c r="G615" s="177" t="str">
        <f>'Permitted Sources'!K439</f>
        <v/>
      </c>
      <c r="H615" s="177">
        <f>'Permitted Sources'!L439</f>
        <v>2.6</v>
      </c>
      <c r="I615" s="177" t="str">
        <f>'Permitted Sources'!M439</f>
        <v/>
      </c>
      <c r="J615" s="177" t="str">
        <f>'Permitted Sources'!N439</f>
        <v/>
      </c>
      <c r="K615" s="221" t="str">
        <f>VLOOKUP(C615,fips_xref!$A$5:$H$28,8,FALSE)</f>
        <v>Total</v>
      </c>
      <c r="L615" s="25" t="str">
        <f t="shared" si="9"/>
        <v>Compressor Engines</v>
      </c>
    </row>
    <row r="616" spans="1:12" x14ac:dyDescent="0.2">
      <c r="A616" s="138" t="str">
        <f>'Permitted Sources'!A440</f>
        <v>WYDEQ Permitted Sources</v>
      </c>
      <c r="B616" s="138" t="str">
        <f>'Permitted Sources'!B440</f>
        <v>56</v>
      </c>
      <c r="C616" s="138">
        <f>'Permitted Sources'!C440</f>
        <v>56023</v>
      </c>
      <c r="D616" s="138">
        <f>'Permitted Sources'!F440</f>
        <v>20200209</v>
      </c>
      <c r="E616" t="str">
        <f>'Permitted Sources'!I440</f>
        <v>Compressor Engines</v>
      </c>
      <c r="F616" s="177">
        <f>'Permitted Sources'!J440</f>
        <v>17.7</v>
      </c>
      <c r="G616" s="177" t="str">
        <f>'Permitted Sources'!K440</f>
        <v/>
      </c>
      <c r="H616" s="177">
        <f>'Permitted Sources'!L440</f>
        <v>1.7</v>
      </c>
      <c r="I616" s="177" t="str">
        <f>'Permitted Sources'!M440</f>
        <v/>
      </c>
      <c r="J616" s="177" t="str">
        <f>'Permitted Sources'!N440</f>
        <v/>
      </c>
      <c r="K616" s="221" t="str">
        <f>VLOOKUP(C616,fips_xref!$A$5:$H$28,8,FALSE)</f>
        <v>Total</v>
      </c>
      <c r="L616" s="25" t="str">
        <f t="shared" si="9"/>
        <v>Compressor Engines</v>
      </c>
    </row>
    <row r="617" spans="1:12" x14ac:dyDescent="0.2">
      <c r="A617" s="138" t="str">
        <f>'Permitted Sources'!A441</f>
        <v>WYDEQ Permitted Sources</v>
      </c>
      <c r="B617" s="138" t="str">
        <f>'Permitted Sources'!B441</f>
        <v>56</v>
      </c>
      <c r="C617" s="138">
        <f>'Permitted Sources'!C441</f>
        <v>56023</v>
      </c>
      <c r="D617" s="138">
        <f>'Permitted Sources'!F441</f>
        <v>31000209</v>
      </c>
      <c r="E617" t="str">
        <f>'Permitted Sources'!I441</f>
        <v>Other Not Classified</v>
      </c>
      <c r="F617" s="177">
        <f>'Permitted Sources'!J441</f>
        <v>7.7</v>
      </c>
      <c r="G617" s="177" t="str">
        <f>'Permitted Sources'!K441</f>
        <v/>
      </c>
      <c r="H617" s="177">
        <f>'Permitted Sources'!L441</f>
        <v>0.1</v>
      </c>
      <c r="I617" s="177" t="str">
        <f>'Permitted Sources'!M441</f>
        <v/>
      </c>
      <c r="J617" s="177" t="str">
        <f>'Permitted Sources'!N441</f>
        <v/>
      </c>
      <c r="K617" s="221" t="str">
        <f>VLOOKUP(C617,fips_xref!$A$5:$H$28,8,FALSE)</f>
        <v>Total</v>
      </c>
      <c r="L617" s="25" t="str">
        <f t="shared" si="9"/>
        <v>Other Not Classified</v>
      </c>
    </row>
    <row r="618" spans="1:12" x14ac:dyDescent="0.2">
      <c r="A618" s="138" t="str">
        <f>'Permitted Sources'!A442</f>
        <v>WYDEQ Permitted Sources</v>
      </c>
      <c r="B618" s="138" t="str">
        <f>'Permitted Sources'!B442</f>
        <v>56</v>
      </c>
      <c r="C618" s="138">
        <f>'Permitted Sources'!C442</f>
        <v>56023</v>
      </c>
      <c r="D618" s="138">
        <f>'Permitted Sources'!F442</f>
        <v>31000209</v>
      </c>
      <c r="E618" t="str">
        <f>'Permitted Sources'!I442</f>
        <v>Other Not Classified</v>
      </c>
      <c r="F618" s="177">
        <f>'Permitted Sources'!J442</f>
        <v>3.1</v>
      </c>
      <c r="G618" s="177">
        <f>'Permitted Sources'!K442</f>
        <v>3.4</v>
      </c>
      <c r="H618" s="177">
        <f>'Permitted Sources'!L442</f>
        <v>7.9</v>
      </c>
      <c r="I618" s="177" t="str">
        <f>'Permitted Sources'!M442</f>
        <v/>
      </c>
      <c r="J618" s="177" t="str">
        <f>'Permitted Sources'!N442</f>
        <v/>
      </c>
      <c r="K618" s="221" t="str">
        <f>VLOOKUP(C618,fips_xref!$A$5:$H$28,8,FALSE)</f>
        <v>Total</v>
      </c>
      <c r="L618" s="25" t="str">
        <f t="shared" si="9"/>
        <v>Other Not Classified</v>
      </c>
    </row>
    <row r="619" spans="1:12" x14ac:dyDescent="0.2">
      <c r="A619" s="138" t="str">
        <f>'Permitted Sources'!A443</f>
        <v>WYDEQ Permitted Sources</v>
      </c>
      <c r="B619" s="138" t="str">
        <f>'Permitted Sources'!B443</f>
        <v>56</v>
      </c>
      <c r="C619" s="138">
        <f>'Permitted Sources'!C443</f>
        <v>56007</v>
      </c>
      <c r="D619" s="138">
        <f>'Permitted Sources'!F443</f>
        <v>20200253</v>
      </c>
      <c r="E619" t="str">
        <f>'Permitted Sources'!I443</f>
        <v>Compressor Engines</v>
      </c>
      <c r="F619" s="177">
        <f>'Permitted Sources'!J443</f>
        <v>1.1499999999999999</v>
      </c>
      <c r="G619" s="177">
        <f>'Permitted Sources'!K443</f>
        <v>3.44</v>
      </c>
      <c r="H619" s="177">
        <f>'Permitted Sources'!L443</f>
        <v>7.72</v>
      </c>
      <c r="I619" s="177" t="str">
        <f>'Permitted Sources'!M443</f>
        <v/>
      </c>
      <c r="J619" s="177" t="str">
        <f>'Permitted Sources'!N443</f>
        <v/>
      </c>
      <c r="K619" s="221" t="str">
        <f>VLOOKUP(C619,fips_xref!$A$5:$H$28,8,FALSE)</f>
        <v>Total</v>
      </c>
      <c r="L619" s="25" t="str">
        <f t="shared" si="9"/>
        <v>Compressor Engines</v>
      </c>
    </row>
    <row r="620" spans="1:12" x14ac:dyDescent="0.2">
      <c r="A620" s="138" t="str">
        <f>'Permitted Sources'!A444</f>
        <v>WYDEQ Permitted Sources</v>
      </c>
      <c r="B620" s="138" t="str">
        <f>'Permitted Sources'!B444</f>
        <v>56</v>
      </c>
      <c r="C620" s="138">
        <f>'Permitted Sources'!C444</f>
        <v>56007</v>
      </c>
      <c r="D620" s="138">
        <f>'Permitted Sources'!F444</f>
        <v>20200254</v>
      </c>
      <c r="E620" t="str">
        <f>'Permitted Sources'!I444</f>
        <v>Compressor Engines</v>
      </c>
      <c r="F620" s="177">
        <f>'Permitted Sources'!J444</f>
        <v>2.5299999999999998</v>
      </c>
      <c r="G620" s="177">
        <f>'Permitted Sources'!K444</f>
        <v>0.1</v>
      </c>
      <c r="H620" s="177">
        <f>'Permitted Sources'!L444</f>
        <v>0.1</v>
      </c>
      <c r="I620" s="177" t="str">
        <f>'Permitted Sources'!M444</f>
        <v/>
      </c>
      <c r="J620" s="177" t="str">
        <f>'Permitted Sources'!N444</f>
        <v/>
      </c>
      <c r="K620" s="221" t="str">
        <f>VLOOKUP(C620,fips_xref!$A$5:$H$28,8,FALSE)</f>
        <v>Total</v>
      </c>
      <c r="L620" s="25" t="str">
        <f t="shared" si="9"/>
        <v>Compressor Engines</v>
      </c>
    </row>
    <row r="621" spans="1:12" x14ac:dyDescent="0.2">
      <c r="A621" s="138" t="str">
        <f>'Permitted Sources'!A445</f>
        <v>WYDEQ Permitted Sources</v>
      </c>
      <c r="B621" s="138" t="str">
        <f>'Permitted Sources'!B445</f>
        <v>56</v>
      </c>
      <c r="C621" s="138">
        <f>'Permitted Sources'!C445</f>
        <v>56007</v>
      </c>
      <c r="D621" s="138">
        <f>'Permitted Sources'!F445</f>
        <v>20200253</v>
      </c>
      <c r="E621" t="str">
        <f>'Permitted Sources'!I445</f>
        <v>Compressor Engines</v>
      </c>
      <c r="F621" s="177">
        <f>'Permitted Sources'!J445</f>
        <v>2.2000000000000002</v>
      </c>
      <c r="G621" s="177">
        <f>'Permitted Sources'!K445</f>
        <v>2.97</v>
      </c>
      <c r="H621" s="177">
        <f>'Permitted Sources'!L445</f>
        <v>5.23</v>
      </c>
      <c r="I621" s="177" t="str">
        <f>'Permitted Sources'!M445</f>
        <v/>
      </c>
      <c r="J621" s="177" t="str">
        <f>'Permitted Sources'!N445</f>
        <v/>
      </c>
      <c r="K621" s="221" t="str">
        <f>VLOOKUP(C621,fips_xref!$A$5:$H$28,8,FALSE)</f>
        <v>Total</v>
      </c>
      <c r="L621" s="25" t="str">
        <f t="shared" si="9"/>
        <v>Compressor Engines</v>
      </c>
    </row>
    <row r="622" spans="1:12" x14ac:dyDescent="0.2">
      <c r="A622" s="138" t="str">
        <f>'Permitted Sources'!A446</f>
        <v>WYDEQ Permitted Sources</v>
      </c>
      <c r="B622" s="138" t="str">
        <f>'Permitted Sources'!B446</f>
        <v>56</v>
      </c>
      <c r="C622" s="138">
        <f>'Permitted Sources'!C446</f>
        <v>56007</v>
      </c>
      <c r="D622" s="138">
        <f>'Permitted Sources'!F446</f>
        <v>20200253</v>
      </c>
      <c r="E622" t="str">
        <f>'Permitted Sources'!I446</f>
        <v>Compressor Engines</v>
      </c>
      <c r="F622" s="177">
        <f>'Permitted Sources'!J446</f>
        <v>0.68</v>
      </c>
      <c r="G622" s="177">
        <f>'Permitted Sources'!K446</f>
        <v>3.47</v>
      </c>
      <c r="H622" s="177">
        <f>'Permitted Sources'!L446</f>
        <v>4.03</v>
      </c>
      <c r="I622" s="177" t="str">
        <f>'Permitted Sources'!M446</f>
        <v/>
      </c>
      <c r="J622" s="177" t="str">
        <f>'Permitted Sources'!N446</f>
        <v/>
      </c>
      <c r="K622" s="221" t="str">
        <f>VLOOKUP(C622,fips_xref!$A$5:$H$28,8,FALSE)</f>
        <v>Total</v>
      </c>
      <c r="L622" s="25" t="str">
        <f t="shared" si="9"/>
        <v>Compressor Engines</v>
      </c>
    </row>
    <row r="623" spans="1:12" x14ac:dyDescent="0.2">
      <c r="A623" s="138" t="str">
        <f>'Permitted Sources'!A447</f>
        <v>WYDEQ Permitted Sources</v>
      </c>
      <c r="B623" s="138" t="str">
        <f>'Permitted Sources'!B447</f>
        <v>56</v>
      </c>
      <c r="C623" s="138">
        <f>'Permitted Sources'!C447</f>
        <v>56007</v>
      </c>
      <c r="D623" s="138">
        <f>'Permitted Sources'!F447</f>
        <v>20200253</v>
      </c>
      <c r="E623" t="str">
        <f>'Permitted Sources'!I447</f>
        <v>Compressor Engines</v>
      </c>
      <c r="F623" s="177">
        <f>'Permitted Sources'!J447</f>
        <v>0.11</v>
      </c>
      <c r="G623" s="177">
        <f>'Permitted Sources'!K447</f>
        <v>3.06</v>
      </c>
      <c r="H623" s="177">
        <f>'Permitted Sources'!L447</f>
        <v>1.7</v>
      </c>
      <c r="I623" s="177" t="str">
        <f>'Permitted Sources'!M447</f>
        <v/>
      </c>
      <c r="J623" s="177" t="str">
        <f>'Permitted Sources'!N447</f>
        <v/>
      </c>
      <c r="K623" s="221" t="str">
        <f>VLOOKUP(C623,fips_xref!$A$5:$H$28,8,FALSE)</f>
        <v>Total</v>
      </c>
      <c r="L623" s="25" t="str">
        <f t="shared" si="9"/>
        <v>Compressor Engines</v>
      </c>
    </row>
    <row r="624" spans="1:12" x14ac:dyDescent="0.2">
      <c r="A624" s="138" t="str">
        <f>'Permitted Sources'!A448</f>
        <v>WYDEQ Permitted Sources</v>
      </c>
      <c r="B624" s="138" t="str">
        <f>'Permitted Sources'!B448</f>
        <v>56</v>
      </c>
      <c r="C624" s="138">
        <f>'Permitted Sources'!C448</f>
        <v>56007</v>
      </c>
      <c r="D624" s="138">
        <f>'Permitted Sources'!F448</f>
        <v>20200253</v>
      </c>
      <c r="E624" t="str">
        <f>'Permitted Sources'!I448</f>
        <v>Compressor Engines</v>
      </c>
      <c r="F624" s="177">
        <f>'Permitted Sources'!J448</f>
        <v>0.63</v>
      </c>
      <c r="G624" s="177">
        <f>'Permitted Sources'!K448</f>
        <v>2.93</v>
      </c>
      <c r="H624" s="177">
        <f>'Permitted Sources'!L448</f>
        <v>1.06</v>
      </c>
      <c r="I624" s="177" t="str">
        <f>'Permitted Sources'!M448</f>
        <v/>
      </c>
      <c r="J624" s="177" t="str">
        <f>'Permitted Sources'!N448</f>
        <v/>
      </c>
      <c r="K624" s="221" t="str">
        <f>VLOOKUP(C624,fips_xref!$A$5:$H$28,8,FALSE)</f>
        <v>Total</v>
      </c>
      <c r="L624" s="25" t="str">
        <f t="shared" si="9"/>
        <v>Compressor Engines</v>
      </c>
    </row>
    <row r="625" spans="1:12" x14ac:dyDescent="0.2">
      <c r="A625" s="138" t="str">
        <f>'Permitted Sources'!A449</f>
        <v>WYDEQ Permitted Sources</v>
      </c>
      <c r="B625" s="138" t="str">
        <f>'Permitted Sources'!B449</f>
        <v>56</v>
      </c>
      <c r="C625" s="138">
        <f>'Permitted Sources'!C449</f>
        <v>56007</v>
      </c>
      <c r="D625" s="138">
        <f>'Permitted Sources'!F449</f>
        <v>20200253</v>
      </c>
      <c r="E625" t="str">
        <f>'Permitted Sources'!I449</f>
        <v>Compressor Engines</v>
      </c>
      <c r="F625" s="177">
        <f>'Permitted Sources'!J449</f>
        <v>3.59</v>
      </c>
      <c r="G625" s="177">
        <f>'Permitted Sources'!K449</f>
        <v>2.31</v>
      </c>
      <c r="H625" s="177">
        <f>'Permitted Sources'!L449</f>
        <v>7.7</v>
      </c>
      <c r="I625" s="177" t="str">
        <f>'Permitted Sources'!M449</f>
        <v/>
      </c>
      <c r="J625" s="177" t="str">
        <f>'Permitted Sources'!N449</f>
        <v/>
      </c>
      <c r="K625" s="221" t="str">
        <f>VLOOKUP(C625,fips_xref!$A$5:$H$28,8,FALSE)</f>
        <v>Total</v>
      </c>
      <c r="L625" s="25" t="str">
        <f t="shared" si="9"/>
        <v>Compressor Engines</v>
      </c>
    </row>
    <row r="626" spans="1:12" x14ac:dyDescent="0.2">
      <c r="A626" s="138" t="str">
        <f>'Permitted Sources'!A450</f>
        <v>WYDEQ Permitted Sources</v>
      </c>
      <c r="B626" s="138" t="str">
        <f>'Permitted Sources'!B450</f>
        <v>56</v>
      </c>
      <c r="C626" s="138">
        <f>'Permitted Sources'!C450</f>
        <v>56007</v>
      </c>
      <c r="D626" s="138">
        <f>'Permitted Sources'!F450</f>
        <v>20200254</v>
      </c>
      <c r="E626" t="str">
        <f>'Permitted Sources'!I450</f>
        <v>Compressor Engines</v>
      </c>
      <c r="F626" s="177">
        <f>'Permitted Sources'!J450</f>
        <v>1.99</v>
      </c>
      <c r="G626" s="177">
        <f>'Permitted Sources'!K450</f>
        <v>0.09</v>
      </c>
      <c r="H626" s="177">
        <f>'Permitted Sources'!L450</f>
        <v>0.06</v>
      </c>
      <c r="I626" s="177" t="str">
        <f>'Permitted Sources'!M450</f>
        <v/>
      </c>
      <c r="J626" s="177" t="str">
        <f>'Permitted Sources'!N450</f>
        <v/>
      </c>
      <c r="K626" s="221" t="str">
        <f>VLOOKUP(C626,fips_xref!$A$5:$H$28,8,FALSE)</f>
        <v>Total</v>
      </c>
      <c r="L626" s="25" t="str">
        <f t="shared" si="9"/>
        <v>Compressor Engines</v>
      </c>
    </row>
    <row r="627" spans="1:12" x14ac:dyDescent="0.2">
      <c r="A627" s="138" t="str">
        <f>'Permitted Sources'!A451</f>
        <v>WYDEQ Permitted Sources</v>
      </c>
      <c r="B627" s="138" t="str">
        <f>'Permitted Sources'!B451</f>
        <v>56</v>
      </c>
      <c r="C627" s="138">
        <f>'Permitted Sources'!C451</f>
        <v>56007</v>
      </c>
      <c r="D627" s="138">
        <f>'Permitted Sources'!F451</f>
        <v>20200254</v>
      </c>
      <c r="E627" t="str">
        <f>'Permitted Sources'!I451</f>
        <v>Compressor Engines</v>
      </c>
      <c r="F627" s="177">
        <f>'Permitted Sources'!J451</f>
        <v>3.41</v>
      </c>
      <c r="G627" s="177">
        <f>'Permitted Sources'!K451</f>
        <v>0.34</v>
      </c>
      <c r="H627" s="177">
        <f>'Permitted Sources'!L451</f>
        <v>0.32</v>
      </c>
      <c r="I627" s="177" t="str">
        <f>'Permitted Sources'!M451</f>
        <v/>
      </c>
      <c r="J627" s="177" t="str">
        <f>'Permitted Sources'!N451</f>
        <v/>
      </c>
      <c r="K627" s="221" t="str">
        <f>VLOOKUP(C627,fips_xref!$A$5:$H$28,8,FALSE)</f>
        <v>Total</v>
      </c>
      <c r="L627" s="25" t="str">
        <f t="shared" si="9"/>
        <v>Compressor Engines</v>
      </c>
    </row>
    <row r="628" spans="1:12" x14ac:dyDescent="0.2">
      <c r="A628" s="138" t="str">
        <f>'Permitted Sources'!A452</f>
        <v>WYDEQ Permitted Sources</v>
      </c>
      <c r="B628" s="138" t="str">
        <f>'Permitted Sources'!B452</f>
        <v>56</v>
      </c>
      <c r="C628" s="138">
        <f>'Permitted Sources'!C452</f>
        <v>56007</v>
      </c>
      <c r="D628" s="138">
        <f>'Permitted Sources'!F452</f>
        <v>20200254</v>
      </c>
      <c r="E628" t="str">
        <f>'Permitted Sources'!I452</f>
        <v>Compressor Engines</v>
      </c>
      <c r="F628" s="177">
        <f>'Permitted Sources'!J452</f>
        <v>2.37</v>
      </c>
      <c r="G628" s="177">
        <f>'Permitted Sources'!K452</f>
        <v>0.08</v>
      </c>
      <c r="H628" s="177">
        <f>'Permitted Sources'!L452</f>
        <v>0.75</v>
      </c>
      <c r="I628" s="177" t="str">
        <f>'Permitted Sources'!M452</f>
        <v/>
      </c>
      <c r="J628" s="177" t="str">
        <f>'Permitted Sources'!N452</f>
        <v/>
      </c>
      <c r="K628" s="221" t="str">
        <f>VLOOKUP(C628,fips_xref!$A$5:$H$28,8,FALSE)</f>
        <v>Total</v>
      </c>
      <c r="L628" s="25" t="str">
        <f t="shared" si="9"/>
        <v>Compressor Engines</v>
      </c>
    </row>
    <row r="629" spans="1:12" x14ac:dyDescent="0.2">
      <c r="A629" s="138" t="str">
        <f>'Permitted Sources'!A453</f>
        <v>WYDEQ Permitted Sources</v>
      </c>
      <c r="B629" s="138" t="str">
        <f>'Permitted Sources'!B453</f>
        <v>56</v>
      </c>
      <c r="C629" s="138">
        <f>'Permitted Sources'!C453</f>
        <v>56007</v>
      </c>
      <c r="D629" s="138">
        <f>'Permitted Sources'!F453</f>
        <v>31000203</v>
      </c>
      <c r="E629" t="str">
        <f>'Permitted Sources'!I453</f>
        <v>Compressor Engines</v>
      </c>
      <c r="F629" s="177">
        <f>'Permitted Sources'!J453</f>
        <v>3.82</v>
      </c>
      <c r="G629" s="177">
        <f>'Permitted Sources'!K453</f>
        <v>5.79</v>
      </c>
      <c r="H629" s="177">
        <f>'Permitted Sources'!L453</f>
        <v>0.61</v>
      </c>
      <c r="I629" s="177" t="str">
        <f>'Permitted Sources'!M453</f>
        <v/>
      </c>
      <c r="J629" s="177" t="str">
        <f>'Permitted Sources'!N453</f>
        <v/>
      </c>
      <c r="K629" s="221" t="str">
        <f>VLOOKUP(C629,fips_xref!$A$5:$H$28,8,FALSE)</f>
        <v>Total</v>
      </c>
      <c r="L629" s="25" t="str">
        <f t="shared" si="9"/>
        <v>Compressor Engines</v>
      </c>
    </row>
    <row r="630" spans="1:12" x14ac:dyDescent="0.2">
      <c r="A630" s="138" t="str">
        <f>'Permitted Sources'!A454</f>
        <v>WYDEQ Permitted Sources</v>
      </c>
      <c r="B630" s="138" t="str">
        <f>'Permitted Sources'!B454</f>
        <v>56</v>
      </c>
      <c r="C630" s="138">
        <f>'Permitted Sources'!C454</f>
        <v>56007</v>
      </c>
      <c r="D630" s="138">
        <f>'Permitted Sources'!F454</f>
        <v>31000203</v>
      </c>
      <c r="E630" t="str">
        <f>'Permitted Sources'!I454</f>
        <v>Compressor Engines</v>
      </c>
      <c r="F630" s="177">
        <f>'Permitted Sources'!J454</f>
        <v>7.53</v>
      </c>
      <c r="G630" s="177">
        <f>'Permitted Sources'!K454</f>
        <v>6.09</v>
      </c>
      <c r="H630" s="177">
        <f>'Permitted Sources'!L454</f>
        <v>0.68</v>
      </c>
      <c r="I630" s="177" t="str">
        <f>'Permitted Sources'!M454</f>
        <v/>
      </c>
      <c r="J630" s="177" t="str">
        <f>'Permitted Sources'!N454</f>
        <v/>
      </c>
      <c r="K630" s="221" t="str">
        <f>VLOOKUP(C630,fips_xref!$A$5:$H$28,8,FALSE)</f>
        <v>Total</v>
      </c>
      <c r="L630" s="25" t="str">
        <f t="shared" si="9"/>
        <v>Compressor Engines</v>
      </c>
    </row>
    <row r="631" spans="1:12" x14ac:dyDescent="0.2">
      <c r="A631" s="138" t="str">
        <f>'Permitted Sources'!A455</f>
        <v>WYDEQ Permitted Sources</v>
      </c>
      <c r="B631" s="138" t="str">
        <f>'Permitted Sources'!B455</f>
        <v>56</v>
      </c>
      <c r="C631" s="138">
        <f>'Permitted Sources'!C455</f>
        <v>56007</v>
      </c>
      <c r="D631" s="138">
        <f>'Permitted Sources'!F455</f>
        <v>31000203</v>
      </c>
      <c r="E631" t="str">
        <f>'Permitted Sources'!I455</f>
        <v>Compressor Engines</v>
      </c>
      <c r="F631" s="177">
        <f>'Permitted Sources'!J455</f>
        <v>6.32</v>
      </c>
      <c r="G631" s="177">
        <f>'Permitted Sources'!K455</f>
        <v>5.91</v>
      </c>
      <c r="H631" s="177">
        <f>'Permitted Sources'!L455</f>
        <v>0.5</v>
      </c>
      <c r="I631" s="177" t="str">
        <f>'Permitted Sources'!M455</f>
        <v/>
      </c>
      <c r="J631" s="177" t="str">
        <f>'Permitted Sources'!N455</f>
        <v/>
      </c>
      <c r="K631" s="221" t="str">
        <f>VLOOKUP(C631,fips_xref!$A$5:$H$28,8,FALSE)</f>
        <v>Total</v>
      </c>
      <c r="L631" s="25" t="str">
        <f t="shared" si="9"/>
        <v>Compressor Engines</v>
      </c>
    </row>
    <row r="632" spans="1:12" x14ac:dyDescent="0.2">
      <c r="A632" s="138" t="str">
        <f>'Permitted Sources'!A456</f>
        <v>WYDEQ Permitted Sources</v>
      </c>
      <c r="B632" s="138" t="str">
        <f>'Permitted Sources'!B456</f>
        <v>56</v>
      </c>
      <c r="C632" s="138">
        <f>'Permitted Sources'!C456</f>
        <v>56007</v>
      </c>
      <c r="D632" s="138">
        <f>'Permitted Sources'!F456</f>
        <v>31000203</v>
      </c>
      <c r="E632" t="str">
        <f>'Permitted Sources'!I456</f>
        <v>Compressor Engines</v>
      </c>
      <c r="F632" s="177">
        <f>'Permitted Sources'!J456</f>
        <v>7.02</v>
      </c>
      <c r="G632" s="177">
        <f>'Permitted Sources'!K456</f>
        <v>6.1</v>
      </c>
      <c r="H632" s="177">
        <f>'Permitted Sources'!L456</f>
        <v>0.76</v>
      </c>
      <c r="I632" s="177" t="str">
        <f>'Permitted Sources'!M456</f>
        <v/>
      </c>
      <c r="J632" s="177" t="str">
        <f>'Permitted Sources'!N456</f>
        <v/>
      </c>
      <c r="K632" s="221" t="str">
        <f>VLOOKUP(C632,fips_xref!$A$5:$H$28,8,FALSE)</f>
        <v>Total</v>
      </c>
      <c r="L632" s="25" t="str">
        <f t="shared" si="9"/>
        <v>Compressor Engines</v>
      </c>
    </row>
    <row r="633" spans="1:12" x14ac:dyDescent="0.2">
      <c r="A633" s="138" t="str">
        <f>'Permitted Sources'!A457</f>
        <v>WYDEQ Permitted Sources</v>
      </c>
      <c r="B633" s="138" t="str">
        <f>'Permitted Sources'!B457</f>
        <v>56</v>
      </c>
      <c r="C633" s="138">
        <f>'Permitted Sources'!C457</f>
        <v>56007</v>
      </c>
      <c r="D633" s="138">
        <f>'Permitted Sources'!F457</f>
        <v>31000203</v>
      </c>
      <c r="E633" t="str">
        <f>'Permitted Sources'!I457</f>
        <v>Compressor Engines</v>
      </c>
      <c r="F633" s="177">
        <f>'Permitted Sources'!J457</f>
        <v>8.07</v>
      </c>
      <c r="G633" s="177">
        <f>'Permitted Sources'!K457</f>
        <v>8.23</v>
      </c>
      <c r="H633" s="177">
        <f>'Permitted Sources'!L457</f>
        <v>0.52</v>
      </c>
      <c r="I633" s="177" t="str">
        <f>'Permitted Sources'!M457</f>
        <v/>
      </c>
      <c r="J633" s="177" t="str">
        <f>'Permitted Sources'!N457</f>
        <v/>
      </c>
      <c r="K633" s="221" t="str">
        <f>VLOOKUP(C633,fips_xref!$A$5:$H$28,8,FALSE)</f>
        <v>Total</v>
      </c>
      <c r="L633" s="25" t="str">
        <f t="shared" si="9"/>
        <v>Compressor Engines</v>
      </c>
    </row>
    <row r="634" spans="1:12" x14ac:dyDescent="0.2">
      <c r="A634" s="138" t="str">
        <f>'Permitted Sources'!A458</f>
        <v>WYDEQ Permitted Sources</v>
      </c>
      <c r="B634" s="138" t="str">
        <f>'Permitted Sources'!B458</f>
        <v>56</v>
      </c>
      <c r="C634" s="138">
        <f>'Permitted Sources'!C458</f>
        <v>56007</v>
      </c>
      <c r="D634" s="138">
        <f>'Permitted Sources'!F458</f>
        <v>31000203</v>
      </c>
      <c r="E634" t="str">
        <f>'Permitted Sources'!I458</f>
        <v>Compressor Engines</v>
      </c>
      <c r="F634" s="177">
        <f>'Permitted Sources'!J458</f>
        <v>5.85</v>
      </c>
      <c r="G634" s="177">
        <f>'Permitted Sources'!K458</f>
        <v>6.44</v>
      </c>
      <c r="H634" s="177">
        <f>'Permitted Sources'!L458</f>
        <v>0.59</v>
      </c>
      <c r="I634" s="177" t="str">
        <f>'Permitted Sources'!M458</f>
        <v/>
      </c>
      <c r="J634" s="177" t="str">
        <f>'Permitted Sources'!N458</f>
        <v/>
      </c>
      <c r="K634" s="221" t="str">
        <f>VLOOKUP(C634,fips_xref!$A$5:$H$28,8,FALSE)</f>
        <v>Total</v>
      </c>
      <c r="L634" s="25" t="str">
        <f t="shared" si="9"/>
        <v>Compressor Engines</v>
      </c>
    </row>
    <row r="635" spans="1:12" x14ac:dyDescent="0.2">
      <c r="A635" s="138" t="str">
        <f>'Permitted Sources'!A459</f>
        <v>WYDEQ Permitted Sources</v>
      </c>
      <c r="B635" s="138" t="str">
        <f>'Permitted Sources'!B459</f>
        <v>56</v>
      </c>
      <c r="C635" s="138">
        <f>'Permitted Sources'!C459</f>
        <v>56007</v>
      </c>
      <c r="D635" s="138">
        <f>'Permitted Sources'!F459</f>
        <v>10200603</v>
      </c>
      <c r="E635" t="str">
        <f>'Permitted Sources'!I459</f>
        <v>Process Heaters</v>
      </c>
      <c r="F635" s="177">
        <f>'Permitted Sources'!J459</f>
        <v>0.28000000000000003</v>
      </c>
      <c r="G635" s="177">
        <f>'Permitted Sources'!K459</f>
        <v>0.02</v>
      </c>
      <c r="H635" s="177">
        <f>'Permitted Sources'!L459</f>
        <v>0.24</v>
      </c>
      <c r="I635" s="177" t="str">
        <f>'Permitted Sources'!M459</f>
        <v/>
      </c>
      <c r="J635" s="177" t="str">
        <f>'Permitted Sources'!N459</f>
        <v/>
      </c>
      <c r="K635" s="221" t="str">
        <f>VLOOKUP(C635,fips_xref!$A$5:$H$28,8,FALSE)</f>
        <v>Total</v>
      </c>
      <c r="L635" s="25" t="str">
        <f t="shared" si="9"/>
        <v>Heaters</v>
      </c>
    </row>
    <row r="636" spans="1:12" x14ac:dyDescent="0.2">
      <c r="A636" s="138" t="str">
        <f>'Permitted Sources'!A460</f>
        <v>WYDEQ Permitted Sources</v>
      </c>
      <c r="B636" s="138" t="str">
        <f>'Permitted Sources'!B460</f>
        <v>56</v>
      </c>
      <c r="C636" s="138">
        <f>'Permitted Sources'!C460</f>
        <v>56007</v>
      </c>
      <c r="D636" s="138">
        <f>'Permitted Sources'!F460</f>
        <v>20200254</v>
      </c>
      <c r="E636" t="str">
        <f>'Permitted Sources'!I460</f>
        <v>Compressor Engines</v>
      </c>
      <c r="F636" s="177">
        <f>'Permitted Sources'!J460</f>
        <v>9.86</v>
      </c>
      <c r="G636" s="177">
        <f>'Permitted Sources'!K460</f>
        <v>4.93</v>
      </c>
      <c r="H636" s="177">
        <f>'Permitted Sources'!L460</f>
        <v>2.4700000000000002</v>
      </c>
      <c r="I636" s="177" t="str">
        <f>'Permitted Sources'!M460</f>
        <v/>
      </c>
      <c r="J636" s="177" t="str">
        <f>'Permitted Sources'!N460</f>
        <v/>
      </c>
      <c r="K636" s="221" t="str">
        <f>VLOOKUP(C636,fips_xref!$A$5:$H$28,8,FALSE)</f>
        <v>Total</v>
      </c>
      <c r="L636" s="25" t="str">
        <f t="shared" si="9"/>
        <v>Compressor Engines</v>
      </c>
    </row>
    <row r="637" spans="1:12" x14ac:dyDescent="0.2">
      <c r="A637" s="138" t="str">
        <f>'Permitted Sources'!A461</f>
        <v>WYDEQ Permitted Sources</v>
      </c>
      <c r="B637" s="138" t="str">
        <f>'Permitted Sources'!B461</f>
        <v>56</v>
      </c>
      <c r="C637" s="138">
        <f>'Permitted Sources'!C461</f>
        <v>56007</v>
      </c>
      <c r="D637" s="138">
        <f>'Permitted Sources'!F461</f>
        <v>20200254</v>
      </c>
      <c r="E637" t="str">
        <f>'Permitted Sources'!I461</f>
        <v>Compressor Engines</v>
      </c>
      <c r="F637" s="177">
        <f>'Permitted Sources'!J461</f>
        <v>14.55</v>
      </c>
      <c r="G637" s="177">
        <f>'Permitted Sources'!K461</f>
        <v>7.27</v>
      </c>
      <c r="H637" s="177">
        <f>'Permitted Sources'!L461</f>
        <v>3.64</v>
      </c>
      <c r="I637" s="177" t="str">
        <f>'Permitted Sources'!M461</f>
        <v/>
      </c>
      <c r="J637" s="177" t="str">
        <f>'Permitted Sources'!N461</f>
        <v/>
      </c>
      <c r="K637" s="221" t="str">
        <f>VLOOKUP(C637,fips_xref!$A$5:$H$28,8,FALSE)</f>
        <v>Total</v>
      </c>
      <c r="L637" s="25" t="str">
        <f t="shared" si="9"/>
        <v>Compressor Engines</v>
      </c>
    </row>
    <row r="638" spans="1:12" x14ac:dyDescent="0.2">
      <c r="A638" s="138" t="str">
        <f>'Permitted Sources'!A462</f>
        <v>WYDEQ Permitted Sources</v>
      </c>
      <c r="B638" s="138" t="str">
        <f>'Permitted Sources'!B462</f>
        <v>56</v>
      </c>
      <c r="C638" s="138">
        <f>'Permitted Sources'!C462</f>
        <v>56007</v>
      </c>
      <c r="D638" s="138">
        <f>'Permitted Sources'!F462</f>
        <v>20200254</v>
      </c>
      <c r="E638" t="str">
        <f>'Permitted Sources'!I462</f>
        <v>Compressor Engines</v>
      </c>
      <c r="F638" s="177">
        <f>'Permitted Sources'!J462</f>
        <v>16.66</v>
      </c>
      <c r="G638" s="177">
        <f>'Permitted Sources'!K462</f>
        <v>8.33</v>
      </c>
      <c r="H638" s="177">
        <f>'Permitted Sources'!L462</f>
        <v>4.16</v>
      </c>
      <c r="I638" s="177" t="str">
        <f>'Permitted Sources'!M462</f>
        <v/>
      </c>
      <c r="J638" s="177" t="str">
        <f>'Permitted Sources'!N462</f>
        <v/>
      </c>
      <c r="K638" s="221" t="str">
        <f>VLOOKUP(C638,fips_xref!$A$5:$H$28,8,FALSE)</f>
        <v>Total</v>
      </c>
      <c r="L638" s="25" t="str">
        <f t="shared" si="9"/>
        <v>Compressor Engines</v>
      </c>
    </row>
    <row r="639" spans="1:12" x14ac:dyDescent="0.2">
      <c r="A639" s="138" t="str">
        <f>'Permitted Sources'!A463</f>
        <v>WYDEQ Permitted Sources</v>
      </c>
      <c r="B639" s="138" t="str">
        <f>'Permitted Sources'!B463</f>
        <v>56</v>
      </c>
      <c r="C639" s="138">
        <f>'Permitted Sources'!C463</f>
        <v>56007</v>
      </c>
      <c r="D639" s="138">
        <f>'Permitted Sources'!F463</f>
        <v>20200254</v>
      </c>
      <c r="E639" t="str">
        <f>'Permitted Sources'!I463</f>
        <v>Compressor Engines</v>
      </c>
      <c r="F639" s="177">
        <f>'Permitted Sources'!J463</f>
        <v>12.51</v>
      </c>
      <c r="G639" s="177">
        <f>'Permitted Sources'!K463</f>
        <v>6.26</v>
      </c>
      <c r="H639" s="177">
        <f>'Permitted Sources'!L463</f>
        <v>3.13</v>
      </c>
      <c r="I639" s="177" t="str">
        <f>'Permitted Sources'!M463</f>
        <v/>
      </c>
      <c r="J639" s="177" t="str">
        <f>'Permitted Sources'!N463</f>
        <v/>
      </c>
      <c r="K639" s="221" t="str">
        <f>VLOOKUP(C639,fips_xref!$A$5:$H$28,8,FALSE)</f>
        <v>Total</v>
      </c>
      <c r="L639" s="25" t="str">
        <f t="shared" si="9"/>
        <v>Compressor Engines</v>
      </c>
    </row>
    <row r="640" spans="1:12" x14ac:dyDescent="0.2">
      <c r="A640" s="138" t="str">
        <f>'Permitted Sources'!A464</f>
        <v>WYDEQ Permitted Sources</v>
      </c>
      <c r="B640" s="138" t="str">
        <f>'Permitted Sources'!B464</f>
        <v>56</v>
      </c>
      <c r="C640" s="138">
        <f>'Permitted Sources'!C464</f>
        <v>56007</v>
      </c>
      <c r="D640" s="138">
        <f>'Permitted Sources'!F464</f>
        <v>39900601</v>
      </c>
      <c r="E640" t="str">
        <f>'Permitted Sources'!I464</f>
        <v>Process Heaters</v>
      </c>
      <c r="F640" s="177">
        <f>'Permitted Sources'!J464</f>
        <v>13.73</v>
      </c>
      <c r="G640" s="177">
        <f>'Permitted Sources'!K464</f>
        <v>0.38</v>
      </c>
      <c r="H640" s="177">
        <f>'Permitted Sources'!L464</f>
        <v>4.8099999999999996</v>
      </c>
      <c r="I640" s="177" t="str">
        <f>'Permitted Sources'!M464</f>
        <v/>
      </c>
      <c r="J640" s="177" t="str">
        <f>'Permitted Sources'!N464</f>
        <v/>
      </c>
      <c r="K640" s="221" t="str">
        <f>VLOOKUP(C640,fips_xref!$A$5:$H$28,8,FALSE)</f>
        <v>Total</v>
      </c>
      <c r="L640" s="25" t="str">
        <f t="shared" si="9"/>
        <v>Heaters</v>
      </c>
    </row>
    <row r="641" spans="1:12" x14ac:dyDescent="0.2">
      <c r="A641" s="138" t="str">
        <f>'Permitted Sources'!A465</f>
        <v>WYDEQ Permitted Sources</v>
      </c>
      <c r="B641" s="138" t="str">
        <f>'Permitted Sources'!B465</f>
        <v>56</v>
      </c>
      <c r="C641" s="138">
        <f>'Permitted Sources'!C465</f>
        <v>56007</v>
      </c>
      <c r="D641" s="138">
        <f>'Permitted Sources'!F465</f>
        <v>20200102</v>
      </c>
      <c r="E641" t="str">
        <f>'Permitted Sources'!I465</f>
        <v>Compressor Engines</v>
      </c>
      <c r="F641" s="177">
        <f>'Permitted Sources'!J465</f>
        <v>0.01</v>
      </c>
      <c r="G641" s="177">
        <f>'Permitted Sources'!K465</f>
        <v>0.01</v>
      </c>
      <c r="H641" s="177">
        <f>'Permitted Sources'!L465</f>
        <v>0.01</v>
      </c>
      <c r="I641" s="177" t="str">
        <f>'Permitted Sources'!M465</f>
        <v/>
      </c>
      <c r="J641" s="177" t="str">
        <f>'Permitted Sources'!N465</f>
        <v/>
      </c>
      <c r="K641" s="221" t="str">
        <f>VLOOKUP(C641,fips_xref!$A$5:$H$28,8,FALSE)</f>
        <v>Total</v>
      </c>
      <c r="L641" s="25" t="str">
        <f t="shared" si="9"/>
        <v>Compressor Engines</v>
      </c>
    </row>
    <row r="642" spans="1:12" x14ac:dyDescent="0.2">
      <c r="A642" s="138" t="str">
        <f>'Permitted Sources'!A466</f>
        <v>WYDEQ Permitted Sources</v>
      </c>
      <c r="B642" s="138" t="str">
        <f>'Permitted Sources'!B466</f>
        <v>56</v>
      </c>
      <c r="C642" s="138">
        <f>'Permitted Sources'!C466</f>
        <v>56007</v>
      </c>
      <c r="D642" s="138">
        <f>'Permitted Sources'!F466</f>
        <v>20200253</v>
      </c>
      <c r="E642" t="str">
        <f>'Permitted Sources'!I466</f>
        <v>Compressor Engines</v>
      </c>
      <c r="F642" s="177">
        <f>'Permitted Sources'!J466</f>
        <v>138.94</v>
      </c>
      <c r="G642" s="177">
        <f>'Permitted Sources'!K466</f>
        <v>9.58</v>
      </c>
      <c r="H642" s="177">
        <f>'Permitted Sources'!L466</f>
        <v>19.16</v>
      </c>
      <c r="I642" s="177" t="str">
        <f>'Permitted Sources'!M466</f>
        <v/>
      </c>
      <c r="J642" s="177" t="str">
        <f>'Permitted Sources'!N466</f>
        <v/>
      </c>
      <c r="K642" s="221" t="str">
        <f>VLOOKUP(C642,fips_xref!$A$5:$H$28,8,FALSE)</f>
        <v>Total</v>
      </c>
      <c r="L642" s="25" t="str">
        <f t="shared" si="9"/>
        <v>Compressor Engines</v>
      </c>
    </row>
    <row r="643" spans="1:12" x14ac:dyDescent="0.2">
      <c r="A643" s="138" t="str">
        <f>'Permitted Sources'!A467</f>
        <v>WYDEQ Permitted Sources</v>
      </c>
      <c r="B643" s="138" t="str">
        <f>'Permitted Sources'!B467</f>
        <v>56</v>
      </c>
      <c r="C643" s="138">
        <f>'Permitted Sources'!C467</f>
        <v>56007</v>
      </c>
      <c r="D643" s="138">
        <f>'Permitted Sources'!F467</f>
        <v>20200253</v>
      </c>
      <c r="E643" t="str">
        <f>'Permitted Sources'!I467</f>
        <v>Compressor Engines</v>
      </c>
      <c r="F643" s="177">
        <f>'Permitted Sources'!J467</f>
        <v>151.84</v>
      </c>
      <c r="G643" s="177">
        <f>'Permitted Sources'!K467</f>
        <v>10.47</v>
      </c>
      <c r="H643" s="177">
        <f>'Permitted Sources'!L467</f>
        <v>20.94</v>
      </c>
      <c r="I643" s="177" t="str">
        <f>'Permitted Sources'!M467</f>
        <v/>
      </c>
      <c r="J643" s="177" t="str">
        <f>'Permitted Sources'!N467</f>
        <v/>
      </c>
      <c r="K643" s="221" t="str">
        <f>VLOOKUP(C643,fips_xref!$A$5:$H$28,8,FALSE)</f>
        <v>Total</v>
      </c>
      <c r="L643" s="25" t="str">
        <f t="shared" si="9"/>
        <v>Compressor Engines</v>
      </c>
    </row>
    <row r="644" spans="1:12" x14ac:dyDescent="0.2">
      <c r="A644" s="138" t="str">
        <f>'Permitted Sources'!A468</f>
        <v>WYDEQ Permitted Sources</v>
      </c>
      <c r="B644" s="138" t="str">
        <f>'Permitted Sources'!B468</f>
        <v>56</v>
      </c>
      <c r="C644" s="138">
        <f>'Permitted Sources'!C468</f>
        <v>56007</v>
      </c>
      <c r="D644" s="138">
        <f>'Permitted Sources'!F468</f>
        <v>20200253</v>
      </c>
      <c r="E644" t="str">
        <f>'Permitted Sources'!I468</f>
        <v>Compressor Engines</v>
      </c>
      <c r="F644" s="177">
        <f>'Permitted Sources'!J468</f>
        <v>171.3</v>
      </c>
      <c r="G644" s="177">
        <f>'Permitted Sources'!K468</f>
        <v>11.81</v>
      </c>
      <c r="H644" s="177">
        <f>'Permitted Sources'!L468</f>
        <v>23.63</v>
      </c>
      <c r="I644" s="177" t="str">
        <f>'Permitted Sources'!M468</f>
        <v/>
      </c>
      <c r="J644" s="177" t="str">
        <f>'Permitted Sources'!N468</f>
        <v/>
      </c>
      <c r="K644" s="221" t="str">
        <f>VLOOKUP(C644,fips_xref!$A$5:$H$28,8,FALSE)</f>
        <v>Total</v>
      </c>
      <c r="L644" s="25" t="str">
        <f t="shared" si="9"/>
        <v>Compressor Engines</v>
      </c>
    </row>
    <row r="645" spans="1:12" x14ac:dyDescent="0.2">
      <c r="A645" s="138" t="str">
        <f>'Permitted Sources'!A469</f>
        <v>WYDEQ Permitted Sources</v>
      </c>
      <c r="B645" s="138" t="str">
        <f>'Permitted Sources'!B469</f>
        <v>56</v>
      </c>
      <c r="C645" s="138">
        <f>'Permitted Sources'!C469</f>
        <v>56007</v>
      </c>
      <c r="D645" s="138">
        <f>'Permitted Sources'!F469</f>
        <v>20200253</v>
      </c>
      <c r="E645" t="str">
        <f>'Permitted Sources'!I469</f>
        <v>Compressor Engines</v>
      </c>
      <c r="F645" s="177">
        <f>'Permitted Sources'!J469</f>
        <v>243.4</v>
      </c>
      <c r="G645" s="177">
        <f>'Permitted Sources'!K469</f>
        <v>16.79</v>
      </c>
      <c r="H645" s="177">
        <f>'Permitted Sources'!L469</f>
        <v>33.57</v>
      </c>
      <c r="I645" s="177" t="str">
        <f>'Permitted Sources'!M469</f>
        <v/>
      </c>
      <c r="J645" s="177" t="str">
        <f>'Permitted Sources'!N469</f>
        <v/>
      </c>
      <c r="K645" s="221" t="str">
        <f>VLOOKUP(C645,fips_xref!$A$5:$H$28,8,FALSE)</f>
        <v>Total</v>
      </c>
      <c r="L645" s="25" t="str">
        <f t="shared" si="9"/>
        <v>Compressor Engines</v>
      </c>
    </row>
    <row r="646" spans="1:12" x14ac:dyDescent="0.2">
      <c r="A646" s="138" t="str">
        <f>'Permitted Sources'!A470</f>
        <v>WYDEQ Permitted Sources</v>
      </c>
      <c r="B646" s="138" t="str">
        <f>'Permitted Sources'!B470</f>
        <v>56</v>
      </c>
      <c r="C646" s="138">
        <f>'Permitted Sources'!C470</f>
        <v>56007</v>
      </c>
      <c r="D646" s="138">
        <f>'Permitted Sources'!F470</f>
        <v>20200254</v>
      </c>
      <c r="E646" t="str">
        <f>'Permitted Sources'!I470</f>
        <v>Compressor Engines</v>
      </c>
      <c r="F646" s="177">
        <f>'Permitted Sources'!J470</f>
        <v>40.39</v>
      </c>
      <c r="G646" s="177">
        <f>'Permitted Sources'!K470</f>
        <v>16.829999999999998</v>
      </c>
      <c r="H646" s="177">
        <f>'Permitted Sources'!L470</f>
        <v>50.48</v>
      </c>
      <c r="I646" s="177" t="str">
        <f>'Permitted Sources'!M470</f>
        <v/>
      </c>
      <c r="J646" s="177" t="str">
        <f>'Permitted Sources'!N470</f>
        <v/>
      </c>
      <c r="K646" s="221" t="str">
        <f>VLOOKUP(C646,fips_xref!$A$5:$H$28,8,FALSE)</f>
        <v>Total</v>
      </c>
      <c r="L646" s="25" t="str">
        <f t="shared" si="9"/>
        <v>Compressor Engines</v>
      </c>
    </row>
    <row r="647" spans="1:12" x14ac:dyDescent="0.2">
      <c r="A647" s="138" t="str">
        <f>'Permitted Sources'!A471</f>
        <v>WYDEQ Permitted Sources</v>
      </c>
      <c r="B647" s="138" t="str">
        <f>'Permitted Sources'!B471</f>
        <v>56</v>
      </c>
      <c r="C647" s="138">
        <f>'Permitted Sources'!C471</f>
        <v>56007</v>
      </c>
      <c r="D647" s="138">
        <f>'Permitted Sources'!F471</f>
        <v>20200201</v>
      </c>
      <c r="E647" t="str">
        <f>'Permitted Sources'!I471</f>
        <v>Compressor Engines</v>
      </c>
      <c r="F647" s="177">
        <f>'Permitted Sources'!J471</f>
        <v>58.46</v>
      </c>
      <c r="G647" s="177">
        <f>'Permitted Sources'!K471</f>
        <v>5.83</v>
      </c>
      <c r="H647" s="177">
        <f>'Permitted Sources'!L471</f>
        <v>1.73</v>
      </c>
      <c r="I647" s="177" t="str">
        <f>'Permitted Sources'!M471</f>
        <v/>
      </c>
      <c r="J647" s="177" t="str">
        <f>'Permitted Sources'!N471</f>
        <v/>
      </c>
      <c r="K647" s="221" t="str">
        <f>VLOOKUP(C647,fips_xref!$A$5:$H$28,8,FALSE)</f>
        <v>Total</v>
      </c>
      <c r="L647" s="25" t="str">
        <f t="shared" ref="L647:L710" si="10">IF(E647="Unpermitted Fugitives","Fugitives",IF(E647="Natural Gas Processing Facilities, Pump Seals","Fugitives",IF(E647="Natural Gas Production, All Equipt Leak Fugitives","Fugitives",IF(E647="External Combustion Boilers","Heaters",IF(E647="Permitted Tank Losses","Condensate tank ",IF(E647="Permitted Fugitives","Fugitives",IF(E647="Process Heaters","Heaters",E647)))))))</f>
        <v>Compressor Engines</v>
      </c>
    </row>
    <row r="648" spans="1:12" x14ac:dyDescent="0.2">
      <c r="A648" s="138" t="str">
        <f>'Permitted Sources'!A472</f>
        <v>WYDEQ Permitted Sources</v>
      </c>
      <c r="B648" s="138" t="str">
        <f>'Permitted Sources'!B472</f>
        <v>56</v>
      </c>
      <c r="C648" s="138">
        <f>'Permitted Sources'!C472</f>
        <v>56007</v>
      </c>
      <c r="D648" s="138">
        <f>'Permitted Sources'!F472</f>
        <v>20200201</v>
      </c>
      <c r="E648" t="str">
        <f>'Permitted Sources'!I472</f>
        <v>Compressor Engines</v>
      </c>
      <c r="F648" s="177">
        <f>'Permitted Sources'!J472</f>
        <v>108.22</v>
      </c>
      <c r="G648" s="177">
        <f>'Permitted Sources'!K472</f>
        <v>5.86</v>
      </c>
      <c r="H648" s="177">
        <f>'Permitted Sources'!L472</f>
        <v>12.5</v>
      </c>
      <c r="I648" s="177" t="str">
        <f>'Permitted Sources'!M472</f>
        <v/>
      </c>
      <c r="J648" s="177" t="str">
        <f>'Permitted Sources'!N472</f>
        <v/>
      </c>
      <c r="K648" s="221" t="str">
        <f>VLOOKUP(C648,fips_xref!$A$5:$H$28,8,FALSE)</f>
        <v>Total</v>
      </c>
      <c r="L648" s="25" t="str">
        <f t="shared" si="10"/>
        <v>Compressor Engines</v>
      </c>
    </row>
    <row r="649" spans="1:12" x14ac:dyDescent="0.2">
      <c r="A649" s="138" t="str">
        <f>'Permitted Sources'!A473</f>
        <v>WYDEQ Permitted Sources</v>
      </c>
      <c r="B649" s="138" t="str">
        <f>'Permitted Sources'!B473</f>
        <v>56</v>
      </c>
      <c r="C649" s="138">
        <f>'Permitted Sources'!C473</f>
        <v>56007</v>
      </c>
      <c r="D649" s="138">
        <f>'Permitted Sources'!F473</f>
        <v>20200102</v>
      </c>
      <c r="E649" t="str">
        <f>'Permitted Sources'!I473</f>
        <v>Compressor Engines</v>
      </c>
      <c r="F649" s="177">
        <f>'Permitted Sources'!J473</f>
        <v>0.03</v>
      </c>
      <c r="G649" s="177" t="str">
        <f>'Permitted Sources'!K473</f>
        <v/>
      </c>
      <c r="H649" s="177">
        <f>'Permitted Sources'!L473</f>
        <v>0.04</v>
      </c>
      <c r="I649" s="177" t="str">
        <f>'Permitted Sources'!M473</f>
        <v/>
      </c>
      <c r="J649" s="177" t="str">
        <f>'Permitted Sources'!N473</f>
        <v/>
      </c>
      <c r="K649" s="221" t="str">
        <f>VLOOKUP(C649,fips_xref!$A$5:$H$28,8,FALSE)</f>
        <v>Total</v>
      </c>
      <c r="L649" s="25" t="str">
        <f t="shared" si="10"/>
        <v>Compressor Engines</v>
      </c>
    </row>
    <row r="650" spans="1:12" x14ac:dyDescent="0.2">
      <c r="A650" s="138" t="str">
        <f>'Permitted Sources'!A474</f>
        <v>WYDEQ Permitted Sources</v>
      </c>
      <c r="B650" s="138" t="str">
        <f>'Permitted Sources'!B474</f>
        <v>56</v>
      </c>
      <c r="C650" s="138">
        <f>'Permitted Sources'!C474</f>
        <v>56007</v>
      </c>
      <c r="D650" s="138">
        <f>'Permitted Sources'!F474</f>
        <v>20200102</v>
      </c>
      <c r="E650" t="str">
        <f>'Permitted Sources'!I474</f>
        <v>Compressor Engines</v>
      </c>
      <c r="F650" s="177">
        <f>'Permitted Sources'!J474</f>
        <v>0.02</v>
      </c>
      <c r="G650" s="177">
        <f>'Permitted Sources'!K474</f>
        <v>0.01</v>
      </c>
      <c r="H650" s="177">
        <f>'Permitted Sources'!L474</f>
        <v>0.02</v>
      </c>
      <c r="I650" s="177" t="str">
        <f>'Permitted Sources'!M474</f>
        <v/>
      </c>
      <c r="J650" s="177" t="str">
        <f>'Permitted Sources'!N474</f>
        <v/>
      </c>
      <c r="K650" s="221" t="str">
        <f>VLOOKUP(C650,fips_xref!$A$5:$H$28,8,FALSE)</f>
        <v>Total</v>
      </c>
      <c r="L650" s="25" t="str">
        <f t="shared" si="10"/>
        <v>Compressor Engines</v>
      </c>
    </row>
    <row r="651" spans="1:12" x14ac:dyDescent="0.2">
      <c r="A651" s="138" t="str">
        <f>'Permitted Sources'!A475</f>
        <v>WYDEQ Permitted Sources</v>
      </c>
      <c r="B651" s="138" t="str">
        <f>'Permitted Sources'!B475</f>
        <v>56</v>
      </c>
      <c r="C651" s="138">
        <f>'Permitted Sources'!C475</f>
        <v>56007</v>
      </c>
      <c r="D651" s="138">
        <f>'Permitted Sources'!F475</f>
        <v>31000220</v>
      </c>
      <c r="E651" t="str">
        <f>'Permitted Sources'!I475</f>
        <v>Permitted Fugitives</v>
      </c>
      <c r="F651" s="177" t="str">
        <f>'Permitted Sources'!J475</f>
        <v/>
      </c>
      <c r="G651" s="177">
        <f>'Permitted Sources'!K475</f>
        <v>2.34</v>
      </c>
      <c r="H651" s="177" t="str">
        <f>'Permitted Sources'!L475</f>
        <v/>
      </c>
      <c r="I651" s="177" t="str">
        <f>'Permitted Sources'!M475</f>
        <v/>
      </c>
      <c r="J651" s="177" t="str">
        <f>'Permitted Sources'!N475</f>
        <v/>
      </c>
      <c r="K651" s="221" t="str">
        <f>VLOOKUP(C651,fips_xref!$A$5:$H$28,8,FALSE)</f>
        <v>Total</v>
      </c>
      <c r="L651" s="25" t="str">
        <f t="shared" si="10"/>
        <v>Fugitives</v>
      </c>
    </row>
    <row r="652" spans="1:12" x14ac:dyDescent="0.2">
      <c r="A652" s="138" t="str">
        <f>'Permitted Sources'!A476</f>
        <v>WYDEQ Permitted Sources</v>
      </c>
      <c r="B652" s="138" t="str">
        <f>'Permitted Sources'!B476</f>
        <v>56</v>
      </c>
      <c r="C652" s="138">
        <f>'Permitted Sources'!C476</f>
        <v>56007</v>
      </c>
      <c r="D652" s="138">
        <f>'Permitted Sources'!F476</f>
        <v>39900601</v>
      </c>
      <c r="E652" t="str">
        <f>'Permitted Sources'!I476</f>
        <v>Process Heaters</v>
      </c>
      <c r="F652" s="177">
        <f>'Permitted Sources'!J476</f>
        <v>4.6500000000000004</v>
      </c>
      <c r="G652" s="177">
        <f>'Permitted Sources'!K476</f>
        <v>0.17</v>
      </c>
      <c r="H652" s="177">
        <f>'Permitted Sources'!L476</f>
        <v>0.02</v>
      </c>
      <c r="I652" s="177" t="str">
        <f>'Permitted Sources'!M476</f>
        <v/>
      </c>
      <c r="J652" s="177" t="str">
        <f>'Permitted Sources'!N476</f>
        <v/>
      </c>
      <c r="K652" s="221" t="str">
        <f>VLOOKUP(C652,fips_xref!$A$5:$H$28,8,FALSE)</f>
        <v>Total</v>
      </c>
      <c r="L652" s="25" t="str">
        <f t="shared" si="10"/>
        <v>Heaters</v>
      </c>
    </row>
    <row r="653" spans="1:12" x14ac:dyDescent="0.2">
      <c r="A653" s="138" t="str">
        <f>'Permitted Sources'!A477</f>
        <v>WYDEQ Permitted Sources</v>
      </c>
      <c r="B653" s="138" t="str">
        <f>'Permitted Sources'!B477</f>
        <v>56</v>
      </c>
      <c r="C653" s="138">
        <f>'Permitted Sources'!C477</f>
        <v>56007</v>
      </c>
      <c r="D653" s="138">
        <f>'Permitted Sources'!F477</f>
        <v>31000404</v>
      </c>
      <c r="E653" t="str">
        <f>'Permitted Sources'!I477</f>
        <v>Process Heaters</v>
      </c>
      <c r="F653" s="177">
        <f>'Permitted Sources'!J477</f>
        <v>0.66</v>
      </c>
      <c r="G653" s="177">
        <f>'Permitted Sources'!K477</f>
        <v>0.03</v>
      </c>
      <c r="H653" s="177">
        <f>'Permitted Sources'!L477</f>
        <v>0.14000000000000001</v>
      </c>
      <c r="I653" s="177" t="str">
        <f>'Permitted Sources'!M477</f>
        <v/>
      </c>
      <c r="J653" s="177" t="str">
        <f>'Permitted Sources'!N477</f>
        <v/>
      </c>
      <c r="K653" s="221" t="str">
        <f>VLOOKUP(C653,fips_xref!$A$5:$H$28,8,FALSE)</f>
        <v>Total</v>
      </c>
      <c r="L653" s="25" t="str">
        <f t="shared" si="10"/>
        <v>Heaters</v>
      </c>
    </row>
    <row r="654" spans="1:12" x14ac:dyDescent="0.2">
      <c r="A654" s="138" t="str">
        <f>'Permitted Sources'!A478</f>
        <v>WYDEQ Permitted Sources</v>
      </c>
      <c r="B654" s="138" t="str">
        <f>'Permitted Sources'!B478</f>
        <v>56</v>
      </c>
      <c r="C654" s="138">
        <f>'Permitted Sources'!C478</f>
        <v>56007</v>
      </c>
      <c r="D654" s="138">
        <f>'Permitted Sources'!F478</f>
        <v>10300603</v>
      </c>
      <c r="E654" t="str">
        <f>'Permitted Sources'!I478</f>
        <v>Process Heaters</v>
      </c>
      <c r="F654" s="177">
        <f>'Permitted Sources'!J478</f>
        <v>0.32</v>
      </c>
      <c r="G654" s="177">
        <f>'Permitted Sources'!K478</f>
        <v>0.02</v>
      </c>
      <c r="H654" s="177">
        <f>'Permitted Sources'!L478</f>
        <v>7.0000000000000007E-2</v>
      </c>
      <c r="I654" s="177" t="str">
        <f>'Permitted Sources'!M478</f>
        <v/>
      </c>
      <c r="J654" s="177" t="str">
        <f>'Permitted Sources'!N478</f>
        <v/>
      </c>
      <c r="K654" s="221" t="str">
        <f>VLOOKUP(C654,fips_xref!$A$5:$H$28,8,FALSE)</f>
        <v>Total</v>
      </c>
      <c r="L654" s="25" t="str">
        <f t="shared" si="10"/>
        <v>Heaters</v>
      </c>
    </row>
    <row r="655" spans="1:12" x14ac:dyDescent="0.2">
      <c r="A655" s="138" t="str">
        <f>'Permitted Sources'!A479</f>
        <v>WYDEQ Permitted Sources</v>
      </c>
      <c r="B655" s="138" t="str">
        <f>'Permitted Sources'!B479</f>
        <v>56</v>
      </c>
      <c r="C655" s="138">
        <f>'Permitted Sources'!C479</f>
        <v>56007</v>
      </c>
      <c r="D655" s="138">
        <f>'Permitted Sources'!F479</f>
        <v>10300603</v>
      </c>
      <c r="E655" t="str">
        <f>'Permitted Sources'!I479</f>
        <v>Process Heaters</v>
      </c>
      <c r="F655" s="177">
        <f>'Permitted Sources'!J479</f>
        <v>0.62</v>
      </c>
      <c r="G655" s="177">
        <f>'Permitted Sources'!K479</f>
        <v>0.03</v>
      </c>
      <c r="H655" s="177">
        <f>'Permitted Sources'!L479</f>
        <v>0.13</v>
      </c>
      <c r="I655" s="177" t="str">
        <f>'Permitted Sources'!M479</f>
        <v/>
      </c>
      <c r="J655" s="177" t="str">
        <f>'Permitted Sources'!N479</f>
        <v/>
      </c>
      <c r="K655" s="221" t="str">
        <f>VLOOKUP(C655,fips_xref!$A$5:$H$28,8,FALSE)</f>
        <v>Total</v>
      </c>
      <c r="L655" s="25" t="str">
        <f t="shared" si="10"/>
        <v>Heaters</v>
      </c>
    </row>
    <row r="656" spans="1:12" x14ac:dyDescent="0.2">
      <c r="A656" s="138" t="str">
        <f>'Permitted Sources'!A480</f>
        <v>WYDEQ Permitted Sources</v>
      </c>
      <c r="B656" s="138" t="str">
        <f>'Permitted Sources'!B480</f>
        <v>56</v>
      </c>
      <c r="C656" s="138">
        <f>'Permitted Sources'!C480</f>
        <v>56007</v>
      </c>
      <c r="D656" s="138">
        <f>'Permitted Sources'!F480</f>
        <v>20200253</v>
      </c>
      <c r="E656" t="str">
        <f>'Permitted Sources'!I480</f>
        <v>Compressor Engines</v>
      </c>
      <c r="F656" s="177">
        <f>'Permitted Sources'!J480</f>
        <v>0.01</v>
      </c>
      <c r="G656" s="177">
        <f>'Permitted Sources'!K480</f>
        <v>0.01</v>
      </c>
      <c r="H656" s="177">
        <f>'Permitted Sources'!L480</f>
        <v>0.04</v>
      </c>
      <c r="I656" s="177" t="str">
        <f>'Permitted Sources'!M480</f>
        <v/>
      </c>
      <c r="J656" s="177" t="str">
        <f>'Permitted Sources'!N480</f>
        <v/>
      </c>
      <c r="K656" s="221" t="str">
        <f>VLOOKUP(C656,fips_xref!$A$5:$H$28,8,FALSE)</f>
        <v>Total</v>
      </c>
      <c r="L656" s="25" t="str">
        <f t="shared" si="10"/>
        <v>Compressor Engines</v>
      </c>
    </row>
    <row r="657" spans="1:12" x14ac:dyDescent="0.2">
      <c r="A657" s="138" t="str">
        <f>'Permitted Sources'!A481</f>
        <v>WYDEQ Permitted Sources</v>
      </c>
      <c r="B657" s="138" t="str">
        <f>'Permitted Sources'!B481</f>
        <v>56</v>
      </c>
      <c r="C657" s="138">
        <f>'Permitted Sources'!C481</f>
        <v>56007</v>
      </c>
      <c r="D657" s="138">
        <f>'Permitted Sources'!F481</f>
        <v>20200253</v>
      </c>
      <c r="E657" t="str">
        <f>'Permitted Sources'!I481</f>
        <v>Compressor Engines</v>
      </c>
      <c r="F657" s="177">
        <f>'Permitted Sources'!J481</f>
        <v>0.01</v>
      </c>
      <c r="G657" s="177">
        <f>'Permitted Sources'!K481</f>
        <v>0.01</v>
      </c>
      <c r="H657" s="177">
        <f>'Permitted Sources'!L481</f>
        <v>0.04</v>
      </c>
      <c r="I657" s="177" t="str">
        <f>'Permitted Sources'!M481</f>
        <v/>
      </c>
      <c r="J657" s="177" t="str">
        <f>'Permitted Sources'!N481</f>
        <v/>
      </c>
      <c r="K657" s="221" t="str">
        <f>VLOOKUP(C657,fips_xref!$A$5:$H$28,8,FALSE)</f>
        <v>Total</v>
      </c>
      <c r="L657" s="25" t="str">
        <f t="shared" si="10"/>
        <v>Compressor Engines</v>
      </c>
    </row>
    <row r="658" spans="1:12" x14ac:dyDescent="0.2">
      <c r="A658" s="138" t="str">
        <f>'Permitted Sources'!A482</f>
        <v>WYDEQ Permitted Sources</v>
      </c>
      <c r="B658" s="138" t="str">
        <f>'Permitted Sources'!B482</f>
        <v>56</v>
      </c>
      <c r="C658" s="138">
        <f>'Permitted Sources'!C482</f>
        <v>56007</v>
      </c>
      <c r="D658" s="138">
        <f>'Permitted Sources'!F482</f>
        <v>10300603</v>
      </c>
      <c r="E658" t="str">
        <f>'Permitted Sources'!I482</f>
        <v>Process Heaters</v>
      </c>
      <c r="F658" s="177">
        <f>'Permitted Sources'!J482</f>
        <v>0.7</v>
      </c>
      <c r="G658" s="177">
        <f>'Permitted Sources'!K482</f>
        <v>0.04</v>
      </c>
      <c r="H658" s="177">
        <f>'Permitted Sources'!L482</f>
        <v>0.15</v>
      </c>
      <c r="I658" s="177" t="str">
        <f>'Permitted Sources'!M482</f>
        <v/>
      </c>
      <c r="J658" s="177" t="str">
        <f>'Permitted Sources'!N482</f>
        <v/>
      </c>
      <c r="K658" s="221" t="str">
        <f>VLOOKUP(C658,fips_xref!$A$5:$H$28,8,FALSE)</f>
        <v>Total</v>
      </c>
      <c r="L658" s="25" t="str">
        <f t="shared" si="10"/>
        <v>Heaters</v>
      </c>
    </row>
    <row r="659" spans="1:12" x14ac:dyDescent="0.2">
      <c r="A659" s="138" t="str">
        <f>'Permitted Sources'!A483</f>
        <v>WYDEQ Permitted Sources</v>
      </c>
      <c r="B659" s="138" t="str">
        <f>'Permitted Sources'!B483</f>
        <v>56</v>
      </c>
      <c r="C659" s="138">
        <f>'Permitted Sources'!C483</f>
        <v>56007</v>
      </c>
      <c r="D659" s="138">
        <f>'Permitted Sources'!F483</f>
        <v>31000205</v>
      </c>
      <c r="E659" t="str">
        <f>'Permitted Sources'!I483</f>
        <v xml:space="preserve">Natural Gas Production, Flares </v>
      </c>
      <c r="F659" s="177">
        <f>'Permitted Sources'!J483</f>
        <v>0.06</v>
      </c>
      <c r="G659" s="177" t="str">
        <f>'Permitted Sources'!K483</f>
        <v/>
      </c>
      <c r="H659" s="177" t="str">
        <f>'Permitted Sources'!L483</f>
        <v/>
      </c>
      <c r="I659" s="177" t="str">
        <f>'Permitted Sources'!M483</f>
        <v/>
      </c>
      <c r="J659" s="177" t="str">
        <f>'Permitted Sources'!N483</f>
        <v/>
      </c>
      <c r="K659" s="221" t="str">
        <f>VLOOKUP(C659,fips_xref!$A$5:$H$28,8,FALSE)</f>
        <v>Total</v>
      </c>
      <c r="L659" s="25" t="str">
        <f t="shared" si="10"/>
        <v xml:space="preserve">Natural Gas Production, Flares </v>
      </c>
    </row>
    <row r="660" spans="1:12" x14ac:dyDescent="0.2">
      <c r="A660" s="138" t="str">
        <f>'Permitted Sources'!A484</f>
        <v>WYDEQ Permitted Sources</v>
      </c>
      <c r="B660" s="138" t="str">
        <f>'Permitted Sources'!B484</f>
        <v>56</v>
      </c>
      <c r="C660" s="138">
        <f>'Permitted Sources'!C484</f>
        <v>56007</v>
      </c>
      <c r="D660" s="138">
        <f>'Permitted Sources'!F484</f>
        <v>31000205</v>
      </c>
      <c r="E660" t="str">
        <f>'Permitted Sources'!I484</f>
        <v xml:space="preserve">Natural Gas Production, Flares </v>
      </c>
      <c r="F660" s="177">
        <f>'Permitted Sources'!J484</f>
        <v>14.94</v>
      </c>
      <c r="G660" s="177">
        <f>'Permitted Sources'!K484</f>
        <v>22.48</v>
      </c>
      <c r="H660" s="177">
        <f>'Permitted Sources'!L484</f>
        <v>3.73</v>
      </c>
      <c r="I660" s="177" t="str">
        <f>'Permitted Sources'!M484</f>
        <v/>
      </c>
      <c r="J660" s="177" t="str">
        <f>'Permitted Sources'!N484</f>
        <v/>
      </c>
      <c r="K660" s="221" t="str">
        <f>VLOOKUP(C660,fips_xref!$A$5:$H$28,8,FALSE)</f>
        <v>Total</v>
      </c>
      <c r="L660" s="25" t="str">
        <f t="shared" si="10"/>
        <v xml:space="preserve">Natural Gas Production, Flares </v>
      </c>
    </row>
    <row r="661" spans="1:12" x14ac:dyDescent="0.2">
      <c r="A661" s="138" t="str">
        <f>'Permitted Sources'!A485</f>
        <v>WYDEQ Permitted Sources</v>
      </c>
      <c r="B661" s="138" t="str">
        <f>'Permitted Sources'!B485</f>
        <v>56</v>
      </c>
      <c r="C661" s="138">
        <f>'Permitted Sources'!C485</f>
        <v>56007</v>
      </c>
      <c r="D661" s="138">
        <f>'Permitted Sources'!F485</f>
        <v>31000205</v>
      </c>
      <c r="E661" t="str">
        <f>'Permitted Sources'!I485</f>
        <v xml:space="preserve">Natural Gas Production, Flares </v>
      </c>
      <c r="F661" s="177">
        <f>'Permitted Sources'!J485</f>
        <v>0.24</v>
      </c>
      <c r="G661" s="177">
        <f>'Permitted Sources'!K485</f>
        <v>0.15</v>
      </c>
      <c r="H661" s="177">
        <f>'Permitted Sources'!L485</f>
        <v>1.56</v>
      </c>
      <c r="I661" s="177" t="str">
        <f>'Permitted Sources'!M485</f>
        <v/>
      </c>
      <c r="J661" s="177" t="str">
        <f>'Permitted Sources'!N485</f>
        <v/>
      </c>
      <c r="K661" s="221" t="str">
        <f>VLOOKUP(C661,fips_xref!$A$5:$H$28,8,FALSE)</f>
        <v>Total</v>
      </c>
      <c r="L661" s="25" t="str">
        <f t="shared" si="10"/>
        <v xml:space="preserve">Natural Gas Production, Flares </v>
      </c>
    </row>
    <row r="662" spans="1:12" x14ac:dyDescent="0.2">
      <c r="A662" s="138" t="str">
        <f>'Permitted Sources'!A486</f>
        <v>WYDEQ Permitted Sources</v>
      </c>
      <c r="B662" s="138" t="str">
        <f>'Permitted Sources'!B486</f>
        <v>56</v>
      </c>
      <c r="C662" s="138">
        <f>'Permitted Sources'!C486</f>
        <v>56007</v>
      </c>
      <c r="D662" s="138">
        <f>'Permitted Sources'!F486</f>
        <v>10500106</v>
      </c>
      <c r="E662" t="str">
        <f>'Permitted Sources'!I486</f>
        <v>Process Heaters</v>
      </c>
      <c r="F662" s="177">
        <f>'Permitted Sources'!J486</f>
        <v>0.8</v>
      </c>
      <c r="G662" s="177">
        <f>'Permitted Sources'!K486</f>
        <v>0</v>
      </c>
      <c r="H662" s="177">
        <f>'Permitted Sources'!L486</f>
        <v>0.6</v>
      </c>
      <c r="I662" s="177" t="str">
        <f>'Permitted Sources'!M486</f>
        <v/>
      </c>
      <c r="J662" s="177" t="str">
        <f>'Permitted Sources'!N486</f>
        <v/>
      </c>
      <c r="K662" s="221" t="str">
        <f>VLOOKUP(C662,fips_xref!$A$5:$H$28,8,FALSE)</f>
        <v>Total</v>
      </c>
      <c r="L662" s="25" t="str">
        <f t="shared" si="10"/>
        <v>Heaters</v>
      </c>
    </row>
    <row r="663" spans="1:12" x14ac:dyDescent="0.2">
      <c r="A663" s="138" t="str">
        <f>'Permitted Sources'!A487</f>
        <v>WYDEQ Permitted Sources</v>
      </c>
      <c r="B663" s="138" t="str">
        <f>'Permitted Sources'!B487</f>
        <v>56</v>
      </c>
      <c r="C663" s="138">
        <f>'Permitted Sources'!C487</f>
        <v>56007</v>
      </c>
      <c r="D663" s="138">
        <f>'Permitted Sources'!F487</f>
        <v>31000220</v>
      </c>
      <c r="E663" t="str">
        <f>'Permitted Sources'!I487</f>
        <v>Permitted Fugitives</v>
      </c>
      <c r="F663" s="177" t="str">
        <f>'Permitted Sources'!J487</f>
        <v/>
      </c>
      <c r="G663" s="177">
        <f>'Permitted Sources'!K487</f>
        <v>2.2000000000000002</v>
      </c>
      <c r="H663" s="177" t="str">
        <f>'Permitted Sources'!L487</f>
        <v/>
      </c>
      <c r="I663" s="177" t="str">
        <f>'Permitted Sources'!M487</f>
        <v/>
      </c>
      <c r="J663" s="177" t="str">
        <f>'Permitted Sources'!N487</f>
        <v/>
      </c>
      <c r="K663" s="221" t="str">
        <f>VLOOKUP(C663,fips_xref!$A$5:$H$28,8,FALSE)</f>
        <v>Total</v>
      </c>
      <c r="L663" s="25" t="str">
        <f t="shared" si="10"/>
        <v>Fugitives</v>
      </c>
    </row>
    <row r="664" spans="1:12" x14ac:dyDescent="0.2">
      <c r="A664" s="138" t="str">
        <f>'Permitted Sources'!A488</f>
        <v>WYDEQ Permitted Sources</v>
      </c>
      <c r="B664" s="138" t="str">
        <f>'Permitted Sources'!B488</f>
        <v>56</v>
      </c>
      <c r="C664" s="138">
        <f>'Permitted Sources'!C488</f>
        <v>56007</v>
      </c>
      <c r="D664" s="138">
        <f>'Permitted Sources'!F488</f>
        <v>20200201</v>
      </c>
      <c r="E664" t="str">
        <f>'Permitted Sources'!I488</f>
        <v>Compressor Engines</v>
      </c>
      <c r="F664" s="177">
        <f>'Permitted Sources'!J488</f>
        <v>9.5</v>
      </c>
      <c r="G664" s="177">
        <f>'Permitted Sources'!K488</f>
        <v>3.5</v>
      </c>
      <c r="H664" s="177">
        <f>'Permitted Sources'!L488</f>
        <v>23.3</v>
      </c>
      <c r="I664" s="177" t="str">
        <f>'Permitted Sources'!M488</f>
        <v/>
      </c>
      <c r="J664" s="177" t="str">
        <f>'Permitted Sources'!N488</f>
        <v/>
      </c>
      <c r="K664" s="221" t="str">
        <f>VLOOKUP(C664,fips_xref!$A$5:$H$28,8,FALSE)</f>
        <v>Total</v>
      </c>
      <c r="L664" s="25" t="str">
        <f t="shared" si="10"/>
        <v>Compressor Engines</v>
      </c>
    </row>
    <row r="665" spans="1:12" x14ac:dyDescent="0.2">
      <c r="A665" s="138" t="str">
        <f>'Permitted Sources'!A489</f>
        <v>WYDEQ Permitted Sources</v>
      </c>
      <c r="B665" s="138" t="str">
        <f>'Permitted Sources'!B489</f>
        <v>56</v>
      </c>
      <c r="C665" s="138">
        <f>'Permitted Sources'!C489</f>
        <v>56007</v>
      </c>
      <c r="D665" s="138">
        <f>'Permitted Sources'!F489</f>
        <v>20200201</v>
      </c>
      <c r="E665" t="str">
        <f>'Permitted Sources'!I489</f>
        <v>Compressor Engines</v>
      </c>
      <c r="F665" s="177">
        <f>'Permitted Sources'!J489</f>
        <v>8.3000000000000007</v>
      </c>
      <c r="G665" s="177">
        <f>'Permitted Sources'!K489</f>
        <v>0.5</v>
      </c>
      <c r="H665" s="177">
        <f>'Permitted Sources'!L489</f>
        <v>0.9</v>
      </c>
      <c r="I665" s="177" t="str">
        <f>'Permitted Sources'!M489</f>
        <v/>
      </c>
      <c r="J665" s="177" t="str">
        <f>'Permitted Sources'!N489</f>
        <v/>
      </c>
      <c r="K665" s="221" t="str">
        <f>VLOOKUP(C665,fips_xref!$A$5:$H$28,8,FALSE)</f>
        <v>Total</v>
      </c>
      <c r="L665" s="25" t="str">
        <f t="shared" si="10"/>
        <v>Compressor Engines</v>
      </c>
    </row>
    <row r="666" spans="1:12" x14ac:dyDescent="0.2">
      <c r="A666" s="138" t="str">
        <f>'Permitted Sources'!A490</f>
        <v>WYDEQ Permitted Sources</v>
      </c>
      <c r="B666" s="138" t="str">
        <f>'Permitted Sources'!B490</f>
        <v>56</v>
      </c>
      <c r="C666" s="138">
        <f>'Permitted Sources'!C490</f>
        <v>56007</v>
      </c>
      <c r="D666" s="138">
        <f>'Permitted Sources'!F490</f>
        <v>20200254</v>
      </c>
      <c r="E666" t="str">
        <f>'Permitted Sources'!I490</f>
        <v>Compressor Engines</v>
      </c>
      <c r="F666" s="177">
        <f>'Permitted Sources'!J490</f>
        <v>13.53</v>
      </c>
      <c r="G666" s="177">
        <f>'Permitted Sources'!K490</f>
        <v>8.56</v>
      </c>
      <c r="H666" s="177">
        <f>'Permitted Sources'!L490</f>
        <v>0.71</v>
      </c>
      <c r="I666" s="177" t="str">
        <f>'Permitted Sources'!M490</f>
        <v/>
      </c>
      <c r="J666" s="177" t="str">
        <f>'Permitted Sources'!N490</f>
        <v/>
      </c>
      <c r="K666" s="221" t="str">
        <f>VLOOKUP(C666,fips_xref!$A$5:$H$28,8,FALSE)</f>
        <v>Total</v>
      </c>
      <c r="L666" s="25" t="str">
        <f t="shared" si="10"/>
        <v>Compressor Engines</v>
      </c>
    </row>
    <row r="667" spans="1:12" x14ac:dyDescent="0.2">
      <c r="A667" s="138" t="str">
        <f>'Permitted Sources'!A491</f>
        <v>WYDEQ Permitted Sources</v>
      </c>
      <c r="B667" s="138" t="str">
        <f>'Permitted Sources'!B491</f>
        <v>56</v>
      </c>
      <c r="C667" s="138">
        <f>'Permitted Sources'!C491</f>
        <v>56007</v>
      </c>
      <c r="D667" s="138">
        <f>'Permitted Sources'!F491</f>
        <v>20200254</v>
      </c>
      <c r="E667" t="str">
        <f>'Permitted Sources'!I491</f>
        <v>Compressor Engines</v>
      </c>
      <c r="F667" s="177">
        <f>'Permitted Sources'!J491</f>
        <v>8.6</v>
      </c>
      <c r="G667" s="177">
        <f>'Permitted Sources'!K491</f>
        <v>8.64</v>
      </c>
      <c r="H667" s="177">
        <f>'Permitted Sources'!L491</f>
        <v>0.43</v>
      </c>
      <c r="I667" s="177" t="str">
        <f>'Permitted Sources'!M491</f>
        <v/>
      </c>
      <c r="J667" s="177" t="str">
        <f>'Permitted Sources'!N491</f>
        <v/>
      </c>
      <c r="K667" s="221" t="str">
        <f>VLOOKUP(C667,fips_xref!$A$5:$H$28,8,FALSE)</f>
        <v>Total</v>
      </c>
      <c r="L667" s="25" t="str">
        <f t="shared" si="10"/>
        <v>Compressor Engines</v>
      </c>
    </row>
    <row r="668" spans="1:12" x14ac:dyDescent="0.2">
      <c r="A668" s="138" t="str">
        <f>'Permitted Sources'!A492</f>
        <v>WYDEQ Permitted Sources</v>
      </c>
      <c r="B668" s="138" t="str">
        <f>'Permitted Sources'!B492</f>
        <v>56</v>
      </c>
      <c r="C668" s="138">
        <f>'Permitted Sources'!C492</f>
        <v>56007</v>
      </c>
      <c r="D668" s="138">
        <f>'Permitted Sources'!F492</f>
        <v>20200254</v>
      </c>
      <c r="E668" t="str">
        <f>'Permitted Sources'!I492</f>
        <v>Compressor Engines</v>
      </c>
      <c r="F668" s="177">
        <f>'Permitted Sources'!J492</f>
        <v>10.64</v>
      </c>
      <c r="G668" s="177">
        <f>'Permitted Sources'!K492</f>
        <v>8.15</v>
      </c>
      <c r="H668" s="177">
        <f>'Permitted Sources'!L492</f>
        <v>0.62</v>
      </c>
      <c r="I668" s="177" t="str">
        <f>'Permitted Sources'!M492</f>
        <v/>
      </c>
      <c r="J668" s="177" t="str">
        <f>'Permitted Sources'!N492</f>
        <v/>
      </c>
      <c r="K668" s="221" t="str">
        <f>VLOOKUP(C668,fips_xref!$A$5:$H$28,8,FALSE)</f>
        <v>Total</v>
      </c>
      <c r="L668" s="25" t="str">
        <f t="shared" si="10"/>
        <v>Compressor Engines</v>
      </c>
    </row>
    <row r="669" spans="1:12" x14ac:dyDescent="0.2">
      <c r="A669" s="138" t="str">
        <f>'Permitted Sources'!A493</f>
        <v>WYDEQ Permitted Sources</v>
      </c>
      <c r="B669" s="138" t="str">
        <f>'Permitted Sources'!B493</f>
        <v>56</v>
      </c>
      <c r="C669" s="138">
        <f>'Permitted Sources'!C493</f>
        <v>56007</v>
      </c>
      <c r="D669" s="138">
        <f>'Permitted Sources'!F493</f>
        <v>31000404</v>
      </c>
      <c r="E669" t="str">
        <f>'Permitted Sources'!I493</f>
        <v>Process Heaters</v>
      </c>
      <c r="F669" s="177">
        <f>'Permitted Sources'!J493</f>
        <v>1.4E-2</v>
      </c>
      <c r="G669" s="177">
        <f>'Permitted Sources'!K493</f>
        <v>0</v>
      </c>
      <c r="H669" s="177">
        <f>'Permitted Sources'!L493</f>
        <v>0.05</v>
      </c>
      <c r="I669" s="177" t="str">
        <f>'Permitted Sources'!M493</f>
        <v/>
      </c>
      <c r="J669" s="177" t="str">
        <f>'Permitted Sources'!N493</f>
        <v/>
      </c>
      <c r="K669" s="221" t="str">
        <f>VLOOKUP(C669,fips_xref!$A$5:$H$28,8,FALSE)</f>
        <v>Total</v>
      </c>
      <c r="L669" s="25" t="str">
        <f t="shared" si="10"/>
        <v>Heaters</v>
      </c>
    </row>
    <row r="670" spans="1:12" x14ac:dyDescent="0.2">
      <c r="A670" s="138" t="str">
        <f>'Permitted Sources'!A494</f>
        <v>WYDEQ Permitted Sources</v>
      </c>
      <c r="B670" s="138" t="str">
        <f>'Permitted Sources'!B494</f>
        <v>56</v>
      </c>
      <c r="C670" s="138">
        <f>'Permitted Sources'!C494</f>
        <v>56007</v>
      </c>
      <c r="D670" s="138">
        <f>'Permitted Sources'!F494</f>
        <v>20200253</v>
      </c>
      <c r="E670" t="str">
        <f>'Permitted Sources'!I494</f>
        <v>Compressor Engines</v>
      </c>
      <c r="F670" s="177">
        <f>'Permitted Sources'!J494</f>
        <v>7.0000000000000007E-2</v>
      </c>
      <c r="G670" s="177">
        <f>'Permitted Sources'!K494</f>
        <v>0.01</v>
      </c>
      <c r="H670" s="177">
        <f>'Permitted Sources'!L494</f>
        <v>0.05</v>
      </c>
      <c r="I670" s="177" t="str">
        <f>'Permitted Sources'!M494</f>
        <v/>
      </c>
      <c r="J670" s="177" t="str">
        <f>'Permitted Sources'!N494</f>
        <v/>
      </c>
      <c r="K670" s="221" t="str">
        <f>VLOOKUP(C670,fips_xref!$A$5:$H$28,8,FALSE)</f>
        <v>Total</v>
      </c>
      <c r="L670" s="25" t="str">
        <f t="shared" si="10"/>
        <v>Compressor Engines</v>
      </c>
    </row>
    <row r="671" spans="1:12" x14ac:dyDescent="0.2">
      <c r="A671" s="138" t="str">
        <f>'Permitted Sources'!A495</f>
        <v>WYDEQ Permitted Sources</v>
      </c>
      <c r="B671" s="138" t="str">
        <f>'Permitted Sources'!B495</f>
        <v>56</v>
      </c>
      <c r="C671" s="138">
        <f>'Permitted Sources'!C495</f>
        <v>56007</v>
      </c>
      <c r="D671" s="138">
        <f>'Permitted Sources'!F495</f>
        <v>40400312</v>
      </c>
      <c r="E671" t="str">
        <f>'Permitted Sources'!I495</f>
        <v>Permitted Tank Losses</v>
      </c>
      <c r="F671" s="177" t="str">
        <f>'Permitted Sources'!J495</f>
        <v/>
      </c>
      <c r="G671" s="177">
        <f>'Permitted Sources'!K495</f>
        <v>0.36</v>
      </c>
      <c r="H671" s="177" t="str">
        <f>'Permitted Sources'!L495</f>
        <v/>
      </c>
      <c r="I671" s="177" t="str">
        <f>'Permitted Sources'!M495</f>
        <v/>
      </c>
      <c r="J671" s="177" t="str">
        <f>'Permitted Sources'!N495</f>
        <v/>
      </c>
      <c r="K671" s="221" t="str">
        <f>VLOOKUP(C671,fips_xref!$A$5:$H$28,8,FALSE)</f>
        <v>Total</v>
      </c>
      <c r="L671" s="25" t="str">
        <f t="shared" si="10"/>
        <v xml:space="preserve">Condensate tank </v>
      </c>
    </row>
    <row r="672" spans="1:12" x14ac:dyDescent="0.2">
      <c r="A672" s="138" t="str">
        <f>'Permitted Sources'!A496</f>
        <v>WYDEQ Permitted Sources</v>
      </c>
      <c r="B672" s="138" t="str">
        <f>'Permitted Sources'!B496</f>
        <v>56</v>
      </c>
      <c r="C672" s="138">
        <f>'Permitted Sources'!C496</f>
        <v>56007</v>
      </c>
      <c r="D672" s="138">
        <f>'Permitted Sources'!F496</f>
        <v>40400312</v>
      </c>
      <c r="E672" t="str">
        <f>'Permitted Sources'!I496</f>
        <v>Permitted Tank Losses</v>
      </c>
      <c r="F672" s="177" t="str">
        <f>'Permitted Sources'!J496</f>
        <v/>
      </c>
      <c r="G672" s="177">
        <f>'Permitted Sources'!K496</f>
        <v>0.14000000000000001</v>
      </c>
      <c r="H672" s="177" t="str">
        <f>'Permitted Sources'!L496</f>
        <v/>
      </c>
      <c r="I672" s="177" t="str">
        <f>'Permitted Sources'!M496</f>
        <v/>
      </c>
      <c r="J672" s="177" t="str">
        <f>'Permitted Sources'!N496</f>
        <v/>
      </c>
      <c r="K672" s="221" t="str">
        <f>VLOOKUP(C672,fips_xref!$A$5:$H$28,8,FALSE)</f>
        <v>Total</v>
      </c>
      <c r="L672" s="25" t="str">
        <f t="shared" si="10"/>
        <v xml:space="preserve">Condensate tank </v>
      </c>
    </row>
    <row r="673" spans="1:12" x14ac:dyDescent="0.2">
      <c r="A673" s="138" t="str">
        <f>'Permitted Sources'!A497</f>
        <v>WYDEQ Permitted Sources</v>
      </c>
      <c r="B673" s="138" t="str">
        <f>'Permitted Sources'!B497</f>
        <v>56</v>
      </c>
      <c r="C673" s="138">
        <f>'Permitted Sources'!C497</f>
        <v>56007</v>
      </c>
      <c r="D673" s="138">
        <f>'Permitted Sources'!F497</f>
        <v>40400312</v>
      </c>
      <c r="E673" t="str">
        <f>'Permitted Sources'!I497</f>
        <v>Permitted Tank Losses</v>
      </c>
      <c r="F673" s="177" t="str">
        <f>'Permitted Sources'!J497</f>
        <v/>
      </c>
      <c r="G673" s="177">
        <f>'Permitted Sources'!K497</f>
        <v>5.7169999999999996</v>
      </c>
      <c r="H673" s="177" t="str">
        <f>'Permitted Sources'!L497</f>
        <v/>
      </c>
      <c r="I673" s="177" t="str">
        <f>'Permitted Sources'!M497</f>
        <v/>
      </c>
      <c r="J673" s="177" t="str">
        <f>'Permitted Sources'!N497</f>
        <v/>
      </c>
      <c r="K673" s="221" t="str">
        <f>VLOOKUP(C673,fips_xref!$A$5:$H$28,8,FALSE)</f>
        <v>Total</v>
      </c>
      <c r="L673" s="25" t="str">
        <f t="shared" si="10"/>
        <v xml:space="preserve">Condensate tank </v>
      </c>
    </row>
    <row r="674" spans="1:12" x14ac:dyDescent="0.2">
      <c r="A674" s="138" t="str">
        <f>'Permitted Sources'!A498</f>
        <v>WYDEQ Permitted Sources</v>
      </c>
      <c r="B674" s="138" t="str">
        <f>'Permitted Sources'!B498</f>
        <v>56</v>
      </c>
      <c r="C674" s="138">
        <f>'Permitted Sources'!C498</f>
        <v>56007</v>
      </c>
      <c r="D674" s="138">
        <f>'Permitted Sources'!F498</f>
        <v>40400312</v>
      </c>
      <c r="E674" t="str">
        <f>'Permitted Sources'!I498</f>
        <v>Permitted Tank Losses</v>
      </c>
      <c r="F674" s="177" t="str">
        <f>'Permitted Sources'!J498</f>
        <v/>
      </c>
      <c r="G674" s="177">
        <f>'Permitted Sources'!K498</f>
        <v>5.7744999999999997</v>
      </c>
      <c r="H674" s="177" t="str">
        <f>'Permitted Sources'!L498</f>
        <v/>
      </c>
      <c r="I674" s="177" t="str">
        <f>'Permitted Sources'!M498</f>
        <v/>
      </c>
      <c r="J674" s="177" t="str">
        <f>'Permitted Sources'!N498</f>
        <v/>
      </c>
      <c r="K674" s="221" t="str">
        <f>VLOOKUP(C674,fips_xref!$A$5:$H$28,8,FALSE)</f>
        <v>Total</v>
      </c>
      <c r="L674" s="25" t="str">
        <f t="shared" si="10"/>
        <v xml:space="preserve">Condensate tank </v>
      </c>
    </row>
    <row r="675" spans="1:12" x14ac:dyDescent="0.2">
      <c r="A675" s="138" t="str">
        <f>'Permitted Sources'!A499</f>
        <v>WYDEQ Permitted Sources</v>
      </c>
      <c r="B675" s="138" t="str">
        <f>'Permitted Sources'!B499</f>
        <v>56</v>
      </c>
      <c r="C675" s="138">
        <f>'Permitted Sources'!C499</f>
        <v>56007</v>
      </c>
      <c r="D675" s="138">
        <f>'Permitted Sources'!F499</f>
        <v>40400312</v>
      </c>
      <c r="E675" t="str">
        <f>'Permitted Sources'!I499</f>
        <v>Permitted Tank Losses</v>
      </c>
      <c r="F675" s="177" t="str">
        <f>'Permitted Sources'!J499</f>
        <v/>
      </c>
      <c r="G675" s="177">
        <f>'Permitted Sources'!K499</f>
        <v>43.823</v>
      </c>
      <c r="H675" s="177" t="str">
        <f>'Permitted Sources'!L499</f>
        <v/>
      </c>
      <c r="I675" s="177" t="str">
        <f>'Permitted Sources'!M499</f>
        <v/>
      </c>
      <c r="J675" s="177" t="str">
        <f>'Permitted Sources'!N499</f>
        <v/>
      </c>
      <c r="K675" s="221" t="str">
        <f>VLOOKUP(C675,fips_xref!$A$5:$H$28,8,FALSE)</f>
        <v>Total</v>
      </c>
      <c r="L675" s="25" t="str">
        <f t="shared" si="10"/>
        <v xml:space="preserve">Condensate tank </v>
      </c>
    </row>
    <row r="676" spans="1:12" x14ac:dyDescent="0.2">
      <c r="A676" s="138" t="str">
        <f>'Permitted Sources'!A500</f>
        <v>WYDEQ Permitted Sources</v>
      </c>
      <c r="B676" s="138" t="str">
        <f>'Permitted Sources'!B500</f>
        <v>56</v>
      </c>
      <c r="C676" s="138">
        <f>'Permitted Sources'!C500</f>
        <v>56007</v>
      </c>
      <c r="D676" s="138">
        <f>'Permitted Sources'!F500</f>
        <v>40400302</v>
      </c>
      <c r="E676" t="str">
        <f>'Permitted Sources'!I500</f>
        <v>Permitted Tank Losses</v>
      </c>
      <c r="F676" s="177" t="str">
        <f>'Permitted Sources'!J500</f>
        <v/>
      </c>
      <c r="G676" s="177">
        <f>'Permitted Sources'!K500</f>
        <v>12.53</v>
      </c>
      <c r="H676" s="177" t="str">
        <f>'Permitted Sources'!L500</f>
        <v/>
      </c>
      <c r="I676" s="177" t="str">
        <f>'Permitted Sources'!M500</f>
        <v/>
      </c>
      <c r="J676" s="177" t="str">
        <f>'Permitted Sources'!N500</f>
        <v/>
      </c>
      <c r="K676" s="221" t="str">
        <f>VLOOKUP(C676,fips_xref!$A$5:$H$28,8,FALSE)</f>
        <v>Total</v>
      </c>
      <c r="L676" s="25" t="str">
        <f t="shared" si="10"/>
        <v xml:space="preserve">Condensate tank </v>
      </c>
    </row>
    <row r="677" spans="1:12" x14ac:dyDescent="0.2">
      <c r="A677" s="138" t="str">
        <f>'Permitted Sources'!A501</f>
        <v>WYDEQ Permitted Sources</v>
      </c>
      <c r="B677" s="138" t="str">
        <f>'Permitted Sources'!B501</f>
        <v>56</v>
      </c>
      <c r="C677" s="138">
        <f>'Permitted Sources'!C501</f>
        <v>56007</v>
      </c>
      <c r="D677" s="138">
        <f>'Permitted Sources'!F501</f>
        <v>31000301</v>
      </c>
      <c r="E677" t="str">
        <f>'Permitted Sources'!I501</f>
        <v>Dehydrator</v>
      </c>
      <c r="F677" s="177" t="str">
        <f>'Permitted Sources'!J501</f>
        <v/>
      </c>
      <c r="G677" s="177">
        <f>'Permitted Sources'!K501</f>
        <v>2.12</v>
      </c>
      <c r="H677" s="177" t="str">
        <f>'Permitted Sources'!L501</f>
        <v/>
      </c>
      <c r="I677" s="177" t="str">
        <f>'Permitted Sources'!M501</f>
        <v/>
      </c>
      <c r="J677" s="177" t="str">
        <f>'Permitted Sources'!N501</f>
        <v/>
      </c>
      <c r="K677" s="221" t="str">
        <f>VLOOKUP(C677,fips_xref!$A$5:$H$28,8,FALSE)</f>
        <v>Total</v>
      </c>
      <c r="L677" s="25" t="str">
        <f t="shared" si="10"/>
        <v>Dehydrator</v>
      </c>
    </row>
    <row r="678" spans="1:12" x14ac:dyDescent="0.2">
      <c r="A678" s="138" t="str">
        <f>'Permitted Sources'!A502</f>
        <v>WYDEQ Permitted Sources</v>
      </c>
      <c r="B678" s="138" t="str">
        <f>'Permitted Sources'!B502</f>
        <v>56</v>
      </c>
      <c r="C678" s="138">
        <f>'Permitted Sources'!C502</f>
        <v>56007</v>
      </c>
      <c r="D678" s="138">
        <f>'Permitted Sources'!F502</f>
        <v>20200253</v>
      </c>
      <c r="E678" t="str">
        <f>'Permitted Sources'!I502</f>
        <v>Compressor Engines</v>
      </c>
      <c r="F678" s="177">
        <f>'Permitted Sources'!J502</f>
        <v>66.56</v>
      </c>
      <c r="G678" s="177">
        <f>'Permitted Sources'!K502</f>
        <v>4.53</v>
      </c>
      <c r="H678" s="177">
        <f>'Permitted Sources'!L502</f>
        <v>15.14</v>
      </c>
      <c r="I678" s="177" t="str">
        <f>'Permitted Sources'!M502</f>
        <v/>
      </c>
      <c r="J678" s="177" t="str">
        <f>'Permitted Sources'!N502</f>
        <v/>
      </c>
      <c r="K678" s="221" t="str">
        <f>VLOOKUP(C678,fips_xref!$A$5:$H$28,8,FALSE)</f>
        <v>Total</v>
      </c>
      <c r="L678" s="25" t="str">
        <f t="shared" si="10"/>
        <v>Compressor Engines</v>
      </c>
    </row>
    <row r="679" spans="1:12" x14ac:dyDescent="0.2">
      <c r="A679" s="138" t="str">
        <f>'Permitted Sources'!A503</f>
        <v>WYDEQ Permitted Sources</v>
      </c>
      <c r="B679" s="138" t="str">
        <f>'Permitted Sources'!B503</f>
        <v>56</v>
      </c>
      <c r="C679" s="138">
        <f>'Permitted Sources'!C503</f>
        <v>56007</v>
      </c>
      <c r="D679" s="138">
        <f>'Permitted Sources'!F503</f>
        <v>31000220</v>
      </c>
      <c r="E679" t="str">
        <f>'Permitted Sources'!I503</f>
        <v>Permitted Fugitives</v>
      </c>
      <c r="F679" s="177" t="str">
        <f>'Permitted Sources'!J503</f>
        <v/>
      </c>
      <c r="G679" s="177">
        <f>'Permitted Sources'!K503</f>
        <v>0.13</v>
      </c>
      <c r="H679" s="177" t="str">
        <f>'Permitted Sources'!L503</f>
        <v/>
      </c>
      <c r="I679" s="177" t="str">
        <f>'Permitted Sources'!M503</f>
        <v/>
      </c>
      <c r="J679" s="177" t="str">
        <f>'Permitted Sources'!N503</f>
        <v/>
      </c>
      <c r="K679" s="221" t="str">
        <f>VLOOKUP(C679,fips_xref!$A$5:$H$28,8,FALSE)</f>
        <v>Total</v>
      </c>
      <c r="L679" s="25" t="str">
        <f t="shared" si="10"/>
        <v>Fugitives</v>
      </c>
    </row>
    <row r="680" spans="1:12" x14ac:dyDescent="0.2">
      <c r="A680" s="138" t="str">
        <f>'Permitted Sources'!A504</f>
        <v>WYDEQ Permitted Sources</v>
      </c>
      <c r="B680" s="138" t="str">
        <f>'Permitted Sources'!B504</f>
        <v>56</v>
      </c>
      <c r="C680" s="138">
        <f>'Permitted Sources'!C504</f>
        <v>56007</v>
      </c>
      <c r="D680" s="138">
        <f>'Permitted Sources'!F504</f>
        <v>31000302</v>
      </c>
      <c r="E680" t="str">
        <f>'Permitted Sources'!I504</f>
        <v>Dehydrator</v>
      </c>
      <c r="F680" s="177">
        <f>'Permitted Sources'!J504</f>
        <v>0.04</v>
      </c>
      <c r="G680" s="177" t="str">
        <f>'Permitted Sources'!K504</f>
        <v/>
      </c>
      <c r="H680" s="177" t="str">
        <f>'Permitted Sources'!L504</f>
        <v/>
      </c>
      <c r="I680" s="177" t="str">
        <f>'Permitted Sources'!M504</f>
        <v/>
      </c>
      <c r="J680" s="177" t="str">
        <f>'Permitted Sources'!N504</f>
        <v/>
      </c>
      <c r="K680" s="221" t="str">
        <f>VLOOKUP(C680,fips_xref!$A$5:$H$28,8,FALSE)</f>
        <v>Total</v>
      </c>
      <c r="L680" s="25" t="str">
        <f t="shared" si="10"/>
        <v>Dehydrator</v>
      </c>
    </row>
    <row r="681" spans="1:12" x14ac:dyDescent="0.2">
      <c r="A681" s="138" t="str">
        <f>'Permitted Sources'!A505</f>
        <v>WYDEQ Permitted Sources</v>
      </c>
      <c r="B681" s="138" t="str">
        <f>'Permitted Sources'!B505</f>
        <v>56</v>
      </c>
      <c r="C681" s="138">
        <f>'Permitted Sources'!C505</f>
        <v>56007</v>
      </c>
      <c r="D681" s="138">
        <f>'Permitted Sources'!F505</f>
        <v>31000299</v>
      </c>
      <c r="E681" t="str">
        <f>'Permitted Sources'!I505</f>
        <v>Other Not Classified</v>
      </c>
      <c r="F681" s="177" t="str">
        <f>'Permitted Sources'!J505</f>
        <v/>
      </c>
      <c r="G681" s="177">
        <f>'Permitted Sources'!K505</f>
        <v>0.46</v>
      </c>
      <c r="H681" s="177" t="str">
        <f>'Permitted Sources'!L505</f>
        <v/>
      </c>
      <c r="I681" s="177" t="str">
        <f>'Permitted Sources'!M505</f>
        <v/>
      </c>
      <c r="J681" s="177" t="str">
        <f>'Permitted Sources'!N505</f>
        <v/>
      </c>
      <c r="K681" s="221" t="str">
        <f>VLOOKUP(C681,fips_xref!$A$5:$H$28,8,FALSE)</f>
        <v>Total</v>
      </c>
      <c r="L681" s="25" t="str">
        <f t="shared" si="10"/>
        <v>Other Not Classified</v>
      </c>
    </row>
    <row r="682" spans="1:12" x14ac:dyDescent="0.2">
      <c r="A682" s="138" t="str">
        <f>'Permitted Sources'!A506</f>
        <v>WYDEQ Permitted Sources</v>
      </c>
      <c r="B682" s="138" t="str">
        <f>'Permitted Sources'!B506</f>
        <v>56</v>
      </c>
      <c r="C682" s="138">
        <f>'Permitted Sources'!C506</f>
        <v>56007</v>
      </c>
      <c r="D682" s="138">
        <f>'Permitted Sources'!F506</f>
        <v>31000301</v>
      </c>
      <c r="E682" t="str">
        <f>'Permitted Sources'!I506</f>
        <v>Dehydrator</v>
      </c>
      <c r="F682" s="177">
        <f>'Permitted Sources'!J506</f>
        <v>0.01</v>
      </c>
      <c r="G682" s="177">
        <f>'Permitted Sources'!K506</f>
        <v>0.35</v>
      </c>
      <c r="H682" s="177">
        <f>'Permitted Sources'!L506</f>
        <v>3.19</v>
      </c>
      <c r="I682" s="177" t="str">
        <f>'Permitted Sources'!M506</f>
        <v/>
      </c>
      <c r="J682" s="177" t="str">
        <f>'Permitted Sources'!N506</f>
        <v/>
      </c>
      <c r="K682" s="221" t="str">
        <f>VLOOKUP(C682,fips_xref!$A$5:$H$28,8,FALSE)</f>
        <v>Total</v>
      </c>
      <c r="L682" s="25" t="str">
        <f t="shared" si="10"/>
        <v>Dehydrator</v>
      </c>
    </row>
    <row r="683" spans="1:12" x14ac:dyDescent="0.2">
      <c r="A683" s="138" t="str">
        <f>'Permitted Sources'!A507</f>
        <v>WYDEQ Permitted Sources</v>
      </c>
      <c r="B683" s="138" t="str">
        <f>'Permitted Sources'!B507</f>
        <v>56</v>
      </c>
      <c r="C683" s="138">
        <f>'Permitted Sources'!C507</f>
        <v>56007</v>
      </c>
      <c r="D683" s="138">
        <f>'Permitted Sources'!F507</f>
        <v>31000203</v>
      </c>
      <c r="E683" t="str">
        <f>'Permitted Sources'!I507</f>
        <v>Compressor Engines</v>
      </c>
      <c r="F683" s="177">
        <f>'Permitted Sources'!J507</f>
        <v>29.9</v>
      </c>
      <c r="G683" s="177">
        <f>'Permitted Sources'!K507</f>
        <v>10.029999999999999</v>
      </c>
      <c r="H683" s="177">
        <f>'Permitted Sources'!L507</f>
        <v>44.84</v>
      </c>
      <c r="I683" s="177" t="str">
        <f>'Permitted Sources'!M507</f>
        <v/>
      </c>
      <c r="J683" s="177" t="str">
        <f>'Permitted Sources'!N507</f>
        <v/>
      </c>
      <c r="K683" s="221" t="str">
        <f>VLOOKUP(C683,fips_xref!$A$5:$H$28,8,FALSE)</f>
        <v>Total</v>
      </c>
      <c r="L683" s="25" t="str">
        <f t="shared" si="10"/>
        <v>Compressor Engines</v>
      </c>
    </row>
    <row r="684" spans="1:12" x14ac:dyDescent="0.2">
      <c r="A684" s="138" t="str">
        <f>'Permitted Sources'!A508</f>
        <v>WYDEQ Permitted Sources</v>
      </c>
      <c r="B684" s="138" t="str">
        <f>'Permitted Sources'!B508</f>
        <v>56</v>
      </c>
      <c r="C684" s="138">
        <f>'Permitted Sources'!C508</f>
        <v>56007</v>
      </c>
      <c r="D684" s="138">
        <f>'Permitted Sources'!F508</f>
        <v>31000203</v>
      </c>
      <c r="E684" t="str">
        <f>'Permitted Sources'!I508</f>
        <v>Compressor Engines</v>
      </c>
      <c r="F684" s="177">
        <f>'Permitted Sources'!J508</f>
        <v>27.03</v>
      </c>
      <c r="G684" s="177">
        <f>'Permitted Sources'!K508</f>
        <v>9.06</v>
      </c>
      <c r="H684" s="177">
        <f>'Permitted Sources'!L508</f>
        <v>40.54</v>
      </c>
      <c r="I684" s="177" t="str">
        <f>'Permitted Sources'!M508</f>
        <v/>
      </c>
      <c r="J684" s="177" t="str">
        <f>'Permitted Sources'!N508</f>
        <v/>
      </c>
      <c r="K684" s="221" t="str">
        <f>VLOOKUP(C684,fips_xref!$A$5:$H$28,8,FALSE)</f>
        <v>Total</v>
      </c>
      <c r="L684" s="25" t="str">
        <f t="shared" si="10"/>
        <v>Compressor Engines</v>
      </c>
    </row>
    <row r="685" spans="1:12" x14ac:dyDescent="0.2">
      <c r="A685" s="138" t="str">
        <f>'Permitted Sources'!A509</f>
        <v>WYDEQ Permitted Sources</v>
      </c>
      <c r="B685" s="138" t="str">
        <f>'Permitted Sources'!B509</f>
        <v>56</v>
      </c>
      <c r="C685" s="138">
        <f>'Permitted Sources'!C509</f>
        <v>56007</v>
      </c>
      <c r="D685" s="138">
        <f>'Permitted Sources'!F509</f>
        <v>31000203</v>
      </c>
      <c r="E685" t="str">
        <f>'Permitted Sources'!I509</f>
        <v>Compressor Engines</v>
      </c>
      <c r="F685" s="177">
        <f>'Permitted Sources'!J509</f>
        <v>50.68</v>
      </c>
      <c r="G685" s="177">
        <f>'Permitted Sources'!K509</f>
        <v>0.7</v>
      </c>
      <c r="H685" s="177">
        <f>'Permitted Sources'!L509</f>
        <v>50.33</v>
      </c>
      <c r="I685" s="177" t="str">
        <f>'Permitted Sources'!M509</f>
        <v/>
      </c>
      <c r="J685" s="177" t="str">
        <f>'Permitted Sources'!N509</f>
        <v/>
      </c>
      <c r="K685" s="221" t="str">
        <f>VLOOKUP(C685,fips_xref!$A$5:$H$28,8,FALSE)</f>
        <v>Total</v>
      </c>
      <c r="L685" s="25" t="str">
        <f t="shared" si="10"/>
        <v>Compressor Engines</v>
      </c>
    </row>
    <row r="686" spans="1:12" x14ac:dyDescent="0.2">
      <c r="A686" s="138" t="str">
        <f>'Permitted Sources'!A510</f>
        <v>WYDEQ Permitted Sources</v>
      </c>
      <c r="B686" s="138" t="str">
        <f>'Permitted Sources'!B510</f>
        <v>56</v>
      </c>
      <c r="C686" s="138">
        <f>'Permitted Sources'!C510</f>
        <v>56007</v>
      </c>
      <c r="D686" s="138">
        <f>'Permitted Sources'!F510</f>
        <v>31000203</v>
      </c>
      <c r="E686" t="str">
        <f>'Permitted Sources'!I510</f>
        <v>Compressor Engines</v>
      </c>
      <c r="F686" s="177">
        <f>'Permitted Sources'!J510</f>
        <v>5.8</v>
      </c>
      <c r="G686" s="177">
        <f>'Permitted Sources'!K510</f>
        <v>1.87</v>
      </c>
      <c r="H686" s="177">
        <f>'Permitted Sources'!L510</f>
        <v>10.23</v>
      </c>
      <c r="I686" s="177" t="str">
        <f>'Permitted Sources'!M510</f>
        <v/>
      </c>
      <c r="J686" s="177" t="str">
        <f>'Permitted Sources'!N510</f>
        <v/>
      </c>
      <c r="K686" s="221" t="str">
        <f>VLOOKUP(C686,fips_xref!$A$5:$H$28,8,FALSE)</f>
        <v>Total</v>
      </c>
      <c r="L686" s="25" t="str">
        <f t="shared" si="10"/>
        <v>Compressor Engines</v>
      </c>
    </row>
    <row r="687" spans="1:12" x14ac:dyDescent="0.2">
      <c r="A687" s="138" t="str">
        <f>'Permitted Sources'!A511</f>
        <v>WYDEQ Permitted Sources</v>
      </c>
      <c r="B687" s="138" t="str">
        <f>'Permitted Sources'!B511</f>
        <v>56</v>
      </c>
      <c r="C687" s="138">
        <f>'Permitted Sources'!C511</f>
        <v>56007</v>
      </c>
      <c r="D687" s="138">
        <f>'Permitted Sources'!F511</f>
        <v>31000203</v>
      </c>
      <c r="E687" t="str">
        <f>'Permitted Sources'!I511</f>
        <v>Compressor Engines</v>
      </c>
      <c r="F687" s="177">
        <f>'Permitted Sources'!J511</f>
        <v>4.97</v>
      </c>
      <c r="G687" s="177">
        <f>'Permitted Sources'!K511</f>
        <v>0.31</v>
      </c>
      <c r="H687" s="177">
        <f>'Permitted Sources'!L511</f>
        <v>4.97</v>
      </c>
      <c r="I687" s="177" t="str">
        <f>'Permitted Sources'!M511</f>
        <v/>
      </c>
      <c r="J687" s="177" t="str">
        <f>'Permitted Sources'!N511</f>
        <v/>
      </c>
      <c r="K687" s="221" t="str">
        <f>VLOOKUP(C687,fips_xref!$A$5:$H$28,8,FALSE)</f>
        <v>Total</v>
      </c>
      <c r="L687" s="25" t="str">
        <f t="shared" si="10"/>
        <v>Compressor Engines</v>
      </c>
    </row>
    <row r="688" spans="1:12" x14ac:dyDescent="0.2">
      <c r="A688" s="138" t="str">
        <f>'Permitted Sources'!A512</f>
        <v>WYDEQ Permitted Sources</v>
      </c>
      <c r="B688" s="138" t="str">
        <f>'Permitted Sources'!B512</f>
        <v>56</v>
      </c>
      <c r="C688" s="138">
        <f>'Permitted Sources'!C512</f>
        <v>56007</v>
      </c>
      <c r="D688" s="138">
        <f>'Permitted Sources'!F512</f>
        <v>31000205</v>
      </c>
      <c r="E688" t="str">
        <f>'Permitted Sources'!I512</f>
        <v xml:space="preserve">Natural Gas Production, Flares </v>
      </c>
      <c r="F688" s="177">
        <f>'Permitted Sources'!J512</f>
        <v>4.16</v>
      </c>
      <c r="G688" s="177">
        <f>'Permitted Sources'!K512</f>
        <v>3.18</v>
      </c>
      <c r="H688" s="177">
        <f>'Permitted Sources'!L512</f>
        <v>1.05</v>
      </c>
      <c r="I688" s="177" t="str">
        <f>'Permitted Sources'!M512</f>
        <v/>
      </c>
      <c r="J688" s="177" t="str">
        <f>'Permitted Sources'!N512</f>
        <v/>
      </c>
      <c r="K688" s="221" t="str">
        <f>VLOOKUP(C688,fips_xref!$A$5:$H$28,8,FALSE)</f>
        <v>Total</v>
      </c>
      <c r="L688" s="25" t="str">
        <f t="shared" si="10"/>
        <v xml:space="preserve">Natural Gas Production, Flares </v>
      </c>
    </row>
    <row r="689" spans="1:12" x14ac:dyDescent="0.2">
      <c r="A689" s="138" t="str">
        <f>'Permitted Sources'!A513</f>
        <v>WYDEQ Permitted Sources</v>
      </c>
      <c r="B689" s="138" t="str">
        <f>'Permitted Sources'!B513</f>
        <v>56</v>
      </c>
      <c r="C689" s="138">
        <f>'Permitted Sources'!C513</f>
        <v>56007</v>
      </c>
      <c r="D689" s="138">
        <f>'Permitted Sources'!F513</f>
        <v>31000205</v>
      </c>
      <c r="E689" t="str">
        <f>'Permitted Sources'!I513</f>
        <v xml:space="preserve">Natural Gas Production, Flares </v>
      </c>
      <c r="F689" s="177">
        <f>'Permitted Sources'!J513</f>
        <v>22.65</v>
      </c>
      <c r="G689" s="177">
        <f>'Permitted Sources'!K513</f>
        <v>17.64</v>
      </c>
      <c r="H689" s="177">
        <f>'Permitted Sources'!L513</f>
        <v>5.68</v>
      </c>
      <c r="I689" s="177" t="str">
        <f>'Permitted Sources'!M513</f>
        <v/>
      </c>
      <c r="J689" s="177" t="str">
        <f>'Permitted Sources'!N513</f>
        <v/>
      </c>
      <c r="K689" s="221" t="str">
        <f>VLOOKUP(C689,fips_xref!$A$5:$H$28,8,FALSE)</f>
        <v>Total</v>
      </c>
      <c r="L689" s="25" t="str">
        <f t="shared" si="10"/>
        <v xml:space="preserve">Natural Gas Production, Flares </v>
      </c>
    </row>
    <row r="690" spans="1:12" x14ac:dyDescent="0.2">
      <c r="A690" s="138" t="str">
        <f>'Permitted Sources'!A514</f>
        <v>WYDEQ Permitted Sources</v>
      </c>
      <c r="B690" s="138" t="str">
        <f>'Permitted Sources'!B514</f>
        <v>56</v>
      </c>
      <c r="C690" s="138">
        <f>'Permitted Sources'!C514</f>
        <v>56007</v>
      </c>
      <c r="D690" s="138">
        <f>'Permitted Sources'!F514</f>
        <v>31000404</v>
      </c>
      <c r="E690" t="str">
        <f>'Permitted Sources'!I514</f>
        <v>Process Heaters</v>
      </c>
      <c r="F690" s="177">
        <f>'Permitted Sources'!J514</f>
        <v>0</v>
      </c>
      <c r="G690" s="177">
        <f>'Permitted Sources'!K514</f>
        <v>0.24</v>
      </c>
      <c r="H690" s="177">
        <f>'Permitted Sources'!L514</f>
        <v>3.03</v>
      </c>
      <c r="I690" s="177" t="str">
        <f>'Permitted Sources'!M514</f>
        <v/>
      </c>
      <c r="J690" s="177" t="str">
        <f>'Permitted Sources'!N514</f>
        <v/>
      </c>
      <c r="K690" s="221" t="str">
        <f>VLOOKUP(C690,fips_xref!$A$5:$H$28,8,FALSE)</f>
        <v>Total</v>
      </c>
      <c r="L690" s="25" t="str">
        <f t="shared" si="10"/>
        <v>Heaters</v>
      </c>
    </row>
    <row r="691" spans="1:12" x14ac:dyDescent="0.2">
      <c r="A691" s="138" t="str">
        <f>'Permitted Sources'!A515</f>
        <v>WYDEQ Permitted Sources</v>
      </c>
      <c r="B691" s="138" t="str">
        <f>'Permitted Sources'!B515</f>
        <v>56</v>
      </c>
      <c r="C691" s="138">
        <f>'Permitted Sources'!C515</f>
        <v>56007</v>
      </c>
      <c r="D691" s="138">
        <f>'Permitted Sources'!F515</f>
        <v>31000404</v>
      </c>
      <c r="E691" t="str">
        <f>'Permitted Sources'!I515</f>
        <v>Process Heaters</v>
      </c>
      <c r="F691" s="177">
        <f>'Permitted Sources'!J515</f>
        <v>0</v>
      </c>
      <c r="G691" s="177">
        <f>'Permitted Sources'!K515</f>
        <v>0.15</v>
      </c>
      <c r="H691" s="177">
        <f>'Permitted Sources'!L515</f>
        <v>1.91</v>
      </c>
      <c r="I691" s="177" t="str">
        <f>'Permitted Sources'!M515</f>
        <v/>
      </c>
      <c r="J691" s="177" t="str">
        <f>'Permitted Sources'!N515</f>
        <v/>
      </c>
      <c r="K691" s="221" t="str">
        <f>VLOOKUP(C691,fips_xref!$A$5:$H$28,8,FALSE)</f>
        <v>Total</v>
      </c>
      <c r="L691" s="25" t="str">
        <f t="shared" si="10"/>
        <v>Heaters</v>
      </c>
    </row>
    <row r="692" spans="1:12" x14ac:dyDescent="0.2">
      <c r="A692" s="138" t="str">
        <f>'Permitted Sources'!A516</f>
        <v>WYDEQ Permitted Sources</v>
      </c>
      <c r="B692" s="138" t="str">
        <f>'Permitted Sources'!B516</f>
        <v>56</v>
      </c>
      <c r="C692" s="138">
        <f>'Permitted Sources'!C516</f>
        <v>56007</v>
      </c>
      <c r="D692" s="138">
        <f>'Permitted Sources'!F516</f>
        <v>31000203</v>
      </c>
      <c r="E692" t="str">
        <f>'Permitted Sources'!I516</f>
        <v>Compressor Engines</v>
      </c>
      <c r="F692" s="177">
        <f>'Permitted Sources'!J516</f>
        <v>28.86</v>
      </c>
      <c r="G692" s="177">
        <f>'Permitted Sources'!K516</f>
        <v>0.56000000000000005</v>
      </c>
      <c r="H692" s="177">
        <f>'Permitted Sources'!L516</f>
        <v>51.1</v>
      </c>
      <c r="I692" s="177" t="str">
        <f>'Permitted Sources'!M516</f>
        <v/>
      </c>
      <c r="J692" s="177" t="str">
        <f>'Permitted Sources'!N516</f>
        <v/>
      </c>
      <c r="K692" s="221" t="str">
        <f>VLOOKUP(C692,fips_xref!$A$5:$H$28,8,FALSE)</f>
        <v>Total</v>
      </c>
      <c r="L692" s="25" t="str">
        <f t="shared" si="10"/>
        <v>Compressor Engines</v>
      </c>
    </row>
    <row r="693" spans="1:12" x14ac:dyDescent="0.2">
      <c r="A693" s="138" t="str">
        <f>'Permitted Sources'!A517</f>
        <v>WYDEQ Permitted Sources</v>
      </c>
      <c r="B693" s="138" t="str">
        <f>'Permitted Sources'!B517</f>
        <v>56</v>
      </c>
      <c r="C693" s="138">
        <f>'Permitted Sources'!C517</f>
        <v>56007</v>
      </c>
      <c r="D693" s="138">
        <f>'Permitted Sources'!F517</f>
        <v>31000203</v>
      </c>
      <c r="E693" t="str">
        <f>'Permitted Sources'!I517</f>
        <v>Compressor Engines</v>
      </c>
      <c r="F693" s="177">
        <f>'Permitted Sources'!J517</f>
        <v>16.43</v>
      </c>
      <c r="G693" s="177">
        <f>'Permitted Sources'!K517</f>
        <v>0.7</v>
      </c>
      <c r="H693" s="177">
        <f>'Permitted Sources'!L517</f>
        <v>6.06</v>
      </c>
      <c r="I693" s="177" t="str">
        <f>'Permitted Sources'!M517</f>
        <v/>
      </c>
      <c r="J693" s="177" t="str">
        <f>'Permitted Sources'!N517</f>
        <v/>
      </c>
      <c r="K693" s="221" t="str">
        <f>VLOOKUP(C693,fips_xref!$A$5:$H$28,8,FALSE)</f>
        <v>Total</v>
      </c>
      <c r="L693" s="25" t="str">
        <f t="shared" si="10"/>
        <v>Compressor Engines</v>
      </c>
    </row>
    <row r="694" spans="1:12" x14ac:dyDescent="0.2">
      <c r="A694" s="138" t="str">
        <f>'Permitted Sources'!A518</f>
        <v>WYDEQ Permitted Sources</v>
      </c>
      <c r="B694" s="138" t="str">
        <f>'Permitted Sources'!B518</f>
        <v>56</v>
      </c>
      <c r="C694" s="138">
        <f>'Permitted Sources'!C518</f>
        <v>56007</v>
      </c>
      <c r="D694" s="138">
        <f>'Permitted Sources'!F518</f>
        <v>31000203</v>
      </c>
      <c r="E694" t="str">
        <f>'Permitted Sources'!I518</f>
        <v>Compressor Engines</v>
      </c>
      <c r="F694" s="177">
        <f>'Permitted Sources'!J518</f>
        <v>42.17</v>
      </c>
      <c r="G694" s="177">
        <f>'Permitted Sources'!K518</f>
        <v>1.2</v>
      </c>
      <c r="H694" s="177">
        <f>'Permitted Sources'!L518</f>
        <v>51.29</v>
      </c>
      <c r="I694" s="177" t="str">
        <f>'Permitted Sources'!M518</f>
        <v/>
      </c>
      <c r="J694" s="177" t="str">
        <f>'Permitted Sources'!N518</f>
        <v/>
      </c>
      <c r="K694" s="221" t="str">
        <f>VLOOKUP(C694,fips_xref!$A$5:$H$28,8,FALSE)</f>
        <v>Total</v>
      </c>
      <c r="L694" s="25" t="str">
        <f t="shared" si="10"/>
        <v>Compressor Engines</v>
      </c>
    </row>
    <row r="695" spans="1:12" x14ac:dyDescent="0.2">
      <c r="A695" s="138" t="str">
        <f>'Permitted Sources'!A519</f>
        <v>WYDEQ Permitted Sources</v>
      </c>
      <c r="B695" s="138" t="str">
        <f>'Permitted Sources'!B519</f>
        <v>56</v>
      </c>
      <c r="C695" s="138">
        <f>'Permitted Sources'!C519</f>
        <v>56007</v>
      </c>
      <c r="D695" s="138">
        <f>'Permitted Sources'!F519</f>
        <v>31000203</v>
      </c>
      <c r="E695" t="str">
        <f>'Permitted Sources'!I519</f>
        <v>Compressor Engines</v>
      </c>
      <c r="F695" s="177">
        <f>'Permitted Sources'!J519</f>
        <v>24.25</v>
      </c>
      <c r="G695" s="177">
        <f>'Permitted Sources'!K519</f>
        <v>0.3</v>
      </c>
      <c r="H695" s="177">
        <f>'Permitted Sources'!L519</f>
        <v>4.2300000000000004</v>
      </c>
      <c r="I695" s="177" t="str">
        <f>'Permitted Sources'!M519</f>
        <v/>
      </c>
      <c r="J695" s="177" t="str">
        <f>'Permitted Sources'!N519</f>
        <v/>
      </c>
      <c r="K695" s="221" t="str">
        <f>VLOOKUP(C695,fips_xref!$A$5:$H$28,8,FALSE)</f>
        <v>Total</v>
      </c>
      <c r="L695" s="25" t="str">
        <f t="shared" si="10"/>
        <v>Compressor Engines</v>
      </c>
    </row>
    <row r="696" spans="1:12" x14ac:dyDescent="0.2">
      <c r="A696" s="138" t="str">
        <f>'Permitted Sources'!A520</f>
        <v>WYDEQ Permitted Sources</v>
      </c>
      <c r="B696" s="138" t="str">
        <f>'Permitted Sources'!B520</f>
        <v>56</v>
      </c>
      <c r="C696" s="138">
        <f>'Permitted Sources'!C520</f>
        <v>56007</v>
      </c>
      <c r="D696" s="138">
        <f>'Permitted Sources'!F520</f>
        <v>31000203</v>
      </c>
      <c r="E696" t="str">
        <f>'Permitted Sources'!I520</f>
        <v>Compressor Engines</v>
      </c>
      <c r="F696" s="177">
        <f>'Permitted Sources'!J520</f>
        <v>25.33</v>
      </c>
      <c r="G696" s="177">
        <f>'Permitted Sources'!K520</f>
        <v>0.31</v>
      </c>
      <c r="H696" s="177">
        <f>'Permitted Sources'!L520</f>
        <v>1.91</v>
      </c>
      <c r="I696" s="177" t="str">
        <f>'Permitted Sources'!M520</f>
        <v/>
      </c>
      <c r="J696" s="177" t="str">
        <f>'Permitted Sources'!N520</f>
        <v/>
      </c>
      <c r="K696" s="221" t="str">
        <f>VLOOKUP(C696,fips_xref!$A$5:$H$28,8,FALSE)</f>
        <v>Total</v>
      </c>
      <c r="L696" s="25" t="str">
        <f t="shared" si="10"/>
        <v>Compressor Engines</v>
      </c>
    </row>
    <row r="697" spans="1:12" x14ac:dyDescent="0.2">
      <c r="A697" s="138" t="str">
        <f>'Permitted Sources'!A521</f>
        <v>WYDEQ Permitted Sources</v>
      </c>
      <c r="B697" s="138" t="str">
        <f>'Permitted Sources'!B521</f>
        <v>56</v>
      </c>
      <c r="C697" s="138">
        <f>'Permitted Sources'!C521</f>
        <v>56007</v>
      </c>
      <c r="D697" s="138">
        <f>'Permitted Sources'!F521</f>
        <v>31000404</v>
      </c>
      <c r="E697" t="str">
        <f>'Permitted Sources'!I521</f>
        <v>Process Heaters</v>
      </c>
      <c r="F697" s="177" t="str">
        <f>'Permitted Sources'!J521</f>
        <v/>
      </c>
      <c r="G697" s="177">
        <f>'Permitted Sources'!K521</f>
        <v>0.18</v>
      </c>
      <c r="H697" s="177">
        <f>'Permitted Sources'!L521</f>
        <v>2.31</v>
      </c>
      <c r="I697" s="177" t="str">
        <f>'Permitted Sources'!M521</f>
        <v/>
      </c>
      <c r="J697" s="177" t="str">
        <f>'Permitted Sources'!N521</f>
        <v/>
      </c>
      <c r="K697" s="221" t="str">
        <f>VLOOKUP(C697,fips_xref!$A$5:$H$28,8,FALSE)</f>
        <v>Total</v>
      </c>
      <c r="L697" s="25" t="str">
        <f t="shared" si="10"/>
        <v>Heaters</v>
      </c>
    </row>
    <row r="698" spans="1:12" x14ac:dyDescent="0.2">
      <c r="A698" s="138" t="str">
        <f>'Permitted Sources'!A522</f>
        <v>WYDEQ Permitted Sources</v>
      </c>
      <c r="B698" s="138" t="str">
        <f>'Permitted Sources'!B522</f>
        <v>56</v>
      </c>
      <c r="C698" s="138">
        <f>'Permitted Sources'!C522</f>
        <v>56007</v>
      </c>
      <c r="D698" s="138">
        <f>'Permitted Sources'!F522</f>
        <v>31000404</v>
      </c>
      <c r="E698" t="str">
        <f>'Permitted Sources'!I522</f>
        <v>Process Heaters</v>
      </c>
      <c r="F698" s="177">
        <f>'Permitted Sources'!J522</f>
        <v>9.9600000000000009</v>
      </c>
      <c r="G698" s="177">
        <f>'Permitted Sources'!K522</f>
        <v>1.26</v>
      </c>
      <c r="H698" s="177">
        <f>'Permitted Sources'!L522</f>
        <v>9.1</v>
      </c>
      <c r="I698" s="177" t="str">
        <f>'Permitted Sources'!M522</f>
        <v/>
      </c>
      <c r="J698" s="177" t="str">
        <f>'Permitted Sources'!N522</f>
        <v/>
      </c>
      <c r="K698" s="221" t="str">
        <f>VLOOKUP(C698,fips_xref!$A$5:$H$28,8,FALSE)</f>
        <v>Total</v>
      </c>
      <c r="L698" s="25" t="str">
        <f t="shared" si="10"/>
        <v>Heaters</v>
      </c>
    </row>
    <row r="699" spans="1:12" x14ac:dyDescent="0.2">
      <c r="A699" s="138" t="str">
        <f>'Permitted Sources'!A523</f>
        <v>WYDEQ Permitted Sources</v>
      </c>
      <c r="B699" s="138" t="str">
        <f>'Permitted Sources'!B523</f>
        <v>56</v>
      </c>
      <c r="C699" s="138">
        <f>'Permitted Sources'!C523</f>
        <v>56007</v>
      </c>
      <c r="D699" s="138">
        <f>'Permitted Sources'!F523</f>
        <v>31000203</v>
      </c>
      <c r="E699" t="str">
        <f>'Permitted Sources'!I523</f>
        <v>Compressor Engines</v>
      </c>
      <c r="F699" s="177">
        <f>'Permitted Sources'!J523</f>
        <v>12.46</v>
      </c>
      <c r="G699" s="177">
        <f>'Permitted Sources'!K523</f>
        <v>6.89</v>
      </c>
      <c r="H699" s="177">
        <f>'Permitted Sources'!L523</f>
        <v>2.2400000000000002</v>
      </c>
      <c r="I699" s="177" t="str">
        <f>'Permitted Sources'!M523</f>
        <v/>
      </c>
      <c r="J699" s="177" t="str">
        <f>'Permitted Sources'!N523</f>
        <v/>
      </c>
      <c r="K699" s="221" t="str">
        <f>VLOOKUP(C699,fips_xref!$A$5:$H$28,8,FALSE)</f>
        <v>Total</v>
      </c>
      <c r="L699" s="25" t="str">
        <f t="shared" si="10"/>
        <v>Compressor Engines</v>
      </c>
    </row>
    <row r="700" spans="1:12" x14ac:dyDescent="0.2">
      <c r="A700" s="138" t="str">
        <f>'Permitted Sources'!A524</f>
        <v>WYDEQ Permitted Sources</v>
      </c>
      <c r="B700" s="138" t="str">
        <f>'Permitted Sources'!B524</f>
        <v>56</v>
      </c>
      <c r="C700" s="138">
        <f>'Permitted Sources'!C524</f>
        <v>56007</v>
      </c>
      <c r="D700" s="138">
        <f>'Permitted Sources'!F524</f>
        <v>31000305</v>
      </c>
      <c r="E700" t="str">
        <f>'Permitted Sources'!I524</f>
        <v>Amine Unit</v>
      </c>
      <c r="F700" s="177" t="str">
        <f>'Permitted Sources'!J524</f>
        <v/>
      </c>
      <c r="G700" s="177">
        <f>'Permitted Sources'!K524</f>
        <v>3.93</v>
      </c>
      <c r="H700" s="177" t="str">
        <f>'Permitted Sources'!L524</f>
        <v/>
      </c>
      <c r="I700" s="177" t="str">
        <f>'Permitted Sources'!M524</f>
        <v/>
      </c>
      <c r="J700" s="177" t="str">
        <f>'Permitted Sources'!N524</f>
        <v/>
      </c>
      <c r="K700" s="221" t="str">
        <f>VLOOKUP(C700,fips_xref!$A$5:$H$28,8,FALSE)</f>
        <v>Total</v>
      </c>
      <c r="L700" s="25" t="str">
        <f t="shared" si="10"/>
        <v>Amine Unit</v>
      </c>
    </row>
    <row r="701" spans="1:12" x14ac:dyDescent="0.2">
      <c r="A701" s="138" t="str">
        <f>'Permitted Sources'!A525</f>
        <v>WYDEQ Permitted Sources</v>
      </c>
      <c r="B701" s="138" t="str">
        <f>'Permitted Sources'!B525</f>
        <v>56</v>
      </c>
      <c r="C701" s="138">
        <f>'Permitted Sources'!C525</f>
        <v>56007</v>
      </c>
      <c r="D701" s="138">
        <f>'Permitted Sources'!F525</f>
        <v>31000305</v>
      </c>
      <c r="E701" t="str">
        <f>'Permitted Sources'!I525</f>
        <v>Amine Unit</v>
      </c>
      <c r="F701" s="177" t="str">
        <f>'Permitted Sources'!J525</f>
        <v/>
      </c>
      <c r="G701" s="177">
        <f>'Permitted Sources'!K525</f>
        <v>3.93</v>
      </c>
      <c r="H701" s="177" t="str">
        <f>'Permitted Sources'!L525</f>
        <v/>
      </c>
      <c r="I701" s="177" t="str">
        <f>'Permitted Sources'!M525</f>
        <v/>
      </c>
      <c r="J701" s="177" t="str">
        <f>'Permitted Sources'!N525</f>
        <v/>
      </c>
      <c r="K701" s="221" t="str">
        <f>VLOOKUP(C701,fips_xref!$A$5:$H$28,8,FALSE)</f>
        <v>Total</v>
      </c>
      <c r="L701" s="25" t="str">
        <f t="shared" si="10"/>
        <v>Amine Unit</v>
      </c>
    </row>
    <row r="702" spans="1:12" x14ac:dyDescent="0.2">
      <c r="A702" s="138" t="str">
        <f>'Permitted Sources'!A526</f>
        <v>WYDEQ Permitted Sources</v>
      </c>
      <c r="B702" s="138" t="str">
        <f>'Permitted Sources'!B526</f>
        <v>56</v>
      </c>
      <c r="C702" s="138">
        <f>'Permitted Sources'!C526</f>
        <v>56007</v>
      </c>
      <c r="D702" s="138">
        <f>'Permitted Sources'!F526</f>
        <v>31088811</v>
      </c>
      <c r="E702" t="str">
        <f>'Permitted Sources'!I526</f>
        <v>Permitted Fugitives</v>
      </c>
      <c r="F702" s="177" t="str">
        <f>'Permitted Sources'!J526</f>
        <v/>
      </c>
      <c r="G702" s="177">
        <f>'Permitted Sources'!K526</f>
        <v>16.850000000000001</v>
      </c>
      <c r="H702" s="177" t="str">
        <f>'Permitted Sources'!L526</f>
        <v/>
      </c>
      <c r="I702" s="177" t="str">
        <f>'Permitted Sources'!M526</f>
        <v/>
      </c>
      <c r="J702" s="177" t="str">
        <f>'Permitted Sources'!N526</f>
        <v/>
      </c>
      <c r="K702" s="221" t="str">
        <f>VLOOKUP(C702,fips_xref!$A$5:$H$28,8,FALSE)</f>
        <v>Total</v>
      </c>
      <c r="L702" s="25" t="str">
        <f t="shared" si="10"/>
        <v>Fugitives</v>
      </c>
    </row>
    <row r="703" spans="1:12" x14ac:dyDescent="0.2">
      <c r="A703" s="138" t="str">
        <f>'Permitted Sources'!A527</f>
        <v>WYDEQ Permitted Sources</v>
      </c>
      <c r="B703" s="138" t="str">
        <f>'Permitted Sources'!B527</f>
        <v>56</v>
      </c>
      <c r="C703" s="138">
        <f>'Permitted Sources'!C527</f>
        <v>56001</v>
      </c>
      <c r="D703" s="138">
        <f>'Permitted Sources'!F527</f>
        <v>20200253</v>
      </c>
      <c r="E703" t="str">
        <f>'Permitted Sources'!I527</f>
        <v>Compressor Engines</v>
      </c>
      <c r="F703" s="177">
        <f>'Permitted Sources'!J527</f>
        <v>205</v>
      </c>
      <c r="G703" s="177">
        <f>'Permitted Sources'!K527</f>
        <v>6.3</v>
      </c>
      <c r="H703" s="177">
        <f>'Permitted Sources'!L527</f>
        <v>32</v>
      </c>
      <c r="I703" s="177" t="str">
        <f>'Permitted Sources'!M527</f>
        <v/>
      </c>
      <c r="J703" s="177">
        <f>'Permitted Sources'!N527</f>
        <v>1.6</v>
      </c>
      <c r="K703" s="221" t="str">
        <f>VLOOKUP(C703,fips_xref!$A$5:$H$28,8,FALSE)</f>
        <v>Total</v>
      </c>
      <c r="L703" s="25" t="str">
        <f t="shared" si="10"/>
        <v>Compressor Engines</v>
      </c>
    </row>
    <row r="704" spans="1:12" x14ac:dyDescent="0.2">
      <c r="A704" s="138" t="str">
        <f>'Permitted Sources'!A528</f>
        <v>WYDEQ Permitted Sources</v>
      </c>
      <c r="B704" s="138" t="str">
        <f>'Permitted Sources'!B528</f>
        <v>56</v>
      </c>
      <c r="C704" s="138">
        <f>'Permitted Sources'!C528</f>
        <v>56001</v>
      </c>
      <c r="D704" s="138">
        <f>'Permitted Sources'!F528</f>
        <v>20200253</v>
      </c>
      <c r="E704" t="str">
        <f>'Permitted Sources'!I528</f>
        <v>Compressor Engines</v>
      </c>
      <c r="F704" s="177">
        <f>'Permitted Sources'!J528</f>
        <v>42.1</v>
      </c>
      <c r="G704" s="177">
        <f>'Permitted Sources'!K528</f>
        <v>10.1</v>
      </c>
      <c r="H704" s="177">
        <f>'Permitted Sources'!L528</f>
        <v>7.5</v>
      </c>
      <c r="I704" s="177" t="str">
        <f>'Permitted Sources'!M528</f>
        <v/>
      </c>
      <c r="J704" s="177">
        <f>'Permitted Sources'!N528</f>
        <v>1.3</v>
      </c>
      <c r="K704" s="221" t="str">
        <f>VLOOKUP(C704,fips_xref!$A$5:$H$28,8,FALSE)</f>
        <v>Total</v>
      </c>
      <c r="L704" s="25" t="str">
        <f t="shared" si="10"/>
        <v>Compressor Engines</v>
      </c>
    </row>
    <row r="705" spans="1:12" x14ac:dyDescent="0.2">
      <c r="A705" s="138" t="str">
        <f>'Permitted Sources'!A529</f>
        <v>WYDEQ Permitted Sources</v>
      </c>
      <c r="B705" s="138" t="str">
        <f>'Permitted Sources'!B529</f>
        <v>56</v>
      </c>
      <c r="C705" s="138">
        <f>'Permitted Sources'!C529</f>
        <v>56001</v>
      </c>
      <c r="D705" s="138">
        <f>'Permitted Sources'!F529</f>
        <v>20200253</v>
      </c>
      <c r="E705" t="str">
        <f>'Permitted Sources'!I529</f>
        <v>Compressor Engines</v>
      </c>
      <c r="F705" s="177">
        <f>'Permitted Sources'!J529</f>
        <v>162.69999999999999</v>
      </c>
      <c r="G705" s="177">
        <f>'Permitted Sources'!K529</f>
        <v>5</v>
      </c>
      <c r="H705" s="177">
        <f>'Permitted Sources'!L529</f>
        <v>25.4</v>
      </c>
      <c r="I705" s="177" t="str">
        <f>'Permitted Sources'!M529</f>
        <v/>
      </c>
      <c r="J705" s="177">
        <f>'Permitted Sources'!N529</f>
        <v>1.3</v>
      </c>
      <c r="K705" s="221" t="str">
        <f>VLOOKUP(C705,fips_xref!$A$5:$H$28,8,FALSE)</f>
        <v>Total</v>
      </c>
      <c r="L705" s="25" t="str">
        <f t="shared" si="10"/>
        <v>Compressor Engines</v>
      </c>
    </row>
    <row r="706" spans="1:12" x14ac:dyDescent="0.2">
      <c r="A706" s="138" t="str">
        <f>'Permitted Sources'!A530</f>
        <v>WYDEQ Permitted Sources</v>
      </c>
      <c r="B706" s="138" t="str">
        <f>'Permitted Sources'!B530</f>
        <v>56</v>
      </c>
      <c r="C706" s="138">
        <f>'Permitted Sources'!C530</f>
        <v>56001</v>
      </c>
      <c r="D706" s="138">
        <f>'Permitted Sources'!F530</f>
        <v>20200253</v>
      </c>
      <c r="E706" t="str">
        <f>'Permitted Sources'!I530</f>
        <v>Compressor Engines</v>
      </c>
      <c r="F706" s="177">
        <f>'Permitted Sources'!J530</f>
        <v>104.2</v>
      </c>
      <c r="G706" s="177">
        <f>'Permitted Sources'!K530</f>
        <v>3.8</v>
      </c>
      <c r="H706" s="177">
        <f>'Permitted Sources'!L530</f>
        <v>13.3</v>
      </c>
      <c r="I706" s="177" t="str">
        <f>'Permitted Sources'!M530</f>
        <v/>
      </c>
      <c r="J706" s="177">
        <f>'Permitted Sources'!N530</f>
        <v>1.2</v>
      </c>
      <c r="K706" s="221" t="str">
        <f>VLOOKUP(C706,fips_xref!$A$5:$H$28,8,FALSE)</f>
        <v>Total</v>
      </c>
      <c r="L706" s="25" t="str">
        <f t="shared" si="10"/>
        <v>Compressor Engines</v>
      </c>
    </row>
    <row r="707" spans="1:12" x14ac:dyDescent="0.2">
      <c r="A707" s="138" t="str">
        <f>'Permitted Sources'!A531</f>
        <v>WYDEQ Permitted Sources</v>
      </c>
      <c r="B707" s="138" t="str">
        <f>'Permitted Sources'!B531</f>
        <v>56</v>
      </c>
      <c r="C707" s="138">
        <f>'Permitted Sources'!C531</f>
        <v>56001</v>
      </c>
      <c r="D707" s="138">
        <f>'Permitted Sources'!F531</f>
        <v>20200201</v>
      </c>
      <c r="E707" t="str">
        <f>'Permitted Sources'!I531</f>
        <v>Compressor Engines</v>
      </c>
      <c r="F707" s="177">
        <f>'Permitted Sources'!J531</f>
        <v>63</v>
      </c>
      <c r="G707" s="177">
        <f>'Permitted Sources'!K531</f>
        <v>5.7</v>
      </c>
      <c r="H707" s="177">
        <f>'Permitted Sources'!L531</f>
        <v>1.5</v>
      </c>
      <c r="I707" s="177">
        <f>'Permitted Sources'!M531</f>
        <v>0.5</v>
      </c>
      <c r="J707" s="177">
        <f>'Permitted Sources'!N531</f>
        <v>1</v>
      </c>
      <c r="K707" s="221" t="str">
        <f>VLOOKUP(C707,fips_xref!$A$5:$H$28,8,FALSE)</f>
        <v>Total</v>
      </c>
      <c r="L707" s="25" t="str">
        <f t="shared" si="10"/>
        <v>Compressor Engines</v>
      </c>
    </row>
    <row r="708" spans="1:12" x14ac:dyDescent="0.2">
      <c r="A708" s="138" t="str">
        <f>'Permitted Sources'!A532</f>
        <v>WYDEQ Permitted Sources</v>
      </c>
      <c r="B708" s="138" t="str">
        <f>'Permitted Sources'!B532</f>
        <v>56</v>
      </c>
      <c r="C708" s="138">
        <f>'Permitted Sources'!C532</f>
        <v>56001</v>
      </c>
      <c r="D708" s="138">
        <f>'Permitted Sources'!F532</f>
        <v>20200201</v>
      </c>
      <c r="E708" t="str">
        <f>'Permitted Sources'!I532</f>
        <v>Compressor Engines</v>
      </c>
      <c r="F708" s="177">
        <f>'Permitted Sources'!J532</f>
        <v>74.2</v>
      </c>
      <c r="G708" s="177">
        <f>'Permitted Sources'!K532</f>
        <v>5.7</v>
      </c>
      <c r="H708" s="177">
        <f>'Permitted Sources'!L532</f>
        <v>2</v>
      </c>
      <c r="I708" s="177">
        <f>'Permitted Sources'!M532</f>
        <v>0.5</v>
      </c>
      <c r="J708" s="177">
        <f>'Permitted Sources'!N532</f>
        <v>1</v>
      </c>
      <c r="K708" s="221" t="str">
        <f>VLOOKUP(C708,fips_xref!$A$5:$H$28,8,FALSE)</f>
        <v>Total</v>
      </c>
      <c r="L708" s="25" t="str">
        <f t="shared" si="10"/>
        <v>Compressor Engines</v>
      </c>
    </row>
    <row r="709" spans="1:12" x14ac:dyDescent="0.2">
      <c r="A709" s="138" t="str">
        <f>'Permitted Sources'!A533</f>
        <v>WYDEQ Permitted Sources</v>
      </c>
      <c r="B709" s="138" t="str">
        <f>'Permitted Sources'!B533</f>
        <v>56</v>
      </c>
      <c r="C709" s="138">
        <f>'Permitted Sources'!C533</f>
        <v>56001</v>
      </c>
      <c r="D709" s="138">
        <f>'Permitted Sources'!F533</f>
        <v>31000220</v>
      </c>
      <c r="E709" t="str">
        <f>'Permitted Sources'!I533</f>
        <v>Permitted Fugitives</v>
      </c>
      <c r="F709" s="177" t="str">
        <f>'Permitted Sources'!J533</f>
        <v/>
      </c>
      <c r="G709" s="177" t="str">
        <f>'Permitted Sources'!K533</f>
        <v/>
      </c>
      <c r="H709" s="177" t="str">
        <f>'Permitted Sources'!L533</f>
        <v/>
      </c>
      <c r="I709" s="177" t="str">
        <f>'Permitted Sources'!M533</f>
        <v/>
      </c>
      <c r="J709" s="177">
        <f>'Permitted Sources'!N533</f>
        <v>0.3</v>
      </c>
      <c r="K709" s="221" t="str">
        <f>VLOOKUP(C709,fips_xref!$A$5:$H$28,8,FALSE)</f>
        <v>Total</v>
      </c>
      <c r="L709" s="25" t="str">
        <f t="shared" si="10"/>
        <v>Fugitives</v>
      </c>
    </row>
    <row r="710" spans="1:12" x14ac:dyDescent="0.2">
      <c r="A710" s="138" t="str">
        <f>'Permitted Sources'!A534</f>
        <v>WYDEQ Permitted Sources</v>
      </c>
      <c r="B710" s="138" t="str">
        <f>'Permitted Sources'!B534</f>
        <v>56</v>
      </c>
      <c r="C710" s="138">
        <f>'Permitted Sources'!C534</f>
        <v>56001</v>
      </c>
      <c r="D710" s="138">
        <f>'Permitted Sources'!F534</f>
        <v>10500106</v>
      </c>
      <c r="E710" t="str">
        <f>'Permitted Sources'!I534</f>
        <v>Process Heaters</v>
      </c>
      <c r="F710" s="177">
        <f>'Permitted Sources'!J534</f>
        <v>1.8</v>
      </c>
      <c r="G710" s="177" t="str">
        <f>'Permitted Sources'!K534</f>
        <v/>
      </c>
      <c r="H710" s="177">
        <f>'Permitted Sources'!L534</f>
        <v>1.5</v>
      </c>
      <c r="I710" s="177" t="str">
        <f>'Permitted Sources'!M534</f>
        <v/>
      </c>
      <c r="J710" s="177" t="str">
        <f>'Permitted Sources'!N534</f>
        <v/>
      </c>
      <c r="K710" s="221" t="str">
        <f>VLOOKUP(C710,fips_xref!$A$5:$H$28,8,FALSE)</f>
        <v>Total</v>
      </c>
      <c r="L710" s="25" t="str">
        <f t="shared" si="10"/>
        <v>Heaters</v>
      </c>
    </row>
    <row r="711" spans="1:12" x14ac:dyDescent="0.2">
      <c r="A711" s="138" t="str">
        <f>'Permitted Sources'!A535</f>
        <v>WYDEQ Permitted Sources</v>
      </c>
      <c r="B711" s="138" t="str">
        <f>'Permitted Sources'!B535</f>
        <v>56</v>
      </c>
      <c r="C711" s="138">
        <f>'Permitted Sources'!C535</f>
        <v>56037</v>
      </c>
      <c r="D711" s="138">
        <f>'Permitted Sources'!F535</f>
        <v>31000227</v>
      </c>
      <c r="E711" t="str">
        <f>'Permitted Sources'!I535</f>
        <v>Dehydrator</v>
      </c>
      <c r="F711" s="177">
        <f>'Permitted Sources'!J535</f>
        <v>0.438</v>
      </c>
      <c r="G711" s="177">
        <f>'Permitted Sources'!K535</f>
        <v>1.3140000000000001</v>
      </c>
      <c r="H711" s="177">
        <f>'Permitted Sources'!L535</f>
        <v>0.438</v>
      </c>
      <c r="I711" s="177" t="str">
        <f>'Permitted Sources'!M535</f>
        <v/>
      </c>
      <c r="J711" s="177" t="str">
        <f>'Permitted Sources'!N535</f>
        <v/>
      </c>
      <c r="K711" s="221" t="str">
        <f>VLOOKUP(C711,fips_xref!$A$5:$H$28,8,FALSE)</f>
        <v>Total</v>
      </c>
      <c r="L711" s="25" t="str">
        <f t="shared" ref="L711:L774" si="11">IF(E711="Unpermitted Fugitives","Fugitives",IF(E711="Natural Gas Processing Facilities, Pump Seals","Fugitives",IF(E711="Natural Gas Production, All Equipt Leak Fugitives","Fugitives",IF(E711="External Combustion Boilers","Heaters",IF(E711="Permitted Tank Losses","Condensate tank ",IF(E711="Permitted Fugitives","Fugitives",IF(E711="Process Heaters","Heaters",E711)))))))</f>
        <v>Dehydrator</v>
      </c>
    </row>
    <row r="712" spans="1:12" x14ac:dyDescent="0.2">
      <c r="A712" s="138" t="str">
        <f>'Permitted Sources'!A536</f>
        <v>WYDEQ Permitted Sources</v>
      </c>
      <c r="B712" s="138" t="str">
        <f>'Permitted Sources'!B536</f>
        <v>56</v>
      </c>
      <c r="C712" s="138">
        <f>'Permitted Sources'!C536</f>
        <v>56037</v>
      </c>
      <c r="D712" s="138">
        <f>'Permitted Sources'!F536</f>
        <v>31000227</v>
      </c>
      <c r="E712" t="str">
        <f>'Permitted Sources'!I536</f>
        <v>Dehydrator</v>
      </c>
      <c r="F712" s="177">
        <f>'Permitted Sources'!J536</f>
        <v>0.438</v>
      </c>
      <c r="G712" s="177">
        <f>'Permitted Sources'!K536</f>
        <v>0.876</v>
      </c>
      <c r="H712" s="177">
        <f>'Permitted Sources'!L536</f>
        <v>0.438</v>
      </c>
      <c r="I712" s="177" t="str">
        <f>'Permitted Sources'!M536</f>
        <v/>
      </c>
      <c r="J712" s="177" t="str">
        <f>'Permitted Sources'!N536</f>
        <v/>
      </c>
      <c r="K712" s="221" t="str">
        <f>VLOOKUP(C712,fips_xref!$A$5:$H$28,8,FALSE)</f>
        <v>Total</v>
      </c>
      <c r="L712" s="25" t="str">
        <f t="shared" si="11"/>
        <v>Dehydrator</v>
      </c>
    </row>
    <row r="713" spans="1:12" x14ac:dyDescent="0.2">
      <c r="A713" s="138" t="str">
        <f>'Permitted Sources'!A537</f>
        <v>WYDEQ Permitted Sources</v>
      </c>
      <c r="B713" s="138" t="str">
        <f>'Permitted Sources'!B537</f>
        <v>56</v>
      </c>
      <c r="C713" s="138">
        <f>'Permitted Sources'!C537</f>
        <v>56037</v>
      </c>
      <c r="D713" s="138">
        <f>'Permitted Sources'!F537</f>
        <v>10201002</v>
      </c>
      <c r="E713" t="str">
        <f>'Permitted Sources'!I537</f>
        <v>Process Heaters</v>
      </c>
      <c r="F713" s="177">
        <f>'Permitted Sources'!J537</f>
        <v>3.0659999999999998</v>
      </c>
      <c r="G713" s="177">
        <f>'Permitted Sources'!K537</f>
        <v>0.438</v>
      </c>
      <c r="H713" s="177">
        <f>'Permitted Sources'!L537</f>
        <v>2.6280000000000001</v>
      </c>
      <c r="I713" s="177" t="str">
        <f>'Permitted Sources'!M537</f>
        <v/>
      </c>
      <c r="J713" s="177" t="str">
        <f>'Permitted Sources'!N537</f>
        <v/>
      </c>
      <c r="K713" s="221" t="str">
        <f>VLOOKUP(C713,fips_xref!$A$5:$H$28,8,FALSE)</f>
        <v>Total</v>
      </c>
      <c r="L713" s="25" t="str">
        <f t="shared" si="11"/>
        <v>Heaters</v>
      </c>
    </row>
    <row r="714" spans="1:12" x14ac:dyDescent="0.2">
      <c r="A714" s="138" t="str">
        <f>'Permitted Sources'!A538</f>
        <v>WYDEQ Permitted Sources</v>
      </c>
      <c r="B714" s="138" t="str">
        <f>'Permitted Sources'!B538</f>
        <v>56</v>
      </c>
      <c r="C714" s="138">
        <f>'Permitted Sources'!C538</f>
        <v>56037</v>
      </c>
      <c r="D714" s="138">
        <f>'Permitted Sources'!F538</f>
        <v>31088811</v>
      </c>
      <c r="E714" t="str">
        <f>'Permitted Sources'!I538</f>
        <v>Permitted Fugitives</v>
      </c>
      <c r="F714" s="177">
        <f>'Permitted Sources'!J538</f>
        <v>0</v>
      </c>
      <c r="G714" s="177">
        <f>'Permitted Sources'!K538</f>
        <v>4.8179999999999996</v>
      </c>
      <c r="H714" s="177">
        <f>'Permitted Sources'!L538</f>
        <v>0</v>
      </c>
      <c r="I714" s="177" t="str">
        <f>'Permitted Sources'!M538</f>
        <v/>
      </c>
      <c r="J714" s="177" t="str">
        <f>'Permitted Sources'!N538</f>
        <v/>
      </c>
      <c r="K714" s="221" t="str">
        <f>VLOOKUP(C714,fips_xref!$A$5:$H$28,8,FALSE)</f>
        <v>Total</v>
      </c>
      <c r="L714" s="25" t="str">
        <f t="shared" si="11"/>
        <v>Fugitives</v>
      </c>
    </row>
    <row r="715" spans="1:12" x14ac:dyDescent="0.2">
      <c r="A715" s="138" t="str">
        <f>'Permitted Sources'!A539</f>
        <v>WYDEQ Permitted Sources</v>
      </c>
      <c r="B715" s="138" t="str">
        <f>'Permitted Sources'!B539</f>
        <v>56</v>
      </c>
      <c r="C715" s="138">
        <f>'Permitted Sources'!C539</f>
        <v>56037</v>
      </c>
      <c r="D715" s="138">
        <f>'Permitted Sources'!F539</f>
        <v>10201002</v>
      </c>
      <c r="E715" t="str">
        <f>'Permitted Sources'!I539</f>
        <v>Process Heaters</v>
      </c>
      <c r="F715" s="177">
        <f>'Permitted Sources'!J539</f>
        <v>5.694</v>
      </c>
      <c r="G715" s="177">
        <f>'Permitted Sources'!K539</f>
        <v>0.30659999999999998</v>
      </c>
      <c r="H715" s="177">
        <f>'Permitted Sources'!L539</f>
        <v>4.8179999999999996</v>
      </c>
      <c r="I715" s="177" t="str">
        <f>'Permitted Sources'!M539</f>
        <v/>
      </c>
      <c r="J715" s="177" t="str">
        <f>'Permitted Sources'!N539</f>
        <v/>
      </c>
      <c r="K715" s="221" t="str">
        <f>VLOOKUP(C715,fips_xref!$A$5:$H$28,8,FALSE)</f>
        <v>Total</v>
      </c>
      <c r="L715" s="25" t="str">
        <f t="shared" si="11"/>
        <v>Heaters</v>
      </c>
    </row>
    <row r="716" spans="1:12" x14ac:dyDescent="0.2">
      <c r="A716" s="138" t="str">
        <f>'Permitted Sources'!A540</f>
        <v>WYDEQ Permitted Sources</v>
      </c>
      <c r="B716" s="138" t="str">
        <f>'Permitted Sources'!B540</f>
        <v>56</v>
      </c>
      <c r="C716" s="138">
        <f>'Permitted Sources'!C540</f>
        <v>56037</v>
      </c>
      <c r="D716" s="138">
        <f>'Permitted Sources'!F540</f>
        <v>31000305</v>
      </c>
      <c r="E716" t="str">
        <f>'Permitted Sources'!I540</f>
        <v>Amine Unit</v>
      </c>
      <c r="F716" s="177">
        <f>'Permitted Sources'!J540</f>
        <v>0.876</v>
      </c>
      <c r="G716" s="177">
        <f>'Permitted Sources'!K540</f>
        <v>4.3799999999999999E-2</v>
      </c>
      <c r="H716" s="177">
        <f>'Permitted Sources'!L540</f>
        <v>0.876</v>
      </c>
      <c r="I716" s="177" t="str">
        <f>'Permitted Sources'!M540</f>
        <v/>
      </c>
      <c r="J716" s="177" t="str">
        <f>'Permitted Sources'!N540</f>
        <v/>
      </c>
      <c r="K716" s="221" t="str">
        <f>VLOOKUP(C716,fips_xref!$A$5:$H$28,8,FALSE)</f>
        <v>Total</v>
      </c>
      <c r="L716" s="25" t="str">
        <f t="shared" si="11"/>
        <v>Amine Unit</v>
      </c>
    </row>
    <row r="717" spans="1:12" x14ac:dyDescent="0.2">
      <c r="A717" s="138" t="str">
        <f>'Permitted Sources'!A541</f>
        <v>WYDEQ Permitted Sources</v>
      </c>
      <c r="B717" s="138" t="str">
        <f>'Permitted Sources'!B541</f>
        <v>56</v>
      </c>
      <c r="C717" s="138">
        <f>'Permitted Sources'!C541</f>
        <v>56037</v>
      </c>
      <c r="D717" s="138">
        <f>'Permitted Sources'!F541</f>
        <v>31000227</v>
      </c>
      <c r="E717" t="str">
        <f>'Permitted Sources'!I541</f>
        <v>Dehydrator</v>
      </c>
      <c r="F717" s="177">
        <f>'Permitted Sources'!J541</f>
        <v>0</v>
      </c>
      <c r="G717" s="177">
        <f>'Permitted Sources'!K541</f>
        <v>10.074</v>
      </c>
      <c r="H717" s="177">
        <f>'Permitted Sources'!L541</f>
        <v>0</v>
      </c>
      <c r="I717" s="177" t="str">
        <f>'Permitted Sources'!M541</f>
        <v/>
      </c>
      <c r="J717" s="177" t="str">
        <f>'Permitted Sources'!N541</f>
        <v/>
      </c>
      <c r="K717" s="221" t="str">
        <f>VLOOKUP(C717,fips_xref!$A$5:$H$28,8,FALSE)</f>
        <v>Total</v>
      </c>
      <c r="L717" s="25" t="str">
        <f t="shared" si="11"/>
        <v>Dehydrator</v>
      </c>
    </row>
    <row r="718" spans="1:12" x14ac:dyDescent="0.2">
      <c r="A718" s="138" t="str">
        <f>'Permitted Sources'!A542</f>
        <v>WYDEQ Permitted Sources</v>
      </c>
      <c r="B718" s="138" t="str">
        <f>'Permitted Sources'!B542</f>
        <v>56</v>
      </c>
      <c r="C718" s="138">
        <f>'Permitted Sources'!C542</f>
        <v>56037</v>
      </c>
      <c r="D718" s="138">
        <f>'Permitted Sources'!F542</f>
        <v>31000228</v>
      </c>
      <c r="E718" t="str">
        <f>'Permitted Sources'!I542</f>
        <v>Dehydrator</v>
      </c>
      <c r="F718" s="177">
        <f>'Permitted Sources'!J542</f>
        <v>0.4</v>
      </c>
      <c r="G718" s="177">
        <f>'Permitted Sources'!K542</f>
        <v>0</v>
      </c>
      <c r="H718" s="177">
        <f>'Permitted Sources'!L542</f>
        <v>0.1</v>
      </c>
      <c r="I718" s="177" t="str">
        <f>'Permitted Sources'!M542</f>
        <v/>
      </c>
      <c r="J718" s="177" t="str">
        <f>'Permitted Sources'!N542</f>
        <v/>
      </c>
      <c r="K718" s="221" t="str">
        <f>VLOOKUP(C718,fips_xref!$A$5:$H$28,8,FALSE)</f>
        <v>Total</v>
      </c>
      <c r="L718" s="25" t="str">
        <f t="shared" si="11"/>
        <v>Dehydrator</v>
      </c>
    </row>
    <row r="719" spans="1:12" x14ac:dyDescent="0.2">
      <c r="A719" s="138" t="str">
        <f>'Permitted Sources'!A543</f>
        <v>WYDEQ Permitted Sources</v>
      </c>
      <c r="B719" s="138" t="str">
        <f>'Permitted Sources'!B543</f>
        <v>56</v>
      </c>
      <c r="C719" s="138">
        <f>'Permitted Sources'!C543</f>
        <v>56037</v>
      </c>
      <c r="D719" s="138">
        <f>'Permitted Sources'!F543</f>
        <v>31000220</v>
      </c>
      <c r="E719" t="str">
        <f>'Permitted Sources'!I543</f>
        <v>Permitted Fugitives</v>
      </c>
      <c r="F719" s="177">
        <f>'Permitted Sources'!J543</f>
        <v>0</v>
      </c>
      <c r="G719" s="177">
        <f>'Permitted Sources'!K543</f>
        <v>11.1</v>
      </c>
      <c r="H719" s="177">
        <f>'Permitted Sources'!L543</f>
        <v>0</v>
      </c>
      <c r="I719" s="177" t="str">
        <f>'Permitted Sources'!M543</f>
        <v/>
      </c>
      <c r="J719" s="177" t="str">
        <f>'Permitted Sources'!N543</f>
        <v/>
      </c>
      <c r="K719" s="221" t="str">
        <f>VLOOKUP(C719,fips_xref!$A$5:$H$28,8,FALSE)</f>
        <v>Total</v>
      </c>
      <c r="L719" s="25" t="str">
        <f t="shared" si="11"/>
        <v>Fugitives</v>
      </c>
    </row>
    <row r="720" spans="1:12" x14ac:dyDescent="0.2">
      <c r="A720" s="138" t="str">
        <f>'Permitted Sources'!A544</f>
        <v>WYDEQ Permitted Sources</v>
      </c>
      <c r="B720" s="138" t="str">
        <f>'Permitted Sources'!B544</f>
        <v>56</v>
      </c>
      <c r="C720" s="138">
        <f>'Permitted Sources'!C544</f>
        <v>56037</v>
      </c>
      <c r="D720" s="138">
        <f>'Permitted Sources'!F544</f>
        <v>40400312</v>
      </c>
      <c r="E720" t="str">
        <f>'Permitted Sources'!I544</f>
        <v>Permitted Tank Losses</v>
      </c>
      <c r="F720" s="177">
        <f>'Permitted Sources'!J544</f>
        <v>0</v>
      </c>
      <c r="G720" s="177">
        <f>'Permitted Sources'!K544</f>
        <v>0.8</v>
      </c>
      <c r="H720" s="177">
        <f>'Permitted Sources'!L544</f>
        <v>0</v>
      </c>
      <c r="I720" s="177" t="str">
        <f>'Permitted Sources'!M544</f>
        <v/>
      </c>
      <c r="J720" s="177" t="str">
        <f>'Permitted Sources'!N544</f>
        <v/>
      </c>
      <c r="K720" s="221" t="str">
        <f>VLOOKUP(C720,fips_xref!$A$5:$H$28,8,FALSE)</f>
        <v>Total</v>
      </c>
      <c r="L720" s="25" t="str">
        <f t="shared" si="11"/>
        <v xml:space="preserve">Condensate tank </v>
      </c>
    </row>
    <row r="721" spans="1:12" x14ac:dyDescent="0.2">
      <c r="A721" s="138" t="str">
        <f>'Permitted Sources'!A545</f>
        <v>WYDEQ Permitted Sources</v>
      </c>
      <c r="B721" s="138" t="str">
        <f>'Permitted Sources'!B545</f>
        <v>56</v>
      </c>
      <c r="C721" s="138">
        <f>'Permitted Sources'!C545</f>
        <v>56037</v>
      </c>
      <c r="D721" s="138">
        <f>'Permitted Sources'!F545</f>
        <v>31088811</v>
      </c>
      <c r="E721" t="str">
        <f>'Permitted Sources'!I545</f>
        <v>Permitted Fugitives</v>
      </c>
      <c r="F721" s="177">
        <f>'Permitted Sources'!J545</f>
        <v>0</v>
      </c>
      <c r="G721" s="177">
        <f>'Permitted Sources'!K545</f>
        <v>2</v>
      </c>
      <c r="H721" s="177">
        <f>'Permitted Sources'!L545</f>
        <v>0</v>
      </c>
      <c r="I721" s="177" t="str">
        <f>'Permitted Sources'!M545</f>
        <v/>
      </c>
      <c r="J721" s="177" t="str">
        <f>'Permitted Sources'!N545</f>
        <v/>
      </c>
      <c r="K721" s="221" t="str">
        <f>VLOOKUP(C721,fips_xref!$A$5:$H$28,8,FALSE)</f>
        <v>Total</v>
      </c>
      <c r="L721" s="25" t="str">
        <f t="shared" si="11"/>
        <v>Fugitives</v>
      </c>
    </row>
    <row r="722" spans="1:12" x14ac:dyDescent="0.2">
      <c r="A722" s="138" t="str">
        <f>'Permitted Sources'!A546</f>
        <v>WYDEQ Permitted Sources</v>
      </c>
      <c r="B722" s="138" t="str">
        <f>'Permitted Sources'!B546</f>
        <v>56</v>
      </c>
      <c r="C722" s="138">
        <f>'Permitted Sources'!C546</f>
        <v>56037</v>
      </c>
      <c r="D722" s="138">
        <f>'Permitted Sources'!F546</f>
        <v>40400402</v>
      </c>
      <c r="E722" t="str">
        <f>'Permitted Sources'!I546</f>
        <v>Permitted Tank Losses</v>
      </c>
      <c r="F722" s="177">
        <f>'Permitted Sources'!J546</f>
        <v>0</v>
      </c>
      <c r="G722" s="177">
        <f>'Permitted Sources'!K546</f>
        <v>0.3</v>
      </c>
      <c r="H722" s="177">
        <f>'Permitted Sources'!L546</f>
        <v>0</v>
      </c>
      <c r="I722" s="177" t="str">
        <f>'Permitted Sources'!M546</f>
        <v/>
      </c>
      <c r="J722" s="177" t="str">
        <f>'Permitted Sources'!N546</f>
        <v/>
      </c>
      <c r="K722" s="221" t="str">
        <f>VLOOKUP(C722,fips_xref!$A$5:$H$28,8,FALSE)</f>
        <v>Total</v>
      </c>
      <c r="L722" s="25" t="str">
        <f t="shared" si="11"/>
        <v xml:space="preserve">Condensate tank </v>
      </c>
    </row>
    <row r="723" spans="1:12" x14ac:dyDescent="0.2">
      <c r="A723" s="138" t="str">
        <f>'Permitted Sources'!A547</f>
        <v>WYDEQ Permitted Sources</v>
      </c>
      <c r="B723" s="138" t="str">
        <f>'Permitted Sources'!B547</f>
        <v>56</v>
      </c>
      <c r="C723" s="138">
        <f>'Permitted Sources'!C547</f>
        <v>56037</v>
      </c>
      <c r="D723" s="138">
        <f>'Permitted Sources'!F547</f>
        <v>30600903</v>
      </c>
      <c r="E723" t="str">
        <f>'Permitted Sources'!I547</f>
        <v xml:space="preserve">Natural Gas Production, Flares </v>
      </c>
      <c r="F723" s="177">
        <f>'Permitted Sources'!J547</f>
        <v>0.41743559310752998</v>
      </c>
      <c r="G723" s="177">
        <f>'Permitted Sources'!K547</f>
        <v>4.7</v>
      </c>
      <c r="H723" s="177">
        <f>'Permitted Sources'!L547</f>
        <v>0.1</v>
      </c>
      <c r="I723" s="177" t="str">
        <f>'Permitted Sources'!M547</f>
        <v/>
      </c>
      <c r="J723" s="177" t="str">
        <f>'Permitted Sources'!N547</f>
        <v/>
      </c>
      <c r="K723" s="221" t="str">
        <f>VLOOKUP(C723,fips_xref!$A$5:$H$28,8,FALSE)</f>
        <v>Total</v>
      </c>
      <c r="L723" s="25" t="str">
        <f t="shared" si="11"/>
        <v xml:space="preserve">Natural Gas Production, Flares </v>
      </c>
    </row>
    <row r="724" spans="1:12" x14ac:dyDescent="0.2">
      <c r="A724" s="138" t="str">
        <f>'Permitted Sources'!A548</f>
        <v>WYDEQ Permitted Sources</v>
      </c>
      <c r="B724" s="138" t="str">
        <f>'Permitted Sources'!B548</f>
        <v>56</v>
      </c>
      <c r="C724" s="138">
        <f>'Permitted Sources'!C548</f>
        <v>56037</v>
      </c>
      <c r="D724" s="138">
        <f>'Permitted Sources'!F548</f>
        <v>31000304</v>
      </c>
      <c r="E724" t="str">
        <f>'Permitted Sources'!I548</f>
        <v>Dehydrator</v>
      </c>
      <c r="F724" s="177">
        <f>'Permitted Sources'!J548</f>
        <v>0</v>
      </c>
      <c r="G724" s="177">
        <f>'Permitted Sources'!K548</f>
        <v>0.1</v>
      </c>
      <c r="H724" s="177">
        <f>'Permitted Sources'!L548</f>
        <v>0</v>
      </c>
      <c r="I724" s="177" t="str">
        <f>'Permitted Sources'!M548</f>
        <v/>
      </c>
      <c r="J724" s="177" t="str">
        <f>'Permitted Sources'!N548</f>
        <v/>
      </c>
      <c r="K724" s="221" t="str">
        <f>VLOOKUP(C724,fips_xref!$A$5:$H$28,8,FALSE)</f>
        <v>Total</v>
      </c>
      <c r="L724" s="25" t="str">
        <f t="shared" si="11"/>
        <v>Dehydrator</v>
      </c>
    </row>
    <row r="725" spans="1:12" x14ac:dyDescent="0.2">
      <c r="A725" s="138" t="str">
        <f>'Permitted Sources'!A549</f>
        <v>WYDEQ Permitted Sources</v>
      </c>
      <c r="B725" s="138" t="str">
        <f>'Permitted Sources'!B549</f>
        <v>56</v>
      </c>
      <c r="C725" s="138">
        <f>'Permitted Sources'!C549</f>
        <v>56037</v>
      </c>
      <c r="D725" s="138">
        <f>'Permitted Sources'!F549</f>
        <v>40400316</v>
      </c>
      <c r="E725" t="str">
        <f>'Permitted Sources'!I549</f>
        <v>Permitted Tank Losses</v>
      </c>
      <c r="F725" s="177">
        <f>'Permitted Sources'!J549</f>
        <v>0</v>
      </c>
      <c r="G725" s="177">
        <f>'Permitted Sources'!K549</f>
        <v>0.1</v>
      </c>
      <c r="H725" s="177">
        <f>'Permitted Sources'!L549</f>
        <v>0</v>
      </c>
      <c r="I725" s="177" t="str">
        <f>'Permitted Sources'!M549</f>
        <v/>
      </c>
      <c r="J725" s="177" t="str">
        <f>'Permitted Sources'!N549</f>
        <v/>
      </c>
      <c r="K725" s="221" t="str">
        <f>VLOOKUP(C725,fips_xref!$A$5:$H$28,8,FALSE)</f>
        <v>Total</v>
      </c>
      <c r="L725" s="25" t="str">
        <f t="shared" si="11"/>
        <v xml:space="preserve">Condensate tank </v>
      </c>
    </row>
    <row r="726" spans="1:12" x14ac:dyDescent="0.2">
      <c r="A726" s="138" t="str">
        <f>'Permitted Sources'!A550</f>
        <v>WYDEQ Permitted Sources</v>
      </c>
      <c r="B726" s="138" t="str">
        <f>'Permitted Sources'!B550</f>
        <v>56</v>
      </c>
      <c r="C726" s="138">
        <f>'Permitted Sources'!C550</f>
        <v>56037</v>
      </c>
      <c r="D726" s="138">
        <f>'Permitted Sources'!F550</f>
        <v>10200602</v>
      </c>
      <c r="E726" t="str">
        <f>'Permitted Sources'!I550</f>
        <v>Process Heaters</v>
      </c>
      <c r="F726" s="177">
        <f>'Permitted Sources'!J550</f>
        <v>39.238945752107803</v>
      </c>
      <c r="G726" s="177">
        <f>'Permitted Sources'!K550</f>
        <v>1.1000000000000001</v>
      </c>
      <c r="H726" s="177">
        <f>'Permitted Sources'!L550</f>
        <v>16.5</v>
      </c>
      <c r="I726" s="177" t="str">
        <f>'Permitted Sources'!M550</f>
        <v/>
      </c>
      <c r="J726" s="177" t="str">
        <f>'Permitted Sources'!N550</f>
        <v/>
      </c>
      <c r="K726" s="221" t="str">
        <f>VLOOKUP(C726,fips_xref!$A$5:$H$28,8,FALSE)</f>
        <v>Total</v>
      </c>
      <c r="L726" s="25" t="str">
        <f t="shared" si="11"/>
        <v>Heaters</v>
      </c>
    </row>
    <row r="727" spans="1:12" x14ac:dyDescent="0.2">
      <c r="A727" s="138" t="str">
        <f>'Permitted Sources'!A551</f>
        <v>WYDEQ Permitted Sources</v>
      </c>
      <c r="B727" s="138" t="str">
        <f>'Permitted Sources'!B551</f>
        <v>56</v>
      </c>
      <c r="C727" s="138">
        <f>'Permitted Sources'!C551</f>
        <v>56037</v>
      </c>
      <c r="D727" s="138">
        <f>'Permitted Sources'!F551</f>
        <v>10200602</v>
      </c>
      <c r="E727" t="str">
        <f>'Permitted Sources'!I551</f>
        <v>Process Heaters</v>
      </c>
      <c r="F727" s="177">
        <f>'Permitted Sources'!J551</f>
        <v>39.238945752107803</v>
      </c>
      <c r="G727" s="177">
        <f>'Permitted Sources'!K551</f>
        <v>1.1000000000000001</v>
      </c>
      <c r="H727" s="177">
        <f>'Permitted Sources'!L551</f>
        <v>16.5</v>
      </c>
      <c r="I727" s="177" t="str">
        <f>'Permitted Sources'!M551</f>
        <v/>
      </c>
      <c r="J727" s="177" t="str">
        <f>'Permitted Sources'!N551</f>
        <v/>
      </c>
      <c r="K727" s="221" t="str">
        <f>VLOOKUP(C727,fips_xref!$A$5:$H$28,8,FALSE)</f>
        <v>Total</v>
      </c>
      <c r="L727" s="25" t="str">
        <f t="shared" si="11"/>
        <v>Heaters</v>
      </c>
    </row>
    <row r="728" spans="1:12" x14ac:dyDescent="0.2">
      <c r="A728" s="138" t="str">
        <f>'Permitted Sources'!A552</f>
        <v>WYDEQ Permitted Sources</v>
      </c>
      <c r="B728" s="138" t="str">
        <f>'Permitted Sources'!B552</f>
        <v>56</v>
      </c>
      <c r="C728" s="138">
        <f>'Permitted Sources'!C552</f>
        <v>56037</v>
      </c>
      <c r="D728" s="138">
        <f>'Permitted Sources'!F552</f>
        <v>31000209</v>
      </c>
      <c r="E728" t="str">
        <f>'Permitted Sources'!I552</f>
        <v>Other Not Classified</v>
      </c>
      <c r="F728" s="177">
        <f>'Permitted Sources'!J552</f>
        <v>17.9149442041981</v>
      </c>
      <c r="G728" s="177">
        <f>'Permitted Sources'!K552</f>
        <v>0.7</v>
      </c>
      <c r="H728" s="177">
        <f>'Permitted Sources'!L552</f>
        <v>4.4000000000000004</v>
      </c>
      <c r="I728" s="177">
        <f>'Permitted Sources'!M552</f>
        <v>80.2</v>
      </c>
      <c r="J728" s="177" t="str">
        <f>'Permitted Sources'!N552</f>
        <v/>
      </c>
      <c r="K728" s="221" t="str">
        <f>VLOOKUP(C728,fips_xref!$A$5:$H$28,8,FALSE)</f>
        <v>Total</v>
      </c>
      <c r="L728" s="25" t="str">
        <f t="shared" si="11"/>
        <v>Other Not Classified</v>
      </c>
    </row>
    <row r="729" spans="1:12" x14ac:dyDescent="0.2">
      <c r="A729" s="138" t="str">
        <f>'Permitted Sources'!A553</f>
        <v>WYDEQ Permitted Sources</v>
      </c>
      <c r="B729" s="138" t="str">
        <f>'Permitted Sources'!B553</f>
        <v>56</v>
      </c>
      <c r="C729" s="138">
        <f>'Permitted Sources'!C553</f>
        <v>56037</v>
      </c>
      <c r="D729" s="138">
        <f>'Permitted Sources'!F553</f>
        <v>31088811</v>
      </c>
      <c r="E729" t="str">
        <f>'Permitted Sources'!I553</f>
        <v>Permitted Fugitives</v>
      </c>
      <c r="F729" s="177">
        <f>'Permitted Sources'!J553</f>
        <v>0</v>
      </c>
      <c r="G729" s="177">
        <f>'Permitted Sources'!K553</f>
        <v>58.253999999999998</v>
      </c>
      <c r="H729" s="177">
        <f>'Permitted Sources'!L553</f>
        <v>0</v>
      </c>
      <c r="I729" s="177" t="str">
        <f>'Permitted Sources'!M553</f>
        <v/>
      </c>
      <c r="J729" s="177" t="str">
        <f>'Permitted Sources'!N553</f>
        <v/>
      </c>
      <c r="K729" s="221" t="str">
        <f>VLOOKUP(C729,fips_xref!$A$5:$H$28,8,FALSE)</f>
        <v>Total</v>
      </c>
      <c r="L729" s="25" t="str">
        <f t="shared" si="11"/>
        <v>Fugitives</v>
      </c>
    </row>
    <row r="730" spans="1:12" x14ac:dyDescent="0.2">
      <c r="A730" s="138" t="str">
        <f>'Permitted Sources'!A554</f>
        <v>WYDEQ Permitted Sources</v>
      </c>
      <c r="B730" s="138" t="str">
        <f>'Permitted Sources'!B554</f>
        <v>56</v>
      </c>
      <c r="C730" s="138">
        <f>'Permitted Sources'!C554</f>
        <v>56037</v>
      </c>
      <c r="D730" s="138">
        <f>'Permitted Sources'!F554</f>
        <v>40400312</v>
      </c>
      <c r="E730" t="str">
        <f>'Permitted Sources'!I554</f>
        <v>Permitted Tank Losses</v>
      </c>
      <c r="F730" s="177">
        <f>'Permitted Sources'!J554</f>
        <v>1.0511999999999999</v>
      </c>
      <c r="G730" s="177">
        <f>'Permitted Sources'!K554</f>
        <v>1.8834</v>
      </c>
      <c r="H730" s="177">
        <f>'Permitted Sources'!L554</f>
        <v>2.5842000000000001</v>
      </c>
      <c r="I730" s="177" t="str">
        <f>'Permitted Sources'!M554</f>
        <v/>
      </c>
      <c r="J730" s="177" t="str">
        <f>'Permitted Sources'!N554</f>
        <v/>
      </c>
      <c r="K730" s="221" t="str">
        <f>VLOOKUP(C730,fips_xref!$A$5:$H$28,8,FALSE)</f>
        <v>Total</v>
      </c>
      <c r="L730" s="25" t="str">
        <f t="shared" si="11"/>
        <v xml:space="preserve">Condensate tank </v>
      </c>
    </row>
    <row r="731" spans="1:12" x14ac:dyDescent="0.2">
      <c r="A731" s="138" t="str">
        <f>'Permitted Sources'!A555</f>
        <v>WYDEQ Permitted Sources</v>
      </c>
      <c r="B731" s="138" t="str">
        <f>'Permitted Sources'!B555</f>
        <v>56</v>
      </c>
      <c r="C731" s="138">
        <f>'Permitted Sources'!C555</f>
        <v>56037</v>
      </c>
      <c r="D731" s="138">
        <f>'Permitted Sources'!F555</f>
        <v>31088811</v>
      </c>
      <c r="E731" t="str">
        <f>'Permitted Sources'!I555</f>
        <v>Permitted Fugitives</v>
      </c>
      <c r="F731" s="177">
        <f>'Permitted Sources'!J555</f>
        <v>0</v>
      </c>
      <c r="G731" s="177">
        <f>'Permitted Sources'!K555</f>
        <v>0.13139999999999999</v>
      </c>
      <c r="H731" s="177">
        <f>'Permitted Sources'!L555</f>
        <v>0</v>
      </c>
      <c r="I731" s="177" t="str">
        <f>'Permitted Sources'!M555</f>
        <v/>
      </c>
      <c r="J731" s="177" t="str">
        <f>'Permitted Sources'!N555</f>
        <v/>
      </c>
      <c r="K731" s="221" t="str">
        <f>VLOOKUP(C731,fips_xref!$A$5:$H$28,8,FALSE)</f>
        <v>Total</v>
      </c>
      <c r="L731" s="25" t="str">
        <f t="shared" si="11"/>
        <v>Fugitives</v>
      </c>
    </row>
    <row r="732" spans="1:12" x14ac:dyDescent="0.2">
      <c r="A732" s="138" t="str">
        <f>'Permitted Sources'!A556</f>
        <v>WYDEQ Permitted Sources</v>
      </c>
      <c r="B732" s="138" t="str">
        <f>'Permitted Sources'!B556</f>
        <v>56</v>
      </c>
      <c r="C732" s="138">
        <f>'Permitted Sources'!C556</f>
        <v>56037</v>
      </c>
      <c r="D732" s="138">
        <f>'Permitted Sources'!F556</f>
        <v>31000299</v>
      </c>
      <c r="E732" t="str">
        <f>'Permitted Sources'!I556</f>
        <v>Other Not Classified</v>
      </c>
      <c r="F732" s="177">
        <f>'Permitted Sources'!J556</f>
        <v>0</v>
      </c>
      <c r="G732" s="177">
        <f>'Permitted Sources'!K556</f>
        <v>3.0659999999999998</v>
      </c>
      <c r="H732" s="177">
        <f>'Permitted Sources'!L556</f>
        <v>0</v>
      </c>
      <c r="I732" s="177" t="str">
        <f>'Permitted Sources'!M556</f>
        <v/>
      </c>
      <c r="J732" s="177" t="str">
        <f>'Permitted Sources'!N556</f>
        <v/>
      </c>
      <c r="K732" s="221" t="str">
        <f>VLOOKUP(C732,fips_xref!$A$5:$H$28,8,FALSE)</f>
        <v>Total</v>
      </c>
      <c r="L732" s="25" t="str">
        <f t="shared" si="11"/>
        <v>Other Not Classified</v>
      </c>
    </row>
    <row r="733" spans="1:12" x14ac:dyDescent="0.2">
      <c r="A733" s="138" t="str">
        <f>'Permitted Sources'!A557</f>
        <v>WYDEQ Permitted Sources</v>
      </c>
      <c r="B733" s="138" t="str">
        <f>'Permitted Sources'!B557</f>
        <v>56</v>
      </c>
      <c r="C733" s="138">
        <f>'Permitted Sources'!C557</f>
        <v>56037</v>
      </c>
      <c r="D733" s="138">
        <f>'Permitted Sources'!F557</f>
        <v>31088811</v>
      </c>
      <c r="E733" t="str">
        <f>'Permitted Sources'!I557</f>
        <v>Permitted Fugitives</v>
      </c>
      <c r="F733" s="177">
        <f>'Permitted Sources'!J557</f>
        <v>0</v>
      </c>
      <c r="G733" s="177">
        <f>'Permitted Sources'!K557</f>
        <v>0.876</v>
      </c>
      <c r="H733" s="177">
        <f>'Permitted Sources'!L557</f>
        <v>0</v>
      </c>
      <c r="I733" s="177" t="str">
        <f>'Permitted Sources'!M557</f>
        <v/>
      </c>
      <c r="J733" s="177" t="str">
        <f>'Permitted Sources'!N557</f>
        <v/>
      </c>
      <c r="K733" s="221" t="str">
        <f>VLOOKUP(C733,fips_xref!$A$5:$H$28,8,FALSE)</f>
        <v>Total</v>
      </c>
      <c r="L733" s="25" t="str">
        <f t="shared" si="11"/>
        <v>Fugitives</v>
      </c>
    </row>
    <row r="734" spans="1:12" x14ac:dyDescent="0.2">
      <c r="A734" s="138" t="str">
        <f>'Permitted Sources'!A558</f>
        <v>WYDEQ Permitted Sources</v>
      </c>
      <c r="B734" s="138" t="str">
        <f>'Permitted Sources'!B558</f>
        <v>56</v>
      </c>
      <c r="C734" s="138">
        <f>'Permitted Sources'!C558</f>
        <v>56037</v>
      </c>
      <c r="D734" s="138">
        <f>'Permitted Sources'!F558</f>
        <v>31000227</v>
      </c>
      <c r="E734" t="str">
        <f>'Permitted Sources'!I558</f>
        <v>Dehydrator</v>
      </c>
      <c r="F734" s="177">
        <f>'Permitted Sources'!J558</f>
        <v>0</v>
      </c>
      <c r="G734" s="177">
        <f>'Permitted Sources'!K558</f>
        <v>9.6359999999999992</v>
      </c>
      <c r="H734" s="177">
        <f>'Permitted Sources'!L558</f>
        <v>0</v>
      </c>
      <c r="I734" s="177" t="str">
        <f>'Permitted Sources'!M558</f>
        <v/>
      </c>
      <c r="J734" s="177" t="str">
        <f>'Permitted Sources'!N558</f>
        <v/>
      </c>
      <c r="K734" s="221" t="str">
        <f>VLOOKUP(C734,fips_xref!$A$5:$H$28,8,FALSE)</f>
        <v>Total</v>
      </c>
      <c r="L734" s="25" t="str">
        <f t="shared" si="11"/>
        <v>Dehydrator</v>
      </c>
    </row>
    <row r="735" spans="1:12" x14ac:dyDescent="0.2">
      <c r="A735" s="138" t="str">
        <f>'Permitted Sources'!A559</f>
        <v>WYDEQ Permitted Sources</v>
      </c>
      <c r="B735" s="138" t="str">
        <f>'Permitted Sources'!B559</f>
        <v>56</v>
      </c>
      <c r="C735" s="138">
        <f>'Permitted Sources'!C559</f>
        <v>56037</v>
      </c>
      <c r="D735" s="138">
        <f>'Permitted Sources'!F559</f>
        <v>10201002</v>
      </c>
      <c r="E735" t="str">
        <f>'Permitted Sources'!I559</f>
        <v>Process Heaters</v>
      </c>
      <c r="F735" s="177">
        <f>'Permitted Sources'!J559</f>
        <v>0.438</v>
      </c>
      <c r="G735" s="177">
        <f>'Permitted Sources'!K559</f>
        <v>0</v>
      </c>
      <c r="H735" s="177">
        <f>'Permitted Sources'!L559</f>
        <v>0.438</v>
      </c>
      <c r="I735" s="177" t="str">
        <f>'Permitted Sources'!M559</f>
        <v/>
      </c>
      <c r="J735" s="177" t="str">
        <f>'Permitted Sources'!N559</f>
        <v/>
      </c>
      <c r="K735" s="221" t="str">
        <f>VLOOKUP(C735,fips_xref!$A$5:$H$28,8,FALSE)</f>
        <v>Total</v>
      </c>
      <c r="L735" s="25" t="str">
        <f t="shared" si="11"/>
        <v>Heaters</v>
      </c>
    </row>
    <row r="736" spans="1:12" x14ac:dyDescent="0.2">
      <c r="A736" s="138" t="str">
        <f>'Permitted Sources'!A560</f>
        <v>WYDEQ Permitted Sources</v>
      </c>
      <c r="B736" s="138" t="str">
        <f>'Permitted Sources'!B560</f>
        <v>56</v>
      </c>
      <c r="C736" s="138">
        <f>'Permitted Sources'!C560</f>
        <v>56037</v>
      </c>
      <c r="D736" s="138">
        <f>'Permitted Sources'!F560</f>
        <v>10201002</v>
      </c>
      <c r="E736" t="str">
        <f>'Permitted Sources'!I560</f>
        <v>Process Heaters</v>
      </c>
      <c r="F736" s="177">
        <f>'Permitted Sources'!J560</f>
        <v>0.438</v>
      </c>
      <c r="G736" s="177">
        <f>'Permitted Sources'!K560</f>
        <v>0</v>
      </c>
      <c r="H736" s="177">
        <f>'Permitted Sources'!L560</f>
        <v>0.438</v>
      </c>
      <c r="I736" s="177" t="str">
        <f>'Permitted Sources'!M560</f>
        <v/>
      </c>
      <c r="J736" s="177" t="str">
        <f>'Permitted Sources'!N560</f>
        <v/>
      </c>
      <c r="K736" s="221" t="str">
        <f>VLOOKUP(C736,fips_xref!$A$5:$H$28,8,FALSE)</f>
        <v>Total</v>
      </c>
      <c r="L736" s="25" t="str">
        <f t="shared" si="11"/>
        <v>Heaters</v>
      </c>
    </row>
    <row r="737" spans="1:12" x14ac:dyDescent="0.2">
      <c r="A737" s="138" t="str">
        <f>'Permitted Sources'!A561</f>
        <v>WYDEQ Permitted Sources</v>
      </c>
      <c r="B737" s="138" t="str">
        <f>'Permitted Sources'!B561</f>
        <v>56</v>
      </c>
      <c r="C737" s="138">
        <f>'Permitted Sources'!C561</f>
        <v>56037</v>
      </c>
      <c r="D737" s="138">
        <f>'Permitted Sources'!F561</f>
        <v>10201002</v>
      </c>
      <c r="E737" t="str">
        <f>'Permitted Sources'!I561</f>
        <v>Process Heaters</v>
      </c>
      <c r="F737" s="177">
        <f>'Permitted Sources'!J561</f>
        <v>5.9130000000000003</v>
      </c>
      <c r="G737" s="177">
        <f>'Permitted Sources'!K561</f>
        <v>2.9784000000000002</v>
      </c>
      <c r="H737" s="177">
        <f>'Permitted Sources'!L561</f>
        <v>7.8840000000000003</v>
      </c>
      <c r="I737" s="177" t="str">
        <f>'Permitted Sources'!M561</f>
        <v/>
      </c>
      <c r="J737" s="177" t="str">
        <f>'Permitted Sources'!N561</f>
        <v/>
      </c>
      <c r="K737" s="221" t="str">
        <f>VLOOKUP(C737,fips_xref!$A$5:$H$28,8,FALSE)</f>
        <v>Total</v>
      </c>
      <c r="L737" s="25" t="str">
        <f t="shared" si="11"/>
        <v>Heaters</v>
      </c>
    </row>
    <row r="738" spans="1:12" x14ac:dyDescent="0.2">
      <c r="A738" s="138" t="str">
        <f>'Permitted Sources'!A562</f>
        <v>WYDEQ Permitted Sources</v>
      </c>
      <c r="B738" s="138" t="str">
        <f>'Permitted Sources'!B562</f>
        <v>56</v>
      </c>
      <c r="C738" s="138">
        <f>'Permitted Sources'!C562</f>
        <v>56037</v>
      </c>
      <c r="D738" s="138">
        <f>'Permitted Sources'!F562</f>
        <v>31000216</v>
      </c>
      <c r="E738" t="str">
        <f>'Permitted Sources'!I562</f>
        <v xml:space="preserve">Natural Gas Production, Flares </v>
      </c>
      <c r="F738" s="177">
        <f>'Permitted Sources'!J562</f>
        <v>0.13139999999999999</v>
      </c>
      <c r="G738" s="177">
        <f>'Permitted Sources'!K562</f>
        <v>0</v>
      </c>
      <c r="H738" s="177">
        <f>'Permitted Sources'!L562</f>
        <v>0.83220000000000005</v>
      </c>
      <c r="I738" s="177" t="str">
        <f>'Permitted Sources'!M562</f>
        <v/>
      </c>
      <c r="J738" s="177" t="str">
        <f>'Permitted Sources'!N562</f>
        <v/>
      </c>
      <c r="K738" s="221" t="str">
        <f>VLOOKUP(C738,fips_xref!$A$5:$H$28,8,FALSE)</f>
        <v>Total</v>
      </c>
      <c r="L738" s="25" t="str">
        <f t="shared" si="11"/>
        <v xml:space="preserve">Natural Gas Production, Flares </v>
      </c>
    </row>
    <row r="739" spans="1:12" x14ac:dyDescent="0.2">
      <c r="A739" s="138" t="str">
        <f>'Permitted Sources'!A563</f>
        <v>WYDEQ Permitted Sources</v>
      </c>
      <c r="B739" s="138" t="str">
        <f>'Permitted Sources'!B563</f>
        <v>56</v>
      </c>
      <c r="C739" s="138">
        <f>'Permitted Sources'!C563</f>
        <v>56037</v>
      </c>
      <c r="D739" s="138">
        <f>'Permitted Sources'!F563</f>
        <v>31000227</v>
      </c>
      <c r="E739" t="str">
        <f>'Permitted Sources'!I563</f>
        <v>Dehydrator</v>
      </c>
      <c r="F739" s="177">
        <f>'Permitted Sources'!J563</f>
        <v>0</v>
      </c>
      <c r="G739" s="177">
        <f>'Permitted Sources'!K563</f>
        <v>13.577999999999999</v>
      </c>
      <c r="H739" s="177">
        <f>'Permitted Sources'!L563</f>
        <v>0</v>
      </c>
      <c r="I739" s="177" t="str">
        <f>'Permitted Sources'!M563</f>
        <v/>
      </c>
      <c r="J739" s="177" t="str">
        <f>'Permitted Sources'!N563</f>
        <v/>
      </c>
      <c r="K739" s="221" t="str">
        <f>VLOOKUP(C739,fips_xref!$A$5:$H$28,8,FALSE)</f>
        <v>Total</v>
      </c>
      <c r="L739" s="25" t="str">
        <f t="shared" si="11"/>
        <v>Dehydrator</v>
      </c>
    </row>
    <row r="740" spans="1:12" x14ac:dyDescent="0.2">
      <c r="A740" s="138" t="str">
        <f>'Permitted Sources'!A564</f>
        <v>WYDEQ Permitted Sources</v>
      </c>
      <c r="B740" s="138" t="str">
        <f>'Permitted Sources'!B564</f>
        <v>56</v>
      </c>
      <c r="C740" s="138">
        <f>'Permitted Sources'!C564</f>
        <v>56037</v>
      </c>
      <c r="D740" s="138">
        <f>'Permitted Sources'!F564</f>
        <v>10201002</v>
      </c>
      <c r="E740" t="str">
        <f>'Permitted Sources'!I564</f>
        <v>Process Heaters</v>
      </c>
      <c r="F740" s="177">
        <f>'Permitted Sources'!J564</f>
        <v>0.438</v>
      </c>
      <c r="G740" s="177">
        <f>'Permitted Sources'!K564</f>
        <v>0</v>
      </c>
      <c r="H740" s="177">
        <f>'Permitted Sources'!L564</f>
        <v>0.438</v>
      </c>
      <c r="I740" s="177" t="str">
        <f>'Permitted Sources'!M564</f>
        <v/>
      </c>
      <c r="J740" s="177" t="str">
        <f>'Permitted Sources'!N564</f>
        <v/>
      </c>
      <c r="K740" s="221" t="str">
        <f>VLOOKUP(C740,fips_xref!$A$5:$H$28,8,FALSE)</f>
        <v>Total</v>
      </c>
      <c r="L740" s="25" t="str">
        <f t="shared" si="11"/>
        <v>Heaters</v>
      </c>
    </row>
    <row r="741" spans="1:12" x14ac:dyDescent="0.2">
      <c r="A741" s="138" t="str">
        <f>'Permitted Sources'!A565</f>
        <v>WYDEQ Permitted Sources</v>
      </c>
      <c r="B741" s="138" t="str">
        <f>'Permitted Sources'!B565</f>
        <v>56</v>
      </c>
      <c r="C741" s="138">
        <f>'Permitted Sources'!C565</f>
        <v>56037</v>
      </c>
      <c r="D741" s="138">
        <f>'Permitted Sources'!F565</f>
        <v>40400311</v>
      </c>
      <c r="E741" t="str">
        <f>'Permitted Sources'!I565</f>
        <v>Permitted Tank Losses</v>
      </c>
      <c r="F741" s="177">
        <f>'Permitted Sources'!J565</f>
        <v>0</v>
      </c>
      <c r="G741" s="177">
        <f>'Permitted Sources'!K565</f>
        <v>1.752</v>
      </c>
      <c r="H741" s="177">
        <f>'Permitted Sources'!L565</f>
        <v>0</v>
      </c>
      <c r="I741" s="177" t="str">
        <f>'Permitted Sources'!M565</f>
        <v/>
      </c>
      <c r="J741" s="177" t="str">
        <f>'Permitted Sources'!N565</f>
        <v/>
      </c>
      <c r="K741" s="221" t="str">
        <f>VLOOKUP(C741,fips_xref!$A$5:$H$28,8,FALSE)</f>
        <v>Total</v>
      </c>
      <c r="L741" s="25" t="str">
        <f t="shared" si="11"/>
        <v xml:space="preserve">Condensate tank </v>
      </c>
    </row>
    <row r="742" spans="1:12" x14ac:dyDescent="0.2">
      <c r="A742" s="138" t="str">
        <f>'Permitted Sources'!A566</f>
        <v>WYDEQ Permitted Sources</v>
      </c>
      <c r="B742" s="138" t="str">
        <f>'Permitted Sources'!B566</f>
        <v>56</v>
      </c>
      <c r="C742" s="138">
        <f>'Permitted Sources'!C566</f>
        <v>56037</v>
      </c>
      <c r="D742" s="138">
        <f>'Permitted Sources'!F566</f>
        <v>31088811</v>
      </c>
      <c r="E742" t="str">
        <f>'Permitted Sources'!I566</f>
        <v>Permitted Fugitives</v>
      </c>
      <c r="F742" s="177">
        <f>'Permitted Sources'!J566</f>
        <v>0</v>
      </c>
      <c r="G742" s="177">
        <f>'Permitted Sources'!K566</f>
        <v>1.752</v>
      </c>
      <c r="H742" s="177">
        <f>'Permitted Sources'!L566</f>
        <v>0</v>
      </c>
      <c r="I742" s="177" t="str">
        <f>'Permitted Sources'!M566</f>
        <v/>
      </c>
      <c r="J742" s="177" t="str">
        <f>'Permitted Sources'!N566</f>
        <v/>
      </c>
      <c r="K742" s="221" t="str">
        <f>VLOOKUP(C742,fips_xref!$A$5:$H$28,8,FALSE)</f>
        <v>Total</v>
      </c>
      <c r="L742" s="25" t="str">
        <f t="shared" si="11"/>
        <v>Fugitives</v>
      </c>
    </row>
    <row r="743" spans="1:12" x14ac:dyDescent="0.2">
      <c r="A743" s="138" t="str">
        <f>'Permitted Sources'!A567</f>
        <v>WYDEQ Permitted Sources</v>
      </c>
      <c r="B743" s="138" t="str">
        <f>'Permitted Sources'!B567</f>
        <v>56</v>
      </c>
      <c r="C743" s="138">
        <f>'Permitted Sources'!C567</f>
        <v>56037</v>
      </c>
      <c r="D743" s="138">
        <f>'Permitted Sources'!F567</f>
        <v>31000227</v>
      </c>
      <c r="E743" t="str">
        <f>'Permitted Sources'!I567</f>
        <v>Dehydrator</v>
      </c>
      <c r="F743" s="177">
        <f>'Permitted Sources'!J567</f>
        <v>0</v>
      </c>
      <c r="G743" s="177">
        <f>'Permitted Sources'!K567</f>
        <v>13.577999999999999</v>
      </c>
      <c r="H743" s="177">
        <f>'Permitted Sources'!L567</f>
        <v>0</v>
      </c>
      <c r="I743" s="177" t="str">
        <f>'Permitted Sources'!M567</f>
        <v/>
      </c>
      <c r="J743" s="177" t="str">
        <f>'Permitted Sources'!N567</f>
        <v/>
      </c>
      <c r="K743" s="221" t="str">
        <f>VLOOKUP(C743,fips_xref!$A$5:$H$28,8,FALSE)</f>
        <v>Total</v>
      </c>
      <c r="L743" s="25" t="str">
        <f t="shared" si="11"/>
        <v>Dehydrator</v>
      </c>
    </row>
    <row r="744" spans="1:12" x14ac:dyDescent="0.2">
      <c r="A744" s="138" t="str">
        <f>'Permitted Sources'!A568</f>
        <v>WYDEQ Permitted Sources</v>
      </c>
      <c r="B744" s="138" t="str">
        <f>'Permitted Sources'!B568</f>
        <v>56</v>
      </c>
      <c r="C744" s="138">
        <f>'Permitted Sources'!C568</f>
        <v>56037</v>
      </c>
      <c r="D744" s="138">
        <f>'Permitted Sources'!F568</f>
        <v>10201002</v>
      </c>
      <c r="E744" t="str">
        <f>'Permitted Sources'!I568</f>
        <v>Process Heaters</v>
      </c>
      <c r="F744" s="177">
        <f>'Permitted Sources'!J568</f>
        <v>0.438</v>
      </c>
      <c r="G744" s="177">
        <f>'Permitted Sources'!K568</f>
        <v>0</v>
      </c>
      <c r="H744" s="177">
        <f>'Permitted Sources'!L568</f>
        <v>0.438</v>
      </c>
      <c r="I744" s="177" t="str">
        <f>'Permitted Sources'!M568</f>
        <v/>
      </c>
      <c r="J744" s="177" t="str">
        <f>'Permitted Sources'!N568</f>
        <v/>
      </c>
      <c r="K744" s="221" t="str">
        <f>VLOOKUP(C744,fips_xref!$A$5:$H$28,8,FALSE)</f>
        <v>Total</v>
      </c>
      <c r="L744" s="25" t="str">
        <f t="shared" si="11"/>
        <v>Heaters</v>
      </c>
    </row>
    <row r="745" spans="1:12" x14ac:dyDescent="0.2">
      <c r="A745" s="138" t="str">
        <f>'Permitted Sources'!A569</f>
        <v>WYDEQ Permitted Sources</v>
      </c>
      <c r="B745" s="138" t="str">
        <f>'Permitted Sources'!B569</f>
        <v>56</v>
      </c>
      <c r="C745" s="138">
        <f>'Permitted Sources'!C569</f>
        <v>56037</v>
      </c>
      <c r="D745" s="138">
        <f>'Permitted Sources'!F569</f>
        <v>40400311</v>
      </c>
      <c r="E745" t="str">
        <f>'Permitted Sources'!I569</f>
        <v>Permitted Tank Losses</v>
      </c>
      <c r="F745" s="177">
        <f>'Permitted Sources'!J569</f>
        <v>0</v>
      </c>
      <c r="G745" s="177">
        <f>'Permitted Sources'!K569</f>
        <v>1.752</v>
      </c>
      <c r="H745" s="177">
        <f>'Permitted Sources'!L569</f>
        <v>0</v>
      </c>
      <c r="I745" s="177" t="str">
        <f>'Permitted Sources'!M569</f>
        <v/>
      </c>
      <c r="J745" s="177" t="str">
        <f>'Permitted Sources'!N569</f>
        <v/>
      </c>
      <c r="K745" s="221" t="str">
        <f>VLOOKUP(C745,fips_xref!$A$5:$H$28,8,FALSE)</f>
        <v>Total</v>
      </c>
      <c r="L745" s="25" t="str">
        <f t="shared" si="11"/>
        <v xml:space="preserve">Condensate tank </v>
      </c>
    </row>
    <row r="746" spans="1:12" x14ac:dyDescent="0.2">
      <c r="A746" s="138" t="str">
        <f>'Permitted Sources'!A570</f>
        <v>WYDEQ Permitted Sources</v>
      </c>
      <c r="B746" s="138" t="str">
        <f>'Permitted Sources'!B570</f>
        <v>56</v>
      </c>
      <c r="C746" s="138">
        <f>'Permitted Sources'!C570</f>
        <v>56037</v>
      </c>
      <c r="D746" s="138">
        <f>'Permitted Sources'!F570</f>
        <v>31088811</v>
      </c>
      <c r="E746" t="str">
        <f>'Permitted Sources'!I570</f>
        <v>Permitted Fugitives</v>
      </c>
      <c r="F746" s="177">
        <f>'Permitted Sources'!J570</f>
        <v>0</v>
      </c>
      <c r="G746" s="177">
        <f>'Permitted Sources'!K570</f>
        <v>1.752</v>
      </c>
      <c r="H746" s="177">
        <f>'Permitted Sources'!L570</f>
        <v>0</v>
      </c>
      <c r="I746" s="177" t="str">
        <f>'Permitted Sources'!M570</f>
        <v/>
      </c>
      <c r="J746" s="177" t="str">
        <f>'Permitted Sources'!N570</f>
        <v/>
      </c>
      <c r="K746" s="221" t="str">
        <f>VLOOKUP(C746,fips_xref!$A$5:$H$28,8,FALSE)</f>
        <v>Total</v>
      </c>
      <c r="L746" s="25" t="str">
        <f t="shared" si="11"/>
        <v>Fugitives</v>
      </c>
    </row>
    <row r="747" spans="1:12" x14ac:dyDescent="0.2">
      <c r="A747" s="138" t="str">
        <f>'Permitted Sources'!A571</f>
        <v>WYDEQ Permitted Sources</v>
      </c>
      <c r="B747" s="138" t="str">
        <f>'Permitted Sources'!B571</f>
        <v>56</v>
      </c>
      <c r="C747" s="138">
        <f>'Permitted Sources'!C571</f>
        <v>56037</v>
      </c>
      <c r="D747" s="138">
        <f>'Permitted Sources'!F571</f>
        <v>31000227</v>
      </c>
      <c r="E747" t="str">
        <f>'Permitted Sources'!I571</f>
        <v>Dehydrator</v>
      </c>
      <c r="F747" s="177">
        <f>'Permitted Sources'!J571</f>
        <v>0</v>
      </c>
      <c r="G747" s="177">
        <f>'Permitted Sources'!K571</f>
        <v>13.577999999999999</v>
      </c>
      <c r="H747" s="177">
        <f>'Permitted Sources'!L571</f>
        <v>0</v>
      </c>
      <c r="I747" s="177" t="str">
        <f>'Permitted Sources'!M571</f>
        <v/>
      </c>
      <c r="J747" s="177" t="str">
        <f>'Permitted Sources'!N571</f>
        <v/>
      </c>
      <c r="K747" s="221" t="str">
        <f>VLOOKUP(C747,fips_xref!$A$5:$H$28,8,FALSE)</f>
        <v>Total</v>
      </c>
      <c r="L747" s="25" t="str">
        <f t="shared" si="11"/>
        <v>Dehydrator</v>
      </c>
    </row>
    <row r="748" spans="1:12" x14ac:dyDescent="0.2">
      <c r="A748" s="138" t="str">
        <f>'Permitted Sources'!A572</f>
        <v>WYDEQ Permitted Sources</v>
      </c>
      <c r="B748" s="138" t="str">
        <f>'Permitted Sources'!B572</f>
        <v>56</v>
      </c>
      <c r="C748" s="138">
        <f>'Permitted Sources'!C572</f>
        <v>56037</v>
      </c>
      <c r="D748" s="138">
        <f>'Permitted Sources'!F572</f>
        <v>10201002</v>
      </c>
      <c r="E748" t="str">
        <f>'Permitted Sources'!I572</f>
        <v>Process Heaters</v>
      </c>
      <c r="F748" s="177">
        <f>'Permitted Sources'!J572</f>
        <v>0.438</v>
      </c>
      <c r="G748" s="177">
        <f>'Permitted Sources'!K572</f>
        <v>0</v>
      </c>
      <c r="H748" s="177">
        <f>'Permitted Sources'!L572</f>
        <v>0.438</v>
      </c>
      <c r="I748" s="177" t="str">
        <f>'Permitted Sources'!M572</f>
        <v/>
      </c>
      <c r="J748" s="177" t="str">
        <f>'Permitted Sources'!N572</f>
        <v/>
      </c>
      <c r="K748" s="221" t="str">
        <f>VLOOKUP(C748,fips_xref!$A$5:$H$28,8,FALSE)</f>
        <v>Total</v>
      </c>
      <c r="L748" s="25" t="str">
        <f t="shared" si="11"/>
        <v>Heaters</v>
      </c>
    </row>
    <row r="749" spans="1:12" x14ac:dyDescent="0.2">
      <c r="A749" s="138" t="str">
        <f>'Permitted Sources'!A573</f>
        <v>WYDEQ Permitted Sources</v>
      </c>
      <c r="B749" s="138" t="str">
        <f>'Permitted Sources'!B573</f>
        <v>56</v>
      </c>
      <c r="C749" s="138">
        <f>'Permitted Sources'!C573</f>
        <v>56037</v>
      </c>
      <c r="D749" s="138">
        <f>'Permitted Sources'!F573</f>
        <v>40400311</v>
      </c>
      <c r="E749" t="str">
        <f>'Permitted Sources'!I573</f>
        <v>Permitted Tank Losses</v>
      </c>
      <c r="F749" s="177">
        <f>'Permitted Sources'!J573</f>
        <v>0</v>
      </c>
      <c r="G749" s="177">
        <f>'Permitted Sources'!K573</f>
        <v>1.752</v>
      </c>
      <c r="H749" s="177">
        <f>'Permitted Sources'!L573</f>
        <v>0</v>
      </c>
      <c r="I749" s="177" t="str">
        <f>'Permitted Sources'!M573</f>
        <v/>
      </c>
      <c r="J749" s="177" t="str">
        <f>'Permitted Sources'!N573</f>
        <v/>
      </c>
      <c r="K749" s="221" t="str">
        <f>VLOOKUP(C749,fips_xref!$A$5:$H$28,8,FALSE)</f>
        <v>Total</v>
      </c>
      <c r="L749" s="25" t="str">
        <f t="shared" si="11"/>
        <v xml:space="preserve">Condensate tank </v>
      </c>
    </row>
    <row r="750" spans="1:12" x14ac:dyDescent="0.2">
      <c r="A750" s="138" t="str">
        <f>'Permitted Sources'!A574</f>
        <v>WYDEQ Permitted Sources</v>
      </c>
      <c r="B750" s="138" t="str">
        <f>'Permitted Sources'!B574</f>
        <v>56</v>
      </c>
      <c r="C750" s="138">
        <f>'Permitted Sources'!C574</f>
        <v>56037</v>
      </c>
      <c r="D750" s="138">
        <f>'Permitted Sources'!F574</f>
        <v>31088811</v>
      </c>
      <c r="E750" t="str">
        <f>'Permitted Sources'!I574</f>
        <v>Permitted Fugitives</v>
      </c>
      <c r="F750" s="177">
        <f>'Permitted Sources'!J574</f>
        <v>0</v>
      </c>
      <c r="G750" s="177">
        <f>'Permitted Sources'!K574</f>
        <v>1.752</v>
      </c>
      <c r="H750" s="177">
        <f>'Permitted Sources'!L574</f>
        <v>0</v>
      </c>
      <c r="I750" s="177" t="str">
        <f>'Permitted Sources'!M574</f>
        <v/>
      </c>
      <c r="J750" s="177" t="str">
        <f>'Permitted Sources'!N574</f>
        <v/>
      </c>
      <c r="K750" s="221" t="str">
        <f>VLOOKUP(C750,fips_xref!$A$5:$H$28,8,FALSE)</f>
        <v>Total</v>
      </c>
      <c r="L750" s="25" t="str">
        <f t="shared" si="11"/>
        <v>Fugitives</v>
      </c>
    </row>
    <row r="751" spans="1:12" x14ac:dyDescent="0.2">
      <c r="A751" s="138" t="str">
        <f>'Permitted Sources'!A575</f>
        <v>WYDEQ Permitted Sources</v>
      </c>
      <c r="B751" s="138" t="str">
        <f>'Permitted Sources'!B575</f>
        <v>56</v>
      </c>
      <c r="C751" s="138">
        <f>'Permitted Sources'!C575</f>
        <v>56037</v>
      </c>
      <c r="D751" s="138">
        <f>'Permitted Sources'!F575</f>
        <v>31000302</v>
      </c>
      <c r="E751" t="str">
        <f>'Permitted Sources'!I575</f>
        <v>Dehydrator</v>
      </c>
      <c r="F751" s="177">
        <f>'Permitted Sources'!J575</f>
        <v>0.1</v>
      </c>
      <c r="G751" s="177">
        <f>'Permitted Sources'!K575</f>
        <v>10.5</v>
      </c>
      <c r="H751" s="177">
        <f>'Permitted Sources'!L575</f>
        <v>0.1</v>
      </c>
      <c r="I751" s="177" t="str">
        <f>'Permitted Sources'!M575</f>
        <v/>
      </c>
      <c r="J751" s="177" t="str">
        <f>'Permitted Sources'!N575</f>
        <v/>
      </c>
      <c r="K751" s="221" t="str">
        <f>VLOOKUP(C751,fips_xref!$A$5:$H$28,8,FALSE)</f>
        <v>Total</v>
      </c>
      <c r="L751" s="25" t="str">
        <f t="shared" si="11"/>
        <v>Dehydrator</v>
      </c>
    </row>
    <row r="752" spans="1:12" x14ac:dyDescent="0.2">
      <c r="A752" s="138" t="str">
        <f>'Permitted Sources'!A576</f>
        <v>WYDEQ Permitted Sources</v>
      </c>
      <c r="B752" s="138" t="str">
        <f>'Permitted Sources'!B576</f>
        <v>56</v>
      </c>
      <c r="C752" s="138">
        <f>'Permitted Sources'!C576</f>
        <v>56037</v>
      </c>
      <c r="D752" s="138">
        <f>'Permitted Sources'!F576</f>
        <v>30600801</v>
      </c>
      <c r="E752" t="str">
        <f>'Permitted Sources'!I576</f>
        <v>Permitted Fugitives</v>
      </c>
      <c r="F752" s="177">
        <f>'Permitted Sources'!J576</f>
        <v>0</v>
      </c>
      <c r="G752" s="177">
        <f>'Permitted Sources'!K576</f>
        <v>0.4</v>
      </c>
      <c r="H752" s="177">
        <f>'Permitted Sources'!L576</f>
        <v>0</v>
      </c>
      <c r="I752" s="177" t="str">
        <f>'Permitted Sources'!M576</f>
        <v/>
      </c>
      <c r="J752" s="177" t="str">
        <f>'Permitted Sources'!N576</f>
        <v/>
      </c>
      <c r="K752" s="221" t="str">
        <f>VLOOKUP(C752,fips_xref!$A$5:$H$28,8,FALSE)</f>
        <v>Total</v>
      </c>
      <c r="L752" s="25" t="str">
        <f t="shared" si="11"/>
        <v>Fugitives</v>
      </c>
    </row>
    <row r="753" spans="1:12" x14ac:dyDescent="0.2">
      <c r="A753" s="138" t="str">
        <f>'Permitted Sources'!A577</f>
        <v>WYDEQ Permitted Sources</v>
      </c>
      <c r="B753" s="138" t="str">
        <f>'Permitted Sources'!B577</f>
        <v>56</v>
      </c>
      <c r="C753" s="138">
        <f>'Permitted Sources'!C577</f>
        <v>56037</v>
      </c>
      <c r="D753" s="138">
        <f>'Permitted Sources'!F577</f>
        <v>10201002</v>
      </c>
      <c r="E753" t="str">
        <f>'Permitted Sources'!I577</f>
        <v>Process Heaters</v>
      </c>
      <c r="F753" s="177">
        <f>'Permitted Sources'!J577</f>
        <v>0.39419999999999999</v>
      </c>
      <c r="G753" s="177">
        <f>'Permitted Sources'!K577</f>
        <v>0</v>
      </c>
      <c r="H753" s="177">
        <f>'Permitted Sources'!L577</f>
        <v>8.7599999999999997E-2</v>
      </c>
      <c r="I753" s="177" t="str">
        <f>'Permitted Sources'!M577</f>
        <v/>
      </c>
      <c r="J753" s="177" t="str">
        <f>'Permitted Sources'!N577</f>
        <v/>
      </c>
      <c r="K753" s="221" t="str">
        <f>VLOOKUP(C753,fips_xref!$A$5:$H$28,8,FALSE)</f>
        <v>Total</v>
      </c>
      <c r="L753" s="25" t="str">
        <f t="shared" si="11"/>
        <v>Heaters</v>
      </c>
    </row>
    <row r="754" spans="1:12" x14ac:dyDescent="0.2">
      <c r="A754" s="138" t="str">
        <f>'Permitted Sources'!A578</f>
        <v>WYDEQ Permitted Sources</v>
      </c>
      <c r="B754" s="138" t="str">
        <f>'Permitted Sources'!B578</f>
        <v>56</v>
      </c>
      <c r="C754" s="138">
        <f>'Permitted Sources'!C578</f>
        <v>56037</v>
      </c>
      <c r="D754" s="138">
        <f>'Permitted Sources'!F578</f>
        <v>10201002</v>
      </c>
      <c r="E754" t="str">
        <f>'Permitted Sources'!I578</f>
        <v>Process Heaters</v>
      </c>
      <c r="F754" s="177">
        <f>'Permitted Sources'!J578</f>
        <v>0.438</v>
      </c>
      <c r="G754" s="177">
        <f>'Permitted Sources'!K578</f>
        <v>0</v>
      </c>
      <c r="H754" s="177">
        <f>'Permitted Sources'!L578</f>
        <v>8.7599999999999997E-2</v>
      </c>
      <c r="I754" s="177" t="str">
        <f>'Permitted Sources'!M578</f>
        <v/>
      </c>
      <c r="J754" s="177" t="str">
        <f>'Permitted Sources'!N578</f>
        <v/>
      </c>
      <c r="K754" s="221" t="str">
        <f>VLOOKUP(C754,fips_xref!$A$5:$H$28,8,FALSE)</f>
        <v>Total</v>
      </c>
      <c r="L754" s="25" t="str">
        <f t="shared" si="11"/>
        <v>Heaters</v>
      </c>
    </row>
    <row r="755" spans="1:12" x14ac:dyDescent="0.2">
      <c r="A755" s="138" t="str">
        <f>'Permitted Sources'!A579</f>
        <v>WYDEQ Permitted Sources</v>
      </c>
      <c r="B755" s="138" t="str">
        <f>'Permitted Sources'!B579</f>
        <v>56</v>
      </c>
      <c r="C755" s="138">
        <f>'Permitted Sources'!C579</f>
        <v>56037</v>
      </c>
      <c r="D755" s="138">
        <f>'Permitted Sources'!F579</f>
        <v>10201002</v>
      </c>
      <c r="E755" t="str">
        <f>'Permitted Sources'!I579</f>
        <v>Process Heaters</v>
      </c>
      <c r="F755" s="177">
        <f>'Permitted Sources'!J579</f>
        <v>0.219</v>
      </c>
      <c r="G755" s="177">
        <f>'Permitted Sources'!K579</f>
        <v>0</v>
      </c>
      <c r="H755" s="177">
        <f>'Permitted Sources'!L579</f>
        <v>0.438</v>
      </c>
      <c r="I755" s="177" t="str">
        <f>'Permitted Sources'!M579</f>
        <v/>
      </c>
      <c r="J755" s="177" t="str">
        <f>'Permitted Sources'!N579</f>
        <v/>
      </c>
      <c r="K755" s="221" t="str">
        <f>VLOOKUP(C755,fips_xref!$A$5:$H$28,8,FALSE)</f>
        <v>Total</v>
      </c>
      <c r="L755" s="25" t="str">
        <f t="shared" si="11"/>
        <v>Heaters</v>
      </c>
    </row>
    <row r="756" spans="1:12" x14ac:dyDescent="0.2">
      <c r="A756" s="138" t="str">
        <f>'Permitted Sources'!A580</f>
        <v>WYDEQ Permitted Sources</v>
      </c>
      <c r="B756" s="138" t="str">
        <f>'Permitted Sources'!B580</f>
        <v>56</v>
      </c>
      <c r="C756" s="138">
        <f>'Permitted Sources'!C580</f>
        <v>56037</v>
      </c>
      <c r="D756" s="138">
        <f>'Permitted Sources'!F580</f>
        <v>31000299</v>
      </c>
      <c r="E756" t="str">
        <f>'Permitted Sources'!I580</f>
        <v>Other Not Classified</v>
      </c>
      <c r="F756" s="177">
        <f>'Permitted Sources'!J580</f>
        <v>0</v>
      </c>
      <c r="G756" s="177">
        <f>'Permitted Sources'!K580</f>
        <v>12.263999999999999</v>
      </c>
      <c r="H756" s="177">
        <f>'Permitted Sources'!L580</f>
        <v>0</v>
      </c>
      <c r="I756" s="177" t="str">
        <f>'Permitted Sources'!M580</f>
        <v/>
      </c>
      <c r="J756" s="177" t="str">
        <f>'Permitted Sources'!N580</f>
        <v/>
      </c>
      <c r="K756" s="221" t="str">
        <f>VLOOKUP(C756,fips_xref!$A$5:$H$28,8,FALSE)</f>
        <v>Total</v>
      </c>
      <c r="L756" s="25" t="str">
        <f t="shared" si="11"/>
        <v>Other Not Classified</v>
      </c>
    </row>
    <row r="757" spans="1:12" x14ac:dyDescent="0.2">
      <c r="A757" s="138" t="str">
        <f>'Permitted Sources'!A581</f>
        <v>WYDEQ Permitted Sources</v>
      </c>
      <c r="B757" s="138" t="str">
        <f>'Permitted Sources'!B581</f>
        <v>56</v>
      </c>
      <c r="C757" s="138">
        <f>'Permitted Sources'!C581</f>
        <v>56037</v>
      </c>
      <c r="D757" s="138">
        <f>'Permitted Sources'!F581</f>
        <v>31088811</v>
      </c>
      <c r="E757" t="str">
        <f>'Permitted Sources'!I581</f>
        <v>Permitted Fugitives</v>
      </c>
      <c r="F757" s="177">
        <f>'Permitted Sources'!J581</f>
        <v>0</v>
      </c>
      <c r="G757" s="177">
        <f>'Permitted Sources'!K581</f>
        <v>1.752</v>
      </c>
      <c r="H757" s="177">
        <f>'Permitted Sources'!L581</f>
        <v>0</v>
      </c>
      <c r="I757" s="177" t="str">
        <f>'Permitted Sources'!M581</f>
        <v/>
      </c>
      <c r="J757" s="177" t="str">
        <f>'Permitted Sources'!N581</f>
        <v/>
      </c>
      <c r="K757" s="221" t="str">
        <f>VLOOKUP(C757,fips_xref!$A$5:$H$28,8,FALSE)</f>
        <v>Total</v>
      </c>
      <c r="L757" s="25" t="str">
        <f t="shared" si="11"/>
        <v>Fugitives</v>
      </c>
    </row>
    <row r="758" spans="1:12" x14ac:dyDescent="0.2">
      <c r="A758" s="138" t="str">
        <f>'Permitted Sources'!A582</f>
        <v>WYDEQ Permitted Sources</v>
      </c>
      <c r="B758" s="138" t="str">
        <f>'Permitted Sources'!B582</f>
        <v>56</v>
      </c>
      <c r="C758" s="138">
        <f>'Permitted Sources'!C582</f>
        <v>56037</v>
      </c>
      <c r="D758" s="138">
        <f>'Permitted Sources'!F582</f>
        <v>40400312</v>
      </c>
      <c r="E758" t="str">
        <f>'Permitted Sources'!I582</f>
        <v>Permitted Tank Losses</v>
      </c>
      <c r="F758" s="177">
        <f>'Permitted Sources'!J582</f>
        <v>0</v>
      </c>
      <c r="G758" s="177">
        <f>'Permitted Sources'!K582</f>
        <v>3.5916000000000001</v>
      </c>
      <c r="H758" s="177">
        <f>'Permitted Sources'!L582</f>
        <v>0</v>
      </c>
      <c r="I758" s="177" t="str">
        <f>'Permitted Sources'!M582</f>
        <v/>
      </c>
      <c r="J758" s="177" t="str">
        <f>'Permitted Sources'!N582</f>
        <v/>
      </c>
      <c r="K758" s="221" t="str">
        <f>VLOOKUP(C758,fips_xref!$A$5:$H$28,8,FALSE)</f>
        <v>Total</v>
      </c>
      <c r="L758" s="25" t="str">
        <f t="shared" si="11"/>
        <v xml:space="preserve">Condensate tank </v>
      </c>
    </row>
    <row r="759" spans="1:12" x14ac:dyDescent="0.2">
      <c r="A759" s="138" t="str">
        <f>'Permitted Sources'!A583</f>
        <v>WYDEQ Permitted Sources</v>
      </c>
      <c r="B759" s="138" t="str">
        <f>'Permitted Sources'!B583</f>
        <v>56</v>
      </c>
      <c r="C759" s="138">
        <f>'Permitted Sources'!C583</f>
        <v>56037</v>
      </c>
      <c r="D759" s="138">
        <f>'Permitted Sources'!F583</f>
        <v>31000227</v>
      </c>
      <c r="E759" t="str">
        <f>'Permitted Sources'!I583</f>
        <v>Dehydrator</v>
      </c>
      <c r="F759" s="177">
        <f>'Permitted Sources'!J583</f>
        <v>0.438</v>
      </c>
      <c r="G759" s="177">
        <f>'Permitted Sources'!K583</f>
        <v>2.19</v>
      </c>
      <c r="H759" s="177">
        <f>'Permitted Sources'!L583</f>
        <v>4.3799999999999999E-2</v>
      </c>
      <c r="I759" s="177" t="str">
        <f>'Permitted Sources'!M583</f>
        <v/>
      </c>
      <c r="J759" s="177" t="str">
        <f>'Permitted Sources'!N583</f>
        <v/>
      </c>
      <c r="K759" s="221" t="str">
        <f>VLOOKUP(C759,fips_xref!$A$5:$H$28,8,FALSE)</f>
        <v>Total</v>
      </c>
      <c r="L759" s="25" t="str">
        <f t="shared" si="11"/>
        <v>Dehydrator</v>
      </c>
    </row>
    <row r="760" spans="1:12" x14ac:dyDescent="0.2">
      <c r="A760" s="138" t="str">
        <f>'Permitted Sources'!A584</f>
        <v>WYDEQ Permitted Sources</v>
      </c>
      <c r="B760" s="138" t="str">
        <f>'Permitted Sources'!B584</f>
        <v>56</v>
      </c>
      <c r="C760" s="138">
        <f>'Permitted Sources'!C584</f>
        <v>56037</v>
      </c>
      <c r="D760" s="138">
        <f>'Permitted Sources'!F584</f>
        <v>31000216</v>
      </c>
      <c r="E760" t="str">
        <f>'Permitted Sources'!I584</f>
        <v xml:space="preserve">Natural Gas Production, Flares </v>
      </c>
      <c r="F760" s="177">
        <f>'Permitted Sources'!J584</f>
        <v>3.9420000000000002</v>
      </c>
      <c r="G760" s="177">
        <f>'Permitted Sources'!K584</f>
        <v>24.527999999999999</v>
      </c>
      <c r="H760" s="177">
        <f>'Permitted Sources'!L584</f>
        <v>0.876</v>
      </c>
      <c r="I760" s="177" t="str">
        <f>'Permitted Sources'!M584</f>
        <v/>
      </c>
      <c r="J760" s="177" t="str">
        <f>'Permitted Sources'!N584</f>
        <v/>
      </c>
      <c r="K760" s="221" t="str">
        <f>VLOOKUP(C760,fips_xref!$A$5:$H$28,8,FALSE)</f>
        <v>Total</v>
      </c>
      <c r="L760" s="25" t="str">
        <f t="shared" si="11"/>
        <v xml:space="preserve">Natural Gas Production, Flares </v>
      </c>
    </row>
    <row r="761" spans="1:12" x14ac:dyDescent="0.2">
      <c r="A761" s="138" t="str">
        <f>'Permitted Sources'!A585</f>
        <v>WYDEQ Permitted Sources</v>
      </c>
      <c r="B761" s="138" t="str">
        <f>'Permitted Sources'!B585</f>
        <v>56</v>
      </c>
      <c r="C761" s="138">
        <f>'Permitted Sources'!C585</f>
        <v>56037</v>
      </c>
      <c r="D761" s="138">
        <f>'Permitted Sources'!F585</f>
        <v>10201002</v>
      </c>
      <c r="E761" t="str">
        <f>'Permitted Sources'!I585</f>
        <v>Process Heaters</v>
      </c>
      <c r="F761" s="177">
        <f>'Permitted Sources'!J585</f>
        <v>0.438</v>
      </c>
      <c r="G761" s="177">
        <f>'Permitted Sources'!K585</f>
        <v>0</v>
      </c>
      <c r="H761" s="177">
        <f>'Permitted Sources'!L585</f>
        <v>0.438</v>
      </c>
      <c r="I761" s="177" t="str">
        <f>'Permitted Sources'!M585</f>
        <v/>
      </c>
      <c r="J761" s="177" t="str">
        <f>'Permitted Sources'!N585</f>
        <v/>
      </c>
      <c r="K761" s="221" t="str">
        <f>VLOOKUP(C761,fips_xref!$A$5:$H$28,8,FALSE)</f>
        <v>Total</v>
      </c>
      <c r="L761" s="25" t="str">
        <f t="shared" si="11"/>
        <v>Heaters</v>
      </c>
    </row>
    <row r="762" spans="1:12" x14ac:dyDescent="0.2">
      <c r="A762" s="138" t="str">
        <f>'Permitted Sources'!A586</f>
        <v>WYDEQ Permitted Sources</v>
      </c>
      <c r="B762" s="138" t="str">
        <f>'Permitted Sources'!B586</f>
        <v>56</v>
      </c>
      <c r="C762" s="138">
        <f>'Permitted Sources'!C586</f>
        <v>56037</v>
      </c>
      <c r="D762" s="138">
        <f>'Permitted Sources'!F586</f>
        <v>31000228</v>
      </c>
      <c r="E762" t="str">
        <f>'Permitted Sources'!I586</f>
        <v>Dehydrator</v>
      </c>
      <c r="F762" s="177">
        <f>'Permitted Sources'!J586</f>
        <v>0.2</v>
      </c>
      <c r="G762" s="177">
        <f>'Permitted Sources'!K586</f>
        <v>0</v>
      </c>
      <c r="H762" s="177">
        <f>'Permitted Sources'!L586</f>
        <v>0</v>
      </c>
      <c r="I762" s="177" t="str">
        <f>'Permitted Sources'!M586</f>
        <v/>
      </c>
      <c r="J762" s="177" t="str">
        <f>'Permitted Sources'!N586</f>
        <v/>
      </c>
      <c r="K762" s="221" t="str">
        <f>VLOOKUP(C762,fips_xref!$A$5:$H$28,8,FALSE)</f>
        <v>Total</v>
      </c>
      <c r="L762" s="25" t="str">
        <f t="shared" si="11"/>
        <v>Dehydrator</v>
      </c>
    </row>
    <row r="763" spans="1:12" x14ac:dyDescent="0.2">
      <c r="A763" s="138" t="str">
        <f>'Permitted Sources'!A587</f>
        <v>WYDEQ Permitted Sources</v>
      </c>
      <c r="B763" s="138" t="str">
        <f>'Permitted Sources'!B587</f>
        <v>56</v>
      </c>
      <c r="C763" s="138">
        <f>'Permitted Sources'!C587</f>
        <v>56037</v>
      </c>
      <c r="D763" s="138">
        <f>'Permitted Sources'!F587</f>
        <v>40400312</v>
      </c>
      <c r="E763" t="str">
        <f>'Permitted Sources'!I587</f>
        <v>Permitted Tank Losses</v>
      </c>
      <c r="F763" s="177">
        <f>'Permitted Sources'!J587</f>
        <v>0</v>
      </c>
      <c r="G763" s="177">
        <f>'Permitted Sources'!K587</f>
        <v>0.3</v>
      </c>
      <c r="H763" s="177">
        <f>'Permitted Sources'!L587</f>
        <v>0</v>
      </c>
      <c r="I763" s="177" t="str">
        <f>'Permitted Sources'!M587</f>
        <v/>
      </c>
      <c r="J763" s="177" t="str">
        <f>'Permitted Sources'!N587</f>
        <v/>
      </c>
      <c r="K763" s="221" t="str">
        <f>VLOOKUP(C763,fips_xref!$A$5:$H$28,8,FALSE)</f>
        <v>Total</v>
      </c>
      <c r="L763" s="25" t="str">
        <f t="shared" si="11"/>
        <v xml:space="preserve">Condensate tank </v>
      </c>
    </row>
    <row r="764" spans="1:12" x14ac:dyDescent="0.2">
      <c r="A764" s="138" t="str">
        <f>'Permitted Sources'!A588</f>
        <v>WYDEQ Permitted Sources</v>
      </c>
      <c r="B764" s="138" t="str">
        <f>'Permitted Sources'!B588</f>
        <v>56</v>
      </c>
      <c r="C764" s="138">
        <f>'Permitted Sources'!C588</f>
        <v>56037</v>
      </c>
      <c r="D764" s="138">
        <f>'Permitted Sources'!F588</f>
        <v>31000228</v>
      </c>
      <c r="E764" t="str">
        <f>'Permitted Sources'!I588</f>
        <v>Dehydrator</v>
      </c>
      <c r="F764" s="177">
        <f>'Permitted Sources'!J588</f>
        <v>0.2</v>
      </c>
      <c r="G764" s="177">
        <f>'Permitted Sources'!K588</f>
        <v>0</v>
      </c>
      <c r="H764" s="177">
        <f>'Permitted Sources'!L588</f>
        <v>0</v>
      </c>
      <c r="I764" s="177" t="str">
        <f>'Permitted Sources'!M588</f>
        <v/>
      </c>
      <c r="J764" s="177" t="str">
        <f>'Permitted Sources'!N588</f>
        <v/>
      </c>
      <c r="K764" s="221" t="str">
        <f>VLOOKUP(C764,fips_xref!$A$5:$H$28,8,FALSE)</f>
        <v>Total</v>
      </c>
      <c r="L764" s="25" t="str">
        <f t="shared" si="11"/>
        <v>Dehydrator</v>
      </c>
    </row>
    <row r="765" spans="1:12" x14ac:dyDescent="0.2">
      <c r="A765" s="138" t="str">
        <f>'Permitted Sources'!A589</f>
        <v>WYDEQ Permitted Sources</v>
      </c>
      <c r="B765" s="138" t="str">
        <f>'Permitted Sources'!B589</f>
        <v>56</v>
      </c>
      <c r="C765" s="138">
        <f>'Permitted Sources'!C589</f>
        <v>56037</v>
      </c>
      <c r="D765" s="138">
        <f>'Permitted Sources'!F589</f>
        <v>40400312</v>
      </c>
      <c r="E765" t="str">
        <f>'Permitted Sources'!I589</f>
        <v>Permitted Tank Losses</v>
      </c>
      <c r="F765" s="177">
        <f>'Permitted Sources'!J589</f>
        <v>0</v>
      </c>
      <c r="G765" s="177">
        <f>'Permitted Sources'!K589</f>
        <v>0.2</v>
      </c>
      <c r="H765" s="177">
        <f>'Permitted Sources'!L589</f>
        <v>0</v>
      </c>
      <c r="I765" s="177" t="str">
        <f>'Permitted Sources'!M589</f>
        <v/>
      </c>
      <c r="J765" s="177" t="str">
        <f>'Permitted Sources'!N589</f>
        <v/>
      </c>
      <c r="K765" s="221" t="str">
        <f>VLOOKUP(C765,fips_xref!$A$5:$H$28,8,FALSE)</f>
        <v>Total</v>
      </c>
      <c r="L765" s="25" t="str">
        <f t="shared" si="11"/>
        <v xml:space="preserve">Condensate tank </v>
      </c>
    </row>
    <row r="766" spans="1:12" x14ac:dyDescent="0.2">
      <c r="A766" s="138" t="str">
        <f>'Permitted Sources'!A590</f>
        <v>WYDEQ Permitted Sources</v>
      </c>
      <c r="B766" s="138" t="str">
        <f>'Permitted Sources'!B590</f>
        <v>56</v>
      </c>
      <c r="C766" s="138">
        <f>'Permitted Sources'!C590</f>
        <v>56037</v>
      </c>
      <c r="D766" s="138">
        <f>'Permitted Sources'!F590</f>
        <v>31000228</v>
      </c>
      <c r="E766" t="str">
        <f>'Permitted Sources'!I590</f>
        <v>Dehydrator</v>
      </c>
      <c r="F766" s="177">
        <f>'Permitted Sources'!J590</f>
        <v>0.2</v>
      </c>
      <c r="G766" s="177">
        <f>'Permitted Sources'!K590</f>
        <v>0</v>
      </c>
      <c r="H766" s="177">
        <f>'Permitted Sources'!L590</f>
        <v>0</v>
      </c>
      <c r="I766" s="177" t="str">
        <f>'Permitted Sources'!M590</f>
        <v/>
      </c>
      <c r="J766" s="177" t="str">
        <f>'Permitted Sources'!N590</f>
        <v/>
      </c>
      <c r="K766" s="221" t="str">
        <f>VLOOKUP(C766,fips_xref!$A$5:$H$28,8,FALSE)</f>
        <v>Total</v>
      </c>
      <c r="L766" s="25" t="str">
        <f t="shared" si="11"/>
        <v>Dehydrator</v>
      </c>
    </row>
    <row r="767" spans="1:12" x14ac:dyDescent="0.2">
      <c r="A767" s="138" t="str">
        <f>'Permitted Sources'!A591</f>
        <v>WYDEQ Permitted Sources</v>
      </c>
      <c r="B767" s="138" t="str">
        <f>'Permitted Sources'!B591</f>
        <v>56</v>
      </c>
      <c r="C767" s="138">
        <f>'Permitted Sources'!C591</f>
        <v>56037</v>
      </c>
      <c r="D767" s="138">
        <f>'Permitted Sources'!F591</f>
        <v>31000228</v>
      </c>
      <c r="E767" t="str">
        <f>'Permitted Sources'!I591</f>
        <v>Dehydrator</v>
      </c>
      <c r="F767" s="177">
        <f>'Permitted Sources'!J591</f>
        <v>0.2</v>
      </c>
      <c r="G767" s="177">
        <f>'Permitted Sources'!K591</f>
        <v>0</v>
      </c>
      <c r="H767" s="177">
        <f>'Permitted Sources'!L591</f>
        <v>0</v>
      </c>
      <c r="I767" s="177" t="str">
        <f>'Permitted Sources'!M591</f>
        <v/>
      </c>
      <c r="J767" s="177" t="str">
        <f>'Permitted Sources'!N591</f>
        <v/>
      </c>
      <c r="K767" s="221" t="str">
        <f>VLOOKUP(C767,fips_xref!$A$5:$H$28,8,FALSE)</f>
        <v>Total</v>
      </c>
      <c r="L767" s="25" t="str">
        <f t="shared" si="11"/>
        <v>Dehydrator</v>
      </c>
    </row>
    <row r="768" spans="1:12" x14ac:dyDescent="0.2">
      <c r="A768" s="138" t="str">
        <f>'Permitted Sources'!A592</f>
        <v>WYDEQ Permitted Sources</v>
      </c>
      <c r="B768" s="138" t="str">
        <f>'Permitted Sources'!B592</f>
        <v>56</v>
      </c>
      <c r="C768" s="138">
        <f>'Permitted Sources'!C592</f>
        <v>56037</v>
      </c>
      <c r="D768" s="138">
        <f>'Permitted Sources'!F592</f>
        <v>40400312</v>
      </c>
      <c r="E768" t="str">
        <f>'Permitted Sources'!I592</f>
        <v>Permitted Tank Losses</v>
      </c>
      <c r="F768" s="177">
        <f>'Permitted Sources'!J592</f>
        <v>0</v>
      </c>
      <c r="G768" s="177">
        <f>'Permitted Sources'!K592</f>
        <v>0.1</v>
      </c>
      <c r="H768" s="177">
        <f>'Permitted Sources'!L592</f>
        <v>0</v>
      </c>
      <c r="I768" s="177" t="str">
        <f>'Permitted Sources'!M592</f>
        <v/>
      </c>
      <c r="J768" s="177" t="str">
        <f>'Permitted Sources'!N592</f>
        <v/>
      </c>
      <c r="K768" s="221" t="str">
        <f>VLOOKUP(C768,fips_xref!$A$5:$H$28,8,FALSE)</f>
        <v>Total</v>
      </c>
      <c r="L768" s="25" t="str">
        <f t="shared" si="11"/>
        <v xml:space="preserve">Condensate tank </v>
      </c>
    </row>
    <row r="769" spans="1:12" x14ac:dyDescent="0.2">
      <c r="A769" s="138" t="str">
        <f>'Permitted Sources'!A593</f>
        <v>WYDEQ Permitted Sources</v>
      </c>
      <c r="B769" s="138" t="str">
        <f>'Permitted Sources'!B593</f>
        <v>56</v>
      </c>
      <c r="C769" s="138">
        <f>'Permitted Sources'!C593</f>
        <v>56037</v>
      </c>
      <c r="D769" s="138">
        <f>'Permitted Sources'!F593</f>
        <v>31000299</v>
      </c>
      <c r="E769" t="str">
        <f>'Permitted Sources'!I593</f>
        <v>Other Not Classified</v>
      </c>
      <c r="F769" s="177">
        <f>'Permitted Sources'!J593</f>
        <v>0.3</v>
      </c>
      <c r="G769" s="177">
        <f>'Permitted Sources'!K593</f>
        <v>0</v>
      </c>
      <c r="H769" s="177">
        <f>'Permitted Sources'!L593</f>
        <v>0.1</v>
      </c>
      <c r="I769" s="177" t="str">
        <f>'Permitted Sources'!M593</f>
        <v/>
      </c>
      <c r="J769" s="177" t="str">
        <f>'Permitted Sources'!N593</f>
        <v/>
      </c>
      <c r="K769" s="221" t="str">
        <f>VLOOKUP(C769,fips_xref!$A$5:$H$28,8,FALSE)</f>
        <v>Total</v>
      </c>
      <c r="L769" s="25" t="str">
        <f t="shared" si="11"/>
        <v>Other Not Classified</v>
      </c>
    </row>
    <row r="770" spans="1:12" x14ac:dyDescent="0.2">
      <c r="A770" s="138" t="str">
        <f>'Permitted Sources'!A594</f>
        <v>WYDEQ Permitted Sources</v>
      </c>
      <c r="B770" s="138" t="str">
        <f>'Permitted Sources'!B594</f>
        <v>56</v>
      </c>
      <c r="C770" s="138">
        <f>'Permitted Sources'!C594</f>
        <v>56037</v>
      </c>
      <c r="D770" s="138">
        <f>'Permitted Sources'!F594</f>
        <v>31088811</v>
      </c>
      <c r="E770" t="str">
        <f>'Permitted Sources'!I594</f>
        <v>Permitted Fugitives</v>
      </c>
      <c r="F770" s="177">
        <f>'Permitted Sources'!J594</f>
        <v>0</v>
      </c>
      <c r="G770" s="177">
        <f>'Permitted Sources'!K594</f>
        <v>1.4454</v>
      </c>
      <c r="H770" s="177">
        <f>'Permitted Sources'!L594</f>
        <v>0</v>
      </c>
      <c r="I770" s="177" t="str">
        <f>'Permitted Sources'!M594</f>
        <v/>
      </c>
      <c r="J770" s="177" t="str">
        <f>'Permitted Sources'!N594</f>
        <v/>
      </c>
      <c r="K770" s="221" t="str">
        <f>VLOOKUP(C770,fips_xref!$A$5:$H$28,8,FALSE)</f>
        <v>Total</v>
      </c>
      <c r="L770" s="25" t="str">
        <f t="shared" si="11"/>
        <v>Fugitives</v>
      </c>
    </row>
    <row r="771" spans="1:12" x14ac:dyDescent="0.2">
      <c r="A771" s="138" t="str">
        <f>'Permitted Sources'!A595</f>
        <v>WYDEQ Permitted Sources</v>
      </c>
      <c r="B771" s="138" t="str">
        <f>'Permitted Sources'!B595</f>
        <v>56</v>
      </c>
      <c r="C771" s="138">
        <f>'Permitted Sources'!C595</f>
        <v>56037</v>
      </c>
      <c r="D771" s="138">
        <f>'Permitted Sources'!F595</f>
        <v>31000216</v>
      </c>
      <c r="E771" t="str">
        <f>'Permitted Sources'!I595</f>
        <v xml:space="preserve">Natural Gas Production, Flares </v>
      </c>
      <c r="F771" s="177">
        <f>'Permitted Sources'!J595</f>
        <v>0</v>
      </c>
      <c r="G771" s="177">
        <f>'Permitted Sources'!K595</f>
        <v>3.0659999999999998</v>
      </c>
      <c r="H771" s="177">
        <f>'Permitted Sources'!L595</f>
        <v>1.752</v>
      </c>
      <c r="I771" s="177">
        <f>'Permitted Sources'!M595</f>
        <v>74.459999999999994</v>
      </c>
      <c r="J771" s="177" t="str">
        <f>'Permitted Sources'!N595</f>
        <v/>
      </c>
      <c r="K771" s="221" t="str">
        <f>VLOOKUP(C771,fips_xref!$A$5:$H$28,8,FALSE)</f>
        <v>Total</v>
      </c>
      <c r="L771" s="25" t="str">
        <f t="shared" si="11"/>
        <v xml:space="preserve">Natural Gas Production, Flares </v>
      </c>
    </row>
    <row r="772" spans="1:12" x14ac:dyDescent="0.2">
      <c r="A772" s="138" t="str">
        <f>'Permitted Sources'!A596</f>
        <v>WYDEQ Permitted Sources</v>
      </c>
      <c r="B772" s="138" t="str">
        <f>'Permitted Sources'!B596</f>
        <v>56</v>
      </c>
      <c r="C772" s="138">
        <f>'Permitted Sources'!C596</f>
        <v>56037</v>
      </c>
      <c r="D772" s="138">
        <f>'Permitted Sources'!F596</f>
        <v>10201002</v>
      </c>
      <c r="E772" t="str">
        <f>'Permitted Sources'!I596</f>
        <v>Process Heaters</v>
      </c>
      <c r="F772" s="177">
        <f>'Permitted Sources'!J596</f>
        <v>0.219</v>
      </c>
      <c r="G772" s="177">
        <f>'Permitted Sources'!K596</f>
        <v>0</v>
      </c>
      <c r="H772" s="177">
        <f>'Permitted Sources'!L596</f>
        <v>8.7599999999999997E-2</v>
      </c>
      <c r="I772" s="177" t="str">
        <f>'Permitted Sources'!M596</f>
        <v/>
      </c>
      <c r="J772" s="177" t="str">
        <f>'Permitted Sources'!N596</f>
        <v/>
      </c>
      <c r="K772" s="221" t="str">
        <f>VLOOKUP(C772,fips_xref!$A$5:$H$28,8,FALSE)</f>
        <v>Total</v>
      </c>
      <c r="L772" s="25" t="str">
        <f t="shared" si="11"/>
        <v>Heaters</v>
      </c>
    </row>
    <row r="773" spans="1:12" x14ac:dyDescent="0.2">
      <c r="A773" s="138" t="str">
        <f>'Permitted Sources'!A597</f>
        <v>WYDEQ Permitted Sources</v>
      </c>
      <c r="B773" s="138" t="str">
        <f>'Permitted Sources'!B597</f>
        <v>56</v>
      </c>
      <c r="C773" s="138">
        <f>'Permitted Sources'!C597</f>
        <v>56037</v>
      </c>
      <c r="D773" s="138">
        <f>'Permitted Sources'!F597</f>
        <v>10201002</v>
      </c>
      <c r="E773" t="str">
        <f>'Permitted Sources'!I597</f>
        <v>Process Heaters</v>
      </c>
      <c r="F773" s="177">
        <f>'Permitted Sources'!J597</f>
        <v>0.219</v>
      </c>
      <c r="G773" s="177">
        <f>'Permitted Sources'!K597</f>
        <v>0</v>
      </c>
      <c r="H773" s="177">
        <f>'Permitted Sources'!L597</f>
        <v>8.7599999999999997E-2</v>
      </c>
      <c r="I773" s="177" t="str">
        <f>'Permitted Sources'!M597</f>
        <v/>
      </c>
      <c r="J773" s="177" t="str">
        <f>'Permitted Sources'!N597</f>
        <v/>
      </c>
      <c r="K773" s="221" t="str">
        <f>VLOOKUP(C773,fips_xref!$A$5:$H$28,8,FALSE)</f>
        <v>Total</v>
      </c>
      <c r="L773" s="25" t="str">
        <f t="shared" si="11"/>
        <v>Heaters</v>
      </c>
    </row>
    <row r="774" spans="1:12" x14ac:dyDescent="0.2">
      <c r="A774" s="138" t="str">
        <f>'Permitted Sources'!A598</f>
        <v>WYDEQ Permitted Sources</v>
      </c>
      <c r="B774" s="138" t="str">
        <f>'Permitted Sources'!B598</f>
        <v>56</v>
      </c>
      <c r="C774" s="138">
        <f>'Permitted Sources'!C598</f>
        <v>56037</v>
      </c>
      <c r="D774" s="138">
        <f>'Permitted Sources'!F598</f>
        <v>40400312</v>
      </c>
      <c r="E774" t="str">
        <f>'Permitted Sources'!I598</f>
        <v>Permitted Tank Losses</v>
      </c>
      <c r="F774" s="177">
        <f>'Permitted Sources'!J598</f>
        <v>0</v>
      </c>
      <c r="G774" s="177">
        <f>'Permitted Sources'!K598</f>
        <v>8.1029999999999998</v>
      </c>
      <c r="H774" s="177">
        <f>'Permitted Sources'!L598</f>
        <v>0</v>
      </c>
      <c r="I774" s="177" t="str">
        <f>'Permitted Sources'!M598</f>
        <v/>
      </c>
      <c r="J774" s="177" t="str">
        <f>'Permitted Sources'!N598</f>
        <v/>
      </c>
      <c r="K774" s="221" t="str">
        <f>VLOOKUP(C774,fips_xref!$A$5:$H$28,8,FALSE)</f>
        <v>Total</v>
      </c>
      <c r="L774" s="25" t="str">
        <f t="shared" si="11"/>
        <v xml:space="preserve">Condensate tank </v>
      </c>
    </row>
    <row r="775" spans="1:12" x14ac:dyDescent="0.2">
      <c r="A775" s="138" t="str">
        <f>'Permitted Sources'!A599</f>
        <v>WYDEQ Permitted Sources</v>
      </c>
      <c r="B775" s="138" t="str">
        <f>'Permitted Sources'!B599</f>
        <v>56</v>
      </c>
      <c r="C775" s="138">
        <f>'Permitted Sources'!C599</f>
        <v>56037</v>
      </c>
      <c r="D775" s="138">
        <f>'Permitted Sources'!F599</f>
        <v>31088811</v>
      </c>
      <c r="E775" t="str">
        <f>'Permitted Sources'!I599</f>
        <v>Permitted Fugitives</v>
      </c>
      <c r="F775" s="177">
        <f>'Permitted Sources'!J599</f>
        <v>0</v>
      </c>
      <c r="G775" s="177">
        <f>'Permitted Sources'!K599</f>
        <v>4.8179999999999996</v>
      </c>
      <c r="H775" s="177">
        <f>'Permitted Sources'!L599</f>
        <v>0</v>
      </c>
      <c r="I775" s="177" t="str">
        <f>'Permitted Sources'!M599</f>
        <v/>
      </c>
      <c r="J775" s="177" t="str">
        <f>'Permitted Sources'!N599</f>
        <v/>
      </c>
      <c r="K775" s="221" t="str">
        <f>VLOOKUP(C775,fips_xref!$A$5:$H$28,8,FALSE)</f>
        <v>Total</v>
      </c>
      <c r="L775" s="25" t="str">
        <f t="shared" ref="L775:L838" si="12">IF(E775="Unpermitted Fugitives","Fugitives",IF(E775="Natural Gas Processing Facilities, Pump Seals","Fugitives",IF(E775="Natural Gas Production, All Equipt Leak Fugitives","Fugitives",IF(E775="External Combustion Boilers","Heaters",IF(E775="Permitted Tank Losses","Condensate tank ",IF(E775="Permitted Fugitives","Fugitives",IF(E775="Process Heaters","Heaters",E775)))))))</f>
        <v>Fugitives</v>
      </c>
    </row>
    <row r="776" spans="1:12" x14ac:dyDescent="0.2">
      <c r="A776" s="138" t="str">
        <f>'Permitted Sources'!A600</f>
        <v>WYDEQ Permitted Sources</v>
      </c>
      <c r="B776" s="138" t="str">
        <f>'Permitted Sources'!B600</f>
        <v>56</v>
      </c>
      <c r="C776" s="138">
        <f>'Permitted Sources'!C600</f>
        <v>56037</v>
      </c>
      <c r="D776" s="138">
        <f>'Permitted Sources'!F600</f>
        <v>31088801</v>
      </c>
      <c r="E776" t="str">
        <f>'Permitted Sources'!I600</f>
        <v>Permitted Fugitives</v>
      </c>
      <c r="F776" s="177">
        <f>'Permitted Sources'!J600</f>
        <v>0</v>
      </c>
      <c r="G776" s="177">
        <f>'Permitted Sources'!K600</f>
        <v>0.3</v>
      </c>
      <c r="H776" s="177">
        <f>'Permitted Sources'!L600</f>
        <v>0</v>
      </c>
      <c r="I776" s="177" t="str">
        <f>'Permitted Sources'!M600</f>
        <v/>
      </c>
      <c r="J776" s="177" t="str">
        <f>'Permitted Sources'!N600</f>
        <v/>
      </c>
      <c r="K776" s="221" t="str">
        <f>VLOOKUP(C776,fips_xref!$A$5:$H$28,8,FALSE)</f>
        <v>Total</v>
      </c>
      <c r="L776" s="25" t="str">
        <f t="shared" si="12"/>
        <v>Fugitives</v>
      </c>
    </row>
    <row r="777" spans="1:12" x14ac:dyDescent="0.2">
      <c r="A777" s="138" t="str">
        <f>'Permitted Sources'!A601</f>
        <v>WYDEQ Permitted Sources</v>
      </c>
      <c r="B777" s="138" t="str">
        <f>'Permitted Sources'!B601</f>
        <v>56</v>
      </c>
      <c r="C777" s="138">
        <f>'Permitted Sources'!C601</f>
        <v>56037</v>
      </c>
      <c r="D777" s="138">
        <f>'Permitted Sources'!F601</f>
        <v>31088811</v>
      </c>
      <c r="E777" t="str">
        <f>'Permitted Sources'!I601</f>
        <v>Permitted Fugitives</v>
      </c>
      <c r="F777" s="177">
        <f>'Permitted Sources'!J601</f>
        <v>0</v>
      </c>
      <c r="G777" s="177">
        <f>'Permitted Sources'!K601</f>
        <v>0.219</v>
      </c>
      <c r="H777" s="177">
        <f>'Permitted Sources'!L601</f>
        <v>0</v>
      </c>
      <c r="I777" s="177" t="str">
        <f>'Permitted Sources'!M601</f>
        <v/>
      </c>
      <c r="J777" s="177" t="str">
        <f>'Permitted Sources'!N601</f>
        <v/>
      </c>
      <c r="K777" s="221" t="str">
        <f>VLOOKUP(C777,fips_xref!$A$5:$H$28,8,FALSE)</f>
        <v>Total</v>
      </c>
      <c r="L777" s="25" t="str">
        <f t="shared" si="12"/>
        <v>Fugitives</v>
      </c>
    </row>
    <row r="778" spans="1:12" x14ac:dyDescent="0.2">
      <c r="A778" s="138" t="str">
        <f>'Permitted Sources'!A602</f>
        <v>WYDEQ Permitted Sources</v>
      </c>
      <c r="B778" s="138" t="str">
        <f>'Permitted Sources'!B602</f>
        <v>56</v>
      </c>
      <c r="C778" s="138">
        <f>'Permitted Sources'!C602</f>
        <v>56037</v>
      </c>
      <c r="D778" s="138">
        <f>'Permitted Sources'!F602</f>
        <v>31088811</v>
      </c>
      <c r="E778" t="str">
        <f>'Permitted Sources'!I602</f>
        <v>Permitted Fugitives</v>
      </c>
      <c r="F778" s="177">
        <f>'Permitted Sources'!J602</f>
        <v>0</v>
      </c>
      <c r="G778" s="177">
        <f>'Permitted Sources'!K602</f>
        <v>8.7599999999999997E-2</v>
      </c>
      <c r="H778" s="177">
        <f>'Permitted Sources'!L602</f>
        <v>0</v>
      </c>
      <c r="I778" s="177" t="str">
        <f>'Permitted Sources'!M602</f>
        <v/>
      </c>
      <c r="J778" s="177" t="str">
        <f>'Permitted Sources'!N602</f>
        <v/>
      </c>
      <c r="K778" s="221" t="str">
        <f>VLOOKUP(C778,fips_xref!$A$5:$H$28,8,FALSE)</f>
        <v>Total</v>
      </c>
      <c r="L778" s="25" t="str">
        <f t="shared" si="12"/>
        <v>Fugitives</v>
      </c>
    </row>
    <row r="779" spans="1:12" x14ac:dyDescent="0.2">
      <c r="A779" s="138" t="str">
        <f>'Permitted Sources'!A603</f>
        <v>WYDEQ Permitted Sources</v>
      </c>
      <c r="B779" s="138" t="str">
        <f>'Permitted Sources'!B603</f>
        <v>56</v>
      </c>
      <c r="C779" s="138">
        <f>'Permitted Sources'!C603</f>
        <v>56037</v>
      </c>
      <c r="D779" s="138">
        <f>'Permitted Sources'!F603</f>
        <v>31000227</v>
      </c>
      <c r="E779" t="str">
        <f>'Permitted Sources'!I603</f>
        <v>Dehydrator</v>
      </c>
      <c r="F779" s="177">
        <f>'Permitted Sources'!J603</f>
        <v>1.6644000000000001</v>
      </c>
      <c r="G779" s="177">
        <f>'Permitted Sources'!K603</f>
        <v>8.7599999999999997E-2</v>
      </c>
      <c r="H779" s="177">
        <f>'Permitted Sources'!L603</f>
        <v>1.4016</v>
      </c>
      <c r="I779" s="177" t="str">
        <f>'Permitted Sources'!M603</f>
        <v/>
      </c>
      <c r="J779" s="177" t="str">
        <f>'Permitted Sources'!N603</f>
        <v/>
      </c>
      <c r="K779" s="221" t="str">
        <f>VLOOKUP(C779,fips_xref!$A$5:$H$28,8,FALSE)</f>
        <v>Total</v>
      </c>
      <c r="L779" s="25" t="str">
        <f t="shared" si="12"/>
        <v>Dehydrator</v>
      </c>
    </row>
    <row r="780" spans="1:12" x14ac:dyDescent="0.2">
      <c r="A780" s="138" t="str">
        <f>'Permitted Sources'!A604</f>
        <v>WYDEQ Permitted Sources</v>
      </c>
      <c r="B780" s="138" t="str">
        <f>'Permitted Sources'!B604</f>
        <v>56</v>
      </c>
      <c r="C780" s="138">
        <f>'Permitted Sources'!C604</f>
        <v>56037</v>
      </c>
      <c r="D780" s="138">
        <f>'Permitted Sources'!F604</f>
        <v>10201002</v>
      </c>
      <c r="E780" t="str">
        <f>'Permitted Sources'!I604</f>
        <v>Process Heaters</v>
      </c>
      <c r="F780" s="177">
        <f>'Permitted Sources'!J604</f>
        <v>0.219</v>
      </c>
      <c r="G780" s="177">
        <f>'Permitted Sources'!K604</f>
        <v>4.3799999999999999E-2</v>
      </c>
      <c r="H780" s="177">
        <f>'Permitted Sources'!L604</f>
        <v>4.3799999999999999E-2</v>
      </c>
      <c r="I780" s="177" t="str">
        <f>'Permitted Sources'!M604</f>
        <v/>
      </c>
      <c r="J780" s="177" t="str">
        <f>'Permitted Sources'!N604</f>
        <v/>
      </c>
      <c r="K780" s="221" t="str">
        <f>VLOOKUP(C780,fips_xref!$A$5:$H$28,8,FALSE)</f>
        <v>Total</v>
      </c>
      <c r="L780" s="25" t="str">
        <f t="shared" si="12"/>
        <v>Heaters</v>
      </c>
    </row>
    <row r="781" spans="1:12" x14ac:dyDescent="0.2">
      <c r="A781" s="138" t="str">
        <f>'Permitted Sources'!A605</f>
        <v>WYDEQ Permitted Sources</v>
      </c>
      <c r="B781" s="138" t="str">
        <f>'Permitted Sources'!B605</f>
        <v>56</v>
      </c>
      <c r="C781" s="138">
        <f>'Permitted Sources'!C605</f>
        <v>56037</v>
      </c>
      <c r="D781" s="138">
        <f>'Permitted Sources'!F605</f>
        <v>10201002</v>
      </c>
      <c r="E781" t="str">
        <f>'Permitted Sources'!I605</f>
        <v>Process Heaters</v>
      </c>
      <c r="F781" s="177">
        <f>'Permitted Sources'!J605</f>
        <v>0.219</v>
      </c>
      <c r="G781" s="177">
        <f>'Permitted Sources'!K605</f>
        <v>4.3799999999999999E-2</v>
      </c>
      <c r="H781" s="177">
        <f>'Permitted Sources'!L605</f>
        <v>4.3799999999999999E-2</v>
      </c>
      <c r="I781" s="177" t="str">
        <f>'Permitted Sources'!M605</f>
        <v/>
      </c>
      <c r="J781" s="177" t="str">
        <f>'Permitted Sources'!N605</f>
        <v/>
      </c>
      <c r="K781" s="221" t="str">
        <f>VLOOKUP(C781,fips_xref!$A$5:$H$28,8,FALSE)</f>
        <v>Total</v>
      </c>
      <c r="L781" s="25" t="str">
        <f t="shared" si="12"/>
        <v>Heaters</v>
      </c>
    </row>
    <row r="782" spans="1:12" x14ac:dyDescent="0.2">
      <c r="A782" s="138" t="str">
        <f>'Permitted Sources'!A606</f>
        <v>WYDEQ Permitted Sources</v>
      </c>
      <c r="B782" s="138" t="str">
        <f>'Permitted Sources'!B606</f>
        <v>56</v>
      </c>
      <c r="C782" s="138">
        <f>'Permitted Sources'!C606</f>
        <v>56037</v>
      </c>
      <c r="D782" s="138">
        <f>'Permitted Sources'!F606</f>
        <v>31000227</v>
      </c>
      <c r="E782" t="str">
        <f>'Permitted Sources'!I606</f>
        <v>Dehydrator</v>
      </c>
      <c r="F782" s="177">
        <f>'Permitted Sources'!J606</f>
        <v>0</v>
      </c>
      <c r="G782" s="177">
        <f>'Permitted Sources'!K606</f>
        <v>17.52</v>
      </c>
      <c r="H782" s="177">
        <f>'Permitted Sources'!L606</f>
        <v>0</v>
      </c>
      <c r="I782" s="177" t="str">
        <f>'Permitted Sources'!M606</f>
        <v/>
      </c>
      <c r="J782" s="177" t="str">
        <f>'Permitted Sources'!N606</f>
        <v/>
      </c>
      <c r="K782" s="221" t="str">
        <f>VLOOKUP(C782,fips_xref!$A$5:$H$28,8,FALSE)</f>
        <v>Total</v>
      </c>
      <c r="L782" s="25" t="str">
        <f t="shared" si="12"/>
        <v>Dehydrator</v>
      </c>
    </row>
    <row r="783" spans="1:12" x14ac:dyDescent="0.2">
      <c r="A783" s="138" t="str">
        <f>'Permitted Sources'!A607</f>
        <v>WYDEQ Permitted Sources</v>
      </c>
      <c r="B783" s="138" t="str">
        <f>'Permitted Sources'!B607</f>
        <v>56</v>
      </c>
      <c r="C783" s="138">
        <f>'Permitted Sources'!C607</f>
        <v>56037</v>
      </c>
      <c r="D783" s="138">
        <f>'Permitted Sources'!F607</f>
        <v>40400311</v>
      </c>
      <c r="E783" t="str">
        <f>'Permitted Sources'!I607</f>
        <v>Permitted Tank Losses</v>
      </c>
      <c r="F783" s="177">
        <f>'Permitted Sources'!J607</f>
        <v>0</v>
      </c>
      <c r="G783" s="177">
        <f>'Permitted Sources'!K607</f>
        <v>2.19</v>
      </c>
      <c r="H783" s="177">
        <f>'Permitted Sources'!L607</f>
        <v>0</v>
      </c>
      <c r="I783" s="177" t="str">
        <f>'Permitted Sources'!M607</f>
        <v/>
      </c>
      <c r="J783" s="177" t="str">
        <f>'Permitted Sources'!N607</f>
        <v/>
      </c>
      <c r="K783" s="221" t="str">
        <f>VLOOKUP(C783,fips_xref!$A$5:$H$28,8,FALSE)</f>
        <v>Total</v>
      </c>
      <c r="L783" s="25" t="str">
        <f t="shared" si="12"/>
        <v xml:space="preserve">Condensate tank </v>
      </c>
    </row>
    <row r="784" spans="1:12" x14ac:dyDescent="0.2">
      <c r="A784" s="138" t="str">
        <f>'Permitted Sources'!A608</f>
        <v>WYDEQ Permitted Sources</v>
      </c>
      <c r="B784" s="138" t="str">
        <f>'Permitted Sources'!B608</f>
        <v>56</v>
      </c>
      <c r="C784" s="138">
        <f>'Permitted Sources'!C608</f>
        <v>56037</v>
      </c>
      <c r="D784" s="138">
        <f>'Permitted Sources'!F608</f>
        <v>40400311</v>
      </c>
      <c r="E784" t="str">
        <f>'Permitted Sources'!I608</f>
        <v>Permitted Tank Losses</v>
      </c>
      <c r="F784" s="177">
        <f>'Permitted Sources'!J608</f>
        <v>0.39419999999999999</v>
      </c>
      <c r="G784" s="177">
        <f>'Permitted Sources'!K608</f>
        <v>7.6212</v>
      </c>
      <c r="H784" s="177">
        <f>'Permitted Sources'!L608</f>
        <v>0.39419999999999999</v>
      </c>
      <c r="I784" s="177" t="str">
        <f>'Permitted Sources'!M608</f>
        <v/>
      </c>
      <c r="J784" s="177" t="str">
        <f>'Permitted Sources'!N608</f>
        <v/>
      </c>
      <c r="K784" s="221" t="str">
        <f>VLOOKUP(C784,fips_xref!$A$5:$H$28,8,FALSE)</f>
        <v>Total</v>
      </c>
      <c r="L784" s="25" t="str">
        <f t="shared" si="12"/>
        <v xml:space="preserve">Condensate tank </v>
      </c>
    </row>
    <row r="785" spans="1:12" x14ac:dyDescent="0.2">
      <c r="A785" s="138" t="str">
        <f>'Permitted Sources'!A609</f>
        <v>WYDEQ Permitted Sources</v>
      </c>
      <c r="B785" s="138" t="str">
        <f>'Permitted Sources'!B609</f>
        <v>56</v>
      </c>
      <c r="C785" s="138">
        <f>'Permitted Sources'!C609</f>
        <v>56037</v>
      </c>
      <c r="D785" s="138">
        <f>'Permitted Sources'!F609</f>
        <v>31000227</v>
      </c>
      <c r="E785" t="str">
        <f>'Permitted Sources'!I609</f>
        <v>Dehydrator</v>
      </c>
      <c r="F785" s="177">
        <f>'Permitted Sources'!J609</f>
        <v>0.438</v>
      </c>
      <c r="G785" s="177">
        <f>'Permitted Sources'!K609</f>
        <v>5.2560000000000002</v>
      </c>
      <c r="H785" s="177">
        <f>'Permitted Sources'!L609</f>
        <v>0.438</v>
      </c>
      <c r="I785" s="177" t="str">
        <f>'Permitted Sources'!M609</f>
        <v/>
      </c>
      <c r="J785" s="177" t="str">
        <f>'Permitted Sources'!N609</f>
        <v/>
      </c>
      <c r="K785" s="221" t="str">
        <f>VLOOKUP(C785,fips_xref!$A$5:$H$28,8,FALSE)</f>
        <v>Total</v>
      </c>
      <c r="L785" s="25" t="str">
        <f t="shared" si="12"/>
        <v>Dehydrator</v>
      </c>
    </row>
    <row r="786" spans="1:12" x14ac:dyDescent="0.2">
      <c r="A786" s="138" t="str">
        <f>'Permitted Sources'!A610</f>
        <v>WYDEQ Permitted Sources</v>
      </c>
      <c r="B786" s="138" t="str">
        <f>'Permitted Sources'!B610</f>
        <v>56</v>
      </c>
      <c r="C786" s="138">
        <f>'Permitted Sources'!C610</f>
        <v>56037</v>
      </c>
      <c r="D786" s="138">
        <f>'Permitted Sources'!F610</f>
        <v>31000216</v>
      </c>
      <c r="E786" t="str">
        <f>'Permitted Sources'!I610</f>
        <v xml:space="preserve">Natural Gas Production, Flares </v>
      </c>
      <c r="F786" s="177">
        <f>'Permitted Sources'!J610</f>
        <v>2.19</v>
      </c>
      <c r="G786" s="177">
        <f>'Permitted Sources'!K610</f>
        <v>0</v>
      </c>
      <c r="H786" s="177">
        <f>'Permitted Sources'!L610</f>
        <v>4.8179999999999996</v>
      </c>
      <c r="I786" s="177" t="str">
        <f>'Permitted Sources'!M610</f>
        <v/>
      </c>
      <c r="J786" s="177" t="str">
        <f>'Permitted Sources'!N610</f>
        <v/>
      </c>
      <c r="K786" s="221" t="str">
        <f>VLOOKUP(C786,fips_xref!$A$5:$H$28,8,FALSE)</f>
        <v>Total</v>
      </c>
      <c r="L786" s="25" t="str">
        <f t="shared" si="12"/>
        <v xml:space="preserve">Natural Gas Production, Flares </v>
      </c>
    </row>
    <row r="787" spans="1:12" x14ac:dyDescent="0.2">
      <c r="A787" s="138" t="str">
        <f>'Permitted Sources'!A611</f>
        <v>WYDEQ Permitted Sources</v>
      </c>
      <c r="B787" s="138" t="str">
        <f>'Permitted Sources'!B611</f>
        <v>56</v>
      </c>
      <c r="C787" s="138">
        <f>'Permitted Sources'!C611</f>
        <v>56037</v>
      </c>
      <c r="D787" s="138">
        <f>'Permitted Sources'!F611</f>
        <v>31000299</v>
      </c>
      <c r="E787" t="str">
        <f>'Permitted Sources'!I611</f>
        <v>Other Not Classified</v>
      </c>
      <c r="F787" s="177">
        <f>'Permitted Sources'!J611</f>
        <v>1.752</v>
      </c>
      <c r="G787" s="177">
        <f>'Permitted Sources'!K611</f>
        <v>0.438</v>
      </c>
      <c r="H787" s="177">
        <f>'Permitted Sources'!L611</f>
        <v>0.438</v>
      </c>
      <c r="I787" s="177" t="str">
        <f>'Permitted Sources'!M611</f>
        <v/>
      </c>
      <c r="J787" s="177" t="str">
        <f>'Permitted Sources'!N611</f>
        <v/>
      </c>
      <c r="K787" s="221" t="str">
        <f>VLOOKUP(C787,fips_xref!$A$5:$H$28,8,FALSE)</f>
        <v>Total</v>
      </c>
      <c r="L787" s="25" t="str">
        <f t="shared" si="12"/>
        <v>Other Not Classified</v>
      </c>
    </row>
    <row r="788" spans="1:12" x14ac:dyDescent="0.2">
      <c r="A788" s="138" t="str">
        <f>'Permitted Sources'!A612</f>
        <v>WYDEQ Permitted Sources</v>
      </c>
      <c r="B788" s="138" t="str">
        <f>'Permitted Sources'!B612</f>
        <v>56</v>
      </c>
      <c r="C788" s="138">
        <f>'Permitted Sources'!C612</f>
        <v>56037</v>
      </c>
      <c r="D788" s="138">
        <f>'Permitted Sources'!F612</f>
        <v>31000299</v>
      </c>
      <c r="E788" t="str">
        <f>'Permitted Sources'!I612</f>
        <v>Other Not Classified</v>
      </c>
      <c r="F788" s="177">
        <f>'Permitted Sources'!J612</f>
        <v>1.3140000000000001</v>
      </c>
      <c r="G788" s="177">
        <f>'Permitted Sources'!K612</f>
        <v>0</v>
      </c>
      <c r="H788" s="177">
        <f>'Permitted Sources'!L612</f>
        <v>0.876</v>
      </c>
      <c r="I788" s="177" t="str">
        <f>'Permitted Sources'!M612</f>
        <v/>
      </c>
      <c r="J788" s="177" t="str">
        <f>'Permitted Sources'!N612</f>
        <v/>
      </c>
      <c r="K788" s="221" t="str">
        <f>VLOOKUP(C788,fips_xref!$A$5:$H$28,8,FALSE)</f>
        <v>Total</v>
      </c>
      <c r="L788" s="25" t="str">
        <f t="shared" si="12"/>
        <v>Other Not Classified</v>
      </c>
    </row>
    <row r="789" spans="1:12" x14ac:dyDescent="0.2">
      <c r="A789" s="138" t="str">
        <f>'Permitted Sources'!A613</f>
        <v>WYDEQ Permitted Sources</v>
      </c>
      <c r="B789" s="138" t="str">
        <f>'Permitted Sources'!B613</f>
        <v>56</v>
      </c>
      <c r="C789" s="138">
        <f>'Permitted Sources'!C613</f>
        <v>56037</v>
      </c>
      <c r="D789" s="138">
        <f>'Permitted Sources'!F613</f>
        <v>31000227</v>
      </c>
      <c r="E789" t="str">
        <f>'Permitted Sources'!I613</f>
        <v>Dehydrator</v>
      </c>
      <c r="F789" s="177">
        <f>'Permitted Sources'!J613</f>
        <v>0</v>
      </c>
      <c r="G789" s="177">
        <f>'Permitted Sources'!K613</f>
        <v>0.876</v>
      </c>
      <c r="H789" s="177">
        <f>'Permitted Sources'!L613</f>
        <v>0</v>
      </c>
      <c r="I789" s="177" t="str">
        <f>'Permitted Sources'!M613</f>
        <v/>
      </c>
      <c r="J789" s="177" t="str">
        <f>'Permitted Sources'!N613</f>
        <v/>
      </c>
      <c r="K789" s="221" t="str">
        <f>VLOOKUP(C789,fips_xref!$A$5:$H$28,8,FALSE)</f>
        <v>Total</v>
      </c>
      <c r="L789" s="25" t="str">
        <f t="shared" si="12"/>
        <v>Dehydrator</v>
      </c>
    </row>
    <row r="790" spans="1:12" x14ac:dyDescent="0.2">
      <c r="A790" s="138" t="str">
        <f>'Permitted Sources'!A614</f>
        <v>WYDEQ Permitted Sources</v>
      </c>
      <c r="B790" s="138" t="str">
        <f>'Permitted Sources'!B614</f>
        <v>56</v>
      </c>
      <c r="C790" s="138">
        <f>'Permitted Sources'!C614</f>
        <v>56037</v>
      </c>
      <c r="D790" s="138">
        <f>'Permitted Sources'!F614</f>
        <v>31000299</v>
      </c>
      <c r="E790" t="str">
        <f>'Permitted Sources'!I614</f>
        <v>Other Not Classified</v>
      </c>
      <c r="F790" s="177">
        <f>'Permitted Sources'!J614</f>
        <v>3.0659999999999998</v>
      </c>
      <c r="G790" s="177">
        <f>'Permitted Sources'!K614</f>
        <v>0.438</v>
      </c>
      <c r="H790" s="177">
        <f>'Permitted Sources'!L614</f>
        <v>0.876</v>
      </c>
      <c r="I790" s="177" t="str">
        <f>'Permitted Sources'!M614</f>
        <v/>
      </c>
      <c r="J790" s="177" t="str">
        <f>'Permitted Sources'!N614</f>
        <v/>
      </c>
      <c r="K790" s="221" t="str">
        <f>VLOOKUP(C790,fips_xref!$A$5:$H$28,8,FALSE)</f>
        <v>Total</v>
      </c>
      <c r="L790" s="25" t="str">
        <f t="shared" si="12"/>
        <v>Other Not Classified</v>
      </c>
    </row>
    <row r="791" spans="1:12" x14ac:dyDescent="0.2">
      <c r="A791" s="138" t="str">
        <f>'Permitted Sources'!A615</f>
        <v>WYDEQ Permitted Sources</v>
      </c>
      <c r="B791" s="138" t="str">
        <f>'Permitted Sources'!B615</f>
        <v>56</v>
      </c>
      <c r="C791" s="138">
        <f>'Permitted Sources'!C615</f>
        <v>56037</v>
      </c>
      <c r="D791" s="138">
        <f>'Permitted Sources'!F615</f>
        <v>31088811</v>
      </c>
      <c r="E791" t="str">
        <f>'Permitted Sources'!I615</f>
        <v>Permitted Fugitives</v>
      </c>
      <c r="F791" s="177">
        <f>'Permitted Sources'!J615</f>
        <v>0</v>
      </c>
      <c r="G791" s="177">
        <f>'Permitted Sources'!K615</f>
        <v>5.2560000000000002</v>
      </c>
      <c r="H791" s="177">
        <f>'Permitted Sources'!L615</f>
        <v>0</v>
      </c>
      <c r="I791" s="177" t="str">
        <f>'Permitted Sources'!M615</f>
        <v/>
      </c>
      <c r="J791" s="177" t="str">
        <f>'Permitted Sources'!N615</f>
        <v/>
      </c>
      <c r="K791" s="221" t="str">
        <f>VLOOKUP(C791,fips_xref!$A$5:$H$28,8,FALSE)</f>
        <v>Total</v>
      </c>
      <c r="L791" s="25" t="str">
        <f t="shared" si="12"/>
        <v>Fugitives</v>
      </c>
    </row>
    <row r="792" spans="1:12" x14ac:dyDescent="0.2">
      <c r="A792" s="138" t="str">
        <f>'Permitted Sources'!A616</f>
        <v>WYDEQ Permitted Sources</v>
      </c>
      <c r="B792" s="138" t="str">
        <f>'Permitted Sources'!B616</f>
        <v>56</v>
      </c>
      <c r="C792" s="138">
        <f>'Permitted Sources'!C616</f>
        <v>56037</v>
      </c>
      <c r="D792" s="138">
        <f>'Permitted Sources'!F616</f>
        <v>10201002</v>
      </c>
      <c r="E792" t="str">
        <f>'Permitted Sources'!I616</f>
        <v>Process Heaters</v>
      </c>
      <c r="F792" s="177">
        <f>'Permitted Sources'!J616</f>
        <v>8.7599999999999997E-2</v>
      </c>
      <c r="G792" s="177">
        <f>'Permitted Sources'!K616</f>
        <v>4.3799999999999999E-2</v>
      </c>
      <c r="H792" s="177">
        <f>'Permitted Sources'!L616</f>
        <v>4.3799999999999999E-2</v>
      </c>
      <c r="I792" s="177" t="str">
        <f>'Permitted Sources'!M616</f>
        <v/>
      </c>
      <c r="J792" s="177" t="str">
        <f>'Permitted Sources'!N616</f>
        <v/>
      </c>
      <c r="K792" s="221" t="str">
        <f>VLOOKUP(C792,fips_xref!$A$5:$H$28,8,FALSE)</f>
        <v>Total</v>
      </c>
      <c r="L792" s="25" t="str">
        <f t="shared" si="12"/>
        <v>Heaters</v>
      </c>
    </row>
    <row r="793" spans="1:12" x14ac:dyDescent="0.2">
      <c r="A793" s="138" t="str">
        <f>'Permitted Sources'!A617</f>
        <v>WYDEQ Permitted Sources</v>
      </c>
      <c r="B793" s="138" t="str">
        <f>'Permitted Sources'!B617</f>
        <v>56</v>
      </c>
      <c r="C793" s="138">
        <f>'Permitted Sources'!C617</f>
        <v>56037</v>
      </c>
      <c r="D793" s="138">
        <f>'Permitted Sources'!F617</f>
        <v>10201002</v>
      </c>
      <c r="E793" t="str">
        <f>'Permitted Sources'!I617</f>
        <v>Process Heaters</v>
      </c>
      <c r="F793" s="177">
        <f>'Permitted Sources'!J617</f>
        <v>8.7599999999999997E-2</v>
      </c>
      <c r="G793" s="177">
        <f>'Permitted Sources'!K617</f>
        <v>4.3799999999999999E-2</v>
      </c>
      <c r="H793" s="177">
        <f>'Permitted Sources'!L617</f>
        <v>4.3799999999999999E-2</v>
      </c>
      <c r="I793" s="177" t="str">
        <f>'Permitted Sources'!M617</f>
        <v/>
      </c>
      <c r="J793" s="177" t="str">
        <f>'Permitted Sources'!N617</f>
        <v/>
      </c>
      <c r="K793" s="221" t="str">
        <f>VLOOKUP(C793,fips_xref!$A$5:$H$28,8,FALSE)</f>
        <v>Total</v>
      </c>
      <c r="L793" s="25" t="str">
        <f t="shared" si="12"/>
        <v>Heaters</v>
      </c>
    </row>
    <row r="794" spans="1:12" x14ac:dyDescent="0.2">
      <c r="A794" s="138" t="str">
        <f>'Permitted Sources'!A618</f>
        <v>WYDEQ Permitted Sources</v>
      </c>
      <c r="B794" s="138" t="str">
        <f>'Permitted Sources'!B618</f>
        <v>56</v>
      </c>
      <c r="C794" s="138">
        <f>'Permitted Sources'!C618</f>
        <v>56037</v>
      </c>
      <c r="D794" s="138">
        <f>'Permitted Sources'!F618</f>
        <v>31000299</v>
      </c>
      <c r="E794" t="str">
        <f>'Permitted Sources'!I618</f>
        <v>Other Not Classified</v>
      </c>
      <c r="F794" s="177">
        <f>'Permitted Sources'!J618</f>
        <v>1.3140000000000001</v>
      </c>
      <c r="G794" s="177">
        <f>'Permitted Sources'!K618</f>
        <v>0</v>
      </c>
      <c r="H794" s="177">
        <f>'Permitted Sources'!L618</f>
        <v>1.3140000000000001</v>
      </c>
      <c r="I794" s="177" t="str">
        <f>'Permitted Sources'!M618</f>
        <v/>
      </c>
      <c r="J794" s="177" t="str">
        <f>'Permitted Sources'!N618</f>
        <v/>
      </c>
      <c r="K794" s="221" t="str">
        <f>VLOOKUP(C794,fips_xref!$A$5:$H$28,8,FALSE)</f>
        <v>Total</v>
      </c>
      <c r="L794" s="25" t="str">
        <f t="shared" si="12"/>
        <v>Other Not Classified</v>
      </c>
    </row>
    <row r="795" spans="1:12" x14ac:dyDescent="0.2">
      <c r="A795" s="138" t="str">
        <f>'Permitted Sources'!A619</f>
        <v>WYDEQ Permitted Sources</v>
      </c>
      <c r="B795" s="138" t="str">
        <f>'Permitted Sources'!B619</f>
        <v>56</v>
      </c>
      <c r="C795" s="138">
        <f>'Permitted Sources'!C619</f>
        <v>56037</v>
      </c>
      <c r="D795" s="138">
        <f>'Permitted Sources'!F619</f>
        <v>31000299</v>
      </c>
      <c r="E795" t="str">
        <f>'Permitted Sources'!I619</f>
        <v>Other Not Classified</v>
      </c>
      <c r="F795" s="177">
        <f>'Permitted Sources'!J619</f>
        <v>3.0659999999999998</v>
      </c>
      <c r="G795" s="177">
        <f>'Permitted Sources'!K619</f>
        <v>0.438</v>
      </c>
      <c r="H795" s="177">
        <f>'Permitted Sources'!L619</f>
        <v>0.876</v>
      </c>
      <c r="I795" s="177" t="str">
        <f>'Permitted Sources'!M619</f>
        <v/>
      </c>
      <c r="J795" s="177" t="str">
        <f>'Permitted Sources'!N619</f>
        <v/>
      </c>
      <c r="K795" s="221" t="str">
        <f>VLOOKUP(C795,fips_xref!$A$5:$H$28,8,FALSE)</f>
        <v>Total</v>
      </c>
      <c r="L795" s="25" t="str">
        <f t="shared" si="12"/>
        <v>Other Not Classified</v>
      </c>
    </row>
    <row r="796" spans="1:12" x14ac:dyDescent="0.2">
      <c r="A796" s="138" t="str">
        <f>'Permitted Sources'!A620</f>
        <v>WYDEQ Permitted Sources</v>
      </c>
      <c r="B796" s="138" t="str">
        <f>'Permitted Sources'!B620</f>
        <v>56</v>
      </c>
      <c r="C796" s="138">
        <f>'Permitted Sources'!C620</f>
        <v>56037</v>
      </c>
      <c r="D796" s="138">
        <f>'Permitted Sources'!F620</f>
        <v>10201002</v>
      </c>
      <c r="E796" t="str">
        <f>'Permitted Sources'!I620</f>
        <v>Process Heaters</v>
      </c>
      <c r="F796" s="177">
        <f>'Permitted Sources'!J620</f>
        <v>2.6280000000000001</v>
      </c>
      <c r="G796" s="177">
        <f>'Permitted Sources'!K620</f>
        <v>8.7599999999999997E-2</v>
      </c>
      <c r="H796" s="177">
        <f>'Permitted Sources'!L620</f>
        <v>0.219</v>
      </c>
      <c r="I796" s="177" t="str">
        <f>'Permitted Sources'!M620</f>
        <v/>
      </c>
      <c r="J796" s="177" t="str">
        <f>'Permitted Sources'!N620</f>
        <v/>
      </c>
      <c r="K796" s="221" t="str">
        <f>VLOOKUP(C796,fips_xref!$A$5:$H$28,8,FALSE)</f>
        <v>Total</v>
      </c>
      <c r="L796" s="25" t="str">
        <f t="shared" si="12"/>
        <v>Heaters</v>
      </c>
    </row>
    <row r="797" spans="1:12" x14ac:dyDescent="0.2">
      <c r="A797" s="138" t="str">
        <f>'Permitted Sources'!A621</f>
        <v>WYDEQ Permitted Sources</v>
      </c>
      <c r="B797" s="138" t="str">
        <f>'Permitted Sources'!B621</f>
        <v>56</v>
      </c>
      <c r="C797" s="138">
        <f>'Permitted Sources'!C621</f>
        <v>56037</v>
      </c>
      <c r="D797" s="138">
        <f>'Permitted Sources'!F621</f>
        <v>31000227</v>
      </c>
      <c r="E797" t="str">
        <f>'Permitted Sources'!I621</f>
        <v>Dehydrator</v>
      </c>
      <c r="F797" s="177">
        <f>'Permitted Sources'!J621</f>
        <v>0.438</v>
      </c>
      <c r="G797" s="177">
        <f>'Permitted Sources'!K621</f>
        <v>0.438</v>
      </c>
      <c r="H797" s="177">
        <f>'Permitted Sources'!L621</f>
        <v>0.438</v>
      </c>
      <c r="I797" s="177" t="str">
        <f>'Permitted Sources'!M621</f>
        <v/>
      </c>
      <c r="J797" s="177" t="str">
        <f>'Permitted Sources'!N621</f>
        <v/>
      </c>
      <c r="K797" s="221" t="str">
        <f>VLOOKUP(C797,fips_xref!$A$5:$H$28,8,FALSE)</f>
        <v>Total</v>
      </c>
      <c r="L797" s="25" t="str">
        <f t="shared" si="12"/>
        <v>Dehydrator</v>
      </c>
    </row>
    <row r="798" spans="1:12" x14ac:dyDescent="0.2">
      <c r="A798" s="138" t="str">
        <f>'Permitted Sources'!A622</f>
        <v>WYDEQ Permitted Sources</v>
      </c>
      <c r="B798" s="138" t="str">
        <f>'Permitted Sources'!B622</f>
        <v>56</v>
      </c>
      <c r="C798" s="138">
        <f>'Permitted Sources'!C622</f>
        <v>56037</v>
      </c>
      <c r="D798" s="138">
        <f>'Permitted Sources'!F622</f>
        <v>31000216</v>
      </c>
      <c r="E798" t="str">
        <f>'Permitted Sources'!I622</f>
        <v xml:space="preserve">Natural Gas Production, Flares </v>
      </c>
      <c r="F798" s="177">
        <f>'Permitted Sources'!J622</f>
        <v>0.438</v>
      </c>
      <c r="G798" s="177">
        <f>'Permitted Sources'!K622</f>
        <v>2.19</v>
      </c>
      <c r="H798" s="177">
        <f>'Permitted Sources'!L622</f>
        <v>0.438</v>
      </c>
      <c r="I798" s="177" t="str">
        <f>'Permitted Sources'!M622</f>
        <v/>
      </c>
      <c r="J798" s="177" t="str">
        <f>'Permitted Sources'!N622</f>
        <v/>
      </c>
      <c r="K798" s="221" t="str">
        <f>VLOOKUP(C798,fips_xref!$A$5:$H$28,8,FALSE)</f>
        <v>Total</v>
      </c>
      <c r="L798" s="25" t="str">
        <f t="shared" si="12"/>
        <v xml:space="preserve">Natural Gas Production, Flares </v>
      </c>
    </row>
    <row r="799" spans="1:12" x14ac:dyDescent="0.2">
      <c r="A799" s="138" t="str">
        <f>'Permitted Sources'!A623</f>
        <v>WYDEQ Permitted Sources</v>
      </c>
      <c r="B799" s="138" t="str">
        <f>'Permitted Sources'!B623</f>
        <v>56</v>
      </c>
      <c r="C799" s="138">
        <f>'Permitted Sources'!C623</f>
        <v>56037</v>
      </c>
      <c r="D799" s="138">
        <f>'Permitted Sources'!F623</f>
        <v>31000299</v>
      </c>
      <c r="E799" t="str">
        <f>'Permitted Sources'!I623</f>
        <v>Other Not Classified</v>
      </c>
      <c r="F799" s="177">
        <f>'Permitted Sources'!J623</f>
        <v>0</v>
      </c>
      <c r="G799" s="177">
        <f>'Permitted Sources'!K623</f>
        <v>0.876</v>
      </c>
      <c r="H799" s="177">
        <f>'Permitted Sources'!L623</f>
        <v>0</v>
      </c>
      <c r="I799" s="177" t="str">
        <f>'Permitted Sources'!M623</f>
        <v/>
      </c>
      <c r="J799" s="177" t="str">
        <f>'Permitted Sources'!N623</f>
        <v/>
      </c>
      <c r="K799" s="221" t="str">
        <f>VLOOKUP(C799,fips_xref!$A$5:$H$28,8,FALSE)</f>
        <v>Total</v>
      </c>
      <c r="L799" s="25" t="str">
        <f t="shared" si="12"/>
        <v>Other Not Classified</v>
      </c>
    </row>
    <row r="800" spans="1:12" x14ac:dyDescent="0.2">
      <c r="A800" s="138" t="str">
        <f>'Permitted Sources'!A624</f>
        <v>WYDEQ Permitted Sources</v>
      </c>
      <c r="B800" s="138" t="str">
        <f>'Permitted Sources'!B624</f>
        <v>56</v>
      </c>
      <c r="C800" s="138">
        <f>'Permitted Sources'!C624</f>
        <v>56037</v>
      </c>
      <c r="D800" s="138">
        <f>'Permitted Sources'!F624</f>
        <v>31000227</v>
      </c>
      <c r="E800" t="str">
        <f>'Permitted Sources'!I624</f>
        <v>Dehydrator</v>
      </c>
      <c r="F800" s="177">
        <f>'Permitted Sources'!J624</f>
        <v>0.13139999999999999</v>
      </c>
      <c r="G800" s="177">
        <f>'Permitted Sources'!K624</f>
        <v>0</v>
      </c>
      <c r="H800" s="177">
        <f>'Permitted Sources'!L624</f>
        <v>4.3799999999999999E-2</v>
      </c>
      <c r="I800" s="177" t="str">
        <f>'Permitted Sources'!M624</f>
        <v/>
      </c>
      <c r="J800" s="177" t="str">
        <f>'Permitted Sources'!N624</f>
        <v/>
      </c>
      <c r="K800" s="221" t="str">
        <f>VLOOKUP(C800,fips_xref!$A$5:$H$28,8,FALSE)</f>
        <v>Total</v>
      </c>
      <c r="L800" s="25" t="str">
        <f t="shared" si="12"/>
        <v>Dehydrator</v>
      </c>
    </row>
    <row r="801" spans="1:12" x14ac:dyDescent="0.2">
      <c r="A801" s="138" t="str">
        <f>'Permitted Sources'!A625</f>
        <v>WYDEQ Permitted Sources</v>
      </c>
      <c r="B801" s="138" t="str">
        <f>'Permitted Sources'!B625</f>
        <v>56</v>
      </c>
      <c r="C801" s="138">
        <f>'Permitted Sources'!C625</f>
        <v>56037</v>
      </c>
      <c r="D801" s="138">
        <f>'Permitted Sources'!F625</f>
        <v>31000299</v>
      </c>
      <c r="E801" t="str">
        <f>'Permitted Sources'!I625</f>
        <v>Other Not Classified</v>
      </c>
      <c r="F801" s="177">
        <f>'Permitted Sources'!J625</f>
        <v>6.1319999999999997</v>
      </c>
      <c r="G801" s="177">
        <f>'Permitted Sources'!K625</f>
        <v>0.30353400000000003</v>
      </c>
      <c r="H801" s="177">
        <f>'Permitted Sources'!L625</f>
        <v>5.2560000000000002</v>
      </c>
      <c r="I801" s="177" t="str">
        <f>'Permitted Sources'!M625</f>
        <v/>
      </c>
      <c r="J801" s="177" t="str">
        <f>'Permitted Sources'!N625</f>
        <v/>
      </c>
      <c r="K801" s="221" t="str">
        <f>VLOOKUP(C801,fips_xref!$A$5:$H$28,8,FALSE)</f>
        <v>Total</v>
      </c>
      <c r="L801" s="25" t="str">
        <f t="shared" si="12"/>
        <v>Other Not Classified</v>
      </c>
    </row>
    <row r="802" spans="1:12" x14ac:dyDescent="0.2">
      <c r="A802" s="138" t="str">
        <f>'Permitted Sources'!A626</f>
        <v>WYDEQ Permitted Sources</v>
      </c>
      <c r="B802" s="138" t="str">
        <f>'Permitted Sources'!B626</f>
        <v>56</v>
      </c>
      <c r="C802" s="138">
        <f>'Permitted Sources'!C626</f>
        <v>56037</v>
      </c>
      <c r="D802" s="138">
        <f>'Permitted Sources'!F626</f>
        <v>31000227</v>
      </c>
      <c r="E802" t="str">
        <f>'Permitted Sources'!I626</f>
        <v>Dehydrator</v>
      </c>
      <c r="F802" s="177">
        <f>'Permitted Sources'!J626</f>
        <v>0</v>
      </c>
      <c r="G802" s="177">
        <f>'Permitted Sources'!K626</f>
        <v>21.9</v>
      </c>
      <c r="H802" s="177">
        <f>'Permitted Sources'!L626</f>
        <v>0</v>
      </c>
      <c r="I802" s="177" t="str">
        <f>'Permitted Sources'!M626</f>
        <v/>
      </c>
      <c r="J802" s="177" t="str">
        <f>'Permitted Sources'!N626</f>
        <v/>
      </c>
      <c r="K802" s="221" t="str">
        <f>VLOOKUP(C802,fips_xref!$A$5:$H$28,8,FALSE)</f>
        <v>Total</v>
      </c>
      <c r="L802" s="25" t="str">
        <f t="shared" si="12"/>
        <v>Dehydrator</v>
      </c>
    </row>
    <row r="803" spans="1:12" x14ac:dyDescent="0.2">
      <c r="A803" s="138" t="str">
        <f>'Permitted Sources'!A627</f>
        <v>WYDEQ Permitted Sources</v>
      </c>
      <c r="B803" s="138" t="str">
        <f>'Permitted Sources'!B627</f>
        <v>56</v>
      </c>
      <c r="C803" s="138">
        <f>'Permitted Sources'!C627</f>
        <v>56037</v>
      </c>
      <c r="D803" s="138">
        <f>'Permitted Sources'!F627</f>
        <v>31000227</v>
      </c>
      <c r="E803" t="str">
        <f>'Permitted Sources'!I627</f>
        <v>Dehydrator</v>
      </c>
      <c r="F803" s="177">
        <f>'Permitted Sources'!J627</f>
        <v>0.17519999999999999</v>
      </c>
      <c r="G803" s="177">
        <f>'Permitted Sources'!K627</f>
        <v>0</v>
      </c>
      <c r="H803" s="177">
        <f>'Permitted Sources'!L627</f>
        <v>4.3799999999999999E-2</v>
      </c>
      <c r="I803" s="177" t="str">
        <f>'Permitted Sources'!M627</f>
        <v/>
      </c>
      <c r="J803" s="177" t="str">
        <f>'Permitted Sources'!N627</f>
        <v/>
      </c>
      <c r="K803" s="221" t="str">
        <f>VLOOKUP(C803,fips_xref!$A$5:$H$28,8,FALSE)</f>
        <v>Total</v>
      </c>
      <c r="L803" s="25" t="str">
        <f t="shared" si="12"/>
        <v>Dehydrator</v>
      </c>
    </row>
    <row r="804" spans="1:12" x14ac:dyDescent="0.2">
      <c r="A804" s="138" t="str">
        <f>'Permitted Sources'!A628</f>
        <v>WYDEQ Permitted Sources</v>
      </c>
      <c r="B804" s="138" t="str">
        <f>'Permitted Sources'!B628</f>
        <v>56</v>
      </c>
      <c r="C804" s="138">
        <f>'Permitted Sources'!C628</f>
        <v>56037</v>
      </c>
      <c r="D804" s="138">
        <f>'Permitted Sources'!F628</f>
        <v>31088811</v>
      </c>
      <c r="E804" t="str">
        <f>'Permitted Sources'!I628</f>
        <v>Permitted Fugitives</v>
      </c>
      <c r="F804" s="177">
        <f>'Permitted Sources'!J628</f>
        <v>0</v>
      </c>
      <c r="G804" s="177">
        <f>'Permitted Sources'!K628</f>
        <v>1.5329999999999999</v>
      </c>
      <c r="H804" s="177">
        <f>'Permitted Sources'!L628</f>
        <v>0</v>
      </c>
      <c r="I804" s="177" t="str">
        <f>'Permitted Sources'!M628</f>
        <v/>
      </c>
      <c r="J804" s="177" t="str">
        <f>'Permitted Sources'!N628</f>
        <v/>
      </c>
      <c r="K804" s="221" t="str">
        <f>VLOOKUP(C804,fips_xref!$A$5:$H$28,8,FALSE)</f>
        <v>Total</v>
      </c>
      <c r="L804" s="25" t="str">
        <f t="shared" si="12"/>
        <v>Fugitives</v>
      </c>
    </row>
    <row r="805" spans="1:12" x14ac:dyDescent="0.2">
      <c r="A805" s="138" t="str">
        <f>'Permitted Sources'!A629</f>
        <v>WYDEQ Permitted Sources</v>
      </c>
      <c r="B805" s="138" t="str">
        <f>'Permitted Sources'!B629</f>
        <v>56</v>
      </c>
      <c r="C805" s="138">
        <f>'Permitted Sources'!C629</f>
        <v>56037</v>
      </c>
      <c r="D805" s="138">
        <f>'Permitted Sources'!F629</f>
        <v>31000299</v>
      </c>
      <c r="E805" t="str">
        <f>'Permitted Sources'!I629</f>
        <v>Other Not Classified</v>
      </c>
      <c r="F805" s="177">
        <f>'Permitted Sources'!J629</f>
        <v>2.3652000000000002</v>
      </c>
      <c r="G805" s="177">
        <f>'Permitted Sources'!K629</f>
        <v>0.17519999999999999</v>
      </c>
      <c r="H805" s="177">
        <f>'Permitted Sources'!L629</f>
        <v>0.17519999999999999</v>
      </c>
      <c r="I805" s="177" t="str">
        <f>'Permitted Sources'!M629</f>
        <v/>
      </c>
      <c r="J805" s="177" t="str">
        <f>'Permitted Sources'!N629</f>
        <v/>
      </c>
      <c r="K805" s="221" t="str">
        <f>VLOOKUP(C805,fips_xref!$A$5:$H$28,8,FALSE)</f>
        <v>Total</v>
      </c>
      <c r="L805" s="25" t="str">
        <f t="shared" si="12"/>
        <v>Other Not Classified</v>
      </c>
    </row>
    <row r="806" spans="1:12" x14ac:dyDescent="0.2">
      <c r="A806" s="138" t="str">
        <f>'Permitted Sources'!A630</f>
        <v>WYDEQ Permitted Sources</v>
      </c>
      <c r="B806" s="138" t="str">
        <f>'Permitted Sources'!B630</f>
        <v>56</v>
      </c>
      <c r="C806" s="138">
        <f>'Permitted Sources'!C630</f>
        <v>56037</v>
      </c>
      <c r="D806" s="138">
        <f>'Permitted Sources'!F630</f>
        <v>31000227</v>
      </c>
      <c r="E806" t="str">
        <f>'Permitted Sources'!I630</f>
        <v>Dehydrator</v>
      </c>
      <c r="F806" s="177">
        <f>'Permitted Sources'!J630</f>
        <v>0</v>
      </c>
      <c r="G806" s="177">
        <f>'Permitted Sources'!K630</f>
        <v>1.7958000000000001</v>
      </c>
      <c r="H806" s="177">
        <f>'Permitted Sources'!L630</f>
        <v>0</v>
      </c>
      <c r="I806" s="177" t="str">
        <f>'Permitted Sources'!M630</f>
        <v/>
      </c>
      <c r="J806" s="177" t="str">
        <f>'Permitted Sources'!N630</f>
        <v/>
      </c>
      <c r="K806" s="221" t="str">
        <f>VLOOKUP(C806,fips_xref!$A$5:$H$28,8,FALSE)</f>
        <v>Total</v>
      </c>
      <c r="L806" s="25" t="str">
        <f t="shared" si="12"/>
        <v>Dehydrator</v>
      </c>
    </row>
    <row r="807" spans="1:12" x14ac:dyDescent="0.2">
      <c r="A807" s="138" t="str">
        <f>'Permitted Sources'!A631</f>
        <v>WYDEQ Permitted Sources</v>
      </c>
      <c r="B807" s="138" t="str">
        <f>'Permitted Sources'!B631</f>
        <v>56</v>
      </c>
      <c r="C807" s="138">
        <f>'Permitted Sources'!C631</f>
        <v>56037</v>
      </c>
      <c r="D807" s="138">
        <f>'Permitted Sources'!F631</f>
        <v>31000227</v>
      </c>
      <c r="E807" t="str">
        <f>'Permitted Sources'!I631</f>
        <v>Dehydrator</v>
      </c>
      <c r="F807" s="177">
        <f>'Permitted Sources'!J631</f>
        <v>0</v>
      </c>
      <c r="G807" s="177">
        <f>'Permitted Sources'!K631</f>
        <v>5.7816000000000001</v>
      </c>
      <c r="H807" s="177">
        <f>'Permitted Sources'!L631</f>
        <v>0</v>
      </c>
      <c r="I807" s="177" t="str">
        <f>'Permitted Sources'!M631</f>
        <v/>
      </c>
      <c r="J807" s="177" t="str">
        <f>'Permitted Sources'!N631</f>
        <v/>
      </c>
      <c r="K807" s="221" t="str">
        <f>VLOOKUP(C807,fips_xref!$A$5:$H$28,8,FALSE)</f>
        <v>Total</v>
      </c>
      <c r="L807" s="25" t="str">
        <f t="shared" si="12"/>
        <v>Dehydrator</v>
      </c>
    </row>
    <row r="808" spans="1:12" x14ac:dyDescent="0.2">
      <c r="A808" s="138" t="str">
        <f>'Permitted Sources'!A632</f>
        <v>WYDEQ Permitted Sources</v>
      </c>
      <c r="B808" s="138" t="str">
        <f>'Permitted Sources'!B632</f>
        <v>56</v>
      </c>
      <c r="C808" s="138">
        <f>'Permitted Sources'!C632</f>
        <v>56037</v>
      </c>
      <c r="D808" s="138">
        <f>'Permitted Sources'!F632</f>
        <v>31000299</v>
      </c>
      <c r="E808" t="str">
        <f>'Permitted Sources'!I632</f>
        <v>Other Not Classified</v>
      </c>
      <c r="F808" s="177">
        <f>'Permitted Sources'!J632</f>
        <v>1.752</v>
      </c>
      <c r="G808" s="177">
        <f>'Permitted Sources'!K632</f>
        <v>0.438</v>
      </c>
      <c r="H808" s="177">
        <f>'Permitted Sources'!L632</f>
        <v>0.438</v>
      </c>
      <c r="I808" s="177" t="str">
        <f>'Permitted Sources'!M632</f>
        <v/>
      </c>
      <c r="J808" s="177" t="str">
        <f>'Permitted Sources'!N632</f>
        <v/>
      </c>
      <c r="K808" s="221" t="str">
        <f>VLOOKUP(C808,fips_xref!$A$5:$H$28,8,FALSE)</f>
        <v>Total</v>
      </c>
      <c r="L808" s="25" t="str">
        <f t="shared" si="12"/>
        <v>Other Not Classified</v>
      </c>
    </row>
    <row r="809" spans="1:12" x14ac:dyDescent="0.2">
      <c r="A809" s="138" t="str">
        <f>'Permitted Sources'!A633</f>
        <v>WYDEQ Permitted Sources</v>
      </c>
      <c r="B809" s="138" t="str">
        <f>'Permitted Sources'!B633</f>
        <v>56</v>
      </c>
      <c r="C809" s="138">
        <f>'Permitted Sources'!C633</f>
        <v>56037</v>
      </c>
      <c r="D809" s="138">
        <f>'Permitted Sources'!F633</f>
        <v>10201002</v>
      </c>
      <c r="E809" t="str">
        <f>'Permitted Sources'!I633</f>
        <v>Process Heaters</v>
      </c>
      <c r="F809" s="177">
        <f>'Permitted Sources'!J633</f>
        <v>0.438</v>
      </c>
      <c r="G809" s="177">
        <f>'Permitted Sources'!K633</f>
        <v>0</v>
      </c>
      <c r="H809" s="177">
        <f>'Permitted Sources'!L633</f>
        <v>0.438</v>
      </c>
      <c r="I809" s="177" t="str">
        <f>'Permitted Sources'!M633</f>
        <v/>
      </c>
      <c r="J809" s="177" t="str">
        <f>'Permitted Sources'!N633</f>
        <v/>
      </c>
      <c r="K809" s="221" t="str">
        <f>VLOOKUP(C809,fips_xref!$A$5:$H$28,8,FALSE)</f>
        <v>Total</v>
      </c>
      <c r="L809" s="25" t="str">
        <f t="shared" si="12"/>
        <v>Heaters</v>
      </c>
    </row>
    <row r="810" spans="1:12" x14ac:dyDescent="0.2">
      <c r="A810" s="138" t="str">
        <f>'Permitted Sources'!A634</f>
        <v>WYDEQ Permitted Sources</v>
      </c>
      <c r="B810" s="138" t="str">
        <f>'Permitted Sources'!B634</f>
        <v>56</v>
      </c>
      <c r="C810" s="138">
        <f>'Permitted Sources'!C634</f>
        <v>56037</v>
      </c>
      <c r="D810" s="138">
        <f>'Permitted Sources'!F634</f>
        <v>10201002</v>
      </c>
      <c r="E810" t="str">
        <f>'Permitted Sources'!I634</f>
        <v>Process Heaters</v>
      </c>
      <c r="F810" s="177">
        <f>'Permitted Sources'!J634</f>
        <v>0.438</v>
      </c>
      <c r="G810" s="177">
        <f>'Permitted Sources'!K634</f>
        <v>0</v>
      </c>
      <c r="H810" s="177">
        <f>'Permitted Sources'!L634</f>
        <v>0.438</v>
      </c>
      <c r="I810" s="177" t="str">
        <f>'Permitted Sources'!M634</f>
        <v/>
      </c>
      <c r="J810" s="177" t="str">
        <f>'Permitted Sources'!N634</f>
        <v/>
      </c>
      <c r="K810" s="221" t="str">
        <f>VLOOKUP(C810,fips_xref!$A$5:$H$28,8,FALSE)</f>
        <v>Total</v>
      </c>
      <c r="L810" s="25" t="str">
        <f t="shared" si="12"/>
        <v>Heaters</v>
      </c>
    </row>
    <row r="811" spans="1:12" x14ac:dyDescent="0.2">
      <c r="A811" s="138" t="str">
        <f>'Permitted Sources'!A635</f>
        <v>WYDEQ Permitted Sources</v>
      </c>
      <c r="B811" s="138" t="str">
        <f>'Permitted Sources'!B635</f>
        <v>56</v>
      </c>
      <c r="C811" s="138">
        <f>'Permitted Sources'!C635</f>
        <v>56037</v>
      </c>
      <c r="D811" s="138">
        <f>'Permitted Sources'!F635</f>
        <v>40400311</v>
      </c>
      <c r="E811" t="str">
        <f>'Permitted Sources'!I635</f>
        <v>Permitted Tank Losses</v>
      </c>
      <c r="F811" s="177">
        <f>'Permitted Sources'!J635</f>
        <v>0</v>
      </c>
      <c r="G811" s="177">
        <f>'Permitted Sources'!K635</f>
        <v>1.752</v>
      </c>
      <c r="H811" s="177">
        <f>'Permitted Sources'!L635</f>
        <v>0</v>
      </c>
      <c r="I811" s="177" t="str">
        <f>'Permitted Sources'!M635</f>
        <v/>
      </c>
      <c r="J811" s="177" t="str">
        <f>'Permitted Sources'!N635</f>
        <v/>
      </c>
      <c r="K811" s="221" t="str">
        <f>VLOOKUP(C811,fips_xref!$A$5:$H$28,8,FALSE)</f>
        <v>Total</v>
      </c>
      <c r="L811" s="25" t="str">
        <f t="shared" si="12"/>
        <v xml:space="preserve">Condensate tank </v>
      </c>
    </row>
    <row r="812" spans="1:12" x14ac:dyDescent="0.2">
      <c r="A812" s="138" t="str">
        <f>'Permitted Sources'!A636</f>
        <v>WYDEQ Permitted Sources</v>
      </c>
      <c r="B812" s="138" t="str">
        <f>'Permitted Sources'!B636</f>
        <v>56</v>
      </c>
      <c r="C812" s="138">
        <f>'Permitted Sources'!C636</f>
        <v>56037</v>
      </c>
      <c r="D812" s="138">
        <f>'Permitted Sources'!F636</f>
        <v>40400311</v>
      </c>
      <c r="E812" t="str">
        <f>'Permitted Sources'!I636</f>
        <v>Permitted Tank Losses</v>
      </c>
      <c r="F812" s="177">
        <f>'Permitted Sources'!J636</f>
        <v>0</v>
      </c>
      <c r="G812" s="177">
        <f>'Permitted Sources'!K636</f>
        <v>1.752</v>
      </c>
      <c r="H812" s="177">
        <f>'Permitted Sources'!L636</f>
        <v>0</v>
      </c>
      <c r="I812" s="177" t="str">
        <f>'Permitted Sources'!M636</f>
        <v/>
      </c>
      <c r="J812" s="177" t="str">
        <f>'Permitted Sources'!N636</f>
        <v/>
      </c>
      <c r="K812" s="221" t="str">
        <f>VLOOKUP(C812,fips_xref!$A$5:$H$28,8,FALSE)</f>
        <v>Total</v>
      </c>
      <c r="L812" s="25" t="str">
        <f t="shared" si="12"/>
        <v xml:space="preserve">Condensate tank </v>
      </c>
    </row>
    <row r="813" spans="1:12" x14ac:dyDescent="0.2">
      <c r="A813" s="138" t="str">
        <f>'Permitted Sources'!A637</f>
        <v>WYDEQ Permitted Sources</v>
      </c>
      <c r="B813" s="138" t="str">
        <f>'Permitted Sources'!B637</f>
        <v>56</v>
      </c>
      <c r="C813" s="138">
        <f>'Permitted Sources'!C637</f>
        <v>56037</v>
      </c>
      <c r="D813" s="138">
        <f>'Permitted Sources'!F637</f>
        <v>40400311</v>
      </c>
      <c r="E813" t="str">
        <f>'Permitted Sources'!I637</f>
        <v>Permitted Tank Losses</v>
      </c>
      <c r="F813" s="177">
        <f>'Permitted Sources'!J637</f>
        <v>0</v>
      </c>
      <c r="G813" s="177">
        <f>'Permitted Sources'!K637</f>
        <v>1.752</v>
      </c>
      <c r="H813" s="177">
        <f>'Permitted Sources'!L637</f>
        <v>0</v>
      </c>
      <c r="I813" s="177" t="str">
        <f>'Permitted Sources'!M637</f>
        <v/>
      </c>
      <c r="J813" s="177" t="str">
        <f>'Permitted Sources'!N637</f>
        <v/>
      </c>
      <c r="K813" s="221" t="str">
        <f>VLOOKUP(C813,fips_xref!$A$5:$H$28,8,FALSE)</f>
        <v>Total</v>
      </c>
      <c r="L813" s="25" t="str">
        <f t="shared" si="12"/>
        <v xml:space="preserve">Condensate tank </v>
      </c>
    </row>
    <row r="814" spans="1:12" x14ac:dyDescent="0.2">
      <c r="A814" s="138" t="str">
        <f>'Permitted Sources'!A638</f>
        <v>WYDEQ Permitted Sources</v>
      </c>
      <c r="B814" s="138" t="str">
        <f>'Permitted Sources'!B638</f>
        <v>56</v>
      </c>
      <c r="C814" s="138">
        <f>'Permitted Sources'!C638</f>
        <v>56037</v>
      </c>
      <c r="D814" s="138">
        <f>'Permitted Sources'!F638</f>
        <v>40400311</v>
      </c>
      <c r="E814" t="str">
        <f>'Permitted Sources'!I638</f>
        <v>Permitted Tank Losses</v>
      </c>
      <c r="F814" s="177">
        <f>'Permitted Sources'!J638</f>
        <v>0</v>
      </c>
      <c r="G814" s="177">
        <f>'Permitted Sources'!K638</f>
        <v>1.752</v>
      </c>
      <c r="H814" s="177">
        <f>'Permitted Sources'!L638</f>
        <v>0</v>
      </c>
      <c r="I814" s="177" t="str">
        <f>'Permitted Sources'!M638</f>
        <v/>
      </c>
      <c r="J814" s="177" t="str">
        <f>'Permitted Sources'!N638</f>
        <v/>
      </c>
      <c r="K814" s="221" t="str">
        <f>VLOOKUP(C814,fips_xref!$A$5:$H$28,8,FALSE)</f>
        <v>Total</v>
      </c>
      <c r="L814" s="25" t="str">
        <f t="shared" si="12"/>
        <v xml:space="preserve">Condensate tank </v>
      </c>
    </row>
    <row r="815" spans="1:12" x14ac:dyDescent="0.2">
      <c r="A815" s="138" t="str">
        <f>'Permitted Sources'!A639</f>
        <v>WYDEQ Permitted Sources</v>
      </c>
      <c r="B815" s="138" t="str">
        <f>'Permitted Sources'!B639</f>
        <v>56</v>
      </c>
      <c r="C815" s="138">
        <f>'Permitted Sources'!C639</f>
        <v>56037</v>
      </c>
      <c r="D815" s="138">
        <f>'Permitted Sources'!F639</f>
        <v>31000216</v>
      </c>
      <c r="E815" t="str">
        <f>'Permitted Sources'!I639</f>
        <v xml:space="preserve">Natural Gas Production, Flares </v>
      </c>
      <c r="F815" s="177">
        <f>'Permitted Sources'!J639</f>
        <v>2.6280000000000001</v>
      </c>
      <c r="G815" s="177">
        <f>'Permitted Sources'!K639</f>
        <v>42.485999999999997</v>
      </c>
      <c r="H815" s="177">
        <f>'Permitted Sources'!L639</f>
        <v>0.876</v>
      </c>
      <c r="I815" s="177" t="str">
        <f>'Permitted Sources'!M639</f>
        <v/>
      </c>
      <c r="J815" s="177" t="str">
        <f>'Permitted Sources'!N639</f>
        <v/>
      </c>
      <c r="K815" s="221" t="str">
        <f>VLOOKUP(C815,fips_xref!$A$5:$H$28,8,FALSE)</f>
        <v>Total</v>
      </c>
      <c r="L815" s="25" t="str">
        <f t="shared" si="12"/>
        <v xml:space="preserve">Natural Gas Production, Flares </v>
      </c>
    </row>
    <row r="816" spans="1:12" x14ac:dyDescent="0.2">
      <c r="A816" s="138" t="str">
        <f>'Permitted Sources'!A640</f>
        <v>WYDEQ Permitted Sources</v>
      </c>
      <c r="B816" s="138" t="str">
        <f>'Permitted Sources'!B640</f>
        <v>56</v>
      </c>
      <c r="C816" s="138">
        <f>'Permitted Sources'!C640</f>
        <v>56037</v>
      </c>
      <c r="D816" s="138">
        <f>'Permitted Sources'!F640</f>
        <v>31000404</v>
      </c>
      <c r="E816" t="str">
        <f>'Permitted Sources'!I640</f>
        <v>Process Heaters</v>
      </c>
      <c r="F816" s="177">
        <f>'Permitted Sources'!J640</f>
        <v>7</v>
      </c>
      <c r="G816" s="177">
        <f>'Permitted Sources'!K640</f>
        <v>0</v>
      </c>
      <c r="H816" s="177">
        <f>'Permitted Sources'!L640</f>
        <v>5.9</v>
      </c>
      <c r="I816" s="177" t="str">
        <f>'Permitted Sources'!M640</f>
        <v/>
      </c>
      <c r="J816" s="177" t="str">
        <f>'Permitted Sources'!N640</f>
        <v/>
      </c>
      <c r="K816" s="221" t="str">
        <f>VLOOKUP(C816,fips_xref!$A$5:$H$28,8,FALSE)</f>
        <v>Total</v>
      </c>
      <c r="L816" s="25" t="str">
        <f t="shared" si="12"/>
        <v>Heaters</v>
      </c>
    </row>
    <row r="817" spans="1:12" x14ac:dyDescent="0.2">
      <c r="A817" s="138" t="str">
        <f>'Permitted Sources'!A641</f>
        <v>WYDEQ Permitted Sources</v>
      </c>
      <c r="B817" s="138" t="str">
        <f>'Permitted Sources'!B641</f>
        <v>56</v>
      </c>
      <c r="C817" s="138">
        <f>'Permitted Sources'!C641</f>
        <v>56037</v>
      </c>
      <c r="D817" s="138">
        <f>'Permitted Sources'!F641</f>
        <v>31000405</v>
      </c>
      <c r="E817" t="str">
        <f>'Permitted Sources'!I641</f>
        <v>Process Heaters</v>
      </c>
      <c r="F817" s="177">
        <f>'Permitted Sources'!J641</f>
        <v>3.6</v>
      </c>
      <c r="G817" s="177">
        <f>'Permitted Sources'!K641</f>
        <v>0</v>
      </c>
      <c r="H817" s="177">
        <f>'Permitted Sources'!L641</f>
        <v>4.2</v>
      </c>
      <c r="I817" s="177" t="str">
        <f>'Permitted Sources'!M641</f>
        <v/>
      </c>
      <c r="J817" s="177" t="str">
        <f>'Permitted Sources'!N641</f>
        <v/>
      </c>
      <c r="K817" s="221" t="str">
        <f>VLOOKUP(C817,fips_xref!$A$5:$H$28,8,FALSE)</f>
        <v>Total</v>
      </c>
      <c r="L817" s="25" t="str">
        <f t="shared" si="12"/>
        <v>Heaters</v>
      </c>
    </row>
    <row r="818" spans="1:12" x14ac:dyDescent="0.2">
      <c r="A818" s="138" t="str">
        <f>'Permitted Sources'!A642</f>
        <v>WYDEQ Permitted Sources</v>
      </c>
      <c r="B818" s="138" t="str">
        <f>'Permitted Sources'!B642</f>
        <v>56</v>
      </c>
      <c r="C818" s="138">
        <f>'Permitted Sources'!C642</f>
        <v>56037</v>
      </c>
      <c r="D818" s="138">
        <f>'Permitted Sources'!F642</f>
        <v>31000205</v>
      </c>
      <c r="E818" t="str">
        <f>'Permitted Sources'!I642</f>
        <v xml:space="preserve">Natural Gas Production, Flares </v>
      </c>
      <c r="F818" s="177">
        <f>'Permitted Sources'!J642</f>
        <v>2.5</v>
      </c>
      <c r="G818" s="177">
        <f>'Permitted Sources'!K642</f>
        <v>0</v>
      </c>
      <c r="H818" s="177">
        <f>'Permitted Sources'!L642</f>
        <v>0.6</v>
      </c>
      <c r="I818" s="177" t="str">
        <f>'Permitted Sources'!M642</f>
        <v/>
      </c>
      <c r="J818" s="177" t="str">
        <f>'Permitted Sources'!N642</f>
        <v/>
      </c>
      <c r="K818" s="221" t="str">
        <f>VLOOKUP(C818,fips_xref!$A$5:$H$28,8,FALSE)</f>
        <v>Total</v>
      </c>
      <c r="L818" s="25" t="str">
        <f t="shared" si="12"/>
        <v xml:space="preserve">Natural Gas Production, Flares </v>
      </c>
    </row>
    <row r="819" spans="1:12" x14ac:dyDescent="0.2">
      <c r="A819" s="138" t="str">
        <f>'Permitted Sources'!A643</f>
        <v>WYDEQ Permitted Sources</v>
      </c>
      <c r="B819" s="138" t="str">
        <f>'Permitted Sources'!B643</f>
        <v>56</v>
      </c>
      <c r="C819" s="138">
        <f>'Permitted Sources'!C643</f>
        <v>56037</v>
      </c>
      <c r="D819" s="138">
        <f>'Permitted Sources'!F643</f>
        <v>31000215</v>
      </c>
      <c r="E819" t="str">
        <f>'Permitted Sources'!I643</f>
        <v xml:space="preserve">Natural Gas Production, Flares </v>
      </c>
      <c r="F819" s="177">
        <f>'Permitted Sources'!J643</f>
        <v>7.4</v>
      </c>
      <c r="G819" s="177">
        <f>'Permitted Sources'!K643</f>
        <v>0</v>
      </c>
      <c r="H819" s="177">
        <f>'Permitted Sources'!L643</f>
        <v>1.8</v>
      </c>
      <c r="I819" s="177" t="str">
        <f>'Permitted Sources'!M643</f>
        <v/>
      </c>
      <c r="J819" s="177" t="str">
        <f>'Permitted Sources'!N643</f>
        <v/>
      </c>
      <c r="K819" s="221" t="str">
        <f>VLOOKUP(C819,fips_xref!$A$5:$H$28,8,FALSE)</f>
        <v>Total</v>
      </c>
      <c r="L819" s="25" t="str">
        <f t="shared" si="12"/>
        <v xml:space="preserve">Natural Gas Production, Flares </v>
      </c>
    </row>
    <row r="820" spans="1:12" x14ac:dyDescent="0.2">
      <c r="A820" s="138" t="str">
        <f>'Permitted Sources'!A644</f>
        <v>WYDEQ Permitted Sources</v>
      </c>
      <c r="B820" s="138" t="str">
        <f>'Permitted Sources'!B644</f>
        <v>56</v>
      </c>
      <c r="C820" s="138">
        <f>'Permitted Sources'!C644</f>
        <v>56037</v>
      </c>
      <c r="D820" s="138">
        <f>'Permitted Sources'!F644</f>
        <v>31000299</v>
      </c>
      <c r="E820" t="str">
        <f>'Permitted Sources'!I644</f>
        <v>Other Not Classified</v>
      </c>
      <c r="F820" s="177">
        <f>'Permitted Sources'!J644</f>
        <v>0</v>
      </c>
      <c r="G820" s="177">
        <f>'Permitted Sources'!K644</f>
        <v>38.5</v>
      </c>
      <c r="H820" s="177">
        <f>'Permitted Sources'!L644</f>
        <v>0</v>
      </c>
      <c r="I820" s="177" t="str">
        <f>'Permitted Sources'!M644</f>
        <v/>
      </c>
      <c r="J820" s="177" t="str">
        <f>'Permitted Sources'!N644</f>
        <v/>
      </c>
      <c r="K820" s="221" t="str">
        <f>VLOOKUP(C820,fips_xref!$A$5:$H$28,8,FALSE)</f>
        <v>Total</v>
      </c>
      <c r="L820" s="25" t="str">
        <f t="shared" si="12"/>
        <v>Other Not Classified</v>
      </c>
    </row>
    <row r="821" spans="1:12" x14ac:dyDescent="0.2">
      <c r="A821" s="138" t="str">
        <f>'Permitted Sources'!A645</f>
        <v>WYDEQ Permitted Sources</v>
      </c>
      <c r="B821" s="138" t="str">
        <f>'Permitted Sources'!B645</f>
        <v>56</v>
      </c>
      <c r="C821" s="138">
        <f>'Permitted Sources'!C645</f>
        <v>56037</v>
      </c>
      <c r="D821" s="138">
        <f>'Permitted Sources'!F645</f>
        <v>31000220</v>
      </c>
      <c r="E821" t="str">
        <f>'Permitted Sources'!I645</f>
        <v>Permitted Fugitives</v>
      </c>
      <c r="F821" s="177">
        <f>'Permitted Sources'!J645</f>
        <v>0</v>
      </c>
      <c r="G821" s="177">
        <f>'Permitted Sources'!K645</f>
        <v>25.5</v>
      </c>
      <c r="H821" s="177">
        <f>'Permitted Sources'!L645</f>
        <v>0</v>
      </c>
      <c r="I821" s="177" t="str">
        <f>'Permitted Sources'!M645</f>
        <v/>
      </c>
      <c r="J821" s="177" t="str">
        <f>'Permitted Sources'!N645</f>
        <v/>
      </c>
      <c r="K821" s="221" t="str">
        <f>VLOOKUP(C821,fips_xref!$A$5:$H$28,8,FALSE)</f>
        <v>Total</v>
      </c>
      <c r="L821" s="25" t="str">
        <f t="shared" si="12"/>
        <v>Fugitives</v>
      </c>
    </row>
    <row r="822" spans="1:12" x14ac:dyDescent="0.2">
      <c r="A822" s="138" t="str">
        <f>'Permitted Sources'!A646</f>
        <v>WYDEQ Permitted Sources</v>
      </c>
      <c r="B822" s="138" t="str">
        <f>'Permitted Sources'!B646</f>
        <v>56</v>
      </c>
      <c r="C822" s="138">
        <f>'Permitted Sources'!C646</f>
        <v>56037</v>
      </c>
      <c r="D822" s="138">
        <f>'Permitted Sources'!F646</f>
        <v>10201002</v>
      </c>
      <c r="E822" t="str">
        <f>'Permitted Sources'!I646</f>
        <v>Process Heaters</v>
      </c>
      <c r="F822" s="177">
        <f>'Permitted Sources'!J646</f>
        <v>9.9863999999999994E-2</v>
      </c>
      <c r="G822" s="177">
        <f>'Permitted Sources'!K646</f>
        <v>0</v>
      </c>
      <c r="H822" s="177">
        <f>'Permitted Sources'!L646</f>
        <v>3.9419999999999997E-2</v>
      </c>
      <c r="I822" s="177" t="str">
        <f>'Permitted Sources'!M646</f>
        <v/>
      </c>
      <c r="J822" s="177" t="str">
        <f>'Permitted Sources'!N646</f>
        <v/>
      </c>
      <c r="K822" s="221" t="str">
        <f>VLOOKUP(C822,fips_xref!$A$5:$H$28,8,FALSE)</f>
        <v>Total</v>
      </c>
      <c r="L822" s="25" t="str">
        <f t="shared" si="12"/>
        <v>Heaters</v>
      </c>
    </row>
    <row r="823" spans="1:12" x14ac:dyDescent="0.2">
      <c r="A823" s="138" t="str">
        <f>'Permitted Sources'!A647</f>
        <v>WYDEQ Permitted Sources</v>
      </c>
      <c r="B823" s="138" t="str">
        <f>'Permitted Sources'!B647</f>
        <v>56</v>
      </c>
      <c r="C823" s="138">
        <f>'Permitted Sources'!C647</f>
        <v>56037</v>
      </c>
      <c r="D823" s="138">
        <f>'Permitted Sources'!F647</f>
        <v>31000404</v>
      </c>
      <c r="E823" t="str">
        <f>'Permitted Sources'!I647</f>
        <v>Process Heaters</v>
      </c>
      <c r="F823" s="177">
        <f>'Permitted Sources'!J647</f>
        <v>0.21914999903371399</v>
      </c>
      <c r="G823" s="177">
        <f>'Permitted Sources'!K647</f>
        <v>0</v>
      </c>
      <c r="H823" s="177">
        <f>'Permitted Sources'!L647</f>
        <v>0.2</v>
      </c>
      <c r="I823" s="177" t="str">
        <f>'Permitted Sources'!M647</f>
        <v/>
      </c>
      <c r="J823" s="177" t="str">
        <f>'Permitted Sources'!N647</f>
        <v/>
      </c>
      <c r="K823" s="221" t="str">
        <f>VLOOKUP(C823,fips_xref!$A$5:$H$28,8,FALSE)</f>
        <v>Total</v>
      </c>
      <c r="L823" s="25" t="str">
        <f t="shared" si="12"/>
        <v>Heaters</v>
      </c>
    </row>
    <row r="824" spans="1:12" x14ac:dyDescent="0.2">
      <c r="A824" s="138" t="str">
        <f>'Permitted Sources'!A648</f>
        <v>WYDEQ Permitted Sources</v>
      </c>
      <c r="B824" s="138" t="str">
        <f>'Permitted Sources'!B648</f>
        <v>56</v>
      </c>
      <c r="C824" s="138">
        <f>'Permitted Sources'!C648</f>
        <v>56037</v>
      </c>
      <c r="D824" s="138">
        <f>'Permitted Sources'!F648</f>
        <v>31000302</v>
      </c>
      <c r="E824" t="str">
        <f>'Permitted Sources'!I648</f>
        <v>Dehydrator</v>
      </c>
      <c r="F824" s="177">
        <f>'Permitted Sources'!J648</f>
        <v>0.43830000154605803</v>
      </c>
      <c r="G824" s="177">
        <f>'Permitted Sources'!K648</f>
        <v>0</v>
      </c>
      <c r="H824" s="177">
        <f>'Permitted Sources'!L648</f>
        <v>0.4</v>
      </c>
      <c r="I824" s="177" t="str">
        <f>'Permitted Sources'!M648</f>
        <v/>
      </c>
      <c r="J824" s="177" t="str">
        <f>'Permitted Sources'!N648</f>
        <v/>
      </c>
      <c r="K824" s="221" t="str">
        <f>VLOOKUP(C824,fips_xref!$A$5:$H$28,8,FALSE)</f>
        <v>Total</v>
      </c>
      <c r="L824" s="25" t="str">
        <f t="shared" si="12"/>
        <v>Dehydrator</v>
      </c>
    </row>
    <row r="825" spans="1:12" x14ac:dyDescent="0.2">
      <c r="A825" s="138" t="str">
        <f>'Permitted Sources'!A649</f>
        <v>WYDEQ Permitted Sources</v>
      </c>
      <c r="B825" s="138" t="str">
        <f>'Permitted Sources'!B649</f>
        <v>56</v>
      </c>
      <c r="C825" s="138">
        <f>'Permitted Sources'!C649</f>
        <v>56037</v>
      </c>
      <c r="D825" s="138">
        <f>'Permitted Sources'!F649</f>
        <v>31000299</v>
      </c>
      <c r="E825" t="str">
        <f>'Permitted Sources'!I649</f>
        <v>Other Not Classified</v>
      </c>
      <c r="F825" s="177">
        <f>'Permitted Sources'!J649</f>
        <v>0.21914999903371399</v>
      </c>
      <c r="G825" s="177">
        <f>'Permitted Sources'!K649</f>
        <v>0</v>
      </c>
      <c r="H825" s="177">
        <f>'Permitted Sources'!L649</f>
        <v>0.2</v>
      </c>
      <c r="I825" s="177" t="str">
        <f>'Permitted Sources'!M649</f>
        <v/>
      </c>
      <c r="J825" s="177" t="str">
        <f>'Permitted Sources'!N649</f>
        <v/>
      </c>
      <c r="K825" s="221" t="str">
        <f>VLOOKUP(C825,fips_xref!$A$5:$H$28,8,FALSE)</f>
        <v>Total</v>
      </c>
      <c r="L825" s="25" t="str">
        <f t="shared" si="12"/>
        <v>Other Not Classified</v>
      </c>
    </row>
    <row r="826" spans="1:12" x14ac:dyDescent="0.2">
      <c r="A826" s="138" t="str">
        <f>'Permitted Sources'!A650</f>
        <v>WYDEQ Permitted Sources</v>
      </c>
      <c r="B826" s="138" t="str">
        <f>'Permitted Sources'!B650</f>
        <v>56</v>
      </c>
      <c r="C826" s="138">
        <f>'Permitted Sources'!C650</f>
        <v>56037</v>
      </c>
      <c r="D826" s="138">
        <f>'Permitted Sources'!F650</f>
        <v>31000504</v>
      </c>
      <c r="E826" t="str">
        <f>'Permitted Sources'!I650</f>
        <v>Other Not Classified</v>
      </c>
      <c r="F826" s="177">
        <f>'Permitted Sources'!J650</f>
        <v>0.13044862284610301</v>
      </c>
      <c r="G826" s="177">
        <f>'Permitted Sources'!K650</f>
        <v>0</v>
      </c>
      <c r="H826" s="177">
        <f>'Permitted Sources'!L650</f>
        <v>0</v>
      </c>
      <c r="I826" s="177" t="str">
        <f>'Permitted Sources'!M650</f>
        <v/>
      </c>
      <c r="J826" s="177" t="str">
        <f>'Permitted Sources'!N650</f>
        <v/>
      </c>
      <c r="K826" s="221" t="str">
        <f>VLOOKUP(C826,fips_xref!$A$5:$H$28,8,FALSE)</f>
        <v>Total</v>
      </c>
      <c r="L826" s="25" t="str">
        <f t="shared" si="12"/>
        <v>Other Not Classified</v>
      </c>
    </row>
    <row r="827" spans="1:12" x14ac:dyDescent="0.2">
      <c r="A827" s="138" t="str">
        <f>'Permitted Sources'!A651</f>
        <v>WYDEQ Permitted Sources</v>
      </c>
      <c r="B827" s="138" t="str">
        <f>'Permitted Sources'!B651</f>
        <v>56</v>
      </c>
      <c r="C827" s="138">
        <f>'Permitted Sources'!C651</f>
        <v>56037</v>
      </c>
      <c r="D827" s="138">
        <f>'Permitted Sources'!F651</f>
        <v>40400311</v>
      </c>
      <c r="E827" t="str">
        <f>'Permitted Sources'!I651</f>
        <v>Permitted Tank Losses</v>
      </c>
      <c r="F827" s="177">
        <f>'Permitted Sources'!J651</f>
        <v>0</v>
      </c>
      <c r="G827" s="177">
        <f>'Permitted Sources'!K651</f>
        <v>7.8840000000000003</v>
      </c>
      <c r="H827" s="177">
        <f>'Permitted Sources'!L651</f>
        <v>0</v>
      </c>
      <c r="I827" s="177" t="str">
        <f>'Permitted Sources'!M651</f>
        <v/>
      </c>
      <c r="J827" s="177" t="str">
        <f>'Permitted Sources'!N651</f>
        <v/>
      </c>
      <c r="K827" s="221" t="str">
        <f>VLOOKUP(C827,fips_xref!$A$5:$H$28,8,FALSE)</f>
        <v>Total</v>
      </c>
      <c r="L827" s="25" t="str">
        <f t="shared" si="12"/>
        <v xml:space="preserve">Condensate tank </v>
      </c>
    </row>
    <row r="828" spans="1:12" x14ac:dyDescent="0.2">
      <c r="A828" s="138" t="str">
        <f>'Permitted Sources'!A652</f>
        <v>WYDEQ Permitted Sources</v>
      </c>
      <c r="B828" s="138" t="str">
        <f>'Permitted Sources'!B652</f>
        <v>56</v>
      </c>
      <c r="C828" s="138">
        <f>'Permitted Sources'!C652</f>
        <v>56037</v>
      </c>
      <c r="D828" s="138">
        <f>'Permitted Sources'!F652</f>
        <v>31000227</v>
      </c>
      <c r="E828" t="str">
        <f>'Permitted Sources'!I652</f>
        <v>Dehydrator</v>
      </c>
      <c r="F828" s="177">
        <f>'Permitted Sources'!J652</f>
        <v>0.26279999999999998</v>
      </c>
      <c r="G828" s="177">
        <f>'Permitted Sources'!K652</f>
        <v>0</v>
      </c>
      <c r="H828" s="177">
        <f>'Permitted Sources'!L652</f>
        <v>0</v>
      </c>
      <c r="I828" s="177" t="str">
        <f>'Permitted Sources'!M652</f>
        <v/>
      </c>
      <c r="J828" s="177" t="str">
        <f>'Permitted Sources'!N652</f>
        <v/>
      </c>
      <c r="K828" s="221" t="str">
        <f>VLOOKUP(C828,fips_xref!$A$5:$H$28,8,FALSE)</f>
        <v>Total</v>
      </c>
      <c r="L828" s="25" t="str">
        <f t="shared" si="12"/>
        <v>Dehydrator</v>
      </c>
    </row>
    <row r="829" spans="1:12" x14ac:dyDescent="0.2">
      <c r="A829" s="138" t="str">
        <f>'Permitted Sources'!A653</f>
        <v>WYDEQ Permitted Sources</v>
      </c>
      <c r="B829" s="138" t="str">
        <f>'Permitted Sources'!B653</f>
        <v>56</v>
      </c>
      <c r="C829" s="138">
        <f>'Permitted Sources'!C653</f>
        <v>56037</v>
      </c>
      <c r="D829" s="138">
        <f>'Permitted Sources'!F653</f>
        <v>31000227</v>
      </c>
      <c r="E829" t="str">
        <f>'Permitted Sources'!I653</f>
        <v>Dehydrator</v>
      </c>
      <c r="F829" s="177">
        <f>'Permitted Sources'!J653</f>
        <v>0</v>
      </c>
      <c r="G829" s="177">
        <f>'Permitted Sources'!K653</f>
        <v>11.826000000000001</v>
      </c>
      <c r="H829" s="177">
        <f>'Permitted Sources'!L653</f>
        <v>0</v>
      </c>
      <c r="I829" s="177" t="str">
        <f>'Permitted Sources'!M653</f>
        <v/>
      </c>
      <c r="J829" s="177" t="str">
        <f>'Permitted Sources'!N653</f>
        <v/>
      </c>
      <c r="K829" s="221" t="str">
        <f>VLOOKUP(C829,fips_xref!$A$5:$H$28,8,FALSE)</f>
        <v>Total</v>
      </c>
      <c r="L829" s="25" t="str">
        <f t="shared" si="12"/>
        <v>Dehydrator</v>
      </c>
    </row>
    <row r="830" spans="1:12" x14ac:dyDescent="0.2">
      <c r="A830" s="138" t="str">
        <f>'Permitted Sources'!A654</f>
        <v>WYDEQ Permitted Sources</v>
      </c>
      <c r="B830" s="138" t="str">
        <f>'Permitted Sources'!B654</f>
        <v>56</v>
      </c>
      <c r="C830" s="138">
        <f>'Permitted Sources'!C654</f>
        <v>56037</v>
      </c>
      <c r="D830" s="138">
        <f>'Permitted Sources'!F654</f>
        <v>10201002</v>
      </c>
      <c r="E830" t="str">
        <f>'Permitted Sources'!I654</f>
        <v>Process Heaters</v>
      </c>
      <c r="F830" s="177">
        <f>'Permitted Sources'!J654</f>
        <v>0.13139999999999999</v>
      </c>
      <c r="G830" s="177">
        <f>'Permitted Sources'!K654</f>
        <v>4.3799999999999999E-2</v>
      </c>
      <c r="H830" s="177">
        <f>'Permitted Sources'!L654</f>
        <v>4.3799999999999999E-2</v>
      </c>
      <c r="I830" s="177" t="str">
        <f>'Permitted Sources'!M654</f>
        <v/>
      </c>
      <c r="J830" s="177" t="str">
        <f>'Permitted Sources'!N654</f>
        <v/>
      </c>
      <c r="K830" s="221" t="str">
        <f>VLOOKUP(C830,fips_xref!$A$5:$H$28,8,FALSE)</f>
        <v>Total</v>
      </c>
      <c r="L830" s="25" t="str">
        <f t="shared" si="12"/>
        <v>Heaters</v>
      </c>
    </row>
    <row r="831" spans="1:12" x14ac:dyDescent="0.2">
      <c r="A831" s="138" t="str">
        <f>'Permitted Sources'!A655</f>
        <v>WYDEQ Permitted Sources</v>
      </c>
      <c r="B831" s="138" t="str">
        <f>'Permitted Sources'!B655</f>
        <v>56</v>
      </c>
      <c r="C831" s="138">
        <f>'Permitted Sources'!C655</f>
        <v>56037</v>
      </c>
      <c r="D831" s="138">
        <f>'Permitted Sources'!F655</f>
        <v>40400311</v>
      </c>
      <c r="E831" t="str">
        <f>'Permitted Sources'!I655</f>
        <v>Permitted Tank Losses</v>
      </c>
      <c r="F831" s="177">
        <f>'Permitted Sources'!J655</f>
        <v>0</v>
      </c>
      <c r="G831" s="177">
        <f>'Permitted Sources'!K655</f>
        <v>1.7081999999999999</v>
      </c>
      <c r="H831" s="177">
        <f>'Permitted Sources'!L655</f>
        <v>0</v>
      </c>
      <c r="I831" s="177" t="str">
        <f>'Permitted Sources'!M655</f>
        <v/>
      </c>
      <c r="J831" s="177" t="str">
        <f>'Permitted Sources'!N655</f>
        <v/>
      </c>
      <c r="K831" s="221" t="str">
        <f>VLOOKUP(C831,fips_xref!$A$5:$H$28,8,FALSE)</f>
        <v>Total</v>
      </c>
      <c r="L831" s="25" t="str">
        <f t="shared" si="12"/>
        <v xml:space="preserve">Condensate tank </v>
      </c>
    </row>
    <row r="832" spans="1:12" x14ac:dyDescent="0.2">
      <c r="A832" s="138" t="str">
        <f>'Permitted Sources'!A656</f>
        <v>WYDEQ Permitted Sources</v>
      </c>
      <c r="B832" s="138" t="str">
        <f>'Permitted Sources'!B656</f>
        <v>56</v>
      </c>
      <c r="C832" s="138">
        <f>'Permitted Sources'!C656</f>
        <v>56037</v>
      </c>
      <c r="D832" s="138">
        <f>'Permitted Sources'!F656</f>
        <v>40400312</v>
      </c>
      <c r="E832" t="str">
        <f>'Permitted Sources'!I656</f>
        <v>Permitted Tank Losses</v>
      </c>
      <c r="F832" s="177">
        <f>'Permitted Sources'!J656</f>
        <v>0</v>
      </c>
      <c r="G832" s="177">
        <f>'Permitted Sources'!K656</f>
        <v>4.3799999999999999E-2</v>
      </c>
      <c r="H832" s="177">
        <f>'Permitted Sources'!L656</f>
        <v>0</v>
      </c>
      <c r="I832" s="177" t="str">
        <f>'Permitted Sources'!M656</f>
        <v/>
      </c>
      <c r="J832" s="177" t="str">
        <f>'Permitted Sources'!N656</f>
        <v/>
      </c>
      <c r="K832" s="221" t="str">
        <f>VLOOKUP(C832,fips_xref!$A$5:$H$28,8,FALSE)</f>
        <v>Total</v>
      </c>
      <c r="L832" s="25" t="str">
        <f t="shared" si="12"/>
        <v xml:space="preserve">Condensate tank </v>
      </c>
    </row>
    <row r="833" spans="1:12" x14ac:dyDescent="0.2">
      <c r="A833" s="138" t="str">
        <f>'Permitted Sources'!A657</f>
        <v>WYDEQ Permitted Sources</v>
      </c>
      <c r="B833" s="138" t="str">
        <f>'Permitted Sources'!B657</f>
        <v>56</v>
      </c>
      <c r="C833" s="138">
        <f>'Permitted Sources'!C657</f>
        <v>56037</v>
      </c>
      <c r="D833" s="138">
        <f>'Permitted Sources'!F657</f>
        <v>31088811</v>
      </c>
      <c r="E833" t="str">
        <f>'Permitted Sources'!I657</f>
        <v>Permitted Fugitives</v>
      </c>
      <c r="F833" s="177">
        <f>'Permitted Sources'!J657</f>
        <v>0</v>
      </c>
      <c r="G833" s="177">
        <f>'Permitted Sources'!K657</f>
        <v>0.56940000000000002</v>
      </c>
      <c r="H833" s="177">
        <f>'Permitted Sources'!L657</f>
        <v>0</v>
      </c>
      <c r="I833" s="177" t="str">
        <f>'Permitted Sources'!M657</f>
        <v/>
      </c>
      <c r="J833" s="177" t="str">
        <f>'Permitted Sources'!N657</f>
        <v/>
      </c>
      <c r="K833" s="221" t="str">
        <f>VLOOKUP(C833,fips_xref!$A$5:$H$28,8,FALSE)</f>
        <v>Total</v>
      </c>
      <c r="L833" s="25" t="str">
        <f t="shared" si="12"/>
        <v>Fugitives</v>
      </c>
    </row>
    <row r="834" spans="1:12" x14ac:dyDescent="0.2">
      <c r="A834" s="138" t="str">
        <f>'Permitted Sources'!A658</f>
        <v>WYDEQ Permitted Sources</v>
      </c>
      <c r="B834" s="138" t="str">
        <f>'Permitted Sources'!B658</f>
        <v>56</v>
      </c>
      <c r="C834" s="138">
        <f>'Permitted Sources'!C658</f>
        <v>56037</v>
      </c>
      <c r="D834" s="138">
        <f>'Permitted Sources'!F658</f>
        <v>31000228</v>
      </c>
      <c r="E834" t="str">
        <f>'Permitted Sources'!I658</f>
        <v>Dehydrator</v>
      </c>
      <c r="F834" s="177">
        <f>'Permitted Sources'!J658</f>
        <v>0.1</v>
      </c>
      <c r="G834" s="177">
        <f>'Permitted Sources'!K658</f>
        <v>0</v>
      </c>
      <c r="H834" s="177">
        <f>'Permitted Sources'!L658</f>
        <v>0.1</v>
      </c>
      <c r="I834" s="177" t="str">
        <f>'Permitted Sources'!M658</f>
        <v/>
      </c>
      <c r="J834" s="177" t="str">
        <f>'Permitted Sources'!N658</f>
        <v/>
      </c>
      <c r="K834" s="221" t="str">
        <f>VLOOKUP(C834,fips_xref!$A$5:$H$28,8,FALSE)</f>
        <v>Total</v>
      </c>
      <c r="L834" s="25" t="str">
        <f t="shared" si="12"/>
        <v>Dehydrator</v>
      </c>
    </row>
    <row r="835" spans="1:12" x14ac:dyDescent="0.2">
      <c r="A835" s="138" t="str">
        <f>'Permitted Sources'!A659</f>
        <v>WYDEQ Permitted Sources</v>
      </c>
      <c r="B835" s="138" t="str">
        <f>'Permitted Sources'!B659</f>
        <v>56</v>
      </c>
      <c r="C835" s="138">
        <f>'Permitted Sources'!C659</f>
        <v>56037</v>
      </c>
      <c r="D835" s="138">
        <f>'Permitted Sources'!F659</f>
        <v>31000209</v>
      </c>
      <c r="E835" t="str">
        <f>'Permitted Sources'!I659</f>
        <v>Other Not Classified</v>
      </c>
      <c r="F835" s="177">
        <f>'Permitted Sources'!J659</f>
        <v>0.3</v>
      </c>
      <c r="G835" s="177">
        <f>'Permitted Sources'!K659</f>
        <v>0.5</v>
      </c>
      <c r="H835" s="177">
        <f>'Permitted Sources'!L659</f>
        <v>1.6</v>
      </c>
      <c r="I835" s="177" t="str">
        <f>'Permitted Sources'!M659</f>
        <v/>
      </c>
      <c r="J835" s="177" t="str">
        <f>'Permitted Sources'!N659</f>
        <v/>
      </c>
      <c r="K835" s="221" t="str">
        <f>VLOOKUP(C835,fips_xref!$A$5:$H$28,8,FALSE)</f>
        <v>Total</v>
      </c>
      <c r="L835" s="25" t="str">
        <f t="shared" si="12"/>
        <v>Other Not Classified</v>
      </c>
    </row>
    <row r="836" spans="1:12" x14ac:dyDescent="0.2">
      <c r="A836" s="138" t="str">
        <f>'Permitted Sources'!A660</f>
        <v>WYDEQ Permitted Sources</v>
      </c>
      <c r="B836" s="138" t="str">
        <f>'Permitted Sources'!B660</f>
        <v>56</v>
      </c>
      <c r="C836" s="138">
        <f>'Permitted Sources'!C660</f>
        <v>56037</v>
      </c>
      <c r="D836" s="138">
        <f>'Permitted Sources'!F660</f>
        <v>31000209</v>
      </c>
      <c r="E836" t="str">
        <f>'Permitted Sources'!I660</f>
        <v>Other Not Classified</v>
      </c>
      <c r="F836" s="177">
        <f>'Permitted Sources'!J660</f>
        <v>0.1</v>
      </c>
      <c r="G836" s="177">
        <f>'Permitted Sources'!K660</f>
        <v>1.1000000000000001</v>
      </c>
      <c r="H836" s="177">
        <f>'Permitted Sources'!L660</f>
        <v>0.2</v>
      </c>
      <c r="I836" s="177" t="str">
        <f>'Permitted Sources'!M660</f>
        <v/>
      </c>
      <c r="J836" s="177" t="str">
        <f>'Permitted Sources'!N660</f>
        <v/>
      </c>
      <c r="K836" s="221" t="str">
        <f>VLOOKUP(C836,fips_xref!$A$5:$H$28,8,FALSE)</f>
        <v>Total</v>
      </c>
      <c r="L836" s="25" t="str">
        <f t="shared" si="12"/>
        <v>Other Not Classified</v>
      </c>
    </row>
    <row r="837" spans="1:12" x14ac:dyDescent="0.2">
      <c r="A837" s="138" t="str">
        <f>'Permitted Sources'!A661</f>
        <v>WYDEQ Permitted Sources</v>
      </c>
      <c r="B837" s="138" t="str">
        <f>'Permitted Sources'!B661</f>
        <v>56</v>
      </c>
      <c r="C837" s="138">
        <f>'Permitted Sources'!C661</f>
        <v>56037</v>
      </c>
      <c r="D837" s="138">
        <f>'Permitted Sources'!F661</f>
        <v>31000227</v>
      </c>
      <c r="E837" t="str">
        <f>'Permitted Sources'!I661</f>
        <v>Dehydrator</v>
      </c>
      <c r="F837" s="177">
        <f>'Permitted Sources'!J661</f>
        <v>7.0080000000000003E-2</v>
      </c>
      <c r="G837" s="177">
        <f>'Permitted Sources'!K661</f>
        <v>4.3800000000000002E-3</v>
      </c>
      <c r="H837" s="177">
        <f>'Permitted Sources'!L661</f>
        <v>1.3140000000000001E-2</v>
      </c>
      <c r="I837" s="177" t="str">
        <f>'Permitted Sources'!M661</f>
        <v/>
      </c>
      <c r="J837" s="177" t="str">
        <f>'Permitted Sources'!N661</f>
        <v/>
      </c>
      <c r="K837" s="221" t="str">
        <f>VLOOKUP(C837,fips_xref!$A$5:$H$28,8,FALSE)</f>
        <v>Total</v>
      </c>
      <c r="L837" s="25" t="str">
        <f t="shared" si="12"/>
        <v>Dehydrator</v>
      </c>
    </row>
    <row r="838" spans="1:12" x14ac:dyDescent="0.2">
      <c r="A838" s="138" t="str">
        <f>'Permitted Sources'!A662</f>
        <v>WYDEQ Permitted Sources</v>
      </c>
      <c r="B838" s="138" t="str">
        <f>'Permitted Sources'!B662</f>
        <v>56</v>
      </c>
      <c r="C838" s="138">
        <f>'Permitted Sources'!C662</f>
        <v>56037</v>
      </c>
      <c r="D838" s="138">
        <f>'Permitted Sources'!F662</f>
        <v>10201002</v>
      </c>
      <c r="E838" t="str">
        <f>'Permitted Sources'!I662</f>
        <v>Process Heaters</v>
      </c>
      <c r="F838" s="177">
        <f>'Permitted Sources'!J662</f>
        <v>0.65700000000000003</v>
      </c>
      <c r="G838" s="177">
        <f>'Permitted Sources'!K662</f>
        <v>3.2412000000000003E-2</v>
      </c>
      <c r="H838" s="177">
        <f>'Permitted Sources'!L662</f>
        <v>0.13139999999999999</v>
      </c>
      <c r="I838" s="177" t="str">
        <f>'Permitted Sources'!M662</f>
        <v/>
      </c>
      <c r="J838" s="177" t="str">
        <f>'Permitted Sources'!N662</f>
        <v/>
      </c>
      <c r="K838" s="221" t="str">
        <f>VLOOKUP(C838,fips_xref!$A$5:$H$28,8,FALSE)</f>
        <v>Total</v>
      </c>
      <c r="L838" s="25" t="str">
        <f t="shared" si="12"/>
        <v>Heaters</v>
      </c>
    </row>
    <row r="839" spans="1:12" x14ac:dyDescent="0.2">
      <c r="A839" s="138" t="str">
        <f>'Permitted Sources'!A663</f>
        <v>WYDEQ Permitted Sources</v>
      </c>
      <c r="B839" s="138" t="str">
        <f>'Permitted Sources'!B663</f>
        <v>56</v>
      </c>
      <c r="C839" s="138">
        <f>'Permitted Sources'!C663</f>
        <v>56037</v>
      </c>
      <c r="D839" s="138">
        <f>'Permitted Sources'!F663</f>
        <v>10201002</v>
      </c>
      <c r="E839" t="str">
        <f>'Permitted Sources'!I663</f>
        <v>Process Heaters</v>
      </c>
      <c r="F839" s="177">
        <f>'Permitted Sources'!J663</f>
        <v>0.438</v>
      </c>
      <c r="G839" s="177">
        <f>'Permitted Sources'!K663</f>
        <v>4.3799999999999999E-2</v>
      </c>
      <c r="H839" s="177">
        <f>'Permitted Sources'!L663</f>
        <v>0.17519999999999999</v>
      </c>
      <c r="I839" s="177" t="str">
        <f>'Permitted Sources'!M663</f>
        <v/>
      </c>
      <c r="J839" s="177" t="str">
        <f>'Permitted Sources'!N663</f>
        <v/>
      </c>
      <c r="K839" s="221" t="str">
        <f>VLOOKUP(C839,fips_xref!$A$5:$H$28,8,FALSE)</f>
        <v>Total</v>
      </c>
      <c r="L839" s="25" t="str">
        <f t="shared" ref="L839:L902" si="13">IF(E839="Unpermitted Fugitives","Fugitives",IF(E839="Natural Gas Processing Facilities, Pump Seals","Fugitives",IF(E839="Natural Gas Production, All Equipt Leak Fugitives","Fugitives",IF(E839="External Combustion Boilers","Heaters",IF(E839="Permitted Tank Losses","Condensate tank ",IF(E839="Permitted Fugitives","Fugitives",IF(E839="Process Heaters","Heaters",E839)))))))</f>
        <v>Heaters</v>
      </c>
    </row>
    <row r="840" spans="1:12" x14ac:dyDescent="0.2">
      <c r="A840" s="138" t="str">
        <f>'Permitted Sources'!A664</f>
        <v>WYDEQ Permitted Sources</v>
      </c>
      <c r="B840" s="138" t="str">
        <f>'Permitted Sources'!B664</f>
        <v>56</v>
      </c>
      <c r="C840" s="138">
        <f>'Permitted Sources'!C664</f>
        <v>56037</v>
      </c>
      <c r="D840" s="138">
        <f>'Permitted Sources'!F664</f>
        <v>10201002</v>
      </c>
      <c r="E840" t="str">
        <f>'Permitted Sources'!I664</f>
        <v>Process Heaters</v>
      </c>
      <c r="F840" s="177">
        <f>'Permitted Sources'!J664</f>
        <v>0.876</v>
      </c>
      <c r="G840" s="177">
        <f>'Permitted Sources'!K664</f>
        <v>4.3799999999999999E-2</v>
      </c>
      <c r="H840" s="177">
        <f>'Permitted Sources'!L664</f>
        <v>0.17519999999999999</v>
      </c>
      <c r="I840" s="177" t="str">
        <f>'Permitted Sources'!M664</f>
        <v/>
      </c>
      <c r="J840" s="177" t="str">
        <f>'Permitted Sources'!N664</f>
        <v/>
      </c>
      <c r="K840" s="221" t="str">
        <f>VLOOKUP(C840,fips_xref!$A$5:$H$28,8,FALSE)</f>
        <v>Total</v>
      </c>
      <c r="L840" s="25" t="str">
        <f t="shared" si="13"/>
        <v>Heaters</v>
      </c>
    </row>
    <row r="841" spans="1:12" x14ac:dyDescent="0.2">
      <c r="A841" s="138" t="str">
        <f>'Permitted Sources'!A665</f>
        <v>WYDEQ Permitted Sources</v>
      </c>
      <c r="B841" s="138" t="str">
        <f>'Permitted Sources'!B665</f>
        <v>56</v>
      </c>
      <c r="C841" s="138">
        <f>'Permitted Sources'!C665</f>
        <v>56037</v>
      </c>
      <c r="D841" s="138">
        <f>'Permitted Sources'!F665</f>
        <v>10201002</v>
      </c>
      <c r="E841" t="str">
        <f>'Permitted Sources'!I665</f>
        <v>Process Heaters</v>
      </c>
      <c r="F841" s="177">
        <f>'Permitted Sources'!J665</f>
        <v>0.876</v>
      </c>
      <c r="G841" s="177">
        <f>'Permitted Sources'!K665</f>
        <v>0</v>
      </c>
      <c r="H841" s="177">
        <f>'Permitted Sources'!L665</f>
        <v>0</v>
      </c>
      <c r="I841" s="177" t="str">
        <f>'Permitted Sources'!M665</f>
        <v/>
      </c>
      <c r="J841" s="177" t="str">
        <f>'Permitted Sources'!N665</f>
        <v/>
      </c>
      <c r="K841" s="221" t="str">
        <f>VLOOKUP(C841,fips_xref!$A$5:$H$28,8,FALSE)</f>
        <v>Total</v>
      </c>
      <c r="L841" s="25" t="str">
        <f t="shared" si="13"/>
        <v>Heaters</v>
      </c>
    </row>
    <row r="842" spans="1:12" x14ac:dyDescent="0.2">
      <c r="A842" s="138" t="str">
        <f>'Permitted Sources'!A666</f>
        <v>WYDEQ Permitted Sources</v>
      </c>
      <c r="B842" s="138" t="str">
        <f>'Permitted Sources'!B666</f>
        <v>56</v>
      </c>
      <c r="C842" s="138">
        <f>'Permitted Sources'!C666</f>
        <v>56037</v>
      </c>
      <c r="D842" s="138">
        <f>'Permitted Sources'!F666</f>
        <v>31000404</v>
      </c>
      <c r="E842" t="str">
        <f>'Permitted Sources'!I666</f>
        <v>Process Heaters</v>
      </c>
      <c r="F842" s="177">
        <f>'Permitted Sources'!J666</f>
        <v>0.5</v>
      </c>
      <c r="G842" s="177">
        <f>'Permitted Sources'!K666</f>
        <v>0.1</v>
      </c>
      <c r="H842" s="177">
        <f>'Permitted Sources'!L666</f>
        <v>0.4</v>
      </c>
      <c r="I842" s="177" t="str">
        <f>'Permitted Sources'!M666</f>
        <v/>
      </c>
      <c r="J842" s="177" t="str">
        <f>'Permitted Sources'!N666</f>
        <v/>
      </c>
      <c r="K842" s="221" t="str">
        <f>VLOOKUP(C842,fips_xref!$A$5:$H$28,8,FALSE)</f>
        <v>Total</v>
      </c>
      <c r="L842" s="25" t="str">
        <f t="shared" si="13"/>
        <v>Heaters</v>
      </c>
    </row>
    <row r="843" spans="1:12" x14ac:dyDescent="0.2">
      <c r="A843" s="138" t="str">
        <f>'Permitted Sources'!A667</f>
        <v>WYDEQ Permitted Sources</v>
      </c>
      <c r="B843" s="138" t="str">
        <f>'Permitted Sources'!B667</f>
        <v>56</v>
      </c>
      <c r="C843" s="138">
        <f>'Permitted Sources'!C667</f>
        <v>56037</v>
      </c>
      <c r="D843" s="138">
        <f>'Permitted Sources'!F667</f>
        <v>31000404</v>
      </c>
      <c r="E843" t="str">
        <f>'Permitted Sources'!I667</f>
        <v>Process Heaters</v>
      </c>
      <c r="F843" s="177">
        <f>'Permitted Sources'!J667</f>
        <v>0.5</v>
      </c>
      <c r="G843" s="177">
        <f>'Permitted Sources'!K667</f>
        <v>0</v>
      </c>
      <c r="H843" s="177">
        <f>'Permitted Sources'!L667</f>
        <v>0.4</v>
      </c>
      <c r="I843" s="177" t="str">
        <f>'Permitted Sources'!M667</f>
        <v/>
      </c>
      <c r="J843" s="177" t="str">
        <f>'Permitted Sources'!N667</f>
        <v/>
      </c>
      <c r="K843" s="221" t="str">
        <f>VLOOKUP(C843,fips_xref!$A$5:$H$28,8,FALSE)</f>
        <v>Total</v>
      </c>
      <c r="L843" s="25" t="str">
        <f t="shared" si="13"/>
        <v>Heaters</v>
      </c>
    </row>
    <row r="844" spans="1:12" x14ac:dyDescent="0.2">
      <c r="A844" s="138" t="str">
        <f>'Permitted Sources'!A668</f>
        <v>WYDEQ Permitted Sources</v>
      </c>
      <c r="B844" s="138" t="str">
        <f>'Permitted Sources'!B668</f>
        <v>56</v>
      </c>
      <c r="C844" s="138">
        <f>'Permitted Sources'!C668</f>
        <v>56037</v>
      </c>
      <c r="D844" s="138">
        <f>'Permitted Sources'!F668</f>
        <v>40400311</v>
      </c>
      <c r="E844" t="str">
        <f>'Permitted Sources'!I668</f>
        <v>Permitted Tank Losses</v>
      </c>
      <c r="F844" s="177">
        <f>'Permitted Sources'!J668</f>
        <v>0</v>
      </c>
      <c r="G844" s="177">
        <f>'Permitted Sources'!K668</f>
        <v>0.96360000000000001</v>
      </c>
      <c r="H844" s="177">
        <f>'Permitted Sources'!L668</f>
        <v>0</v>
      </c>
      <c r="I844" s="177" t="str">
        <f>'Permitted Sources'!M668</f>
        <v/>
      </c>
      <c r="J844" s="177" t="str">
        <f>'Permitted Sources'!N668</f>
        <v/>
      </c>
      <c r="K844" s="221" t="str">
        <f>VLOOKUP(C844,fips_xref!$A$5:$H$28,8,FALSE)</f>
        <v>Total</v>
      </c>
      <c r="L844" s="25" t="str">
        <f t="shared" si="13"/>
        <v xml:space="preserve">Condensate tank </v>
      </c>
    </row>
    <row r="845" spans="1:12" x14ac:dyDescent="0.2">
      <c r="A845" s="138" t="str">
        <f>'Permitted Sources'!A669</f>
        <v>WYDEQ Permitted Sources</v>
      </c>
      <c r="B845" s="138" t="str">
        <f>'Permitted Sources'!B669</f>
        <v>56</v>
      </c>
      <c r="C845" s="138">
        <f>'Permitted Sources'!C669</f>
        <v>56037</v>
      </c>
      <c r="D845" s="138">
        <f>'Permitted Sources'!F669</f>
        <v>10201002</v>
      </c>
      <c r="E845" t="str">
        <f>'Permitted Sources'!I669</f>
        <v>Process Heaters</v>
      </c>
      <c r="F845" s="177">
        <f>'Permitted Sources'!J669</f>
        <v>0</v>
      </c>
      <c r="G845" s="177">
        <f>'Permitted Sources'!K669</f>
        <v>0.39419999999999999</v>
      </c>
      <c r="H845" s="177">
        <f>'Permitted Sources'!L669</f>
        <v>0</v>
      </c>
      <c r="I845" s="177" t="str">
        <f>'Permitted Sources'!M669</f>
        <v/>
      </c>
      <c r="J845" s="177" t="str">
        <f>'Permitted Sources'!N669</f>
        <v/>
      </c>
      <c r="K845" s="221" t="str">
        <f>VLOOKUP(C845,fips_xref!$A$5:$H$28,8,FALSE)</f>
        <v>Total</v>
      </c>
      <c r="L845" s="25" t="str">
        <f t="shared" si="13"/>
        <v>Heaters</v>
      </c>
    </row>
    <row r="846" spans="1:12" x14ac:dyDescent="0.2">
      <c r="A846" s="138" t="str">
        <f>'Permitted Sources'!A670</f>
        <v>WYDEQ Permitted Sources</v>
      </c>
      <c r="B846" s="138" t="str">
        <f>'Permitted Sources'!B670</f>
        <v>56</v>
      </c>
      <c r="C846" s="138">
        <f>'Permitted Sources'!C670</f>
        <v>56037</v>
      </c>
      <c r="D846" s="138">
        <f>'Permitted Sources'!F670</f>
        <v>31000227</v>
      </c>
      <c r="E846" t="str">
        <f>'Permitted Sources'!I670</f>
        <v>Dehydrator</v>
      </c>
      <c r="F846" s="177">
        <f>'Permitted Sources'!J670</f>
        <v>8.7599999999999997E-2</v>
      </c>
      <c r="G846" s="177">
        <f>'Permitted Sources'!K670</f>
        <v>7.4459999999999997</v>
      </c>
      <c r="H846" s="177">
        <f>'Permitted Sources'!L670</f>
        <v>8.7599999999999997E-2</v>
      </c>
      <c r="I846" s="177" t="str">
        <f>'Permitted Sources'!M670</f>
        <v/>
      </c>
      <c r="J846" s="177" t="str">
        <f>'Permitted Sources'!N670</f>
        <v/>
      </c>
      <c r="K846" s="221" t="str">
        <f>VLOOKUP(C846,fips_xref!$A$5:$H$28,8,FALSE)</f>
        <v>Total</v>
      </c>
      <c r="L846" s="25" t="str">
        <f t="shared" si="13"/>
        <v>Dehydrator</v>
      </c>
    </row>
    <row r="847" spans="1:12" x14ac:dyDescent="0.2">
      <c r="A847" s="138" t="str">
        <f>'Permitted Sources'!A671</f>
        <v>WYDEQ Permitted Sources</v>
      </c>
      <c r="B847" s="138" t="str">
        <f>'Permitted Sources'!B671</f>
        <v>56</v>
      </c>
      <c r="C847" s="138">
        <f>'Permitted Sources'!C671</f>
        <v>56037</v>
      </c>
      <c r="D847" s="138">
        <f>'Permitted Sources'!F671</f>
        <v>10201002</v>
      </c>
      <c r="E847" t="str">
        <f>'Permitted Sources'!I671</f>
        <v>Process Heaters</v>
      </c>
      <c r="F847" s="177">
        <f>'Permitted Sources'!J671</f>
        <v>0.30659999999999998</v>
      </c>
      <c r="G847" s="177">
        <f>'Permitted Sources'!K671</f>
        <v>0</v>
      </c>
      <c r="H847" s="177">
        <f>'Permitted Sources'!L671</f>
        <v>8.7599999999999997E-2</v>
      </c>
      <c r="I847" s="177" t="str">
        <f>'Permitted Sources'!M671</f>
        <v/>
      </c>
      <c r="J847" s="177" t="str">
        <f>'Permitted Sources'!N671</f>
        <v/>
      </c>
      <c r="K847" s="221" t="str">
        <f>VLOOKUP(C847,fips_xref!$A$5:$H$28,8,FALSE)</f>
        <v>Total</v>
      </c>
      <c r="L847" s="25" t="str">
        <f t="shared" si="13"/>
        <v>Heaters</v>
      </c>
    </row>
    <row r="848" spans="1:12" x14ac:dyDescent="0.2">
      <c r="A848" s="138" t="str">
        <f>'Permitted Sources'!A672</f>
        <v>WYDEQ Permitted Sources</v>
      </c>
      <c r="B848" s="138" t="str">
        <f>'Permitted Sources'!B672</f>
        <v>56</v>
      </c>
      <c r="C848" s="138">
        <f>'Permitted Sources'!C672</f>
        <v>56037</v>
      </c>
      <c r="D848" s="138">
        <f>'Permitted Sources'!F672</f>
        <v>31088811</v>
      </c>
      <c r="E848" t="str">
        <f>'Permitted Sources'!I672</f>
        <v>Permitted Fugitives</v>
      </c>
      <c r="F848" s="177">
        <f>'Permitted Sources'!J672</f>
        <v>0</v>
      </c>
      <c r="G848" s="177">
        <f>'Permitted Sources'!K672</f>
        <v>6.1319999999999997</v>
      </c>
      <c r="H848" s="177">
        <f>'Permitted Sources'!L672</f>
        <v>0</v>
      </c>
      <c r="I848" s="177" t="str">
        <f>'Permitted Sources'!M672</f>
        <v/>
      </c>
      <c r="J848" s="177" t="str">
        <f>'Permitted Sources'!N672</f>
        <v/>
      </c>
      <c r="K848" s="221" t="str">
        <f>VLOOKUP(C848,fips_xref!$A$5:$H$28,8,FALSE)</f>
        <v>Total</v>
      </c>
      <c r="L848" s="25" t="str">
        <f t="shared" si="13"/>
        <v>Fugitives</v>
      </c>
    </row>
    <row r="849" spans="1:12" x14ac:dyDescent="0.2">
      <c r="A849" s="138" t="str">
        <f>'Permitted Sources'!A673</f>
        <v>WYDEQ Permitted Sources</v>
      </c>
      <c r="B849" s="138" t="str">
        <f>'Permitted Sources'!B673</f>
        <v>56</v>
      </c>
      <c r="C849" s="138">
        <f>'Permitted Sources'!C673</f>
        <v>56037</v>
      </c>
      <c r="D849" s="138">
        <f>'Permitted Sources'!F673</f>
        <v>40400311</v>
      </c>
      <c r="E849" t="str">
        <f>'Permitted Sources'!I673</f>
        <v>Permitted Tank Losses</v>
      </c>
      <c r="F849" s="177">
        <f>'Permitted Sources'!J673</f>
        <v>0</v>
      </c>
      <c r="G849" s="177">
        <f>'Permitted Sources'!K673</f>
        <v>0.438</v>
      </c>
      <c r="H849" s="177">
        <f>'Permitted Sources'!L673</f>
        <v>0</v>
      </c>
      <c r="I849" s="177" t="str">
        <f>'Permitted Sources'!M673</f>
        <v/>
      </c>
      <c r="J849" s="177" t="str">
        <f>'Permitted Sources'!N673</f>
        <v/>
      </c>
      <c r="K849" s="221" t="str">
        <f>VLOOKUP(C849,fips_xref!$A$5:$H$28,8,FALSE)</f>
        <v>Total</v>
      </c>
      <c r="L849" s="25" t="str">
        <f t="shared" si="13"/>
        <v xml:space="preserve">Condensate tank </v>
      </c>
    </row>
    <row r="850" spans="1:12" x14ac:dyDescent="0.2">
      <c r="A850" s="138" t="str">
        <f>'Permitted Sources'!A674</f>
        <v>WYDEQ Permitted Sources</v>
      </c>
      <c r="B850" s="138" t="str">
        <f>'Permitted Sources'!B674</f>
        <v>56</v>
      </c>
      <c r="C850" s="138">
        <f>'Permitted Sources'!C674</f>
        <v>56037</v>
      </c>
      <c r="D850" s="138">
        <f>'Permitted Sources'!F674</f>
        <v>31000299</v>
      </c>
      <c r="E850" t="str">
        <f>'Permitted Sources'!I674</f>
        <v>Other Not Classified</v>
      </c>
      <c r="F850" s="177">
        <f>'Permitted Sources'!J674</f>
        <v>0</v>
      </c>
      <c r="G850" s="177">
        <f>'Permitted Sources'!K674</f>
        <v>0.438</v>
      </c>
      <c r="H850" s="177">
        <f>'Permitted Sources'!L674</f>
        <v>0</v>
      </c>
      <c r="I850" s="177" t="str">
        <f>'Permitted Sources'!M674</f>
        <v/>
      </c>
      <c r="J850" s="177" t="str">
        <f>'Permitted Sources'!N674</f>
        <v/>
      </c>
      <c r="K850" s="221" t="str">
        <f>VLOOKUP(C850,fips_xref!$A$5:$H$28,8,FALSE)</f>
        <v>Total</v>
      </c>
      <c r="L850" s="25" t="str">
        <f t="shared" si="13"/>
        <v>Other Not Classified</v>
      </c>
    </row>
    <row r="851" spans="1:12" x14ac:dyDescent="0.2">
      <c r="A851" s="138" t="str">
        <f>'Permitted Sources'!A675</f>
        <v>WYDEQ Permitted Sources</v>
      </c>
      <c r="B851" s="138" t="str">
        <f>'Permitted Sources'!B675</f>
        <v>56</v>
      </c>
      <c r="C851" s="138">
        <f>'Permitted Sources'!C675</f>
        <v>56037</v>
      </c>
      <c r="D851" s="138">
        <f>'Permitted Sources'!F675</f>
        <v>31000227</v>
      </c>
      <c r="E851" t="str">
        <f>'Permitted Sources'!I675</f>
        <v>Dehydrator</v>
      </c>
      <c r="F851" s="177">
        <f>'Permitted Sources'!J675</f>
        <v>0</v>
      </c>
      <c r="G851" s="177">
        <f>'Permitted Sources'!K675</f>
        <v>2.19</v>
      </c>
      <c r="H851" s="177">
        <f>'Permitted Sources'!L675</f>
        <v>0</v>
      </c>
      <c r="I851" s="177" t="str">
        <f>'Permitted Sources'!M675</f>
        <v/>
      </c>
      <c r="J851" s="177" t="str">
        <f>'Permitted Sources'!N675</f>
        <v/>
      </c>
      <c r="K851" s="221" t="str">
        <f>VLOOKUP(C851,fips_xref!$A$5:$H$28,8,FALSE)</f>
        <v>Total</v>
      </c>
      <c r="L851" s="25" t="str">
        <f t="shared" si="13"/>
        <v>Dehydrator</v>
      </c>
    </row>
    <row r="852" spans="1:12" x14ac:dyDescent="0.2">
      <c r="A852" s="138" t="str">
        <f>'Permitted Sources'!A676</f>
        <v>WYDEQ Permitted Sources</v>
      </c>
      <c r="B852" s="138" t="str">
        <f>'Permitted Sources'!B676</f>
        <v>56</v>
      </c>
      <c r="C852" s="138">
        <f>'Permitted Sources'!C676</f>
        <v>56037</v>
      </c>
      <c r="D852" s="138">
        <f>'Permitted Sources'!F676</f>
        <v>31000227</v>
      </c>
      <c r="E852" t="str">
        <f>'Permitted Sources'!I676</f>
        <v>Dehydrator</v>
      </c>
      <c r="F852" s="177">
        <f>'Permitted Sources'!J676</f>
        <v>0</v>
      </c>
      <c r="G852" s="177">
        <f>'Permitted Sources'!K676</f>
        <v>1.3140000000000001</v>
      </c>
      <c r="H852" s="177">
        <f>'Permitted Sources'!L676</f>
        <v>0</v>
      </c>
      <c r="I852" s="177" t="str">
        <f>'Permitted Sources'!M676</f>
        <v/>
      </c>
      <c r="J852" s="177" t="str">
        <f>'Permitted Sources'!N676</f>
        <v/>
      </c>
      <c r="K852" s="221" t="str">
        <f>VLOOKUP(C852,fips_xref!$A$5:$H$28,8,FALSE)</f>
        <v>Total</v>
      </c>
      <c r="L852" s="25" t="str">
        <f t="shared" si="13"/>
        <v>Dehydrator</v>
      </c>
    </row>
    <row r="853" spans="1:12" x14ac:dyDescent="0.2">
      <c r="A853" s="138" t="str">
        <f>'Permitted Sources'!A677</f>
        <v>WYDEQ Permitted Sources</v>
      </c>
      <c r="B853" s="138" t="str">
        <f>'Permitted Sources'!B677</f>
        <v>56</v>
      </c>
      <c r="C853" s="138">
        <f>'Permitted Sources'!C677</f>
        <v>56037</v>
      </c>
      <c r="D853" s="138">
        <f>'Permitted Sources'!F677</f>
        <v>31000220</v>
      </c>
      <c r="E853" t="str">
        <f>'Permitted Sources'!I677</f>
        <v>Permitted Fugitives</v>
      </c>
      <c r="F853" s="177">
        <f>'Permitted Sources'!J677</f>
        <v>0</v>
      </c>
      <c r="G853" s="177">
        <f>'Permitted Sources'!K677</f>
        <v>0.4</v>
      </c>
      <c r="H853" s="177">
        <f>'Permitted Sources'!L677</f>
        <v>0</v>
      </c>
      <c r="I853" s="177" t="str">
        <f>'Permitted Sources'!M677</f>
        <v/>
      </c>
      <c r="J853" s="177" t="str">
        <f>'Permitted Sources'!N677</f>
        <v/>
      </c>
      <c r="K853" s="221" t="str">
        <f>VLOOKUP(C853,fips_xref!$A$5:$H$28,8,FALSE)</f>
        <v>Total</v>
      </c>
      <c r="L853" s="25" t="str">
        <f t="shared" si="13"/>
        <v>Fugitives</v>
      </c>
    </row>
    <row r="854" spans="1:12" x14ac:dyDescent="0.2">
      <c r="A854" s="138" t="str">
        <f>'Permitted Sources'!A678</f>
        <v>WYDEQ Permitted Sources</v>
      </c>
      <c r="B854" s="138" t="str">
        <f>'Permitted Sources'!B678</f>
        <v>56</v>
      </c>
      <c r="C854" s="138">
        <f>'Permitted Sources'!C678</f>
        <v>56037</v>
      </c>
      <c r="D854" s="138">
        <f>'Permitted Sources'!F678</f>
        <v>40400312</v>
      </c>
      <c r="E854" t="str">
        <f>'Permitted Sources'!I678</f>
        <v>Permitted Tank Losses</v>
      </c>
      <c r="F854" s="177">
        <f>'Permitted Sources'!J678</f>
        <v>0</v>
      </c>
      <c r="G854" s="177">
        <f>'Permitted Sources'!K678</f>
        <v>10</v>
      </c>
      <c r="H854" s="177">
        <f>'Permitted Sources'!L678</f>
        <v>0</v>
      </c>
      <c r="I854" s="177" t="str">
        <f>'Permitted Sources'!M678</f>
        <v/>
      </c>
      <c r="J854" s="177" t="str">
        <f>'Permitted Sources'!N678</f>
        <v/>
      </c>
      <c r="K854" s="221" t="str">
        <f>VLOOKUP(C854,fips_xref!$A$5:$H$28,8,FALSE)</f>
        <v>Total</v>
      </c>
      <c r="L854" s="25" t="str">
        <f t="shared" si="13"/>
        <v xml:space="preserve">Condensate tank </v>
      </c>
    </row>
    <row r="855" spans="1:12" x14ac:dyDescent="0.2">
      <c r="A855" s="138" t="str">
        <f>'Permitted Sources'!A679</f>
        <v>WYDEQ Permitted Sources</v>
      </c>
      <c r="B855" s="138" t="str">
        <f>'Permitted Sources'!B679</f>
        <v>56</v>
      </c>
      <c r="C855" s="138">
        <f>'Permitted Sources'!C679</f>
        <v>56037</v>
      </c>
      <c r="D855" s="138">
        <f>'Permitted Sources'!F679</f>
        <v>40400312</v>
      </c>
      <c r="E855" t="str">
        <f>'Permitted Sources'!I679</f>
        <v>Permitted Tank Losses</v>
      </c>
      <c r="F855" s="177">
        <f>'Permitted Sources'!J679</f>
        <v>0</v>
      </c>
      <c r="G855" s="177">
        <f>'Permitted Sources'!K679</f>
        <v>10</v>
      </c>
      <c r="H855" s="177">
        <f>'Permitted Sources'!L679</f>
        <v>0</v>
      </c>
      <c r="I855" s="177" t="str">
        <f>'Permitted Sources'!M679</f>
        <v/>
      </c>
      <c r="J855" s="177" t="str">
        <f>'Permitted Sources'!N679</f>
        <v/>
      </c>
      <c r="K855" s="221" t="str">
        <f>VLOOKUP(C855,fips_xref!$A$5:$H$28,8,FALSE)</f>
        <v>Total</v>
      </c>
      <c r="L855" s="25" t="str">
        <f t="shared" si="13"/>
        <v xml:space="preserve">Condensate tank </v>
      </c>
    </row>
    <row r="856" spans="1:12" x14ac:dyDescent="0.2">
      <c r="A856" s="138" t="str">
        <f>'Permitted Sources'!A680</f>
        <v>WYDEQ Permitted Sources</v>
      </c>
      <c r="B856" s="138" t="str">
        <f>'Permitted Sources'!B680</f>
        <v>56</v>
      </c>
      <c r="C856" s="138">
        <f>'Permitted Sources'!C680</f>
        <v>56037</v>
      </c>
      <c r="D856" s="138">
        <f>'Permitted Sources'!F680</f>
        <v>31000227</v>
      </c>
      <c r="E856" t="str">
        <f>'Permitted Sources'!I680</f>
        <v>Dehydrator</v>
      </c>
      <c r="F856" s="177">
        <f>'Permitted Sources'!J680</f>
        <v>0</v>
      </c>
      <c r="G856" s="177">
        <f>'Permitted Sources'!K680</f>
        <v>13.577999999999999</v>
      </c>
      <c r="H856" s="177">
        <f>'Permitted Sources'!L680</f>
        <v>0</v>
      </c>
      <c r="I856" s="177" t="str">
        <f>'Permitted Sources'!M680</f>
        <v/>
      </c>
      <c r="J856" s="177" t="str">
        <f>'Permitted Sources'!N680</f>
        <v/>
      </c>
      <c r="K856" s="221" t="str">
        <f>VLOOKUP(C856,fips_xref!$A$5:$H$28,8,FALSE)</f>
        <v>Total</v>
      </c>
      <c r="L856" s="25" t="str">
        <f t="shared" si="13"/>
        <v>Dehydrator</v>
      </c>
    </row>
    <row r="857" spans="1:12" x14ac:dyDescent="0.2">
      <c r="A857" s="138" t="str">
        <f>'Permitted Sources'!A681</f>
        <v>WYDEQ Permitted Sources</v>
      </c>
      <c r="B857" s="138" t="str">
        <f>'Permitted Sources'!B681</f>
        <v>56</v>
      </c>
      <c r="C857" s="138">
        <f>'Permitted Sources'!C681</f>
        <v>56037</v>
      </c>
      <c r="D857" s="138">
        <f>'Permitted Sources'!F681</f>
        <v>31000299</v>
      </c>
      <c r="E857" t="str">
        <f>'Permitted Sources'!I681</f>
        <v>Other Not Classified</v>
      </c>
      <c r="F857" s="177">
        <f>'Permitted Sources'!J681</f>
        <v>0</v>
      </c>
      <c r="G857" s="177">
        <f>'Permitted Sources'!K681</f>
        <v>1.752</v>
      </c>
      <c r="H857" s="177">
        <f>'Permitted Sources'!L681</f>
        <v>0</v>
      </c>
      <c r="I857" s="177" t="str">
        <f>'Permitted Sources'!M681</f>
        <v/>
      </c>
      <c r="J857" s="177" t="str">
        <f>'Permitted Sources'!N681</f>
        <v/>
      </c>
      <c r="K857" s="221" t="str">
        <f>VLOOKUP(C857,fips_xref!$A$5:$H$28,8,FALSE)</f>
        <v>Total</v>
      </c>
      <c r="L857" s="25" t="str">
        <f t="shared" si="13"/>
        <v>Other Not Classified</v>
      </c>
    </row>
    <row r="858" spans="1:12" x14ac:dyDescent="0.2">
      <c r="A858" s="138" t="str">
        <f>'Permitted Sources'!A682</f>
        <v>WYDEQ Permitted Sources</v>
      </c>
      <c r="B858" s="138" t="str">
        <f>'Permitted Sources'!B682</f>
        <v>56</v>
      </c>
      <c r="C858" s="138">
        <f>'Permitted Sources'!C682</f>
        <v>56037</v>
      </c>
      <c r="D858" s="138">
        <f>'Permitted Sources'!F682</f>
        <v>31088811</v>
      </c>
      <c r="E858" t="str">
        <f>'Permitted Sources'!I682</f>
        <v>Permitted Fugitives</v>
      </c>
      <c r="F858" s="177">
        <f>'Permitted Sources'!J682</f>
        <v>0</v>
      </c>
      <c r="G858" s="177">
        <f>'Permitted Sources'!K682</f>
        <v>0.876</v>
      </c>
      <c r="H858" s="177">
        <f>'Permitted Sources'!L682</f>
        <v>0</v>
      </c>
      <c r="I858" s="177" t="str">
        <f>'Permitted Sources'!M682</f>
        <v/>
      </c>
      <c r="J858" s="177" t="str">
        <f>'Permitted Sources'!N682</f>
        <v/>
      </c>
      <c r="K858" s="221" t="str">
        <f>VLOOKUP(C858,fips_xref!$A$5:$H$28,8,FALSE)</f>
        <v>Total</v>
      </c>
      <c r="L858" s="25" t="str">
        <f t="shared" si="13"/>
        <v>Fugitives</v>
      </c>
    </row>
    <row r="859" spans="1:12" x14ac:dyDescent="0.2">
      <c r="A859" s="138" t="str">
        <f>'Permitted Sources'!A683</f>
        <v>WYDEQ Permitted Sources</v>
      </c>
      <c r="B859" s="138" t="str">
        <f>'Permitted Sources'!B683</f>
        <v>56</v>
      </c>
      <c r="C859" s="138">
        <f>'Permitted Sources'!C683</f>
        <v>56037</v>
      </c>
      <c r="D859" s="138">
        <f>'Permitted Sources'!F683</f>
        <v>40400311</v>
      </c>
      <c r="E859" t="str">
        <f>'Permitted Sources'!I683</f>
        <v>Permitted Tank Losses</v>
      </c>
      <c r="F859" s="177">
        <f>'Permitted Sources'!J683</f>
        <v>0</v>
      </c>
      <c r="G859" s="177">
        <f>'Permitted Sources'!K683</f>
        <v>0.438</v>
      </c>
      <c r="H859" s="177">
        <f>'Permitted Sources'!L683</f>
        <v>0</v>
      </c>
      <c r="I859" s="177" t="str">
        <f>'Permitted Sources'!M683</f>
        <v/>
      </c>
      <c r="J859" s="177" t="str">
        <f>'Permitted Sources'!N683</f>
        <v/>
      </c>
      <c r="K859" s="221" t="str">
        <f>VLOOKUP(C859,fips_xref!$A$5:$H$28,8,FALSE)</f>
        <v>Total</v>
      </c>
      <c r="L859" s="25" t="str">
        <f t="shared" si="13"/>
        <v xml:space="preserve">Condensate tank </v>
      </c>
    </row>
    <row r="860" spans="1:12" x14ac:dyDescent="0.2">
      <c r="A860" s="138" t="str">
        <f>'Permitted Sources'!A684</f>
        <v>WYDEQ Permitted Sources</v>
      </c>
      <c r="B860" s="138" t="str">
        <f>'Permitted Sources'!B684</f>
        <v>56</v>
      </c>
      <c r="C860" s="138">
        <f>'Permitted Sources'!C684</f>
        <v>56037</v>
      </c>
      <c r="D860" s="138">
        <f>'Permitted Sources'!F684</f>
        <v>10201002</v>
      </c>
      <c r="E860" t="str">
        <f>'Permitted Sources'!I684</f>
        <v>Process Heaters</v>
      </c>
      <c r="F860" s="177">
        <f>'Permitted Sources'!J684</f>
        <v>0.438</v>
      </c>
      <c r="G860" s="177">
        <f>'Permitted Sources'!K684</f>
        <v>0</v>
      </c>
      <c r="H860" s="177">
        <f>'Permitted Sources'!L684</f>
        <v>0</v>
      </c>
      <c r="I860" s="177" t="str">
        <f>'Permitted Sources'!M684</f>
        <v/>
      </c>
      <c r="J860" s="177" t="str">
        <f>'Permitted Sources'!N684</f>
        <v/>
      </c>
      <c r="K860" s="221" t="str">
        <f>VLOOKUP(C860,fips_xref!$A$5:$H$28,8,FALSE)</f>
        <v>Total</v>
      </c>
      <c r="L860" s="25" t="str">
        <f t="shared" si="13"/>
        <v>Heaters</v>
      </c>
    </row>
    <row r="861" spans="1:12" x14ac:dyDescent="0.2">
      <c r="A861" s="138" t="str">
        <f>'Permitted Sources'!A685</f>
        <v>WYDEQ Permitted Sources</v>
      </c>
      <c r="B861" s="138" t="str">
        <f>'Permitted Sources'!B685</f>
        <v>56</v>
      </c>
      <c r="C861" s="138">
        <f>'Permitted Sources'!C685</f>
        <v>56037</v>
      </c>
      <c r="D861" s="138">
        <f>'Permitted Sources'!F685</f>
        <v>10201002</v>
      </c>
      <c r="E861" t="str">
        <f>'Permitted Sources'!I685</f>
        <v>Process Heaters</v>
      </c>
      <c r="F861" s="177">
        <f>'Permitted Sources'!J685</f>
        <v>0.438</v>
      </c>
      <c r="G861" s="177">
        <f>'Permitted Sources'!K685</f>
        <v>0</v>
      </c>
      <c r="H861" s="177">
        <f>'Permitted Sources'!L685</f>
        <v>0</v>
      </c>
      <c r="I861" s="177" t="str">
        <f>'Permitted Sources'!M685</f>
        <v/>
      </c>
      <c r="J861" s="177" t="str">
        <f>'Permitted Sources'!N685</f>
        <v/>
      </c>
      <c r="K861" s="221" t="str">
        <f>VLOOKUP(C861,fips_xref!$A$5:$H$28,8,FALSE)</f>
        <v>Total</v>
      </c>
      <c r="L861" s="25" t="str">
        <f t="shared" si="13"/>
        <v>Heaters</v>
      </c>
    </row>
    <row r="862" spans="1:12" x14ac:dyDescent="0.2">
      <c r="A862" s="138" t="str">
        <f>'Permitted Sources'!A686</f>
        <v>WYDEQ Permitted Sources</v>
      </c>
      <c r="B862" s="138" t="str">
        <f>'Permitted Sources'!B686</f>
        <v>56</v>
      </c>
      <c r="C862" s="138">
        <f>'Permitted Sources'!C686</f>
        <v>56037</v>
      </c>
      <c r="D862" s="138">
        <f>'Permitted Sources'!F686</f>
        <v>31000227</v>
      </c>
      <c r="E862" t="str">
        <f>'Permitted Sources'!I686</f>
        <v>Dehydrator</v>
      </c>
      <c r="F862" s="177">
        <f>'Permitted Sources'!J686</f>
        <v>0.438</v>
      </c>
      <c r="G862" s="177">
        <f>'Permitted Sources'!K686</f>
        <v>0</v>
      </c>
      <c r="H862" s="177">
        <f>'Permitted Sources'!L686</f>
        <v>0.438</v>
      </c>
      <c r="I862" s="177" t="str">
        <f>'Permitted Sources'!M686</f>
        <v/>
      </c>
      <c r="J862" s="177" t="str">
        <f>'Permitted Sources'!N686</f>
        <v/>
      </c>
      <c r="K862" s="221" t="str">
        <f>VLOOKUP(C862,fips_xref!$A$5:$H$28,8,FALSE)</f>
        <v>Total</v>
      </c>
      <c r="L862" s="25" t="str">
        <f t="shared" si="13"/>
        <v>Dehydrator</v>
      </c>
    </row>
    <row r="863" spans="1:12" x14ac:dyDescent="0.2">
      <c r="A863" s="138" t="str">
        <f>'Permitted Sources'!A687</f>
        <v>WYDEQ Permitted Sources</v>
      </c>
      <c r="B863" s="138" t="str">
        <f>'Permitted Sources'!B687</f>
        <v>56</v>
      </c>
      <c r="C863" s="138">
        <f>'Permitted Sources'!C687</f>
        <v>56037</v>
      </c>
      <c r="D863" s="138">
        <f>'Permitted Sources'!F687</f>
        <v>31000227</v>
      </c>
      <c r="E863" t="str">
        <f>'Permitted Sources'!I687</f>
        <v>Dehydrator</v>
      </c>
      <c r="F863" s="177">
        <f>'Permitted Sources'!J687</f>
        <v>1.752</v>
      </c>
      <c r="G863" s="177">
        <f>'Permitted Sources'!K687</f>
        <v>14.891999999999999</v>
      </c>
      <c r="H863" s="177">
        <f>'Permitted Sources'!L687</f>
        <v>9.9863999999999997</v>
      </c>
      <c r="I863" s="177" t="str">
        <f>'Permitted Sources'!M687</f>
        <v/>
      </c>
      <c r="J863" s="177" t="str">
        <f>'Permitted Sources'!N687</f>
        <v/>
      </c>
      <c r="K863" s="221" t="str">
        <f>VLOOKUP(C863,fips_xref!$A$5:$H$28,8,FALSE)</f>
        <v>Total</v>
      </c>
      <c r="L863" s="25" t="str">
        <f t="shared" si="13"/>
        <v>Dehydrator</v>
      </c>
    </row>
    <row r="864" spans="1:12" x14ac:dyDescent="0.2">
      <c r="A864" s="138" t="str">
        <f>'Permitted Sources'!A688</f>
        <v>WYDEQ Permitted Sources</v>
      </c>
      <c r="B864" s="138" t="str">
        <f>'Permitted Sources'!B688</f>
        <v>56</v>
      </c>
      <c r="C864" s="138">
        <f>'Permitted Sources'!C688</f>
        <v>56037</v>
      </c>
      <c r="D864" s="138">
        <f>'Permitted Sources'!F688</f>
        <v>31000227</v>
      </c>
      <c r="E864" t="str">
        <f>'Permitted Sources'!I688</f>
        <v>Dehydrator</v>
      </c>
      <c r="F864" s="177">
        <f>'Permitted Sources'!J688</f>
        <v>1.752</v>
      </c>
      <c r="G864" s="177">
        <f>'Permitted Sources'!K688</f>
        <v>14.891999999999999</v>
      </c>
      <c r="H864" s="177">
        <f>'Permitted Sources'!L688</f>
        <v>9.9863999999999997</v>
      </c>
      <c r="I864" s="177" t="str">
        <f>'Permitted Sources'!M688</f>
        <v/>
      </c>
      <c r="J864" s="177" t="str">
        <f>'Permitted Sources'!N688</f>
        <v/>
      </c>
      <c r="K864" s="221" t="str">
        <f>VLOOKUP(C864,fips_xref!$A$5:$H$28,8,FALSE)</f>
        <v>Total</v>
      </c>
      <c r="L864" s="25" t="str">
        <f t="shared" si="13"/>
        <v>Dehydrator</v>
      </c>
    </row>
    <row r="865" spans="1:12" x14ac:dyDescent="0.2">
      <c r="A865" s="138" t="str">
        <f>'Permitted Sources'!A689</f>
        <v>WYDEQ Permitted Sources</v>
      </c>
      <c r="B865" s="138" t="str">
        <f>'Permitted Sources'!B689</f>
        <v>56</v>
      </c>
      <c r="C865" s="138">
        <f>'Permitted Sources'!C689</f>
        <v>56037</v>
      </c>
      <c r="D865" s="138">
        <f>'Permitted Sources'!F689</f>
        <v>10201002</v>
      </c>
      <c r="E865" t="str">
        <f>'Permitted Sources'!I689</f>
        <v>Process Heaters</v>
      </c>
      <c r="F865" s="177">
        <f>'Permitted Sources'!J689</f>
        <v>0.70079999999999998</v>
      </c>
      <c r="G865" s="177">
        <f>'Permitted Sources'!K689</f>
        <v>0</v>
      </c>
      <c r="H865" s="177">
        <f>'Permitted Sources'!L689</f>
        <v>8.7599999999999997E-2</v>
      </c>
      <c r="I865" s="177" t="str">
        <f>'Permitted Sources'!M689</f>
        <v/>
      </c>
      <c r="J865" s="177" t="str">
        <f>'Permitted Sources'!N689</f>
        <v/>
      </c>
      <c r="K865" s="221" t="str">
        <f>VLOOKUP(C865,fips_xref!$A$5:$H$28,8,FALSE)</f>
        <v>Total</v>
      </c>
      <c r="L865" s="25" t="str">
        <f t="shared" si="13"/>
        <v>Heaters</v>
      </c>
    </row>
    <row r="866" spans="1:12" x14ac:dyDescent="0.2">
      <c r="A866" s="138" t="str">
        <f>'Permitted Sources'!A690</f>
        <v>WYDEQ Permitted Sources</v>
      </c>
      <c r="B866" s="138" t="str">
        <f>'Permitted Sources'!B690</f>
        <v>56</v>
      </c>
      <c r="C866" s="138">
        <f>'Permitted Sources'!C690</f>
        <v>56037</v>
      </c>
      <c r="D866" s="138">
        <f>'Permitted Sources'!F690</f>
        <v>31000305</v>
      </c>
      <c r="E866" t="str">
        <f>'Permitted Sources'!I690</f>
        <v>Amine Unit</v>
      </c>
      <c r="F866" s="177">
        <f>'Permitted Sources'!J690</f>
        <v>18.834</v>
      </c>
      <c r="G866" s="177">
        <f>'Permitted Sources'!K690</f>
        <v>8.4971999999999994</v>
      </c>
      <c r="H866" s="177">
        <f>'Permitted Sources'!L690</f>
        <v>15.768000000000001</v>
      </c>
      <c r="I866" s="177" t="str">
        <f>'Permitted Sources'!M690</f>
        <v/>
      </c>
      <c r="J866" s="177" t="str">
        <f>'Permitted Sources'!N690</f>
        <v/>
      </c>
      <c r="K866" s="221" t="str">
        <f>VLOOKUP(C866,fips_xref!$A$5:$H$28,8,FALSE)</f>
        <v>Total</v>
      </c>
      <c r="L866" s="25" t="str">
        <f t="shared" si="13"/>
        <v>Amine Unit</v>
      </c>
    </row>
    <row r="867" spans="1:12" x14ac:dyDescent="0.2">
      <c r="A867" s="138" t="str">
        <f>'Permitted Sources'!A691</f>
        <v>WYDEQ Permitted Sources</v>
      </c>
      <c r="B867" s="138" t="str">
        <f>'Permitted Sources'!B691</f>
        <v>56</v>
      </c>
      <c r="C867" s="138">
        <f>'Permitted Sources'!C691</f>
        <v>56037</v>
      </c>
      <c r="D867" s="138">
        <f>'Permitted Sources'!F691</f>
        <v>40400311</v>
      </c>
      <c r="E867" t="str">
        <f>'Permitted Sources'!I691</f>
        <v>Permitted Tank Losses</v>
      </c>
      <c r="F867" s="177">
        <f>'Permitted Sources'!J691</f>
        <v>0</v>
      </c>
      <c r="G867" s="177">
        <f>'Permitted Sources'!K691</f>
        <v>8.7599999999999997E-2</v>
      </c>
      <c r="H867" s="177">
        <f>'Permitted Sources'!L691</f>
        <v>0</v>
      </c>
      <c r="I867" s="177" t="str">
        <f>'Permitted Sources'!M691</f>
        <v/>
      </c>
      <c r="J867" s="177" t="str">
        <f>'Permitted Sources'!N691</f>
        <v/>
      </c>
      <c r="K867" s="221" t="str">
        <f>VLOOKUP(C867,fips_xref!$A$5:$H$28,8,FALSE)</f>
        <v>Total</v>
      </c>
      <c r="L867" s="25" t="str">
        <f t="shared" si="13"/>
        <v xml:space="preserve">Condensate tank </v>
      </c>
    </row>
    <row r="868" spans="1:12" x14ac:dyDescent="0.2">
      <c r="A868" s="138" t="str">
        <f>'Permitted Sources'!A692</f>
        <v>WYDEQ Permitted Sources</v>
      </c>
      <c r="B868" s="138" t="str">
        <f>'Permitted Sources'!B692</f>
        <v>56</v>
      </c>
      <c r="C868" s="138">
        <f>'Permitted Sources'!C692</f>
        <v>56037</v>
      </c>
      <c r="D868" s="138">
        <f>'Permitted Sources'!F692</f>
        <v>31000220</v>
      </c>
      <c r="E868" t="str">
        <f>'Permitted Sources'!I692</f>
        <v>Permitted Fugitives</v>
      </c>
      <c r="F868" s="177">
        <f>'Permitted Sources'!J692</f>
        <v>0.6</v>
      </c>
      <c r="G868" s="177">
        <f>'Permitted Sources'!K692</f>
        <v>12.8</v>
      </c>
      <c r="H868" s="177">
        <f>'Permitted Sources'!L692</f>
        <v>0</v>
      </c>
      <c r="I868" s="177" t="str">
        <f>'Permitted Sources'!M692</f>
        <v/>
      </c>
      <c r="J868" s="177" t="str">
        <f>'Permitted Sources'!N692</f>
        <v/>
      </c>
      <c r="K868" s="221" t="str">
        <f>VLOOKUP(C868,fips_xref!$A$5:$H$28,8,FALSE)</f>
        <v>Total</v>
      </c>
      <c r="L868" s="25" t="str">
        <f t="shared" si="13"/>
        <v>Fugitives</v>
      </c>
    </row>
    <row r="869" spans="1:12" x14ac:dyDescent="0.2">
      <c r="A869" s="138" t="str">
        <f>'Permitted Sources'!A693</f>
        <v>WYDEQ Permitted Sources</v>
      </c>
      <c r="B869" s="138" t="str">
        <f>'Permitted Sources'!B693</f>
        <v>56</v>
      </c>
      <c r="C869" s="138">
        <f>'Permitted Sources'!C693</f>
        <v>56041</v>
      </c>
      <c r="D869" s="138">
        <f>'Permitted Sources'!F693</f>
        <v>10201002</v>
      </c>
      <c r="E869" t="str">
        <f>'Permitted Sources'!I693</f>
        <v>Process Heaters</v>
      </c>
      <c r="F869" s="177">
        <f>'Permitted Sources'!J693</f>
        <v>13.7094</v>
      </c>
      <c r="G869" s="177">
        <f>'Permitted Sources'!K693</f>
        <v>0</v>
      </c>
      <c r="H869" s="177">
        <f>'Permitted Sources'!L693</f>
        <v>0</v>
      </c>
      <c r="I869" s="177" t="str">
        <f>'Permitted Sources'!M693</f>
        <v/>
      </c>
      <c r="J869" s="177" t="str">
        <f>'Permitted Sources'!N693</f>
        <v/>
      </c>
      <c r="K869" s="221" t="str">
        <f>VLOOKUP(C869,fips_xref!$A$5:$H$28,8,FALSE)</f>
        <v>Total</v>
      </c>
      <c r="L869" s="25" t="str">
        <f t="shared" si="13"/>
        <v>Heaters</v>
      </c>
    </row>
    <row r="870" spans="1:12" x14ac:dyDescent="0.2">
      <c r="A870" s="138" t="str">
        <f>'Permitted Sources'!A694</f>
        <v>WYDEQ Permitted Sources</v>
      </c>
      <c r="B870" s="138" t="str">
        <f>'Permitted Sources'!B694</f>
        <v>56</v>
      </c>
      <c r="C870" s="138">
        <f>'Permitted Sources'!C694</f>
        <v>56041</v>
      </c>
      <c r="D870" s="138">
        <f>'Permitted Sources'!F694</f>
        <v>10201002</v>
      </c>
      <c r="E870" t="str">
        <f>'Permitted Sources'!I694</f>
        <v>Process Heaters</v>
      </c>
      <c r="F870" s="177">
        <f>'Permitted Sources'!J694</f>
        <v>25.053599999999999</v>
      </c>
      <c r="G870" s="177">
        <f>'Permitted Sources'!K694</f>
        <v>0</v>
      </c>
      <c r="H870" s="177">
        <f>'Permitted Sources'!L694</f>
        <v>0</v>
      </c>
      <c r="I870" s="177" t="str">
        <f>'Permitted Sources'!M694</f>
        <v/>
      </c>
      <c r="J870" s="177" t="str">
        <f>'Permitted Sources'!N694</f>
        <v/>
      </c>
      <c r="K870" s="221" t="str">
        <f>VLOOKUP(C870,fips_xref!$A$5:$H$28,8,FALSE)</f>
        <v>Total</v>
      </c>
      <c r="L870" s="25" t="str">
        <f t="shared" si="13"/>
        <v>Heaters</v>
      </c>
    </row>
    <row r="871" spans="1:12" x14ac:dyDescent="0.2">
      <c r="A871" s="138" t="str">
        <f>'Permitted Sources'!A695</f>
        <v>WYDEQ Permitted Sources</v>
      </c>
      <c r="B871" s="138" t="str">
        <f>'Permitted Sources'!B695</f>
        <v>56</v>
      </c>
      <c r="C871" s="138">
        <f>'Permitted Sources'!C695</f>
        <v>56041</v>
      </c>
      <c r="D871" s="138">
        <f>'Permitted Sources'!F695</f>
        <v>31000227</v>
      </c>
      <c r="E871" t="str">
        <f>'Permitted Sources'!I695</f>
        <v>Dehydrator</v>
      </c>
      <c r="F871" s="177">
        <f>'Permitted Sources'!J695</f>
        <v>0.96360000000000001</v>
      </c>
      <c r="G871" s="177">
        <f>'Permitted Sources'!K695</f>
        <v>0</v>
      </c>
      <c r="H871" s="177">
        <f>'Permitted Sources'!L695</f>
        <v>8.7599999999999997E-2</v>
      </c>
      <c r="I871" s="177" t="str">
        <f>'Permitted Sources'!M695</f>
        <v/>
      </c>
      <c r="J871" s="177" t="str">
        <f>'Permitted Sources'!N695</f>
        <v/>
      </c>
      <c r="K871" s="221" t="str">
        <f>VLOOKUP(C871,fips_xref!$A$5:$H$28,8,FALSE)</f>
        <v>Total</v>
      </c>
      <c r="L871" s="25" t="str">
        <f t="shared" si="13"/>
        <v>Dehydrator</v>
      </c>
    </row>
    <row r="872" spans="1:12" x14ac:dyDescent="0.2">
      <c r="A872" s="138" t="str">
        <f>'Permitted Sources'!A696</f>
        <v>WYDEQ Permitted Sources</v>
      </c>
      <c r="B872" s="138" t="str">
        <f>'Permitted Sources'!B696</f>
        <v>56</v>
      </c>
      <c r="C872" s="138">
        <f>'Permitted Sources'!C696</f>
        <v>56041</v>
      </c>
      <c r="D872" s="138">
        <f>'Permitted Sources'!F696</f>
        <v>10201002</v>
      </c>
      <c r="E872" t="str">
        <f>'Permitted Sources'!I696</f>
        <v>Process Heaters</v>
      </c>
      <c r="F872" s="177">
        <f>'Permitted Sources'!J696</f>
        <v>22.688400000000001</v>
      </c>
      <c r="G872" s="177">
        <f>'Permitted Sources'!K696</f>
        <v>0</v>
      </c>
      <c r="H872" s="177">
        <f>'Permitted Sources'!L696</f>
        <v>4.1609999999999996</v>
      </c>
      <c r="I872" s="177" t="str">
        <f>'Permitted Sources'!M696</f>
        <v/>
      </c>
      <c r="J872" s="177" t="str">
        <f>'Permitted Sources'!N696</f>
        <v/>
      </c>
      <c r="K872" s="221" t="str">
        <f>VLOOKUP(C872,fips_xref!$A$5:$H$28,8,FALSE)</f>
        <v>Total</v>
      </c>
      <c r="L872" s="25" t="str">
        <f t="shared" si="13"/>
        <v>Heaters</v>
      </c>
    </row>
    <row r="873" spans="1:12" x14ac:dyDescent="0.2">
      <c r="A873" s="138" t="str">
        <f>'Permitted Sources'!A697</f>
        <v>WYDEQ Permitted Sources</v>
      </c>
      <c r="B873" s="138" t="str">
        <f>'Permitted Sources'!B697</f>
        <v>56</v>
      </c>
      <c r="C873" s="138">
        <f>'Permitted Sources'!C697</f>
        <v>56041</v>
      </c>
      <c r="D873" s="138">
        <f>'Permitted Sources'!F697</f>
        <v>10201002</v>
      </c>
      <c r="E873" t="str">
        <f>'Permitted Sources'!I697</f>
        <v>Process Heaters</v>
      </c>
      <c r="F873" s="177">
        <f>'Permitted Sources'!J697</f>
        <v>22.688400000000001</v>
      </c>
      <c r="G873" s="177">
        <f>'Permitted Sources'!K697</f>
        <v>0</v>
      </c>
      <c r="H873" s="177">
        <f>'Permitted Sources'!L697</f>
        <v>4.1609999999999996</v>
      </c>
      <c r="I873" s="177" t="str">
        <f>'Permitted Sources'!M697</f>
        <v/>
      </c>
      <c r="J873" s="177" t="str">
        <f>'Permitted Sources'!N697</f>
        <v/>
      </c>
      <c r="K873" s="221" t="str">
        <f>VLOOKUP(C873,fips_xref!$A$5:$H$28,8,FALSE)</f>
        <v>Total</v>
      </c>
      <c r="L873" s="25" t="str">
        <f t="shared" si="13"/>
        <v>Heaters</v>
      </c>
    </row>
    <row r="874" spans="1:12" x14ac:dyDescent="0.2">
      <c r="A874" s="138" t="str">
        <f>'Permitted Sources'!A698</f>
        <v>WYDEQ Permitted Sources</v>
      </c>
      <c r="B874" s="138" t="str">
        <f>'Permitted Sources'!B698</f>
        <v>56</v>
      </c>
      <c r="C874" s="138">
        <f>'Permitted Sources'!C698</f>
        <v>56041</v>
      </c>
      <c r="D874" s="138">
        <f>'Permitted Sources'!F698</f>
        <v>31000299</v>
      </c>
      <c r="E874" t="str">
        <f>'Permitted Sources'!I698</f>
        <v>Other Not Classified</v>
      </c>
      <c r="F874" s="177">
        <f>'Permitted Sources'!J698</f>
        <v>0</v>
      </c>
      <c r="G874" s="177">
        <f>'Permitted Sources'!K698</f>
        <v>1.3140000000000001E-3</v>
      </c>
      <c r="H874" s="177">
        <f>'Permitted Sources'!L698</f>
        <v>0</v>
      </c>
      <c r="I874" s="177" t="str">
        <f>'Permitted Sources'!M698</f>
        <v/>
      </c>
      <c r="J874" s="177" t="str">
        <f>'Permitted Sources'!N698</f>
        <v/>
      </c>
      <c r="K874" s="221" t="str">
        <f>VLOOKUP(C874,fips_xref!$A$5:$H$28,8,FALSE)</f>
        <v>Total</v>
      </c>
      <c r="L874" s="25" t="str">
        <f t="shared" si="13"/>
        <v>Other Not Classified</v>
      </c>
    </row>
    <row r="875" spans="1:12" x14ac:dyDescent="0.2">
      <c r="A875" s="138" t="str">
        <f>'Permitted Sources'!A699</f>
        <v>WYDEQ Permitted Sources</v>
      </c>
      <c r="B875" s="138" t="str">
        <f>'Permitted Sources'!B699</f>
        <v>56</v>
      </c>
      <c r="C875" s="138">
        <f>'Permitted Sources'!C699</f>
        <v>56041</v>
      </c>
      <c r="D875" s="138">
        <f>'Permitted Sources'!F699</f>
        <v>31000227</v>
      </c>
      <c r="E875" t="str">
        <f>'Permitted Sources'!I699</f>
        <v>Dehydrator</v>
      </c>
      <c r="F875" s="177">
        <f>'Permitted Sources'!J699</f>
        <v>0</v>
      </c>
      <c r="G875" s="177">
        <f>'Permitted Sources'!K699</f>
        <v>116.946</v>
      </c>
      <c r="H875" s="177">
        <f>'Permitted Sources'!L699</f>
        <v>0</v>
      </c>
      <c r="I875" s="177" t="str">
        <f>'Permitted Sources'!M699</f>
        <v/>
      </c>
      <c r="J875" s="177" t="str">
        <f>'Permitted Sources'!N699</f>
        <v/>
      </c>
      <c r="K875" s="221" t="str">
        <f>VLOOKUP(C875,fips_xref!$A$5:$H$28,8,FALSE)</f>
        <v>Total</v>
      </c>
      <c r="L875" s="25" t="str">
        <f t="shared" si="13"/>
        <v>Dehydrator</v>
      </c>
    </row>
    <row r="876" spans="1:12" x14ac:dyDescent="0.2">
      <c r="A876" s="138" t="str">
        <f>'Permitted Sources'!A700</f>
        <v>WYDEQ Permitted Sources</v>
      </c>
      <c r="B876" s="138" t="str">
        <f>'Permitted Sources'!B700</f>
        <v>56</v>
      </c>
      <c r="C876" s="138">
        <f>'Permitted Sources'!C700</f>
        <v>56041</v>
      </c>
      <c r="D876" s="138">
        <f>'Permitted Sources'!F700</f>
        <v>31000305</v>
      </c>
      <c r="E876" t="str">
        <f>'Permitted Sources'!I700</f>
        <v>Amine Unit</v>
      </c>
      <c r="F876" s="177">
        <f>'Permitted Sources'!J700</f>
        <v>0</v>
      </c>
      <c r="G876" s="177">
        <f>'Permitted Sources'!K700</f>
        <v>21.462</v>
      </c>
      <c r="H876" s="177">
        <f>'Permitted Sources'!L700</f>
        <v>0</v>
      </c>
      <c r="I876" s="177" t="str">
        <f>'Permitted Sources'!M700</f>
        <v/>
      </c>
      <c r="J876" s="177" t="str">
        <f>'Permitted Sources'!N700</f>
        <v/>
      </c>
      <c r="K876" s="221" t="str">
        <f>VLOOKUP(C876,fips_xref!$A$5:$H$28,8,FALSE)</f>
        <v>Total</v>
      </c>
      <c r="L876" s="25" t="str">
        <f t="shared" si="13"/>
        <v>Amine Unit</v>
      </c>
    </row>
    <row r="877" spans="1:12" x14ac:dyDescent="0.2">
      <c r="A877" s="138" t="str">
        <f>'Permitted Sources'!A701</f>
        <v>WYDEQ Permitted Sources</v>
      </c>
      <c r="B877" s="138" t="str">
        <f>'Permitted Sources'!B701</f>
        <v>56</v>
      </c>
      <c r="C877" s="138">
        <f>'Permitted Sources'!C701</f>
        <v>56041</v>
      </c>
      <c r="D877" s="138">
        <f>'Permitted Sources'!F701</f>
        <v>31000299</v>
      </c>
      <c r="E877" t="str">
        <f>'Permitted Sources'!I701</f>
        <v>Other Not Classified</v>
      </c>
      <c r="F877" s="177">
        <f>'Permitted Sources'!J701</f>
        <v>0.65700000000000003</v>
      </c>
      <c r="G877" s="177">
        <f>'Permitted Sources'!K701</f>
        <v>0</v>
      </c>
      <c r="H877" s="177">
        <f>'Permitted Sources'!L701</f>
        <v>4.3799999999999999E-2</v>
      </c>
      <c r="I877" s="177" t="str">
        <f>'Permitted Sources'!M701</f>
        <v/>
      </c>
      <c r="J877" s="177" t="str">
        <f>'Permitted Sources'!N701</f>
        <v/>
      </c>
      <c r="K877" s="221" t="str">
        <f>VLOOKUP(C877,fips_xref!$A$5:$H$28,8,FALSE)</f>
        <v>Total</v>
      </c>
      <c r="L877" s="25" t="str">
        <f t="shared" si="13"/>
        <v>Other Not Classified</v>
      </c>
    </row>
    <row r="878" spans="1:12" x14ac:dyDescent="0.2">
      <c r="A878" s="138" t="str">
        <f>'Permitted Sources'!A702</f>
        <v>WYDEQ Permitted Sources</v>
      </c>
      <c r="B878" s="138" t="str">
        <f>'Permitted Sources'!B702</f>
        <v>56</v>
      </c>
      <c r="C878" s="138">
        <f>'Permitted Sources'!C702</f>
        <v>56041</v>
      </c>
      <c r="D878" s="138">
        <f>'Permitted Sources'!F702</f>
        <v>10201002</v>
      </c>
      <c r="E878" t="str">
        <f>'Permitted Sources'!I702</f>
        <v>Process Heaters</v>
      </c>
      <c r="F878" s="177">
        <f>'Permitted Sources'!J702</f>
        <v>2.19</v>
      </c>
      <c r="G878" s="177">
        <f>'Permitted Sources'!K702</f>
        <v>0</v>
      </c>
      <c r="H878" s="177">
        <f>'Permitted Sources'!L702</f>
        <v>0.219</v>
      </c>
      <c r="I878" s="177" t="str">
        <f>'Permitted Sources'!M702</f>
        <v/>
      </c>
      <c r="J878" s="177" t="str">
        <f>'Permitted Sources'!N702</f>
        <v/>
      </c>
      <c r="K878" s="221" t="str">
        <f>VLOOKUP(C878,fips_xref!$A$5:$H$28,8,FALSE)</f>
        <v>Total</v>
      </c>
      <c r="L878" s="25" t="str">
        <f t="shared" si="13"/>
        <v>Heaters</v>
      </c>
    </row>
    <row r="879" spans="1:12" x14ac:dyDescent="0.2">
      <c r="A879" s="138" t="str">
        <f>'Permitted Sources'!A703</f>
        <v>WYDEQ Permitted Sources</v>
      </c>
      <c r="B879" s="138" t="str">
        <f>'Permitted Sources'!B703</f>
        <v>56</v>
      </c>
      <c r="C879" s="138">
        <f>'Permitted Sources'!C703</f>
        <v>56041</v>
      </c>
      <c r="D879" s="138">
        <f>'Permitted Sources'!F703</f>
        <v>10201002</v>
      </c>
      <c r="E879" t="str">
        <f>'Permitted Sources'!I703</f>
        <v>Process Heaters</v>
      </c>
      <c r="F879" s="177">
        <f>'Permitted Sources'!J703</f>
        <v>2.19</v>
      </c>
      <c r="G879" s="177">
        <f>'Permitted Sources'!K703</f>
        <v>0</v>
      </c>
      <c r="H879" s="177">
        <f>'Permitted Sources'!L703</f>
        <v>0.219</v>
      </c>
      <c r="I879" s="177" t="str">
        <f>'Permitted Sources'!M703</f>
        <v/>
      </c>
      <c r="J879" s="177" t="str">
        <f>'Permitted Sources'!N703</f>
        <v/>
      </c>
      <c r="K879" s="221" t="str">
        <f>VLOOKUP(C879,fips_xref!$A$5:$H$28,8,FALSE)</f>
        <v>Total</v>
      </c>
      <c r="L879" s="25" t="str">
        <f t="shared" si="13"/>
        <v>Heaters</v>
      </c>
    </row>
    <row r="880" spans="1:12" x14ac:dyDescent="0.2">
      <c r="A880" s="138" t="str">
        <f>'Permitted Sources'!A704</f>
        <v>WYDEQ Permitted Sources</v>
      </c>
      <c r="B880" s="138" t="str">
        <f>'Permitted Sources'!B704</f>
        <v>56</v>
      </c>
      <c r="C880" s="138">
        <f>'Permitted Sources'!C704</f>
        <v>56041</v>
      </c>
      <c r="D880" s="138">
        <f>'Permitted Sources'!F704</f>
        <v>10201002</v>
      </c>
      <c r="E880" t="str">
        <f>'Permitted Sources'!I704</f>
        <v>Process Heaters</v>
      </c>
      <c r="F880" s="177">
        <f>'Permitted Sources'!J704</f>
        <v>1.752</v>
      </c>
      <c r="G880" s="177">
        <f>'Permitted Sources'!K704</f>
        <v>0</v>
      </c>
      <c r="H880" s="177">
        <f>'Permitted Sources'!L704</f>
        <v>0.17519999999999999</v>
      </c>
      <c r="I880" s="177" t="str">
        <f>'Permitted Sources'!M704</f>
        <v/>
      </c>
      <c r="J880" s="177" t="str">
        <f>'Permitted Sources'!N704</f>
        <v/>
      </c>
      <c r="K880" s="221" t="str">
        <f>VLOOKUP(C880,fips_xref!$A$5:$H$28,8,FALSE)</f>
        <v>Total</v>
      </c>
      <c r="L880" s="25" t="str">
        <f t="shared" si="13"/>
        <v>Heaters</v>
      </c>
    </row>
    <row r="881" spans="1:12" x14ac:dyDescent="0.2">
      <c r="A881" s="138" t="str">
        <f>'Permitted Sources'!A705</f>
        <v>WYDEQ Permitted Sources</v>
      </c>
      <c r="B881" s="138" t="str">
        <f>'Permitted Sources'!B705</f>
        <v>56</v>
      </c>
      <c r="C881" s="138">
        <f>'Permitted Sources'!C705</f>
        <v>56041</v>
      </c>
      <c r="D881" s="138">
        <f>'Permitted Sources'!F705</f>
        <v>10201002</v>
      </c>
      <c r="E881" t="str">
        <f>'Permitted Sources'!I705</f>
        <v>Process Heaters</v>
      </c>
      <c r="F881" s="177">
        <f>'Permitted Sources'!J705</f>
        <v>1.752</v>
      </c>
      <c r="G881" s="177">
        <f>'Permitted Sources'!K705</f>
        <v>0</v>
      </c>
      <c r="H881" s="177">
        <f>'Permitted Sources'!L705</f>
        <v>0.17519999999999999</v>
      </c>
      <c r="I881" s="177" t="str">
        <f>'Permitted Sources'!M705</f>
        <v/>
      </c>
      <c r="J881" s="177" t="str">
        <f>'Permitted Sources'!N705</f>
        <v/>
      </c>
      <c r="K881" s="221" t="str">
        <f>VLOOKUP(C881,fips_xref!$A$5:$H$28,8,FALSE)</f>
        <v>Total</v>
      </c>
      <c r="L881" s="25" t="str">
        <f t="shared" si="13"/>
        <v>Heaters</v>
      </c>
    </row>
    <row r="882" spans="1:12" x14ac:dyDescent="0.2">
      <c r="A882" s="138" t="str">
        <f>'Permitted Sources'!A706</f>
        <v>WYDEQ Permitted Sources</v>
      </c>
      <c r="B882" s="138" t="str">
        <f>'Permitted Sources'!B706</f>
        <v>56</v>
      </c>
      <c r="C882" s="138">
        <f>'Permitted Sources'!C706</f>
        <v>56041</v>
      </c>
      <c r="D882" s="138">
        <f>'Permitted Sources'!F706</f>
        <v>10201002</v>
      </c>
      <c r="E882" t="str">
        <f>'Permitted Sources'!I706</f>
        <v>Process Heaters</v>
      </c>
      <c r="F882" s="177">
        <f>'Permitted Sources'!J706</f>
        <v>34.689599999999999</v>
      </c>
      <c r="G882" s="177">
        <f>'Permitted Sources'!K706</f>
        <v>0</v>
      </c>
      <c r="H882" s="177">
        <f>'Permitted Sources'!L706</f>
        <v>4.4676</v>
      </c>
      <c r="I882" s="177" t="str">
        <f>'Permitted Sources'!M706</f>
        <v/>
      </c>
      <c r="J882" s="177" t="str">
        <f>'Permitted Sources'!N706</f>
        <v/>
      </c>
      <c r="K882" s="221" t="str">
        <f>VLOOKUP(C882,fips_xref!$A$5:$H$28,8,FALSE)</f>
        <v>Total</v>
      </c>
      <c r="L882" s="25" t="str">
        <f t="shared" si="13"/>
        <v>Heaters</v>
      </c>
    </row>
    <row r="883" spans="1:12" x14ac:dyDescent="0.2">
      <c r="A883" s="138" t="str">
        <f>'Permitted Sources'!A707</f>
        <v>WYDEQ Permitted Sources</v>
      </c>
      <c r="B883" s="138" t="str">
        <f>'Permitted Sources'!B707</f>
        <v>56</v>
      </c>
      <c r="C883" s="138">
        <f>'Permitted Sources'!C707</f>
        <v>56041</v>
      </c>
      <c r="D883" s="138">
        <f>'Permitted Sources'!F707</f>
        <v>10201002</v>
      </c>
      <c r="E883" t="str">
        <f>'Permitted Sources'!I707</f>
        <v>Process Heaters</v>
      </c>
      <c r="F883" s="177">
        <f>'Permitted Sources'!J707</f>
        <v>34.689599999999999</v>
      </c>
      <c r="G883" s="177">
        <f>'Permitted Sources'!K707</f>
        <v>0</v>
      </c>
      <c r="H883" s="177">
        <f>'Permitted Sources'!L707</f>
        <v>4.4676</v>
      </c>
      <c r="I883" s="177" t="str">
        <f>'Permitted Sources'!M707</f>
        <v/>
      </c>
      <c r="J883" s="177" t="str">
        <f>'Permitted Sources'!N707</f>
        <v/>
      </c>
      <c r="K883" s="221" t="str">
        <f>VLOOKUP(C883,fips_xref!$A$5:$H$28,8,FALSE)</f>
        <v>Total</v>
      </c>
      <c r="L883" s="25" t="str">
        <f t="shared" si="13"/>
        <v>Heaters</v>
      </c>
    </row>
    <row r="884" spans="1:12" x14ac:dyDescent="0.2">
      <c r="A884" s="138" t="str">
        <f>'Permitted Sources'!A708</f>
        <v>WYDEQ Permitted Sources</v>
      </c>
      <c r="B884" s="138" t="str">
        <f>'Permitted Sources'!B708</f>
        <v>56</v>
      </c>
      <c r="C884" s="138">
        <f>'Permitted Sources'!C708</f>
        <v>56041</v>
      </c>
      <c r="D884" s="138">
        <f>'Permitted Sources'!F708</f>
        <v>40400311</v>
      </c>
      <c r="E884" t="str">
        <f>'Permitted Sources'!I708</f>
        <v>Permitted Tank Losses</v>
      </c>
      <c r="F884" s="177">
        <f>'Permitted Sources'!J708</f>
        <v>0</v>
      </c>
      <c r="G884" s="177">
        <f>'Permitted Sources'!K708</f>
        <v>15.768000000000001</v>
      </c>
      <c r="H884" s="177">
        <f>'Permitted Sources'!L708</f>
        <v>0</v>
      </c>
      <c r="I884" s="177" t="str">
        <f>'Permitted Sources'!M708</f>
        <v/>
      </c>
      <c r="J884" s="177" t="str">
        <f>'Permitted Sources'!N708</f>
        <v/>
      </c>
      <c r="K884" s="221" t="str">
        <f>VLOOKUP(C884,fips_xref!$A$5:$H$28,8,FALSE)</f>
        <v>Total</v>
      </c>
      <c r="L884" s="25" t="str">
        <f t="shared" si="13"/>
        <v xml:space="preserve">Condensate tank </v>
      </c>
    </row>
    <row r="885" spans="1:12" x14ac:dyDescent="0.2">
      <c r="A885" s="138" t="str">
        <f>'Permitted Sources'!A709</f>
        <v>WYDEQ Permitted Sources</v>
      </c>
      <c r="B885" s="138" t="str">
        <f>'Permitted Sources'!B709</f>
        <v>56</v>
      </c>
      <c r="C885" s="138">
        <f>'Permitted Sources'!C709</f>
        <v>56041</v>
      </c>
      <c r="D885" s="138">
        <f>'Permitted Sources'!F709</f>
        <v>31000227</v>
      </c>
      <c r="E885" t="str">
        <f>'Permitted Sources'!I709</f>
        <v>Dehydrator</v>
      </c>
      <c r="F885" s="177">
        <f>'Permitted Sources'!J709</f>
        <v>0</v>
      </c>
      <c r="G885" s="177">
        <f>'Permitted Sources'!K709</f>
        <v>14.891999999999999</v>
      </c>
      <c r="H885" s="177">
        <f>'Permitted Sources'!L709</f>
        <v>0</v>
      </c>
      <c r="I885" s="177" t="str">
        <f>'Permitted Sources'!M709</f>
        <v/>
      </c>
      <c r="J885" s="177" t="str">
        <f>'Permitted Sources'!N709</f>
        <v/>
      </c>
      <c r="K885" s="221" t="str">
        <f>VLOOKUP(C885,fips_xref!$A$5:$H$28,8,FALSE)</f>
        <v>Total</v>
      </c>
      <c r="L885" s="25" t="str">
        <f t="shared" si="13"/>
        <v>Dehydrator</v>
      </c>
    </row>
    <row r="886" spans="1:12" x14ac:dyDescent="0.2">
      <c r="A886" s="138" t="str">
        <f>'Permitted Sources'!A710</f>
        <v>WYDEQ Permitted Sources</v>
      </c>
      <c r="B886" s="138" t="str">
        <f>'Permitted Sources'!B710</f>
        <v>56</v>
      </c>
      <c r="C886" s="138">
        <f>'Permitted Sources'!C710</f>
        <v>56041</v>
      </c>
      <c r="D886" s="138">
        <f>'Permitted Sources'!F710</f>
        <v>31000299</v>
      </c>
      <c r="E886" t="str">
        <f>'Permitted Sources'!I710</f>
        <v>Other Not Classified</v>
      </c>
      <c r="F886" s="177">
        <f>'Permitted Sources'!J710</f>
        <v>0</v>
      </c>
      <c r="G886" s="177">
        <f>'Permitted Sources'!K710</f>
        <v>7.8840000000000003</v>
      </c>
      <c r="H886" s="177">
        <f>'Permitted Sources'!L710</f>
        <v>0</v>
      </c>
      <c r="I886" s="177" t="str">
        <f>'Permitted Sources'!M710</f>
        <v/>
      </c>
      <c r="J886" s="177" t="str">
        <f>'Permitted Sources'!N710</f>
        <v/>
      </c>
      <c r="K886" s="221" t="str">
        <f>VLOOKUP(C886,fips_xref!$A$5:$H$28,8,FALSE)</f>
        <v>Total</v>
      </c>
      <c r="L886" s="25" t="str">
        <f t="shared" si="13"/>
        <v>Other Not Classified</v>
      </c>
    </row>
    <row r="887" spans="1:12" x14ac:dyDescent="0.2">
      <c r="A887" s="138" t="str">
        <f>'Permitted Sources'!A711</f>
        <v>WYDEQ Permitted Sources</v>
      </c>
      <c r="B887" s="138" t="str">
        <f>'Permitted Sources'!B711</f>
        <v>56</v>
      </c>
      <c r="C887" s="138">
        <f>'Permitted Sources'!C711</f>
        <v>56041</v>
      </c>
      <c r="D887" s="138">
        <f>'Permitted Sources'!F711</f>
        <v>10200603</v>
      </c>
      <c r="E887" t="str">
        <f>'Permitted Sources'!I711</f>
        <v>Process Heaters</v>
      </c>
      <c r="F887" s="177">
        <f>'Permitted Sources'!J711</f>
        <v>3.4163999999999999</v>
      </c>
      <c r="G887" s="177">
        <f>'Permitted Sources'!K711</f>
        <v>0</v>
      </c>
      <c r="H887" s="177">
        <f>'Permitted Sources'!L711</f>
        <v>1.5329999999999999</v>
      </c>
      <c r="I887" s="177" t="str">
        <f>'Permitted Sources'!M711</f>
        <v/>
      </c>
      <c r="J887" s="177" t="str">
        <f>'Permitted Sources'!N711</f>
        <v/>
      </c>
      <c r="K887" s="221" t="str">
        <f>VLOOKUP(C887,fips_xref!$A$5:$H$28,8,FALSE)</f>
        <v>Total</v>
      </c>
      <c r="L887" s="25" t="str">
        <f t="shared" si="13"/>
        <v>Heaters</v>
      </c>
    </row>
    <row r="888" spans="1:12" x14ac:dyDescent="0.2">
      <c r="A888" s="138" t="str">
        <f>'Permitted Sources'!A712</f>
        <v>WYDEQ Permitted Sources</v>
      </c>
      <c r="B888" s="138" t="str">
        <f>'Permitted Sources'!B712</f>
        <v>56</v>
      </c>
      <c r="C888" s="138">
        <f>'Permitted Sources'!C712</f>
        <v>56041</v>
      </c>
      <c r="D888" s="138">
        <f>'Permitted Sources'!F712</f>
        <v>10200603</v>
      </c>
      <c r="E888" t="str">
        <f>'Permitted Sources'!I712</f>
        <v>Process Heaters</v>
      </c>
      <c r="F888" s="177">
        <f>'Permitted Sources'!J712</f>
        <v>4.7304000000000004</v>
      </c>
      <c r="G888" s="177">
        <f>'Permitted Sources'!K712</f>
        <v>0</v>
      </c>
      <c r="H888" s="177">
        <f>'Permitted Sources'!L712</f>
        <v>0.438</v>
      </c>
      <c r="I888" s="177" t="str">
        <f>'Permitted Sources'!M712</f>
        <v/>
      </c>
      <c r="J888" s="177" t="str">
        <f>'Permitted Sources'!N712</f>
        <v/>
      </c>
      <c r="K888" s="221" t="str">
        <f>VLOOKUP(C888,fips_xref!$A$5:$H$28,8,FALSE)</f>
        <v>Total</v>
      </c>
      <c r="L888" s="25" t="str">
        <f t="shared" si="13"/>
        <v>Heaters</v>
      </c>
    </row>
    <row r="889" spans="1:12" x14ac:dyDescent="0.2">
      <c r="A889" s="138" t="str">
        <f>'Permitted Sources'!A713</f>
        <v>WYDEQ Permitted Sources</v>
      </c>
      <c r="B889" s="138" t="str">
        <f>'Permitted Sources'!B713</f>
        <v>56</v>
      </c>
      <c r="C889" s="138">
        <f>'Permitted Sources'!C713</f>
        <v>56041</v>
      </c>
      <c r="D889" s="138">
        <f>'Permitted Sources'!F713</f>
        <v>31000404</v>
      </c>
      <c r="E889" t="str">
        <f>'Permitted Sources'!I713</f>
        <v>Process Heaters</v>
      </c>
      <c r="F889" s="177">
        <f>'Permitted Sources'!J713</f>
        <v>2.6280000000000001</v>
      </c>
      <c r="G889" s="177">
        <f>'Permitted Sources'!K713</f>
        <v>0</v>
      </c>
      <c r="H889" s="177">
        <f>'Permitted Sources'!L713</f>
        <v>0.219</v>
      </c>
      <c r="I889" s="177" t="str">
        <f>'Permitted Sources'!M713</f>
        <v/>
      </c>
      <c r="J889" s="177" t="str">
        <f>'Permitted Sources'!N713</f>
        <v/>
      </c>
      <c r="K889" s="221" t="str">
        <f>VLOOKUP(C889,fips_xref!$A$5:$H$28,8,FALSE)</f>
        <v>Total</v>
      </c>
      <c r="L889" s="25" t="str">
        <f t="shared" si="13"/>
        <v>Heaters</v>
      </c>
    </row>
    <row r="890" spans="1:12" x14ac:dyDescent="0.2">
      <c r="A890" s="138" t="str">
        <f>'Permitted Sources'!A714</f>
        <v>WYDEQ Permitted Sources</v>
      </c>
      <c r="B890" s="138" t="str">
        <f>'Permitted Sources'!B714</f>
        <v>56</v>
      </c>
      <c r="C890" s="138">
        <f>'Permitted Sources'!C714</f>
        <v>56041</v>
      </c>
      <c r="D890" s="138">
        <f>'Permitted Sources'!F714</f>
        <v>31000404</v>
      </c>
      <c r="E890" t="str">
        <f>'Permitted Sources'!I714</f>
        <v>Process Heaters</v>
      </c>
      <c r="F890" s="177">
        <f>'Permitted Sources'!J714</f>
        <v>2.6280000000000001</v>
      </c>
      <c r="G890" s="177">
        <f>'Permitted Sources'!K714</f>
        <v>0</v>
      </c>
      <c r="H890" s="177">
        <f>'Permitted Sources'!L714</f>
        <v>0.219</v>
      </c>
      <c r="I890" s="177" t="str">
        <f>'Permitted Sources'!M714</f>
        <v/>
      </c>
      <c r="J890" s="177" t="str">
        <f>'Permitted Sources'!N714</f>
        <v/>
      </c>
      <c r="K890" s="221" t="str">
        <f>VLOOKUP(C890,fips_xref!$A$5:$H$28,8,FALSE)</f>
        <v>Total</v>
      </c>
      <c r="L890" s="25" t="str">
        <f t="shared" si="13"/>
        <v>Heaters</v>
      </c>
    </row>
    <row r="891" spans="1:12" x14ac:dyDescent="0.2">
      <c r="A891" s="138" t="str">
        <f>'Permitted Sources'!A715</f>
        <v>WYDEQ Permitted Sources</v>
      </c>
      <c r="B891" s="138" t="str">
        <f>'Permitted Sources'!B715</f>
        <v>56</v>
      </c>
      <c r="C891" s="138">
        <f>'Permitted Sources'!C715</f>
        <v>56041</v>
      </c>
      <c r="D891" s="138">
        <f>'Permitted Sources'!F715</f>
        <v>31000404</v>
      </c>
      <c r="E891" t="str">
        <f>'Permitted Sources'!I715</f>
        <v>Process Heaters</v>
      </c>
      <c r="F891" s="177">
        <f>'Permitted Sources'!J715</f>
        <v>2.6280000000000001</v>
      </c>
      <c r="G891" s="177">
        <f>'Permitted Sources'!K715</f>
        <v>0</v>
      </c>
      <c r="H891" s="177">
        <f>'Permitted Sources'!L715</f>
        <v>0.219</v>
      </c>
      <c r="I891" s="177" t="str">
        <f>'Permitted Sources'!M715</f>
        <v/>
      </c>
      <c r="J891" s="177" t="str">
        <f>'Permitted Sources'!N715</f>
        <v/>
      </c>
      <c r="K891" s="221" t="str">
        <f>VLOOKUP(C891,fips_xref!$A$5:$H$28,8,FALSE)</f>
        <v>Total</v>
      </c>
      <c r="L891" s="25" t="str">
        <f t="shared" si="13"/>
        <v>Heaters</v>
      </c>
    </row>
    <row r="892" spans="1:12" x14ac:dyDescent="0.2">
      <c r="A892" s="138" t="str">
        <f>'Permitted Sources'!A716</f>
        <v>WYDEQ Permitted Sources</v>
      </c>
      <c r="B892" s="138" t="str">
        <f>'Permitted Sources'!B716</f>
        <v>56</v>
      </c>
      <c r="C892" s="138">
        <f>'Permitted Sources'!C716</f>
        <v>56041</v>
      </c>
      <c r="D892" s="138">
        <f>'Permitted Sources'!F716</f>
        <v>31000404</v>
      </c>
      <c r="E892" t="str">
        <f>'Permitted Sources'!I716</f>
        <v>Process Heaters</v>
      </c>
      <c r="F892" s="177">
        <f>'Permitted Sources'!J716</f>
        <v>2.6280000000000001</v>
      </c>
      <c r="G892" s="177">
        <f>'Permitted Sources'!K716</f>
        <v>0</v>
      </c>
      <c r="H892" s="177">
        <f>'Permitted Sources'!L716</f>
        <v>0.219</v>
      </c>
      <c r="I892" s="177" t="str">
        <f>'Permitted Sources'!M716</f>
        <v/>
      </c>
      <c r="J892" s="177" t="str">
        <f>'Permitted Sources'!N716</f>
        <v/>
      </c>
      <c r="K892" s="221" t="str">
        <f>VLOOKUP(C892,fips_xref!$A$5:$H$28,8,FALSE)</f>
        <v>Total</v>
      </c>
      <c r="L892" s="25" t="str">
        <f t="shared" si="13"/>
        <v>Heaters</v>
      </c>
    </row>
    <row r="893" spans="1:12" x14ac:dyDescent="0.2">
      <c r="A893" s="138" t="str">
        <f>'Permitted Sources'!A717</f>
        <v>WYDEQ Permitted Sources</v>
      </c>
      <c r="B893" s="138" t="str">
        <f>'Permitted Sources'!B717</f>
        <v>56</v>
      </c>
      <c r="C893" s="138">
        <f>'Permitted Sources'!C717</f>
        <v>56041</v>
      </c>
      <c r="D893" s="138">
        <f>'Permitted Sources'!F717</f>
        <v>31000404</v>
      </c>
      <c r="E893" t="str">
        <f>'Permitted Sources'!I717</f>
        <v>Process Heaters</v>
      </c>
      <c r="F893" s="177">
        <f>'Permitted Sources'!J717</f>
        <v>2.6280000000000001</v>
      </c>
      <c r="G893" s="177">
        <f>'Permitted Sources'!K717</f>
        <v>0</v>
      </c>
      <c r="H893" s="177">
        <f>'Permitted Sources'!L717</f>
        <v>0.219</v>
      </c>
      <c r="I893" s="177" t="str">
        <f>'Permitted Sources'!M717</f>
        <v/>
      </c>
      <c r="J893" s="177" t="str">
        <f>'Permitted Sources'!N717</f>
        <v/>
      </c>
      <c r="K893" s="221" t="str">
        <f>VLOOKUP(C893,fips_xref!$A$5:$H$28,8,FALSE)</f>
        <v>Total</v>
      </c>
      <c r="L893" s="25" t="str">
        <f t="shared" si="13"/>
        <v>Heaters</v>
      </c>
    </row>
    <row r="894" spans="1:12" x14ac:dyDescent="0.2">
      <c r="A894" s="138" t="str">
        <f>'Permitted Sources'!A718</f>
        <v>WYDEQ Permitted Sources</v>
      </c>
      <c r="B894" s="138" t="str">
        <f>'Permitted Sources'!B718</f>
        <v>56</v>
      </c>
      <c r="C894" s="138">
        <f>'Permitted Sources'!C718</f>
        <v>56041</v>
      </c>
      <c r="D894" s="138">
        <f>'Permitted Sources'!F718</f>
        <v>31000404</v>
      </c>
      <c r="E894" t="str">
        <f>'Permitted Sources'!I718</f>
        <v>Process Heaters</v>
      </c>
      <c r="F894" s="177">
        <f>'Permitted Sources'!J718</f>
        <v>2.6280000000000001</v>
      </c>
      <c r="G894" s="177">
        <f>'Permitted Sources'!K718</f>
        <v>0</v>
      </c>
      <c r="H894" s="177">
        <f>'Permitted Sources'!L718</f>
        <v>0.219</v>
      </c>
      <c r="I894" s="177" t="str">
        <f>'Permitted Sources'!M718</f>
        <v/>
      </c>
      <c r="J894" s="177" t="str">
        <f>'Permitted Sources'!N718</f>
        <v/>
      </c>
      <c r="K894" s="221" t="str">
        <f>VLOOKUP(C894,fips_xref!$A$5:$H$28,8,FALSE)</f>
        <v>Total</v>
      </c>
      <c r="L894" s="25" t="str">
        <f t="shared" si="13"/>
        <v>Heaters</v>
      </c>
    </row>
    <row r="895" spans="1:12" x14ac:dyDescent="0.2">
      <c r="A895" s="138" t="str">
        <f>'Permitted Sources'!A719</f>
        <v>WYDEQ Permitted Sources</v>
      </c>
      <c r="B895" s="138" t="str">
        <f>'Permitted Sources'!B719</f>
        <v>56</v>
      </c>
      <c r="C895" s="138">
        <f>'Permitted Sources'!C719</f>
        <v>56041</v>
      </c>
      <c r="D895" s="138">
        <f>'Permitted Sources'!F719</f>
        <v>31000404</v>
      </c>
      <c r="E895" t="str">
        <f>'Permitted Sources'!I719</f>
        <v>Process Heaters</v>
      </c>
      <c r="F895" s="177">
        <f>'Permitted Sources'!J719</f>
        <v>0.65700000000000003</v>
      </c>
      <c r="G895" s="177">
        <f>'Permitted Sources'!K719</f>
        <v>0</v>
      </c>
      <c r="H895" s="177">
        <f>'Permitted Sources'!L719</f>
        <v>4.3799999999999999E-2</v>
      </c>
      <c r="I895" s="177" t="str">
        <f>'Permitted Sources'!M719</f>
        <v/>
      </c>
      <c r="J895" s="177" t="str">
        <f>'Permitted Sources'!N719</f>
        <v/>
      </c>
      <c r="K895" s="221" t="str">
        <f>VLOOKUP(C895,fips_xref!$A$5:$H$28,8,FALSE)</f>
        <v>Total</v>
      </c>
      <c r="L895" s="25" t="str">
        <f t="shared" si="13"/>
        <v>Heaters</v>
      </c>
    </row>
    <row r="896" spans="1:12" x14ac:dyDescent="0.2">
      <c r="A896" s="138" t="str">
        <f>'Permitted Sources'!A720</f>
        <v>WYDEQ Permitted Sources</v>
      </c>
      <c r="B896" s="138" t="str">
        <f>'Permitted Sources'!B720</f>
        <v>56</v>
      </c>
      <c r="C896" s="138">
        <f>'Permitted Sources'!C720</f>
        <v>56041</v>
      </c>
      <c r="D896" s="138">
        <f>'Permitted Sources'!F720</f>
        <v>31000404</v>
      </c>
      <c r="E896" t="str">
        <f>'Permitted Sources'!I720</f>
        <v>Process Heaters</v>
      </c>
      <c r="F896" s="177">
        <f>'Permitted Sources'!J720</f>
        <v>0.65700000000000003</v>
      </c>
      <c r="G896" s="177">
        <f>'Permitted Sources'!K720</f>
        <v>0</v>
      </c>
      <c r="H896" s="177">
        <f>'Permitted Sources'!L720</f>
        <v>4.3799999999999999E-2</v>
      </c>
      <c r="I896" s="177" t="str">
        <f>'Permitted Sources'!M720</f>
        <v/>
      </c>
      <c r="J896" s="177" t="str">
        <f>'Permitted Sources'!N720</f>
        <v/>
      </c>
      <c r="K896" s="221" t="str">
        <f>VLOOKUP(C896,fips_xref!$A$5:$H$28,8,FALSE)</f>
        <v>Total</v>
      </c>
      <c r="L896" s="25" t="str">
        <f t="shared" si="13"/>
        <v>Heaters</v>
      </c>
    </row>
    <row r="897" spans="1:12" x14ac:dyDescent="0.2">
      <c r="A897" s="138" t="str">
        <f>'Permitted Sources'!A721</f>
        <v>WYDEQ Permitted Sources</v>
      </c>
      <c r="B897" s="138" t="str">
        <f>'Permitted Sources'!B721</f>
        <v>56</v>
      </c>
      <c r="C897" s="138">
        <f>'Permitted Sources'!C721</f>
        <v>56041</v>
      </c>
      <c r="D897" s="138">
        <f>'Permitted Sources'!F721</f>
        <v>31000404</v>
      </c>
      <c r="E897" t="str">
        <f>'Permitted Sources'!I721</f>
        <v>Process Heaters</v>
      </c>
      <c r="F897" s="177">
        <f>'Permitted Sources'!J721</f>
        <v>0.65700000000000003</v>
      </c>
      <c r="G897" s="177">
        <f>'Permitted Sources'!K721</f>
        <v>0</v>
      </c>
      <c r="H897" s="177">
        <f>'Permitted Sources'!L721</f>
        <v>4.3799999999999999E-2</v>
      </c>
      <c r="I897" s="177" t="str">
        <f>'Permitted Sources'!M721</f>
        <v/>
      </c>
      <c r="J897" s="177" t="str">
        <f>'Permitted Sources'!N721</f>
        <v/>
      </c>
      <c r="K897" s="221" t="str">
        <f>VLOOKUP(C897,fips_xref!$A$5:$H$28,8,FALSE)</f>
        <v>Total</v>
      </c>
      <c r="L897" s="25" t="str">
        <f t="shared" si="13"/>
        <v>Heaters</v>
      </c>
    </row>
    <row r="898" spans="1:12" x14ac:dyDescent="0.2">
      <c r="A898" s="138" t="str">
        <f>'Permitted Sources'!A722</f>
        <v>WYDEQ Permitted Sources</v>
      </c>
      <c r="B898" s="138" t="str">
        <f>'Permitted Sources'!B722</f>
        <v>56</v>
      </c>
      <c r="C898" s="138">
        <f>'Permitted Sources'!C722</f>
        <v>56041</v>
      </c>
      <c r="D898" s="138">
        <f>'Permitted Sources'!F722</f>
        <v>40400153</v>
      </c>
      <c r="E898" t="str">
        <f>'Permitted Sources'!I722</f>
        <v>Permitted Tank Losses</v>
      </c>
      <c r="F898" s="177">
        <f>'Permitted Sources'!J722</f>
        <v>0</v>
      </c>
      <c r="G898" s="177">
        <f>'Permitted Sources'!K722</f>
        <v>81.686999999999998</v>
      </c>
      <c r="H898" s="177">
        <f>'Permitted Sources'!L722</f>
        <v>0</v>
      </c>
      <c r="I898" s="177" t="str">
        <f>'Permitted Sources'!M722</f>
        <v/>
      </c>
      <c r="J898" s="177" t="str">
        <f>'Permitted Sources'!N722</f>
        <v/>
      </c>
      <c r="K898" s="221" t="str">
        <f>VLOOKUP(C898,fips_xref!$A$5:$H$28,8,FALSE)</f>
        <v>Total</v>
      </c>
      <c r="L898" s="25" t="str">
        <f t="shared" si="13"/>
        <v xml:space="preserve">Condensate tank </v>
      </c>
    </row>
    <row r="899" spans="1:12" x14ac:dyDescent="0.2">
      <c r="A899" s="138" t="str">
        <f>'Permitted Sources'!A723</f>
        <v>WYDEQ Permitted Sources</v>
      </c>
      <c r="B899" s="138" t="str">
        <f>'Permitted Sources'!B723</f>
        <v>56</v>
      </c>
      <c r="C899" s="138">
        <f>'Permitted Sources'!C723</f>
        <v>56041</v>
      </c>
      <c r="D899" s="138">
        <f>'Permitted Sources'!F723</f>
        <v>31000299</v>
      </c>
      <c r="E899" t="str">
        <f>'Permitted Sources'!I723</f>
        <v>Other Not Classified</v>
      </c>
      <c r="F899" s="177">
        <f>'Permitted Sources'!J723</f>
        <v>122.64</v>
      </c>
      <c r="G899" s="177">
        <f>'Permitted Sources'!K723</f>
        <v>0</v>
      </c>
      <c r="H899" s="177">
        <f>'Permitted Sources'!L723</f>
        <v>37.229999999999997</v>
      </c>
      <c r="I899" s="177" t="str">
        <f>'Permitted Sources'!M723</f>
        <v/>
      </c>
      <c r="J899" s="177" t="str">
        <f>'Permitted Sources'!N723</f>
        <v/>
      </c>
      <c r="K899" s="221" t="str">
        <f>VLOOKUP(C899,fips_xref!$A$5:$H$28,8,FALSE)</f>
        <v>Total</v>
      </c>
      <c r="L899" s="25" t="str">
        <f t="shared" si="13"/>
        <v>Other Not Classified</v>
      </c>
    </row>
    <row r="900" spans="1:12" x14ac:dyDescent="0.2">
      <c r="A900" s="138" t="str">
        <f>'Permitted Sources'!A724</f>
        <v>WYDEQ Permitted Sources</v>
      </c>
      <c r="B900" s="138" t="str">
        <f>'Permitted Sources'!B724</f>
        <v>56</v>
      </c>
      <c r="C900" s="138">
        <f>'Permitted Sources'!C724</f>
        <v>56041</v>
      </c>
      <c r="D900" s="138">
        <f>'Permitted Sources'!F724</f>
        <v>10201002</v>
      </c>
      <c r="E900" t="str">
        <f>'Permitted Sources'!I724</f>
        <v>Process Heaters</v>
      </c>
      <c r="F900" s="177">
        <f>'Permitted Sources'!J724</f>
        <v>1.752</v>
      </c>
      <c r="G900" s="177">
        <f>'Permitted Sources'!K724</f>
        <v>8.7599999999999997E-2</v>
      </c>
      <c r="H900" s="177">
        <f>'Permitted Sources'!L724</f>
        <v>1.3140000000000001</v>
      </c>
      <c r="I900" s="177" t="str">
        <f>'Permitted Sources'!M724</f>
        <v/>
      </c>
      <c r="J900" s="177" t="str">
        <f>'Permitted Sources'!N724</f>
        <v/>
      </c>
      <c r="K900" s="221" t="str">
        <f>VLOOKUP(C900,fips_xref!$A$5:$H$28,8,FALSE)</f>
        <v>Total</v>
      </c>
      <c r="L900" s="25" t="str">
        <f t="shared" si="13"/>
        <v>Heaters</v>
      </c>
    </row>
    <row r="901" spans="1:12" x14ac:dyDescent="0.2">
      <c r="A901" s="138" t="str">
        <f>'Permitted Sources'!A725</f>
        <v>WYDEQ Permitted Sources</v>
      </c>
      <c r="B901" s="138" t="str">
        <f>'Permitted Sources'!B725</f>
        <v>56</v>
      </c>
      <c r="C901" s="138">
        <f>'Permitted Sources'!C725</f>
        <v>56041</v>
      </c>
      <c r="D901" s="138">
        <f>'Permitted Sources'!F725</f>
        <v>31000299</v>
      </c>
      <c r="E901" t="str">
        <f>'Permitted Sources'!I725</f>
        <v>Other Not Classified</v>
      </c>
      <c r="F901" s="177">
        <f>'Permitted Sources'!J725</f>
        <v>0</v>
      </c>
      <c r="G901" s="177">
        <f>'Permitted Sources'!K725</f>
        <v>0</v>
      </c>
      <c r="H901" s="177">
        <f>'Permitted Sources'!L725</f>
        <v>0.438</v>
      </c>
      <c r="I901" s="177" t="str">
        <f>'Permitted Sources'!M725</f>
        <v/>
      </c>
      <c r="J901" s="177" t="str">
        <f>'Permitted Sources'!N725</f>
        <v/>
      </c>
      <c r="K901" s="221" t="str">
        <f>VLOOKUP(C901,fips_xref!$A$5:$H$28,8,FALSE)</f>
        <v>Total</v>
      </c>
      <c r="L901" s="25" t="str">
        <f t="shared" si="13"/>
        <v>Other Not Classified</v>
      </c>
    </row>
    <row r="902" spans="1:12" x14ac:dyDescent="0.2">
      <c r="A902" s="138" t="str">
        <f>'Permitted Sources'!A726</f>
        <v>WYDEQ Permitted Sources</v>
      </c>
      <c r="B902" s="138" t="str">
        <f>'Permitted Sources'!B726</f>
        <v>56</v>
      </c>
      <c r="C902" s="138">
        <f>'Permitted Sources'!C726</f>
        <v>56041</v>
      </c>
      <c r="D902" s="138">
        <f>'Permitted Sources'!F726</f>
        <v>10201002</v>
      </c>
      <c r="E902" t="str">
        <f>'Permitted Sources'!I726</f>
        <v>Process Heaters</v>
      </c>
      <c r="F902" s="177">
        <f>'Permitted Sources'!J726</f>
        <v>0.876</v>
      </c>
      <c r="G902" s="177">
        <f>'Permitted Sources'!K726</f>
        <v>0</v>
      </c>
      <c r="H902" s="177">
        <f>'Permitted Sources'!L726</f>
        <v>0.438</v>
      </c>
      <c r="I902" s="177" t="str">
        <f>'Permitted Sources'!M726</f>
        <v/>
      </c>
      <c r="J902" s="177" t="str">
        <f>'Permitted Sources'!N726</f>
        <v/>
      </c>
      <c r="K902" s="221" t="str">
        <f>VLOOKUP(C902,fips_xref!$A$5:$H$28,8,FALSE)</f>
        <v>Total</v>
      </c>
      <c r="L902" s="25" t="str">
        <f t="shared" si="13"/>
        <v>Heaters</v>
      </c>
    </row>
    <row r="903" spans="1:12" x14ac:dyDescent="0.2">
      <c r="A903" s="138" t="str">
        <f>'Permitted Sources'!A727</f>
        <v>WYDEQ Permitted Sources</v>
      </c>
      <c r="B903" s="138" t="str">
        <f>'Permitted Sources'!B727</f>
        <v>56</v>
      </c>
      <c r="C903" s="138">
        <f>'Permitted Sources'!C727</f>
        <v>56041</v>
      </c>
      <c r="D903" s="138">
        <f>'Permitted Sources'!F727</f>
        <v>31000227</v>
      </c>
      <c r="E903" t="str">
        <f>'Permitted Sources'!I727</f>
        <v>Dehydrator</v>
      </c>
      <c r="F903" s="177">
        <f>'Permitted Sources'!J727</f>
        <v>0.438</v>
      </c>
      <c r="G903" s="177">
        <f>'Permitted Sources'!K727</f>
        <v>29.346</v>
      </c>
      <c r="H903" s="177">
        <f>'Permitted Sources'!L727</f>
        <v>0.438</v>
      </c>
      <c r="I903" s="177" t="str">
        <f>'Permitted Sources'!M727</f>
        <v/>
      </c>
      <c r="J903" s="177" t="str">
        <f>'Permitted Sources'!N727</f>
        <v/>
      </c>
      <c r="K903" s="221" t="str">
        <f>VLOOKUP(C903,fips_xref!$A$5:$H$28,8,FALSE)</f>
        <v>Total</v>
      </c>
      <c r="L903" s="25" t="str">
        <f t="shared" ref="L903:L966" si="14">IF(E903="Unpermitted Fugitives","Fugitives",IF(E903="Natural Gas Processing Facilities, Pump Seals","Fugitives",IF(E903="Natural Gas Production, All Equipt Leak Fugitives","Fugitives",IF(E903="External Combustion Boilers","Heaters",IF(E903="Permitted Tank Losses","Condensate tank ",IF(E903="Permitted Fugitives","Fugitives",IF(E903="Process Heaters","Heaters",E903)))))))</f>
        <v>Dehydrator</v>
      </c>
    </row>
    <row r="904" spans="1:12" x14ac:dyDescent="0.2">
      <c r="A904" s="138" t="str">
        <f>'Permitted Sources'!A728</f>
        <v>WYDEQ Permitted Sources</v>
      </c>
      <c r="B904" s="138" t="str">
        <f>'Permitted Sources'!B728</f>
        <v>56</v>
      </c>
      <c r="C904" s="138">
        <f>'Permitted Sources'!C728</f>
        <v>56041</v>
      </c>
      <c r="D904" s="138">
        <f>'Permitted Sources'!F728</f>
        <v>10201002</v>
      </c>
      <c r="E904" t="str">
        <f>'Permitted Sources'!I728</f>
        <v>Process Heaters</v>
      </c>
      <c r="F904" s="177">
        <f>'Permitted Sources'!J728</f>
        <v>3.0659999999999998</v>
      </c>
      <c r="G904" s="177">
        <f>'Permitted Sources'!K728</f>
        <v>0</v>
      </c>
      <c r="H904" s="177">
        <f>'Permitted Sources'!L728</f>
        <v>2.6280000000000001</v>
      </c>
      <c r="I904" s="177" t="str">
        <f>'Permitted Sources'!M728</f>
        <v/>
      </c>
      <c r="J904" s="177" t="str">
        <f>'Permitted Sources'!N728</f>
        <v/>
      </c>
      <c r="K904" s="221" t="str">
        <f>VLOOKUP(C904,fips_xref!$A$5:$H$28,8,FALSE)</f>
        <v>Total</v>
      </c>
      <c r="L904" s="25" t="str">
        <f t="shared" si="14"/>
        <v>Heaters</v>
      </c>
    </row>
    <row r="905" spans="1:12" x14ac:dyDescent="0.2">
      <c r="A905" s="138" t="str">
        <f>'Permitted Sources'!A729</f>
        <v>WYDEQ Permitted Sources</v>
      </c>
      <c r="B905" s="138" t="str">
        <f>'Permitted Sources'!B729</f>
        <v>56</v>
      </c>
      <c r="C905" s="138">
        <f>'Permitted Sources'!C729</f>
        <v>56041</v>
      </c>
      <c r="D905" s="138">
        <f>'Permitted Sources'!F729</f>
        <v>31000228</v>
      </c>
      <c r="E905" t="str">
        <f>'Permitted Sources'!I729</f>
        <v>Dehydrator</v>
      </c>
      <c r="F905" s="177">
        <f>'Permitted Sources'!J729</f>
        <v>8.77E-2</v>
      </c>
      <c r="G905" s="177">
        <f>'Permitted Sources'!K729</f>
        <v>0</v>
      </c>
      <c r="H905" s="177">
        <f>'Permitted Sources'!L729</f>
        <v>0</v>
      </c>
      <c r="I905" s="177" t="str">
        <f>'Permitted Sources'!M729</f>
        <v/>
      </c>
      <c r="J905" s="177" t="str">
        <f>'Permitted Sources'!N729</f>
        <v/>
      </c>
      <c r="K905" s="221" t="str">
        <f>VLOOKUP(C905,fips_xref!$A$5:$H$28,8,FALSE)</f>
        <v>Total</v>
      </c>
      <c r="L905" s="25" t="str">
        <f t="shared" si="14"/>
        <v>Dehydrator</v>
      </c>
    </row>
    <row r="906" spans="1:12" x14ac:dyDescent="0.2">
      <c r="A906" s="138" t="str">
        <f>'Permitted Sources'!A730</f>
        <v>WYDEQ Permitted Sources</v>
      </c>
      <c r="B906" s="138" t="str">
        <f>'Permitted Sources'!B730</f>
        <v>56</v>
      </c>
      <c r="C906" s="138">
        <f>'Permitted Sources'!C730</f>
        <v>56041</v>
      </c>
      <c r="D906" s="138">
        <f>'Permitted Sources'!F730</f>
        <v>31000299</v>
      </c>
      <c r="E906" t="str">
        <f>'Permitted Sources'!I730</f>
        <v>Other Not Classified</v>
      </c>
      <c r="F906" s="177">
        <f>'Permitted Sources'!J730</f>
        <v>8.77E-2</v>
      </c>
      <c r="G906" s="177">
        <f>'Permitted Sources'!K730</f>
        <v>0</v>
      </c>
      <c r="H906" s="177">
        <f>'Permitted Sources'!L730</f>
        <v>0</v>
      </c>
      <c r="I906" s="177" t="str">
        <f>'Permitted Sources'!M730</f>
        <v/>
      </c>
      <c r="J906" s="177" t="str">
        <f>'Permitted Sources'!N730</f>
        <v/>
      </c>
      <c r="K906" s="221" t="str">
        <f>VLOOKUP(C906,fips_xref!$A$5:$H$28,8,FALSE)</f>
        <v>Total</v>
      </c>
      <c r="L906" s="25" t="str">
        <f t="shared" si="14"/>
        <v>Other Not Classified</v>
      </c>
    </row>
    <row r="907" spans="1:12" x14ac:dyDescent="0.2">
      <c r="A907" s="138" t="str">
        <f>'Permitted Sources'!A731</f>
        <v>WYDEQ Permitted Sources</v>
      </c>
      <c r="B907" s="138" t="str">
        <f>'Permitted Sources'!B731</f>
        <v>56</v>
      </c>
      <c r="C907" s="138">
        <f>'Permitted Sources'!C731</f>
        <v>56041</v>
      </c>
      <c r="D907" s="138">
        <f>'Permitted Sources'!F731</f>
        <v>31000299</v>
      </c>
      <c r="E907" t="str">
        <f>'Permitted Sources'!I731</f>
        <v>Other Not Classified</v>
      </c>
      <c r="F907" s="177">
        <f>'Permitted Sources'!J731</f>
        <v>1</v>
      </c>
      <c r="G907" s="177">
        <f>'Permitted Sources'!K731</f>
        <v>0</v>
      </c>
      <c r="H907" s="177">
        <f>'Permitted Sources'!L731</f>
        <v>0</v>
      </c>
      <c r="I907" s="177" t="str">
        <f>'Permitted Sources'!M731</f>
        <v/>
      </c>
      <c r="J907" s="177" t="str">
        <f>'Permitted Sources'!N731</f>
        <v/>
      </c>
      <c r="K907" s="221" t="str">
        <f>VLOOKUP(C907,fips_xref!$A$5:$H$28,8,FALSE)</f>
        <v>Total</v>
      </c>
      <c r="L907" s="25" t="str">
        <f t="shared" si="14"/>
        <v>Other Not Classified</v>
      </c>
    </row>
    <row r="908" spans="1:12" x14ac:dyDescent="0.2">
      <c r="A908" s="138" t="str">
        <f>'Permitted Sources'!A732</f>
        <v>WYDEQ Permitted Sources</v>
      </c>
      <c r="B908" s="138" t="str">
        <f>'Permitted Sources'!B732</f>
        <v>56</v>
      </c>
      <c r="C908" s="138">
        <f>'Permitted Sources'!C732</f>
        <v>56041</v>
      </c>
      <c r="D908" s="138">
        <f>'Permitted Sources'!F732</f>
        <v>31000299</v>
      </c>
      <c r="E908" t="str">
        <f>'Permitted Sources'!I732</f>
        <v>Other Not Classified</v>
      </c>
      <c r="F908" s="177">
        <f>'Permitted Sources'!J732</f>
        <v>8.77E-2</v>
      </c>
      <c r="G908" s="177">
        <f>'Permitted Sources'!K732</f>
        <v>0</v>
      </c>
      <c r="H908" s="177">
        <f>'Permitted Sources'!L732</f>
        <v>0</v>
      </c>
      <c r="I908" s="177" t="str">
        <f>'Permitted Sources'!M732</f>
        <v/>
      </c>
      <c r="J908" s="177" t="str">
        <f>'Permitted Sources'!N732</f>
        <v/>
      </c>
      <c r="K908" s="221" t="str">
        <f>VLOOKUP(C908,fips_xref!$A$5:$H$28,8,FALSE)</f>
        <v>Total</v>
      </c>
      <c r="L908" s="25" t="str">
        <f t="shared" si="14"/>
        <v>Other Not Classified</v>
      </c>
    </row>
    <row r="909" spans="1:12" x14ac:dyDescent="0.2">
      <c r="A909" s="138" t="str">
        <f>'Permitted Sources'!A733</f>
        <v>WYDEQ Permitted Sources</v>
      </c>
      <c r="B909" s="138" t="str">
        <f>'Permitted Sources'!B733</f>
        <v>56</v>
      </c>
      <c r="C909" s="138">
        <f>'Permitted Sources'!C733</f>
        <v>56041</v>
      </c>
      <c r="D909" s="138">
        <f>'Permitted Sources'!F733</f>
        <v>31000228</v>
      </c>
      <c r="E909" t="str">
        <f>'Permitted Sources'!I733</f>
        <v>Dehydrator</v>
      </c>
      <c r="F909" s="177">
        <f>'Permitted Sources'!J733</f>
        <v>0.13100000000000001</v>
      </c>
      <c r="G909" s="177">
        <f>'Permitted Sources'!K733</f>
        <v>0</v>
      </c>
      <c r="H909" s="177">
        <f>'Permitted Sources'!L733</f>
        <v>0</v>
      </c>
      <c r="I909" s="177" t="str">
        <f>'Permitted Sources'!M733</f>
        <v/>
      </c>
      <c r="J909" s="177" t="str">
        <f>'Permitted Sources'!N733</f>
        <v/>
      </c>
      <c r="K909" s="221" t="str">
        <f>VLOOKUP(C909,fips_xref!$A$5:$H$28,8,FALSE)</f>
        <v>Total</v>
      </c>
      <c r="L909" s="25" t="str">
        <f t="shared" si="14"/>
        <v>Dehydrator</v>
      </c>
    </row>
    <row r="910" spans="1:12" x14ac:dyDescent="0.2">
      <c r="A910" s="138" t="str">
        <f>'Permitted Sources'!A734</f>
        <v>WYDEQ Permitted Sources</v>
      </c>
      <c r="B910" s="138" t="str">
        <f>'Permitted Sources'!B734</f>
        <v>56</v>
      </c>
      <c r="C910" s="138">
        <f>'Permitted Sources'!C734</f>
        <v>56041</v>
      </c>
      <c r="D910" s="138">
        <f>'Permitted Sources'!F734</f>
        <v>31000299</v>
      </c>
      <c r="E910" t="str">
        <f>'Permitted Sources'!I734</f>
        <v>Other Not Classified</v>
      </c>
      <c r="F910" s="177">
        <f>'Permitted Sources'!J734</f>
        <v>0.65700000000000003</v>
      </c>
      <c r="G910" s="177">
        <f>'Permitted Sources'!K734</f>
        <v>0</v>
      </c>
      <c r="H910" s="177">
        <f>'Permitted Sources'!L734</f>
        <v>0</v>
      </c>
      <c r="I910" s="177" t="str">
        <f>'Permitted Sources'!M734</f>
        <v/>
      </c>
      <c r="J910" s="177" t="str">
        <f>'Permitted Sources'!N734</f>
        <v/>
      </c>
      <c r="K910" s="221" t="str">
        <f>VLOOKUP(C910,fips_xref!$A$5:$H$28,8,FALSE)</f>
        <v>Total</v>
      </c>
      <c r="L910" s="25" t="str">
        <f t="shared" si="14"/>
        <v>Other Not Classified</v>
      </c>
    </row>
    <row r="911" spans="1:12" x14ac:dyDescent="0.2">
      <c r="A911" s="138" t="str">
        <f>'Permitted Sources'!A735</f>
        <v>WYDEQ Permitted Sources</v>
      </c>
      <c r="B911" s="138" t="str">
        <f>'Permitted Sources'!B735</f>
        <v>56</v>
      </c>
      <c r="C911" s="138">
        <f>'Permitted Sources'!C735</f>
        <v>56041</v>
      </c>
      <c r="D911" s="138">
        <f>'Permitted Sources'!F735</f>
        <v>31000299</v>
      </c>
      <c r="E911" t="str">
        <f>'Permitted Sources'!I735</f>
        <v>Other Not Classified</v>
      </c>
      <c r="F911" s="177">
        <f>'Permitted Sources'!J735</f>
        <v>0.438</v>
      </c>
      <c r="G911" s="177">
        <f>'Permitted Sources'!K735</f>
        <v>0</v>
      </c>
      <c r="H911" s="177">
        <f>'Permitted Sources'!L735</f>
        <v>0</v>
      </c>
      <c r="I911" s="177" t="str">
        <f>'Permitted Sources'!M735</f>
        <v/>
      </c>
      <c r="J911" s="177" t="str">
        <f>'Permitted Sources'!N735</f>
        <v/>
      </c>
      <c r="K911" s="221" t="str">
        <f>VLOOKUP(C911,fips_xref!$A$5:$H$28,8,FALSE)</f>
        <v>Total</v>
      </c>
      <c r="L911" s="25" t="str">
        <f t="shared" si="14"/>
        <v>Other Not Classified</v>
      </c>
    </row>
    <row r="912" spans="1:12" x14ac:dyDescent="0.2">
      <c r="A912" s="138" t="str">
        <f>'Permitted Sources'!A736</f>
        <v>WYDEQ Permitted Sources</v>
      </c>
      <c r="B912" s="138" t="str">
        <f>'Permitted Sources'!B736</f>
        <v>56</v>
      </c>
      <c r="C912" s="138">
        <f>'Permitted Sources'!C736</f>
        <v>56041</v>
      </c>
      <c r="D912" s="138">
        <f>'Permitted Sources'!F736</f>
        <v>31000299</v>
      </c>
      <c r="E912" t="str">
        <f>'Permitted Sources'!I736</f>
        <v>Other Not Classified</v>
      </c>
      <c r="F912" s="177">
        <f>'Permitted Sources'!J736</f>
        <v>0.438</v>
      </c>
      <c r="G912" s="177">
        <f>'Permitted Sources'!K736</f>
        <v>0</v>
      </c>
      <c r="H912" s="177">
        <f>'Permitted Sources'!L736</f>
        <v>0</v>
      </c>
      <c r="I912" s="177" t="str">
        <f>'Permitted Sources'!M736</f>
        <v/>
      </c>
      <c r="J912" s="177" t="str">
        <f>'Permitted Sources'!N736</f>
        <v/>
      </c>
      <c r="K912" s="221" t="str">
        <f>VLOOKUP(C912,fips_xref!$A$5:$H$28,8,FALSE)</f>
        <v>Total</v>
      </c>
      <c r="L912" s="25" t="str">
        <f t="shared" si="14"/>
        <v>Other Not Classified</v>
      </c>
    </row>
    <row r="913" spans="1:12" x14ac:dyDescent="0.2">
      <c r="A913" s="138" t="str">
        <f>'Permitted Sources'!A737</f>
        <v>WYDEQ Permitted Sources</v>
      </c>
      <c r="B913" s="138" t="str">
        <f>'Permitted Sources'!B737</f>
        <v>56</v>
      </c>
      <c r="C913" s="138">
        <f>'Permitted Sources'!C737</f>
        <v>56041</v>
      </c>
      <c r="D913" s="138">
        <f>'Permitted Sources'!F737</f>
        <v>10201002</v>
      </c>
      <c r="E913" t="str">
        <f>'Permitted Sources'!I737</f>
        <v>Process Heaters</v>
      </c>
      <c r="F913" s="177">
        <f>'Permitted Sources'!J737</f>
        <v>1.752</v>
      </c>
      <c r="G913" s="177">
        <f>'Permitted Sources'!K737</f>
        <v>4.3799999999999999E-2</v>
      </c>
      <c r="H913" s="177">
        <f>'Permitted Sources'!L737</f>
        <v>0.17519999999999999</v>
      </c>
      <c r="I913" s="177" t="str">
        <f>'Permitted Sources'!M737</f>
        <v/>
      </c>
      <c r="J913" s="177" t="str">
        <f>'Permitted Sources'!N737</f>
        <v/>
      </c>
      <c r="K913" s="221" t="str">
        <f>VLOOKUP(C913,fips_xref!$A$5:$H$28,8,FALSE)</f>
        <v>Total</v>
      </c>
      <c r="L913" s="25" t="str">
        <f t="shared" si="14"/>
        <v>Heaters</v>
      </c>
    </row>
    <row r="914" spans="1:12" x14ac:dyDescent="0.2">
      <c r="A914" s="138" t="str">
        <f>'Permitted Sources'!A738</f>
        <v>WYDEQ Permitted Sources</v>
      </c>
      <c r="B914" s="138" t="str">
        <f>'Permitted Sources'!B738</f>
        <v>56</v>
      </c>
      <c r="C914" s="138">
        <f>'Permitted Sources'!C738</f>
        <v>56041</v>
      </c>
      <c r="D914" s="138">
        <f>'Permitted Sources'!F738</f>
        <v>10201002</v>
      </c>
      <c r="E914" t="str">
        <f>'Permitted Sources'!I738</f>
        <v>Process Heaters</v>
      </c>
      <c r="F914" s="177">
        <f>'Permitted Sources'!J738</f>
        <v>2.19</v>
      </c>
      <c r="G914" s="177">
        <f>'Permitted Sources'!K738</f>
        <v>4.3799999999999999E-2</v>
      </c>
      <c r="H914" s="177">
        <f>'Permitted Sources'!L738</f>
        <v>0.219</v>
      </c>
      <c r="I914" s="177" t="str">
        <f>'Permitted Sources'!M738</f>
        <v/>
      </c>
      <c r="J914" s="177" t="str">
        <f>'Permitted Sources'!N738</f>
        <v/>
      </c>
      <c r="K914" s="221" t="str">
        <f>VLOOKUP(C914,fips_xref!$A$5:$H$28,8,FALSE)</f>
        <v>Total</v>
      </c>
      <c r="L914" s="25" t="str">
        <f t="shared" si="14"/>
        <v>Heaters</v>
      </c>
    </row>
    <row r="915" spans="1:12" x14ac:dyDescent="0.2">
      <c r="A915" s="138" t="str">
        <f>'Permitted Sources'!A739</f>
        <v>WYDEQ Permitted Sources</v>
      </c>
      <c r="B915" s="138" t="str">
        <f>'Permitted Sources'!B739</f>
        <v>56</v>
      </c>
      <c r="C915" s="138">
        <f>'Permitted Sources'!C739</f>
        <v>56041</v>
      </c>
      <c r="D915" s="138">
        <f>'Permitted Sources'!F739</f>
        <v>31000299</v>
      </c>
      <c r="E915" t="str">
        <f>'Permitted Sources'!I739</f>
        <v>Other Not Classified</v>
      </c>
      <c r="F915" s="177">
        <f>'Permitted Sources'!J739</f>
        <v>2.19</v>
      </c>
      <c r="G915" s="177">
        <f>'Permitted Sources'!K739</f>
        <v>4.3799999999999999E-2</v>
      </c>
      <c r="H915" s="177">
        <f>'Permitted Sources'!L739</f>
        <v>0.219</v>
      </c>
      <c r="I915" s="177" t="str">
        <f>'Permitted Sources'!M739</f>
        <v/>
      </c>
      <c r="J915" s="177" t="str">
        <f>'Permitted Sources'!N739</f>
        <v/>
      </c>
      <c r="K915" s="221" t="str">
        <f>VLOOKUP(C915,fips_xref!$A$5:$H$28,8,FALSE)</f>
        <v>Total</v>
      </c>
      <c r="L915" s="25" t="str">
        <f t="shared" si="14"/>
        <v>Other Not Classified</v>
      </c>
    </row>
    <row r="916" spans="1:12" x14ac:dyDescent="0.2">
      <c r="A916" s="138" t="str">
        <f>'Permitted Sources'!A740</f>
        <v>WYDEQ Permitted Sources</v>
      </c>
      <c r="B916" s="138" t="str">
        <f>'Permitted Sources'!B740</f>
        <v>56</v>
      </c>
      <c r="C916" s="138">
        <f>'Permitted Sources'!C740</f>
        <v>56041</v>
      </c>
      <c r="D916" s="138">
        <f>'Permitted Sources'!F740</f>
        <v>10201002</v>
      </c>
      <c r="E916" t="str">
        <f>'Permitted Sources'!I740</f>
        <v>Process Heaters</v>
      </c>
      <c r="F916" s="177">
        <f>'Permitted Sources'!J740</f>
        <v>0.876</v>
      </c>
      <c r="G916" s="177">
        <f>'Permitted Sources'!K740</f>
        <v>2.1899999999999999E-2</v>
      </c>
      <c r="H916" s="177">
        <f>'Permitted Sources'!L740</f>
        <v>8.7599999999999997E-2</v>
      </c>
      <c r="I916" s="177" t="str">
        <f>'Permitted Sources'!M740</f>
        <v/>
      </c>
      <c r="J916" s="177" t="str">
        <f>'Permitted Sources'!N740</f>
        <v/>
      </c>
      <c r="K916" s="221" t="str">
        <f>VLOOKUP(C916,fips_xref!$A$5:$H$28,8,FALSE)</f>
        <v>Total</v>
      </c>
      <c r="L916" s="25" t="str">
        <f t="shared" si="14"/>
        <v>Heaters</v>
      </c>
    </row>
    <row r="917" spans="1:12" x14ac:dyDescent="0.2">
      <c r="A917" s="138" t="str">
        <f>'Permitted Sources'!A741</f>
        <v>WYDEQ Permitted Sources</v>
      </c>
      <c r="B917" s="138" t="str">
        <f>'Permitted Sources'!B741</f>
        <v>56</v>
      </c>
      <c r="C917" s="138">
        <f>'Permitted Sources'!C741</f>
        <v>56041</v>
      </c>
      <c r="D917" s="138">
        <f>'Permitted Sources'!F741</f>
        <v>31000299</v>
      </c>
      <c r="E917" t="str">
        <f>'Permitted Sources'!I741</f>
        <v>Other Not Classified</v>
      </c>
      <c r="F917" s="177">
        <f>'Permitted Sources'!J741</f>
        <v>0.876</v>
      </c>
      <c r="G917" s="177">
        <f>'Permitted Sources'!K741</f>
        <v>2.1899999999999999E-2</v>
      </c>
      <c r="H917" s="177">
        <f>'Permitted Sources'!L741</f>
        <v>8.7599999999999997E-2</v>
      </c>
      <c r="I917" s="177" t="str">
        <f>'Permitted Sources'!M741</f>
        <v/>
      </c>
      <c r="J917" s="177" t="str">
        <f>'Permitted Sources'!N741</f>
        <v/>
      </c>
      <c r="K917" s="221" t="str">
        <f>VLOOKUP(C917,fips_xref!$A$5:$H$28,8,FALSE)</f>
        <v>Total</v>
      </c>
      <c r="L917" s="25" t="str">
        <f t="shared" si="14"/>
        <v>Other Not Classified</v>
      </c>
    </row>
    <row r="918" spans="1:12" x14ac:dyDescent="0.2">
      <c r="A918" s="138" t="str">
        <f>'Permitted Sources'!A742</f>
        <v>WYDEQ Permitted Sources</v>
      </c>
      <c r="B918" s="138" t="str">
        <f>'Permitted Sources'!B742</f>
        <v>56</v>
      </c>
      <c r="C918" s="138">
        <f>'Permitted Sources'!C742</f>
        <v>56041</v>
      </c>
      <c r="D918" s="138">
        <f>'Permitted Sources'!F742</f>
        <v>10201002</v>
      </c>
      <c r="E918" t="str">
        <f>'Permitted Sources'!I742</f>
        <v>Process Heaters</v>
      </c>
      <c r="F918" s="177">
        <f>'Permitted Sources'!J742</f>
        <v>0.876</v>
      </c>
      <c r="G918" s="177">
        <f>'Permitted Sources'!K742</f>
        <v>2.1899999999999999E-2</v>
      </c>
      <c r="H918" s="177">
        <f>'Permitted Sources'!L742</f>
        <v>8.7599999999999997E-2</v>
      </c>
      <c r="I918" s="177" t="str">
        <f>'Permitted Sources'!M742</f>
        <v/>
      </c>
      <c r="J918" s="177" t="str">
        <f>'Permitted Sources'!N742</f>
        <v/>
      </c>
      <c r="K918" s="221" t="str">
        <f>VLOOKUP(C918,fips_xref!$A$5:$H$28,8,FALSE)</f>
        <v>Total</v>
      </c>
      <c r="L918" s="25" t="str">
        <f t="shared" si="14"/>
        <v>Heaters</v>
      </c>
    </row>
    <row r="919" spans="1:12" x14ac:dyDescent="0.2">
      <c r="A919" s="138" t="str">
        <f>'Permitted Sources'!A743</f>
        <v>WYDEQ Permitted Sources</v>
      </c>
      <c r="B919" s="138" t="str">
        <f>'Permitted Sources'!B743</f>
        <v>56</v>
      </c>
      <c r="C919" s="138">
        <f>'Permitted Sources'!C743</f>
        <v>56041</v>
      </c>
      <c r="D919" s="138">
        <f>'Permitted Sources'!F743</f>
        <v>31000299</v>
      </c>
      <c r="E919" t="str">
        <f>'Permitted Sources'!I743</f>
        <v>Other Not Classified</v>
      </c>
      <c r="F919" s="177">
        <f>'Permitted Sources'!J743</f>
        <v>1.1826000000000001</v>
      </c>
      <c r="G919" s="177">
        <f>'Permitted Sources'!K743</f>
        <v>3.066E-2</v>
      </c>
      <c r="H919" s="177">
        <f>'Permitted Sources'!L743</f>
        <v>0.13139999999999999</v>
      </c>
      <c r="I919" s="177" t="str">
        <f>'Permitted Sources'!M743</f>
        <v/>
      </c>
      <c r="J919" s="177" t="str">
        <f>'Permitted Sources'!N743</f>
        <v/>
      </c>
      <c r="K919" s="221" t="str">
        <f>VLOOKUP(C919,fips_xref!$A$5:$H$28,8,FALSE)</f>
        <v>Total</v>
      </c>
      <c r="L919" s="25" t="str">
        <f t="shared" si="14"/>
        <v>Other Not Classified</v>
      </c>
    </row>
    <row r="920" spans="1:12" x14ac:dyDescent="0.2">
      <c r="A920" s="138" t="str">
        <f>'Permitted Sources'!A744</f>
        <v>WYDEQ Permitted Sources</v>
      </c>
      <c r="B920" s="138" t="str">
        <f>'Permitted Sources'!B744</f>
        <v>56</v>
      </c>
      <c r="C920" s="138">
        <f>'Permitted Sources'!C744</f>
        <v>56041</v>
      </c>
      <c r="D920" s="138">
        <f>'Permitted Sources'!F744</f>
        <v>10201002</v>
      </c>
      <c r="E920" t="str">
        <f>'Permitted Sources'!I744</f>
        <v>Process Heaters</v>
      </c>
      <c r="F920" s="177">
        <f>'Permitted Sources'!J744</f>
        <v>2.19</v>
      </c>
      <c r="G920" s="177">
        <f>'Permitted Sources'!K744</f>
        <v>4.3799999999999999E-2</v>
      </c>
      <c r="H920" s="177">
        <f>'Permitted Sources'!L744</f>
        <v>0.219</v>
      </c>
      <c r="I920" s="177" t="str">
        <f>'Permitted Sources'!M744</f>
        <v/>
      </c>
      <c r="J920" s="177" t="str">
        <f>'Permitted Sources'!N744</f>
        <v/>
      </c>
      <c r="K920" s="221" t="str">
        <f>VLOOKUP(C920,fips_xref!$A$5:$H$28,8,FALSE)</f>
        <v>Total</v>
      </c>
      <c r="L920" s="25" t="str">
        <f t="shared" si="14"/>
        <v>Heaters</v>
      </c>
    </row>
    <row r="921" spans="1:12" x14ac:dyDescent="0.2">
      <c r="A921" s="138" t="str">
        <f>'Permitted Sources'!A745</f>
        <v>WYDEQ Permitted Sources</v>
      </c>
      <c r="B921" s="138" t="str">
        <f>'Permitted Sources'!B745</f>
        <v>56</v>
      </c>
      <c r="C921" s="138">
        <f>'Permitted Sources'!C745</f>
        <v>56041</v>
      </c>
      <c r="D921" s="138">
        <f>'Permitted Sources'!F745</f>
        <v>31000299</v>
      </c>
      <c r="E921" t="str">
        <f>'Permitted Sources'!I745</f>
        <v>Other Not Classified</v>
      </c>
      <c r="F921" s="177">
        <f>'Permitted Sources'!J745</f>
        <v>0.876</v>
      </c>
      <c r="G921" s="177">
        <f>'Permitted Sources'!K745</f>
        <v>2.1899999999999999E-2</v>
      </c>
      <c r="H921" s="177">
        <f>'Permitted Sources'!L745</f>
        <v>8.7599999999999997E-2</v>
      </c>
      <c r="I921" s="177" t="str">
        <f>'Permitted Sources'!M745</f>
        <v/>
      </c>
      <c r="J921" s="177" t="str">
        <f>'Permitted Sources'!N745</f>
        <v/>
      </c>
      <c r="K921" s="221" t="str">
        <f>VLOOKUP(C921,fips_xref!$A$5:$H$28,8,FALSE)</f>
        <v>Total</v>
      </c>
      <c r="L921" s="25" t="str">
        <f t="shared" si="14"/>
        <v>Other Not Classified</v>
      </c>
    </row>
    <row r="922" spans="1:12" x14ac:dyDescent="0.2">
      <c r="A922" s="138" t="str">
        <f>'Permitted Sources'!A746</f>
        <v>WYDEQ Permitted Sources</v>
      </c>
      <c r="B922" s="138" t="str">
        <f>'Permitted Sources'!B746</f>
        <v>56</v>
      </c>
      <c r="C922" s="138">
        <f>'Permitted Sources'!C746</f>
        <v>56041</v>
      </c>
      <c r="D922" s="138">
        <f>'Permitted Sources'!F746</f>
        <v>10201002</v>
      </c>
      <c r="E922" t="str">
        <f>'Permitted Sources'!I746</f>
        <v>Process Heaters</v>
      </c>
      <c r="F922" s="177">
        <f>'Permitted Sources'!J746</f>
        <v>1.752</v>
      </c>
      <c r="G922" s="177">
        <f>'Permitted Sources'!K746</f>
        <v>4.3799999999999999E-2</v>
      </c>
      <c r="H922" s="177">
        <f>'Permitted Sources'!L746</f>
        <v>0.17519999999999999</v>
      </c>
      <c r="I922" s="177" t="str">
        <f>'Permitted Sources'!M746</f>
        <v/>
      </c>
      <c r="J922" s="177" t="str">
        <f>'Permitted Sources'!N746</f>
        <v/>
      </c>
      <c r="K922" s="221" t="str">
        <f>VLOOKUP(C922,fips_xref!$A$5:$H$28,8,FALSE)</f>
        <v>Total</v>
      </c>
      <c r="L922" s="25" t="str">
        <f t="shared" si="14"/>
        <v>Heaters</v>
      </c>
    </row>
    <row r="923" spans="1:12" x14ac:dyDescent="0.2">
      <c r="A923" s="138" t="str">
        <f>'Permitted Sources'!A747</f>
        <v>WYDEQ Permitted Sources</v>
      </c>
      <c r="B923" s="138" t="str">
        <f>'Permitted Sources'!B747</f>
        <v>56</v>
      </c>
      <c r="C923" s="138">
        <f>'Permitted Sources'!C747</f>
        <v>56041</v>
      </c>
      <c r="D923" s="138">
        <f>'Permitted Sources'!F747</f>
        <v>10201002</v>
      </c>
      <c r="E923" t="str">
        <f>'Permitted Sources'!I747</f>
        <v>Process Heaters</v>
      </c>
      <c r="F923" s="177">
        <f>'Permitted Sources'!J747</f>
        <v>0.438</v>
      </c>
      <c r="G923" s="177">
        <f>'Permitted Sources'!K747</f>
        <v>0</v>
      </c>
      <c r="H923" s="177">
        <f>'Permitted Sources'!L747</f>
        <v>4.3799999999999999E-2</v>
      </c>
      <c r="I923" s="177" t="str">
        <f>'Permitted Sources'!M747</f>
        <v/>
      </c>
      <c r="J923" s="177" t="str">
        <f>'Permitted Sources'!N747</f>
        <v/>
      </c>
      <c r="K923" s="221" t="str">
        <f>VLOOKUP(C923,fips_xref!$A$5:$H$28,8,FALSE)</f>
        <v>Total</v>
      </c>
      <c r="L923" s="25" t="str">
        <f t="shared" si="14"/>
        <v>Heaters</v>
      </c>
    </row>
    <row r="924" spans="1:12" x14ac:dyDescent="0.2">
      <c r="A924" s="138" t="str">
        <f>'Permitted Sources'!A748</f>
        <v>WYDEQ Permitted Sources</v>
      </c>
      <c r="B924" s="138" t="str">
        <f>'Permitted Sources'!B748</f>
        <v>56</v>
      </c>
      <c r="C924" s="138">
        <f>'Permitted Sources'!C748</f>
        <v>56041</v>
      </c>
      <c r="D924" s="138">
        <f>'Permitted Sources'!F748</f>
        <v>31000227</v>
      </c>
      <c r="E924" t="str">
        <f>'Permitted Sources'!I748</f>
        <v>Dehydrator</v>
      </c>
      <c r="F924" s="177">
        <f>'Permitted Sources'!J748</f>
        <v>0.876</v>
      </c>
      <c r="G924" s="177">
        <f>'Permitted Sources'!K748</f>
        <v>0</v>
      </c>
      <c r="H924" s="177">
        <f>'Permitted Sources'!L748</f>
        <v>0.438</v>
      </c>
      <c r="I924" s="177" t="str">
        <f>'Permitted Sources'!M748</f>
        <v/>
      </c>
      <c r="J924" s="177" t="str">
        <f>'Permitted Sources'!N748</f>
        <v/>
      </c>
      <c r="K924" s="221" t="str">
        <f>VLOOKUP(C924,fips_xref!$A$5:$H$28,8,FALSE)</f>
        <v>Total</v>
      </c>
      <c r="L924" s="25" t="str">
        <f t="shared" si="14"/>
        <v>Dehydrator</v>
      </c>
    </row>
    <row r="925" spans="1:12" x14ac:dyDescent="0.2">
      <c r="A925" s="138" t="str">
        <f>'Permitted Sources'!A749</f>
        <v>WYDEQ Permitted Sources</v>
      </c>
      <c r="B925" s="138" t="str">
        <f>'Permitted Sources'!B749</f>
        <v>56</v>
      </c>
      <c r="C925" s="138">
        <f>'Permitted Sources'!C749</f>
        <v>56041</v>
      </c>
      <c r="D925" s="138">
        <f>'Permitted Sources'!F749</f>
        <v>31000299</v>
      </c>
      <c r="E925" t="str">
        <f>'Permitted Sources'!I749</f>
        <v>Other Not Classified</v>
      </c>
      <c r="F925" s="177">
        <f>'Permitted Sources'!J749</f>
        <v>0.876</v>
      </c>
      <c r="G925" s="177">
        <f>'Permitted Sources'!K749</f>
        <v>2.1899999999999999E-2</v>
      </c>
      <c r="H925" s="177">
        <f>'Permitted Sources'!L749</f>
        <v>8.7599999999999997E-2</v>
      </c>
      <c r="I925" s="177" t="str">
        <f>'Permitted Sources'!M749</f>
        <v/>
      </c>
      <c r="J925" s="177" t="str">
        <f>'Permitted Sources'!N749</f>
        <v/>
      </c>
      <c r="K925" s="221" t="str">
        <f>VLOOKUP(C925,fips_xref!$A$5:$H$28,8,FALSE)</f>
        <v>Total</v>
      </c>
      <c r="L925" s="25" t="str">
        <f t="shared" si="14"/>
        <v>Other Not Classified</v>
      </c>
    </row>
    <row r="926" spans="1:12" x14ac:dyDescent="0.2">
      <c r="A926" s="138" t="str">
        <f>'Permitted Sources'!A750</f>
        <v>WYDEQ Permitted Sources</v>
      </c>
      <c r="B926" s="138" t="str">
        <f>'Permitted Sources'!B750</f>
        <v>56</v>
      </c>
      <c r="C926" s="138">
        <f>'Permitted Sources'!C750</f>
        <v>56041</v>
      </c>
      <c r="D926" s="138">
        <f>'Permitted Sources'!F750</f>
        <v>10201002</v>
      </c>
      <c r="E926" t="str">
        <f>'Permitted Sources'!I750</f>
        <v>Process Heaters</v>
      </c>
      <c r="F926" s="177">
        <f>'Permitted Sources'!J750</f>
        <v>1.752</v>
      </c>
      <c r="G926" s="177">
        <f>'Permitted Sources'!K750</f>
        <v>4.3799999999999999E-2</v>
      </c>
      <c r="H926" s="177">
        <f>'Permitted Sources'!L750</f>
        <v>0.17519999999999999</v>
      </c>
      <c r="I926" s="177" t="str">
        <f>'Permitted Sources'!M750</f>
        <v/>
      </c>
      <c r="J926" s="177" t="str">
        <f>'Permitted Sources'!N750</f>
        <v/>
      </c>
      <c r="K926" s="221" t="str">
        <f>VLOOKUP(C926,fips_xref!$A$5:$H$28,8,FALSE)</f>
        <v>Total</v>
      </c>
      <c r="L926" s="25" t="str">
        <f t="shared" si="14"/>
        <v>Heaters</v>
      </c>
    </row>
    <row r="927" spans="1:12" x14ac:dyDescent="0.2">
      <c r="A927" s="138" t="str">
        <f>'Permitted Sources'!A751</f>
        <v>WYDEQ Permitted Sources</v>
      </c>
      <c r="B927" s="138" t="str">
        <f>'Permitted Sources'!B751</f>
        <v>56</v>
      </c>
      <c r="C927" s="138">
        <f>'Permitted Sources'!C751</f>
        <v>56041</v>
      </c>
      <c r="D927" s="138">
        <f>'Permitted Sources'!F751</f>
        <v>31000299</v>
      </c>
      <c r="E927" t="str">
        <f>'Permitted Sources'!I751</f>
        <v>Other Not Classified</v>
      </c>
      <c r="F927" s="177">
        <f>'Permitted Sources'!J751</f>
        <v>0.876</v>
      </c>
      <c r="G927" s="177">
        <f>'Permitted Sources'!K751</f>
        <v>2.1899999999999999E-2</v>
      </c>
      <c r="H927" s="177">
        <f>'Permitted Sources'!L751</f>
        <v>8.7599999999999997E-2</v>
      </c>
      <c r="I927" s="177" t="str">
        <f>'Permitted Sources'!M751</f>
        <v/>
      </c>
      <c r="J927" s="177" t="str">
        <f>'Permitted Sources'!N751</f>
        <v/>
      </c>
      <c r="K927" s="221" t="str">
        <f>VLOOKUP(C927,fips_xref!$A$5:$H$28,8,FALSE)</f>
        <v>Total</v>
      </c>
      <c r="L927" s="25" t="str">
        <f t="shared" si="14"/>
        <v>Other Not Classified</v>
      </c>
    </row>
    <row r="928" spans="1:12" x14ac:dyDescent="0.2">
      <c r="A928" s="138" t="str">
        <f>'Permitted Sources'!A752</f>
        <v>WYDEQ Permitted Sources</v>
      </c>
      <c r="B928" s="138" t="str">
        <f>'Permitted Sources'!B752</f>
        <v>56</v>
      </c>
      <c r="C928" s="138">
        <f>'Permitted Sources'!C752</f>
        <v>56041</v>
      </c>
      <c r="D928" s="138">
        <f>'Permitted Sources'!F752</f>
        <v>10201002</v>
      </c>
      <c r="E928" t="str">
        <f>'Permitted Sources'!I752</f>
        <v>Process Heaters</v>
      </c>
      <c r="F928" s="177">
        <f>'Permitted Sources'!J752</f>
        <v>1.752</v>
      </c>
      <c r="G928" s="177">
        <f>'Permitted Sources'!K752</f>
        <v>4.3799999999999999E-2</v>
      </c>
      <c r="H928" s="177">
        <f>'Permitted Sources'!L752</f>
        <v>0.17519999999999999</v>
      </c>
      <c r="I928" s="177" t="str">
        <f>'Permitted Sources'!M752</f>
        <v/>
      </c>
      <c r="J928" s="177" t="str">
        <f>'Permitted Sources'!N752</f>
        <v/>
      </c>
      <c r="K928" s="221" t="str">
        <f>VLOOKUP(C928,fips_xref!$A$5:$H$28,8,FALSE)</f>
        <v>Total</v>
      </c>
      <c r="L928" s="25" t="str">
        <f t="shared" si="14"/>
        <v>Heaters</v>
      </c>
    </row>
    <row r="929" spans="1:12" x14ac:dyDescent="0.2">
      <c r="A929" s="138" t="str">
        <f>'Permitted Sources'!A753</f>
        <v>WYDEQ Permitted Sources</v>
      </c>
      <c r="B929" s="138" t="str">
        <f>'Permitted Sources'!B753</f>
        <v>56</v>
      </c>
      <c r="C929" s="138">
        <f>'Permitted Sources'!C753</f>
        <v>56041</v>
      </c>
      <c r="D929" s="138">
        <f>'Permitted Sources'!F753</f>
        <v>31000299</v>
      </c>
      <c r="E929" t="str">
        <f>'Permitted Sources'!I753</f>
        <v>Other Not Classified</v>
      </c>
      <c r="F929" s="177">
        <f>'Permitted Sources'!J753</f>
        <v>0.876</v>
      </c>
      <c r="G929" s="177">
        <f>'Permitted Sources'!K753</f>
        <v>2.1899999999999999E-2</v>
      </c>
      <c r="H929" s="177">
        <f>'Permitted Sources'!L753</f>
        <v>8.7599999999999997E-2</v>
      </c>
      <c r="I929" s="177" t="str">
        <f>'Permitted Sources'!M753</f>
        <v/>
      </c>
      <c r="J929" s="177" t="str">
        <f>'Permitted Sources'!N753</f>
        <v/>
      </c>
      <c r="K929" s="221" t="str">
        <f>VLOOKUP(C929,fips_xref!$A$5:$H$28,8,FALSE)</f>
        <v>Total</v>
      </c>
      <c r="L929" s="25" t="str">
        <f t="shared" si="14"/>
        <v>Other Not Classified</v>
      </c>
    </row>
    <row r="930" spans="1:12" x14ac:dyDescent="0.2">
      <c r="A930" s="138" t="str">
        <f>'Permitted Sources'!A754</f>
        <v>WYDEQ Permitted Sources</v>
      </c>
      <c r="B930" s="138" t="str">
        <f>'Permitted Sources'!B754</f>
        <v>56</v>
      </c>
      <c r="C930" s="138">
        <f>'Permitted Sources'!C754</f>
        <v>56041</v>
      </c>
      <c r="D930" s="138">
        <f>'Permitted Sources'!F754</f>
        <v>10201002</v>
      </c>
      <c r="E930" t="str">
        <f>'Permitted Sources'!I754</f>
        <v>Process Heaters</v>
      </c>
      <c r="F930" s="177">
        <f>'Permitted Sources'!J754</f>
        <v>1.752</v>
      </c>
      <c r="G930" s="177">
        <f>'Permitted Sources'!K754</f>
        <v>4.3799999999999999E-2</v>
      </c>
      <c r="H930" s="177">
        <f>'Permitted Sources'!L754</f>
        <v>0.17519999999999999</v>
      </c>
      <c r="I930" s="177" t="str">
        <f>'Permitted Sources'!M754</f>
        <v/>
      </c>
      <c r="J930" s="177" t="str">
        <f>'Permitted Sources'!N754</f>
        <v/>
      </c>
      <c r="K930" s="221" t="str">
        <f>VLOOKUP(C930,fips_xref!$A$5:$H$28,8,FALSE)</f>
        <v>Total</v>
      </c>
      <c r="L930" s="25" t="str">
        <f t="shared" si="14"/>
        <v>Heaters</v>
      </c>
    </row>
    <row r="931" spans="1:12" x14ac:dyDescent="0.2">
      <c r="A931" s="138" t="str">
        <f>'Permitted Sources'!A755</f>
        <v>WYDEQ Permitted Sources</v>
      </c>
      <c r="B931" s="138" t="str">
        <f>'Permitted Sources'!B755</f>
        <v>56</v>
      </c>
      <c r="C931" s="138">
        <f>'Permitted Sources'!C755</f>
        <v>56041</v>
      </c>
      <c r="D931" s="138">
        <f>'Permitted Sources'!F755</f>
        <v>31000299</v>
      </c>
      <c r="E931" t="str">
        <f>'Permitted Sources'!I755</f>
        <v>Other Not Classified</v>
      </c>
      <c r="F931" s="177">
        <f>'Permitted Sources'!J755</f>
        <v>0.876</v>
      </c>
      <c r="G931" s="177">
        <f>'Permitted Sources'!K755</f>
        <v>2.1899999999999999E-2</v>
      </c>
      <c r="H931" s="177">
        <f>'Permitted Sources'!L755</f>
        <v>8.7599999999999997E-2</v>
      </c>
      <c r="I931" s="177" t="str">
        <f>'Permitted Sources'!M755</f>
        <v/>
      </c>
      <c r="J931" s="177" t="str">
        <f>'Permitted Sources'!N755</f>
        <v/>
      </c>
      <c r="K931" s="221" t="str">
        <f>VLOOKUP(C931,fips_xref!$A$5:$H$28,8,FALSE)</f>
        <v>Total</v>
      </c>
      <c r="L931" s="25" t="str">
        <f t="shared" si="14"/>
        <v>Other Not Classified</v>
      </c>
    </row>
    <row r="932" spans="1:12" x14ac:dyDescent="0.2">
      <c r="A932" s="138" t="str">
        <f>'Permitted Sources'!A756</f>
        <v>WYDEQ Permitted Sources</v>
      </c>
      <c r="B932" s="138" t="str">
        <f>'Permitted Sources'!B756</f>
        <v>56</v>
      </c>
      <c r="C932" s="138">
        <f>'Permitted Sources'!C756</f>
        <v>56041</v>
      </c>
      <c r="D932" s="138">
        <f>'Permitted Sources'!F756</f>
        <v>10201002</v>
      </c>
      <c r="E932" t="str">
        <f>'Permitted Sources'!I756</f>
        <v>Process Heaters</v>
      </c>
      <c r="F932" s="177">
        <f>'Permitted Sources'!J756</f>
        <v>1.752</v>
      </c>
      <c r="G932" s="177">
        <f>'Permitted Sources'!K756</f>
        <v>4.3799999999999999E-2</v>
      </c>
      <c r="H932" s="177">
        <f>'Permitted Sources'!L756</f>
        <v>0.17519999999999999</v>
      </c>
      <c r="I932" s="177" t="str">
        <f>'Permitted Sources'!M756</f>
        <v/>
      </c>
      <c r="J932" s="177" t="str">
        <f>'Permitted Sources'!N756</f>
        <v/>
      </c>
      <c r="K932" s="221" t="str">
        <f>VLOOKUP(C932,fips_xref!$A$5:$H$28,8,FALSE)</f>
        <v>Total</v>
      </c>
      <c r="L932" s="25" t="str">
        <f t="shared" si="14"/>
        <v>Heaters</v>
      </c>
    </row>
    <row r="933" spans="1:12" x14ac:dyDescent="0.2">
      <c r="A933" s="138" t="str">
        <f>'Permitted Sources'!A757</f>
        <v>WYDEQ Permitted Sources</v>
      </c>
      <c r="B933" s="138" t="str">
        <f>'Permitted Sources'!B757</f>
        <v>56</v>
      </c>
      <c r="C933" s="138">
        <f>'Permitted Sources'!C757</f>
        <v>56041</v>
      </c>
      <c r="D933" s="138">
        <f>'Permitted Sources'!F757</f>
        <v>31000299</v>
      </c>
      <c r="E933" t="str">
        <f>'Permitted Sources'!I757</f>
        <v>Other Not Classified</v>
      </c>
      <c r="F933" s="177">
        <f>'Permitted Sources'!J757</f>
        <v>0.876</v>
      </c>
      <c r="G933" s="177">
        <f>'Permitted Sources'!K757</f>
        <v>2.1899999999999999E-2</v>
      </c>
      <c r="H933" s="177">
        <f>'Permitted Sources'!L757</f>
        <v>8.7599999999999997E-2</v>
      </c>
      <c r="I933" s="177" t="str">
        <f>'Permitted Sources'!M757</f>
        <v/>
      </c>
      <c r="J933" s="177" t="str">
        <f>'Permitted Sources'!N757</f>
        <v/>
      </c>
      <c r="K933" s="221" t="str">
        <f>VLOOKUP(C933,fips_xref!$A$5:$H$28,8,FALSE)</f>
        <v>Total</v>
      </c>
      <c r="L933" s="25" t="str">
        <f t="shared" si="14"/>
        <v>Other Not Classified</v>
      </c>
    </row>
    <row r="934" spans="1:12" x14ac:dyDescent="0.2">
      <c r="A934" s="138" t="str">
        <f>'Permitted Sources'!A758</f>
        <v>WYDEQ Permitted Sources</v>
      </c>
      <c r="B934" s="138" t="str">
        <f>'Permitted Sources'!B758</f>
        <v>56</v>
      </c>
      <c r="C934" s="138">
        <f>'Permitted Sources'!C758</f>
        <v>56041</v>
      </c>
      <c r="D934" s="138">
        <f>'Permitted Sources'!F758</f>
        <v>10201002</v>
      </c>
      <c r="E934" t="str">
        <f>'Permitted Sources'!I758</f>
        <v>Process Heaters</v>
      </c>
      <c r="F934" s="177">
        <f>'Permitted Sources'!J758</f>
        <v>1.752</v>
      </c>
      <c r="G934" s="177">
        <f>'Permitted Sources'!K758</f>
        <v>4.3799999999999999E-2</v>
      </c>
      <c r="H934" s="177">
        <f>'Permitted Sources'!L758</f>
        <v>0.17519999999999999</v>
      </c>
      <c r="I934" s="177" t="str">
        <f>'Permitted Sources'!M758</f>
        <v/>
      </c>
      <c r="J934" s="177" t="str">
        <f>'Permitted Sources'!N758</f>
        <v/>
      </c>
      <c r="K934" s="221" t="str">
        <f>VLOOKUP(C934,fips_xref!$A$5:$H$28,8,FALSE)</f>
        <v>Total</v>
      </c>
      <c r="L934" s="25" t="str">
        <f t="shared" si="14"/>
        <v>Heaters</v>
      </c>
    </row>
    <row r="935" spans="1:12" x14ac:dyDescent="0.2">
      <c r="A935" s="138" t="str">
        <f>'Permitted Sources'!A759</f>
        <v>WYDEQ Permitted Sources</v>
      </c>
      <c r="B935" s="138" t="str">
        <f>'Permitted Sources'!B759</f>
        <v>56</v>
      </c>
      <c r="C935" s="138">
        <f>'Permitted Sources'!C759</f>
        <v>56041</v>
      </c>
      <c r="D935" s="138">
        <f>'Permitted Sources'!F759</f>
        <v>10201002</v>
      </c>
      <c r="E935" t="str">
        <f>'Permitted Sources'!I759</f>
        <v>Process Heaters</v>
      </c>
      <c r="F935" s="177">
        <f>'Permitted Sources'!J759</f>
        <v>2.6280000000000001</v>
      </c>
      <c r="G935" s="177">
        <f>'Permitted Sources'!K759</f>
        <v>0</v>
      </c>
      <c r="H935" s="177">
        <f>'Permitted Sources'!L759</f>
        <v>0.35039999999999999</v>
      </c>
      <c r="I935" s="177" t="str">
        <f>'Permitted Sources'!M759</f>
        <v/>
      </c>
      <c r="J935" s="177" t="str">
        <f>'Permitted Sources'!N759</f>
        <v/>
      </c>
      <c r="K935" s="221" t="str">
        <f>VLOOKUP(C935,fips_xref!$A$5:$H$28,8,FALSE)</f>
        <v>Total</v>
      </c>
      <c r="L935" s="25" t="str">
        <f t="shared" si="14"/>
        <v>Heaters</v>
      </c>
    </row>
    <row r="936" spans="1:12" x14ac:dyDescent="0.2">
      <c r="A936" s="138" t="str">
        <f>'Permitted Sources'!A760</f>
        <v>WYDEQ Permitted Sources</v>
      </c>
      <c r="B936" s="138" t="str">
        <f>'Permitted Sources'!B760</f>
        <v>56</v>
      </c>
      <c r="C936" s="138">
        <f>'Permitted Sources'!C760</f>
        <v>56041</v>
      </c>
      <c r="D936" s="138">
        <f>'Permitted Sources'!F760</f>
        <v>31000227</v>
      </c>
      <c r="E936" t="str">
        <f>'Permitted Sources'!I760</f>
        <v>Dehydrator</v>
      </c>
      <c r="F936" s="177">
        <f>'Permitted Sources'!J760</f>
        <v>0</v>
      </c>
      <c r="G936" s="177">
        <f>'Permitted Sources'!K760</f>
        <v>7.008</v>
      </c>
      <c r="H936" s="177">
        <f>'Permitted Sources'!L760</f>
        <v>0</v>
      </c>
      <c r="I936" s="177" t="str">
        <f>'Permitted Sources'!M760</f>
        <v/>
      </c>
      <c r="J936" s="177" t="str">
        <f>'Permitted Sources'!N760</f>
        <v/>
      </c>
      <c r="K936" s="221" t="str">
        <f>VLOOKUP(C936,fips_xref!$A$5:$H$28,8,FALSE)</f>
        <v>Total</v>
      </c>
      <c r="L936" s="25" t="str">
        <f t="shared" si="14"/>
        <v>Dehydrator</v>
      </c>
    </row>
    <row r="937" spans="1:12" x14ac:dyDescent="0.2">
      <c r="A937" s="138" t="str">
        <f>'Permitted Sources'!A761</f>
        <v>WYDEQ Permitted Sources</v>
      </c>
      <c r="B937" s="138" t="str">
        <f>'Permitted Sources'!B761</f>
        <v>56</v>
      </c>
      <c r="C937" s="138">
        <f>'Permitted Sources'!C761</f>
        <v>56041</v>
      </c>
      <c r="D937" s="138">
        <f>'Permitted Sources'!F761</f>
        <v>40400311</v>
      </c>
      <c r="E937" t="str">
        <f>'Permitted Sources'!I761</f>
        <v>Permitted Tank Losses</v>
      </c>
      <c r="F937" s="177">
        <f>'Permitted Sources'!J761</f>
        <v>0</v>
      </c>
      <c r="G937" s="177">
        <f>'Permitted Sources'!K761</f>
        <v>27.155999999999999</v>
      </c>
      <c r="H937" s="177">
        <f>'Permitted Sources'!L761</f>
        <v>0</v>
      </c>
      <c r="I937" s="177" t="str">
        <f>'Permitted Sources'!M761</f>
        <v/>
      </c>
      <c r="J937" s="177" t="str">
        <f>'Permitted Sources'!N761</f>
        <v/>
      </c>
      <c r="K937" s="221" t="str">
        <f>VLOOKUP(C937,fips_xref!$A$5:$H$28,8,FALSE)</f>
        <v>Total</v>
      </c>
      <c r="L937" s="25" t="str">
        <f t="shared" si="14"/>
        <v xml:space="preserve">Condensate tank </v>
      </c>
    </row>
    <row r="938" spans="1:12" x14ac:dyDescent="0.2">
      <c r="A938" s="138" t="str">
        <f>'Permitted Sources'!A762</f>
        <v>WYDEQ Permitted Sources</v>
      </c>
      <c r="B938" s="138" t="str">
        <f>'Permitted Sources'!B762</f>
        <v>56</v>
      </c>
      <c r="C938" s="138">
        <f>'Permitted Sources'!C762</f>
        <v>56041</v>
      </c>
      <c r="D938" s="138">
        <f>'Permitted Sources'!F762</f>
        <v>40400311</v>
      </c>
      <c r="E938" t="str">
        <f>'Permitted Sources'!I762</f>
        <v>Permitted Tank Losses</v>
      </c>
      <c r="F938" s="177">
        <f>'Permitted Sources'!J762</f>
        <v>0</v>
      </c>
      <c r="G938" s="177">
        <f>'Permitted Sources'!K762</f>
        <v>7.008</v>
      </c>
      <c r="H938" s="177">
        <f>'Permitted Sources'!L762</f>
        <v>0</v>
      </c>
      <c r="I938" s="177" t="str">
        <f>'Permitted Sources'!M762</f>
        <v/>
      </c>
      <c r="J938" s="177" t="str">
        <f>'Permitted Sources'!N762</f>
        <v/>
      </c>
      <c r="K938" s="221" t="str">
        <f>VLOOKUP(C938,fips_xref!$A$5:$H$28,8,FALSE)</f>
        <v>Total</v>
      </c>
      <c r="L938" s="25" t="str">
        <f t="shared" si="14"/>
        <v xml:space="preserve">Condensate tank </v>
      </c>
    </row>
    <row r="939" spans="1:12" x14ac:dyDescent="0.2">
      <c r="A939" s="138" t="str">
        <f>'Permitted Sources'!A763</f>
        <v>WYDEQ Permitted Sources</v>
      </c>
      <c r="B939" s="138" t="str">
        <f>'Permitted Sources'!B763</f>
        <v>56</v>
      </c>
      <c r="C939" s="138">
        <f>'Permitted Sources'!C763</f>
        <v>56041</v>
      </c>
      <c r="D939" s="138">
        <f>'Permitted Sources'!F763</f>
        <v>31088811</v>
      </c>
      <c r="E939" t="str">
        <f>'Permitted Sources'!I763</f>
        <v>Permitted Fugitives</v>
      </c>
      <c r="F939" s="177">
        <f>'Permitted Sources'!J763</f>
        <v>0</v>
      </c>
      <c r="G939" s="177">
        <f>'Permitted Sources'!K763</f>
        <v>0.438</v>
      </c>
      <c r="H939" s="177">
        <f>'Permitted Sources'!L763</f>
        <v>0</v>
      </c>
      <c r="I939" s="177" t="str">
        <f>'Permitted Sources'!M763</f>
        <v/>
      </c>
      <c r="J939" s="177" t="str">
        <f>'Permitted Sources'!N763</f>
        <v/>
      </c>
      <c r="K939" s="221" t="str">
        <f>VLOOKUP(C939,fips_xref!$A$5:$H$28,8,FALSE)</f>
        <v>Total</v>
      </c>
      <c r="L939" s="25" t="str">
        <f t="shared" si="14"/>
        <v>Fugitives</v>
      </c>
    </row>
    <row r="940" spans="1:12" x14ac:dyDescent="0.2">
      <c r="A940" s="138" t="str">
        <f>'Permitted Sources'!A764</f>
        <v>WYDEQ Permitted Sources</v>
      </c>
      <c r="B940" s="138" t="str">
        <f>'Permitted Sources'!B764</f>
        <v>56</v>
      </c>
      <c r="C940" s="138">
        <f>'Permitted Sources'!C764</f>
        <v>56041</v>
      </c>
      <c r="D940" s="138">
        <f>'Permitted Sources'!F764</f>
        <v>40400311</v>
      </c>
      <c r="E940" t="str">
        <f>'Permitted Sources'!I764</f>
        <v>Permitted Tank Losses</v>
      </c>
      <c r="F940" s="177">
        <f>'Permitted Sources'!J764</f>
        <v>0</v>
      </c>
      <c r="G940" s="177">
        <f>'Permitted Sources'!K764</f>
        <v>35.04</v>
      </c>
      <c r="H940" s="177">
        <f>'Permitted Sources'!L764</f>
        <v>0</v>
      </c>
      <c r="I940" s="177" t="str">
        <f>'Permitted Sources'!M764</f>
        <v/>
      </c>
      <c r="J940" s="177" t="str">
        <f>'Permitted Sources'!N764</f>
        <v/>
      </c>
      <c r="K940" s="221" t="str">
        <f>VLOOKUP(C940,fips_xref!$A$5:$H$28,8,FALSE)</f>
        <v>Total</v>
      </c>
      <c r="L940" s="25" t="str">
        <f t="shared" si="14"/>
        <v xml:space="preserve">Condensate tank </v>
      </c>
    </row>
    <row r="941" spans="1:12" x14ac:dyDescent="0.2">
      <c r="A941" s="138" t="str">
        <f>'Permitted Sources'!A765</f>
        <v>WYDEQ Permitted Sources</v>
      </c>
      <c r="B941" s="138" t="str">
        <f>'Permitted Sources'!B765</f>
        <v>56</v>
      </c>
      <c r="C941" s="138">
        <f>'Permitted Sources'!C765</f>
        <v>56041</v>
      </c>
      <c r="D941" s="138">
        <f>'Permitted Sources'!F765</f>
        <v>31000227</v>
      </c>
      <c r="E941" t="str">
        <f>'Permitted Sources'!I765</f>
        <v>Dehydrator</v>
      </c>
      <c r="F941" s="177">
        <f>'Permitted Sources'!J765</f>
        <v>0</v>
      </c>
      <c r="G941" s="177">
        <f>'Permitted Sources'!K765</f>
        <v>12.920999999999999</v>
      </c>
      <c r="H941" s="177">
        <f>'Permitted Sources'!L765</f>
        <v>0</v>
      </c>
      <c r="I941" s="177" t="str">
        <f>'Permitted Sources'!M765</f>
        <v/>
      </c>
      <c r="J941" s="177" t="str">
        <f>'Permitted Sources'!N765</f>
        <v/>
      </c>
      <c r="K941" s="221" t="str">
        <f>VLOOKUP(C941,fips_xref!$A$5:$H$28,8,FALSE)</f>
        <v>Total</v>
      </c>
      <c r="L941" s="25" t="str">
        <f t="shared" si="14"/>
        <v>Dehydrator</v>
      </c>
    </row>
    <row r="942" spans="1:12" x14ac:dyDescent="0.2">
      <c r="A942" s="138" t="str">
        <f>'Permitted Sources'!A766</f>
        <v>WYDEQ Permitted Sources</v>
      </c>
      <c r="B942" s="138" t="str">
        <f>'Permitted Sources'!B766</f>
        <v>56</v>
      </c>
      <c r="C942" s="138">
        <f>'Permitted Sources'!C766</f>
        <v>56023</v>
      </c>
      <c r="D942" s="138">
        <f>'Permitted Sources'!F766</f>
        <v>31000227</v>
      </c>
      <c r="E942" t="str">
        <f>'Permitted Sources'!I766</f>
        <v>Dehydrator</v>
      </c>
      <c r="F942" s="177">
        <f>'Permitted Sources'!J766</f>
        <v>0.876</v>
      </c>
      <c r="G942" s="177">
        <f>'Permitted Sources'!K766</f>
        <v>0</v>
      </c>
      <c r="H942" s="177">
        <f>'Permitted Sources'!L766</f>
        <v>0.876</v>
      </c>
      <c r="I942" s="177" t="str">
        <f>'Permitted Sources'!M766</f>
        <v/>
      </c>
      <c r="J942" s="177" t="str">
        <f>'Permitted Sources'!N766</f>
        <v/>
      </c>
      <c r="K942" s="221" t="str">
        <f>VLOOKUP(C942,fips_xref!$A$5:$H$28,8,FALSE)</f>
        <v>Total</v>
      </c>
      <c r="L942" s="25" t="str">
        <f t="shared" si="14"/>
        <v>Dehydrator</v>
      </c>
    </row>
    <row r="943" spans="1:12" x14ac:dyDescent="0.2">
      <c r="A943" s="138" t="str">
        <f>'Permitted Sources'!A767</f>
        <v>WYDEQ Permitted Sources</v>
      </c>
      <c r="B943" s="138" t="str">
        <f>'Permitted Sources'!B767</f>
        <v>56</v>
      </c>
      <c r="C943" s="138">
        <f>'Permitted Sources'!C767</f>
        <v>56023</v>
      </c>
      <c r="D943" s="138">
        <f>'Permitted Sources'!F767</f>
        <v>31000227</v>
      </c>
      <c r="E943" t="str">
        <f>'Permitted Sources'!I767</f>
        <v>Dehydrator</v>
      </c>
      <c r="F943" s="177">
        <f>'Permitted Sources'!J767</f>
        <v>0.876</v>
      </c>
      <c r="G943" s="177">
        <f>'Permitted Sources'!K767</f>
        <v>0</v>
      </c>
      <c r="H943" s="177">
        <f>'Permitted Sources'!L767</f>
        <v>0.876</v>
      </c>
      <c r="I943" s="177" t="str">
        <f>'Permitted Sources'!M767</f>
        <v/>
      </c>
      <c r="J943" s="177" t="str">
        <f>'Permitted Sources'!N767</f>
        <v/>
      </c>
      <c r="K943" s="221" t="str">
        <f>VLOOKUP(C943,fips_xref!$A$5:$H$28,8,FALSE)</f>
        <v>Total</v>
      </c>
      <c r="L943" s="25" t="str">
        <f t="shared" si="14"/>
        <v>Dehydrator</v>
      </c>
    </row>
    <row r="944" spans="1:12" x14ac:dyDescent="0.2">
      <c r="A944" s="138" t="str">
        <f>'Permitted Sources'!A768</f>
        <v>WYDEQ Permitted Sources</v>
      </c>
      <c r="B944" s="138" t="str">
        <f>'Permitted Sources'!B768</f>
        <v>56</v>
      </c>
      <c r="C944" s="138">
        <f>'Permitted Sources'!C768</f>
        <v>56023</v>
      </c>
      <c r="D944" s="138">
        <f>'Permitted Sources'!F768</f>
        <v>31000228</v>
      </c>
      <c r="E944" t="str">
        <f>'Permitted Sources'!I768</f>
        <v>Dehydrator</v>
      </c>
      <c r="F944" s="177">
        <f>'Permitted Sources'!J768</f>
        <v>0.2</v>
      </c>
      <c r="G944" s="177">
        <f>'Permitted Sources'!K768</f>
        <v>0</v>
      </c>
      <c r="H944" s="177">
        <f>'Permitted Sources'!L768</f>
        <v>0</v>
      </c>
      <c r="I944" s="177" t="str">
        <f>'Permitted Sources'!M768</f>
        <v/>
      </c>
      <c r="J944" s="177" t="str">
        <f>'Permitted Sources'!N768</f>
        <v/>
      </c>
      <c r="K944" s="221" t="str">
        <f>VLOOKUP(C944,fips_xref!$A$5:$H$28,8,FALSE)</f>
        <v>Total</v>
      </c>
      <c r="L944" s="25" t="str">
        <f t="shared" si="14"/>
        <v>Dehydrator</v>
      </c>
    </row>
    <row r="945" spans="1:12" x14ac:dyDescent="0.2">
      <c r="A945" s="138" t="str">
        <f>'Permitted Sources'!A769</f>
        <v>WYDEQ Permitted Sources</v>
      </c>
      <c r="B945" s="138" t="str">
        <f>'Permitted Sources'!B769</f>
        <v>56</v>
      </c>
      <c r="C945" s="138">
        <f>'Permitted Sources'!C769</f>
        <v>56023</v>
      </c>
      <c r="D945" s="138">
        <f>'Permitted Sources'!F769</f>
        <v>31000220</v>
      </c>
      <c r="E945" t="str">
        <f>'Permitted Sources'!I769</f>
        <v>Permitted Fugitives</v>
      </c>
      <c r="F945" s="177">
        <f>'Permitted Sources'!J769</f>
        <v>0</v>
      </c>
      <c r="G945" s="177">
        <f>'Permitted Sources'!K769</f>
        <v>11.1</v>
      </c>
      <c r="H945" s="177">
        <f>'Permitted Sources'!L769</f>
        <v>0</v>
      </c>
      <c r="I945" s="177" t="str">
        <f>'Permitted Sources'!M769</f>
        <v/>
      </c>
      <c r="J945" s="177" t="str">
        <f>'Permitted Sources'!N769</f>
        <v/>
      </c>
      <c r="K945" s="221" t="str">
        <f>VLOOKUP(C945,fips_xref!$A$5:$H$28,8,FALSE)</f>
        <v>Total</v>
      </c>
      <c r="L945" s="25" t="str">
        <f t="shared" si="14"/>
        <v>Fugitives</v>
      </c>
    </row>
    <row r="946" spans="1:12" x14ac:dyDescent="0.2">
      <c r="A946" s="138" t="str">
        <f>'Permitted Sources'!A770</f>
        <v>WYDEQ Permitted Sources</v>
      </c>
      <c r="B946" s="138" t="str">
        <f>'Permitted Sources'!B770</f>
        <v>56</v>
      </c>
      <c r="C946" s="138">
        <f>'Permitted Sources'!C770</f>
        <v>56023</v>
      </c>
      <c r="D946" s="138">
        <f>'Permitted Sources'!F770</f>
        <v>40400312</v>
      </c>
      <c r="E946" t="str">
        <f>'Permitted Sources'!I770</f>
        <v>Permitted Tank Losses</v>
      </c>
      <c r="F946" s="177">
        <f>'Permitted Sources'!J770</f>
        <v>0</v>
      </c>
      <c r="G946" s="177">
        <f>'Permitted Sources'!K770</f>
        <v>5.0999999999999996</v>
      </c>
      <c r="H946" s="177">
        <f>'Permitted Sources'!L770</f>
        <v>0</v>
      </c>
      <c r="I946" s="177" t="str">
        <f>'Permitted Sources'!M770</f>
        <v/>
      </c>
      <c r="J946" s="177" t="str">
        <f>'Permitted Sources'!N770</f>
        <v/>
      </c>
      <c r="K946" s="221" t="str">
        <f>VLOOKUP(C946,fips_xref!$A$5:$H$28,8,FALSE)</f>
        <v>Total</v>
      </c>
      <c r="L946" s="25" t="str">
        <f t="shared" si="14"/>
        <v xml:space="preserve">Condensate tank </v>
      </c>
    </row>
    <row r="947" spans="1:12" x14ac:dyDescent="0.2">
      <c r="A947" s="138" t="str">
        <f>'Permitted Sources'!A771</f>
        <v>WYDEQ Permitted Sources</v>
      </c>
      <c r="B947" s="138" t="str">
        <f>'Permitted Sources'!B771</f>
        <v>56</v>
      </c>
      <c r="C947" s="138">
        <f>'Permitted Sources'!C771</f>
        <v>56023</v>
      </c>
      <c r="D947" s="138">
        <f>'Permitted Sources'!F771</f>
        <v>10201002</v>
      </c>
      <c r="E947" t="str">
        <f>'Permitted Sources'!I771</f>
        <v>Process Heaters</v>
      </c>
      <c r="F947" s="177">
        <f>'Permitted Sources'!J771</f>
        <v>5.694</v>
      </c>
      <c r="G947" s="177">
        <f>'Permitted Sources'!K771</f>
        <v>0</v>
      </c>
      <c r="H947" s="177">
        <f>'Permitted Sources'!L771</f>
        <v>9.1980000000000004</v>
      </c>
      <c r="I947" s="177" t="str">
        <f>'Permitted Sources'!M771</f>
        <v/>
      </c>
      <c r="J947" s="177" t="str">
        <f>'Permitted Sources'!N771</f>
        <v/>
      </c>
      <c r="K947" s="221" t="str">
        <f>VLOOKUP(C947,fips_xref!$A$5:$H$28,8,FALSE)</f>
        <v>Total</v>
      </c>
      <c r="L947" s="25" t="str">
        <f t="shared" si="14"/>
        <v>Heaters</v>
      </c>
    </row>
    <row r="948" spans="1:12" x14ac:dyDescent="0.2">
      <c r="A948" s="138" t="str">
        <f>'Permitted Sources'!A772</f>
        <v>WYDEQ Permitted Sources</v>
      </c>
      <c r="B948" s="138" t="str">
        <f>'Permitted Sources'!B772</f>
        <v>56</v>
      </c>
      <c r="C948" s="138">
        <f>'Permitted Sources'!C772</f>
        <v>56023</v>
      </c>
      <c r="D948" s="138">
        <f>'Permitted Sources'!F772</f>
        <v>31000299</v>
      </c>
      <c r="E948" t="str">
        <f>'Permitted Sources'!I772</f>
        <v>Other Not Classified</v>
      </c>
      <c r="F948" s="177">
        <f>'Permitted Sources'!J772</f>
        <v>0</v>
      </c>
      <c r="G948" s="177">
        <f>'Permitted Sources'!K772</f>
        <v>8.76</v>
      </c>
      <c r="H948" s="177">
        <f>'Permitted Sources'!L772</f>
        <v>0</v>
      </c>
      <c r="I948" s="177" t="str">
        <f>'Permitted Sources'!M772</f>
        <v/>
      </c>
      <c r="J948" s="177" t="str">
        <f>'Permitted Sources'!N772</f>
        <v/>
      </c>
      <c r="K948" s="221" t="str">
        <f>VLOOKUP(C948,fips_xref!$A$5:$H$28,8,FALSE)</f>
        <v>Total</v>
      </c>
      <c r="L948" s="25" t="str">
        <f t="shared" si="14"/>
        <v>Other Not Classified</v>
      </c>
    </row>
    <row r="949" spans="1:12" x14ac:dyDescent="0.2">
      <c r="A949" s="138" t="str">
        <f>'Permitted Sources'!A773</f>
        <v>WYDEQ Permitted Sources</v>
      </c>
      <c r="B949" s="138" t="str">
        <f>'Permitted Sources'!B773</f>
        <v>56</v>
      </c>
      <c r="C949" s="138">
        <f>'Permitted Sources'!C773</f>
        <v>56023</v>
      </c>
      <c r="D949" s="138">
        <f>'Permitted Sources'!F773</f>
        <v>40400311</v>
      </c>
      <c r="E949" t="str">
        <f>'Permitted Sources'!I773</f>
        <v>Permitted Tank Losses</v>
      </c>
      <c r="F949" s="177">
        <f>'Permitted Sources'!J773</f>
        <v>0</v>
      </c>
      <c r="G949" s="177">
        <f>'Permitted Sources'!K773</f>
        <v>0.876</v>
      </c>
      <c r="H949" s="177">
        <f>'Permitted Sources'!L773</f>
        <v>0</v>
      </c>
      <c r="I949" s="177" t="str">
        <f>'Permitted Sources'!M773</f>
        <v/>
      </c>
      <c r="J949" s="177" t="str">
        <f>'Permitted Sources'!N773</f>
        <v/>
      </c>
      <c r="K949" s="221" t="str">
        <f>VLOOKUP(C949,fips_xref!$A$5:$H$28,8,FALSE)</f>
        <v>Total</v>
      </c>
      <c r="L949" s="25" t="str">
        <f t="shared" si="14"/>
        <v xml:space="preserve">Condensate tank </v>
      </c>
    </row>
    <row r="950" spans="1:12" x14ac:dyDescent="0.2">
      <c r="A950" s="138" t="str">
        <f>'Permitted Sources'!A774</f>
        <v>WYDEQ Permitted Sources</v>
      </c>
      <c r="B950" s="138" t="str">
        <f>'Permitted Sources'!B774</f>
        <v>56</v>
      </c>
      <c r="C950" s="138">
        <f>'Permitted Sources'!C774</f>
        <v>56023</v>
      </c>
      <c r="D950" s="138">
        <f>'Permitted Sources'!F774</f>
        <v>10201002</v>
      </c>
      <c r="E950" t="str">
        <f>'Permitted Sources'!I774</f>
        <v>Process Heaters</v>
      </c>
      <c r="F950" s="177">
        <f>'Permitted Sources'!J774</f>
        <v>7.008</v>
      </c>
      <c r="G950" s="177">
        <f>'Permitted Sources'!K774</f>
        <v>0</v>
      </c>
      <c r="H950" s="177">
        <f>'Permitted Sources'!L774</f>
        <v>11.388</v>
      </c>
      <c r="I950" s="177" t="str">
        <f>'Permitted Sources'!M774</f>
        <v/>
      </c>
      <c r="J950" s="177" t="str">
        <f>'Permitted Sources'!N774</f>
        <v/>
      </c>
      <c r="K950" s="221" t="str">
        <f>VLOOKUP(C950,fips_xref!$A$5:$H$28,8,FALSE)</f>
        <v>Total</v>
      </c>
      <c r="L950" s="25" t="str">
        <f t="shared" si="14"/>
        <v>Heaters</v>
      </c>
    </row>
    <row r="951" spans="1:12" x14ac:dyDescent="0.2">
      <c r="A951" s="138" t="str">
        <f>'Permitted Sources'!A775</f>
        <v>WYDEQ Permitted Sources</v>
      </c>
      <c r="B951" s="138" t="str">
        <f>'Permitted Sources'!B775</f>
        <v>56</v>
      </c>
      <c r="C951" s="138">
        <f>'Permitted Sources'!C775</f>
        <v>56023</v>
      </c>
      <c r="D951" s="138">
        <f>'Permitted Sources'!F775</f>
        <v>31000227</v>
      </c>
      <c r="E951" t="str">
        <f>'Permitted Sources'!I775</f>
        <v>Dehydrator</v>
      </c>
      <c r="F951" s="177">
        <f>'Permitted Sources'!J775</f>
        <v>0</v>
      </c>
      <c r="G951" s="177">
        <f>'Permitted Sources'!K775</f>
        <v>14.454000000000001</v>
      </c>
      <c r="H951" s="177">
        <f>'Permitted Sources'!L775</f>
        <v>0</v>
      </c>
      <c r="I951" s="177" t="str">
        <f>'Permitted Sources'!M775</f>
        <v/>
      </c>
      <c r="J951" s="177" t="str">
        <f>'Permitted Sources'!N775</f>
        <v/>
      </c>
      <c r="K951" s="221" t="str">
        <f>VLOOKUP(C951,fips_xref!$A$5:$H$28,8,FALSE)</f>
        <v>Total</v>
      </c>
      <c r="L951" s="25" t="str">
        <f t="shared" si="14"/>
        <v>Dehydrator</v>
      </c>
    </row>
    <row r="952" spans="1:12" x14ac:dyDescent="0.2">
      <c r="A952" s="138" t="str">
        <f>'Permitted Sources'!A776</f>
        <v>WYDEQ Permitted Sources</v>
      </c>
      <c r="B952" s="138" t="str">
        <f>'Permitted Sources'!B776</f>
        <v>56</v>
      </c>
      <c r="C952" s="138">
        <f>'Permitted Sources'!C776</f>
        <v>56023</v>
      </c>
      <c r="D952" s="138">
        <f>'Permitted Sources'!F776</f>
        <v>31000404</v>
      </c>
      <c r="E952" t="str">
        <f>'Permitted Sources'!I776</f>
        <v>Process Heaters</v>
      </c>
      <c r="F952" s="177">
        <f>'Permitted Sources'!J776</f>
        <v>0.4</v>
      </c>
      <c r="G952" s="177">
        <f>'Permitted Sources'!K776</f>
        <v>0</v>
      </c>
      <c r="H952" s="177">
        <f>'Permitted Sources'!L776</f>
        <v>0.1</v>
      </c>
      <c r="I952" s="177" t="str">
        <f>'Permitted Sources'!M776</f>
        <v/>
      </c>
      <c r="J952" s="177" t="str">
        <f>'Permitted Sources'!N776</f>
        <v/>
      </c>
      <c r="K952" s="221" t="str">
        <f>VLOOKUP(C952,fips_xref!$A$5:$H$28,8,FALSE)</f>
        <v>Total</v>
      </c>
      <c r="L952" s="25" t="str">
        <f t="shared" si="14"/>
        <v>Heaters</v>
      </c>
    </row>
    <row r="953" spans="1:12" x14ac:dyDescent="0.2">
      <c r="A953" s="138" t="str">
        <f>'Permitted Sources'!A777</f>
        <v>WYDEQ Permitted Sources</v>
      </c>
      <c r="B953" s="138" t="str">
        <f>'Permitted Sources'!B777</f>
        <v>56</v>
      </c>
      <c r="C953" s="138">
        <f>'Permitted Sources'!C777</f>
        <v>56023</v>
      </c>
      <c r="D953" s="138">
        <f>'Permitted Sources'!F777</f>
        <v>40400312</v>
      </c>
      <c r="E953" t="str">
        <f>'Permitted Sources'!I777</f>
        <v>Permitted Tank Losses</v>
      </c>
      <c r="F953" s="177">
        <f>'Permitted Sources'!J777</f>
        <v>0</v>
      </c>
      <c r="G953" s="177">
        <f>'Permitted Sources'!K777</f>
        <v>9.9</v>
      </c>
      <c r="H953" s="177">
        <f>'Permitted Sources'!L777</f>
        <v>0</v>
      </c>
      <c r="I953" s="177" t="str">
        <f>'Permitted Sources'!M777</f>
        <v/>
      </c>
      <c r="J953" s="177" t="str">
        <f>'Permitted Sources'!N777</f>
        <v/>
      </c>
      <c r="K953" s="221" t="str">
        <f>VLOOKUP(C953,fips_xref!$A$5:$H$28,8,FALSE)</f>
        <v>Total</v>
      </c>
      <c r="L953" s="25" t="str">
        <f t="shared" si="14"/>
        <v xml:space="preserve">Condensate tank </v>
      </c>
    </row>
    <row r="954" spans="1:12" x14ac:dyDescent="0.2">
      <c r="A954" s="138" t="str">
        <f>'Permitted Sources'!A778</f>
        <v>WYDEQ Permitted Sources</v>
      </c>
      <c r="B954" s="138" t="str">
        <f>'Permitted Sources'!B778</f>
        <v>56</v>
      </c>
      <c r="C954" s="138">
        <f>'Permitted Sources'!C778</f>
        <v>56023</v>
      </c>
      <c r="D954" s="138">
        <f>'Permitted Sources'!F778</f>
        <v>31000220</v>
      </c>
      <c r="E954" t="str">
        <f>'Permitted Sources'!I778</f>
        <v>Permitted Fugitives</v>
      </c>
      <c r="F954" s="177">
        <f>'Permitted Sources'!J778</f>
        <v>0</v>
      </c>
      <c r="G954" s="177">
        <f>'Permitted Sources'!K778</f>
        <v>1.9</v>
      </c>
      <c r="H954" s="177">
        <f>'Permitted Sources'!L778</f>
        <v>0</v>
      </c>
      <c r="I954" s="177" t="str">
        <f>'Permitted Sources'!M778</f>
        <v/>
      </c>
      <c r="J954" s="177" t="str">
        <f>'Permitted Sources'!N778</f>
        <v/>
      </c>
      <c r="K954" s="221" t="str">
        <f>VLOOKUP(C954,fips_xref!$A$5:$H$28,8,FALSE)</f>
        <v>Total</v>
      </c>
      <c r="L954" s="25" t="str">
        <f t="shared" si="14"/>
        <v>Fugitives</v>
      </c>
    </row>
    <row r="955" spans="1:12" x14ac:dyDescent="0.2">
      <c r="A955" s="138" t="str">
        <f>'Permitted Sources'!A779</f>
        <v>WYDEQ Permitted Sources</v>
      </c>
      <c r="B955" s="138" t="str">
        <f>'Permitted Sources'!B779</f>
        <v>56</v>
      </c>
      <c r="C955" s="138">
        <f>'Permitted Sources'!C779</f>
        <v>56023</v>
      </c>
      <c r="D955" s="138">
        <f>'Permitted Sources'!F779</f>
        <v>40400312</v>
      </c>
      <c r="E955" t="str">
        <f>'Permitted Sources'!I779</f>
        <v>Permitted Tank Losses</v>
      </c>
      <c r="F955" s="177">
        <f>'Permitted Sources'!J779</f>
        <v>0</v>
      </c>
      <c r="G955" s="177">
        <f>'Permitted Sources'!K779</f>
        <v>14.8</v>
      </c>
      <c r="H955" s="177">
        <f>'Permitted Sources'!L779</f>
        <v>0</v>
      </c>
      <c r="I955" s="177" t="str">
        <f>'Permitted Sources'!M779</f>
        <v/>
      </c>
      <c r="J955" s="177" t="str">
        <f>'Permitted Sources'!N779</f>
        <v/>
      </c>
      <c r="K955" s="221" t="str">
        <f>VLOOKUP(C955,fips_xref!$A$5:$H$28,8,FALSE)</f>
        <v>Total</v>
      </c>
      <c r="L955" s="25" t="str">
        <f t="shared" si="14"/>
        <v xml:space="preserve">Condensate tank </v>
      </c>
    </row>
    <row r="956" spans="1:12" x14ac:dyDescent="0.2">
      <c r="A956" s="138" t="str">
        <f>'Permitted Sources'!A780</f>
        <v>WYDEQ Permitted Sources</v>
      </c>
      <c r="B956" s="138" t="str">
        <f>'Permitted Sources'!B780</f>
        <v>56</v>
      </c>
      <c r="C956" s="138">
        <f>'Permitted Sources'!C780</f>
        <v>56023</v>
      </c>
      <c r="D956" s="138">
        <f>'Permitted Sources'!F780</f>
        <v>31000404</v>
      </c>
      <c r="E956" t="str">
        <f>'Permitted Sources'!I780</f>
        <v>Process Heaters</v>
      </c>
      <c r="F956" s="177">
        <f>'Permitted Sources'!J780</f>
        <v>0.5</v>
      </c>
      <c r="G956" s="177">
        <f>'Permitted Sources'!K780</f>
        <v>0</v>
      </c>
      <c r="H956" s="177">
        <f>'Permitted Sources'!L780</f>
        <v>0.1</v>
      </c>
      <c r="I956" s="177" t="str">
        <f>'Permitted Sources'!M780</f>
        <v/>
      </c>
      <c r="J956" s="177" t="str">
        <f>'Permitted Sources'!N780</f>
        <v/>
      </c>
      <c r="K956" s="221" t="str">
        <f>VLOOKUP(C956,fips_xref!$A$5:$H$28,8,FALSE)</f>
        <v>Total</v>
      </c>
      <c r="L956" s="25" t="str">
        <f t="shared" si="14"/>
        <v>Heaters</v>
      </c>
    </row>
    <row r="957" spans="1:12" x14ac:dyDescent="0.2">
      <c r="A957" s="138" t="str">
        <f>'Permitted Sources'!A781</f>
        <v>WYDEQ Permitted Sources</v>
      </c>
      <c r="B957" s="138" t="str">
        <f>'Permitted Sources'!B781</f>
        <v>56</v>
      </c>
      <c r="C957" s="138">
        <f>'Permitted Sources'!C781</f>
        <v>56023</v>
      </c>
      <c r="D957" s="138">
        <f>'Permitted Sources'!F781</f>
        <v>31000220</v>
      </c>
      <c r="E957" t="str">
        <f>'Permitted Sources'!I781</f>
        <v>Permitted Fugitives</v>
      </c>
      <c r="F957" s="177">
        <f>'Permitted Sources'!J781</f>
        <v>0</v>
      </c>
      <c r="G957" s="177">
        <f>'Permitted Sources'!K781</f>
        <v>1.4</v>
      </c>
      <c r="H957" s="177">
        <f>'Permitted Sources'!L781</f>
        <v>0</v>
      </c>
      <c r="I957" s="177" t="str">
        <f>'Permitted Sources'!M781</f>
        <v/>
      </c>
      <c r="J957" s="177" t="str">
        <f>'Permitted Sources'!N781</f>
        <v/>
      </c>
      <c r="K957" s="221" t="str">
        <f>VLOOKUP(C957,fips_xref!$A$5:$H$28,8,FALSE)</f>
        <v>Total</v>
      </c>
      <c r="L957" s="25" t="str">
        <f t="shared" si="14"/>
        <v>Fugitives</v>
      </c>
    </row>
    <row r="958" spans="1:12" x14ac:dyDescent="0.2">
      <c r="A958" s="138" t="str">
        <f>'Permitted Sources'!A782</f>
        <v>WYDEQ Permitted Sources</v>
      </c>
      <c r="B958" s="138" t="str">
        <f>'Permitted Sources'!B782</f>
        <v>56</v>
      </c>
      <c r="C958" s="138">
        <f>'Permitted Sources'!C782</f>
        <v>56023</v>
      </c>
      <c r="D958" s="138">
        <f>'Permitted Sources'!F782</f>
        <v>40400311</v>
      </c>
      <c r="E958" t="str">
        <f>'Permitted Sources'!I782</f>
        <v>Permitted Tank Losses</v>
      </c>
      <c r="F958" s="177">
        <f>'Permitted Sources'!J782</f>
        <v>0</v>
      </c>
      <c r="G958" s="177">
        <f>'Permitted Sources'!K782</f>
        <v>3.504</v>
      </c>
      <c r="H958" s="177">
        <f>'Permitted Sources'!L782</f>
        <v>0</v>
      </c>
      <c r="I958" s="177" t="str">
        <f>'Permitted Sources'!M782</f>
        <v/>
      </c>
      <c r="J958" s="177" t="str">
        <f>'Permitted Sources'!N782</f>
        <v/>
      </c>
      <c r="K958" s="221" t="str">
        <f>VLOOKUP(C958,fips_xref!$A$5:$H$28,8,FALSE)</f>
        <v>Total</v>
      </c>
      <c r="L958" s="25" t="str">
        <f t="shared" si="14"/>
        <v xml:space="preserve">Condensate tank </v>
      </c>
    </row>
    <row r="959" spans="1:12" x14ac:dyDescent="0.2">
      <c r="A959" s="138" t="str">
        <f>'Permitted Sources'!A783</f>
        <v>WYDEQ Permitted Sources</v>
      </c>
      <c r="B959" s="138" t="str">
        <f>'Permitted Sources'!B783</f>
        <v>56</v>
      </c>
      <c r="C959" s="138">
        <f>'Permitted Sources'!C783</f>
        <v>56023</v>
      </c>
      <c r="D959" s="138">
        <f>'Permitted Sources'!F783</f>
        <v>31088811</v>
      </c>
      <c r="E959" t="str">
        <f>'Permitted Sources'!I783</f>
        <v>Permitted Fugitives</v>
      </c>
      <c r="F959" s="177">
        <f>'Permitted Sources'!J783</f>
        <v>0</v>
      </c>
      <c r="G959" s="177">
        <f>'Permitted Sources'!K783</f>
        <v>0.438</v>
      </c>
      <c r="H959" s="177">
        <f>'Permitted Sources'!L783</f>
        <v>0</v>
      </c>
      <c r="I959" s="177" t="str">
        <f>'Permitted Sources'!M783</f>
        <v/>
      </c>
      <c r="J959" s="177" t="str">
        <f>'Permitted Sources'!N783</f>
        <v/>
      </c>
      <c r="K959" s="221" t="str">
        <f>VLOOKUP(C959,fips_xref!$A$5:$H$28,8,FALSE)</f>
        <v>Total</v>
      </c>
      <c r="L959" s="25" t="str">
        <f t="shared" si="14"/>
        <v>Fugitives</v>
      </c>
    </row>
    <row r="960" spans="1:12" x14ac:dyDescent="0.2">
      <c r="A960" s="138" t="str">
        <f>'Permitted Sources'!A784</f>
        <v>WYDEQ Permitted Sources</v>
      </c>
      <c r="B960" s="138" t="str">
        <f>'Permitted Sources'!B784</f>
        <v>56</v>
      </c>
      <c r="C960" s="138">
        <f>'Permitted Sources'!C784</f>
        <v>56023</v>
      </c>
      <c r="D960" s="138">
        <f>'Permitted Sources'!F784</f>
        <v>31000404</v>
      </c>
      <c r="E960" t="str">
        <f>'Permitted Sources'!I784</f>
        <v>Process Heaters</v>
      </c>
      <c r="F960" s="177">
        <f>'Permitted Sources'!J784</f>
        <v>0.3</v>
      </c>
      <c r="G960" s="177">
        <f>'Permitted Sources'!K784</f>
        <v>0</v>
      </c>
      <c r="H960" s="177">
        <f>'Permitted Sources'!L784</f>
        <v>0.3</v>
      </c>
      <c r="I960" s="177" t="str">
        <f>'Permitted Sources'!M784</f>
        <v/>
      </c>
      <c r="J960" s="177" t="str">
        <f>'Permitted Sources'!N784</f>
        <v/>
      </c>
      <c r="K960" s="221" t="str">
        <f>VLOOKUP(C960,fips_xref!$A$5:$H$28,8,FALSE)</f>
        <v>Total</v>
      </c>
      <c r="L960" s="25" t="str">
        <f t="shared" si="14"/>
        <v>Heaters</v>
      </c>
    </row>
    <row r="961" spans="1:12" x14ac:dyDescent="0.2">
      <c r="A961" s="138" t="str">
        <f>'Permitted Sources'!A785</f>
        <v>WYDEQ Permitted Sources</v>
      </c>
      <c r="B961" s="138" t="str">
        <f>'Permitted Sources'!B785</f>
        <v>56</v>
      </c>
      <c r="C961" s="138">
        <f>'Permitted Sources'!C785</f>
        <v>56023</v>
      </c>
      <c r="D961" s="138">
        <f>'Permitted Sources'!F785</f>
        <v>31088811</v>
      </c>
      <c r="E961" t="str">
        <f>'Permitted Sources'!I785</f>
        <v>Permitted Fugitives</v>
      </c>
      <c r="F961" s="177">
        <f>'Permitted Sources'!J785</f>
        <v>0</v>
      </c>
      <c r="G961" s="177">
        <f>'Permitted Sources'!K785</f>
        <v>7.2270000000000003</v>
      </c>
      <c r="H961" s="177">
        <f>'Permitted Sources'!L785</f>
        <v>0</v>
      </c>
      <c r="I961" s="177" t="str">
        <f>'Permitted Sources'!M785</f>
        <v/>
      </c>
      <c r="J961" s="177" t="str">
        <f>'Permitted Sources'!N785</f>
        <v/>
      </c>
      <c r="K961" s="221" t="str">
        <f>VLOOKUP(C961,fips_xref!$A$5:$H$28,8,FALSE)</f>
        <v>Total</v>
      </c>
      <c r="L961" s="25" t="str">
        <f t="shared" si="14"/>
        <v>Fugitives</v>
      </c>
    </row>
    <row r="962" spans="1:12" x14ac:dyDescent="0.2">
      <c r="A962" s="138" t="str">
        <f>'Permitted Sources'!A786</f>
        <v>WYDEQ Permitted Sources</v>
      </c>
      <c r="B962" s="138" t="str">
        <f>'Permitted Sources'!B786</f>
        <v>56</v>
      </c>
      <c r="C962" s="138">
        <f>'Permitted Sources'!C786</f>
        <v>56023</v>
      </c>
      <c r="D962" s="138">
        <f>'Permitted Sources'!F786</f>
        <v>40400311</v>
      </c>
      <c r="E962" t="str">
        <f>'Permitted Sources'!I786</f>
        <v>Permitted Tank Losses</v>
      </c>
      <c r="F962" s="177">
        <f>'Permitted Sources'!J786</f>
        <v>0</v>
      </c>
      <c r="G962" s="177">
        <f>'Permitted Sources'!K786</f>
        <v>371.86200000000002</v>
      </c>
      <c r="H962" s="177">
        <f>'Permitted Sources'!L786</f>
        <v>0</v>
      </c>
      <c r="I962" s="177" t="str">
        <f>'Permitted Sources'!M786</f>
        <v/>
      </c>
      <c r="J962" s="177" t="str">
        <f>'Permitted Sources'!N786</f>
        <v/>
      </c>
      <c r="K962" s="221" t="str">
        <f>VLOOKUP(C962,fips_xref!$A$5:$H$28,8,FALSE)</f>
        <v>Total</v>
      </c>
      <c r="L962" s="25" t="str">
        <f t="shared" si="14"/>
        <v xml:space="preserve">Condensate tank </v>
      </c>
    </row>
    <row r="963" spans="1:12" x14ac:dyDescent="0.2">
      <c r="A963" s="138" t="str">
        <f>'Permitted Sources'!A787</f>
        <v>WYDEQ Permitted Sources</v>
      </c>
      <c r="B963" s="138" t="str">
        <f>'Permitted Sources'!B787</f>
        <v>56</v>
      </c>
      <c r="C963" s="138">
        <f>'Permitted Sources'!C787</f>
        <v>56023</v>
      </c>
      <c r="D963" s="138">
        <f>'Permitted Sources'!F787</f>
        <v>31000227</v>
      </c>
      <c r="E963" t="str">
        <f>'Permitted Sources'!I787</f>
        <v>Dehydrator</v>
      </c>
      <c r="F963" s="177">
        <f>'Permitted Sources'!J787</f>
        <v>8.7599999999999997E-2</v>
      </c>
      <c r="G963" s="177">
        <f>'Permitted Sources'!K787</f>
        <v>1.3140000000000001</v>
      </c>
      <c r="H963" s="177">
        <f>'Permitted Sources'!L787</f>
        <v>4.3799999999999999E-2</v>
      </c>
      <c r="I963" s="177" t="str">
        <f>'Permitted Sources'!M787</f>
        <v/>
      </c>
      <c r="J963" s="177" t="str">
        <f>'Permitted Sources'!N787</f>
        <v/>
      </c>
      <c r="K963" s="221" t="str">
        <f>VLOOKUP(C963,fips_xref!$A$5:$H$28,8,FALSE)</f>
        <v>Total</v>
      </c>
      <c r="L963" s="25" t="str">
        <f t="shared" si="14"/>
        <v>Dehydrator</v>
      </c>
    </row>
    <row r="964" spans="1:12" x14ac:dyDescent="0.2">
      <c r="A964" s="138" t="str">
        <f>'Permitted Sources'!A788</f>
        <v>WYDEQ Permitted Sources</v>
      </c>
      <c r="B964" s="138" t="str">
        <f>'Permitted Sources'!B788</f>
        <v>56</v>
      </c>
      <c r="C964" s="138">
        <f>'Permitted Sources'!C788</f>
        <v>56023</v>
      </c>
      <c r="D964" s="138">
        <f>'Permitted Sources'!F788</f>
        <v>31088811</v>
      </c>
      <c r="E964" t="str">
        <f>'Permitted Sources'!I788</f>
        <v>Permitted Fugitives</v>
      </c>
      <c r="F964" s="177">
        <f>'Permitted Sources'!J788</f>
        <v>0</v>
      </c>
      <c r="G964" s="177">
        <f>'Permitted Sources'!K788</f>
        <v>7.4459999999999997</v>
      </c>
      <c r="H964" s="177">
        <f>'Permitted Sources'!L788</f>
        <v>0</v>
      </c>
      <c r="I964" s="177" t="str">
        <f>'Permitted Sources'!M788</f>
        <v/>
      </c>
      <c r="J964" s="177" t="str">
        <f>'Permitted Sources'!N788</f>
        <v/>
      </c>
      <c r="K964" s="221" t="str">
        <f>VLOOKUP(C964,fips_xref!$A$5:$H$28,8,FALSE)</f>
        <v>Total</v>
      </c>
      <c r="L964" s="25" t="str">
        <f t="shared" si="14"/>
        <v>Fugitives</v>
      </c>
    </row>
    <row r="965" spans="1:12" x14ac:dyDescent="0.2">
      <c r="A965" s="138" t="str">
        <f>'Permitted Sources'!A789</f>
        <v>WYDEQ Permitted Sources</v>
      </c>
      <c r="B965" s="138" t="str">
        <f>'Permitted Sources'!B789</f>
        <v>56</v>
      </c>
      <c r="C965" s="138">
        <f>'Permitted Sources'!C789</f>
        <v>56023</v>
      </c>
      <c r="D965" s="138">
        <f>'Permitted Sources'!F789</f>
        <v>40400311</v>
      </c>
      <c r="E965" t="str">
        <f>'Permitted Sources'!I789</f>
        <v>Permitted Tank Losses</v>
      </c>
      <c r="F965" s="177">
        <f>'Permitted Sources'!J789</f>
        <v>0</v>
      </c>
      <c r="G965" s="177">
        <f>'Permitted Sources'!K789</f>
        <v>12.702</v>
      </c>
      <c r="H965" s="177">
        <f>'Permitted Sources'!L789</f>
        <v>0</v>
      </c>
      <c r="I965" s="177" t="str">
        <f>'Permitted Sources'!M789</f>
        <v/>
      </c>
      <c r="J965" s="177" t="str">
        <f>'Permitted Sources'!N789</f>
        <v/>
      </c>
      <c r="K965" s="221" t="str">
        <f>VLOOKUP(C965,fips_xref!$A$5:$H$28,8,FALSE)</f>
        <v>Total</v>
      </c>
      <c r="L965" s="25" t="str">
        <f t="shared" si="14"/>
        <v xml:space="preserve">Condensate tank </v>
      </c>
    </row>
    <row r="966" spans="1:12" x14ac:dyDescent="0.2">
      <c r="A966" s="138" t="str">
        <f>'Permitted Sources'!A790</f>
        <v>WYDEQ Permitted Sources</v>
      </c>
      <c r="B966" s="138" t="str">
        <f>'Permitted Sources'!B790</f>
        <v>56</v>
      </c>
      <c r="C966" s="138">
        <f>'Permitted Sources'!C790</f>
        <v>56023</v>
      </c>
      <c r="D966" s="138">
        <f>'Permitted Sources'!F790</f>
        <v>31088811</v>
      </c>
      <c r="E966" t="str">
        <f>'Permitted Sources'!I790</f>
        <v>Permitted Fugitives</v>
      </c>
      <c r="F966" s="177">
        <f>'Permitted Sources'!J790</f>
        <v>0</v>
      </c>
      <c r="G966" s="177">
        <f>'Permitted Sources'!K790</f>
        <v>1.752</v>
      </c>
      <c r="H966" s="177">
        <f>'Permitted Sources'!L790</f>
        <v>0</v>
      </c>
      <c r="I966" s="177" t="str">
        <f>'Permitted Sources'!M790</f>
        <v/>
      </c>
      <c r="J966" s="177" t="str">
        <f>'Permitted Sources'!N790</f>
        <v/>
      </c>
      <c r="K966" s="221" t="str">
        <f>VLOOKUP(C966,fips_xref!$A$5:$H$28,8,FALSE)</f>
        <v>Total</v>
      </c>
      <c r="L966" s="25" t="str">
        <f t="shared" si="14"/>
        <v>Fugitives</v>
      </c>
    </row>
    <row r="967" spans="1:12" x14ac:dyDescent="0.2">
      <c r="A967" s="138" t="str">
        <f>'Permitted Sources'!A791</f>
        <v>WYDEQ Permitted Sources</v>
      </c>
      <c r="B967" s="138" t="str">
        <f>'Permitted Sources'!B791</f>
        <v>56</v>
      </c>
      <c r="C967" s="138">
        <f>'Permitted Sources'!C791</f>
        <v>56023</v>
      </c>
      <c r="D967" s="138">
        <f>'Permitted Sources'!F791</f>
        <v>40400311</v>
      </c>
      <c r="E967" t="str">
        <f>'Permitted Sources'!I791</f>
        <v>Permitted Tank Losses</v>
      </c>
      <c r="F967" s="177">
        <f>'Permitted Sources'!J791</f>
        <v>0</v>
      </c>
      <c r="G967" s="177">
        <f>'Permitted Sources'!K791</f>
        <v>21.462</v>
      </c>
      <c r="H967" s="177">
        <f>'Permitted Sources'!L791</f>
        <v>0</v>
      </c>
      <c r="I967" s="177" t="str">
        <f>'Permitted Sources'!M791</f>
        <v/>
      </c>
      <c r="J967" s="177" t="str">
        <f>'Permitted Sources'!N791</f>
        <v/>
      </c>
      <c r="K967" s="221" t="str">
        <f>VLOOKUP(C967,fips_xref!$A$5:$H$28,8,FALSE)</f>
        <v>Total</v>
      </c>
      <c r="L967" s="25" t="str">
        <f t="shared" ref="L967:L1030" si="15">IF(E967="Unpermitted Fugitives","Fugitives",IF(E967="Natural Gas Processing Facilities, Pump Seals","Fugitives",IF(E967="Natural Gas Production, All Equipt Leak Fugitives","Fugitives",IF(E967="External Combustion Boilers","Heaters",IF(E967="Permitted Tank Losses","Condensate tank ",IF(E967="Permitted Fugitives","Fugitives",IF(E967="Process Heaters","Heaters",E967)))))))</f>
        <v xml:space="preserve">Condensate tank </v>
      </c>
    </row>
    <row r="968" spans="1:12" x14ac:dyDescent="0.2">
      <c r="A968" s="138" t="str">
        <f>'Permitted Sources'!A792</f>
        <v>WYDEQ Permitted Sources</v>
      </c>
      <c r="B968" s="138" t="str">
        <f>'Permitted Sources'!B792</f>
        <v>56</v>
      </c>
      <c r="C968" s="138">
        <f>'Permitted Sources'!C792</f>
        <v>56023</v>
      </c>
      <c r="D968" s="138">
        <f>'Permitted Sources'!F792</f>
        <v>31088811</v>
      </c>
      <c r="E968" t="str">
        <f>'Permitted Sources'!I792</f>
        <v>Permitted Fugitives</v>
      </c>
      <c r="F968" s="177">
        <f>'Permitted Sources'!J792</f>
        <v>0</v>
      </c>
      <c r="G968" s="177">
        <f>'Permitted Sources'!K792</f>
        <v>0.876</v>
      </c>
      <c r="H968" s="177">
        <f>'Permitted Sources'!L792</f>
        <v>0</v>
      </c>
      <c r="I968" s="177" t="str">
        <f>'Permitted Sources'!M792</f>
        <v/>
      </c>
      <c r="J968" s="177" t="str">
        <f>'Permitted Sources'!N792</f>
        <v/>
      </c>
      <c r="K968" s="221" t="str">
        <f>VLOOKUP(C968,fips_xref!$A$5:$H$28,8,FALSE)</f>
        <v>Total</v>
      </c>
      <c r="L968" s="25" t="str">
        <f t="shared" si="15"/>
        <v>Fugitives</v>
      </c>
    </row>
    <row r="969" spans="1:12" x14ac:dyDescent="0.2">
      <c r="A969" s="138" t="str">
        <f>'Permitted Sources'!A793</f>
        <v>WYDEQ Permitted Sources</v>
      </c>
      <c r="B969" s="138" t="str">
        <f>'Permitted Sources'!B793</f>
        <v>56</v>
      </c>
      <c r="C969" s="138">
        <f>'Permitted Sources'!C793</f>
        <v>56023</v>
      </c>
      <c r="D969" s="138">
        <f>'Permitted Sources'!F793</f>
        <v>31088811</v>
      </c>
      <c r="E969" t="str">
        <f>'Permitted Sources'!I793</f>
        <v>Permitted Fugitives</v>
      </c>
      <c r="F969" s="177">
        <f>'Permitted Sources'!J793</f>
        <v>0</v>
      </c>
      <c r="G969" s="177">
        <f>'Permitted Sources'!K793</f>
        <v>0.61319999999999997</v>
      </c>
      <c r="H969" s="177">
        <f>'Permitted Sources'!L793</f>
        <v>0</v>
      </c>
      <c r="I969" s="177" t="str">
        <f>'Permitted Sources'!M793</f>
        <v/>
      </c>
      <c r="J969" s="177" t="str">
        <f>'Permitted Sources'!N793</f>
        <v/>
      </c>
      <c r="K969" s="221" t="str">
        <f>VLOOKUP(C969,fips_xref!$A$5:$H$28,8,FALSE)</f>
        <v>Total</v>
      </c>
      <c r="L969" s="25" t="str">
        <f t="shared" si="15"/>
        <v>Fugitives</v>
      </c>
    </row>
    <row r="970" spans="1:12" x14ac:dyDescent="0.2">
      <c r="A970" s="138" t="str">
        <f>'Permitted Sources'!A794</f>
        <v>WYDEQ Permitted Sources</v>
      </c>
      <c r="B970" s="138" t="str">
        <f>'Permitted Sources'!B794</f>
        <v>56</v>
      </c>
      <c r="C970" s="138">
        <f>'Permitted Sources'!C794</f>
        <v>56023</v>
      </c>
      <c r="D970" s="138">
        <f>'Permitted Sources'!F794</f>
        <v>31000227</v>
      </c>
      <c r="E970" t="str">
        <f>'Permitted Sources'!I794</f>
        <v>Dehydrator</v>
      </c>
      <c r="F970" s="177">
        <f>'Permitted Sources'!J794</f>
        <v>0.219</v>
      </c>
      <c r="G970" s="177">
        <f>'Permitted Sources'!K794</f>
        <v>8.7599999999999997E-2</v>
      </c>
      <c r="H970" s="177">
        <f>'Permitted Sources'!L794</f>
        <v>8.7599999999999997E-2</v>
      </c>
      <c r="I970" s="177" t="str">
        <f>'Permitted Sources'!M794</f>
        <v/>
      </c>
      <c r="J970" s="177" t="str">
        <f>'Permitted Sources'!N794</f>
        <v/>
      </c>
      <c r="K970" s="221" t="str">
        <f>VLOOKUP(C970,fips_xref!$A$5:$H$28,8,FALSE)</f>
        <v>Total</v>
      </c>
      <c r="L970" s="25" t="str">
        <f t="shared" si="15"/>
        <v>Dehydrator</v>
      </c>
    </row>
    <row r="971" spans="1:12" x14ac:dyDescent="0.2">
      <c r="A971" s="138" t="str">
        <f>'Permitted Sources'!A795</f>
        <v>WYDEQ Permitted Sources</v>
      </c>
      <c r="B971" s="138" t="str">
        <f>'Permitted Sources'!B795</f>
        <v>56</v>
      </c>
      <c r="C971" s="138">
        <f>'Permitted Sources'!C795</f>
        <v>56023</v>
      </c>
      <c r="D971" s="138">
        <f>'Permitted Sources'!F795</f>
        <v>31000227</v>
      </c>
      <c r="E971" t="str">
        <f>'Permitted Sources'!I795</f>
        <v>Dehydrator</v>
      </c>
      <c r="F971" s="177">
        <f>'Permitted Sources'!J795</f>
        <v>0.26279999999999998</v>
      </c>
      <c r="G971" s="177">
        <f>'Permitted Sources'!K795</f>
        <v>0</v>
      </c>
      <c r="H971" s="177">
        <f>'Permitted Sources'!L795</f>
        <v>0</v>
      </c>
      <c r="I971" s="177" t="str">
        <f>'Permitted Sources'!M795</f>
        <v/>
      </c>
      <c r="J971" s="177" t="str">
        <f>'Permitted Sources'!N795</f>
        <v/>
      </c>
      <c r="K971" s="221" t="str">
        <f>VLOOKUP(C971,fips_xref!$A$5:$H$28,8,FALSE)</f>
        <v>Total</v>
      </c>
      <c r="L971" s="25" t="str">
        <f t="shared" si="15"/>
        <v>Dehydrator</v>
      </c>
    </row>
    <row r="972" spans="1:12" x14ac:dyDescent="0.2">
      <c r="A972" s="138" t="str">
        <f>'Permitted Sources'!A796</f>
        <v>WYDEQ Permitted Sources</v>
      </c>
      <c r="B972" s="138" t="str">
        <f>'Permitted Sources'!B796</f>
        <v>56</v>
      </c>
      <c r="C972" s="138">
        <f>'Permitted Sources'!C796</f>
        <v>56023</v>
      </c>
      <c r="D972" s="138">
        <f>'Permitted Sources'!F796</f>
        <v>10201002</v>
      </c>
      <c r="E972" t="str">
        <f>'Permitted Sources'!I796</f>
        <v>Process Heaters</v>
      </c>
      <c r="F972" s="177">
        <f>'Permitted Sources'!J796</f>
        <v>0.74460000000000004</v>
      </c>
      <c r="G972" s="177">
        <f>'Permitted Sources'!K796</f>
        <v>0</v>
      </c>
      <c r="H972" s="177">
        <f>'Permitted Sources'!L796</f>
        <v>0</v>
      </c>
      <c r="I972" s="177" t="str">
        <f>'Permitted Sources'!M796</f>
        <v/>
      </c>
      <c r="J972" s="177" t="str">
        <f>'Permitted Sources'!N796</f>
        <v/>
      </c>
      <c r="K972" s="221" t="str">
        <f>VLOOKUP(C972,fips_xref!$A$5:$H$28,8,FALSE)</f>
        <v>Total</v>
      </c>
      <c r="L972" s="25" t="str">
        <f t="shared" si="15"/>
        <v>Heaters</v>
      </c>
    </row>
    <row r="973" spans="1:12" x14ac:dyDescent="0.2">
      <c r="A973" s="138" t="str">
        <f>'Permitted Sources'!A797</f>
        <v>WYDEQ Permitted Sources</v>
      </c>
      <c r="B973" s="138" t="str">
        <f>'Permitted Sources'!B797</f>
        <v>56</v>
      </c>
      <c r="C973" s="138">
        <f>'Permitted Sources'!C797</f>
        <v>56023</v>
      </c>
      <c r="D973" s="138">
        <f>'Permitted Sources'!F797</f>
        <v>40400312</v>
      </c>
      <c r="E973" t="str">
        <f>'Permitted Sources'!I797</f>
        <v>Permitted Tank Losses</v>
      </c>
      <c r="F973" s="177">
        <f>'Permitted Sources'!J797</f>
        <v>0</v>
      </c>
      <c r="G973" s="177">
        <f>'Permitted Sources'!K797</f>
        <v>2.6</v>
      </c>
      <c r="H973" s="177">
        <f>'Permitted Sources'!L797</f>
        <v>0</v>
      </c>
      <c r="I973" s="177" t="str">
        <f>'Permitted Sources'!M797</f>
        <v/>
      </c>
      <c r="J973" s="177" t="str">
        <f>'Permitted Sources'!N797</f>
        <v/>
      </c>
      <c r="K973" s="221" t="str">
        <f>VLOOKUP(C973,fips_xref!$A$5:$H$28,8,FALSE)</f>
        <v>Total</v>
      </c>
      <c r="L973" s="25" t="str">
        <f t="shared" si="15"/>
        <v xml:space="preserve">Condensate tank </v>
      </c>
    </row>
    <row r="974" spans="1:12" x14ac:dyDescent="0.2">
      <c r="A974" s="138" t="str">
        <f>'Permitted Sources'!A798</f>
        <v>WYDEQ Permitted Sources</v>
      </c>
      <c r="B974" s="138" t="str">
        <f>'Permitted Sources'!B798</f>
        <v>56</v>
      </c>
      <c r="C974" s="138">
        <f>'Permitted Sources'!C798</f>
        <v>56023</v>
      </c>
      <c r="D974" s="138">
        <f>'Permitted Sources'!F798</f>
        <v>31000302</v>
      </c>
      <c r="E974" t="str">
        <f>'Permitted Sources'!I798</f>
        <v>Dehydrator</v>
      </c>
      <c r="F974" s="177">
        <f>'Permitted Sources'!J798</f>
        <v>0</v>
      </c>
      <c r="G974" s="177">
        <f>'Permitted Sources'!K798</f>
        <v>10.7</v>
      </c>
      <c r="H974" s="177">
        <f>'Permitted Sources'!L798</f>
        <v>0</v>
      </c>
      <c r="I974" s="177" t="str">
        <f>'Permitted Sources'!M798</f>
        <v/>
      </c>
      <c r="J974" s="177" t="str">
        <f>'Permitted Sources'!N798</f>
        <v/>
      </c>
      <c r="K974" s="221" t="str">
        <f>VLOOKUP(C974,fips_xref!$A$5:$H$28,8,FALSE)</f>
        <v>Total</v>
      </c>
      <c r="L974" s="25" t="str">
        <f t="shared" si="15"/>
        <v>Dehydrator</v>
      </c>
    </row>
    <row r="975" spans="1:12" x14ac:dyDescent="0.2">
      <c r="A975" s="138" t="str">
        <f>'Permitted Sources'!A799</f>
        <v>WYDEQ Permitted Sources</v>
      </c>
      <c r="B975" s="138" t="str">
        <f>'Permitted Sources'!B799</f>
        <v>56</v>
      </c>
      <c r="C975" s="138">
        <f>'Permitted Sources'!C799</f>
        <v>56023</v>
      </c>
      <c r="D975" s="138">
        <f>'Permitted Sources'!F799</f>
        <v>31000404</v>
      </c>
      <c r="E975" t="str">
        <f>'Permitted Sources'!I799</f>
        <v>Process Heaters</v>
      </c>
      <c r="F975" s="177">
        <f>'Permitted Sources'!J799</f>
        <v>0.2</v>
      </c>
      <c r="G975" s="177">
        <f>'Permitted Sources'!K799</f>
        <v>0</v>
      </c>
      <c r="H975" s="177">
        <f>'Permitted Sources'!L799</f>
        <v>0</v>
      </c>
      <c r="I975" s="177" t="str">
        <f>'Permitted Sources'!M799</f>
        <v/>
      </c>
      <c r="J975" s="177" t="str">
        <f>'Permitted Sources'!N799</f>
        <v/>
      </c>
      <c r="K975" s="221" t="str">
        <f>VLOOKUP(C975,fips_xref!$A$5:$H$28,8,FALSE)</f>
        <v>Total</v>
      </c>
      <c r="L975" s="25" t="str">
        <f t="shared" si="15"/>
        <v>Heaters</v>
      </c>
    </row>
    <row r="976" spans="1:12" x14ac:dyDescent="0.2">
      <c r="A976" s="138" t="str">
        <f>'Permitted Sources'!A800</f>
        <v>WYDEQ Permitted Sources</v>
      </c>
      <c r="B976" s="138" t="str">
        <f>'Permitted Sources'!B800</f>
        <v>56</v>
      </c>
      <c r="C976" s="138">
        <f>'Permitted Sources'!C800</f>
        <v>56023</v>
      </c>
      <c r="D976" s="138">
        <f>'Permitted Sources'!F800</f>
        <v>40400311</v>
      </c>
      <c r="E976" t="str">
        <f>'Permitted Sources'!I800</f>
        <v>Permitted Tank Losses</v>
      </c>
      <c r="F976" s="177">
        <f>'Permitted Sources'!J800</f>
        <v>0</v>
      </c>
      <c r="G976" s="177">
        <f>'Permitted Sources'!K800</f>
        <v>7.4897999999999998</v>
      </c>
      <c r="H976" s="177">
        <f>'Permitted Sources'!L800</f>
        <v>0</v>
      </c>
      <c r="I976" s="177" t="str">
        <f>'Permitted Sources'!M800</f>
        <v/>
      </c>
      <c r="J976" s="177" t="str">
        <f>'Permitted Sources'!N800</f>
        <v/>
      </c>
      <c r="K976" s="221" t="str">
        <f>VLOOKUP(C976,fips_xref!$A$5:$H$28,8,FALSE)</f>
        <v>Total</v>
      </c>
      <c r="L976" s="25" t="str">
        <f t="shared" si="15"/>
        <v xml:space="preserve">Condensate tank </v>
      </c>
    </row>
    <row r="977" spans="1:12" x14ac:dyDescent="0.2">
      <c r="A977" s="138" t="str">
        <f>'Permitted Sources'!A801</f>
        <v>WYDEQ Permitted Sources</v>
      </c>
      <c r="B977" s="138" t="str">
        <f>'Permitted Sources'!B801</f>
        <v>56</v>
      </c>
      <c r="C977" s="138">
        <f>'Permitted Sources'!C801</f>
        <v>56007</v>
      </c>
      <c r="D977" s="138">
        <f>'Permitted Sources'!F801</f>
        <v>31000227</v>
      </c>
      <c r="E977" t="str">
        <f>'Permitted Sources'!I801</f>
        <v>Dehydrator</v>
      </c>
      <c r="F977" s="177">
        <f>'Permitted Sources'!J801</f>
        <v>0</v>
      </c>
      <c r="G977" s="177">
        <f>'Permitted Sources'!K801</f>
        <v>1.8</v>
      </c>
      <c r="H977" s="177">
        <f>'Permitted Sources'!L801</f>
        <v>0</v>
      </c>
      <c r="I977" s="177" t="str">
        <f>'Permitted Sources'!M801</f>
        <v/>
      </c>
      <c r="J977" s="177" t="str">
        <f>'Permitted Sources'!N801</f>
        <v/>
      </c>
      <c r="K977" s="221" t="str">
        <f>VLOOKUP(C977,fips_xref!$A$5:$H$28,8,FALSE)</f>
        <v>Total</v>
      </c>
      <c r="L977" s="25" t="str">
        <f t="shared" si="15"/>
        <v>Dehydrator</v>
      </c>
    </row>
    <row r="978" spans="1:12" x14ac:dyDescent="0.2">
      <c r="A978" s="138" t="str">
        <f>'Permitted Sources'!A802</f>
        <v>WYDEQ Permitted Sources</v>
      </c>
      <c r="B978" s="138" t="str">
        <f>'Permitted Sources'!B802</f>
        <v>56</v>
      </c>
      <c r="C978" s="138">
        <f>'Permitted Sources'!C802</f>
        <v>56007</v>
      </c>
      <c r="D978" s="138">
        <f>'Permitted Sources'!F802</f>
        <v>31000404</v>
      </c>
      <c r="E978" t="str">
        <f>'Permitted Sources'!I802</f>
        <v>Process Heaters</v>
      </c>
      <c r="F978" s="177">
        <f>'Permitted Sources'!J802</f>
        <v>0.3</v>
      </c>
      <c r="G978" s="177">
        <f>'Permitted Sources'!K802</f>
        <v>0</v>
      </c>
      <c r="H978" s="177">
        <f>'Permitted Sources'!L802</f>
        <v>0.3</v>
      </c>
      <c r="I978" s="177" t="str">
        <f>'Permitted Sources'!M802</f>
        <v/>
      </c>
      <c r="J978" s="177" t="str">
        <f>'Permitted Sources'!N802</f>
        <v/>
      </c>
      <c r="K978" s="221" t="str">
        <f>VLOOKUP(C978,fips_xref!$A$5:$H$28,8,FALSE)</f>
        <v>Total</v>
      </c>
      <c r="L978" s="25" t="str">
        <f t="shared" si="15"/>
        <v>Heaters</v>
      </c>
    </row>
    <row r="979" spans="1:12" x14ac:dyDescent="0.2">
      <c r="A979" s="138" t="str">
        <f>'Permitted Sources'!A803</f>
        <v>WYDEQ Permitted Sources</v>
      </c>
      <c r="B979" s="138" t="str">
        <f>'Permitted Sources'!B803</f>
        <v>56</v>
      </c>
      <c r="C979" s="138">
        <f>'Permitted Sources'!C803</f>
        <v>56007</v>
      </c>
      <c r="D979" s="138">
        <f>'Permitted Sources'!F803</f>
        <v>31000228</v>
      </c>
      <c r="E979" t="str">
        <f>'Permitted Sources'!I803</f>
        <v>Dehydrator</v>
      </c>
      <c r="F979" s="177">
        <f>'Permitted Sources'!J803</f>
        <v>0.5</v>
      </c>
      <c r="G979" s="177">
        <f>'Permitted Sources'!K803</f>
        <v>0</v>
      </c>
      <c r="H979" s="177">
        <f>'Permitted Sources'!L803</f>
        <v>0.4</v>
      </c>
      <c r="I979" s="177" t="str">
        <f>'Permitted Sources'!M803</f>
        <v/>
      </c>
      <c r="J979" s="177" t="str">
        <f>'Permitted Sources'!N803</f>
        <v/>
      </c>
      <c r="K979" s="221" t="str">
        <f>VLOOKUP(C979,fips_xref!$A$5:$H$28,8,FALSE)</f>
        <v>Total</v>
      </c>
      <c r="L979" s="25" t="str">
        <f t="shared" si="15"/>
        <v>Dehydrator</v>
      </c>
    </row>
    <row r="980" spans="1:12" x14ac:dyDescent="0.2">
      <c r="A980" s="138" t="str">
        <f>'Permitted Sources'!A804</f>
        <v>WYDEQ Permitted Sources</v>
      </c>
      <c r="B980" s="138" t="str">
        <f>'Permitted Sources'!B804</f>
        <v>56</v>
      </c>
      <c r="C980" s="138">
        <f>'Permitted Sources'!C804</f>
        <v>56007</v>
      </c>
      <c r="D980" s="138">
        <f>'Permitted Sources'!F804</f>
        <v>31000205</v>
      </c>
      <c r="E980" t="str">
        <f>'Permitted Sources'!I804</f>
        <v xml:space="preserve">Natural Gas Production, Flares </v>
      </c>
      <c r="F980" s="177">
        <f>'Permitted Sources'!J804</f>
        <v>1</v>
      </c>
      <c r="G980" s="177">
        <f>'Permitted Sources'!K804</f>
        <v>0.8</v>
      </c>
      <c r="H980" s="177">
        <f>'Permitted Sources'!L804</f>
        <v>0.04</v>
      </c>
      <c r="I980" s="177" t="str">
        <f>'Permitted Sources'!M804</f>
        <v/>
      </c>
      <c r="J980" s="177" t="str">
        <f>'Permitted Sources'!N804</f>
        <v/>
      </c>
      <c r="K980" s="221" t="str">
        <f>VLOOKUP(C980,fips_xref!$A$5:$H$28,8,FALSE)</f>
        <v>Total</v>
      </c>
      <c r="L980" s="25" t="str">
        <f t="shared" si="15"/>
        <v xml:space="preserve">Natural Gas Production, Flares </v>
      </c>
    </row>
    <row r="981" spans="1:12" x14ac:dyDescent="0.2">
      <c r="A981" s="138" t="str">
        <f>'Permitted Sources'!A805</f>
        <v>WYDEQ Permitted Sources</v>
      </c>
      <c r="B981" s="138" t="str">
        <f>'Permitted Sources'!B805</f>
        <v>56</v>
      </c>
      <c r="C981" s="138">
        <f>'Permitted Sources'!C805</f>
        <v>56007</v>
      </c>
      <c r="D981" s="138">
        <f>'Permitted Sources'!F805</f>
        <v>31000216</v>
      </c>
      <c r="E981" t="str">
        <f>'Permitted Sources'!I805</f>
        <v xml:space="preserve">Natural Gas Production, Flares </v>
      </c>
      <c r="F981" s="177">
        <f>'Permitted Sources'!J805</f>
        <v>6.9572598851254899E-2</v>
      </c>
      <c r="G981" s="177">
        <f>'Permitted Sources'!K805</f>
        <v>0</v>
      </c>
      <c r="H981" s="177">
        <f>'Permitted Sources'!L805</f>
        <v>0.1</v>
      </c>
      <c r="I981" s="177" t="str">
        <f>'Permitted Sources'!M805</f>
        <v/>
      </c>
      <c r="J981" s="177" t="str">
        <f>'Permitted Sources'!N805</f>
        <v/>
      </c>
      <c r="K981" s="221" t="str">
        <f>VLOOKUP(C981,fips_xref!$A$5:$H$28,8,FALSE)</f>
        <v>Total</v>
      </c>
      <c r="L981" s="25" t="str">
        <f t="shared" si="15"/>
        <v xml:space="preserve">Natural Gas Production, Flares </v>
      </c>
    </row>
    <row r="982" spans="1:12" x14ac:dyDescent="0.2">
      <c r="A982" s="138" t="str">
        <f>'Permitted Sources'!A806</f>
        <v>WYDEQ Permitted Sources</v>
      </c>
      <c r="B982" s="138" t="str">
        <f>'Permitted Sources'!B806</f>
        <v>56</v>
      </c>
      <c r="C982" s="138">
        <f>'Permitted Sources'!C806</f>
        <v>56007</v>
      </c>
      <c r="D982" s="138">
        <f>'Permitted Sources'!F806</f>
        <v>30600105</v>
      </c>
      <c r="E982" t="str">
        <f>'Permitted Sources'!I806</f>
        <v>Process Heaters</v>
      </c>
      <c r="F982" s="177">
        <f>'Permitted Sources'!J806</f>
        <v>0.3</v>
      </c>
      <c r="G982" s="177">
        <f>'Permitted Sources'!K806</f>
        <v>0</v>
      </c>
      <c r="H982" s="177">
        <f>'Permitted Sources'!L806</f>
        <v>0.4</v>
      </c>
      <c r="I982" s="177" t="str">
        <f>'Permitted Sources'!M806</f>
        <v/>
      </c>
      <c r="J982" s="177" t="str">
        <f>'Permitted Sources'!N806</f>
        <v/>
      </c>
      <c r="K982" s="221" t="str">
        <f>VLOOKUP(C982,fips_xref!$A$5:$H$28,8,FALSE)</f>
        <v>Total</v>
      </c>
      <c r="L982" s="25" t="str">
        <f t="shared" si="15"/>
        <v>Heaters</v>
      </c>
    </row>
    <row r="983" spans="1:12" x14ac:dyDescent="0.2">
      <c r="A983" s="138" t="str">
        <f>'Permitted Sources'!A807</f>
        <v>WYDEQ Permitted Sources</v>
      </c>
      <c r="B983" s="138" t="str">
        <f>'Permitted Sources'!B807</f>
        <v>56</v>
      </c>
      <c r="C983" s="138">
        <f>'Permitted Sources'!C807</f>
        <v>56007</v>
      </c>
      <c r="D983" s="138">
        <f>'Permitted Sources'!F807</f>
        <v>30600105</v>
      </c>
      <c r="E983" t="str">
        <f>'Permitted Sources'!I807</f>
        <v>Process Heaters</v>
      </c>
      <c r="F983" s="177">
        <f>'Permitted Sources'!J807</f>
        <v>0.3</v>
      </c>
      <c r="G983" s="177">
        <f>'Permitted Sources'!K807</f>
        <v>0</v>
      </c>
      <c r="H983" s="177">
        <f>'Permitted Sources'!L807</f>
        <v>0.4</v>
      </c>
      <c r="I983" s="177" t="str">
        <f>'Permitted Sources'!M807</f>
        <v/>
      </c>
      <c r="J983" s="177" t="str">
        <f>'Permitted Sources'!N807</f>
        <v/>
      </c>
      <c r="K983" s="221" t="str">
        <f>VLOOKUP(C983,fips_xref!$A$5:$H$28,8,FALSE)</f>
        <v>Total</v>
      </c>
      <c r="L983" s="25" t="str">
        <f t="shared" si="15"/>
        <v>Heaters</v>
      </c>
    </row>
    <row r="984" spans="1:12" x14ac:dyDescent="0.2">
      <c r="A984" s="138" t="str">
        <f>'Permitted Sources'!A808</f>
        <v>WYDEQ Permitted Sources</v>
      </c>
      <c r="B984" s="138" t="str">
        <f>'Permitted Sources'!B808</f>
        <v>56</v>
      </c>
      <c r="C984" s="138">
        <f>'Permitted Sources'!C808</f>
        <v>56007</v>
      </c>
      <c r="D984" s="138">
        <f>'Permitted Sources'!F808</f>
        <v>30600105</v>
      </c>
      <c r="E984" t="str">
        <f>'Permitted Sources'!I808</f>
        <v>Process Heaters</v>
      </c>
      <c r="F984" s="177">
        <f>'Permitted Sources'!J808</f>
        <v>0.3</v>
      </c>
      <c r="G984" s="177">
        <f>'Permitted Sources'!K808</f>
        <v>0</v>
      </c>
      <c r="H984" s="177">
        <f>'Permitted Sources'!L808</f>
        <v>0.4</v>
      </c>
      <c r="I984" s="177" t="str">
        <f>'Permitted Sources'!M808</f>
        <v/>
      </c>
      <c r="J984" s="177" t="str">
        <f>'Permitted Sources'!N808</f>
        <v/>
      </c>
      <c r="K984" s="221" t="str">
        <f>VLOOKUP(C984,fips_xref!$A$5:$H$28,8,FALSE)</f>
        <v>Total</v>
      </c>
      <c r="L984" s="25" t="str">
        <f t="shared" si="15"/>
        <v>Heaters</v>
      </c>
    </row>
    <row r="985" spans="1:12" x14ac:dyDescent="0.2">
      <c r="A985" s="138" t="str">
        <f>'Permitted Sources'!A809</f>
        <v>WYDEQ Permitted Sources</v>
      </c>
      <c r="B985" s="138" t="str">
        <f>'Permitted Sources'!B809</f>
        <v>56</v>
      </c>
      <c r="C985" s="138">
        <f>'Permitted Sources'!C809</f>
        <v>56007</v>
      </c>
      <c r="D985" s="138">
        <f>'Permitted Sources'!F809</f>
        <v>30600105</v>
      </c>
      <c r="E985" t="str">
        <f>'Permitted Sources'!I809</f>
        <v>Process Heaters</v>
      </c>
      <c r="F985" s="177">
        <f>'Permitted Sources'!J809</f>
        <v>0.3</v>
      </c>
      <c r="G985" s="177">
        <f>'Permitted Sources'!K809</f>
        <v>0</v>
      </c>
      <c r="H985" s="177">
        <f>'Permitted Sources'!L809</f>
        <v>0.4</v>
      </c>
      <c r="I985" s="177" t="str">
        <f>'Permitted Sources'!M809</f>
        <v/>
      </c>
      <c r="J985" s="177" t="str">
        <f>'Permitted Sources'!N809</f>
        <v/>
      </c>
      <c r="K985" s="221" t="str">
        <f>VLOOKUP(C985,fips_xref!$A$5:$H$28,8,FALSE)</f>
        <v>Total</v>
      </c>
      <c r="L985" s="25" t="str">
        <f t="shared" si="15"/>
        <v>Heaters</v>
      </c>
    </row>
    <row r="986" spans="1:12" x14ac:dyDescent="0.2">
      <c r="A986" s="138" t="str">
        <f>'Permitted Sources'!A810</f>
        <v>WYDEQ Permitted Sources</v>
      </c>
      <c r="B986" s="138" t="str">
        <f>'Permitted Sources'!B810</f>
        <v>56</v>
      </c>
      <c r="C986" s="138">
        <f>'Permitted Sources'!C810</f>
        <v>56007</v>
      </c>
      <c r="D986" s="138">
        <f>'Permitted Sources'!F810</f>
        <v>30600105</v>
      </c>
      <c r="E986" t="str">
        <f>'Permitted Sources'!I810</f>
        <v>Process Heaters</v>
      </c>
      <c r="F986" s="177">
        <f>'Permitted Sources'!J810</f>
        <v>0.3</v>
      </c>
      <c r="G986" s="177">
        <f>'Permitted Sources'!K810</f>
        <v>0</v>
      </c>
      <c r="H986" s="177">
        <f>'Permitted Sources'!L810</f>
        <v>0.4</v>
      </c>
      <c r="I986" s="177" t="str">
        <f>'Permitted Sources'!M810</f>
        <v/>
      </c>
      <c r="J986" s="177" t="str">
        <f>'Permitted Sources'!N810</f>
        <v/>
      </c>
      <c r="K986" s="221" t="str">
        <f>VLOOKUP(C986,fips_xref!$A$5:$H$28,8,FALSE)</f>
        <v>Total</v>
      </c>
      <c r="L986" s="25" t="str">
        <f t="shared" si="15"/>
        <v>Heaters</v>
      </c>
    </row>
    <row r="987" spans="1:12" x14ac:dyDescent="0.2">
      <c r="A987" s="138" t="str">
        <f>'Permitted Sources'!A811</f>
        <v>WYDEQ Permitted Sources</v>
      </c>
      <c r="B987" s="138" t="str">
        <f>'Permitted Sources'!B811</f>
        <v>56</v>
      </c>
      <c r="C987" s="138">
        <f>'Permitted Sources'!C811</f>
        <v>56007</v>
      </c>
      <c r="D987" s="138">
        <f>'Permitted Sources'!F811</f>
        <v>10200602</v>
      </c>
      <c r="E987" t="str">
        <f>'Permitted Sources'!I811</f>
        <v>Process Heaters</v>
      </c>
      <c r="F987" s="177">
        <f>'Permitted Sources'!J811</f>
        <v>14.2</v>
      </c>
      <c r="G987" s="177">
        <f>'Permitted Sources'!K811</f>
        <v>0</v>
      </c>
      <c r="H987" s="177">
        <f>'Permitted Sources'!L811</f>
        <v>23.8</v>
      </c>
      <c r="I987" s="177" t="str">
        <f>'Permitted Sources'!M811</f>
        <v/>
      </c>
      <c r="J987" s="177" t="str">
        <f>'Permitted Sources'!N811</f>
        <v/>
      </c>
      <c r="K987" s="221" t="str">
        <f>VLOOKUP(C987,fips_xref!$A$5:$H$28,8,FALSE)</f>
        <v>Total</v>
      </c>
      <c r="L987" s="25" t="str">
        <f t="shared" si="15"/>
        <v>Heaters</v>
      </c>
    </row>
    <row r="988" spans="1:12" x14ac:dyDescent="0.2">
      <c r="A988" s="138" t="str">
        <f>'Permitted Sources'!A812</f>
        <v>WYDEQ Permitted Sources</v>
      </c>
      <c r="B988" s="138" t="str">
        <f>'Permitted Sources'!B812</f>
        <v>56</v>
      </c>
      <c r="C988" s="138">
        <f>'Permitted Sources'!C812</f>
        <v>56007</v>
      </c>
      <c r="D988" s="138">
        <f>'Permitted Sources'!F812</f>
        <v>30600106</v>
      </c>
      <c r="E988" t="str">
        <f>'Permitted Sources'!I812</f>
        <v>Process Heaters</v>
      </c>
      <c r="F988" s="177">
        <f>'Permitted Sources'!J812</f>
        <v>4.5999999999999996</v>
      </c>
      <c r="G988" s="177">
        <f>'Permitted Sources'!K812</f>
        <v>0</v>
      </c>
      <c r="H988" s="177">
        <f>'Permitted Sources'!L812</f>
        <v>7.8</v>
      </c>
      <c r="I988" s="177" t="str">
        <f>'Permitted Sources'!M812</f>
        <v/>
      </c>
      <c r="J988" s="177" t="str">
        <f>'Permitted Sources'!N812</f>
        <v/>
      </c>
      <c r="K988" s="221" t="str">
        <f>VLOOKUP(C988,fips_xref!$A$5:$H$28,8,FALSE)</f>
        <v>Total</v>
      </c>
      <c r="L988" s="25" t="str">
        <f t="shared" si="15"/>
        <v>Heaters</v>
      </c>
    </row>
    <row r="989" spans="1:12" x14ac:dyDescent="0.2">
      <c r="A989" s="138" t="str">
        <f>'Permitted Sources'!A813</f>
        <v>WYDEQ Permitted Sources</v>
      </c>
      <c r="B989" s="138" t="str">
        <f>'Permitted Sources'!B813</f>
        <v>56</v>
      </c>
      <c r="C989" s="138">
        <f>'Permitted Sources'!C813</f>
        <v>56007</v>
      </c>
      <c r="D989" s="138">
        <f>'Permitted Sources'!F813</f>
        <v>30600106</v>
      </c>
      <c r="E989" t="str">
        <f>'Permitted Sources'!I813</f>
        <v>Process Heaters</v>
      </c>
      <c r="F989" s="177">
        <f>'Permitted Sources'!J813</f>
        <v>2.7</v>
      </c>
      <c r="G989" s="177">
        <f>'Permitted Sources'!K813</f>
        <v>0</v>
      </c>
      <c r="H989" s="177">
        <f>'Permitted Sources'!L813</f>
        <v>4.5</v>
      </c>
      <c r="I989" s="177" t="str">
        <f>'Permitted Sources'!M813</f>
        <v/>
      </c>
      <c r="J989" s="177" t="str">
        <f>'Permitted Sources'!N813</f>
        <v/>
      </c>
      <c r="K989" s="221" t="str">
        <f>VLOOKUP(C989,fips_xref!$A$5:$H$28,8,FALSE)</f>
        <v>Total</v>
      </c>
      <c r="L989" s="25" t="str">
        <f t="shared" si="15"/>
        <v>Heaters</v>
      </c>
    </row>
    <row r="990" spans="1:12" x14ac:dyDescent="0.2">
      <c r="A990" s="138" t="str">
        <f>'Permitted Sources'!A814</f>
        <v>WYDEQ Permitted Sources</v>
      </c>
      <c r="B990" s="138" t="str">
        <f>'Permitted Sources'!B814</f>
        <v>56</v>
      </c>
      <c r="C990" s="138">
        <f>'Permitted Sources'!C814</f>
        <v>56007</v>
      </c>
      <c r="D990" s="138">
        <f>'Permitted Sources'!F814</f>
        <v>30600106</v>
      </c>
      <c r="E990" t="str">
        <f>'Permitted Sources'!I814</f>
        <v>Process Heaters</v>
      </c>
      <c r="F990" s="177">
        <f>'Permitted Sources'!J814</f>
        <v>0.5</v>
      </c>
      <c r="G990" s="177">
        <f>'Permitted Sources'!K814</f>
        <v>0</v>
      </c>
      <c r="H990" s="177">
        <f>'Permitted Sources'!L814</f>
        <v>0.8</v>
      </c>
      <c r="I990" s="177" t="str">
        <f>'Permitted Sources'!M814</f>
        <v/>
      </c>
      <c r="J990" s="177" t="str">
        <f>'Permitted Sources'!N814</f>
        <v/>
      </c>
      <c r="K990" s="221" t="str">
        <f>VLOOKUP(C990,fips_xref!$A$5:$H$28,8,FALSE)</f>
        <v>Total</v>
      </c>
      <c r="L990" s="25" t="str">
        <f t="shared" si="15"/>
        <v>Heaters</v>
      </c>
    </row>
    <row r="991" spans="1:12" x14ac:dyDescent="0.2">
      <c r="A991" s="138" t="str">
        <f>'Permitted Sources'!A815</f>
        <v>WYDEQ Permitted Sources</v>
      </c>
      <c r="B991" s="138" t="str">
        <f>'Permitted Sources'!B815</f>
        <v>56</v>
      </c>
      <c r="C991" s="138">
        <f>'Permitted Sources'!C815</f>
        <v>56007</v>
      </c>
      <c r="D991" s="138">
        <f>'Permitted Sources'!F815</f>
        <v>30490024</v>
      </c>
      <c r="E991" t="str">
        <f>'Permitted Sources'!I815</f>
        <v xml:space="preserve">Natural Gas Production, Flares </v>
      </c>
      <c r="F991" s="177">
        <f>'Permitted Sources'!J815</f>
        <v>0.5</v>
      </c>
      <c r="G991" s="177">
        <f>'Permitted Sources'!K815</f>
        <v>0</v>
      </c>
      <c r="H991" s="177">
        <f>'Permitted Sources'!L815</f>
        <v>0</v>
      </c>
      <c r="I991" s="177" t="str">
        <f>'Permitted Sources'!M815</f>
        <v/>
      </c>
      <c r="J991" s="177" t="str">
        <f>'Permitted Sources'!N815</f>
        <v/>
      </c>
      <c r="K991" s="221" t="str">
        <f>VLOOKUP(C991,fips_xref!$A$5:$H$28,8,FALSE)</f>
        <v>Total</v>
      </c>
      <c r="L991" s="25" t="str">
        <f t="shared" si="15"/>
        <v xml:space="preserve">Natural Gas Production, Flares </v>
      </c>
    </row>
    <row r="992" spans="1:12" x14ac:dyDescent="0.2">
      <c r="A992" s="138" t="str">
        <f>'Permitted Sources'!A816</f>
        <v>WYDEQ Permitted Sources</v>
      </c>
      <c r="B992" s="138" t="str">
        <f>'Permitted Sources'!B816</f>
        <v>56</v>
      </c>
      <c r="C992" s="138">
        <f>'Permitted Sources'!C816</f>
        <v>56007</v>
      </c>
      <c r="D992" s="138">
        <f>'Permitted Sources'!F816</f>
        <v>30490024</v>
      </c>
      <c r="E992" t="str">
        <f>'Permitted Sources'!I816</f>
        <v xml:space="preserve">Natural Gas Production, Flares </v>
      </c>
      <c r="F992" s="177">
        <f>'Permitted Sources'!J816</f>
        <v>0.1</v>
      </c>
      <c r="G992" s="177">
        <f>'Permitted Sources'!K816</f>
        <v>0</v>
      </c>
      <c r="H992" s="177">
        <f>'Permitted Sources'!L816</f>
        <v>0</v>
      </c>
      <c r="I992" s="177" t="str">
        <f>'Permitted Sources'!M816</f>
        <v/>
      </c>
      <c r="J992" s="177" t="str">
        <f>'Permitted Sources'!N816</f>
        <v/>
      </c>
      <c r="K992" s="221" t="str">
        <f>VLOOKUP(C992,fips_xref!$A$5:$H$28,8,FALSE)</f>
        <v>Total</v>
      </c>
      <c r="L992" s="25" t="str">
        <f t="shared" si="15"/>
        <v xml:space="preserve">Natural Gas Production, Flares </v>
      </c>
    </row>
    <row r="993" spans="1:12" x14ac:dyDescent="0.2">
      <c r="A993" s="138" t="str">
        <f>'Permitted Sources'!A817</f>
        <v>WYDEQ Permitted Sources</v>
      </c>
      <c r="B993" s="138" t="str">
        <f>'Permitted Sources'!B817</f>
        <v>56</v>
      </c>
      <c r="C993" s="138">
        <f>'Permitted Sources'!C817</f>
        <v>56007</v>
      </c>
      <c r="D993" s="138">
        <f>'Permitted Sources'!F817</f>
        <v>40600502</v>
      </c>
      <c r="E993" t="str">
        <f>'Permitted Sources'!I817</f>
        <v>Permitted Tank Losses</v>
      </c>
      <c r="F993" s="177">
        <f>'Permitted Sources'!J817</f>
        <v>0</v>
      </c>
      <c r="G993" s="177">
        <f>'Permitted Sources'!K817</f>
        <v>0</v>
      </c>
      <c r="H993" s="177">
        <f>'Permitted Sources'!L817</f>
        <v>0</v>
      </c>
      <c r="I993" s="177" t="str">
        <f>'Permitted Sources'!M817</f>
        <v/>
      </c>
      <c r="J993" s="177" t="str">
        <f>'Permitted Sources'!N817</f>
        <v/>
      </c>
      <c r="K993" s="221" t="str">
        <f>VLOOKUP(C993,fips_xref!$A$5:$H$28,8,FALSE)</f>
        <v>Total</v>
      </c>
      <c r="L993" s="25" t="str">
        <f t="shared" si="15"/>
        <v xml:space="preserve">Condensate tank </v>
      </c>
    </row>
    <row r="994" spans="1:12" x14ac:dyDescent="0.2">
      <c r="A994" s="138" t="str">
        <f>'Permitted Sources'!A818</f>
        <v>WYDEQ Permitted Sources</v>
      </c>
      <c r="B994" s="138" t="str">
        <f>'Permitted Sources'!B818</f>
        <v>56</v>
      </c>
      <c r="C994" s="138">
        <f>'Permitted Sources'!C818</f>
        <v>56007</v>
      </c>
      <c r="D994" s="138">
        <f>'Permitted Sources'!F818</f>
        <v>50410310</v>
      </c>
      <c r="E994" t="str">
        <f>'Permitted Sources'!I818</f>
        <v>Other Not Classified</v>
      </c>
      <c r="F994" s="177">
        <f>'Permitted Sources'!J818</f>
        <v>0</v>
      </c>
      <c r="G994" s="177">
        <f>'Permitted Sources'!K818</f>
        <v>10.199999999999999</v>
      </c>
      <c r="H994" s="177">
        <f>'Permitted Sources'!L818</f>
        <v>0</v>
      </c>
      <c r="I994" s="177" t="str">
        <f>'Permitted Sources'!M818</f>
        <v/>
      </c>
      <c r="J994" s="177" t="str">
        <f>'Permitted Sources'!N818</f>
        <v/>
      </c>
      <c r="K994" s="221" t="str">
        <f>VLOOKUP(C994,fips_xref!$A$5:$H$28,8,FALSE)</f>
        <v>Total</v>
      </c>
      <c r="L994" s="25" t="str">
        <f t="shared" si="15"/>
        <v>Other Not Classified</v>
      </c>
    </row>
    <row r="995" spans="1:12" x14ac:dyDescent="0.2">
      <c r="A995" s="138" t="str">
        <f>'Permitted Sources'!A819</f>
        <v>WYDEQ Permitted Sources</v>
      </c>
      <c r="B995" s="138" t="str">
        <f>'Permitted Sources'!B819</f>
        <v>56</v>
      </c>
      <c r="C995" s="138">
        <f>'Permitted Sources'!C819</f>
        <v>56007</v>
      </c>
      <c r="D995" s="138">
        <f>'Permitted Sources'!F819</f>
        <v>31000201</v>
      </c>
      <c r="E995" t="str">
        <f>'Permitted Sources'!I819</f>
        <v>Amine Unit</v>
      </c>
      <c r="F995" s="177">
        <f>'Permitted Sources'!J819</f>
        <v>0.9</v>
      </c>
      <c r="G995" s="177">
        <f>'Permitted Sources'!K819</f>
        <v>0.01</v>
      </c>
      <c r="H995" s="177">
        <f>'Permitted Sources'!L819</f>
        <v>0.1</v>
      </c>
      <c r="I995" s="177" t="str">
        <f>'Permitted Sources'!M819</f>
        <v/>
      </c>
      <c r="J995" s="177" t="str">
        <f>'Permitted Sources'!N819</f>
        <v/>
      </c>
      <c r="K995" s="221" t="str">
        <f>VLOOKUP(C995,fips_xref!$A$5:$H$28,8,FALSE)</f>
        <v>Total</v>
      </c>
      <c r="L995" s="25" t="str">
        <f t="shared" si="15"/>
        <v>Amine Unit</v>
      </c>
    </row>
    <row r="996" spans="1:12" x14ac:dyDescent="0.2">
      <c r="A996" s="138" t="str">
        <f>'Permitted Sources'!A820</f>
        <v>WYDEQ Permitted Sources</v>
      </c>
      <c r="B996" s="138" t="str">
        <f>'Permitted Sources'!B820</f>
        <v>56</v>
      </c>
      <c r="C996" s="138">
        <f>'Permitted Sources'!C820</f>
        <v>56007</v>
      </c>
      <c r="D996" s="138">
        <f>'Permitted Sources'!F820</f>
        <v>31000205</v>
      </c>
      <c r="E996" t="str">
        <f>'Permitted Sources'!I820</f>
        <v xml:space="preserve">Natural Gas Production, Flares </v>
      </c>
      <c r="F996" s="177">
        <f>'Permitted Sources'!J820</f>
        <v>3.1</v>
      </c>
      <c r="G996" s="177">
        <f>'Permitted Sources'!K820</f>
        <v>6.38</v>
      </c>
      <c r="H996" s="177">
        <f>'Permitted Sources'!L820</f>
        <v>16.8</v>
      </c>
      <c r="I996" s="177">
        <f>'Permitted Sources'!M820</f>
        <v>0.03</v>
      </c>
      <c r="J996" s="177" t="str">
        <f>'Permitted Sources'!N820</f>
        <v/>
      </c>
      <c r="K996" s="221" t="str">
        <f>VLOOKUP(C996,fips_xref!$A$5:$H$28,8,FALSE)</f>
        <v>Total</v>
      </c>
      <c r="L996" s="25" t="str">
        <f t="shared" si="15"/>
        <v xml:space="preserve">Natural Gas Production, Flares </v>
      </c>
    </row>
    <row r="997" spans="1:12" x14ac:dyDescent="0.2">
      <c r="A997" s="138" t="str">
        <f>'Permitted Sources'!A821</f>
        <v>WYDEQ Permitted Sources</v>
      </c>
      <c r="B997" s="138" t="str">
        <f>'Permitted Sources'!B821</f>
        <v>56</v>
      </c>
      <c r="C997" s="138">
        <f>'Permitted Sources'!C821</f>
        <v>56007</v>
      </c>
      <c r="D997" s="138">
        <f>'Permitted Sources'!F821</f>
        <v>31000404</v>
      </c>
      <c r="E997" t="str">
        <f>'Permitted Sources'!I821</f>
        <v>Process Heaters</v>
      </c>
      <c r="F997" s="177">
        <f>'Permitted Sources'!J821</f>
        <v>8.9</v>
      </c>
      <c r="G997" s="177">
        <f>'Permitted Sources'!K821</f>
        <v>0.13</v>
      </c>
      <c r="H997" s="177">
        <f>'Permitted Sources'!L821</f>
        <v>1.5</v>
      </c>
      <c r="I997" s="177">
        <f>'Permitted Sources'!M821</f>
        <v>0.03</v>
      </c>
      <c r="J997" s="177" t="str">
        <f>'Permitted Sources'!N821</f>
        <v/>
      </c>
      <c r="K997" s="221" t="str">
        <f>VLOOKUP(C997,fips_xref!$A$5:$H$28,8,FALSE)</f>
        <v>Total</v>
      </c>
      <c r="L997" s="25" t="str">
        <f t="shared" si="15"/>
        <v>Heaters</v>
      </c>
    </row>
    <row r="998" spans="1:12" x14ac:dyDescent="0.2">
      <c r="A998" s="138" t="str">
        <f>'Permitted Sources'!A822</f>
        <v>WYDEQ Permitted Sources</v>
      </c>
      <c r="B998" s="138" t="str">
        <f>'Permitted Sources'!B822</f>
        <v>56</v>
      </c>
      <c r="C998" s="138">
        <f>'Permitted Sources'!C822</f>
        <v>56007</v>
      </c>
      <c r="D998" s="138">
        <f>'Permitted Sources'!F822</f>
        <v>31000404</v>
      </c>
      <c r="E998" t="str">
        <f>'Permitted Sources'!I822</f>
        <v>Process Heaters</v>
      </c>
      <c r="F998" s="177">
        <f>'Permitted Sources'!J822</f>
        <v>8.9</v>
      </c>
      <c r="G998" s="177">
        <f>'Permitted Sources'!K822</f>
        <v>0.13</v>
      </c>
      <c r="H998" s="177">
        <f>'Permitted Sources'!L822</f>
        <v>1.5</v>
      </c>
      <c r="I998" s="177">
        <f>'Permitted Sources'!M822</f>
        <v>0.03</v>
      </c>
      <c r="J998" s="177" t="str">
        <f>'Permitted Sources'!N822</f>
        <v/>
      </c>
      <c r="K998" s="221" t="str">
        <f>VLOOKUP(C998,fips_xref!$A$5:$H$28,8,FALSE)</f>
        <v>Total</v>
      </c>
      <c r="L998" s="25" t="str">
        <f t="shared" si="15"/>
        <v>Heaters</v>
      </c>
    </row>
    <row r="999" spans="1:12" x14ac:dyDescent="0.2">
      <c r="A999" s="138" t="str">
        <f>'Permitted Sources'!A823</f>
        <v>WYDEQ Permitted Sources</v>
      </c>
      <c r="B999" s="138" t="str">
        <f>'Permitted Sources'!B823</f>
        <v>56</v>
      </c>
      <c r="C999" s="138">
        <f>'Permitted Sources'!C823</f>
        <v>56007</v>
      </c>
      <c r="D999" s="138">
        <f>'Permitted Sources'!F823</f>
        <v>31000404</v>
      </c>
      <c r="E999" t="str">
        <f>'Permitted Sources'!I823</f>
        <v>Process Heaters</v>
      </c>
      <c r="F999" s="177">
        <f>'Permitted Sources'!J823</f>
        <v>19.899999999999999</v>
      </c>
      <c r="G999" s="177">
        <f>'Permitted Sources'!K823</f>
        <v>0.28000000000000003</v>
      </c>
      <c r="H999" s="177">
        <f>'Permitted Sources'!L823</f>
        <v>3.5</v>
      </c>
      <c r="I999" s="177">
        <f>'Permitted Sources'!M823</f>
        <v>0.06</v>
      </c>
      <c r="J999" s="177" t="str">
        <f>'Permitted Sources'!N823</f>
        <v/>
      </c>
      <c r="K999" s="221" t="str">
        <f>VLOOKUP(C999,fips_xref!$A$5:$H$28,8,FALSE)</f>
        <v>Total</v>
      </c>
      <c r="L999" s="25" t="str">
        <f t="shared" si="15"/>
        <v>Heaters</v>
      </c>
    </row>
    <row r="1000" spans="1:12" x14ac:dyDescent="0.2">
      <c r="A1000" s="138" t="str">
        <f>'Permitted Sources'!A824</f>
        <v>WYDEQ Permitted Sources</v>
      </c>
      <c r="B1000" s="138" t="str">
        <f>'Permitted Sources'!B824</f>
        <v>56</v>
      </c>
      <c r="C1000" s="138">
        <f>'Permitted Sources'!C824</f>
        <v>56007</v>
      </c>
      <c r="D1000" s="138">
        <f>'Permitted Sources'!F824</f>
        <v>31000209</v>
      </c>
      <c r="E1000" t="str">
        <f>'Permitted Sources'!I824</f>
        <v>Other Not Classified</v>
      </c>
      <c r="F1000" s="177">
        <f>'Permitted Sources'!J824</f>
        <v>8.3000000000000007</v>
      </c>
      <c r="G1000" s="177">
        <f>'Permitted Sources'!K824</f>
        <v>0.12</v>
      </c>
      <c r="H1000" s="177">
        <f>'Permitted Sources'!L824</f>
        <v>0.9</v>
      </c>
      <c r="I1000" s="177">
        <f>'Permitted Sources'!M824</f>
        <v>28</v>
      </c>
      <c r="J1000" s="177" t="str">
        <f>'Permitted Sources'!N824</f>
        <v/>
      </c>
      <c r="K1000" s="221" t="str">
        <f>VLOOKUP(C1000,fips_xref!$A$5:$H$28,8,FALSE)</f>
        <v>Total</v>
      </c>
      <c r="L1000" s="25" t="str">
        <f t="shared" si="15"/>
        <v>Other Not Classified</v>
      </c>
    </row>
    <row r="1001" spans="1:12" x14ac:dyDescent="0.2">
      <c r="A1001" s="138" t="str">
        <f>'Permitted Sources'!A825</f>
        <v>WYDEQ Permitted Sources</v>
      </c>
      <c r="B1001" s="138" t="str">
        <f>'Permitted Sources'!B825</f>
        <v>56</v>
      </c>
      <c r="C1001" s="138">
        <f>'Permitted Sources'!C825</f>
        <v>56007</v>
      </c>
      <c r="D1001" s="138">
        <f>'Permitted Sources'!F825</f>
        <v>31000404</v>
      </c>
      <c r="E1001" t="str">
        <f>'Permitted Sources'!I825</f>
        <v>Process Heaters</v>
      </c>
      <c r="F1001" s="177">
        <f>'Permitted Sources'!J825</f>
        <v>1.4</v>
      </c>
      <c r="G1001" s="177">
        <f>'Permitted Sources'!K825</f>
        <v>0.03</v>
      </c>
      <c r="H1001" s="177">
        <f>'Permitted Sources'!L825</f>
        <v>0.2</v>
      </c>
      <c r="I1001" s="177" t="str">
        <f>'Permitted Sources'!M825</f>
        <v/>
      </c>
      <c r="J1001" s="177" t="str">
        <f>'Permitted Sources'!N825</f>
        <v/>
      </c>
      <c r="K1001" s="221" t="str">
        <f>VLOOKUP(C1001,fips_xref!$A$5:$H$28,8,FALSE)</f>
        <v>Total</v>
      </c>
      <c r="L1001" s="25" t="str">
        <f t="shared" si="15"/>
        <v>Heaters</v>
      </c>
    </row>
    <row r="1002" spans="1:12" x14ac:dyDescent="0.2">
      <c r="A1002" s="138" t="str">
        <f>'Permitted Sources'!A826</f>
        <v>WYDEQ Permitted Sources</v>
      </c>
      <c r="B1002" s="138" t="str">
        <f>'Permitted Sources'!B826</f>
        <v>56</v>
      </c>
      <c r="C1002" s="138">
        <f>'Permitted Sources'!C826</f>
        <v>56007</v>
      </c>
      <c r="D1002" s="138">
        <f>'Permitted Sources'!F826</f>
        <v>31000404</v>
      </c>
      <c r="E1002" t="str">
        <f>'Permitted Sources'!I826</f>
        <v>Process Heaters</v>
      </c>
      <c r="F1002" s="177">
        <f>'Permitted Sources'!J826</f>
        <v>3.7</v>
      </c>
      <c r="G1002" s="177">
        <f>'Permitted Sources'!K826</f>
        <v>7.0000000000000007E-2</v>
      </c>
      <c r="H1002" s="177">
        <f>'Permitted Sources'!L826</f>
        <v>0.4</v>
      </c>
      <c r="I1002" s="177">
        <f>'Permitted Sources'!M826</f>
        <v>0.01</v>
      </c>
      <c r="J1002" s="177" t="str">
        <f>'Permitted Sources'!N826</f>
        <v/>
      </c>
      <c r="K1002" s="221" t="str">
        <f>VLOOKUP(C1002,fips_xref!$A$5:$H$28,8,FALSE)</f>
        <v>Total</v>
      </c>
      <c r="L1002" s="25" t="str">
        <f t="shared" si="15"/>
        <v>Heaters</v>
      </c>
    </row>
    <row r="1003" spans="1:12" x14ac:dyDescent="0.2">
      <c r="A1003" s="138" t="str">
        <f>'Permitted Sources'!A827</f>
        <v>WYDEQ Permitted Sources</v>
      </c>
      <c r="B1003" s="138" t="str">
        <f>'Permitted Sources'!B827</f>
        <v>56</v>
      </c>
      <c r="C1003" s="138">
        <f>'Permitted Sources'!C827</f>
        <v>56007</v>
      </c>
      <c r="D1003" s="138">
        <f>'Permitted Sources'!F827</f>
        <v>31000228</v>
      </c>
      <c r="E1003" t="str">
        <f>'Permitted Sources'!I827</f>
        <v>Dehydrator</v>
      </c>
      <c r="F1003" s="177">
        <f>'Permitted Sources'!J827</f>
        <v>0.3</v>
      </c>
      <c r="G1003" s="177">
        <f>'Permitted Sources'!K827</f>
        <v>0</v>
      </c>
      <c r="H1003" s="177">
        <f>'Permitted Sources'!L827</f>
        <v>0.3</v>
      </c>
      <c r="I1003" s="177" t="str">
        <f>'Permitted Sources'!M827</f>
        <v/>
      </c>
      <c r="J1003" s="177" t="str">
        <f>'Permitted Sources'!N827</f>
        <v/>
      </c>
      <c r="K1003" s="221" t="str">
        <f>VLOOKUP(C1003,fips_xref!$A$5:$H$28,8,FALSE)</f>
        <v>Total</v>
      </c>
      <c r="L1003" s="25" t="str">
        <f t="shared" si="15"/>
        <v>Dehydrator</v>
      </c>
    </row>
    <row r="1004" spans="1:12" x14ac:dyDescent="0.2">
      <c r="A1004" s="138" t="str">
        <f>'Permitted Sources'!A828</f>
        <v>WYDEQ Permitted Sources</v>
      </c>
      <c r="B1004" s="138" t="str">
        <f>'Permitted Sources'!B828</f>
        <v>56</v>
      </c>
      <c r="C1004" s="138">
        <f>'Permitted Sources'!C828</f>
        <v>56007</v>
      </c>
      <c r="D1004" s="138">
        <f>'Permitted Sources'!F828</f>
        <v>31000227</v>
      </c>
      <c r="E1004" t="str">
        <f>'Permitted Sources'!I828</f>
        <v>Dehydrator</v>
      </c>
      <c r="F1004" s="177">
        <f>'Permitted Sources'!J828</f>
        <v>0</v>
      </c>
      <c r="G1004" s="177">
        <f>'Permitted Sources'!K828</f>
        <v>0.5</v>
      </c>
      <c r="H1004" s="177">
        <f>'Permitted Sources'!L828</f>
        <v>0</v>
      </c>
      <c r="I1004" s="177" t="str">
        <f>'Permitted Sources'!M828</f>
        <v/>
      </c>
      <c r="J1004" s="177" t="str">
        <f>'Permitted Sources'!N828</f>
        <v/>
      </c>
      <c r="K1004" s="221" t="str">
        <f>VLOOKUP(C1004,fips_xref!$A$5:$H$28,8,FALSE)</f>
        <v>Total</v>
      </c>
      <c r="L1004" s="25" t="str">
        <f t="shared" si="15"/>
        <v>Dehydrator</v>
      </c>
    </row>
    <row r="1005" spans="1:12" x14ac:dyDescent="0.2">
      <c r="A1005" s="138" t="str">
        <f>'Permitted Sources'!A829</f>
        <v>WYDEQ Permitted Sources</v>
      </c>
      <c r="B1005" s="138" t="str">
        <f>'Permitted Sources'!B829</f>
        <v>56</v>
      </c>
      <c r="C1005" s="138">
        <f>'Permitted Sources'!C829</f>
        <v>56007</v>
      </c>
      <c r="D1005" s="138">
        <f>'Permitted Sources'!F829</f>
        <v>31000220</v>
      </c>
      <c r="E1005" t="str">
        <f>'Permitted Sources'!I829</f>
        <v>Permitted Fugitives</v>
      </c>
      <c r="F1005" s="177">
        <f>'Permitted Sources'!J829</f>
        <v>0</v>
      </c>
      <c r="G1005" s="177">
        <f>'Permitted Sources'!K829</f>
        <v>1.5</v>
      </c>
      <c r="H1005" s="177">
        <f>'Permitted Sources'!L829</f>
        <v>0</v>
      </c>
      <c r="I1005" s="177" t="str">
        <f>'Permitted Sources'!M829</f>
        <v/>
      </c>
      <c r="J1005" s="177" t="str">
        <f>'Permitted Sources'!N829</f>
        <v/>
      </c>
      <c r="K1005" s="221" t="str">
        <f>VLOOKUP(C1005,fips_xref!$A$5:$H$28,8,FALSE)</f>
        <v>Total</v>
      </c>
      <c r="L1005" s="25" t="str">
        <f t="shared" si="15"/>
        <v>Fugitives</v>
      </c>
    </row>
    <row r="1006" spans="1:12" x14ac:dyDescent="0.2">
      <c r="A1006" s="138" t="str">
        <f>'Permitted Sources'!A830</f>
        <v>WYDEQ Permitted Sources</v>
      </c>
      <c r="B1006" s="138" t="str">
        <f>'Permitted Sources'!B830</f>
        <v>56</v>
      </c>
      <c r="C1006" s="138">
        <f>'Permitted Sources'!C830</f>
        <v>56007</v>
      </c>
      <c r="D1006" s="138">
        <f>'Permitted Sources'!F830</f>
        <v>31000228</v>
      </c>
      <c r="E1006" t="str">
        <f>'Permitted Sources'!I830</f>
        <v>Dehydrator</v>
      </c>
      <c r="F1006" s="177">
        <f>'Permitted Sources'!J830</f>
        <v>0.3</v>
      </c>
      <c r="G1006" s="177">
        <f>'Permitted Sources'!K830</f>
        <v>0</v>
      </c>
      <c r="H1006" s="177">
        <f>'Permitted Sources'!L830</f>
        <v>0.1</v>
      </c>
      <c r="I1006" s="177" t="str">
        <f>'Permitted Sources'!M830</f>
        <v/>
      </c>
      <c r="J1006" s="177" t="str">
        <f>'Permitted Sources'!N830</f>
        <v/>
      </c>
      <c r="K1006" s="221" t="str">
        <f>VLOOKUP(C1006,fips_xref!$A$5:$H$28,8,FALSE)</f>
        <v>Total</v>
      </c>
      <c r="L1006" s="25" t="str">
        <f t="shared" si="15"/>
        <v>Dehydrator</v>
      </c>
    </row>
    <row r="1007" spans="1:12" x14ac:dyDescent="0.2">
      <c r="A1007" s="138" t="str">
        <f>'Permitted Sources'!A831</f>
        <v>WYDEQ Permitted Sources</v>
      </c>
      <c r="B1007" s="138" t="str">
        <f>'Permitted Sources'!B831</f>
        <v>56</v>
      </c>
      <c r="C1007" s="138">
        <f>'Permitted Sources'!C831</f>
        <v>56007</v>
      </c>
      <c r="D1007" s="138">
        <f>'Permitted Sources'!F831</f>
        <v>40400312</v>
      </c>
      <c r="E1007" t="str">
        <f>'Permitted Sources'!I831</f>
        <v>Permitted Tank Losses</v>
      </c>
      <c r="F1007" s="177">
        <f>'Permitted Sources'!J831</f>
        <v>6.1</v>
      </c>
      <c r="G1007" s="177">
        <f>'Permitted Sources'!K831</f>
        <v>23.4</v>
      </c>
      <c r="H1007" s="177">
        <f>'Permitted Sources'!L831</f>
        <v>1.5</v>
      </c>
      <c r="I1007" s="177" t="str">
        <f>'Permitted Sources'!M831</f>
        <v/>
      </c>
      <c r="J1007" s="177" t="str">
        <f>'Permitted Sources'!N831</f>
        <v/>
      </c>
      <c r="K1007" s="221" t="str">
        <f>VLOOKUP(C1007,fips_xref!$A$5:$H$28,8,FALSE)</f>
        <v>Total</v>
      </c>
      <c r="L1007" s="25" t="str">
        <f t="shared" si="15"/>
        <v xml:space="preserve">Condensate tank </v>
      </c>
    </row>
    <row r="1008" spans="1:12" x14ac:dyDescent="0.2">
      <c r="A1008" s="138" t="str">
        <f>'Permitted Sources'!A832</f>
        <v>WYDEQ Permitted Sources</v>
      </c>
      <c r="B1008" s="138" t="str">
        <f>'Permitted Sources'!B832</f>
        <v>56</v>
      </c>
      <c r="C1008" s="138">
        <f>'Permitted Sources'!C832</f>
        <v>56007</v>
      </c>
      <c r="D1008" s="138">
        <f>'Permitted Sources'!F832</f>
        <v>31000302</v>
      </c>
      <c r="E1008" t="str">
        <f>'Permitted Sources'!I832</f>
        <v>Dehydrator</v>
      </c>
      <c r="F1008" s="177">
        <f>'Permitted Sources'!J832</f>
        <v>0.2</v>
      </c>
      <c r="G1008" s="177">
        <f>'Permitted Sources'!K832</f>
        <v>4.5</v>
      </c>
      <c r="H1008" s="177">
        <f>'Permitted Sources'!L832</f>
        <v>0.2</v>
      </c>
      <c r="I1008" s="177" t="str">
        <f>'Permitted Sources'!M832</f>
        <v/>
      </c>
      <c r="J1008" s="177" t="str">
        <f>'Permitted Sources'!N832</f>
        <v/>
      </c>
      <c r="K1008" s="221" t="str">
        <f>VLOOKUP(C1008,fips_xref!$A$5:$H$28,8,FALSE)</f>
        <v>Total</v>
      </c>
      <c r="L1008" s="25" t="str">
        <f t="shared" si="15"/>
        <v>Dehydrator</v>
      </c>
    </row>
    <row r="1009" spans="1:12" x14ac:dyDescent="0.2">
      <c r="A1009" s="138" t="str">
        <f>'Permitted Sources'!A833</f>
        <v>WYDEQ Permitted Sources</v>
      </c>
      <c r="B1009" s="138" t="str">
        <f>'Permitted Sources'!B833</f>
        <v>56</v>
      </c>
      <c r="C1009" s="138">
        <f>'Permitted Sources'!C833</f>
        <v>56007</v>
      </c>
      <c r="D1009" s="138">
        <f>'Permitted Sources'!F833</f>
        <v>31000299</v>
      </c>
      <c r="E1009" t="str">
        <f>'Permitted Sources'!I833</f>
        <v>Other Not Classified</v>
      </c>
      <c r="F1009" s="177">
        <f>'Permitted Sources'!J833</f>
        <v>0.2</v>
      </c>
      <c r="G1009" s="177">
        <f>'Permitted Sources'!K833</f>
        <v>0.4</v>
      </c>
      <c r="H1009" s="177">
        <f>'Permitted Sources'!L833</f>
        <v>0.1</v>
      </c>
      <c r="I1009" s="177" t="str">
        <f>'Permitted Sources'!M833</f>
        <v/>
      </c>
      <c r="J1009" s="177" t="str">
        <f>'Permitted Sources'!N833</f>
        <v/>
      </c>
      <c r="K1009" s="221" t="str">
        <f>VLOOKUP(C1009,fips_xref!$A$5:$H$28,8,FALSE)</f>
        <v>Total</v>
      </c>
      <c r="L1009" s="25" t="str">
        <f t="shared" si="15"/>
        <v>Other Not Classified</v>
      </c>
    </row>
    <row r="1010" spans="1:12" x14ac:dyDescent="0.2">
      <c r="A1010" s="138" t="str">
        <f>'Permitted Sources'!A834</f>
        <v>WYDEQ Permitted Sources</v>
      </c>
      <c r="B1010" s="138" t="str">
        <f>'Permitted Sources'!B834</f>
        <v>56</v>
      </c>
      <c r="C1010" s="138">
        <f>'Permitted Sources'!C834</f>
        <v>56007</v>
      </c>
      <c r="D1010" s="138">
        <f>'Permitted Sources'!F834</f>
        <v>31000228</v>
      </c>
      <c r="E1010" t="str">
        <f>'Permitted Sources'!I834</f>
        <v>Dehydrator</v>
      </c>
      <c r="F1010" s="177">
        <f>'Permitted Sources'!J834</f>
        <v>0.2</v>
      </c>
      <c r="G1010" s="177">
        <f>'Permitted Sources'!K834</f>
        <v>0</v>
      </c>
      <c r="H1010" s="177">
        <f>'Permitted Sources'!L834</f>
        <v>0.2</v>
      </c>
      <c r="I1010" s="177" t="str">
        <f>'Permitted Sources'!M834</f>
        <v/>
      </c>
      <c r="J1010" s="177" t="str">
        <f>'Permitted Sources'!N834</f>
        <v/>
      </c>
      <c r="K1010" s="221" t="str">
        <f>VLOOKUP(C1010,fips_xref!$A$5:$H$28,8,FALSE)</f>
        <v>Total</v>
      </c>
      <c r="L1010" s="25" t="str">
        <f t="shared" si="15"/>
        <v>Dehydrator</v>
      </c>
    </row>
    <row r="1011" spans="1:12" x14ac:dyDescent="0.2">
      <c r="A1011" s="138" t="str">
        <f>'Permitted Sources'!A835</f>
        <v>WYDEQ Permitted Sources</v>
      </c>
      <c r="B1011" s="138" t="str">
        <f>'Permitted Sources'!B835</f>
        <v>56</v>
      </c>
      <c r="C1011" s="138">
        <f>'Permitted Sources'!C835</f>
        <v>56007</v>
      </c>
      <c r="D1011" s="138">
        <f>'Permitted Sources'!F835</f>
        <v>31000227</v>
      </c>
      <c r="E1011" t="str">
        <f>'Permitted Sources'!I835</f>
        <v>Dehydrator</v>
      </c>
      <c r="F1011" s="177">
        <f>'Permitted Sources'!J835</f>
        <v>0</v>
      </c>
      <c r="G1011" s="177">
        <f>'Permitted Sources'!K835</f>
        <v>0.4</v>
      </c>
      <c r="H1011" s="177">
        <f>'Permitted Sources'!L835</f>
        <v>0</v>
      </c>
      <c r="I1011" s="177" t="str">
        <f>'Permitted Sources'!M835</f>
        <v/>
      </c>
      <c r="J1011" s="177" t="str">
        <f>'Permitted Sources'!N835</f>
        <v/>
      </c>
      <c r="K1011" s="221" t="str">
        <f>VLOOKUP(C1011,fips_xref!$A$5:$H$28,8,FALSE)</f>
        <v>Total</v>
      </c>
      <c r="L1011" s="25" t="str">
        <f t="shared" si="15"/>
        <v>Dehydrator</v>
      </c>
    </row>
    <row r="1012" spans="1:12" x14ac:dyDescent="0.2">
      <c r="A1012" s="138" t="str">
        <f>'Permitted Sources'!A836</f>
        <v>WYDEQ Permitted Sources</v>
      </c>
      <c r="B1012" s="138" t="str">
        <f>'Permitted Sources'!B836</f>
        <v>56</v>
      </c>
      <c r="C1012" s="138">
        <f>'Permitted Sources'!C836</f>
        <v>56007</v>
      </c>
      <c r="D1012" s="138">
        <f>'Permitted Sources'!F836</f>
        <v>31000220</v>
      </c>
      <c r="E1012" t="str">
        <f>'Permitted Sources'!I836</f>
        <v>Permitted Fugitives</v>
      </c>
      <c r="F1012" s="177">
        <f>'Permitted Sources'!J836</f>
        <v>0</v>
      </c>
      <c r="G1012" s="177">
        <f>'Permitted Sources'!K836</f>
        <v>0.4</v>
      </c>
      <c r="H1012" s="177">
        <f>'Permitted Sources'!L836</f>
        <v>0</v>
      </c>
      <c r="I1012" s="177" t="str">
        <f>'Permitted Sources'!M836</f>
        <v/>
      </c>
      <c r="J1012" s="177" t="str">
        <f>'Permitted Sources'!N836</f>
        <v/>
      </c>
      <c r="K1012" s="221" t="str">
        <f>VLOOKUP(C1012,fips_xref!$A$5:$H$28,8,FALSE)</f>
        <v>Total</v>
      </c>
      <c r="L1012" s="25" t="str">
        <f t="shared" si="15"/>
        <v>Fugitives</v>
      </c>
    </row>
    <row r="1013" spans="1:12" x14ac:dyDescent="0.2">
      <c r="A1013" s="138" t="str">
        <f>'Permitted Sources'!A837</f>
        <v>WYDEQ Permitted Sources</v>
      </c>
      <c r="B1013" s="138" t="str">
        <f>'Permitted Sources'!B837</f>
        <v>56</v>
      </c>
      <c r="C1013" s="138">
        <f>'Permitted Sources'!C837</f>
        <v>56007</v>
      </c>
      <c r="D1013" s="138">
        <f>'Permitted Sources'!F837</f>
        <v>31000220</v>
      </c>
      <c r="E1013" t="str">
        <f>'Permitted Sources'!I837</f>
        <v>Permitted Fugitives</v>
      </c>
      <c r="F1013" s="177">
        <f>'Permitted Sources'!J837</f>
        <v>0</v>
      </c>
      <c r="G1013" s="177">
        <f>'Permitted Sources'!K837</f>
        <v>2.1999999999999999E-2</v>
      </c>
      <c r="H1013" s="177">
        <f>'Permitted Sources'!L837</f>
        <v>0</v>
      </c>
      <c r="I1013" s="177" t="str">
        <f>'Permitted Sources'!M837</f>
        <v/>
      </c>
      <c r="J1013" s="177" t="str">
        <f>'Permitted Sources'!N837</f>
        <v/>
      </c>
      <c r="K1013" s="221" t="str">
        <f>VLOOKUP(C1013,fips_xref!$A$5:$H$28,8,FALSE)</f>
        <v>Total</v>
      </c>
      <c r="L1013" s="25" t="str">
        <f t="shared" si="15"/>
        <v>Fugitives</v>
      </c>
    </row>
    <row r="1014" spans="1:12" x14ac:dyDescent="0.2">
      <c r="A1014" s="138" t="str">
        <f>'Permitted Sources'!A838</f>
        <v>WYDEQ Permitted Sources</v>
      </c>
      <c r="B1014" s="138" t="str">
        <f>'Permitted Sources'!B838</f>
        <v>56</v>
      </c>
      <c r="C1014" s="138">
        <f>'Permitted Sources'!C838</f>
        <v>56007</v>
      </c>
      <c r="D1014" s="138">
        <f>'Permitted Sources'!F838</f>
        <v>31000302</v>
      </c>
      <c r="E1014" t="str">
        <f>'Permitted Sources'!I838</f>
        <v>Dehydrator</v>
      </c>
      <c r="F1014" s="177">
        <f>'Permitted Sources'!J838</f>
        <v>0</v>
      </c>
      <c r="G1014" s="177">
        <f>'Permitted Sources'!K838</f>
        <v>0</v>
      </c>
      <c r="H1014" s="177">
        <f>'Permitted Sources'!L838</f>
        <v>0</v>
      </c>
      <c r="I1014" s="177" t="str">
        <f>'Permitted Sources'!M838</f>
        <v/>
      </c>
      <c r="J1014" s="177" t="str">
        <f>'Permitted Sources'!N838</f>
        <v/>
      </c>
      <c r="K1014" s="221" t="str">
        <f>VLOOKUP(C1014,fips_xref!$A$5:$H$28,8,FALSE)</f>
        <v>Total</v>
      </c>
      <c r="L1014" s="25" t="str">
        <f t="shared" si="15"/>
        <v>Dehydrator</v>
      </c>
    </row>
    <row r="1015" spans="1:12" x14ac:dyDescent="0.2">
      <c r="A1015" s="138" t="str">
        <f>'Permitted Sources'!A839</f>
        <v>WYDEQ Permitted Sources</v>
      </c>
      <c r="B1015" s="138" t="str">
        <f>'Permitted Sources'!B839</f>
        <v>56</v>
      </c>
      <c r="C1015" s="138">
        <f>'Permitted Sources'!C839</f>
        <v>56007</v>
      </c>
      <c r="D1015" s="138">
        <f>'Permitted Sources'!F839</f>
        <v>31000301</v>
      </c>
      <c r="E1015" t="str">
        <f>'Permitted Sources'!I839</f>
        <v>Dehydrator</v>
      </c>
      <c r="F1015" s="177">
        <f>'Permitted Sources'!J839</f>
        <v>0</v>
      </c>
      <c r="G1015" s="177">
        <f>'Permitted Sources'!K839</f>
        <v>17.2</v>
      </c>
      <c r="H1015" s="177">
        <f>'Permitted Sources'!L839</f>
        <v>0</v>
      </c>
      <c r="I1015" s="177" t="str">
        <f>'Permitted Sources'!M839</f>
        <v/>
      </c>
      <c r="J1015" s="177" t="str">
        <f>'Permitted Sources'!N839</f>
        <v/>
      </c>
      <c r="K1015" s="221" t="str">
        <f>VLOOKUP(C1015,fips_xref!$A$5:$H$28,8,FALSE)</f>
        <v>Total</v>
      </c>
      <c r="L1015" s="25" t="str">
        <f t="shared" si="15"/>
        <v>Dehydrator</v>
      </c>
    </row>
    <row r="1016" spans="1:12" x14ac:dyDescent="0.2">
      <c r="A1016" s="138" t="str">
        <f>'Permitted Sources'!A840</f>
        <v>WYDEQ Permitted Sources</v>
      </c>
      <c r="B1016" s="138" t="str">
        <f>'Permitted Sources'!B840</f>
        <v>56</v>
      </c>
      <c r="C1016" s="138">
        <f>'Permitted Sources'!C840</f>
        <v>56007</v>
      </c>
      <c r="D1016" s="138">
        <f>'Permitted Sources'!F840</f>
        <v>31000301</v>
      </c>
      <c r="E1016" t="str">
        <f>'Permitted Sources'!I840</f>
        <v>Dehydrator</v>
      </c>
      <c r="F1016" s="177">
        <f>'Permitted Sources'!J840</f>
        <v>0</v>
      </c>
      <c r="G1016" s="177">
        <f>'Permitted Sources'!K840</f>
        <v>0</v>
      </c>
      <c r="H1016" s="177">
        <f>'Permitted Sources'!L840</f>
        <v>0</v>
      </c>
      <c r="I1016" s="177" t="str">
        <f>'Permitted Sources'!M840</f>
        <v/>
      </c>
      <c r="J1016" s="177" t="str">
        <f>'Permitted Sources'!N840</f>
        <v/>
      </c>
      <c r="K1016" s="221" t="str">
        <f>VLOOKUP(C1016,fips_xref!$A$5:$H$28,8,FALSE)</f>
        <v>Total</v>
      </c>
      <c r="L1016" s="25" t="str">
        <f t="shared" si="15"/>
        <v>Dehydrator</v>
      </c>
    </row>
    <row r="1017" spans="1:12" x14ac:dyDescent="0.2">
      <c r="A1017" s="138" t="str">
        <f>'Permitted Sources'!A841</f>
        <v>WYDEQ Permitted Sources</v>
      </c>
      <c r="B1017" s="138" t="str">
        <f>'Permitted Sources'!B841</f>
        <v>56</v>
      </c>
      <c r="C1017" s="138">
        <f>'Permitted Sources'!C841</f>
        <v>56007</v>
      </c>
      <c r="D1017" s="138">
        <f>'Permitted Sources'!F841</f>
        <v>31000404</v>
      </c>
      <c r="E1017" t="str">
        <f>'Permitted Sources'!I841</f>
        <v>Process Heaters</v>
      </c>
      <c r="F1017" s="177">
        <f>'Permitted Sources'!J841</f>
        <v>1.35</v>
      </c>
      <c r="G1017" s="177">
        <f>'Permitted Sources'!K841</f>
        <v>0.06</v>
      </c>
      <c r="H1017" s="177">
        <f>'Permitted Sources'!L841</f>
        <v>0.3</v>
      </c>
      <c r="I1017" s="177" t="str">
        <f>'Permitted Sources'!M841</f>
        <v/>
      </c>
      <c r="J1017" s="177" t="str">
        <f>'Permitted Sources'!N841</f>
        <v/>
      </c>
      <c r="K1017" s="221" t="str">
        <f>VLOOKUP(C1017,fips_xref!$A$5:$H$28,8,FALSE)</f>
        <v>Total</v>
      </c>
      <c r="L1017" s="25" t="str">
        <f t="shared" si="15"/>
        <v>Heaters</v>
      </c>
    </row>
    <row r="1018" spans="1:12" x14ac:dyDescent="0.2">
      <c r="A1018" s="138" t="str">
        <f>'Permitted Sources'!A842</f>
        <v>WYDEQ Permitted Sources</v>
      </c>
      <c r="B1018" s="138" t="str">
        <f>'Permitted Sources'!B842</f>
        <v>56</v>
      </c>
      <c r="C1018" s="138">
        <f>'Permitted Sources'!C842</f>
        <v>56007</v>
      </c>
      <c r="D1018" s="138">
        <f>'Permitted Sources'!F842</f>
        <v>31000302</v>
      </c>
      <c r="E1018" t="str">
        <f>'Permitted Sources'!I842</f>
        <v>Dehydrator</v>
      </c>
      <c r="F1018" s="177">
        <f>'Permitted Sources'!J842</f>
        <v>0</v>
      </c>
      <c r="G1018" s="177">
        <f>'Permitted Sources'!K842</f>
        <v>0</v>
      </c>
      <c r="H1018" s="177">
        <f>'Permitted Sources'!L842</f>
        <v>0</v>
      </c>
      <c r="I1018" s="177" t="str">
        <f>'Permitted Sources'!M842</f>
        <v/>
      </c>
      <c r="J1018" s="177" t="str">
        <f>'Permitted Sources'!N842</f>
        <v/>
      </c>
      <c r="K1018" s="221" t="str">
        <f>VLOOKUP(C1018,fips_xref!$A$5:$H$28,8,FALSE)</f>
        <v>Total</v>
      </c>
      <c r="L1018" s="25" t="str">
        <f t="shared" si="15"/>
        <v>Dehydrator</v>
      </c>
    </row>
    <row r="1019" spans="1:12" x14ac:dyDescent="0.2">
      <c r="A1019" s="138" t="str">
        <f>'Permitted Sources'!A843</f>
        <v>WYDEQ Permitted Sources</v>
      </c>
      <c r="B1019" s="138" t="str">
        <f>'Permitted Sources'!B843</f>
        <v>56</v>
      </c>
      <c r="C1019" s="138">
        <f>'Permitted Sources'!C843</f>
        <v>56007</v>
      </c>
      <c r="D1019" s="138">
        <f>'Permitted Sources'!F843</f>
        <v>31000404</v>
      </c>
      <c r="E1019" t="str">
        <f>'Permitted Sources'!I843</f>
        <v>Process Heaters</v>
      </c>
      <c r="F1019" s="177">
        <f>'Permitted Sources'!J843</f>
        <v>0</v>
      </c>
      <c r="G1019" s="177">
        <f>'Permitted Sources'!K843</f>
        <v>0</v>
      </c>
      <c r="H1019" s="177">
        <f>'Permitted Sources'!L843</f>
        <v>0</v>
      </c>
      <c r="I1019" s="177" t="str">
        <f>'Permitted Sources'!M843</f>
        <v/>
      </c>
      <c r="J1019" s="177" t="str">
        <f>'Permitted Sources'!N843</f>
        <v/>
      </c>
      <c r="K1019" s="221" t="str">
        <f>VLOOKUP(C1019,fips_xref!$A$5:$H$28,8,FALSE)</f>
        <v>Total</v>
      </c>
      <c r="L1019" s="25" t="str">
        <f t="shared" si="15"/>
        <v>Heaters</v>
      </c>
    </row>
    <row r="1020" spans="1:12" x14ac:dyDescent="0.2">
      <c r="A1020" s="138" t="str">
        <f>'Permitted Sources'!A844</f>
        <v>WYDEQ Permitted Sources</v>
      </c>
      <c r="B1020" s="138" t="str">
        <f>'Permitted Sources'!B844</f>
        <v>56</v>
      </c>
      <c r="C1020" s="138">
        <f>'Permitted Sources'!C844</f>
        <v>56007</v>
      </c>
      <c r="D1020" s="138">
        <f>'Permitted Sources'!F844</f>
        <v>31000220</v>
      </c>
      <c r="E1020" t="str">
        <f>'Permitted Sources'!I844</f>
        <v>Permitted Fugitives</v>
      </c>
      <c r="F1020" s="177">
        <f>'Permitted Sources'!J844</f>
        <v>0</v>
      </c>
      <c r="G1020" s="177">
        <f>'Permitted Sources'!K844</f>
        <v>0.34</v>
      </c>
      <c r="H1020" s="177">
        <f>'Permitted Sources'!L844</f>
        <v>0</v>
      </c>
      <c r="I1020" s="177" t="str">
        <f>'Permitted Sources'!M844</f>
        <v/>
      </c>
      <c r="J1020" s="177" t="str">
        <f>'Permitted Sources'!N844</f>
        <v/>
      </c>
      <c r="K1020" s="221" t="str">
        <f>VLOOKUP(C1020,fips_xref!$A$5:$H$28,8,FALSE)</f>
        <v>Total</v>
      </c>
      <c r="L1020" s="25" t="str">
        <f t="shared" si="15"/>
        <v>Fugitives</v>
      </c>
    </row>
    <row r="1021" spans="1:12" x14ac:dyDescent="0.2">
      <c r="A1021" s="138" t="str">
        <f>'Permitted Sources'!A845</f>
        <v>WYDEQ Permitted Sources</v>
      </c>
      <c r="B1021" s="138" t="str">
        <f>'Permitted Sources'!B845</f>
        <v>56</v>
      </c>
      <c r="C1021" s="138">
        <f>'Permitted Sources'!C845</f>
        <v>56007</v>
      </c>
      <c r="D1021" s="138">
        <f>'Permitted Sources'!F845</f>
        <v>31000299</v>
      </c>
      <c r="E1021" t="str">
        <f>'Permitted Sources'!I845</f>
        <v>Other Not Classified</v>
      </c>
      <c r="F1021" s="177">
        <f>'Permitted Sources'!J845</f>
        <v>0</v>
      </c>
      <c r="G1021" s="177">
        <f>'Permitted Sources'!K845</f>
        <v>0.34</v>
      </c>
      <c r="H1021" s="177">
        <f>'Permitted Sources'!L845</f>
        <v>0</v>
      </c>
      <c r="I1021" s="177" t="str">
        <f>'Permitted Sources'!M845</f>
        <v/>
      </c>
      <c r="J1021" s="177" t="str">
        <f>'Permitted Sources'!N845</f>
        <v/>
      </c>
      <c r="K1021" s="221" t="str">
        <f>VLOOKUP(C1021,fips_xref!$A$5:$H$28,8,FALSE)</f>
        <v>Total</v>
      </c>
      <c r="L1021" s="25" t="str">
        <f t="shared" si="15"/>
        <v>Other Not Classified</v>
      </c>
    </row>
    <row r="1022" spans="1:12" x14ac:dyDescent="0.2">
      <c r="A1022" s="138" t="str">
        <f>'Permitted Sources'!A846</f>
        <v>WYDEQ Permitted Sources</v>
      </c>
      <c r="B1022" s="138" t="str">
        <f>'Permitted Sources'!B846</f>
        <v>56</v>
      </c>
      <c r="C1022" s="138">
        <f>'Permitted Sources'!C846</f>
        <v>56007</v>
      </c>
      <c r="D1022" s="138">
        <f>'Permitted Sources'!F846</f>
        <v>31000228</v>
      </c>
      <c r="E1022" t="str">
        <f>'Permitted Sources'!I846</f>
        <v>Dehydrator</v>
      </c>
      <c r="F1022" s="177">
        <f>'Permitted Sources'!J846</f>
        <v>0.20899999999999999</v>
      </c>
      <c r="G1022" s="177">
        <f>'Permitted Sources'!K846</f>
        <v>0</v>
      </c>
      <c r="H1022" s="177">
        <f>'Permitted Sources'!L846</f>
        <v>0.20899999999999999</v>
      </c>
      <c r="I1022" s="177" t="str">
        <f>'Permitted Sources'!M846</f>
        <v/>
      </c>
      <c r="J1022" s="177" t="str">
        <f>'Permitted Sources'!N846</f>
        <v/>
      </c>
      <c r="K1022" s="221" t="str">
        <f>VLOOKUP(C1022,fips_xref!$A$5:$H$28,8,FALSE)</f>
        <v>Total</v>
      </c>
      <c r="L1022" s="25" t="str">
        <f t="shared" si="15"/>
        <v>Dehydrator</v>
      </c>
    </row>
    <row r="1023" spans="1:12" x14ac:dyDescent="0.2">
      <c r="A1023" s="138" t="str">
        <f>'Permitted Sources'!A847</f>
        <v>WYDEQ Permitted Sources</v>
      </c>
      <c r="B1023" s="138" t="str">
        <f>'Permitted Sources'!B847</f>
        <v>56</v>
      </c>
      <c r="C1023" s="138">
        <f>'Permitted Sources'!C847</f>
        <v>56007</v>
      </c>
      <c r="D1023" s="138">
        <f>'Permitted Sources'!F847</f>
        <v>31000404</v>
      </c>
      <c r="E1023" t="str">
        <f>'Permitted Sources'!I847</f>
        <v>Process Heaters</v>
      </c>
      <c r="F1023" s="177">
        <f>'Permitted Sources'!J847</f>
        <v>0.104</v>
      </c>
      <c r="G1023" s="177">
        <f>'Permitted Sources'!K847</f>
        <v>0</v>
      </c>
      <c r="H1023" s="177">
        <f>'Permitted Sources'!L847</f>
        <v>0</v>
      </c>
      <c r="I1023" s="177" t="str">
        <f>'Permitted Sources'!M847</f>
        <v/>
      </c>
      <c r="J1023" s="177" t="str">
        <f>'Permitted Sources'!N847</f>
        <v/>
      </c>
      <c r="K1023" s="221" t="str">
        <f>VLOOKUP(C1023,fips_xref!$A$5:$H$28,8,FALSE)</f>
        <v>Total</v>
      </c>
      <c r="L1023" s="25" t="str">
        <f t="shared" si="15"/>
        <v>Heaters</v>
      </c>
    </row>
    <row r="1024" spans="1:12" x14ac:dyDescent="0.2">
      <c r="A1024" s="138" t="str">
        <f>'Permitted Sources'!A848</f>
        <v>WYDEQ Permitted Sources</v>
      </c>
      <c r="B1024" s="138" t="str">
        <f>'Permitted Sources'!B848</f>
        <v>56</v>
      </c>
      <c r="C1024" s="138">
        <f>'Permitted Sources'!C848</f>
        <v>56007</v>
      </c>
      <c r="D1024" s="138">
        <f>'Permitted Sources'!F848</f>
        <v>31000205</v>
      </c>
      <c r="E1024" t="str">
        <f>'Permitted Sources'!I848</f>
        <v xml:space="preserve">Natural Gas Production, Flares </v>
      </c>
      <c r="F1024" s="177">
        <f>'Permitted Sources'!J848</f>
        <v>0.1</v>
      </c>
      <c r="G1024" s="177">
        <f>'Permitted Sources'!K848</f>
        <v>9.4</v>
      </c>
      <c r="H1024" s="177">
        <f>'Permitted Sources'!L848</f>
        <v>0.1</v>
      </c>
      <c r="I1024" s="177" t="str">
        <f>'Permitted Sources'!M848</f>
        <v/>
      </c>
      <c r="J1024" s="177" t="str">
        <f>'Permitted Sources'!N848</f>
        <v/>
      </c>
      <c r="K1024" s="221" t="str">
        <f>VLOOKUP(C1024,fips_xref!$A$5:$H$28,8,FALSE)</f>
        <v>Total</v>
      </c>
      <c r="L1024" s="25" t="str">
        <f t="shared" si="15"/>
        <v xml:space="preserve">Natural Gas Production, Flares </v>
      </c>
    </row>
    <row r="1025" spans="1:12" x14ac:dyDescent="0.2">
      <c r="A1025" s="138" t="str">
        <f>'Permitted Sources'!A849</f>
        <v>WYDEQ Permitted Sources</v>
      </c>
      <c r="B1025" s="138" t="str">
        <f>'Permitted Sources'!B849</f>
        <v>56</v>
      </c>
      <c r="C1025" s="138">
        <f>'Permitted Sources'!C849</f>
        <v>56007</v>
      </c>
      <c r="D1025" s="138">
        <f>'Permitted Sources'!F849</f>
        <v>31000227</v>
      </c>
      <c r="E1025" t="str">
        <f>'Permitted Sources'!I849</f>
        <v>Dehydrator</v>
      </c>
      <c r="F1025" s="177">
        <f>'Permitted Sources'!J849</f>
        <v>0</v>
      </c>
      <c r="G1025" s="177">
        <f>'Permitted Sources'!K849</f>
        <v>3.7</v>
      </c>
      <c r="H1025" s="177">
        <f>'Permitted Sources'!L849</f>
        <v>0</v>
      </c>
      <c r="I1025" s="177" t="str">
        <f>'Permitted Sources'!M849</f>
        <v/>
      </c>
      <c r="J1025" s="177" t="str">
        <f>'Permitted Sources'!N849</f>
        <v/>
      </c>
      <c r="K1025" s="221" t="str">
        <f>VLOOKUP(C1025,fips_xref!$A$5:$H$28,8,FALSE)</f>
        <v>Total</v>
      </c>
      <c r="L1025" s="25" t="str">
        <f t="shared" si="15"/>
        <v>Dehydrator</v>
      </c>
    </row>
    <row r="1026" spans="1:12" x14ac:dyDescent="0.2">
      <c r="A1026" s="138" t="str">
        <f>'Permitted Sources'!A850</f>
        <v>WYDEQ Permitted Sources</v>
      </c>
      <c r="B1026" s="138" t="str">
        <f>'Permitted Sources'!B850</f>
        <v>56</v>
      </c>
      <c r="C1026" s="138">
        <f>'Permitted Sources'!C850</f>
        <v>56007</v>
      </c>
      <c r="D1026" s="138">
        <f>'Permitted Sources'!F850</f>
        <v>31000228</v>
      </c>
      <c r="E1026" t="str">
        <f>'Permitted Sources'!I850</f>
        <v>Dehydrator</v>
      </c>
      <c r="F1026" s="177">
        <f>'Permitted Sources'!J850</f>
        <v>0.1</v>
      </c>
      <c r="G1026" s="177">
        <f>'Permitted Sources'!K850</f>
        <v>0.1</v>
      </c>
      <c r="H1026" s="177">
        <f>'Permitted Sources'!L850</f>
        <v>0.1</v>
      </c>
      <c r="I1026" s="177" t="str">
        <f>'Permitted Sources'!M850</f>
        <v/>
      </c>
      <c r="J1026" s="177" t="str">
        <f>'Permitted Sources'!N850</f>
        <v/>
      </c>
      <c r="K1026" s="221" t="str">
        <f>VLOOKUP(C1026,fips_xref!$A$5:$H$28,8,FALSE)</f>
        <v>Total</v>
      </c>
      <c r="L1026" s="25" t="str">
        <f t="shared" si="15"/>
        <v>Dehydrator</v>
      </c>
    </row>
    <row r="1027" spans="1:12" x14ac:dyDescent="0.2">
      <c r="A1027" s="138" t="str">
        <f>'Permitted Sources'!A851</f>
        <v>WYDEQ Permitted Sources</v>
      </c>
      <c r="B1027" s="138" t="str">
        <f>'Permitted Sources'!B851</f>
        <v>56</v>
      </c>
      <c r="C1027" s="138">
        <f>'Permitted Sources'!C851</f>
        <v>56007</v>
      </c>
      <c r="D1027" s="138">
        <f>'Permitted Sources'!F851</f>
        <v>31000220</v>
      </c>
      <c r="E1027" t="str">
        <f>'Permitted Sources'!I851</f>
        <v>Permitted Fugitives</v>
      </c>
      <c r="F1027" s="177">
        <f>'Permitted Sources'!J851</f>
        <v>0</v>
      </c>
      <c r="G1027" s="177">
        <f>'Permitted Sources'!K851</f>
        <v>0.2</v>
      </c>
      <c r="H1027" s="177">
        <f>'Permitted Sources'!L851</f>
        <v>0</v>
      </c>
      <c r="I1027" s="177" t="str">
        <f>'Permitted Sources'!M851</f>
        <v/>
      </c>
      <c r="J1027" s="177" t="str">
        <f>'Permitted Sources'!N851</f>
        <v/>
      </c>
      <c r="K1027" s="221" t="str">
        <f>VLOOKUP(C1027,fips_xref!$A$5:$H$28,8,FALSE)</f>
        <v>Total</v>
      </c>
      <c r="L1027" s="25" t="str">
        <f t="shared" si="15"/>
        <v>Fugitives</v>
      </c>
    </row>
    <row r="1028" spans="1:12" x14ac:dyDescent="0.2">
      <c r="A1028" s="138" t="str">
        <f>'Permitted Sources'!A852</f>
        <v>WYDEQ Permitted Sources</v>
      </c>
      <c r="B1028" s="138" t="str">
        <f>'Permitted Sources'!B852</f>
        <v>56</v>
      </c>
      <c r="C1028" s="138">
        <f>'Permitted Sources'!C852</f>
        <v>56007</v>
      </c>
      <c r="D1028" s="138">
        <f>'Permitted Sources'!F852</f>
        <v>31000220</v>
      </c>
      <c r="E1028" t="str">
        <f>'Permitted Sources'!I852</f>
        <v>Permitted Fugitives</v>
      </c>
      <c r="F1028" s="177">
        <f>'Permitted Sources'!J852</f>
        <v>0</v>
      </c>
      <c r="G1028" s="177">
        <f>'Permitted Sources'!K852</f>
        <v>0.3</v>
      </c>
      <c r="H1028" s="177">
        <f>'Permitted Sources'!L852</f>
        <v>0</v>
      </c>
      <c r="I1028" s="177" t="str">
        <f>'Permitted Sources'!M852</f>
        <v/>
      </c>
      <c r="J1028" s="177" t="str">
        <f>'Permitted Sources'!N852</f>
        <v/>
      </c>
      <c r="K1028" s="221" t="str">
        <f>VLOOKUP(C1028,fips_xref!$A$5:$H$28,8,FALSE)</f>
        <v>Total</v>
      </c>
      <c r="L1028" s="25" t="str">
        <f t="shared" si="15"/>
        <v>Fugitives</v>
      </c>
    </row>
    <row r="1029" spans="1:12" x14ac:dyDescent="0.2">
      <c r="A1029" s="138" t="str">
        <f>'Permitted Sources'!A853</f>
        <v>WYDEQ Permitted Sources</v>
      </c>
      <c r="B1029" s="138" t="str">
        <f>'Permitted Sources'!B853</f>
        <v>56</v>
      </c>
      <c r="C1029" s="138">
        <f>'Permitted Sources'!C853</f>
        <v>56037</v>
      </c>
      <c r="D1029" s="138">
        <f>'Permitted Sources'!F853</f>
        <v>10201002</v>
      </c>
      <c r="E1029" t="str">
        <f>'Permitted Sources'!I853</f>
        <v>Process Heaters</v>
      </c>
      <c r="F1029" s="177">
        <f>'Permitted Sources'!J853</f>
        <v>0.438</v>
      </c>
      <c r="G1029" s="177">
        <f>'Permitted Sources'!K853</f>
        <v>0.438</v>
      </c>
      <c r="H1029" s="177">
        <f>'Permitted Sources'!L853</f>
        <v>0.876</v>
      </c>
      <c r="I1029" s="177" t="str">
        <f>'Permitted Sources'!M853</f>
        <v/>
      </c>
      <c r="J1029" s="177" t="str">
        <f>'Permitted Sources'!N853</f>
        <v/>
      </c>
      <c r="K1029" s="221" t="str">
        <f>VLOOKUP(C1029,fips_xref!$A$5:$H$28,8,FALSE)</f>
        <v>Total</v>
      </c>
      <c r="L1029" s="25" t="str">
        <f t="shared" si="15"/>
        <v>Heaters</v>
      </c>
    </row>
    <row r="1030" spans="1:12" x14ac:dyDescent="0.2">
      <c r="A1030" s="138" t="str">
        <f>'Permitted Sources'!A854</f>
        <v>WYDEQ Permitted Sources</v>
      </c>
      <c r="B1030" s="138" t="str">
        <f>'Permitted Sources'!B854</f>
        <v>56</v>
      </c>
      <c r="C1030" s="138">
        <f>'Permitted Sources'!C854</f>
        <v>56037</v>
      </c>
      <c r="D1030" s="138">
        <f>'Permitted Sources'!F854</f>
        <v>10201002</v>
      </c>
      <c r="E1030" t="str">
        <f>'Permitted Sources'!I854</f>
        <v>Process Heaters</v>
      </c>
      <c r="F1030" s="177">
        <f>'Permitted Sources'!J854</f>
        <v>12.263999999999999</v>
      </c>
      <c r="G1030" s="177">
        <f>'Permitted Sources'!K854</f>
        <v>0.876</v>
      </c>
      <c r="H1030" s="177">
        <f>'Permitted Sources'!L854</f>
        <v>15.768000000000001</v>
      </c>
      <c r="I1030" s="177" t="str">
        <f>'Permitted Sources'!M854</f>
        <v/>
      </c>
      <c r="J1030" s="177" t="str">
        <f>'Permitted Sources'!N854</f>
        <v/>
      </c>
      <c r="K1030" s="221" t="str">
        <f>VLOOKUP(C1030,fips_xref!$A$5:$H$28,8,FALSE)</f>
        <v>Total</v>
      </c>
      <c r="L1030" s="25" t="str">
        <f t="shared" si="15"/>
        <v>Heaters</v>
      </c>
    </row>
    <row r="1031" spans="1:12" x14ac:dyDescent="0.2">
      <c r="A1031" s="138" t="str">
        <f>'Permitted Sources'!A855</f>
        <v>WYDEQ Permitted Sources</v>
      </c>
      <c r="B1031" s="138" t="str">
        <f>'Permitted Sources'!B855</f>
        <v>56</v>
      </c>
      <c r="C1031" s="138">
        <f>'Permitted Sources'!C855</f>
        <v>56037</v>
      </c>
      <c r="D1031" s="138">
        <f>'Permitted Sources'!F855</f>
        <v>31000227</v>
      </c>
      <c r="E1031" t="str">
        <f>'Permitted Sources'!I855</f>
        <v>Dehydrator</v>
      </c>
      <c r="F1031" s="177">
        <f>'Permitted Sources'!J855</f>
        <v>0.219</v>
      </c>
      <c r="G1031" s="177">
        <f>'Permitted Sources'!K855</f>
        <v>4.3799999999999999E-2</v>
      </c>
      <c r="H1031" s="177">
        <f>'Permitted Sources'!L855</f>
        <v>0.35039999999999999</v>
      </c>
      <c r="I1031" s="177" t="str">
        <f>'Permitted Sources'!M855</f>
        <v/>
      </c>
      <c r="J1031" s="177" t="str">
        <f>'Permitted Sources'!N855</f>
        <v/>
      </c>
      <c r="K1031" s="221" t="str">
        <f>VLOOKUP(C1031,fips_xref!$A$5:$H$28,8,FALSE)</f>
        <v>Total</v>
      </c>
      <c r="L1031" s="25" t="str">
        <f t="shared" ref="L1031:L1044" si="16">IF(E1031="Unpermitted Fugitives","Fugitives",IF(E1031="Natural Gas Processing Facilities, Pump Seals","Fugitives",IF(E1031="Natural Gas Production, All Equipt Leak Fugitives","Fugitives",IF(E1031="External Combustion Boilers","Heaters",IF(E1031="Permitted Tank Losses","Condensate tank ",IF(E1031="Permitted Fugitives","Fugitives",IF(E1031="Process Heaters","Heaters",E1031)))))))</f>
        <v>Dehydrator</v>
      </c>
    </row>
    <row r="1032" spans="1:12" x14ac:dyDescent="0.2">
      <c r="A1032" s="138" t="str">
        <f>'Permitted Sources'!A856</f>
        <v>WYDEQ Permitted Sources</v>
      </c>
      <c r="B1032" s="138" t="str">
        <f>'Permitted Sources'!B856</f>
        <v>56</v>
      </c>
      <c r="C1032" s="138">
        <f>'Permitted Sources'!C856</f>
        <v>56037</v>
      </c>
      <c r="D1032" s="138">
        <f>'Permitted Sources'!F856</f>
        <v>31000305</v>
      </c>
      <c r="E1032" t="str">
        <f>'Permitted Sources'!I856</f>
        <v>Amine Unit</v>
      </c>
      <c r="F1032" s="177">
        <f>'Permitted Sources'!J856</f>
        <v>0.876</v>
      </c>
      <c r="G1032" s="177">
        <f>'Permitted Sources'!K856</f>
        <v>8.7599999999999997E-2</v>
      </c>
      <c r="H1032" s="177">
        <f>'Permitted Sources'!L856</f>
        <v>1.3140000000000001</v>
      </c>
      <c r="I1032" s="177" t="str">
        <f>'Permitted Sources'!M856</f>
        <v/>
      </c>
      <c r="J1032" s="177" t="str">
        <f>'Permitted Sources'!N856</f>
        <v/>
      </c>
      <c r="K1032" s="221" t="str">
        <f>VLOOKUP(C1032,fips_xref!$A$5:$H$28,8,FALSE)</f>
        <v>Total</v>
      </c>
      <c r="L1032" s="25" t="str">
        <f t="shared" si="16"/>
        <v>Amine Unit</v>
      </c>
    </row>
    <row r="1033" spans="1:12" x14ac:dyDescent="0.2">
      <c r="A1033" s="138" t="str">
        <f>'Permitted Sources'!A857</f>
        <v>WYDEQ Permitted Sources</v>
      </c>
      <c r="B1033" s="138" t="str">
        <f>'Permitted Sources'!B857</f>
        <v>56</v>
      </c>
      <c r="C1033" s="138">
        <f>'Permitted Sources'!C857</f>
        <v>56037</v>
      </c>
      <c r="D1033" s="138">
        <f>'Permitted Sources'!F857</f>
        <v>31088811</v>
      </c>
      <c r="E1033" t="str">
        <f>'Permitted Sources'!I857</f>
        <v>Permitted Fugitives</v>
      </c>
      <c r="F1033" s="177">
        <f>'Permitted Sources'!J857</f>
        <v>0</v>
      </c>
      <c r="G1033" s="177">
        <f>'Permitted Sources'!K857</f>
        <v>1.3140000000000001</v>
      </c>
      <c r="H1033" s="177">
        <f>'Permitted Sources'!L857</f>
        <v>0</v>
      </c>
      <c r="I1033" s="177" t="str">
        <f>'Permitted Sources'!M857</f>
        <v/>
      </c>
      <c r="J1033" s="177" t="str">
        <f>'Permitted Sources'!N857</f>
        <v/>
      </c>
      <c r="K1033" s="221" t="str">
        <f>VLOOKUP(C1033,fips_xref!$A$5:$H$28,8,FALSE)</f>
        <v>Total</v>
      </c>
      <c r="L1033" s="25" t="str">
        <f t="shared" si="16"/>
        <v>Fugitives</v>
      </c>
    </row>
    <row r="1034" spans="1:12" x14ac:dyDescent="0.2">
      <c r="A1034" s="138" t="str">
        <f>'Permitted Sources'!A858</f>
        <v>WYDEQ Permitted Sources</v>
      </c>
      <c r="B1034" s="138" t="str">
        <f>'Permitted Sources'!B858</f>
        <v>56</v>
      </c>
      <c r="C1034" s="138">
        <f>'Permitted Sources'!C858</f>
        <v>56037</v>
      </c>
      <c r="D1034" s="138">
        <f>'Permitted Sources'!F858</f>
        <v>40400312</v>
      </c>
      <c r="E1034" t="str">
        <f>'Permitted Sources'!I858</f>
        <v>Permitted Tank Losses</v>
      </c>
      <c r="F1034" s="177">
        <f>'Permitted Sources'!J858</f>
        <v>0</v>
      </c>
      <c r="G1034" s="177">
        <f>'Permitted Sources'!K858</f>
        <v>4.8179999999999996</v>
      </c>
      <c r="H1034" s="177">
        <f>'Permitted Sources'!L858</f>
        <v>0</v>
      </c>
      <c r="I1034" s="177" t="str">
        <f>'Permitted Sources'!M858</f>
        <v/>
      </c>
      <c r="J1034" s="177" t="str">
        <f>'Permitted Sources'!N858</f>
        <v/>
      </c>
      <c r="K1034" s="221" t="str">
        <f>VLOOKUP(C1034,fips_xref!$A$5:$H$28,8,FALSE)</f>
        <v>Total</v>
      </c>
      <c r="L1034" s="25" t="str">
        <f t="shared" si="16"/>
        <v xml:space="preserve">Condensate tank </v>
      </c>
    </row>
    <row r="1035" spans="1:12" x14ac:dyDescent="0.2">
      <c r="A1035" s="138" t="str">
        <f>'Permitted Sources'!A859</f>
        <v>WYDEQ Permitted Sources</v>
      </c>
      <c r="B1035" s="138" t="str">
        <f>'Permitted Sources'!B859</f>
        <v>56</v>
      </c>
      <c r="C1035" s="138">
        <f>'Permitted Sources'!C859</f>
        <v>56037</v>
      </c>
      <c r="D1035" s="138">
        <f>'Permitted Sources'!F859</f>
        <v>40400311</v>
      </c>
      <c r="E1035" t="str">
        <f>'Permitted Sources'!I859</f>
        <v>Permitted Tank Losses</v>
      </c>
      <c r="F1035" s="177">
        <f>'Permitted Sources'!J859</f>
        <v>0</v>
      </c>
      <c r="G1035" s="177">
        <f>'Permitted Sources'!K859</f>
        <v>0.876</v>
      </c>
      <c r="H1035" s="177">
        <f>'Permitted Sources'!L859</f>
        <v>0</v>
      </c>
      <c r="I1035" s="177" t="str">
        <f>'Permitted Sources'!M859</f>
        <v/>
      </c>
      <c r="J1035" s="177" t="str">
        <f>'Permitted Sources'!N859</f>
        <v/>
      </c>
      <c r="K1035" s="221" t="str">
        <f>VLOOKUP(C1035,fips_xref!$A$5:$H$28,8,FALSE)</f>
        <v>Total</v>
      </c>
      <c r="L1035" s="25" t="str">
        <f t="shared" si="16"/>
        <v xml:space="preserve">Condensate tank </v>
      </c>
    </row>
    <row r="1036" spans="1:12" x14ac:dyDescent="0.2">
      <c r="A1036" s="138" t="str">
        <f>'Permitted Sources-Sublette'!A6</f>
        <v>WYDEQ Permitted Sources</v>
      </c>
      <c r="B1036" s="138" t="str">
        <f>'Permitted Sources-Sublette'!B6</f>
        <v>56</v>
      </c>
      <c r="C1036" s="138">
        <f>'Permitted Sources-Sublette'!C6</f>
        <v>56035</v>
      </c>
      <c r="D1036" s="138">
        <f>'Permitted Sources-Sublette'!F6</f>
        <v>20200201</v>
      </c>
      <c r="E1036" s="25" t="str">
        <f>'Permitted Sources-Sublette'!G6</f>
        <v>Compressor Engines</v>
      </c>
      <c r="F1036" s="177">
        <f>'Permitted Sources-Sublette'!H6</f>
        <v>106.27331344797179</v>
      </c>
      <c r="G1036" s="177">
        <f>'Permitted Sources-Sublette'!I6</f>
        <v>28.04214581128748</v>
      </c>
      <c r="H1036" s="177">
        <f>'Permitted Sources-Sublette'!J6</f>
        <v>93.498359523809526</v>
      </c>
      <c r="I1036" s="177">
        <f>'Permitted Sources-Sublette'!K6</f>
        <v>2.835727602754766</v>
      </c>
      <c r="J1036" s="177">
        <f>'Permitted Sources-Sublette'!L6</f>
        <v>3.6788565465405583</v>
      </c>
      <c r="K1036" s="221" t="str">
        <f>VLOOKUP(C1036,fips_xref!$A$5:$H$28,8,FALSE)</f>
        <v>Total</v>
      </c>
      <c r="L1036" s="25" t="str">
        <f t="shared" si="16"/>
        <v>Compressor Engines</v>
      </c>
    </row>
    <row r="1037" spans="1:12" x14ac:dyDescent="0.2">
      <c r="A1037" s="138" t="str">
        <f>'Permitted Sources-Sublette'!A7</f>
        <v>WYDEQ Permitted Sources</v>
      </c>
      <c r="B1037" s="138" t="str">
        <f>'Permitted Sources-Sublette'!B7</f>
        <v>56</v>
      </c>
      <c r="C1037" s="138">
        <f>'Permitted Sources-Sublette'!C7</f>
        <v>56035</v>
      </c>
      <c r="D1037" s="138">
        <f>'Permitted Sources-Sublette'!F7</f>
        <v>20200201</v>
      </c>
      <c r="E1037" s="25" t="str">
        <f>'Permitted Sources-Sublette'!G7</f>
        <v>Compressor Engines</v>
      </c>
      <c r="F1037" s="177">
        <f>'Permitted Sources-Sublette'!H7</f>
        <v>1206.3805474338621</v>
      </c>
      <c r="G1037" s="177">
        <f>'Permitted Sources-Sublette'!I7</f>
        <v>834.70114863640867</v>
      </c>
      <c r="H1037" s="177">
        <f>'Permitted Sources-Sublette'!J7</f>
        <v>880.03773649418531</v>
      </c>
      <c r="I1037" s="177">
        <f>'Permitted Sources-Sublette'!K7</f>
        <v>3.1576077673732361</v>
      </c>
      <c r="J1037" s="177">
        <f>'Permitted Sources-Sublette'!L7</f>
        <v>14.126032460620591</v>
      </c>
      <c r="K1037" s="221" t="str">
        <f>VLOOKUP(C1037,fips_xref!$A$5:$H$28,8,FALSE)</f>
        <v>Total</v>
      </c>
      <c r="L1037" s="25" t="str">
        <f t="shared" si="16"/>
        <v>Compressor Engines</v>
      </c>
    </row>
    <row r="1038" spans="1:12" x14ac:dyDescent="0.2">
      <c r="A1038" s="138" t="str">
        <f>'Permitted Sources-Sublette'!A8</f>
        <v>WYDEQ Permitted Sources</v>
      </c>
      <c r="B1038" s="138" t="str">
        <f>'Permitted Sources-Sublette'!B8</f>
        <v>56</v>
      </c>
      <c r="C1038" s="138">
        <f>'Permitted Sources-Sublette'!C8</f>
        <v>56035</v>
      </c>
      <c r="D1038" s="138" t="str">
        <f>'Permitted Sources-Sublette'!F8</f>
        <v>31000404</v>
      </c>
      <c r="E1038" s="25" t="str">
        <f>'Permitted Sources-Sublette'!G8</f>
        <v>Process Heaters</v>
      </c>
      <c r="F1038" s="177">
        <f>'Permitted Sources-Sublette'!H8</f>
        <v>25.495107843137252</v>
      </c>
      <c r="G1038" s="177">
        <f>'Permitted Sources-Sublette'!I8</f>
        <v>1.6252735784313725</v>
      </c>
      <c r="H1038" s="177">
        <f>'Permitted Sources-Sublette'!J8</f>
        <v>21.231890588235295</v>
      </c>
      <c r="I1038" s="177">
        <f>'Permitted Sources-Sublette'!K8</f>
        <v>0.12275711764705881</v>
      </c>
      <c r="J1038" s="177">
        <f>'Permitted Sources-Sublette'!L8</f>
        <v>1.5549234901960785</v>
      </c>
      <c r="K1038" s="221" t="str">
        <f>VLOOKUP(C1038,fips_xref!$A$5:$H$28,8,FALSE)</f>
        <v>Total</v>
      </c>
      <c r="L1038" s="25" t="str">
        <f t="shared" si="16"/>
        <v>Heaters</v>
      </c>
    </row>
    <row r="1039" spans="1:12" x14ac:dyDescent="0.2">
      <c r="A1039" s="138" t="str">
        <f>'Permitted Sources-Sublette'!A9</f>
        <v>WYDEQ Permitted Sources</v>
      </c>
      <c r="B1039" s="138" t="str">
        <f>'Permitted Sources-Sublette'!B9</f>
        <v>56</v>
      </c>
      <c r="C1039" s="138">
        <f>'Permitted Sources-Sublette'!C9</f>
        <v>56035</v>
      </c>
      <c r="D1039" s="138">
        <f>'Permitted Sources-Sublette'!F9</f>
        <v>40400301</v>
      </c>
      <c r="E1039" s="25" t="str">
        <f>'Permitted Sources-Sublette'!G9</f>
        <v>Permitted Tank Losses</v>
      </c>
      <c r="F1039" s="177">
        <f>'Permitted Sources-Sublette'!H9</f>
        <v>2.6475462190169998</v>
      </c>
      <c r="G1039" s="177">
        <f>'Permitted Sources-Sublette'!I9</f>
        <v>25.952314665694175</v>
      </c>
      <c r="H1039" s="177">
        <f>'Permitted Sources-Sublette'!J9</f>
        <v>0.66188655475424996</v>
      </c>
      <c r="I1039" s="177">
        <f>'Permitted Sources-Sublette'!K9</f>
        <v>0</v>
      </c>
      <c r="J1039" s="177">
        <f>'Permitted Sources-Sublette'!L9</f>
        <v>0</v>
      </c>
      <c r="K1039" s="221" t="str">
        <f>VLOOKUP(C1039,fips_xref!$A$5:$H$28,8,FALSE)</f>
        <v>Total</v>
      </c>
      <c r="L1039" s="25" t="str">
        <f t="shared" si="16"/>
        <v xml:space="preserve">Condensate tank </v>
      </c>
    </row>
    <row r="1040" spans="1:12" x14ac:dyDescent="0.2">
      <c r="A1040" s="138" t="str">
        <f>'Permitted Sources-Sublette'!A10</f>
        <v>WYDEQ Permitted Sources</v>
      </c>
      <c r="B1040" s="138" t="str">
        <f>'Permitted Sources-Sublette'!B10</f>
        <v>56</v>
      </c>
      <c r="C1040" s="138">
        <f>'Permitted Sources-Sublette'!C10</f>
        <v>56035</v>
      </c>
      <c r="D1040" s="138">
        <f>'Permitted Sources-Sublette'!F10</f>
        <v>31000227</v>
      </c>
      <c r="E1040" s="25" t="str">
        <f>'Permitted Sources-Sublette'!G10</f>
        <v>Dehydrator</v>
      </c>
      <c r="F1040" s="177">
        <f>'Permitted Sources-Sublette'!H10</f>
        <v>22.2396474972</v>
      </c>
      <c r="G1040" s="177">
        <f>'Permitted Sources-Sublette'!I10</f>
        <v>42.216773953000001</v>
      </c>
      <c r="H1040" s="177">
        <f>'Permitted Sources-Sublette'!J10</f>
        <v>5.5599118743</v>
      </c>
      <c r="I1040" s="177">
        <f>'Permitted Sources-Sublette'!K10</f>
        <v>0</v>
      </c>
      <c r="J1040" s="177">
        <f>'Permitted Sources-Sublette'!L10</f>
        <v>0</v>
      </c>
      <c r="K1040" s="221" t="str">
        <f>VLOOKUP(C1040,fips_xref!$A$5:$H$28,8,FALSE)</f>
        <v>Total</v>
      </c>
      <c r="L1040" s="25" t="str">
        <f t="shared" si="16"/>
        <v>Dehydrator</v>
      </c>
    </row>
    <row r="1041" spans="1:12" x14ac:dyDescent="0.2">
      <c r="A1041" s="138" t="str">
        <f>'Permitted Sources-Sublette'!A11</f>
        <v>WYDEQ Permitted Sources</v>
      </c>
      <c r="B1041" s="138" t="str">
        <f>'Permitted Sources-Sublette'!B11</f>
        <v>56</v>
      </c>
      <c r="C1041" s="138">
        <f>'Permitted Sources-Sublette'!C11</f>
        <v>56035</v>
      </c>
      <c r="D1041" s="138">
        <f>'Permitted Sources-Sublette'!F11</f>
        <v>31000220</v>
      </c>
      <c r="E1041" s="25" t="str">
        <f>'Permitted Sources-Sublette'!G11</f>
        <v>Other Not Classified</v>
      </c>
      <c r="F1041" s="177">
        <f>'Permitted Sources-Sublette'!H11</f>
        <v>6.4880121600000007E-2</v>
      </c>
      <c r="G1041" s="177">
        <f>'Permitted Sources-Sublette'!I11</f>
        <v>11.161799131483725</v>
      </c>
      <c r="H1041" s="177">
        <f>'Permitted Sources-Sublette'!J11</f>
        <v>1.6220030400000002E-2</v>
      </c>
      <c r="I1041" s="177">
        <f>'Permitted Sources-Sublette'!K11</f>
        <v>0</v>
      </c>
      <c r="J1041" s="177">
        <f>'Permitted Sources-Sublette'!L11</f>
        <v>0</v>
      </c>
      <c r="K1041" s="221" t="str">
        <f>VLOOKUP(C1041,fips_xref!$A$5:$H$28,8,FALSE)</f>
        <v>Total</v>
      </c>
      <c r="L1041" s="25" t="str">
        <f t="shared" si="16"/>
        <v>Other Not Classified</v>
      </c>
    </row>
    <row r="1042" spans="1:12" x14ac:dyDescent="0.2">
      <c r="A1042" s="138" t="str">
        <f>'Permitted Sources-Sublette'!A12</f>
        <v>WYDEQ Permitted Sources</v>
      </c>
      <c r="B1042" s="138" t="str">
        <f>'Permitted Sources-Sublette'!B12</f>
        <v>56</v>
      </c>
      <c r="C1042" s="138">
        <f>'Permitted Sources-Sublette'!C12</f>
        <v>56035</v>
      </c>
      <c r="D1042" s="138">
        <f>'Permitted Sources-Sublette'!F12</f>
        <v>31000101</v>
      </c>
      <c r="E1042" s="25" t="str">
        <f>'Permitted Sources-Sublette'!G12</f>
        <v>Permitted Fugitives</v>
      </c>
      <c r="F1042" s="177">
        <f>'Permitted Sources-Sublette'!H12</f>
        <v>0</v>
      </c>
      <c r="G1042" s="177">
        <f>'Permitted Sources-Sublette'!I12</f>
        <v>326.47192956547133</v>
      </c>
      <c r="H1042" s="177">
        <f>'Permitted Sources-Sublette'!J12</f>
        <v>0</v>
      </c>
      <c r="I1042" s="177">
        <f>'Permitted Sources-Sublette'!K12</f>
        <v>0</v>
      </c>
      <c r="J1042" s="177">
        <f>'Permitted Sources-Sublette'!L12</f>
        <v>9.0166500000000003</v>
      </c>
      <c r="K1042" s="221" t="str">
        <f>VLOOKUP(C1042,fips_xref!$A$5:$H$28,8,FALSE)</f>
        <v>Total</v>
      </c>
      <c r="L1042" s="25" t="str">
        <f t="shared" si="16"/>
        <v>Fugitives</v>
      </c>
    </row>
    <row r="1043" spans="1:12" x14ac:dyDescent="0.2">
      <c r="A1043" s="138" t="str">
        <f>'Permitted Sources-Sublette'!A13</f>
        <v>WYDEQ Permitted Sources</v>
      </c>
      <c r="B1043" s="138" t="str">
        <f>'Permitted Sources-Sublette'!B13</f>
        <v>56</v>
      </c>
      <c r="C1043" s="138">
        <f>'Permitted Sources-Sublette'!C13</f>
        <v>56035</v>
      </c>
      <c r="D1043" s="138">
        <f>'Permitted Sources-Sublette'!F13</f>
        <v>31000220</v>
      </c>
      <c r="E1043" s="25" t="str">
        <f>'Permitted Sources-Sublette'!G13</f>
        <v>Other Not Classified</v>
      </c>
      <c r="F1043" s="177">
        <f>'Permitted Sources-Sublette'!H13</f>
        <v>0.8975589140000001</v>
      </c>
      <c r="G1043" s="177">
        <f>'Permitted Sources-Sublette'!I13</f>
        <v>3.351914231324995</v>
      </c>
      <c r="H1043" s="177">
        <f>'Permitted Sources-Sublette'!J13</f>
        <v>0.22438972850000002</v>
      </c>
      <c r="I1043" s="177">
        <f>'Permitted Sources-Sublette'!K13</f>
        <v>0</v>
      </c>
      <c r="J1043" s="177">
        <f>'Permitted Sources-Sublette'!L13</f>
        <v>0</v>
      </c>
      <c r="K1043" s="221" t="str">
        <f>VLOOKUP(C1043,fips_xref!$A$5:$H$28,8,FALSE)</f>
        <v>Total</v>
      </c>
      <c r="L1043" s="25" t="str">
        <f t="shared" si="16"/>
        <v>Other Not Classified</v>
      </c>
    </row>
    <row r="1044" spans="1:12" x14ac:dyDescent="0.2">
      <c r="A1044" s="138" t="str">
        <f>'Permitted Sources-Sublette'!A14</f>
        <v>WYDEQ Permitted Sources</v>
      </c>
      <c r="B1044" s="138" t="str">
        <f>'Permitted Sources-Sublette'!B14</f>
        <v>56</v>
      </c>
      <c r="C1044" s="138">
        <f>'Permitted Sources-Sublette'!C14</f>
        <v>56035</v>
      </c>
      <c r="D1044" s="138">
        <f>'Permitted Sources-Sublette'!F14</f>
        <v>31000220</v>
      </c>
      <c r="E1044" s="25" t="str">
        <f>'Permitted Sources-Sublette'!G14</f>
        <v>Other Not Classified</v>
      </c>
      <c r="F1044" s="177">
        <f>'Permitted Sources-Sublette'!H14</f>
        <v>10.5</v>
      </c>
      <c r="G1044" s="177">
        <f>'Permitted Sources-Sublette'!I14</f>
        <v>225.99982201568019</v>
      </c>
      <c r="H1044" s="177">
        <f>'Permitted Sources-Sublette'!J14</f>
        <v>41.900000000000006</v>
      </c>
      <c r="I1044" s="177">
        <f>'Permitted Sources-Sublette'!K14</f>
        <v>0</v>
      </c>
      <c r="J1044" s="177">
        <f>'Permitted Sources-Sublette'!L14</f>
        <v>0</v>
      </c>
      <c r="K1044" s="221" t="str">
        <f>VLOOKUP(C1044,fips_xref!$A$5:$H$28,8,FALSE)</f>
        <v>Total</v>
      </c>
      <c r="L1044" s="25" t="str">
        <f t="shared" si="16"/>
        <v>Other Not Classified</v>
      </c>
    </row>
    <row r="1045" spans="1:12" x14ac:dyDescent="0.2">
      <c r="A1045" s="138"/>
      <c r="C1045" s="138"/>
      <c r="D1045" s="138"/>
      <c r="F1045" s="177"/>
      <c r="G1045" s="177"/>
      <c r="H1045" s="177"/>
      <c r="I1045" s="177"/>
      <c r="J1045" s="177"/>
      <c r="L1045" s="25"/>
    </row>
    <row r="1046" spans="1:12" x14ac:dyDescent="0.2">
      <c r="A1046" s="138"/>
      <c r="C1046" s="138"/>
      <c r="D1046" s="138"/>
      <c r="F1046" s="177"/>
      <c r="G1046" s="177"/>
      <c r="H1046" s="177"/>
      <c r="I1046" s="177"/>
      <c r="J1046" s="177"/>
      <c r="L1046" s="25"/>
    </row>
    <row r="1047" spans="1:12" x14ac:dyDescent="0.2">
      <c r="A1047" s="138"/>
      <c r="C1047" s="138"/>
      <c r="D1047" s="138"/>
      <c r="F1047" s="177"/>
      <c r="G1047" s="177"/>
      <c r="H1047" s="177"/>
      <c r="I1047" s="177"/>
      <c r="J1047" s="177"/>
      <c r="L1047" s="25"/>
    </row>
    <row r="1048" spans="1:12" x14ac:dyDescent="0.2">
      <c r="A1048" s="138"/>
      <c r="C1048" s="138"/>
      <c r="D1048" s="138"/>
      <c r="F1048" s="177"/>
      <c r="G1048" s="177"/>
      <c r="H1048" s="177"/>
      <c r="I1048" s="177"/>
      <c r="J1048" s="177"/>
      <c r="L1048" s="25"/>
    </row>
    <row r="1049" spans="1:12" x14ac:dyDescent="0.2">
      <c r="A1049" s="138"/>
      <c r="C1049" s="138"/>
      <c r="D1049" s="138"/>
      <c r="F1049" s="177"/>
      <c r="G1049" s="177"/>
      <c r="H1049" s="177"/>
      <c r="I1049" s="177"/>
      <c r="J1049" s="177"/>
      <c r="L1049" s="25"/>
    </row>
    <row r="1050" spans="1:12" x14ac:dyDescent="0.2">
      <c r="A1050" s="138"/>
      <c r="C1050" s="138"/>
      <c r="D1050" s="138"/>
      <c r="F1050" s="177"/>
      <c r="G1050" s="177"/>
      <c r="H1050" s="177"/>
      <c r="I1050" s="177"/>
      <c r="J1050" s="177"/>
      <c r="L1050" s="25"/>
    </row>
    <row r="1051" spans="1:12" x14ac:dyDescent="0.2">
      <c r="A1051" s="138"/>
      <c r="C1051" s="138"/>
      <c r="D1051" s="138"/>
      <c r="F1051" s="177"/>
      <c r="G1051" s="177"/>
      <c r="H1051" s="177"/>
      <c r="I1051" s="177"/>
      <c r="J1051" s="177"/>
      <c r="L1051" s="25"/>
    </row>
    <row r="1052" spans="1:12" x14ac:dyDescent="0.2">
      <c r="A1052" s="138"/>
      <c r="C1052" s="138"/>
      <c r="D1052" s="138"/>
      <c r="F1052" s="177"/>
      <c r="G1052" s="177"/>
      <c r="H1052" s="177"/>
      <c r="I1052" s="177"/>
      <c r="J1052" s="177"/>
      <c r="L1052" s="25"/>
    </row>
    <row r="1053" spans="1:12" x14ac:dyDescent="0.2">
      <c r="A1053" s="138"/>
      <c r="C1053" s="138"/>
      <c r="D1053" s="138"/>
      <c r="F1053" s="177"/>
      <c r="G1053" s="177"/>
      <c r="H1053" s="177"/>
      <c r="I1053" s="177"/>
      <c r="J1053" s="177"/>
      <c r="L1053" s="25"/>
    </row>
    <row r="1054" spans="1:12" x14ac:dyDescent="0.2">
      <c r="A1054" s="138"/>
      <c r="C1054" s="138"/>
      <c r="D1054" s="138"/>
      <c r="F1054" s="177"/>
      <c r="G1054" s="177"/>
      <c r="H1054" s="177"/>
      <c r="I1054" s="177"/>
      <c r="J1054" s="177"/>
      <c r="L1054" s="25"/>
    </row>
    <row r="1055" spans="1:12" x14ac:dyDescent="0.2">
      <c r="A1055" s="138"/>
      <c r="C1055" s="138"/>
      <c r="D1055" s="138"/>
      <c r="F1055" s="177"/>
      <c r="G1055" s="177"/>
      <c r="H1055" s="177"/>
      <c r="I1055" s="177"/>
      <c r="J1055" s="177"/>
      <c r="L1055" s="25"/>
    </row>
    <row r="1056" spans="1:12" x14ac:dyDescent="0.2">
      <c r="A1056" s="138"/>
      <c r="C1056" s="138"/>
      <c r="D1056" s="138"/>
      <c r="F1056" s="177"/>
      <c r="G1056" s="177"/>
      <c r="H1056" s="177"/>
      <c r="I1056" s="177"/>
      <c r="J1056" s="177"/>
      <c r="L1056" s="25"/>
    </row>
    <row r="1057" spans="1:12" x14ac:dyDescent="0.2">
      <c r="A1057" s="138"/>
      <c r="C1057" s="138"/>
      <c r="D1057" s="138"/>
      <c r="F1057" s="177"/>
      <c r="G1057" s="177"/>
      <c r="H1057" s="177"/>
      <c r="I1057" s="177"/>
      <c r="J1057" s="177"/>
      <c r="L1057" s="25"/>
    </row>
    <row r="1058" spans="1:12" x14ac:dyDescent="0.2">
      <c r="A1058" s="138"/>
      <c r="C1058" s="138"/>
      <c r="D1058" s="138"/>
      <c r="F1058" s="177"/>
      <c r="G1058" s="177"/>
      <c r="H1058" s="177"/>
      <c r="I1058" s="177"/>
      <c r="J1058" s="177"/>
      <c r="L1058" s="25"/>
    </row>
    <row r="1059" spans="1:12" x14ac:dyDescent="0.2">
      <c r="A1059" s="138"/>
      <c r="C1059" s="138"/>
      <c r="D1059" s="138"/>
      <c r="F1059" s="177"/>
      <c r="G1059" s="177"/>
      <c r="H1059" s="177"/>
      <c r="I1059" s="177"/>
      <c r="J1059" s="177"/>
      <c r="L1059" s="25"/>
    </row>
    <row r="1060" spans="1:12" x14ac:dyDescent="0.2">
      <c r="A1060" s="138"/>
      <c r="C1060" s="138"/>
      <c r="D1060" s="138"/>
      <c r="F1060" s="177"/>
      <c r="G1060" s="177"/>
      <c r="H1060" s="177"/>
      <c r="I1060" s="177"/>
      <c r="J1060" s="177"/>
      <c r="L1060" s="25"/>
    </row>
    <row r="1061" spans="1:12" x14ac:dyDescent="0.2">
      <c r="A1061" s="138"/>
      <c r="C1061" s="138"/>
      <c r="D1061" s="138"/>
      <c r="F1061" s="177"/>
      <c r="G1061" s="177"/>
      <c r="H1061" s="177"/>
      <c r="I1061" s="177"/>
      <c r="J1061" s="177"/>
      <c r="L1061" s="25"/>
    </row>
    <row r="1062" spans="1:12" x14ac:dyDescent="0.2">
      <c r="A1062" s="138"/>
      <c r="C1062" s="138"/>
      <c r="D1062" s="138"/>
      <c r="F1062" s="177"/>
      <c r="G1062" s="177"/>
      <c r="H1062" s="177"/>
      <c r="I1062" s="177"/>
      <c r="J1062" s="177"/>
      <c r="L1062" s="25"/>
    </row>
    <row r="1063" spans="1:12" x14ac:dyDescent="0.2">
      <c r="A1063" s="138"/>
      <c r="C1063" s="138"/>
      <c r="D1063" s="138"/>
      <c r="F1063" s="177"/>
      <c r="G1063" s="177"/>
      <c r="H1063" s="177"/>
      <c r="I1063" s="177"/>
      <c r="J1063" s="177"/>
      <c r="L1063" s="25"/>
    </row>
    <row r="1064" spans="1:12" x14ac:dyDescent="0.2">
      <c r="A1064" s="138"/>
      <c r="C1064" s="138"/>
      <c r="D1064" s="138"/>
      <c r="F1064" s="177"/>
      <c r="G1064" s="177"/>
      <c r="H1064" s="177"/>
      <c r="I1064" s="177"/>
      <c r="J1064" s="177"/>
      <c r="L1064" s="25"/>
    </row>
    <row r="1065" spans="1:12" x14ac:dyDescent="0.2">
      <c r="A1065" s="138"/>
      <c r="C1065" s="138"/>
      <c r="D1065" s="138"/>
      <c r="F1065" s="177"/>
      <c r="G1065" s="177"/>
      <c r="H1065" s="177"/>
      <c r="I1065" s="177"/>
      <c r="J1065" s="177"/>
      <c r="L1065" s="25"/>
    </row>
    <row r="1066" spans="1:12" x14ac:dyDescent="0.2">
      <c r="A1066" s="138"/>
      <c r="C1066" s="138"/>
      <c r="D1066" s="138"/>
      <c r="F1066" s="177"/>
      <c r="G1066" s="177"/>
      <c r="H1066" s="177"/>
      <c r="I1066" s="177"/>
      <c r="J1066" s="177"/>
      <c r="L1066" s="25"/>
    </row>
    <row r="1067" spans="1:12" x14ac:dyDescent="0.2">
      <c r="A1067" s="138"/>
      <c r="C1067" s="138"/>
      <c r="D1067" s="138"/>
      <c r="F1067" s="177"/>
      <c r="G1067" s="177"/>
      <c r="H1067" s="177"/>
      <c r="I1067" s="177"/>
      <c r="J1067" s="177"/>
      <c r="L1067" s="25"/>
    </row>
    <row r="1068" spans="1:12" x14ac:dyDescent="0.2">
      <c r="A1068" s="138"/>
      <c r="C1068" s="138"/>
      <c r="D1068" s="138"/>
      <c r="F1068" s="177"/>
      <c r="G1068" s="177"/>
      <c r="H1068" s="177"/>
      <c r="I1068" s="177"/>
      <c r="J1068" s="177"/>
      <c r="L1068" s="25"/>
    </row>
    <row r="1069" spans="1:12" x14ac:dyDescent="0.2">
      <c r="A1069" s="138"/>
      <c r="C1069" s="138"/>
      <c r="D1069" s="138"/>
      <c r="F1069" s="177"/>
      <c r="G1069" s="177"/>
      <c r="H1069" s="177"/>
      <c r="I1069" s="177"/>
      <c r="J1069" s="177"/>
      <c r="L1069" s="25"/>
    </row>
    <row r="1070" spans="1:12" x14ac:dyDescent="0.2">
      <c r="A1070" s="138"/>
      <c r="C1070" s="138"/>
      <c r="D1070" s="138"/>
      <c r="F1070" s="177"/>
      <c r="G1070" s="177"/>
      <c r="H1070" s="177"/>
      <c r="I1070" s="177"/>
      <c r="J1070" s="177"/>
      <c r="L1070" s="25"/>
    </row>
    <row r="1071" spans="1:12" x14ac:dyDescent="0.2">
      <c r="A1071" s="138"/>
      <c r="C1071" s="138"/>
      <c r="D1071" s="138"/>
      <c r="F1071" s="177"/>
      <c r="G1071" s="177"/>
      <c r="H1071" s="177"/>
      <c r="I1071" s="177"/>
      <c r="J1071" s="177"/>
      <c r="L1071" s="25"/>
    </row>
    <row r="1072" spans="1:12" x14ac:dyDescent="0.2">
      <c r="A1072" s="138"/>
      <c r="C1072" s="138"/>
      <c r="D1072" s="138"/>
      <c r="F1072" s="177"/>
      <c r="G1072" s="177"/>
      <c r="H1072" s="177"/>
      <c r="I1072" s="177"/>
      <c r="J1072" s="177"/>
      <c r="L1072" s="25"/>
    </row>
    <row r="1073" spans="1:12" x14ac:dyDescent="0.2">
      <c r="A1073" s="138"/>
      <c r="C1073" s="138"/>
      <c r="D1073" s="138"/>
      <c r="F1073" s="177"/>
      <c r="G1073" s="177"/>
      <c r="H1073" s="177"/>
      <c r="I1073" s="177"/>
      <c r="J1073" s="177"/>
      <c r="L1073" s="25"/>
    </row>
    <row r="1074" spans="1:12" x14ac:dyDescent="0.2">
      <c r="A1074" s="138"/>
      <c r="C1074" s="138"/>
      <c r="D1074" s="138"/>
      <c r="F1074" s="177"/>
      <c r="G1074" s="177"/>
      <c r="H1074" s="177"/>
      <c r="I1074" s="177"/>
      <c r="J1074" s="177"/>
      <c r="L1074" s="25"/>
    </row>
    <row r="1075" spans="1:12" x14ac:dyDescent="0.2">
      <c r="A1075" s="138"/>
      <c r="C1075" s="138"/>
      <c r="D1075" s="138"/>
      <c r="F1075" s="177"/>
      <c r="G1075" s="177"/>
      <c r="H1075" s="177"/>
      <c r="I1075" s="177"/>
      <c r="J1075" s="177"/>
      <c r="L1075" s="25"/>
    </row>
    <row r="1076" spans="1:12" x14ac:dyDescent="0.2">
      <c r="A1076" s="138"/>
      <c r="C1076" s="138"/>
      <c r="D1076" s="138"/>
      <c r="F1076" s="177"/>
      <c r="G1076" s="177"/>
      <c r="H1076" s="177"/>
      <c r="I1076" s="177"/>
      <c r="J1076" s="177"/>
      <c r="L1076" s="25"/>
    </row>
    <row r="1077" spans="1:12" x14ac:dyDescent="0.2">
      <c r="A1077" s="138"/>
      <c r="C1077" s="138"/>
      <c r="D1077" s="138"/>
      <c r="F1077" s="177"/>
      <c r="G1077" s="177"/>
      <c r="H1077" s="177"/>
      <c r="I1077" s="177"/>
      <c r="J1077" s="177"/>
      <c r="L1077" s="25"/>
    </row>
    <row r="1078" spans="1:12" x14ac:dyDescent="0.2">
      <c r="A1078" s="138"/>
      <c r="C1078" s="138"/>
      <c r="D1078" s="138"/>
      <c r="F1078" s="177"/>
      <c r="G1078" s="177"/>
      <c r="H1078" s="177"/>
      <c r="I1078" s="177"/>
      <c r="J1078" s="177"/>
      <c r="L1078" s="25"/>
    </row>
    <row r="1079" spans="1:12" x14ac:dyDescent="0.2">
      <c r="A1079" s="138"/>
      <c r="C1079" s="138"/>
      <c r="D1079" s="138"/>
      <c r="F1079" s="177"/>
      <c r="G1079" s="177"/>
      <c r="H1079" s="177"/>
      <c r="I1079" s="177"/>
      <c r="J1079" s="177"/>
      <c r="L1079" s="25"/>
    </row>
    <row r="1080" spans="1:12" x14ac:dyDescent="0.2">
      <c r="A1080" s="138"/>
      <c r="C1080" s="138"/>
      <c r="D1080" s="138"/>
      <c r="F1080" s="177"/>
      <c r="G1080" s="177"/>
      <c r="H1080" s="177"/>
      <c r="I1080" s="177"/>
      <c r="J1080" s="177"/>
      <c r="L1080" s="25"/>
    </row>
    <row r="1081" spans="1:12" x14ac:dyDescent="0.2">
      <c r="A1081" s="138"/>
      <c r="C1081" s="138"/>
      <c r="D1081" s="138"/>
      <c r="F1081" s="177"/>
      <c r="G1081" s="177"/>
      <c r="H1081" s="177"/>
      <c r="I1081" s="177"/>
      <c r="J1081" s="177"/>
      <c r="L1081" s="25"/>
    </row>
    <row r="1082" spans="1:12" x14ac:dyDescent="0.2">
      <c r="A1082" s="138"/>
      <c r="C1082" s="138"/>
      <c r="D1082" s="138"/>
      <c r="F1082" s="177"/>
      <c r="G1082" s="177"/>
      <c r="H1082" s="177"/>
      <c r="I1082" s="177"/>
      <c r="J1082" s="177"/>
      <c r="L1082" s="25"/>
    </row>
    <row r="1083" spans="1:12" x14ac:dyDescent="0.2">
      <c r="A1083" s="138"/>
      <c r="C1083" s="138"/>
      <c r="D1083" s="138"/>
      <c r="F1083" s="177"/>
      <c r="G1083" s="177"/>
      <c r="H1083" s="177"/>
      <c r="I1083" s="177"/>
      <c r="J1083" s="177"/>
      <c r="L1083" s="25"/>
    </row>
    <row r="1084" spans="1:12" x14ac:dyDescent="0.2">
      <c r="A1084" s="138"/>
      <c r="C1084" s="138"/>
      <c r="D1084" s="138"/>
      <c r="F1084" s="177"/>
      <c r="G1084" s="177"/>
      <c r="H1084" s="177"/>
      <c r="I1084" s="177"/>
      <c r="J1084" s="177"/>
      <c r="L1084" s="25"/>
    </row>
    <row r="1085" spans="1:12" x14ac:dyDescent="0.2">
      <c r="A1085" s="138"/>
      <c r="C1085" s="138"/>
      <c r="D1085" s="138"/>
      <c r="F1085" s="177"/>
      <c r="G1085" s="177"/>
      <c r="H1085" s="177"/>
      <c r="I1085" s="177"/>
      <c r="J1085" s="177"/>
      <c r="L1085" s="25"/>
    </row>
    <row r="1086" spans="1:12" x14ac:dyDescent="0.2">
      <c r="A1086" s="138"/>
      <c r="C1086" s="138"/>
      <c r="D1086" s="138"/>
      <c r="F1086" s="177"/>
      <c r="G1086" s="177"/>
      <c r="H1086" s="177"/>
      <c r="I1086" s="177"/>
      <c r="J1086" s="177"/>
      <c r="L1086" s="25"/>
    </row>
    <row r="1087" spans="1:12" x14ac:dyDescent="0.2">
      <c r="A1087" s="138"/>
      <c r="C1087" s="138"/>
      <c r="D1087" s="138"/>
      <c r="F1087" s="177"/>
      <c r="G1087" s="177"/>
      <c r="H1087" s="177"/>
      <c r="I1087" s="177"/>
      <c r="J1087" s="177"/>
      <c r="L1087" s="25"/>
    </row>
    <row r="1088" spans="1:12" x14ac:dyDescent="0.2">
      <c r="A1088" s="138"/>
      <c r="C1088" s="138"/>
      <c r="D1088" s="138"/>
      <c r="F1088" s="177"/>
      <c r="G1088" s="177"/>
      <c r="H1088" s="177"/>
      <c r="I1088" s="177"/>
      <c r="J1088" s="177"/>
      <c r="L1088" s="25"/>
    </row>
    <row r="1089" spans="1:12" x14ac:dyDescent="0.2">
      <c r="A1089" s="138"/>
      <c r="C1089" s="138"/>
      <c r="D1089" s="138"/>
      <c r="F1089" s="177"/>
      <c r="G1089" s="177"/>
      <c r="H1089" s="177"/>
      <c r="I1089" s="177"/>
      <c r="J1089" s="177"/>
      <c r="L1089" s="25"/>
    </row>
    <row r="1090" spans="1:12" x14ac:dyDescent="0.2">
      <c r="A1090" s="138"/>
      <c r="C1090" s="138"/>
      <c r="D1090" s="138"/>
      <c r="F1090" s="177"/>
      <c r="G1090" s="177"/>
      <c r="H1090" s="177"/>
      <c r="I1090" s="177"/>
      <c r="J1090" s="177"/>
      <c r="L1090" s="25"/>
    </row>
    <row r="1091" spans="1:12" x14ac:dyDescent="0.2">
      <c r="A1091" s="138"/>
      <c r="C1091" s="138"/>
      <c r="D1091" s="138"/>
      <c r="F1091" s="177"/>
      <c r="G1091" s="177"/>
      <c r="H1091" s="177"/>
      <c r="I1091" s="177"/>
      <c r="J1091" s="177"/>
      <c r="L1091" s="25"/>
    </row>
    <row r="1092" spans="1:12" x14ac:dyDescent="0.2">
      <c r="A1092" s="138"/>
      <c r="C1092" s="138"/>
      <c r="D1092" s="138"/>
      <c r="F1092" s="177"/>
      <c r="G1092" s="177"/>
      <c r="H1092" s="177"/>
      <c r="I1092" s="177"/>
      <c r="J1092" s="177"/>
      <c r="L1092" s="25"/>
    </row>
    <row r="1093" spans="1:12" x14ac:dyDescent="0.2">
      <c r="A1093" s="138"/>
      <c r="C1093" s="138"/>
      <c r="D1093" s="138"/>
      <c r="F1093" s="177"/>
      <c r="G1093" s="177"/>
      <c r="H1093" s="177"/>
      <c r="I1093" s="177"/>
      <c r="J1093" s="177"/>
      <c r="L1093" s="25"/>
    </row>
    <row r="1094" spans="1:12" x14ac:dyDescent="0.2">
      <c r="A1094" s="138"/>
      <c r="C1094" s="138"/>
      <c r="D1094" s="138"/>
      <c r="F1094" s="177"/>
      <c r="G1094" s="177"/>
      <c r="H1094" s="177"/>
      <c r="I1094" s="177"/>
      <c r="J1094" s="177"/>
      <c r="L1094" s="25"/>
    </row>
    <row r="1095" spans="1:12" x14ac:dyDescent="0.2">
      <c r="A1095" s="138"/>
      <c r="C1095" s="138"/>
      <c r="D1095" s="138"/>
      <c r="F1095" s="177"/>
      <c r="G1095" s="177"/>
      <c r="H1095" s="177"/>
      <c r="I1095" s="177"/>
      <c r="J1095" s="177"/>
      <c r="L1095" s="25"/>
    </row>
    <row r="1096" spans="1:12" x14ac:dyDescent="0.2">
      <c r="A1096" s="138"/>
      <c r="C1096" s="138"/>
      <c r="D1096" s="138"/>
      <c r="F1096" s="177"/>
      <c r="G1096" s="177"/>
      <c r="H1096" s="177"/>
      <c r="I1096" s="177"/>
      <c r="J1096" s="177"/>
      <c r="L1096" s="25"/>
    </row>
    <row r="1097" spans="1:12" x14ac:dyDescent="0.2">
      <c r="A1097" s="138"/>
      <c r="C1097" s="138"/>
      <c r="D1097" s="138"/>
      <c r="F1097" s="177"/>
      <c r="G1097" s="177"/>
      <c r="H1097" s="177"/>
      <c r="I1097" s="177"/>
      <c r="J1097" s="177"/>
      <c r="L1097" s="25"/>
    </row>
    <row r="1098" spans="1:12" x14ac:dyDescent="0.2">
      <c r="A1098" s="138"/>
      <c r="C1098" s="138"/>
      <c r="D1098" s="138"/>
      <c r="F1098" s="177"/>
      <c r="G1098" s="177"/>
      <c r="H1098" s="177"/>
      <c r="I1098" s="177"/>
      <c r="J1098" s="177"/>
      <c r="L1098" s="25"/>
    </row>
    <row r="1099" spans="1:12" x14ac:dyDescent="0.2">
      <c r="A1099" s="138"/>
      <c r="C1099" s="138"/>
      <c r="D1099" s="138"/>
      <c r="F1099" s="177"/>
      <c r="G1099" s="177"/>
      <c r="H1099" s="177"/>
      <c r="I1099" s="177"/>
      <c r="J1099" s="177"/>
      <c r="L1099" s="25"/>
    </row>
    <row r="1100" spans="1:12" x14ac:dyDescent="0.2">
      <c r="A1100" s="138"/>
      <c r="C1100" s="138"/>
      <c r="D1100" s="138"/>
      <c r="F1100" s="177"/>
      <c r="G1100" s="177"/>
      <c r="H1100" s="177"/>
      <c r="I1100" s="177"/>
      <c r="J1100" s="177"/>
      <c r="L1100" s="25"/>
    </row>
    <row r="1101" spans="1:12" x14ac:dyDescent="0.2">
      <c r="A1101" s="138"/>
      <c r="C1101" s="138"/>
      <c r="D1101" s="138"/>
      <c r="F1101" s="177"/>
      <c r="G1101" s="177"/>
      <c r="H1101" s="177"/>
      <c r="I1101" s="177"/>
      <c r="J1101" s="177"/>
      <c r="L1101" s="25"/>
    </row>
    <row r="1102" spans="1:12" x14ac:dyDescent="0.2">
      <c r="A1102" s="138"/>
      <c r="C1102" s="138"/>
      <c r="D1102" s="138"/>
      <c r="F1102" s="177"/>
      <c r="G1102" s="177"/>
      <c r="H1102" s="177"/>
      <c r="I1102" s="177"/>
      <c r="J1102" s="177"/>
      <c r="L1102" s="25"/>
    </row>
    <row r="1103" spans="1:12" x14ac:dyDescent="0.2">
      <c r="A1103" s="138"/>
      <c r="C1103" s="138"/>
      <c r="D1103" s="138"/>
      <c r="F1103" s="177"/>
      <c r="G1103" s="177"/>
      <c r="H1103" s="177"/>
      <c r="I1103" s="177"/>
      <c r="J1103" s="177"/>
      <c r="L1103" s="25"/>
    </row>
    <row r="1104" spans="1:12" x14ac:dyDescent="0.2">
      <c r="A1104" s="138"/>
      <c r="C1104" s="138"/>
      <c r="D1104" s="138"/>
      <c r="F1104" s="177"/>
      <c r="G1104" s="177"/>
      <c r="H1104" s="177"/>
      <c r="I1104" s="177"/>
      <c r="J1104" s="177"/>
      <c r="L1104" s="25"/>
    </row>
    <row r="1105" spans="1:12" x14ac:dyDescent="0.2">
      <c r="A1105" s="138"/>
      <c r="C1105" s="138"/>
      <c r="D1105" s="138"/>
      <c r="F1105" s="177"/>
      <c r="G1105" s="177"/>
      <c r="H1105" s="177"/>
      <c r="I1105" s="177"/>
      <c r="J1105" s="177"/>
      <c r="L1105" s="25"/>
    </row>
    <row r="1106" spans="1:12" x14ac:dyDescent="0.2">
      <c r="A1106" s="138"/>
      <c r="C1106" s="138"/>
      <c r="D1106" s="138"/>
      <c r="F1106" s="177"/>
      <c r="G1106" s="177"/>
      <c r="H1106" s="177"/>
      <c r="I1106" s="177"/>
      <c r="J1106" s="177"/>
      <c r="L1106" s="25"/>
    </row>
    <row r="1107" spans="1:12" x14ac:dyDescent="0.2">
      <c r="A1107" s="138"/>
      <c r="C1107" s="138"/>
      <c r="D1107" s="138"/>
      <c r="F1107" s="177"/>
      <c r="G1107" s="177"/>
      <c r="H1107" s="177"/>
      <c r="I1107" s="177"/>
      <c r="J1107" s="177"/>
      <c r="L1107" s="25"/>
    </row>
    <row r="1108" spans="1:12" x14ac:dyDescent="0.2">
      <c r="A1108" s="138"/>
      <c r="C1108" s="138"/>
      <c r="D1108" s="138"/>
      <c r="F1108" s="177"/>
      <c r="G1108" s="177"/>
      <c r="H1108" s="177"/>
      <c r="I1108" s="177"/>
      <c r="J1108" s="177"/>
      <c r="L1108" s="25"/>
    </row>
    <row r="1109" spans="1:12" x14ac:dyDescent="0.2">
      <c r="A1109" s="138"/>
      <c r="C1109" s="138"/>
      <c r="D1109" s="138"/>
      <c r="F1109" s="177"/>
      <c r="G1109" s="177"/>
      <c r="H1109" s="177"/>
      <c r="I1109" s="177"/>
      <c r="J1109" s="177"/>
      <c r="L1109" s="25"/>
    </row>
    <row r="1110" spans="1:12" x14ac:dyDescent="0.2">
      <c r="A1110" s="138"/>
      <c r="C1110" s="138"/>
      <c r="D1110" s="138"/>
      <c r="F1110" s="177"/>
      <c r="G1110" s="177"/>
      <c r="H1110" s="177"/>
      <c r="I1110" s="177"/>
      <c r="J1110" s="177"/>
      <c r="L1110" s="25"/>
    </row>
    <row r="1111" spans="1:12" x14ac:dyDescent="0.2">
      <c r="A1111" s="138"/>
      <c r="C1111" s="138"/>
      <c r="D1111" s="138"/>
      <c r="F1111" s="177"/>
      <c r="G1111" s="177"/>
      <c r="H1111" s="177"/>
      <c r="I1111" s="177"/>
      <c r="J1111" s="177"/>
      <c r="L1111" s="25"/>
    </row>
    <row r="1112" spans="1:12" x14ac:dyDescent="0.2">
      <c r="A1112" s="138"/>
      <c r="C1112" s="138"/>
      <c r="D1112" s="138"/>
      <c r="F1112" s="177"/>
      <c r="G1112" s="177"/>
      <c r="H1112" s="177"/>
      <c r="I1112" s="177"/>
      <c r="J1112" s="177"/>
      <c r="L1112" s="25"/>
    </row>
    <row r="1113" spans="1:12" x14ac:dyDescent="0.2">
      <c r="A1113" s="138"/>
      <c r="C1113" s="138"/>
      <c r="D1113" s="138"/>
      <c r="F1113" s="177"/>
      <c r="G1113" s="177"/>
      <c r="H1113" s="177"/>
      <c r="I1113" s="177"/>
      <c r="J1113" s="177"/>
      <c r="L1113" s="25"/>
    </row>
    <row r="1114" spans="1:12" x14ac:dyDescent="0.2">
      <c r="A1114" s="138"/>
      <c r="C1114" s="138"/>
      <c r="D1114" s="138"/>
      <c r="F1114" s="177"/>
      <c r="G1114" s="177"/>
      <c r="H1114" s="177"/>
      <c r="I1114" s="177"/>
      <c r="J1114" s="177"/>
      <c r="L1114" s="25"/>
    </row>
    <row r="1115" spans="1:12" x14ac:dyDescent="0.2">
      <c r="A1115" s="138"/>
      <c r="C1115" s="138"/>
      <c r="D1115" s="138"/>
      <c r="F1115" s="177"/>
      <c r="G1115" s="177"/>
      <c r="H1115" s="177"/>
      <c r="I1115" s="177"/>
      <c r="J1115" s="177"/>
      <c r="L1115" s="25"/>
    </row>
    <row r="1116" spans="1:12" x14ac:dyDescent="0.2">
      <c r="A1116" s="138"/>
      <c r="C1116" s="138"/>
      <c r="D1116" s="138"/>
      <c r="F1116" s="177"/>
      <c r="G1116" s="177"/>
      <c r="H1116" s="177"/>
      <c r="I1116" s="177"/>
      <c r="J1116" s="177"/>
      <c r="L1116" s="25"/>
    </row>
    <row r="1117" spans="1:12" x14ac:dyDescent="0.2">
      <c r="A1117" s="138"/>
      <c r="C1117" s="138"/>
      <c r="D1117" s="138"/>
      <c r="F1117" s="177"/>
      <c r="G1117" s="177"/>
      <c r="H1117" s="177"/>
      <c r="I1117" s="177"/>
      <c r="J1117" s="177"/>
      <c r="L1117" s="25"/>
    </row>
    <row r="1118" spans="1:12" x14ac:dyDescent="0.2">
      <c r="A1118" s="138"/>
      <c r="C1118" s="138"/>
      <c r="D1118" s="138"/>
      <c r="F1118" s="177"/>
      <c r="G1118" s="177"/>
      <c r="H1118" s="177"/>
      <c r="I1118" s="177"/>
      <c r="J1118" s="177"/>
      <c r="L1118" s="25"/>
    </row>
    <row r="1119" spans="1:12" x14ac:dyDescent="0.2">
      <c r="A1119" s="138"/>
      <c r="C1119" s="138"/>
      <c r="D1119" s="138"/>
      <c r="F1119" s="177"/>
      <c r="G1119" s="177"/>
      <c r="H1119" s="177"/>
      <c r="I1119" s="177"/>
      <c r="J1119" s="177"/>
      <c r="L1119" s="25"/>
    </row>
    <row r="1120" spans="1:12" x14ac:dyDescent="0.2">
      <c r="A1120" s="138"/>
      <c r="C1120" s="138"/>
      <c r="D1120" s="138"/>
      <c r="F1120" s="177"/>
      <c r="G1120" s="177"/>
      <c r="H1120" s="177"/>
      <c r="I1120" s="177"/>
      <c r="J1120" s="177"/>
      <c r="L1120" s="25"/>
    </row>
    <row r="1121" spans="1:12" x14ac:dyDescent="0.2">
      <c r="A1121" s="138"/>
      <c r="C1121" s="138"/>
      <c r="D1121" s="138"/>
      <c r="F1121" s="177"/>
      <c r="G1121" s="177"/>
      <c r="H1121" s="177"/>
      <c r="I1121" s="177"/>
      <c r="J1121" s="177"/>
      <c r="L1121" s="25"/>
    </row>
    <row r="1122" spans="1:12" x14ac:dyDescent="0.2">
      <c r="A1122" s="138"/>
      <c r="C1122" s="138"/>
      <c r="D1122" s="138"/>
      <c r="F1122" s="177"/>
      <c r="G1122" s="177"/>
      <c r="H1122" s="177"/>
      <c r="I1122" s="177"/>
      <c r="J1122" s="177"/>
      <c r="L1122" s="25"/>
    </row>
    <row r="1123" spans="1:12" x14ac:dyDescent="0.2">
      <c r="A1123" s="138"/>
      <c r="C1123" s="138"/>
      <c r="D1123" s="138"/>
      <c r="F1123" s="177"/>
      <c r="G1123" s="177"/>
      <c r="H1123" s="177"/>
      <c r="I1123" s="177"/>
      <c r="J1123" s="177"/>
      <c r="L1123" s="25"/>
    </row>
    <row r="1124" spans="1:12" x14ac:dyDescent="0.2">
      <c r="A1124" s="138"/>
      <c r="C1124" s="138"/>
      <c r="D1124" s="138"/>
      <c r="F1124" s="177"/>
      <c r="G1124" s="177"/>
      <c r="H1124" s="177"/>
      <c r="I1124" s="177"/>
      <c r="J1124" s="177"/>
      <c r="L1124" s="25"/>
    </row>
    <row r="1125" spans="1:12" x14ac:dyDescent="0.2">
      <c r="A1125" s="138"/>
      <c r="C1125" s="138"/>
      <c r="D1125" s="138"/>
      <c r="F1125" s="177"/>
      <c r="G1125" s="177"/>
      <c r="H1125" s="177"/>
      <c r="I1125" s="177"/>
      <c r="J1125" s="177"/>
      <c r="L1125" s="25"/>
    </row>
    <row r="1126" spans="1:12" x14ac:dyDescent="0.2">
      <c r="A1126" s="138"/>
      <c r="C1126" s="138"/>
      <c r="D1126" s="138"/>
      <c r="F1126" s="177"/>
      <c r="G1126" s="177"/>
      <c r="H1126" s="177"/>
      <c r="I1126" s="177"/>
      <c r="J1126" s="177"/>
      <c r="L1126" s="25"/>
    </row>
    <row r="1127" spans="1:12" x14ac:dyDescent="0.2">
      <c r="A1127" s="138"/>
      <c r="C1127" s="138"/>
      <c r="D1127" s="138"/>
      <c r="F1127" s="177"/>
      <c r="G1127" s="177"/>
      <c r="H1127" s="177"/>
      <c r="I1127" s="177"/>
      <c r="J1127" s="177"/>
      <c r="L1127" s="25"/>
    </row>
    <row r="1128" spans="1:12" x14ac:dyDescent="0.2">
      <c r="A1128" s="138"/>
      <c r="C1128" s="138"/>
      <c r="D1128" s="138"/>
      <c r="F1128" s="177"/>
      <c r="G1128" s="177"/>
      <c r="H1128" s="177"/>
      <c r="I1128" s="177"/>
      <c r="J1128" s="177"/>
      <c r="L1128" s="25"/>
    </row>
    <row r="1129" spans="1:12" x14ac:dyDescent="0.2">
      <c r="A1129" s="138"/>
      <c r="C1129" s="138"/>
      <c r="D1129" s="138"/>
      <c r="F1129" s="177"/>
      <c r="G1129" s="177"/>
      <c r="H1129" s="177"/>
      <c r="I1129" s="177"/>
      <c r="J1129" s="177"/>
      <c r="L1129" s="25"/>
    </row>
    <row r="1130" spans="1:12" x14ac:dyDescent="0.2">
      <c r="A1130" s="138"/>
      <c r="C1130" s="138"/>
      <c r="D1130" s="138"/>
      <c r="F1130" s="177"/>
      <c r="G1130" s="177"/>
      <c r="H1130" s="177"/>
      <c r="I1130" s="177"/>
      <c r="J1130" s="177"/>
      <c r="L1130" s="25"/>
    </row>
    <row r="1131" spans="1:12" x14ac:dyDescent="0.2">
      <c r="A1131" s="138"/>
      <c r="C1131" s="138"/>
      <c r="D1131" s="138"/>
      <c r="F1131" s="177"/>
      <c r="G1131" s="177"/>
      <c r="H1131" s="177"/>
      <c r="I1131" s="177"/>
      <c r="J1131" s="177"/>
      <c r="L1131" s="25"/>
    </row>
    <row r="1132" spans="1:12" x14ac:dyDescent="0.2">
      <c r="A1132" s="138"/>
      <c r="C1132" s="138"/>
      <c r="D1132" s="138"/>
      <c r="F1132" s="177"/>
      <c r="G1132" s="177"/>
      <c r="H1132" s="177"/>
      <c r="I1132" s="177"/>
      <c r="J1132" s="177"/>
      <c r="L1132" s="25"/>
    </row>
    <row r="1133" spans="1:12" x14ac:dyDescent="0.2">
      <c r="A1133" s="138"/>
      <c r="C1133" s="138"/>
      <c r="D1133" s="138"/>
      <c r="F1133" s="177"/>
      <c r="G1133" s="177"/>
      <c r="H1133" s="177"/>
      <c r="I1133" s="177"/>
      <c r="J1133" s="177"/>
      <c r="L1133" s="25"/>
    </row>
    <row r="1134" spans="1:12" x14ac:dyDescent="0.2">
      <c r="A1134" s="138"/>
      <c r="C1134" s="138"/>
      <c r="D1134" s="138"/>
      <c r="F1134" s="177"/>
      <c r="G1134" s="177"/>
      <c r="H1134" s="177"/>
      <c r="I1134" s="177"/>
      <c r="J1134" s="177"/>
      <c r="L1134" s="25"/>
    </row>
    <row r="1135" spans="1:12" x14ac:dyDescent="0.2">
      <c r="A1135" s="138"/>
      <c r="C1135" s="138"/>
      <c r="D1135" s="138"/>
      <c r="F1135" s="177"/>
      <c r="G1135" s="177"/>
      <c r="H1135" s="177"/>
      <c r="I1135" s="177"/>
      <c r="J1135" s="177"/>
      <c r="L1135" s="25"/>
    </row>
    <row r="1136" spans="1:12" x14ac:dyDescent="0.2">
      <c r="A1136" s="138"/>
      <c r="C1136" s="138"/>
      <c r="D1136" s="138"/>
      <c r="F1136" s="177"/>
      <c r="G1136" s="177"/>
      <c r="H1136" s="177"/>
      <c r="I1136" s="177"/>
      <c r="J1136" s="177"/>
      <c r="L1136" s="25"/>
    </row>
    <row r="1137" spans="1:12" x14ac:dyDescent="0.2">
      <c r="A1137" s="138"/>
      <c r="C1137" s="138"/>
      <c r="D1137" s="138"/>
      <c r="F1137" s="177"/>
      <c r="G1137" s="177"/>
      <c r="H1137" s="177"/>
      <c r="I1137" s="177"/>
      <c r="J1137" s="177"/>
      <c r="L1137" s="25"/>
    </row>
    <row r="1138" spans="1:12" x14ac:dyDescent="0.2">
      <c r="A1138" s="138"/>
      <c r="C1138" s="138"/>
      <c r="D1138" s="138"/>
      <c r="F1138" s="177"/>
      <c r="G1138" s="177"/>
      <c r="H1138" s="177"/>
      <c r="I1138" s="177"/>
      <c r="J1138" s="177"/>
      <c r="L1138" s="25"/>
    </row>
    <row r="1139" spans="1:12" x14ac:dyDescent="0.2">
      <c r="A1139" s="138"/>
      <c r="C1139" s="138"/>
      <c r="D1139" s="138"/>
      <c r="F1139" s="177"/>
      <c r="G1139" s="177"/>
      <c r="H1139" s="177"/>
      <c r="I1139" s="177"/>
      <c r="J1139" s="177"/>
      <c r="L1139" s="25"/>
    </row>
    <row r="1140" spans="1:12" x14ac:dyDescent="0.2">
      <c r="A1140" s="138"/>
      <c r="C1140" s="138"/>
      <c r="D1140" s="138"/>
      <c r="F1140" s="177"/>
      <c r="G1140" s="177"/>
      <c r="H1140" s="177"/>
      <c r="I1140" s="177"/>
      <c r="J1140" s="177"/>
      <c r="L1140" s="25"/>
    </row>
    <row r="1141" spans="1:12" x14ac:dyDescent="0.2">
      <c r="A1141" s="138"/>
      <c r="C1141" s="138"/>
      <c r="D1141" s="138"/>
      <c r="F1141" s="177"/>
      <c r="G1141" s="177"/>
      <c r="H1141" s="177"/>
      <c r="I1141" s="177"/>
      <c r="J1141" s="177"/>
      <c r="L1141" s="25"/>
    </row>
    <row r="1142" spans="1:12" x14ac:dyDescent="0.2">
      <c r="A1142" s="138"/>
      <c r="C1142" s="138"/>
      <c r="D1142" s="138"/>
      <c r="F1142" s="177"/>
      <c r="G1142" s="177"/>
      <c r="H1142" s="177"/>
      <c r="I1142" s="177"/>
      <c r="J1142" s="177"/>
      <c r="L1142" s="25"/>
    </row>
    <row r="1143" spans="1:12" x14ac:dyDescent="0.2">
      <c r="A1143" s="138"/>
      <c r="C1143" s="138"/>
      <c r="D1143" s="138"/>
      <c r="F1143" s="177"/>
      <c r="G1143" s="177"/>
      <c r="H1143" s="177"/>
      <c r="I1143" s="177"/>
      <c r="J1143" s="177"/>
      <c r="L1143" s="25"/>
    </row>
    <row r="1144" spans="1:12" x14ac:dyDescent="0.2">
      <c r="A1144" s="138"/>
      <c r="C1144" s="138"/>
      <c r="D1144" s="138"/>
      <c r="F1144" s="177"/>
      <c r="G1144" s="177"/>
      <c r="H1144" s="177"/>
      <c r="I1144" s="177"/>
      <c r="J1144" s="177"/>
      <c r="L1144" s="25"/>
    </row>
    <row r="1145" spans="1:12" x14ac:dyDescent="0.2">
      <c r="A1145" s="138"/>
      <c r="C1145" s="138"/>
      <c r="D1145" s="138"/>
      <c r="F1145" s="177"/>
      <c r="G1145" s="177"/>
      <c r="H1145" s="177"/>
      <c r="I1145" s="177"/>
      <c r="J1145" s="177"/>
      <c r="L1145" s="25"/>
    </row>
    <row r="1146" spans="1:12" x14ac:dyDescent="0.2">
      <c r="A1146" s="138"/>
      <c r="C1146" s="138"/>
      <c r="D1146" s="138"/>
      <c r="F1146" s="177"/>
      <c r="G1146" s="177"/>
      <c r="H1146" s="177"/>
      <c r="I1146" s="177"/>
      <c r="J1146" s="177"/>
      <c r="L1146" s="25"/>
    </row>
    <row r="1147" spans="1:12" x14ac:dyDescent="0.2">
      <c r="A1147" s="138"/>
      <c r="C1147" s="138"/>
      <c r="D1147" s="138"/>
      <c r="F1147" s="177"/>
      <c r="G1147" s="177"/>
      <c r="H1147" s="177"/>
      <c r="I1147" s="177"/>
      <c r="J1147" s="177"/>
      <c r="L1147" s="25"/>
    </row>
    <row r="1148" spans="1:12" x14ac:dyDescent="0.2">
      <c r="A1148" s="138"/>
      <c r="C1148" s="138"/>
      <c r="D1148" s="138"/>
      <c r="F1148" s="177"/>
      <c r="G1148" s="177"/>
      <c r="H1148" s="177"/>
      <c r="I1148" s="177"/>
      <c r="J1148" s="177"/>
      <c r="L1148" s="25"/>
    </row>
    <row r="1149" spans="1:12" x14ac:dyDescent="0.2">
      <c r="A1149" s="138"/>
      <c r="C1149" s="138"/>
      <c r="D1149" s="138"/>
      <c r="F1149" s="177"/>
      <c r="G1149" s="177"/>
      <c r="H1149" s="177"/>
      <c r="I1149" s="177"/>
      <c r="J1149" s="177"/>
      <c r="L1149" s="25"/>
    </row>
    <row r="1150" spans="1:12" x14ac:dyDescent="0.2">
      <c r="A1150" s="138"/>
      <c r="C1150" s="138"/>
      <c r="D1150" s="138"/>
      <c r="F1150" s="177"/>
      <c r="G1150" s="177"/>
      <c r="H1150" s="177"/>
      <c r="I1150" s="177"/>
      <c r="J1150" s="177"/>
      <c r="L1150" s="25"/>
    </row>
    <row r="1151" spans="1:12" x14ac:dyDescent="0.2">
      <c r="A1151" s="138"/>
      <c r="C1151" s="138"/>
      <c r="D1151" s="138"/>
      <c r="F1151" s="177"/>
      <c r="G1151" s="177"/>
      <c r="H1151" s="177"/>
      <c r="I1151" s="177"/>
      <c r="J1151" s="177"/>
      <c r="L1151" s="25"/>
    </row>
    <row r="1152" spans="1:12" x14ac:dyDescent="0.2">
      <c r="A1152" s="138"/>
      <c r="C1152" s="138"/>
      <c r="D1152" s="138"/>
      <c r="F1152" s="177"/>
      <c r="G1152" s="177"/>
      <c r="H1152" s="177"/>
      <c r="I1152" s="177"/>
      <c r="J1152" s="177"/>
      <c r="L1152" s="25"/>
    </row>
    <row r="1153" spans="1:12" x14ac:dyDescent="0.2">
      <c r="A1153" s="138"/>
      <c r="C1153" s="138"/>
      <c r="D1153" s="138"/>
      <c r="F1153" s="177"/>
      <c r="G1153" s="177"/>
      <c r="H1153" s="177"/>
      <c r="I1153" s="177"/>
      <c r="J1153" s="177"/>
      <c r="L1153" s="25"/>
    </row>
    <row r="1154" spans="1:12" x14ac:dyDescent="0.2">
      <c r="A1154" s="138"/>
      <c r="C1154" s="138"/>
      <c r="D1154" s="138"/>
      <c r="F1154" s="177"/>
      <c r="G1154" s="177"/>
      <c r="H1154" s="177"/>
      <c r="I1154" s="177"/>
      <c r="J1154" s="177"/>
      <c r="L1154" s="25"/>
    </row>
    <row r="1155" spans="1:12" x14ac:dyDescent="0.2">
      <c r="A1155" s="138"/>
      <c r="C1155" s="138"/>
      <c r="D1155" s="138"/>
      <c r="F1155" s="177"/>
      <c r="G1155" s="177"/>
      <c r="H1155" s="177"/>
      <c r="I1155" s="177"/>
      <c r="J1155" s="177"/>
      <c r="L1155" s="25"/>
    </row>
    <row r="1156" spans="1:12" x14ac:dyDescent="0.2">
      <c r="A1156" s="138"/>
      <c r="C1156" s="138"/>
      <c r="D1156" s="138"/>
      <c r="F1156" s="177"/>
      <c r="G1156" s="177"/>
      <c r="H1156" s="177"/>
      <c r="I1156" s="177"/>
      <c r="J1156" s="177"/>
      <c r="L1156" s="25"/>
    </row>
    <row r="1157" spans="1:12" x14ac:dyDescent="0.2">
      <c r="A1157" s="138"/>
      <c r="C1157" s="138"/>
      <c r="D1157" s="138"/>
      <c r="F1157" s="177"/>
      <c r="G1157" s="177"/>
      <c r="H1157" s="177"/>
      <c r="I1157" s="177"/>
      <c r="J1157" s="177"/>
      <c r="L1157" s="25"/>
    </row>
    <row r="1158" spans="1:12" x14ac:dyDescent="0.2">
      <c r="A1158" s="138"/>
      <c r="C1158" s="138"/>
      <c r="D1158" s="138"/>
      <c r="F1158" s="177"/>
      <c r="G1158" s="177"/>
      <c r="H1158" s="177"/>
      <c r="I1158" s="177"/>
      <c r="J1158" s="177"/>
      <c r="L1158" s="25"/>
    </row>
    <row r="1159" spans="1:12" x14ac:dyDescent="0.2">
      <c r="A1159" s="138"/>
      <c r="C1159" s="138"/>
      <c r="D1159" s="138"/>
      <c r="F1159" s="177"/>
      <c r="G1159" s="177"/>
      <c r="H1159" s="177"/>
      <c r="I1159" s="177"/>
      <c r="J1159" s="177"/>
      <c r="L1159" s="25"/>
    </row>
    <row r="1160" spans="1:12" x14ac:dyDescent="0.2">
      <c r="A1160" s="138"/>
      <c r="C1160" s="138"/>
      <c r="D1160" s="138"/>
      <c r="F1160" s="177"/>
      <c r="G1160" s="177"/>
      <c r="H1160" s="177"/>
      <c r="I1160" s="177"/>
      <c r="J1160" s="177"/>
      <c r="L1160" s="25"/>
    </row>
    <row r="1161" spans="1:12" x14ac:dyDescent="0.2">
      <c r="A1161" s="138"/>
      <c r="C1161" s="138"/>
      <c r="D1161" s="138"/>
      <c r="F1161" s="177"/>
      <c r="G1161" s="177"/>
      <c r="H1161" s="177"/>
      <c r="I1161" s="177"/>
      <c r="J1161" s="177"/>
      <c r="L1161" s="25"/>
    </row>
    <row r="1162" spans="1:12" x14ac:dyDescent="0.2">
      <c r="A1162" s="138"/>
      <c r="C1162" s="138"/>
      <c r="D1162" s="138"/>
      <c r="F1162" s="177"/>
      <c r="G1162" s="177"/>
      <c r="H1162" s="177"/>
      <c r="I1162" s="177"/>
      <c r="J1162" s="177"/>
      <c r="L1162" s="25"/>
    </row>
    <row r="1163" spans="1:12" x14ac:dyDescent="0.2">
      <c r="A1163" s="138"/>
      <c r="C1163" s="138"/>
      <c r="D1163" s="138"/>
      <c r="F1163" s="177"/>
      <c r="G1163" s="177"/>
      <c r="H1163" s="177"/>
      <c r="I1163" s="177"/>
      <c r="J1163" s="177"/>
      <c r="L1163" s="25"/>
    </row>
    <row r="1164" spans="1:12" x14ac:dyDescent="0.2">
      <c r="A1164" s="138"/>
      <c r="C1164" s="138"/>
      <c r="D1164" s="138"/>
      <c r="F1164" s="177"/>
      <c r="G1164" s="177"/>
      <c r="H1164" s="177"/>
      <c r="I1164" s="177"/>
      <c r="J1164" s="177"/>
      <c r="L1164" s="25"/>
    </row>
    <row r="1165" spans="1:12" x14ac:dyDescent="0.2">
      <c r="A1165" s="138"/>
      <c r="C1165" s="138"/>
      <c r="D1165" s="138"/>
      <c r="F1165" s="177"/>
      <c r="G1165" s="177"/>
      <c r="H1165" s="177"/>
      <c r="I1165" s="177"/>
      <c r="J1165" s="177"/>
      <c r="L1165" s="25"/>
    </row>
    <row r="1166" spans="1:12" x14ac:dyDescent="0.2">
      <c r="A1166" s="138"/>
      <c r="C1166" s="138"/>
      <c r="D1166" s="138"/>
      <c r="F1166" s="177"/>
      <c r="G1166" s="177"/>
      <c r="H1166" s="177"/>
      <c r="I1166" s="177"/>
      <c r="J1166" s="177"/>
      <c r="L1166" s="25"/>
    </row>
    <row r="1167" spans="1:12" x14ac:dyDescent="0.2">
      <c r="A1167" s="138"/>
      <c r="C1167" s="138"/>
      <c r="D1167" s="138"/>
      <c r="F1167" s="177"/>
      <c r="G1167" s="177"/>
      <c r="H1167" s="177"/>
      <c r="I1167" s="177"/>
      <c r="J1167" s="177"/>
      <c r="L1167" s="25"/>
    </row>
    <row r="1168" spans="1:12" x14ac:dyDescent="0.2">
      <c r="A1168" s="138"/>
      <c r="C1168" s="138"/>
      <c r="D1168" s="138"/>
      <c r="F1168" s="177"/>
      <c r="G1168" s="177"/>
      <c r="H1168" s="177"/>
      <c r="I1168" s="177"/>
      <c r="J1168" s="177"/>
      <c r="L1168" s="25"/>
    </row>
    <row r="1169" spans="1:12" x14ac:dyDescent="0.2">
      <c r="A1169" s="138"/>
      <c r="C1169" s="138"/>
      <c r="D1169" s="138"/>
      <c r="F1169" s="177"/>
      <c r="G1169" s="177"/>
      <c r="H1169" s="177"/>
      <c r="I1169" s="177"/>
      <c r="J1169" s="177"/>
      <c r="L1169" s="25"/>
    </row>
    <row r="1170" spans="1:12" x14ac:dyDescent="0.2">
      <c r="A1170" s="138"/>
      <c r="C1170" s="138"/>
      <c r="D1170" s="138"/>
      <c r="F1170" s="177"/>
      <c r="G1170" s="177"/>
      <c r="H1170" s="177"/>
      <c r="I1170" s="177"/>
      <c r="J1170" s="177"/>
      <c r="L1170" s="25"/>
    </row>
    <row r="1171" spans="1:12" x14ac:dyDescent="0.2">
      <c r="A1171" s="138"/>
      <c r="C1171" s="138"/>
      <c r="D1171" s="138"/>
      <c r="F1171" s="177"/>
      <c r="G1171" s="177"/>
      <c r="H1171" s="177"/>
      <c r="I1171" s="177"/>
      <c r="J1171" s="177"/>
      <c r="L1171" s="25"/>
    </row>
    <row r="1172" spans="1:12" x14ac:dyDescent="0.2">
      <c r="A1172" s="138"/>
      <c r="C1172" s="138"/>
      <c r="D1172" s="138"/>
      <c r="F1172" s="177"/>
      <c r="G1172" s="177"/>
      <c r="H1172" s="177"/>
      <c r="I1172" s="177"/>
      <c r="J1172" s="177"/>
      <c r="L1172" s="25"/>
    </row>
    <row r="1173" spans="1:12" x14ac:dyDescent="0.2">
      <c r="A1173" s="138"/>
      <c r="C1173" s="138"/>
      <c r="D1173" s="138"/>
      <c r="F1173" s="177"/>
      <c r="G1173" s="177"/>
      <c r="H1173" s="177"/>
      <c r="I1173" s="177"/>
      <c r="J1173" s="177"/>
      <c r="L1173" s="25"/>
    </row>
    <row r="1174" spans="1:12" x14ac:dyDescent="0.2">
      <c r="A1174" s="138"/>
      <c r="C1174" s="138"/>
      <c r="D1174" s="138"/>
      <c r="F1174" s="177"/>
      <c r="G1174" s="177"/>
      <c r="H1174" s="177"/>
      <c r="I1174" s="177"/>
      <c r="J1174" s="177"/>
      <c r="L1174" s="25"/>
    </row>
    <row r="1175" spans="1:12" x14ac:dyDescent="0.2">
      <c r="A1175" s="138"/>
      <c r="C1175" s="138"/>
      <c r="D1175" s="138"/>
      <c r="F1175" s="177"/>
      <c r="G1175" s="177"/>
      <c r="H1175" s="177"/>
      <c r="I1175" s="177"/>
      <c r="J1175" s="177"/>
      <c r="L1175" s="25"/>
    </row>
    <row r="1176" spans="1:12" x14ac:dyDescent="0.2">
      <c r="A1176" s="138"/>
      <c r="C1176" s="138"/>
      <c r="D1176" s="138"/>
      <c r="F1176" s="177"/>
      <c r="G1176" s="177"/>
      <c r="H1176" s="177"/>
      <c r="I1176" s="177"/>
      <c r="J1176" s="177"/>
      <c r="L1176" s="25"/>
    </row>
    <row r="1177" spans="1:12" x14ac:dyDescent="0.2">
      <c r="A1177" s="138"/>
      <c r="C1177" s="138"/>
      <c r="D1177" s="138"/>
      <c r="F1177" s="177"/>
      <c r="G1177" s="177"/>
      <c r="H1177" s="177"/>
      <c r="I1177" s="177"/>
      <c r="J1177" s="177"/>
      <c r="L1177" s="25"/>
    </row>
    <row r="1178" spans="1:12" x14ac:dyDescent="0.2">
      <c r="A1178" s="138"/>
      <c r="C1178" s="138"/>
      <c r="D1178" s="138"/>
      <c r="F1178" s="177"/>
      <c r="G1178" s="177"/>
      <c r="H1178" s="177"/>
      <c r="I1178" s="177"/>
      <c r="J1178" s="177"/>
      <c r="L1178" s="25"/>
    </row>
    <row r="1179" spans="1:12" x14ac:dyDescent="0.2">
      <c r="A1179" s="138"/>
      <c r="C1179" s="138"/>
      <c r="D1179" s="138"/>
      <c r="F1179" s="177"/>
      <c r="G1179" s="177"/>
      <c r="H1179" s="177"/>
      <c r="I1179" s="177"/>
      <c r="J1179" s="177"/>
      <c r="L1179" s="25"/>
    </row>
    <row r="1180" spans="1:12" x14ac:dyDescent="0.2">
      <c r="A1180" s="138"/>
      <c r="C1180" s="138"/>
      <c r="D1180" s="138"/>
      <c r="F1180" s="177"/>
      <c r="G1180" s="177"/>
      <c r="H1180" s="177"/>
      <c r="I1180" s="177"/>
      <c r="J1180" s="177"/>
      <c r="L1180" s="25"/>
    </row>
    <row r="1181" spans="1:12" x14ac:dyDescent="0.2">
      <c r="A1181" s="138"/>
      <c r="C1181" s="138"/>
      <c r="D1181" s="138"/>
      <c r="F1181" s="177"/>
      <c r="G1181" s="177"/>
      <c r="H1181" s="177"/>
      <c r="I1181" s="177"/>
      <c r="J1181" s="177"/>
      <c r="L1181" s="25"/>
    </row>
    <row r="1182" spans="1:12" x14ac:dyDescent="0.2">
      <c r="A1182" s="138"/>
      <c r="C1182" s="138"/>
      <c r="D1182" s="138"/>
      <c r="F1182" s="177"/>
      <c r="G1182" s="177"/>
      <c r="H1182" s="177"/>
      <c r="I1182" s="177"/>
      <c r="J1182" s="177"/>
      <c r="L1182" s="25"/>
    </row>
    <row r="1183" spans="1:12" x14ac:dyDescent="0.2">
      <c r="A1183" s="138"/>
      <c r="C1183" s="138"/>
      <c r="D1183" s="138"/>
      <c r="F1183" s="177"/>
      <c r="G1183" s="177"/>
      <c r="H1183" s="177"/>
      <c r="I1183" s="177"/>
      <c r="J1183" s="177"/>
      <c r="L1183" s="25"/>
    </row>
    <row r="1184" spans="1:12" x14ac:dyDescent="0.2">
      <c r="A1184" s="138"/>
      <c r="C1184" s="138"/>
      <c r="D1184" s="138"/>
      <c r="F1184" s="177"/>
      <c r="G1184" s="177"/>
      <c r="H1184" s="177"/>
      <c r="I1184" s="177"/>
      <c r="J1184" s="177"/>
      <c r="L1184" s="25"/>
    </row>
    <row r="1185" spans="1:12" x14ac:dyDescent="0.2">
      <c r="A1185" s="138"/>
      <c r="C1185" s="138"/>
      <c r="D1185" s="138"/>
      <c r="F1185" s="177"/>
      <c r="G1185" s="177"/>
      <c r="H1185" s="177"/>
      <c r="I1185" s="177"/>
      <c r="J1185" s="177"/>
      <c r="L1185" s="25"/>
    </row>
    <row r="1186" spans="1:12" x14ac:dyDescent="0.2">
      <c r="A1186" s="138"/>
      <c r="C1186" s="138"/>
      <c r="D1186" s="138"/>
      <c r="F1186" s="177"/>
      <c r="G1186" s="177"/>
      <c r="H1186" s="177"/>
      <c r="I1186" s="177"/>
      <c r="J1186" s="177"/>
      <c r="L1186" s="25"/>
    </row>
    <row r="1187" spans="1:12" x14ac:dyDescent="0.2">
      <c r="A1187" s="138"/>
      <c r="C1187" s="138"/>
      <c r="D1187" s="138"/>
      <c r="F1187" s="177"/>
      <c r="G1187" s="177"/>
      <c r="H1187" s="177"/>
      <c r="I1187" s="177"/>
      <c r="J1187" s="177"/>
      <c r="L1187" s="25"/>
    </row>
    <row r="1188" spans="1:12" x14ac:dyDescent="0.2">
      <c r="A1188" s="138"/>
      <c r="C1188" s="138"/>
      <c r="D1188" s="138"/>
      <c r="F1188" s="177"/>
      <c r="G1188" s="177"/>
      <c r="H1188" s="177"/>
      <c r="I1188" s="177"/>
      <c r="J1188" s="177"/>
      <c r="L1188" s="25"/>
    </row>
    <row r="1189" spans="1:12" x14ac:dyDescent="0.2">
      <c r="A1189" s="138"/>
      <c r="C1189" s="138"/>
      <c r="D1189" s="138"/>
      <c r="F1189" s="177"/>
      <c r="G1189" s="177"/>
      <c r="H1189" s="177"/>
      <c r="I1189" s="177"/>
      <c r="J1189" s="177"/>
      <c r="L1189" s="25"/>
    </row>
    <row r="1190" spans="1:12" x14ac:dyDescent="0.2">
      <c r="A1190" s="138"/>
      <c r="C1190" s="138"/>
      <c r="D1190" s="138"/>
      <c r="F1190" s="177"/>
      <c r="G1190" s="177"/>
      <c r="H1190" s="177"/>
      <c r="I1190" s="177"/>
      <c r="J1190" s="177"/>
      <c r="L1190" s="25"/>
    </row>
    <row r="1191" spans="1:12" x14ac:dyDescent="0.2">
      <c r="A1191" s="138"/>
      <c r="C1191" s="138"/>
      <c r="D1191" s="138"/>
      <c r="F1191" s="177"/>
      <c r="G1191" s="177"/>
      <c r="H1191" s="177"/>
      <c r="I1191" s="177"/>
      <c r="J1191" s="177"/>
      <c r="L1191" s="25"/>
    </row>
    <row r="1192" spans="1:12" x14ac:dyDescent="0.2">
      <c r="A1192" s="138"/>
      <c r="C1192" s="138"/>
      <c r="D1192" s="138"/>
      <c r="F1192" s="177"/>
      <c r="G1192" s="177"/>
      <c r="H1192" s="177"/>
      <c r="I1192" s="177"/>
      <c r="J1192" s="177"/>
      <c r="L1192" s="25"/>
    </row>
    <row r="1193" spans="1:12" x14ac:dyDescent="0.2">
      <c r="A1193" s="138"/>
      <c r="C1193" s="138"/>
      <c r="D1193" s="138"/>
      <c r="F1193" s="177"/>
      <c r="G1193" s="177"/>
      <c r="H1193" s="177"/>
      <c r="I1193" s="177"/>
      <c r="J1193" s="177"/>
      <c r="L1193" s="25"/>
    </row>
    <row r="1194" spans="1:12" x14ac:dyDescent="0.2">
      <c r="A1194" s="138"/>
      <c r="C1194" s="138"/>
      <c r="D1194" s="138"/>
      <c r="F1194" s="177"/>
      <c r="G1194" s="177"/>
      <c r="H1194" s="177"/>
      <c r="I1194" s="177"/>
      <c r="J1194" s="177"/>
      <c r="L1194" s="25"/>
    </row>
    <row r="1195" spans="1:12" x14ac:dyDescent="0.2">
      <c r="A1195" s="138"/>
      <c r="C1195" s="138"/>
      <c r="D1195" s="138"/>
      <c r="F1195" s="177"/>
      <c r="G1195" s="177"/>
      <c r="H1195" s="177"/>
      <c r="I1195" s="177"/>
      <c r="J1195" s="177"/>
      <c r="L1195" s="25"/>
    </row>
    <row r="1196" spans="1:12" x14ac:dyDescent="0.2">
      <c r="A1196" s="138"/>
      <c r="C1196" s="138"/>
      <c r="D1196" s="138"/>
      <c r="F1196" s="177"/>
      <c r="G1196" s="177"/>
      <c r="H1196" s="177"/>
      <c r="I1196" s="177"/>
      <c r="J1196" s="177"/>
      <c r="L1196" s="25"/>
    </row>
    <row r="1197" spans="1:12" x14ac:dyDescent="0.2">
      <c r="A1197" s="138"/>
      <c r="C1197" s="138"/>
      <c r="D1197" s="138"/>
      <c r="F1197" s="177"/>
      <c r="G1197" s="177"/>
      <c r="H1197" s="177"/>
      <c r="I1197" s="177"/>
      <c r="J1197" s="177"/>
      <c r="L1197" s="25"/>
    </row>
    <row r="1198" spans="1:12" x14ac:dyDescent="0.2">
      <c r="A1198" s="138"/>
      <c r="C1198" s="138"/>
      <c r="D1198" s="138"/>
      <c r="F1198" s="177"/>
      <c r="G1198" s="177"/>
      <c r="H1198" s="177"/>
      <c r="I1198" s="177"/>
      <c r="J1198" s="177"/>
      <c r="L1198" s="25"/>
    </row>
    <row r="1199" spans="1:12" x14ac:dyDescent="0.2">
      <c r="A1199" s="138"/>
      <c r="C1199" s="138"/>
      <c r="D1199" s="138"/>
      <c r="F1199" s="177"/>
      <c r="G1199" s="177"/>
      <c r="H1199" s="177"/>
      <c r="I1199" s="177"/>
      <c r="J1199" s="177"/>
      <c r="L1199" s="25"/>
    </row>
    <row r="1200" spans="1:12" x14ac:dyDescent="0.2">
      <c r="A1200" s="138"/>
      <c r="C1200" s="138"/>
      <c r="D1200" s="138"/>
      <c r="F1200" s="177"/>
      <c r="G1200" s="177"/>
      <c r="H1200" s="177"/>
      <c r="I1200" s="177"/>
      <c r="J1200" s="177"/>
      <c r="L1200" s="25"/>
    </row>
    <row r="1201" spans="1:12" x14ac:dyDescent="0.2">
      <c r="A1201" s="138"/>
      <c r="C1201" s="138"/>
      <c r="D1201" s="138"/>
      <c r="F1201" s="177"/>
      <c r="G1201" s="177"/>
      <c r="H1201" s="177"/>
      <c r="I1201" s="177"/>
      <c r="J1201" s="177"/>
      <c r="L1201" s="25"/>
    </row>
    <row r="1202" spans="1:12" x14ac:dyDescent="0.2">
      <c r="A1202" s="138"/>
      <c r="C1202" s="138"/>
      <c r="D1202" s="138"/>
      <c r="F1202" s="177"/>
      <c r="G1202" s="177"/>
      <c r="H1202" s="177"/>
      <c r="I1202" s="177"/>
      <c r="J1202" s="177"/>
      <c r="L1202" s="25"/>
    </row>
    <row r="1203" spans="1:12" x14ac:dyDescent="0.2">
      <c r="A1203" s="138"/>
      <c r="C1203" s="138"/>
      <c r="D1203" s="138"/>
      <c r="F1203" s="177"/>
      <c r="G1203" s="177"/>
      <c r="H1203" s="177"/>
      <c r="I1203" s="177"/>
      <c r="J1203" s="177"/>
      <c r="L1203" s="25"/>
    </row>
    <row r="1204" spans="1:12" x14ac:dyDescent="0.2">
      <c r="A1204" s="138"/>
      <c r="C1204" s="138"/>
      <c r="D1204" s="138"/>
      <c r="F1204" s="177"/>
      <c r="G1204" s="177"/>
      <c r="H1204" s="177"/>
      <c r="I1204" s="177"/>
      <c r="J1204" s="177"/>
      <c r="L1204" s="25"/>
    </row>
    <row r="1205" spans="1:12" x14ac:dyDescent="0.2">
      <c r="A1205" s="138"/>
      <c r="C1205" s="138"/>
      <c r="D1205" s="138"/>
      <c r="F1205" s="177"/>
      <c r="G1205" s="177"/>
      <c r="H1205" s="177"/>
      <c r="I1205" s="177"/>
      <c r="J1205" s="177"/>
      <c r="L1205" s="25"/>
    </row>
    <row r="1206" spans="1:12" x14ac:dyDescent="0.2">
      <c r="A1206" s="138"/>
      <c r="C1206" s="138"/>
      <c r="D1206" s="138"/>
      <c r="F1206" s="177"/>
      <c r="G1206" s="177"/>
      <c r="H1206" s="177"/>
      <c r="I1206" s="177"/>
      <c r="J1206" s="177"/>
      <c r="L1206" s="25"/>
    </row>
    <row r="1207" spans="1:12" x14ac:dyDescent="0.2">
      <c r="A1207" s="138"/>
      <c r="C1207" s="138"/>
      <c r="D1207" s="138"/>
      <c r="F1207" s="177"/>
      <c r="G1207" s="177"/>
      <c r="H1207" s="177"/>
      <c r="I1207" s="177"/>
      <c r="J1207" s="177"/>
      <c r="L1207" s="25"/>
    </row>
    <row r="1208" spans="1:12" x14ac:dyDescent="0.2">
      <c r="A1208" s="138"/>
      <c r="C1208" s="138"/>
      <c r="D1208" s="138"/>
      <c r="F1208" s="177"/>
      <c r="G1208" s="177"/>
      <c r="H1208" s="177"/>
      <c r="I1208" s="177"/>
      <c r="J1208" s="177"/>
      <c r="L1208" s="25"/>
    </row>
    <row r="1209" spans="1:12" x14ac:dyDescent="0.2">
      <c r="A1209" s="138"/>
      <c r="C1209" s="138"/>
      <c r="D1209" s="138"/>
      <c r="F1209" s="177"/>
      <c r="G1209" s="177"/>
      <c r="H1209" s="177"/>
      <c r="I1209" s="177"/>
      <c r="J1209" s="177"/>
      <c r="L1209" s="25"/>
    </row>
    <row r="1210" spans="1:12" x14ac:dyDescent="0.2">
      <c r="A1210" s="138"/>
      <c r="C1210" s="138"/>
      <c r="D1210" s="138"/>
      <c r="F1210" s="177"/>
      <c r="G1210" s="177"/>
      <c r="H1210" s="177"/>
      <c r="I1210" s="177"/>
      <c r="J1210" s="177"/>
      <c r="L1210" s="25"/>
    </row>
    <row r="1211" spans="1:12" x14ac:dyDescent="0.2">
      <c r="A1211" s="138"/>
      <c r="C1211" s="138"/>
      <c r="D1211" s="138"/>
      <c r="F1211" s="177"/>
      <c r="G1211" s="177"/>
      <c r="H1211" s="177"/>
      <c r="I1211" s="177"/>
      <c r="J1211" s="177"/>
      <c r="L1211" s="25"/>
    </row>
    <row r="1212" spans="1:12" x14ac:dyDescent="0.2">
      <c r="A1212" s="138"/>
      <c r="C1212" s="138"/>
      <c r="D1212" s="138"/>
      <c r="F1212" s="177"/>
      <c r="G1212" s="177"/>
      <c r="H1212" s="177"/>
      <c r="I1212" s="177"/>
      <c r="J1212" s="177"/>
      <c r="L1212" s="25"/>
    </row>
    <row r="1213" spans="1:12" x14ac:dyDescent="0.2">
      <c r="A1213" s="138"/>
      <c r="C1213" s="138"/>
      <c r="D1213" s="138"/>
      <c r="F1213" s="177"/>
      <c r="G1213" s="177"/>
      <c r="H1213" s="177"/>
      <c r="I1213" s="177"/>
      <c r="J1213" s="177"/>
      <c r="L1213" s="25"/>
    </row>
    <row r="1214" spans="1:12" x14ac:dyDescent="0.2">
      <c r="A1214" s="138"/>
      <c r="C1214" s="138"/>
      <c r="D1214" s="138"/>
      <c r="F1214" s="177"/>
      <c r="G1214" s="177"/>
      <c r="H1214" s="177"/>
      <c r="I1214" s="177"/>
      <c r="J1214" s="177"/>
      <c r="L1214" s="25"/>
    </row>
    <row r="1215" spans="1:12" x14ac:dyDescent="0.2">
      <c r="A1215" s="138"/>
      <c r="C1215" s="138"/>
      <c r="D1215" s="138"/>
      <c r="F1215" s="177"/>
      <c r="G1215" s="177"/>
      <c r="H1215" s="177"/>
      <c r="I1215" s="177"/>
      <c r="J1215" s="177"/>
      <c r="L1215" s="25"/>
    </row>
    <row r="1216" spans="1:12" x14ac:dyDescent="0.2">
      <c r="A1216" s="138"/>
      <c r="C1216" s="138"/>
      <c r="D1216" s="138"/>
      <c r="F1216" s="177"/>
      <c r="G1216" s="177"/>
      <c r="H1216" s="177"/>
      <c r="I1216" s="177"/>
      <c r="J1216" s="177"/>
      <c r="L1216" s="25"/>
    </row>
    <row r="1217" spans="1:12" x14ac:dyDescent="0.2">
      <c r="A1217" s="138"/>
      <c r="C1217" s="138"/>
      <c r="D1217" s="138"/>
      <c r="F1217" s="177"/>
      <c r="G1217" s="177"/>
      <c r="H1217" s="177"/>
      <c r="I1217" s="177"/>
      <c r="J1217" s="177"/>
      <c r="L1217" s="25"/>
    </row>
    <row r="1218" spans="1:12" x14ac:dyDescent="0.2">
      <c r="A1218" s="138"/>
      <c r="C1218" s="138"/>
      <c r="D1218" s="138"/>
      <c r="F1218" s="177"/>
      <c r="G1218" s="177"/>
      <c r="H1218" s="177"/>
      <c r="I1218" s="177"/>
      <c r="J1218" s="177"/>
      <c r="L1218" s="25"/>
    </row>
    <row r="1219" spans="1:12" x14ac:dyDescent="0.2">
      <c r="A1219" s="138"/>
      <c r="C1219" s="138"/>
      <c r="D1219" s="138"/>
      <c r="F1219" s="177"/>
      <c r="G1219" s="177"/>
      <c r="H1219" s="177"/>
      <c r="I1219" s="177"/>
      <c r="J1219" s="177"/>
      <c r="L1219" s="25"/>
    </row>
    <row r="1220" spans="1:12" x14ac:dyDescent="0.2">
      <c r="A1220" s="138"/>
      <c r="C1220" s="138"/>
      <c r="D1220" s="138"/>
      <c r="F1220" s="177"/>
      <c r="G1220" s="177"/>
      <c r="H1220" s="177"/>
      <c r="I1220" s="177"/>
      <c r="J1220" s="177"/>
      <c r="L1220" s="25"/>
    </row>
    <row r="1221" spans="1:12" x14ac:dyDescent="0.2">
      <c r="A1221" s="138"/>
      <c r="C1221" s="138"/>
      <c r="D1221" s="138"/>
      <c r="F1221" s="177"/>
      <c r="G1221" s="177"/>
      <c r="H1221" s="177"/>
      <c r="I1221" s="177"/>
      <c r="J1221" s="177"/>
      <c r="L1221" s="25"/>
    </row>
    <row r="1222" spans="1:12" x14ac:dyDescent="0.2">
      <c r="A1222" s="138"/>
      <c r="C1222" s="138"/>
      <c r="D1222" s="138"/>
      <c r="F1222" s="177"/>
      <c r="G1222" s="177"/>
      <c r="H1222" s="177"/>
      <c r="I1222" s="177"/>
      <c r="J1222" s="177"/>
      <c r="L1222" s="25"/>
    </row>
    <row r="1223" spans="1:12" x14ac:dyDescent="0.2">
      <c r="A1223" s="138"/>
      <c r="C1223" s="138"/>
      <c r="D1223" s="138"/>
      <c r="F1223" s="177"/>
      <c r="G1223" s="177"/>
      <c r="H1223" s="177"/>
      <c r="I1223" s="177"/>
      <c r="J1223" s="177"/>
      <c r="L1223" s="25"/>
    </row>
    <row r="1224" spans="1:12" x14ac:dyDescent="0.2">
      <c r="A1224" s="138"/>
      <c r="C1224" s="138"/>
      <c r="D1224" s="138"/>
      <c r="F1224" s="177"/>
      <c r="G1224" s="177"/>
      <c r="H1224" s="177"/>
      <c r="I1224" s="177"/>
      <c r="J1224" s="177"/>
      <c r="L1224" s="25"/>
    </row>
    <row r="1225" spans="1:12" x14ac:dyDescent="0.2">
      <c r="A1225" s="138"/>
      <c r="C1225" s="138"/>
      <c r="D1225" s="138"/>
      <c r="F1225" s="177"/>
      <c r="G1225" s="177"/>
      <c r="H1225" s="177"/>
      <c r="I1225" s="177"/>
      <c r="J1225" s="177"/>
      <c r="L1225" s="25"/>
    </row>
    <row r="1226" spans="1:12" x14ac:dyDescent="0.2">
      <c r="A1226" s="138"/>
      <c r="C1226" s="138"/>
      <c r="D1226" s="138"/>
      <c r="F1226" s="177"/>
      <c r="G1226" s="177"/>
      <c r="H1226" s="177"/>
      <c r="I1226" s="177"/>
      <c r="J1226" s="177"/>
      <c r="L1226" s="25"/>
    </row>
    <row r="1227" spans="1:12" x14ac:dyDescent="0.2">
      <c r="A1227" s="138"/>
      <c r="C1227" s="138"/>
      <c r="D1227" s="138"/>
      <c r="F1227" s="177"/>
      <c r="G1227" s="177"/>
      <c r="H1227" s="177"/>
      <c r="I1227" s="177"/>
      <c r="J1227" s="177"/>
      <c r="L1227" s="25"/>
    </row>
    <row r="1228" spans="1:12" x14ac:dyDescent="0.2">
      <c r="A1228" s="138"/>
      <c r="C1228" s="138"/>
      <c r="D1228" s="138"/>
      <c r="F1228" s="177"/>
      <c r="G1228" s="177"/>
      <c r="H1228" s="177"/>
      <c r="I1228" s="177"/>
      <c r="J1228" s="177"/>
      <c r="L1228" s="25"/>
    </row>
    <row r="1229" spans="1:12" x14ac:dyDescent="0.2">
      <c r="A1229" s="138"/>
      <c r="C1229" s="138"/>
      <c r="D1229" s="138"/>
      <c r="F1229" s="177"/>
      <c r="G1229" s="177"/>
      <c r="H1229" s="177"/>
      <c r="I1229" s="177"/>
      <c r="J1229" s="177"/>
      <c r="L1229" s="25"/>
    </row>
    <row r="1230" spans="1:12" x14ac:dyDescent="0.2">
      <c r="A1230" s="138"/>
      <c r="C1230" s="138"/>
      <c r="D1230" s="138"/>
      <c r="F1230" s="177"/>
      <c r="G1230" s="177"/>
      <c r="H1230" s="177"/>
      <c r="I1230" s="177"/>
      <c r="J1230" s="177"/>
      <c r="L1230" s="25"/>
    </row>
    <row r="1231" spans="1:12" x14ac:dyDescent="0.2">
      <c r="A1231" s="138"/>
      <c r="C1231" s="138"/>
      <c r="D1231" s="138"/>
      <c r="F1231" s="177"/>
      <c r="G1231" s="177"/>
      <c r="H1231" s="177"/>
      <c r="I1231" s="177"/>
      <c r="J1231" s="177"/>
      <c r="L1231" s="25"/>
    </row>
    <row r="1232" spans="1:12" x14ac:dyDescent="0.2">
      <c r="A1232" s="138"/>
      <c r="C1232" s="138"/>
      <c r="D1232" s="138"/>
      <c r="F1232" s="177"/>
      <c r="G1232" s="177"/>
      <c r="H1232" s="177"/>
      <c r="I1232" s="177"/>
      <c r="J1232" s="177"/>
      <c r="L1232" s="25"/>
    </row>
    <row r="1233" spans="1:12" x14ac:dyDescent="0.2">
      <c r="A1233" s="138"/>
      <c r="C1233" s="138"/>
      <c r="D1233" s="138"/>
      <c r="F1233" s="177"/>
      <c r="G1233" s="177"/>
      <c r="H1233" s="177"/>
      <c r="I1233" s="177"/>
      <c r="J1233" s="177"/>
      <c r="L1233" s="25"/>
    </row>
    <row r="1234" spans="1:12" x14ac:dyDescent="0.2">
      <c r="A1234" s="138"/>
      <c r="C1234" s="138"/>
      <c r="D1234" s="138"/>
      <c r="F1234" s="177"/>
      <c r="G1234" s="177"/>
      <c r="H1234" s="177"/>
      <c r="I1234" s="177"/>
      <c r="J1234" s="177"/>
      <c r="L1234" s="25"/>
    </row>
    <row r="1235" spans="1:12" x14ac:dyDescent="0.2">
      <c r="A1235" s="138"/>
      <c r="C1235" s="138"/>
      <c r="D1235" s="138"/>
      <c r="F1235" s="177"/>
      <c r="G1235" s="177"/>
      <c r="H1235" s="177"/>
      <c r="I1235" s="177"/>
      <c r="J1235" s="177"/>
      <c r="L1235" s="25"/>
    </row>
    <row r="1236" spans="1:12" x14ac:dyDescent="0.2">
      <c r="A1236" s="138"/>
      <c r="C1236" s="138"/>
      <c r="D1236" s="138"/>
      <c r="F1236" s="177"/>
      <c r="G1236" s="177"/>
      <c r="H1236" s="177"/>
      <c r="I1236" s="177"/>
      <c r="J1236" s="177"/>
      <c r="L1236" s="25"/>
    </row>
    <row r="1237" spans="1:12" x14ac:dyDescent="0.2">
      <c r="A1237" s="138"/>
      <c r="C1237" s="138"/>
      <c r="D1237" s="138"/>
      <c r="F1237" s="177"/>
      <c r="G1237" s="177"/>
      <c r="H1237" s="177"/>
      <c r="I1237" s="177"/>
      <c r="J1237" s="177"/>
      <c r="L1237" s="25"/>
    </row>
    <row r="1238" spans="1:12" x14ac:dyDescent="0.2">
      <c r="A1238" s="138"/>
      <c r="C1238" s="138"/>
      <c r="D1238" s="138"/>
      <c r="F1238" s="177"/>
      <c r="G1238" s="177"/>
      <c r="H1238" s="177"/>
      <c r="I1238" s="177"/>
      <c r="J1238" s="177"/>
      <c r="L1238" s="25"/>
    </row>
    <row r="1239" spans="1:12" x14ac:dyDescent="0.2">
      <c r="A1239" s="138"/>
      <c r="C1239" s="138"/>
      <c r="D1239" s="138"/>
      <c r="F1239" s="177"/>
      <c r="G1239" s="177"/>
      <c r="H1239" s="177"/>
      <c r="I1239" s="177"/>
      <c r="J1239" s="177"/>
      <c r="L1239" s="25"/>
    </row>
    <row r="1240" spans="1:12" x14ac:dyDescent="0.2">
      <c r="A1240" s="138"/>
      <c r="C1240" s="138"/>
      <c r="D1240" s="138"/>
      <c r="F1240" s="177"/>
      <c r="G1240" s="177"/>
      <c r="H1240" s="177"/>
      <c r="I1240" s="177"/>
      <c r="J1240" s="177"/>
      <c r="L1240" s="25"/>
    </row>
    <row r="1241" spans="1:12" x14ac:dyDescent="0.2">
      <c r="A1241" s="138"/>
      <c r="C1241" s="138"/>
      <c r="D1241" s="138"/>
      <c r="F1241" s="177"/>
      <c r="G1241" s="177"/>
      <c r="H1241" s="177"/>
      <c r="I1241" s="177"/>
      <c r="J1241" s="177"/>
      <c r="L1241" s="25"/>
    </row>
    <row r="1242" spans="1:12" x14ac:dyDescent="0.2">
      <c r="A1242" s="138"/>
      <c r="C1242" s="138"/>
      <c r="D1242" s="138"/>
      <c r="F1242" s="177"/>
      <c r="G1242" s="177"/>
      <c r="H1242" s="177"/>
      <c r="I1242" s="177"/>
      <c r="J1242" s="177"/>
      <c r="L1242" s="25"/>
    </row>
    <row r="1243" spans="1:12" x14ac:dyDescent="0.2">
      <c r="A1243" s="138"/>
      <c r="C1243" s="138"/>
      <c r="D1243" s="138"/>
      <c r="F1243" s="177"/>
      <c r="G1243" s="177"/>
      <c r="H1243" s="177"/>
      <c r="I1243" s="177"/>
      <c r="J1243" s="177"/>
      <c r="L1243" s="25"/>
    </row>
    <row r="1244" spans="1:12" x14ac:dyDescent="0.2">
      <c r="A1244" s="138"/>
      <c r="C1244" s="138"/>
      <c r="D1244" s="138"/>
      <c r="F1244" s="177"/>
      <c r="G1244" s="177"/>
      <c r="H1244" s="177"/>
      <c r="I1244" s="177"/>
      <c r="J1244" s="177"/>
      <c r="L1244" s="25"/>
    </row>
    <row r="1245" spans="1:12" x14ac:dyDescent="0.2">
      <c r="A1245" s="138"/>
      <c r="C1245" s="138"/>
      <c r="D1245" s="138"/>
      <c r="F1245" s="177"/>
      <c r="G1245" s="177"/>
      <c r="H1245" s="177"/>
      <c r="I1245" s="177"/>
      <c r="J1245" s="177"/>
      <c r="L1245" s="25"/>
    </row>
    <row r="1246" spans="1:12" x14ac:dyDescent="0.2">
      <c r="A1246" s="138"/>
      <c r="C1246" s="138"/>
      <c r="D1246" s="138"/>
      <c r="F1246" s="177"/>
      <c r="G1246" s="177"/>
      <c r="H1246" s="177"/>
      <c r="I1246" s="177"/>
      <c r="J1246" s="177"/>
      <c r="L1246" s="25"/>
    </row>
    <row r="1247" spans="1:12" x14ac:dyDescent="0.2">
      <c r="A1247" s="138"/>
      <c r="C1247" s="138"/>
      <c r="D1247" s="138"/>
      <c r="F1247" s="177"/>
      <c r="G1247" s="177"/>
      <c r="H1247" s="177"/>
      <c r="I1247" s="177"/>
      <c r="J1247" s="177"/>
      <c r="L1247" s="25"/>
    </row>
    <row r="1248" spans="1:12" x14ac:dyDescent="0.2">
      <c r="A1248" s="138"/>
      <c r="C1248" s="138"/>
      <c r="D1248" s="138"/>
      <c r="F1248" s="177"/>
      <c r="G1248" s="177"/>
      <c r="H1248" s="177"/>
      <c r="I1248" s="177"/>
      <c r="J1248" s="177"/>
      <c r="L1248" s="25"/>
    </row>
    <row r="1249" spans="1:12" x14ac:dyDescent="0.2">
      <c r="A1249" s="138"/>
      <c r="C1249" s="138"/>
      <c r="D1249" s="138"/>
      <c r="F1249" s="177"/>
      <c r="G1249" s="177"/>
      <c r="H1249" s="177"/>
      <c r="I1249" s="177"/>
      <c r="J1249" s="177"/>
      <c r="L1249" s="25"/>
    </row>
    <row r="1250" spans="1:12" x14ac:dyDescent="0.2">
      <c r="A1250" s="138"/>
      <c r="C1250" s="138"/>
      <c r="D1250" s="138"/>
      <c r="F1250" s="177"/>
      <c r="G1250" s="177"/>
      <c r="H1250" s="177"/>
      <c r="I1250" s="177"/>
      <c r="J1250" s="177"/>
      <c r="L1250" s="25"/>
    </row>
    <row r="1251" spans="1:12" x14ac:dyDescent="0.2">
      <c r="A1251" s="138"/>
      <c r="C1251" s="138"/>
      <c r="D1251" s="138"/>
      <c r="F1251" s="177"/>
      <c r="G1251" s="177"/>
      <c r="H1251" s="177"/>
      <c r="I1251" s="177"/>
      <c r="J1251" s="177"/>
      <c r="L1251" s="25"/>
    </row>
    <row r="1252" spans="1:12" x14ac:dyDescent="0.2">
      <c r="A1252" s="138"/>
      <c r="C1252" s="138"/>
      <c r="D1252" s="138"/>
      <c r="F1252" s="177"/>
      <c r="G1252" s="177"/>
      <c r="H1252" s="177"/>
      <c r="I1252" s="177"/>
      <c r="J1252" s="177"/>
      <c r="L1252" s="25"/>
    </row>
    <row r="1253" spans="1:12" x14ac:dyDescent="0.2">
      <c r="A1253" s="138"/>
      <c r="C1253" s="138"/>
      <c r="D1253" s="138"/>
      <c r="F1253" s="177"/>
      <c r="G1253" s="177"/>
      <c r="H1253" s="177"/>
      <c r="I1253" s="177"/>
      <c r="J1253" s="177"/>
      <c r="L1253" s="25"/>
    </row>
    <row r="1254" spans="1:12" x14ac:dyDescent="0.2">
      <c r="A1254" s="138"/>
      <c r="C1254" s="138"/>
      <c r="D1254" s="138"/>
      <c r="F1254" s="177"/>
      <c r="G1254" s="177"/>
      <c r="H1254" s="177"/>
      <c r="I1254" s="177"/>
      <c r="J1254" s="177"/>
      <c r="L1254" s="25"/>
    </row>
    <row r="1255" spans="1:12" x14ac:dyDescent="0.2">
      <c r="A1255" s="138"/>
      <c r="C1255" s="138"/>
      <c r="D1255" s="138"/>
      <c r="F1255" s="177"/>
      <c r="G1255" s="177"/>
      <c r="H1255" s="177"/>
      <c r="I1255" s="177"/>
      <c r="J1255" s="177"/>
      <c r="L1255" s="25"/>
    </row>
    <row r="1256" spans="1:12" x14ac:dyDescent="0.2">
      <c r="A1256" s="138"/>
      <c r="C1256" s="138"/>
      <c r="D1256" s="138"/>
      <c r="F1256" s="177"/>
      <c r="G1256" s="177"/>
      <c r="H1256" s="177"/>
      <c r="I1256" s="177"/>
      <c r="J1256" s="177"/>
      <c r="L1256" s="25"/>
    </row>
    <row r="1257" spans="1:12" x14ac:dyDescent="0.2">
      <c r="A1257" s="138"/>
      <c r="C1257" s="138"/>
      <c r="D1257" s="138"/>
      <c r="F1257" s="177"/>
      <c r="G1257" s="177"/>
      <c r="H1257" s="177"/>
      <c r="I1257" s="177"/>
      <c r="J1257" s="177"/>
      <c r="L1257" s="25"/>
    </row>
    <row r="1258" spans="1:12" x14ac:dyDescent="0.2">
      <c r="A1258" s="138"/>
      <c r="C1258" s="138"/>
      <c r="D1258" s="138"/>
      <c r="F1258" s="177"/>
      <c r="G1258" s="177"/>
      <c r="H1258" s="177"/>
      <c r="I1258" s="177"/>
      <c r="J1258" s="177"/>
      <c r="L1258" s="25"/>
    </row>
    <row r="1259" spans="1:12" x14ac:dyDescent="0.2">
      <c r="A1259" s="138"/>
      <c r="C1259" s="138"/>
      <c r="D1259" s="138"/>
      <c r="F1259" s="177"/>
      <c r="G1259" s="177"/>
      <c r="H1259" s="177"/>
      <c r="I1259" s="177"/>
      <c r="J1259" s="177"/>
      <c r="L1259" s="25"/>
    </row>
    <row r="1260" spans="1:12" x14ac:dyDescent="0.2">
      <c r="A1260" s="138"/>
      <c r="C1260" s="138"/>
      <c r="D1260" s="138"/>
      <c r="F1260" s="177"/>
      <c r="G1260" s="177"/>
      <c r="H1260" s="177"/>
      <c r="I1260" s="177"/>
      <c r="J1260" s="177"/>
      <c r="L1260" s="25"/>
    </row>
    <row r="1261" spans="1:12" x14ac:dyDescent="0.2">
      <c r="A1261" s="138"/>
      <c r="C1261" s="138"/>
      <c r="D1261" s="138"/>
      <c r="F1261" s="177"/>
      <c r="G1261" s="177"/>
      <c r="H1261" s="177"/>
      <c r="I1261" s="177"/>
      <c r="J1261" s="177"/>
      <c r="L1261" s="25"/>
    </row>
    <row r="1262" spans="1:12" x14ac:dyDescent="0.2">
      <c r="A1262" s="138"/>
      <c r="C1262" s="138"/>
      <c r="D1262" s="138"/>
      <c r="F1262" s="177"/>
      <c r="G1262" s="177"/>
      <c r="H1262" s="177"/>
      <c r="I1262" s="177"/>
      <c r="J1262" s="177"/>
      <c r="L1262" s="25"/>
    </row>
    <row r="1263" spans="1:12" x14ac:dyDescent="0.2">
      <c r="A1263" s="138"/>
      <c r="C1263" s="138"/>
      <c r="D1263" s="138"/>
      <c r="F1263" s="177"/>
      <c r="G1263" s="177"/>
      <c r="H1263" s="177"/>
      <c r="I1263" s="177"/>
      <c r="J1263" s="177"/>
      <c r="L1263" s="25"/>
    </row>
    <row r="1264" spans="1:12" x14ac:dyDescent="0.2">
      <c r="A1264" s="138"/>
      <c r="C1264" s="138"/>
      <c r="D1264" s="138"/>
      <c r="F1264" s="177"/>
      <c r="G1264" s="177"/>
      <c r="H1264" s="177"/>
      <c r="I1264" s="177"/>
      <c r="J1264" s="177"/>
      <c r="L1264" s="25"/>
    </row>
    <row r="1265" spans="1:12" x14ac:dyDescent="0.2">
      <c r="A1265" s="138"/>
      <c r="C1265" s="138"/>
      <c r="D1265" s="138"/>
      <c r="F1265" s="177"/>
      <c r="G1265" s="177"/>
      <c r="H1265" s="177"/>
      <c r="I1265" s="177"/>
      <c r="J1265" s="177"/>
      <c r="L1265" s="25"/>
    </row>
    <row r="1266" spans="1:12" x14ac:dyDescent="0.2">
      <c r="A1266" s="138"/>
      <c r="C1266" s="138"/>
      <c r="D1266" s="138"/>
      <c r="F1266" s="177"/>
      <c r="G1266" s="177"/>
      <c r="H1266" s="177"/>
      <c r="I1266" s="177"/>
      <c r="J1266" s="177"/>
      <c r="L1266" s="25"/>
    </row>
    <row r="1267" spans="1:12" x14ac:dyDescent="0.2">
      <c r="A1267" s="138"/>
      <c r="C1267" s="138"/>
      <c r="D1267" s="138"/>
      <c r="F1267" s="177"/>
      <c r="G1267" s="177"/>
      <c r="H1267" s="177"/>
      <c r="I1267" s="177"/>
      <c r="J1267" s="177"/>
      <c r="L1267" s="25"/>
    </row>
    <row r="1268" spans="1:12" x14ac:dyDescent="0.2">
      <c r="A1268" s="138"/>
      <c r="C1268" s="138"/>
      <c r="D1268" s="138"/>
      <c r="F1268" s="177"/>
      <c r="G1268" s="177"/>
      <c r="H1268" s="177"/>
      <c r="I1268" s="177"/>
      <c r="J1268" s="177"/>
      <c r="L1268" s="25"/>
    </row>
    <row r="1269" spans="1:12" x14ac:dyDescent="0.2">
      <c r="A1269" s="138"/>
      <c r="C1269" s="138"/>
      <c r="D1269" s="138"/>
      <c r="F1269" s="177"/>
      <c r="G1269" s="177"/>
      <c r="H1269" s="177"/>
      <c r="I1269" s="177"/>
      <c r="J1269" s="177"/>
      <c r="L1269" s="25"/>
    </row>
    <row r="1270" spans="1:12" x14ac:dyDescent="0.2">
      <c r="A1270" s="138"/>
      <c r="C1270" s="138"/>
      <c r="D1270" s="138"/>
      <c r="F1270" s="177"/>
      <c r="G1270" s="177"/>
      <c r="H1270" s="177"/>
      <c r="I1270" s="177"/>
      <c r="J1270" s="177"/>
      <c r="L1270" s="25"/>
    </row>
    <row r="1271" spans="1:12" x14ac:dyDescent="0.2">
      <c r="A1271" s="138"/>
      <c r="C1271" s="138"/>
      <c r="D1271" s="138"/>
      <c r="F1271" s="177"/>
      <c r="G1271" s="177"/>
      <c r="H1271" s="177"/>
      <c r="I1271" s="177"/>
      <c r="J1271" s="177"/>
      <c r="L1271" s="25"/>
    </row>
    <row r="1272" spans="1:12" x14ac:dyDescent="0.2">
      <c r="A1272" s="138"/>
      <c r="C1272" s="138"/>
      <c r="D1272" s="138"/>
      <c r="F1272" s="177"/>
      <c r="G1272" s="177"/>
      <c r="H1272" s="177"/>
      <c r="I1272" s="177"/>
      <c r="J1272" s="177"/>
      <c r="L1272" s="25"/>
    </row>
    <row r="1273" spans="1:12" x14ac:dyDescent="0.2">
      <c r="A1273" s="138"/>
      <c r="C1273" s="138"/>
      <c r="D1273" s="138"/>
      <c r="F1273" s="177"/>
      <c r="G1273" s="177"/>
      <c r="H1273" s="177"/>
      <c r="I1273" s="177"/>
      <c r="J1273" s="177"/>
      <c r="L1273" s="25"/>
    </row>
    <row r="1274" spans="1:12" x14ac:dyDescent="0.2">
      <c r="A1274" s="138"/>
      <c r="C1274" s="138"/>
      <c r="D1274" s="138"/>
      <c r="F1274" s="177"/>
      <c r="G1274" s="177"/>
      <c r="H1274" s="177"/>
      <c r="I1274" s="177"/>
      <c r="J1274" s="177"/>
      <c r="L1274" s="25"/>
    </row>
    <row r="1275" spans="1:12" x14ac:dyDescent="0.2">
      <c r="A1275" s="138"/>
      <c r="C1275" s="138"/>
      <c r="D1275" s="138"/>
      <c r="F1275" s="177"/>
      <c r="G1275" s="177"/>
      <c r="H1275" s="177"/>
      <c r="I1275" s="177"/>
      <c r="J1275" s="177"/>
      <c r="L1275" s="25"/>
    </row>
    <row r="1276" spans="1:12" x14ac:dyDescent="0.2">
      <c r="A1276" s="138"/>
      <c r="C1276" s="138"/>
      <c r="D1276" s="138"/>
      <c r="F1276" s="177"/>
      <c r="G1276" s="177"/>
      <c r="H1276" s="177"/>
      <c r="I1276" s="177"/>
      <c r="J1276" s="177"/>
      <c r="L1276" s="25"/>
    </row>
    <row r="1277" spans="1:12" x14ac:dyDescent="0.2">
      <c r="A1277" s="138"/>
      <c r="C1277" s="138"/>
      <c r="D1277" s="138"/>
      <c r="F1277" s="177"/>
      <c r="G1277" s="177"/>
      <c r="H1277" s="177"/>
      <c r="I1277" s="177"/>
      <c r="J1277" s="177"/>
      <c r="L1277" s="25"/>
    </row>
    <row r="1278" spans="1:12" x14ac:dyDescent="0.2">
      <c r="A1278" s="138"/>
      <c r="C1278" s="138"/>
      <c r="D1278" s="138"/>
      <c r="F1278" s="177"/>
      <c r="G1278" s="177"/>
      <c r="H1278" s="177"/>
      <c r="I1278" s="177"/>
      <c r="J1278" s="177"/>
      <c r="L1278" s="25"/>
    </row>
    <row r="1279" spans="1:12" x14ac:dyDescent="0.2">
      <c r="A1279" s="138"/>
      <c r="C1279" s="138"/>
      <c r="D1279" s="138"/>
      <c r="F1279" s="177"/>
      <c r="G1279" s="177"/>
      <c r="H1279" s="177"/>
      <c r="I1279" s="177"/>
      <c r="J1279" s="177"/>
      <c r="L1279" s="25"/>
    </row>
    <row r="1280" spans="1:12" x14ac:dyDescent="0.2">
      <c r="A1280" s="138"/>
      <c r="C1280" s="138"/>
      <c r="D1280" s="138"/>
      <c r="F1280" s="177"/>
      <c r="G1280" s="177"/>
      <c r="H1280" s="177"/>
      <c r="I1280" s="177"/>
      <c r="J1280" s="177"/>
      <c r="L1280" s="25"/>
    </row>
    <row r="1281" spans="1:12" x14ac:dyDescent="0.2">
      <c r="A1281" s="138"/>
      <c r="C1281" s="138"/>
      <c r="D1281" s="138"/>
      <c r="F1281" s="177"/>
      <c r="G1281" s="177"/>
      <c r="H1281" s="177"/>
      <c r="I1281" s="177"/>
      <c r="J1281" s="177"/>
      <c r="L1281" s="25"/>
    </row>
    <row r="1282" spans="1:12" x14ac:dyDescent="0.2">
      <c r="A1282" s="138"/>
      <c r="C1282" s="138"/>
      <c r="D1282" s="138"/>
      <c r="F1282" s="177"/>
      <c r="G1282" s="177"/>
      <c r="H1282" s="177"/>
      <c r="I1282" s="177"/>
      <c r="J1282" s="177"/>
      <c r="L1282" s="25"/>
    </row>
    <row r="1283" spans="1:12" x14ac:dyDescent="0.2">
      <c r="A1283" s="138"/>
      <c r="C1283" s="138"/>
      <c r="D1283" s="138"/>
      <c r="F1283" s="177"/>
      <c r="G1283" s="177"/>
      <c r="H1283" s="177"/>
      <c r="I1283" s="177"/>
      <c r="J1283" s="177"/>
      <c r="L1283" s="25"/>
    </row>
    <row r="1284" spans="1:12" x14ac:dyDescent="0.2">
      <c r="A1284" s="138"/>
      <c r="C1284" s="138"/>
      <c r="D1284" s="138"/>
      <c r="F1284" s="177"/>
      <c r="G1284" s="177"/>
      <c r="H1284" s="177"/>
      <c r="I1284" s="177"/>
      <c r="J1284" s="177"/>
      <c r="L1284" s="25"/>
    </row>
    <row r="1285" spans="1:12" x14ac:dyDescent="0.2">
      <c r="A1285" s="138"/>
      <c r="C1285" s="138"/>
      <c r="D1285" s="138"/>
      <c r="F1285" s="177"/>
      <c r="G1285" s="177"/>
      <c r="H1285" s="177"/>
      <c r="I1285" s="177"/>
      <c r="J1285" s="177"/>
      <c r="L1285" s="25"/>
    </row>
    <row r="1286" spans="1:12" x14ac:dyDescent="0.2">
      <c r="A1286" s="138"/>
      <c r="C1286" s="138"/>
      <c r="D1286" s="138"/>
      <c r="F1286" s="177"/>
      <c r="G1286" s="177"/>
      <c r="H1286" s="177"/>
      <c r="I1286" s="177"/>
      <c r="J1286" s="177"/>
      <c r="L1286" s="25"/>
    </row>
    <row r="1287" spans="1:12" x14ac:dyDescent="0.2">
      <c r="A1287" s="138"/>
      <c r="C1287" s="138"/>
      <c r="D1287" s="138"/>
      <c r="F1287" s="177"/>
      <c r="G1287" s="177"/>
      <c r="H1287" s="177"/>
      <c r="I1287" s="177"/>
      <c r="J1287" s="177"/>
      <c r="L1287" s="25"/>
    </row>
    <row r="1288" spans="1:12" x14ac:dyDescent="0.2">
      <c r="A1288" s="138"/>
      <c r="C1288" s="138"/>
      <c r="D1288" s="138"/>
      <c r="F1288" s="177"/>
      <c r="G1288" s="177"/>
      <c r="H1288" s="177"/>
      <c r="I1288" s="177"/>
      <c r="J1288" s="177"/>
      <c r="L1288" s="25"/>
    </row>
    <row r="1289" spans="1:12" x14ac:dyDescent="0.2">
      <c r="A1289" s="138"/>
      <c r="C1289" s="138"/>
      <c r="D1289" s="138"/>
      <c r="F1289" s="177"/>
      <c r="G1289" s="177"/>
      <c r="H1289" s="177"/>
      <c r="I1289" s="177"/>
      <c r="J1289" s="177"/>
      <c r="L1289" s="25"/>
    </row>
    <row r="1290" spans="1:12" x14ac:dyDescent="0.2">
      <c r="A1290" s="138"/>
      <c r="C1290" s="138"/>
      <c r="D1290" s="138"/>
      <c r="F1290" s="177"/>
      <c r="G1290" s="177"/>
      <c r="H1290" s="177"/>
      <c r="I1290" s="177"/>
      <c r="J1290" s="177"/>
      <c r="L1290" s="25"/>
    </row>
    <row r="1291" spans="1:12" x14ac:dyDescent="0.2">
      <c r="A1291" s="138"/>
      <c r="C1291" s="138"/>
      <c r="D1291" s="138"/>
      <c r="F1291" s="177"/>
      <c r="G1291" s="177"/>
      <c r="H1291" s="177"/>
      <c r="I1291" s="177"/>
      <c r="J1291" s="177"/>
      <c r="L1291" s="25"/>
    </row>
    <row r="1292" spans="1:12" x14ac:dyDescent="0.2">
      <c r="A1292" s="138"/>
      <c r="C1292" s="138"/>
      <c r="D1292" s="138"/>
      <c r="F1292" s="177"/>
      <c r="G1292" s="177"/>
      <c r="H1292" s="177"/>
      <c r="I1292" s="177"/>
      <c r="J1292" s="177"/>
      <c r="L1292" s="25"/>
    </row>
    <row r="1293" spans="1:12" x14ac:dyDescent="0.2">
      <c r="A1293" s="138"/>
      <c r="C1293" s="138"/>
      <c r="D1293" s="138"/>
      <c r="F1293" s="177"/>
      <c r="G1293" s="177"/>
      <c r="H1293" s="177"/>
      <c r="I1293" s="177"/>
      <c r="J1293" s="177"/>
      <c r="L1293" s="25"/>
    </row>
    <row r="1294" spans="1:12" x14ac:dyDescent="0.2">
      <c r="A1294" s="138"/>
      <c r="C1294" s="138"/>
      <c r="D1294" s="138"/>
      <c r="F1294" s="177"/>
      <c r="G1294" s="177"/>
      <c r="H1294" s="177"/>
      <c r="I1294" s="177"/>
      <c r="J1294" s="177"/>
      <c r="L1294" s="25"/>
    </row>
    <row r="1295" spans="1:12" x14ac:dyDescent="0.2">
      <c r="A1295" s="138"/>
      <c r="C1295" s="138"/>
      <c r="D1295" s="138"/>
      <c r="F1295" s="177"/>
      <c r="G1295" s="177"/>
      <c r="H1295" s="177"/>
      <c r="I1295" s="177"/>
      <c r="J1295" s="177"/>
      <c r="L1295" s="25"/>
    </row>
    <row r="1296" spans="1:12" x14ac:dyDescent="0.2">
      <c r="A1296" s="138"/>
      <c r="C1296" s="138"/>
      <c r="D1296" s="138"/>
      <c r="F1296" s="177"/>
      <c r="G1296" s="177"/>
      <c r="H1296" s="177"/>
      <c r="I1296" s="177"/>
      <c r="J1296" s="177"/>
      <c r="L1296" s="25"/>
    </row>
    <row r="1297" spans="1:12" x14ac:dyDescent="0.2">
      <c r="A1297" s="138"/>
      <c r="C1297" s="138"/>
      <c r="D1297" s="138"/>
      <c r="F1297" s="177"/>
      <c r="G1297" s="177"/>
      <c r="H1297" s="177"/>
      <c r="I1297" s="177"/>
      <c r="J1297" s="177"/>
      <c r="L1297" s="25"/>
    </row>
    <row r="1298" spans="1:12" x14ac:dyDescent="0.2">
      <c r="A1298" s="138"/>
      <c r="C1298" s="138"/>
      <c r="D1298" s="138"/>
      <c r="F1298" s="177"/>
      <c r="G1298" s="177"/>
      <c r="H1298" s="177"/>
      <c r="I1298" s="177"/>
      <c r="J1298" s="177"/>
      <c r="L1298" s="25"/>
    </row>
    <row r="1299" spans="1:12" x14ac:dyDescent="0.2">
      <c r="A1299" s="138"/>
      <c r="C1299" s="138"/>
      <c r="D1299" s="138"/>
      <c r="F1299" s="177"/>
      <c r="G1299" s="177"/>
      <c r="H1299" s="177"/>
      <c r="I1299" s="177"/>
      <c r="J1299" s="177"/>
      <c r="L1299" s="25"/>
    </row>
    <row r="1300" spans="1:12" x14ac:dyDescent="0.2">
      <c r="A1300" s="138"/>
      <c r="C1300" s="138"/>
      <c r="D1300" s="138"/>
      <c r="F1300" s="177"/>
      <c r="G1300" s="177"/>
      <c r="H1300" s="177"/>
      <c r="I1300" s="177"/>
      <c r="J1300" s="177"/>
      <c r="L1300" s="25"/>
    </row>
    <row r="1301" spans="1:12" x14ac:dyDescent="0.2">
      <c r="A1301" s="138"/>
      <c r="C1301" s="138"/>
      <c r="D1301" s="138"/>
      <c r="F1301" s="177"/>
      <c r="G1301" s="177"/>
      <c r="H1301" s="177"/>
      <c r="I1301" s="177"/>
      <c r="J1301" s="177"/>
      <c r="L1301" s="25"/>
    </row>
    <row r="1302" spans="1:12" x14ac:dyDescent="0.2">
      <c r="A1302" s="138"/>
      <c r="C1302" s="138"/>
      <c r="D1302" s="138"/>
      <c r="F1302" s="177"/>
      <c r="G1302" s="177"/>
      <c r="H1302" s="177"/>
      <c r="I1302" s="177"/>
      <c r="J1302" s="177"/>
      <c r="L1302" s="25"/>
    </row>
    <row r="1303" spans="1:12" x14ac:dyDescent="0.2">
      <c r="A1303" s="138"/>
      <c r="C1303" s="138"/>
      <c r="D1303" s="138"/>
      <c r="F1303" s="177"/>
      <c r="G1303" s="177"/>
      <c r="H1303" s="177"/>
      <c r="I1303" s="177"/>
      <c r="J1303" s="177"/>
      <c r="L1303" s="25"/>
    </row>
    <row r="1304" spans="1:12" x14ac:dyDescent="0.2">
      <c r="A1304" s="138"/>
      <c r="C1304" s="138"/>
      <c r="D1304" s="138"/>
      <c r="F1304" s="177"/>
      <c r="G1304" s="177"/>
      <c r="H1304" s="177"/>
      <c r="I1304" s="177"/>
      <c r="J1304" s="177"/>
      <c r="L1304" s="25"/>
    </row>
    <row r="1305" spans="1:12" x14ac:dyDescent="0.2">
      <c r="A1305" s="138"/>
      <c r="C1305" s="138"/>
      <c r="D1305" s="138"/>
      <c r="F1305" s="177"/>
      <c r="G1305" s="177"/>
      <c r="H1305" s="177"/>
      <c r="I1305" s="177"/>
      <c r="J1305" s="177"/>
      <c r="L1305" s="25"/>
    </row>
    <row r="1306" spans="1:12" x14ac:dyDescent="0.2">
      <c r="A1306" s="138"/>
      <c r="C1306" s="138"/>
      <c r="D1306" s="138"/>
      <c r="F1306" s="177"/>
      <c r="G1306" s="177"/>
      <c r="H1306" s="177"/>
      <c r="I1306" s="177"/>
      <c r="J1306" s="177"/>
      <c r="L1306" s="25"/>
    </row>
    <row r="1307" spans="1:12" x14ac:dyDescent="0.2">
      <c r="A1307" s="138"/>
      <c r="C1307" s="138"/>
      <c r="D1307" s="138"/>
      <c r="F1307" s="177"/>
      <c r="G1307" s="177"/>
      <c r="H1307" s="177"/>
      <c r="I1307" s="177"/>
      <c r="J1307" s="177"/>
      <c r="L1307" s="25"/>
    </row>
    <row r="1308" spans="1:12" x14ac:dyDescent="0.2">
      <c r="A1308" s="138"/>
      <c r="C1308" s="138"/>
      <c r="D1308" s="138"/>
      <c r="F1308" s="177"/>
      <c r="G1308" s="177"/>
      <c r="H1308" s="177"/>
      <c r="I1308" s="177"/>
      <c r="J1308" s="177"/>
      <c r="L1308" s="25"/>
    </row>
    <row r="1309" spans="1:12" x14ac:dyDescent="0.2">
      <c r="A1309" s="138"/>
      <c r="C1309" s="138"/>
      <c r="D1309" s="138"/>
      <c r="F1309" s="177"/>
      <c r="G1309" s="177"/>
      <c r="H1309" s="177"/>
      <c r="I1309" s="177"/>
      <c r="J1309" s="177"/>
      <c r="L1309" s="25"/>
    </row>
    <row r="1310" spans="1:12" x14ac:dyDescent="0.2">
      <c r="A1310" s="138"/>
      <c r="C1310" s="138"/>
      <c r="D1310" s="138"/>
      <c r="F1310" s="177"/>
      <c r="G1310" s="177"/>
      <c r="H1310" s="177"/>
      <c r="I1310" s="177"/>
      <c r="J1310" s="177"/>
      <c r="L1310" s="25"/>
    </row>
    <row r="1311" spans="1:12" x14ac:dyDescent="0.2">
      <c r="A1311" s="138"/>
      <c r="C1311" s="138"/>
      <c r="D1311" s="138"/>
      <c r="F1311" s="177"/>
      <c r="G1311" s="177"/>
      <c r="H1311" s="177"/>
      <c r="I1311" s="177"/>
      <c r="J1311" s="177"/>
      <c r="L1311" s="25"/>
    </row>
    <row r="1312" spans="1:12" x14ac:dyDescent="0.2">
      <c r="A1312" s="138"/>
      <c r="C1312" s="138"/>
      <c r="D1312" s="138"/>
      <c r="F1312" s="177"/>
      <c r="G1312" s="177"/>
      <c r="H1312" s="177"/>
      <c r="I1312" s="177"/>
      <c r="J1312" s="177"/>
      <c r="L1312" s="25"/>
    </row>
    <row r="1313" spans="1:12" x14ac:dyDescent="0.2">
      <c r="A1313" s="138"/>
      <c r="C1313" s="138"/>
      <c r="D1313" s="138"/>
      <c r="F1313" s="177"/>
      <c r="G1313" s="177"/>
      <c r="H1313" s="177"/>
      <c r="I1313" s="177"/>
      <c r="J1313" s="177"/>
      <c r="L1313" s="25"/>
    </row>
    <row r="1314" spans="1:12" x14ac:dyDescent="0.2">
      <c r="A1314" s="138"/>
      <c r="C1314" s="138"/>
      <c r="D1314" s="138"/>
      <c r="F1314" s="177"/>
      <c r="G1314" s="177"/>
      <c r="H1314" s="177"/>
      <c r="I1314" s="177"/>
      <c r="J1314" s="177"/>
      <c r="L1314" s="25"/>
    </row>
    <row r="1315" spans="1:12" x14ac:dyDescent="0.2">
      <c r="A1315" s="138"/>
      <c r="C1315" s="138"/>
      <c r="D1315" s="138"/>
      <c r="F1315" s="177"/>
      <c r="G1315" s="177"/>
      <c r="H1315" s="177"/>
      <c r="I1315" s="177"/>
      <c r="J1315" s="177"/>
      <c r="L1315" s="25"/>
    </row>
    <row r="1316" spans="1:12" x14ac:dyDescent="0.2">
      <c r="A1316" s="138"/>
      <c r="C1316" s="138"/>
      <c r="D1316" s="138"/>
      <c r="F1316" s="177"/>
      <c r="G1316" s="177"/>
      <c r="H1316" s="177"/>
      <c r="I1316" s="177"/>
      <c r="J1316" s="177"/>
      <c r="L1316" s="25"/>
    </row>
    <row r="1317" spans="1:12" x14ac:dyDescent="0.2">
      <c r="A1317" s="138"/>
      <c r="C1317" s="138"/>
      <c r="D1317" s="138"/>
      <c r="F1317" s="177"/>
      <c r="G1317" s="177"/>
      <c r="H1317" s="177"/>
      <c r="I1317" s="177"/>
      <c r="J1317" s="177"/>
      <c r="L1317" s="25"/>
    </row>
    <row r="1318" spans="1:12" x14ac:dyDescent="0.2">
      <c r="A1318" s="138"/>
      <c r="C1318" s="138"/>
      <c r="D1318" s="138"/>
      <c r="F1318" s="177"/>
      <c r="G1318" s="177"/>
      <c r="H1318" s="177"/>
      <c r="I1318" s="177"/>
      <c r="J1318" s="177"/>
      <c r="L1318" s="25"/>
    </row>
    <row r="1319" spans="1:12" x14ac:dyDescent="0.2">
      <c r="A1319" s="138"/>
      <c r="C1319" s="138"/>
      <c r="D1319" s="138"/>
      <c r="F1319" s="177"/>
      <c r="G1319" s="177"/>
      <c r="H1319" s="177"/>
      <c r="I1319" s="177"/>
      <c r="J1319" s="177"/>
      <c r="L1319" s="25"/>
    </row>
    <row r="1320" spans="1:12" x14ac:dyDescent="0.2">
      <c r="A1320" s="138"/>
      <c r="C1320" s="138"/>
      <c r="D1320" s="138"/>
      <c r="F1320" s="177"/>
      <c r="G1320" s="177"/>
      <c r="H1320" s="177"/>
      <c r="I1320" s="177"/>
      <c r="J1320" s="177"/>
      <c r="L1320" s="25"/>
    </row>
    <row r="1321" spans="1:12" x14ac:dyDescent="0.2">
      <c r="A1321" s="138"/>
      <c r="C1321" s="138"/>
      <c r="D1321" s="138"/>
      <c r="F1321" s="177"/>
      <c r="G1321" s="177"/>
      <c r="H1321" s="177"/>
      <c r="I1321" s="177"/>
      <c r="J1321" s="177"/>
      <c r="L1321" s="25"/>
    </row>
    <row r="1322" spans="1:12" x14ac:dyDescent="0.2">
      <c r="A1322" s="138"/>
      <c r="C1322" s="138"/>
      <c r="D1322" s="138"/>
      <c r="F1322" s="177"/>
      <c r="G1322" s="177"/>
      <c r="H1322" s="177"/>
      <c r="I1322" s="177"/>
      <c r="J1322" s="177"/>
      <c r="L1322" s="25"/>
    </row>
    <row r="1323" spans="1:12" x14ac:dyDescent="0.2">
      <c r="A1323" s="138"/>
      <c r="C1323" s="138"/>
      <c r="D1323" s="138"/>
      <c r="F1323" s="177"/>
      <c r="G1323" s="177"/>
      <c r="H1323" s="177"/>
      <c r="I1323" s="177"/>
      <c r="J1323" s="177"/>
      <c r="L1323" s="25"/>
    </row>
    <row r="1324" spans="1:12" x14ac:dyDescent="0.2">
      <c r="A1324" s="138"/>
      <c r="C1324" s="138"/>
      <c r="D1324" s="138"/>
      <c r="F1324" s="177"/>
      <c r="G1324" s="177"/>
      <c r="H1324" s="177"/>
      <c r="I1324" s="177"/>
      <c r="J1324" s="177"/>
      <c r="L1324" s="25"/>
    </row>
    <row r="1325" spans="1:12" x14ac:dyDescent="0.2">
      <c r="A1325" s="138"/>
      <c r="C1325" s="138"/>
      <c r="D1325" s="138"/>
      <c r="F1325" s="177"/>
      <c r="G1325" s="177"/>
      <c r="H1325" s="177"/>
      <c r="I1325" s="177"/>
      <c r="J1325" s="177"/>
      <c r="L1325" s="25"/>
    </row>
    <row r="1326" spans="1:12" x14ac:dyDescent="0.2">
      <c r="A1326" s="138"/>
      <c r="C1326" s="138"/>
      <c r="D1326" s="138"/>
      <c r="F1326" s="177"/>
      <c r="G1326" s="177"/>
      <c r="H1326" s="177"/>
      <c r="I1326" s="177"/>
      <c r="J1326" s="177"/>
      <c r="L1326" s="25"/>
    </row>
    <row r="1327" spans="1:12" x14ac:dyDescent="0.2">
      <c r="A1327" s="138"/>
      <c r="C1327" s="138"/>
      <c r="D1327" s="138"/>
      <c r="F1327" s="177"/>
      <c r="G1327" s="177"/>
      <c r="H1327" s="177"/>
      <c r="I1327" s="177"/>
      <c r="J1327" s="177"/>
      <c r="L1327" s="25"/>
    </row>
    <row r="1328" spans="1:12" x14ac:dyDescent="0.2">
      <c r="A1328" s="138"/>
      <c r="C1328" s="138"/>
      <c r="D1328" s="138"/>
      <c r="F1328" s="177"/>
      <c r="G1328" s="177"/>
      <c r="H1328" s="177"/>
      <c r="I1328" s="177"/>
      <c r="J1328" s="177"/>
      <c r="L1328" s="25"/>
    </row>
    <row r="1329" spans="1:12" x14ac:dyDescent="0.2">
      <c r="A1329" s="138"/>
      <c r="C1329" s="138"/>
      <c r="D1329" s="138"/>
      <c r="F1329" s="177"/>
      <c r="G1329" s="177"/>
      <c r="H1329" s="177"/>
      <c r="I1329" s="177"/>
      <c r="J1329" s="177"/>
      <c r="L1329" s="25"/>
    </row>
    <row r="1330" spans="1:12" x14ac:dyDescent="0.2">
      <c r="A1330" s="138"/>
      <c r="C1330" s="138"/>
      <c r="D1330" s="138"/>
      <c r="F1330" s="177"/>
      <c r="G1330" s="177"/>
      <c r="H1330" s="177"/>
      <c r="I1330" s="177"/>
      <c r="J1330" s="177"/>
      <c r="L1330" s="25"/>
    </row>
    <row r="1331" spans="1:12" x14ac:dyDescent="0.2">
      <c r="A1331" s="138"/>
      <c r="C1331" s="138"/>
      <c r="D1331" s="138"/>
      <c r="F1331" s="177"/>
      <c r="G1331" s="177"/>
      <c r="H1331" s="177"/>
      <c r="I1331" s="177"/>
      <c r="J1331" s="177"/>
      <c r="L1331" s="25"/>
    </row>
    <row r="1332" spans="1:12" x14ac:dyDescent="0.2">
      <c r="A1332" s="138"/>
      <c r="C1332" s="138"/>
      <c r="D1332" s="138"/>
      <c r="F1332" s="177"/>
      <c r="G1332" s="177"/>
      <c r="H1332" s="177"/>
      <c r="I1332" s="177"/>
      <c r="J1332" s="177"/>
      <c r="L1332" s="25"/>
    </row>
    <row r="1333" spans="1:12" x14ac:dyDescent="0.2">
      <c r="A1333" s="138"/>
      <c r="C1333" s="138"/>
      <c r="D1333" s="138"/>
      <c r="F1333" s="177"/>
      <c r="G1333" s="177"/>
      <c r="H1333" s="177"/>
      <c r="I1333" s="177"/>
      <c r="J1333" s="177"/>
      <c r="L1333" s="25"/>
    </row>
    <row r="1334" spans="1:12" x14ac:dyDescent="0.2">
      <c r="A1334" s="138"/>
      <c r="C1334" s="138"/>
      <c r="D1334" s="138"/>
      <c r="F1334" s="177"/>
      <c r="G1334" s="177"/>
      <c r="H1334" s="177"/>
      <c r="I1334" s="177"/>
      <c r="J1334" s="177"/>
      <c r="L1334" s="25"/>
    </row>
    <row r="1335" spans="1:12" x14ac:dyDescent="0.2">
      <c r="A1335" s="138"/>
      <c r="C1335" s="138"/>
      <c r="D1335" s="138"/>
      <c r="F1335" s="177"/>
      <c r="G1335" s="177"/>
      <c r="H1335" s="177"/>
      <c r="I1335" s="177"/>
      <c r="J1335" s="177"/>
      <c r="L1335" s="25"/>
    </row>
    <row r="1336" spans="1:12" x14ac:dyDescent="0.2">
      <c r="A1336" s="138"/>
      <c r="C1336" s="138"/>
      <c r="D1336" s="138"/>
      <c r="F1336" s="177"/>
      <c r="G1336" s="177"/>
      <c r="H1336" s="177"/>
      <c r="I1336" s="177"/>
      <c r="J1336" s="177"/>
      <c r="L1336" s="25"/>
    </row>
    <row r="1337" spans="1:12" x14ac:dyDescent="0.2">
      <c r="A1337" s="138"/>
      <c r="C1337" s="138"/>
      <c r="D1337" s="138"/>
      <c r="F1337" s="177"/>
      <c r="G1337" s="177"/>
      <c r="H1337" s="177"/>
      <c r="I1337" s="177"/>
      <c r="J1337" s="177"/>
      <c r="L1337" s="25"/>
    </row>
    <row r="1338" spans="1:12" x14ac:dyDescent="0.2">
      <c r="A1338" s="138"/>
      <c r="C1338" s="138"/>
      <c r="D1338" s="138"/>
      <c r="F1338" s="177"/>
      <c r="G1338" s="177"/>
      <c r="H1338" s="177"/>
      <c r="I1338" s="177"/>
      <c r="J1338" s="177"/>
      <c r="L1338" s="25"/>
    </row>
    <row r="1339" spans="1:12" x14ac:dyDescent="0.2">
      <c r="A1339" s="138"/>
      <c r="C1339" s="138"/>
      <c r="D1339" s="138"/>
      <c r="F1339" s="177"/>
      <c r="G1339" s="177"/>
      <c r="H1339" s="177"/>
      <c r="I1339" s="177"/>
      <c r="J1339" s="177"/>
      <c r="L1339" s="25"/>
    </row>
    <row r="1340" spans="1:12" x14ac:dyDescent="0.2">
      <c r="A1340" s="138"/>
      <c r="C1340" s="138"/>
      <c r="D1340" s="138"/>
      <c r="F1340" s="177"/>
      <c r="G1340" s="177"/>
      <c r="H1340" s="177"/>
      <c r="I1340" s="177"/>
      <c r="J1340" s="177"/>
      <c r="L1340" s="25"/>
    </row>
    <row r="1341" spans="1:12" x14ac:dyDescent="0.2">
      <c r="A1341" s="138"/>
      <c r="C1341" s="138"/>
      <c r="D1341" s="138"/>
      <c r="F1341" s="177"/>
      <c r="G1341" s="177"/>
      <c r="H1341" s="177"/>
      <c r="I1341" s="177"/>
      <c r="J1341" s="177"/>
      <c r="L1341" s="25"/>
    </row>
    <row r="1342" spans="1:12" x14ac:dyDescent="0.2">
      <c r="A1342" s="138"/>
      <c r="C1342" s="138"/>
      <c r="D1342" s="138"/>
      <c r="F1342" s="177"/>
      <c r="G1342" s="177"/>
      <c r="H1342" s="177"/>
      <c r="I1342" s="177"/>
      <c r="J1342" s="177"/>
      <c r="L1342" s="25"/>
    </row>
    <row r="1343" spans="1:12" x14ac:dyDescent="0.2">
      <c r="A1343" s="138"/>
      <c r="C1343" s="138"/>
      <c r="D1343" s="138"/>
      <c r="F1343" s="177"/>
      <c r="G1343" s="177"/>
      <c r="H1343" s="177"/>
      <c r="I1343" s="177"/>
      <c r="J1343" s="177"/>
      <c r="L1343" s="25"/>
    </row>
    <row r="1344" spans="1:12" x14ac:dyDescent="0.2">
      <c r="A1344" s="138"/>
      <c r="C1344" s="138"/>
      <c r="D1344" s="138"/>
      <c r="F1344" s="177"/>
      <c r="G1344" s="177"/>
      <c r="H1344" s="177"/>
      <c r="I1344" s="177"/>
      <c r="J1344" s="177"/>
      <c r="L1344" s="25"/>
    </row>
    <row r="1345" spans="1:12" x14ac:dyDescent="0.2">
      <c r="A1345" s="138"/>
      <c r="C1345" s="138"/>
      <c r="D1345" s="138"/>
      <c r="F1345" s="177"/>
      <c r="G1345" s="177"/>
      <c r="H1345" s="177"/>
      <c r="I1345" s="177"/>
      <c r="J1345" s="177"/>
      <c r="L1345" s="25"/>
    </row>
    <row r="1346" spans="1:12" x14ac:dyDescent="0.2">
      <c r="A1346" s="138"/>
      <c r="C1346" s="138"/>
      <c r="D1346" s="138"/>
      <c r="F1346" s="177"/>
      <c r="G1346" s="177"/>
      <c r="H1346" s="177"/>
      <c r="I1346" s="177"/>
      <c r="J1346" s="177"/>
      <c r="L1346" s="25"/>
    </row>
    <row r="1347" spans="1:12" x14ac:dyDescent="0.2">
      <c r="A1347" s="138"/>
      <c r="C1347" s="138"/>
      <c r="D1347" s="138"/>
      <c r="F1347" s="177"/>
      <c r="G1347" s="177"/>
      <c r="H1347" s="177"/>
      <c r="I1347" s="177"/>
      <c r="J1347" s="177"/>
      <c r="L1347" s="25"/>
    </row>
    <row r="1348" spans="1:12" x14ac:dyDescent="0.2">
      <c r="A1348" s="138"/>
      <c r="C1348" s="138"/>
      <c r="D1348" s="138"/>
      <c r="F1348" s="177"/>
      <c r="G1348" s="177"/>
      <c r="H1348" s="177"/>
      <c r="I1348" s="177"/>
      <c r="J1348" s="177"/>
      <c r="L1348" s="25"/>
    </row>
    <row r="1349" spans="1:12" x14ac:dyDescent="0.2">
      <c r="A1349" s="138"/>
      <c r="C1349" s="138"/>
      <c r="D1349" s="138"/>
      <c r="F1349" s="177"/>
      <c r="G1349" s="177"/>
      <c r="H1349" s="177"/>
      <c r="I1349" s="177"/>
      <c r="J1349" s="177"/>
      <c r="L1349" s="25"/>
    </row>
    <row r="1350" spans="1:12" x14ac:dyDescent="0.2">
      <c r="A1350" s="138"/>
      <c r="C1350" s="138"/>
      <c r="D1350" s="138"/>
      <c r="F1350" s="177"/>
      <c r="G1350" s="177"/>
      <c r="H1350" s="177"/>
      <c r="I1350" s="177"/>
      <c r="J1350" s="177"/>
      <c r="L1350" s="25"/>
    </row>
    <row r="1351" spans="1:12" x14ac:dyDescent="0.2">
      <c r="A1351" s="138"/>
      <c r="C1351" s="138"/>
      <c r="D1351" s="138"/>
      <c r="F1351" s="177"/>
      <c r="G1351" s="177"/>
      <c r="H1351" s="177"/>
      <c r="I1351" s="177"/>
      <c r="J1351" s="177"/>
      <c r="L1351" s="25"/>
    </row>
    <row r="1352" spans="1:12" x14ac:dyDescent="0.2">
      <c r="A1352" s="138"/>
      <c r="C1352" s="138"/>
      <c r="D1352" s="138"/>
      <c r="F1352" s="177"/>
      <c r="G1352" s="177"/>
      <c r="H1352" s="177"/>
      <c r="I1352" s="177"/>
      <c r="J1352" s="177"/>
      <c r="L1352" s="25"/>
    </row>
    <row r="1353" spans="1:12" x14ac:dyDescent="0.2">
      <c r="A1353" s="138"/>
      <c r="C1353" s="138"/>
      <c r="D1353" s="138"/>
      <c r="F1353" s="177"/>
      <c r="G1353" s="177"/>
      <c r="H1353" s="177"/>
      <c r="I1353" s="177"/>
      <c r="J1353" s="177"/>
      <c r="L1353" s="25"/>
    </row>
    <row r="1354" spans="1:12" x14ac:dyDescent="0.2">
      <c r="A1354" s="138"/>
      <c r="C1354" s="138"/>
      <c r="D1354" s="138"/>
      <c r="F1354" s="177"/>
      <c r="G1354" s="177"/>
      <c r="H1354" s="177"/>
      <c r="I1354" s="177"/>
      <c r="J1354" s="177"/>
      <c r="L1354" s="25"/>
    </row>
    <row r="1355" spans="1:12" x14ac:dyDescent="0.2">
      <c r="A1355" s="138"/>
      <c r="C1355" s="138"/>
      <c r="D1355" s="138"/>
      <c r="F1355" s="177"/>
      <c r="G1355" s="177"/>
      <c r="H1355" s="177"/>
      <c r="I1355" s="177"/>
      <c r="J1355" s="177"/>
      <c r="L1355" s="25"/>
    </row>
    <row r="1356" spans="1:12" x14ac:dyDescent="0.2">
      <c r="A1356" s="138"/>
      <c r="C1356" s="138"/>
      <c r="D1356" s="138"/>
      <c r="F1356" s="177"/>
      <c r="G1356" s="177"/>
      <c r="H1356" s="177"/>
      <c r="I1356" s="177"/>
      <c r="J1356" s="177"/>
      <c r="L1356" s="25"/>
    </row>
    <row r="1357" spans="1:12" x14ac:dyDescent="0.2">
      <c r="A1357" s="138"/>
      <c r="C1357" s="138"/>
      <c r="D1357" s="138"/>
      <c r="F1357" s="177"/>
      <c r="G1357" s="177"/>
      <c r="H1357" s="177"/>
      <c r="I1357" s="177"/>
      <c r="J1357" s="177"/>
      <c r="L1357" s="25"/>
    </row>
    <row r="1358" spans="1:12" x14ac:dyDescent="0.2">
      <c r="A1358" s="138"/>
      <c r="C1358" s="138"/>
      <c r="D1358" s="138"/>
      <c r="F1358" s="177"/>
      <c r="G1358" s="177"/>
      <c r="H1358" s="177"/>
      <c r="I1358" s="177"/>
      <c r="J1358" s="177"/>
      <c r="L1358" s="25"/>
    </row>
    <row r="1359" spans="1:12" x14ac:dyDescent="0.2">
      <c r="A1359" s="138"/>
      <c r="C1359" s="138"/>
      <c r="D1359" s="138"/>
      <c r="F1359" s="177"/>
      <c r="G1359" s="177"/>
      <c r="H1359" s="177"/>
      <c r="I1359" s="177"/>
      <c r="J1359" s="177"/>
      <c r="L1359" s="25"/>
    </row>
    <row r="1360" spans="1:12" x14ac:dyDescent="0.2">
      <c r="A1360" s="138"/>
      <c r="C1360" s="138"/>
      <c r="D1360" s="138"/>
      <c r="F1360" s="177"/>
      <c r="G1360" s="177"/>
      <c r="H1360" s="177"/>
      <c r="I1360" s="177"/>
      <c r="J1360" s="177"/>
      <c r="L1360" s="25"/>
    </row>
    <row r="1361" spans="1:12" x14ac:dyDescent="0.2">
      <c r="A1361" s="138"/>
      <c r="C1361" s="138"/>
      <c r="D1361" s="138"/>
      <c r="F1361" s="177"/>
      <c r="G1361" s="177"/>
      <c r="H1361" s="177"/>
      <c r="I1361" s="177"/>
      <c r="J1361" s="177"/>
      <c r="L1361" s="25"/>
    </row>
    <row r="1362" spans="1:12" x14ac:dyDescent="0.2">
      <c r="A1362" s="138"/>
      <c r="C1362" s="138"/>
      <c r="D1362" s="138"/>
      <c r="F1362" s="177"/>
      <c r="G1362" s="177"/>
      <c r="H1362" s="177"/>
      <c r="I1362" s="177"/>
      <c r="J1362" s="177"/>
      <c r="L1362" s="25"/>
    </row>
    <row r="1363" spans="1:12" x14ac:dyDescent="0.2">
      <c r="A1363" s="138"/>
      <c r="C1363" s="138"/>
      <c r="D1363" s="138"/>
      <c r="F1363" s="177"/>
      <c r="G1363" s="177"/>
      <c r="H1363" s="177"/>
      <c r="I1363" s="177"/>
      <c r="J1363" s="177"/>
      <c r="L1363" s="25"/>
    </row>
    <row r="1364" spans="1:12" x14ac:dyDescent="0.2">
      <c r="A1364" s="138"/>
      <c r="C1364" s="138"/>
      <c r="D1364" s="138"/>
      <c r="F1364" s="177"/>
      <c r="G1364" s="177"/>
      <c r="H1364" s="177"/>
      <c r="I1364" s="177"/>
      <c r="J1364" s="177"/>
      <c r="L1364" s="25"/>
    </row>
    <row r="1365" spans="1:12" x14ac:dyDescent="0.2">
      <c r="A1365" s="138"/>
      <c r="C1365" s="138"/>
      <c r="D1365" s="138"/>
      <c r="F1365" s="177"/>
      <c r="G1365" s="177"/>
      <c r="H1365" s="177"/>
      <c r="I1365" s="177"/>
      <c r="J1365" s="177"/>
      <c r="L1365" s="25"/>
    </row>
    <row r="1366" spans="1:12" x14ac:dyDescent="0.2">
      <c r="A1366" s="138"/>
      <c r="C1366" s="138"/>
      <c r="D1366" s="138"/>
      <c r="F1366" s="177"/>
      <c r="G1366" s="177"/>
      <c r="H1366" s="177"/>
      <c r="I1366" s="177"/>
      <c r="J1366" s="177"/>
      <c r="L1366" s="25"/>
    </row>
    <row r="1367" spans="1:12" x14ac:dyDescent="0.2">
      <c r="A1367" s="138"/>
      <c r="C1367" s="138"/>
      <c r="D1367" s="138"/>
      <c r="F1367" s="177"/>
      <c r="G1367" s="177"/>
      <c r="H1367" s="177"/>
      <c r="I1367" s="177"/>
      <c r="J1367" s="177"/>
      <c r="L1367" s="25"/>
    </row>
    <row r="1368" spans="1:12" x14ac:dyDescent="0.2">
      <c r="A1368" s="138"/>
      <c r="C1368" s="138"/>
      <c r="D1368" s="138"/>
      <c r="F1368" s="177"/>
      <c r="G1368" s="177"/>
      <c r="H1368" s="177"/>
      <c r="I1368" s="177"/>
      <c r="J1368" s="177"/>
      <c r="L1368" s="25"/>
    </row>
    <row r="1369" spans="1:12" x14ac:dyDescent="0.2">
      <c r="A1369" s="138"/>
      <c r="C1369" s="138"/>
      <c r="D1369" s="138"/>
      <c r="F1369" s="177"/>
      <c r="G1369" s="177"/>
      <c r="H1369" s="177"/>
      <c r="I1369" s="177"/>
      <c r="J1369" s="177"/>
      <c r="L1369" s="25"/>
    </row>
    <row r="1370" spans="1:12" x14ac:dyDescent="0.2">
      <c r="A1370" s="138"/>
      <c r="C1370" s="138"/>
      <c r="D1370" s="138"/>
      <c r="F1370" s="177"/>
      <c r="G1370" s="177"/>
      <c r="H1370" s="177"/>
      <c r="I1370" s="177"/>
      <c r="J1370" s="177"/>
      <c r="L1370" s="25"/>
    </row>
    <row r="1371" spans="1:12" x14ac:dyDescent="0.2">
      <c r="A1371" s="138"/>
      <c r="C1371" s="138"/>
      <c r="D1371" s="138"/>
      <c r="F1371" s="177"/>
      <c r="G1371" s="177"/>
      <c r="H1371" s="177"/>
      <c r="I1371" s="177"/>
      <c r="J1371" s="177"/>
      <c r="L1371" s="25"/>
    </row>
    <row r="1372" spans="1:12" x14ac:dyDescent="0.2">
      <c r="A1372" s="138"/>
      <c r="C1372" s="138"/>
      <c r="D1372" s="138"/>
      <c r="F1372" s="177"/>
      <c r="G1372" s="177"/>
      <c r="H1372" s="177"/>
      <c r="I1372" s="177"/>
      <c r="J1372" s="177"/>
      <c r="L1372" s="25"/>
    </row>
    <row r="1373" spans="1:12" x14ac:dyDescent="0.2">
      <c r="A1373" s="138"/>
      <c r="C1373" s="138"/>
      <c r="D1373" s="138"/>
      <c r="F1373" s="177"/>
      <c r="G1373" s="177"/>
      <c r="H1373" s="177"/>
      <c r="I1373" s="177"/>
      <c r="J1373" s="177"/>
      <c r="L1373" s="25"/>
    </row>
    <row r="1374" spans="1:12" x14ac:dyDescent="0.2">
      <c r="A1374" s="138"/>
      <c r="C1374" s="138"/>
      <c r="D1374" s="138"/>
      <c r="F1374" s="177"/>
      <c r="G1374" s="177"/>
      <c r="H1374" s="177"/>
      <c r="I1374" s="177"/>
      <c r="J1374" s="177"/>
      <c r="L1374" s="25"/>
    </row>
    <row r="1375" spans="1:12" x14ac:dyDescent="0.2">
      <c r="A1375" s="138"/>
      <c r="C1375" s="138"/>
      <c r="D1375" s="138"/>
      <c r="F1375" s="177"/>
      <c r="G1375" s="177"/>
      <c r="H1375" s="177"/>
      <c r="I1375" s="177"/>
      <c r="J1375" s="177"/>
      <c r="L1375" s="25"/>
    </row>
    <row r="1376" spans="1:12" x14ac:dyDescent="0.2">
      <c r="A1376" s="138"/>
      <c r="C1376" s="138"/>
      <c r="D1376" s="138"/>
      <c r="F1376" s="177"/>
      <c r="G1376" s="177"/>
      <c r="H1376" s="177"/>
      <c r="I1376" s="177"/>
      <c r="J1376" s="177"/>
      <c r="L1376" s="25"/>
    </row>
    <row r="1377" spans="1:12" x14ac:dyDescent="0.2">
      <c r="A1377" s="138"/>
      <c r="C1377" s="138"/>
      <c r="D1377" s="138"/>
      <c r="F1377" s="177"/>
      <c r="G1377" s="177"/>
      <c r="H1377" s="177"/>
      <c r="I1377" s="177"/>
      <c r="J1377" s="177"/>
      <c r="L1377" s="25"/>
    </row>
    <row r="1378" spans="1:12" x14ac:dyDescent="0.2">
      <c r="A1378" s="138"/>
      <c r="C1378" s="138"/>
      <c r="D1378" s="138"/>
      <c r="F1378" s="177"/>
      <c r="G1378" s="177"/>
      <c r="H1378" s="177"/>
      <c r="I1378" s="177"/>
      <c r="J1378" s="177"/>
      <c r="L1378" s="25"/>
    </row>
    <row r="1379" spans="1:12" x14ac:dyDescent="0.2">
      <c r="A1379" s="138"/>
      <c r="C1379" s="138"/>
      <c r="D1379" s="138"/>
      <c r="F1379" s="177"/>
      <c r="G1379" s="177"/>
      <c r="H1379" s="177"/>
      <c r="I1379" s="177"/>
      <c r="J1379" s="177"/>
      <c r="L1379" s="25"/>
    </row>
    <row r="1380" spans="1:12" x14ac:dyDescent="0.2">
      <c r="A1380" s="138"/>
      <c r="C1380" s="138"/>
      <c r="D1380" s="138"/>
      <c r="F1380" s="177"/>
      <c r="G1380" s="177"/>
      <c r="H1380" s="177"/>
      <c r="I1380" s="177"/>
      <c r="J1380" s="177"/>
      <c r="L1380" s="25"/>
    </row>
    <row r="1381" spans="1:12" x14ac:dyDescent="0.2">
      <c r="A1381" s="138"/>
      <c r="C1381" s="138"/>
      <c r="D1381" s="138"/>
      <c r="F1381" s="177"/>
      <c r="G1381" s="177"/>
      <c r="H1381" s="177"/>
      <c r="I1381" s="177"/>
      <c r="J1381" s="177"/>
      <c r="L1381" s="25"/>
    </row>
    <row r="1382" spans="1:12" x14ac:dyDescent="0.2">
      <c r="A1382" s="138"/>
      <c r="C1382" s="138"/>
      <c r="D1382" s="138"/>
      <c r="F1382" s="177"/>
      <c r="G1382" s="177"/>
      <c r="H1382" s="177"/>
      <c r="I1382" s="177"/>
      <c r="J1382" s="177"/>
      <c r="L1382" s="25"/>
    </row>
    <row r="1383" spans="1:12" x14ac:dyDescent="0.2">
      <c r="A1383" s="138"/>
      <c r="C1383" s="138"/>
      <c r="D1383" s="138"/>
      <c r="F1383" s="177"/>
      <c r="G1383" s="177"/>
      <c r="H1383" s="177"/>
      <c r="I1383" s="177"/>
      <c r="J1383" s="177"/>
      <c r="L1383" s="25"/>
    </row>
    <row r="1384" spans="1:12" x14ac:dyDescent="0.2">
      <c r="A1384" s="138"/>
      <c r="C1384" s="138"/>
      <c r="D1384" s="138"/>
      <c r="F1384" s="177"/>
      <c r="G1384" s="177"/>
      <c r="H1384" s="177"/>
      <c r="I1384" s="177"/>
      <c r="J1384" s="177"/>
      <c r="L1384" s="25"/>
    </row>
    <row r="1385" spans="1:12" x14ac:dyDescent="0.2">
      <c r="A1385" s="138"/>
      <c r="C1385" s="138"/>
      <c r="D1385" s="138"/>
      <c r="F1385" s="177"/>
      <c r="G1385" s="177"/>
      <c r="H1385" s="177"/>
      <c r="I1385" s="177"/>
      <c r="J1385" s="177"/>
      <c r="L1385" s="25"/>
    </row>
    <row r="1386" spans="1:12" x14ac:dyDescent="0.2">
      <c r="A1386" s="138"/>
      <c r="C1386" s="138"/>
      <c r="D1386" s="138"/>
      <c r="F1386" s="177"/>
      <c r="G1386" s="177"/>
      <c r="H1386" s="177"/>
      <c r="I1386" s="177"/>
      <c r="J1386" s="177"/>
      <c r="L1386" s="25"/>
    </row>
    <row r="1387" spans="1:12" x14ac:dyDescent="0.2">
      <c r="A1387" s="138"/>
      <c r="C1387" s="138"/>
      <c r="D1387" s="138"/>
      <c r="F1387" s="177"/>
      <c r="G1387" s="177"/>
      <c r="H1387" s="177"/>
      <c r="I1387" s="177"/>
      <c r="J1387" s="177"/>
      <c r="L1387" s="25"/>
    </row>
    <row r="1388" spans="1:12" x14ac:dyDescent="0.2">
      <c r="A1388" s="138"/>
      <c r="C1388" s="138"/>
      <c r="D1388" s="138"/>
      <c r="F1388" s="177"/>
      <c r="G1388" s="177"/>
      <c r="H1388" s="177"/>
      <c r="I1388" s="177"/>
      <c r="J1388" s="177"/>
      <c r="L1388" s="25"/>
    </row>
    <row r="1389" spans="1:12" x14ac:dyDescent="0.2">
      <c r="A1389" s="138"/>
      <c r="C1389" s="138"/>
      <c r="D1389" s="138"/>
      <c r="F1389" s="177"/>
      <c r="G1389" s="177"/>
      <c r="H1389" s="177"/>
      <c r="I1389" s="177"/>
      <c r="J1389" s="177"/>
      <c r="L1389" s="25"/>
    </row>
    <row r="1390" spans="1:12" x14ac:dyDescent="0.2">
      <c r="A1390" s="138"/>
      <c r="C1390" s="138"/>
      <c r="D1390" s="138"/>
      <c r="F1390" s="177"/>
      <c r="G1390" s="177"/>
      <c r="H1390" s="177"/>
      <c r="I1390" s="177"/>
      <c r="J1390" s="177"/>
      <c r="L1390" s="25"/>
    </row>
    <row r="1391" spans="1:12" x14ac:dyDescent="0.2">
      <c r="A1391" s="138"/>
      <c r="C1391" s="138"/>
      <c r="D1391" s="138"/>
      <c r="F1391" s="177"/>
      <c r="G1391" s="177"/>
      <c r="H1391" s="177"/>
      <c r="I1391" s="177"/>
      <c r="J1391" s="177"/>
      <c r="L1391" s="25"/>
    </row>
    <row r="1392" spans="1:12" x14ac:dyDescent="0.2">
      <c r="A1392" s="138"/>
      <c r="C1392" s="138"/>
      <c r="D1392" s="138"/>
      <c r="F1392" s="177"/>
      <c r="G1392" s="177"/>
      <c r="H1392" s="177"/>
      <c r="I1392" s="177"/>
      <c r="J1392" s="177"/>
      <c r="L1392" s="25"/>
    </row>
    <row r="1393" spans="1:12" x14ac:dyDescent="0.2">
      <c r="A1393" s="138"/>
      <c r="C1393" s="138"/>
      <c r="D1393" s="138"/>
      <c r="F1393" s="177"/>
      <c r="G1393" s="177"/>
      <c r="H1393" s="177"/>
      <c r="I1393" s="177"/>
      <c r="J1393" s="177"/>
      <c r="L1393" s="25"/>
    </row>
    <row r="1394" spans="1:12" x14ac:dyDescent="0.2">
      <c r="A1394" s="138"/>
      <c r="C1394" s="138"/>
      <c r="D1394" s="138"/>
      <c r="F1394" s="177"/>
      <c r="G1394" s="177"/>
      <c r="H1394" s="177"/>
      <c r="I1394" s="177"/>
      <c r="J1394" s="177"/>
      <c r="L1394" s="25"/>
    </row>
    <row r="1395" spans="1:12" x14ac:dyDescent="0.2">
      <c r="A1395" s="138"/>
      <c r="C1395" s="138"/>
      <c r="D1395" s="138"/>
      <c r="F1395" s="177"/>
      <c r="G1395" s="177"/>
      <c r="H1395" s="177"/>
      <c r="I1395" s="177"/>
      <c r="J1395" s="177"/>
      <c r="L1395" s="25"/>
    </row>
    <row r="1396" spans="1:12" x14ac:dyDescent="0.2">
      <c r="A1396" s="138"/>
      <c r="C1396" s="138"/>
      <c r="D1396" s="138"/>
      <c r="F1396" s="177"/>
      <c r="G1396" s="177"/>
      <c r="H1396" s="177"/>
      <c r="I1396" s="177"/>
      <c r="J1396" s="177"/>
      <c r="L1396" s="25"/>
    </row>
    <row r="1397" spans="1:12" x14ac:dyDescent="0.2">
      <c r="A1397" s="138"/>
      <c r="C1397" s="138"/>
      <c r="D1397" s="138"/>
      <c r="F1397" s="177"/>
      <c r="G1397" s="177"/>
      <c r="H1397" s="177"/>
      <c r="I1397" s="177"/>
      <c r="J1397" s="177"/>
      <c r="L1397" s="25"/>
    </row>
    <row r="1398" spans="1:12" x14ac:dyDescent="0.2">
      <c r="A1398" s="138"/>
      <c r="C1398" s="138"/>
      <c r="D1398" s="138"/>
      <c r="F1398" s="177"/>
      <c r="G1398" s="177"/>
      <c r="H1398" s="177"/>
      <c r="I1398" s="177"/>
      <c r="J1398" s="177"/>
      <c r="L1398" s="25"/>
    </row>
    <row r="1399" spans="1:12" x14ac:dyDescent="0.2">
      <c r="A1399" s="138"/>
      <c r="C1399" s="138"/>
      <c r="D1399" s="138"/>
      <c r="F1399" s="177"/>
      <c r="G1399" s="177"/>
      <c r="H1399" s="177"/>
      <c r="I1399" s="177"/>
      <c r="J1399" s="177"/>
      <c r="L1399" s="25"/>
    </row>
    <row r="1400" spans="1:12" x14ac:dyDescent="0.2">
      <c r="A1400" s="138"/>
      <c r="C1400" s="138"/>
      <c r="D1400" s="138"/>
      <c r="F1400" s="177"/>
      <c r="G1400" s="177"/>
      <c r="H1400" s="177"/>
      <c r="I1400" s="177"/>
      <c r="J1400" s="177"/>
      <c r="L1400" s="25"/>
    </row>
    <row r="1401" spans="1:12" x14ac:dyDescent="0.2">
      <c r="A1401" s="138"/>
      <c r="C1401" s="138"/>
      <c r="D1401" s="138"/>
      <c r="F1401" s="177"/>
      <c r="G1401" s="177"/>
      <c r="H1401" s="177"/>
      <c r="I1401" s="177"/>
      <c r="J1401" s="177"/>
      <c r="L1401" s="25"/>
    </row>
    <row r="1402" spans="1:12" x14ac:dyDescent="0.2">
      <c r="A1402" s="138"/>
      <c r="C1402" s="138"/>
      <c r="D1402" s="138"/>
      <c r="F1402" s="177"/>
      <c r="G1402" s="177"/>
      <c r="H1402" s="177"/>
      <c r="I1402" s="177"/>
      <c r="J1402" s="177"/>
      <c r="L1402" s="25"/>
    </row>
    <row r="1403" spans="1:12" x14ac:dyDescent="0.2">
      <c r="A1403" s="138"/>
      <c r="C1403" s="138"/>
      <c r="D1403" s="138"/>
      <c r="F1403" s="177"/>
      <c r="G1403" s="177"/>
      <c r="H1403" s="177"/>
      <c r="I1403" s="177"/>
      <c r="J1403" s="177"/>
      <c r="L1403" s="25"/>
    </row>
    <row r="1404" spans="1:12" x14ac:dyDescent="0.2">
      <c r="A1404" s="138"/>
      <c r="C1404" s="138"/>
      <c r="D1404" s="138"/>
      <c r="F1404" s="177"/>
      <c r="G1404" s="177"/>
      <c r="H1404" s="177"/>
      <c r="I1404" s="177"/>
      <c r="J1404" s="177"/>
      <c r="L1404" s="25"/>
    </row>
    <row r="1405" spans="1:12" x14ac:dyDescent="0.2">
      <c r="A1405" s="138"/>
      <c r="C1405" s="138"/>
      <c r="D1405" s="138"/>
      <c r="F1405" s="177"/>
      <c r="G1405" s="177"/>
      <c r="H1405" s="177"/>
      <c r="I1405" s="177"/>
      <c r="J1405" s="177"/>
      <c r="L1405" s="25"/>
    </row>
    <row r="1406" spans="1:12" x14ac:dyDescent="0.2">
      <c r="A1406" s="138"/>
      <c r="C1406" s="138"/>
      <c r="D1406" s="138"/>
      <c r="F1406" s="177"/>
      <c r="G1406" s="177"/>
      <c r="H1406" s="177"/>
      <c r="I1406" s="177"/>
      <c r="J1406" s="177"/>
      <c r="L1406" s="25"/>
    </row>
    <row r="1407" spans="1:12" x14ac:dyDescent="0.2">
      <c r="A1407" s="138"/>
      <c r="C1407" s="138"/>
      <c r="D1407" s="138"/>
      <c r="F1407" s="177"/>
      <c r="G1407" s="177"/>
      <c r="H1407" s="177"/>
      <c r="I1407" s="177"/>
      <c r="J1407" s="177"/>
      <c r="L1407" s="25"/>
    </row>
    <row r="1408" spans="1:12" x14ac:dyDescent="0.2">
      <c r="A1408" s="138"/>
      <c r="C1408" s="138"/>
      <c r="D1408" s="138"/>
      <c r="F1408" s="177"/>
      <c r="G1408" s="177"/>
      <c r="H1408" s="177"/>
      <c r="I1408" s="177"/>
      <c r="J1408" s="177"/>
      <c r="L1408" s="25"/>
    </row>
    <row r="1409" spans="1:12" x14ac:dyDescent="0.2">
      <c r="A1409" s="138"/>
      <c r="C1409" s="138"/>
      <c r="D1409" s="138"/>
      <c r="F1409" s="177"/>
      <c r="G1409" s="177"/>
      <c r="H1409" s="177"/>
      <c r="I1409" s="177"/>
      <c r="J1409" s="177"/>
      <c r="L1409" s="25"/>
    </row>
    <row r="1410" spans="1:12" x14ac:dyDescent="0.2">
      <c r="A1410" s="138"/>
      <c r="C1410" s="138"/>
      <c r="D1410" s="138"/>
      <c r="F1410" s="177"/>
      <c r="G1410" s="177"/>
      <c r="H1410" s="177"/>
      <c r="I1410" s="177"/>
      <c r="J1410" s="177"/>
      <c r="L1410" s="25"/>
    </row>
    <row r="1411" spans="1:12" x14ac:dyDescent="0.2">
      <c r="A1411" s="138"/>
      <c r="C1411" s="138"/>
      <c r="D1411" s="138"/>
      <c r="F1411" s="177"/>
      <c r="G1411" s="177"/>
      <c r="H1411" s="177"/>
      <c r="I1411" s="177"/>
      <c r="J1411" s="177"/>
      <c r="L1411" s="25"/>
    </row>
    <row r="1412" spans="1:12" x14ac:dyDescent="0.2">
      <c r="A1412" s="138"/>
      <c r="C1412" s="138"/>
      <c r="D1412" s="138"/>
      <c r="F1412" s="177"/>
      <c r="G1412" s="177"/>
      <c r="H1412" s="177"/>
      <c r="I1412" s="177"/>
      <c r="J1412" s="177"/>
      <c r="L1412" s="25"/>
    </row>
    <row r="1413" spans="1:12" x14ac:dyDescent="0.2">
      <c r="A1413" s="138"/>
      <c r="C1413" s="138"/>
      <c r="D1413" s="138"/>
      <c r="F1413" s="177"/>
      <c r="G1413" s="177"/>
      <c r="H1413" s="177"/>
      <c r="I1413" s="177"/>
      <c r="J1413" s="177"/>
      <c r="L1413" s="25"/>
    </row>
    <row r="1414" spans="1:12" x14ac:dyDescent="0.2">
      <c r="A1414" s="138"/>
      <c r="C1414" s="138"/>
      <c r="D1414" s="138"/>
      <c r="F1414" s="177"/>
      <c r="G1414" s="177"/>
      <c r="H1414" s="177"/>
      <c r="I1414" s="177"/>
      <c r="J1414" s="177"/>
      <c r="L1414" s="25"/>
    </row>
    <row r="1415" spans="1:12" x14ac:dyDescent="0.2">
      <c r="A1415" s="138"/>
      <c r="C1415" s="138"/>
      <c r="D1415" s="138"/>
      <c r="F1415" s="177"/>
      <c r="G1415" s="177"/>
      <c r="H1415" s="177"/>
      <c r="I1415" s="177"/>
      <c r="J1415" s="177"/>
      <c r="L1415" s="25"/>
    </row>
    <row r="1416" spans="1:12" x14ac:dyDescent="0.2">
      <c r="A1416" s="138"/>
      <c r="C1416" s="138"/>
      <c r="D1416" s="138"/>
      <c r="F1416" s="177"/>
      <c r="G1416" s="177"/>
      <c r="H1416" s="177"/>
      <c r="I1416" s="177"/>
      <c r="J1416" s="177"/>
      <c r="L1416" s="25"/>
    </row>
    <row r="1417" spans="1:12" x14ac:dyDescent="0.2">
      <c r="A1417" s="138"/>
      <c r="C1417" s="138"/>
      <c r="D1417" s="138"/>
      <c r="F1417" s="177"/>
      <c r="G1417" s="177"/>
      <c r="H1417" s="177"/>
      <c r="I1417" s="177"/>
      <c r="J1417" s="177"/>
      <c r="L1417" s="25"/>
    </row>
    <row r="1418" spans="1:12" x14ac:dyDescent="0.2">
      <c r="A1418" s="138"/>
      <c r="C1418" s="138"/>
      <c r="D1418" s="138"/>
      <c r="F1418" s="177"/>
      <c r="G1418" s="177"/>
      <c r="H1418" s="177"/>
      <c r="I1418" s="177"/>
      <c r="J1418" s="177"/>
      <c r="L1418" s="25"/>
    </row>
    <row r="1419" spans="1:12" x14ac:dyDescent="0.2">
      <c r="A1419" s="138"/>
      <c r="C1419" s="138"/>
      <c r="D1419" s="138"/>
      <c r="F1419" s="177"/>
      <c r="G1419" s="177"/>
      <c r="H1419" s="177"/>
      <c r="I1419" s="177"/>
      <c r="J1419" s="177"/>
      <c r="L1419" s="25"/>
    </row>
    <row r="1420" spans="1:12" x14ac:dyDescent="0.2">
      <c r="A1420" s="138"/>
      <c r="C1420" s="138"/>
      <c r="D1420" s="138"/>
      <c r="F1420" s="177"/>
      <c r="G1420" s="177"/>
      <c r="H1420" s="177"/>
      <c r="I1420" s="177"/>
      <c r="J1420" s="177"/>
      <c r="L1420" s="25"/>
    </row>
    <row r="1421" spans="1:12" x14ac:dyDescent="0.2">
      <c r="A1421" s="138"/>
      <c r="C1421" s="138"/>
      <c r="D1421" s="138"/>
      <c r="F1421" s="177"/>
      <c r="G1421" s="177"/>
      <c r="H1421" s="177"/>
      <c r="I1421" s="177"/>
      <c r="J1421" s="177"/>
      <c r="L1421" s="25"/>
    </row>
    <row r="1422" spans="1:12" x14ac:dyDescent="0.2">
      <c r="A1422" s="138"/>
      <c r="C1422" s="138"/>
      <c r="D1422" s="138"/>
      <c r="F1422" s="177"/>
      <c r="G1422" s="177"/>
      <c r="H1422" s="177"/>
      <c r="I1422" s="177"/>
      <c r="J1422" s="177"/>
      <c r="L1422" s="25"/>
    </row>
    <row r="1423" spans="1:12" x14ac:dyDescent="0.2">
      <c r="A1423" s="138"/>
      <c r="C1423" s="138"/>
      <c r="D1423" s="138"/>
      <c r="F1423" s="177"/>
      <c r="G1423" s="177"/>
      <c r="H1423" s="177"/>
      <c r="I1423" s="177"/>
      <c r="J1423" s="177"/>
      <c r="L1423" s="25"/>
    </row>
    <row r="1424" spans="1:12" x14ac:dyDescent="0.2">
      <c r="A1424" s="138"/>
      <c r="C1424" s="138"/>
      <c r="D1424" s="138"/>
      <c r="F1424" s="177"/>
      <c r="G1424" s="177"/>
      <c r="H1424" s="177"/>
      <c r="I1424" s="177"/>
      <c r="J1424" s="177"/>
      <c r="L1424" s="25"/>
    </row>
    <row r="1425" spans="1:12" x14ac:dyDescent="0.2">
      <c r="A1425" s="138"/>
      <c r="C1425" s="138"/>
      <c r="D1425" s="138"/>
      <c r="F1425" s="177"/>
      <c r="G1425" s="177"/>
      <c r="H1425" s="177"/>
      <c r="I1425" s="177"/>
      <c r="J1425" s="177"/>
      <c r="L1425" s="25"/>
    </row>
    <row r="1426" spans="1:12" x14ac:dyDescent="0.2">
      <c r="A1426" s="138"/>
      <c r="C1426" s="138"/>
      <c r="D1426" s="138"/>
      <c r="F1426" s="177"/>
      <c r="G1426" s="177"/>
      <c r="H1426" s="177"/>
      <c r="I1426" s="177"/>
      <c r="J1426" s="177"/>
      <c r="L1426" s="25"/>
    </row>
    <row r="1427" spans="1:12" x14ac:dyDescent="0.2">
      <c r="A1427" s="138"/>
      <c r="C1427" s="138"/>
      <c r="D1427" s="138"/>
      <c r="F1427" s="177"/>
      <c r="G1427" s="177"/>
      <c r="H1427" s="177"/>
      <c r="I1427" s="177"/>
      <c r="J1427" s="177"/>
      <c r="L1427" s="25"/>
    </row>
    <row r="1428" spans="1:12" x14ac:dyDescent="0.2">
      <c r="A1428" s="138"/>
      <c r="C1428" s="138"/>
      <c r="D1428" s="138"/>
      <c r="F1428" s="177"/>
      <c r="G1428" s="177"/>
      <c r="H1428" s="177"/>
      <c r="I1428" s="177"/>
      <c r="J1428" s="177"/>
      <c r="L1428" s="25"/>
    </row>
    <row r="1429" spans="1:12" x14ac:dyDescent="0.2">
      <c r="A1429" s="138"/>
      <c r="C1429" s="138"/>
      <c r="D1429" s="138"/>
      <c r="F1429" s="177"/>
      <c r="G1429" s="177"/>
      <c r="H1429" s="177"/>
      <c r="I1429" s="177"/>
      <c r="J1429" s="177"/>
      <c r="L1429" s="25"/>
    </row>
    <row r="1430" spans="1:12" x14ac:dyDescent="0.2">
      <c r="A1430" s="138"/>
      <c r="C1430" s="138"/>
      <c r="D1430" s="138"/>
      <c r="F1430" s="177"/>
      <c r="G1430" s="177"/>
      <c r="H1430" s="177"/>
      <c r="I1430" s="177"/>
      <c r="J1430" s="177"/>
      <c r="L1430" s="25"/>
    </row>
    <row r="1431" spans="1:12" x14ac:dyDescent="0.2">
      <c r="A1431" s="138"/>
      <c r="C1431" s="138"/>
      <c r="D1431" s="138"/>
      <c r="F1431" s="177"/>
      <c r="G1431" s="177"/>
      <c r="H1431" s="177"/>
      <c r="I1431" s="177"/>
      <c r="J1431" s="177"/>
      <c r="L1431" s="25"/>
    </row>
    <row r="1432" spans="1:12" x14ac:dyDescent="0.2">
      <c r="A1432" s="138"/>
      <c r="C1432" s="138"/>
      <c r="D1432" s="138"/>
      <c r="F1432" s="177"/>
      <c r="G1432" s="177"/>
      <c r="H1432" s="177"/>
      <c r="I1432" s="177"/>
      <c r="J1432" s="177"/>
      <c r="L1432" s="25"/>
    </row>
    <row r="1433" spans="1:12" x14ac:dyDescent="0.2">
      <c r="A1433" s="138"/>
      <c r="C1433" s="138"/>
      <c r="D1433" s="138"/>
      <c r="F1433" s="177"/>
      <c r="G1433" s="177"/>
      <c r="H1433" s="177"/>
      <c r="I1433" s="177"/>
      <c r="J1433" s="177"/>
      <c r="L1433" s="25"/>
    </row>
    <row r="1434" spans="1:12" x14ac:dyDescent="0.2">
      <c r="A1434" s="138"/>
      <c r="C1434" s="138"/>
      <c r="D1434" s="138"/>
      <c r="F1434" s="177"/>
      <c r="G1434" s="177"/>
      <c r="H1434" s="177"/>
      <c r="I1434" s="177"/>
      <c r="J1434" s="177"/>
      <c r="L1434" s="25"/>
    </row>
    <row r="1435" spans="1:12" x14ac:dyDescent="0.2">
      <c r="A1435" s="138"/>
      <c r="C1435" s="138"/>
      <c r="D1435" s="138"/>
      <c r="F1435" s="177"/>
      <c r="G1435" s="177"/>
      <c r="H1435" s="177"/>
      <c r="I1435" s="177"/>
      <c r="J1435" s="177"/>
      <c r="L1435" s="25"/>
    </row>
    <row r="1436" spans="1:12" x14ac:dyDescent="0.2">
      <c r="A1436" s="138"/>
      <c r="C1436" s="138"/>
      <c r="D1436" s="138"/>
      <c r="F1436" s="177"/>
      <c r="G1436" s="177"/>
      <c r="H1436" s="177"/>
      <c r="I1436" s="177"/>
      <c r="J1436" s="177"/>
      <c r="L1436" s="25"/>
    </row>
    <row r="1437" spans="1:12" x14ac:dyDescent="0.2">
      <c r="A1437" s="138"/>
      <c r="C1437" s="138"/>
      <c r="D1437" s="138"/>
      <c r="F1437" s="177"/>
      <c r="G1437" s="177"/>
      <c r="H1437" s="177"/>
      <c r="I1437" s="177"/>
      <c r="J1437" s="177"/>
      <c r="L1437" s="25"/>
    </row>
    <row r="1438" spans="1:12" x14ac:dyDescent="0.2">
      <c r="A1438" s="138"/>
      <c r="C1438" s="138"/>
      <c r="D1438" s="138"/>
      <c r="F1438" s="177"/>
      <c r="G1438" s="177"/>
      <c r="H1438" s="177"/>
      <c r="I1438" s="177"/>
      <c r="J1438" s="177"/>
      <c r="L1438" s="25"/>
    </row>
    <row r="1439" spans="1:12" x14ac:dyDescent="0.2">
      <c r="A1439" s="138"/>
      <c r="C1439" s="138"/>
      <c r="D1439" s="138"/>
      <c r="F1439" s="177"/>
      <c r="G1439" s="177"/>
      <c r="H1439" s="177"/>
      <c r="I1439" s="177"/>
      <c r="J1439" s="177"/>
      <c r="L1439" s="25"/>
    </row>
    <row r="1440" spans="1:12" x14ac:dyDescent="0.2">
      <c r="A1440" s="138"/>
      <c r="C1440" s="138"/>
      <c r="D1440" s="138"/>
      <c r="F1440" s="177"/>
      <c r="G1440" s="177"/>
      <c r="H1440" s="177"/>
      <c r="I1440" s="177"/>
      <c r="J1440" s="177"/>
      <c r="L1440" s="25"/>
    </row>
    <row r="1441" spans="1:12" x14ac:dyDescent="0.2">
      <c r="A1441" s="138"/>
      <c r="C1441" s="138"/>
      <c r="D1441" s="138"/>
      <c r="F1441" s="177"/>
      <c r="G1441" s="177"/>
      <c r="H1441" s="177"/>
      <c r="I1441" s="177"/>
      <c r="J1441" s="177"/>
      <c r="L1441" s="25"/>
    </row>
    <row r="1442" spans="1:12" s="169" customFormat="1" x14ac:dyDescent="0.2">
      <c r="A1442" s="138"/>
      <c r="B1442"/>
      <c r="C1442" s="138"/>
      <c r="D1442" s="138"/>
      <c r="E1442"/>
      <c r="F1442" s="177"/>
      <c r="G1442" s="177"/>
      <c r="H1442" s="177"/>
      <c r="I1442" s="177"/>
      <c r="J1442" s="177"/>
      <c r="K1442" s="221"/>
      <c r="L1442" s="25"/>
    </row>
    <row r="1443" spans="1:12" s="169" customFormat="1" x14ac:dyDescent="0.2">
      <c r="A1443" s="138"/>
      <c r="B1443"/>
      <c r="C1443" s="138"/>
      <c r="D1443" s="138"/>
      <c r="E1443"/>
      <c r="F1443" s="177"/>
      <c r="G1443" s="177"/>
      <c r="H1443" s="177"/>
      <c r="I1443" s="177"/>
      <c r="J1443" s="177"/>
      <c r="K1443" s="221"/>
      <c r="L1443" s="25"/>
    </row>
    <row r="1444" spans="1:12" s="169" customFormat="1" x14ac:dyDescent="0.2">
      <c r="A1444" s="138"/>
      <c r="B1444"/>
      <c r="C1444" s="138"/>
      <c r="D1444" s="138"/>
      <c r="E1444"/>
      <c r="F1444" s="177"/>
      <c r="G1444" s="177"/>
      <c r="H1444" s="177"/>
      <c r="I1444" s="177"/>
      <c r="J1444" s="177"/>
      <c r="K1444" s="221"/>
      <c r="L1444" s="25"/>
    </row>
    <row r="1445" spans="1:12" s="169" customFormat="1" x14ac:dyDescent="0.2">
      <c r="A1445" s="138"/>
      <c r="B1445"/>
      <c r="C1445" s="138"/>
      <c r="D1445" s="138"/>
      <c r="E1445"/>
      <c r="F1445" s="177"/>
      <c r="G1445" s="177"/>
      <c r="H1445" s="177"/>
      <c r="I1445" s="177"/>
      <c r="J1445" s="177"/>
      <c r="K1445" s="221"/>
      <c r="L1445" s="25"/>
    </row>
    <row r="1446" spans="1:12" s="169" customFormat="1" x14ac:dyDescent="0.2">
      <c r="A1446" s="138"/>
      <c r="B1446"/>
      <c r="C1446" s="138"/>
      <c r="D1446" s="138"/>
      <c r="E1446"/>
      <c r="F1446" s="177"/>
      <c r="G1446" s="177"/>
      <c r="H1446" s="177"/>
      <c r="I1446" s="177"/>
      <c r="J1446" s="177"/>
      <c r="K1446" s="221"/>
      <c r="L1446" s="25"/>
    </row>
    <row r="1447" spans="1:12" s="169" customFormat="1" x14ac:dyDescent="0.2">
      <c r="A1447" s="138"/>
      <c r="B1447"/>
      <c r="C1447" s="138"/>
      <c r="D1447" s="138"/>
      <c r="E1447"/>
      <c r="F1447" s="177"/>
      <c r="G1447" s="177"/>
      <c r="H1447" s="177"/>
      <c r="I1447" s="177"/>
      <c r="J1447" s="177"/>
      <c r="K1447" s="221"/>
      <c r="L1447" s="25"/>
    </row>
    <row r="1448" spans="1:12" s="169" customFormat="1" x14ac:dyDescent="0.2">
      <c r="A1448" s="138"/>
      <c r="B1448"/>
      <c r="C1448" s="138"/>
      <c r="D1448" s="138"/>
      <c r="E1448"/>
      <c r="F1448" s="177"/>
      <c r="G1448" s="177"/>
      <c r="H1448" s="177"/>
      <c r="I1448" s="177"/>
      <c r="J1448" s="177"/>
      <c r="K1448" s="221"/>
      <c r="L1448" s="25"/>
    </row>
    <row r="1449" spans="1:12" s="169" customFormat="1" x14ac:dyDescent="0.2">
      <c r="A1449" s="138"/>
      <c r="B1449"/>
      <c r="C1449" s="138"/>
      <c r="D1449" s="138"/>
      <c r="E1449"/>
      <c r="F1449" s="177"/>
      <c r="G1449" s="177"/>
      <c r="H1449" s="177"/>
      <c r="I1449" s="177"/>
      <c r="J1449" s="177"/>
      <c r="K1449" s="221"/>
      <c r="L1449" s="25"/>
    </row>
    <row r="1450" spans="1:12" s="169" customFormat="1" x14ac:dyDescent="0.2">
      <c r="A1450" s="138"/>
      <c r="B1450"/>
      <c r="C1450" s="138"/>
      <c r="D1450" s="138"/>
      <c r="E1450"/>
      <c r="F1450" s="177"/>
      <c r="G1450" s="177"/>
      <c r="H1450" s="177"/>
      <c r="I1450" s="177"/>
      <c r="J1450" s="177"/>
      <c r="K1450" s="221"/>
      <c r="L1450" s="25"/>
    </row>
    <row r="1451" spans="1:12" s="169" customFormat="1" x14ac:dyDescent="0.2">
      <c r="A1451" s="138"/>
      <c r="B1451"/>
      <c r="C1451" s="138"/>
      <c r="D1451" s="138"/>
      <c r="E1451"/>
      <c r="F1451" s="177"/>
      <c r="G1451" s="177"/>
      <c r="H1451" s="177"/>
      <c r="I1451" s="177"/>
      <c r="J1451" s="177"/>
      <c r="K1451" s="221"/>
      <c r="L1451" s="25"/>
    </row>
    <row r="1452" spans="1:12" s="169" customFormat="1" x14ac:dyDescent="0.2">
      <c r="A1452" s="138"/>
      <c r="B1452"/>
      <c r="C1452" s="138"/>
      <c r="D1452" s="138"/>
      <c r="E1452"/>
      <c r="F1452" s="177"/>
      <c r="G1452" s="177"/>
      <c r="H1452" s="177"/>
      <c r="I1452" s="177"/>
      <c r="J1452" s="177"/>
      <c r="K1452" s="221"/>
      <c r="L1452" s="25"/>
    </row>
    <row r="1453" spans="1:12" s="169" customFormat="1" x14ac:dyDescent="0.2">
      <c r="A1453" s="138"/>
      <c r="B1453"/>
      <c r="C1453" s="138"/>
      <c r="D1453" s="138"/>
      <c r="E1453"/>
      <c r="F1453" s="177"/>
      <c r="G1453" s="177"/>
      <c r="H1453" s="177"/>
      <c r="I1453" s="177"/>
      <c r="J1453" s="177"/>
      <c r="K1453" s="221"/>
      <c r="L1453" s="25"/>
    </row>
    <row r="1454" spans="1:12" s="169" customFormat="1" x14ac:dyDescent="0.2">
      <c r="A1454" s="138"/>
      <c r="B1454"/>
      <c r="C1454" s="138"/>
      <c r="D1454" s="138"/>
      <c r="E1454"/>
      <c r="F1454" s="177"/>
      <c r="G1454" s="177"/>
      <c r="H1454" s="177"/>
      <c r="I1454" s="177"/>
      <c r="J1454" s="177"/>
      <c r="K1454" s="221"/>
      <c r="L1454" s="25"/>
    </row>
    <row r="1455" spans="1:12" s="169" customFormat="1" x14ac:dyDescent="0.2">
      <c r="A1455" s="138"/>
      <c r="B1455"/>
      <c r="C1455" s="138"/>
      <c r="D1455" s="138"/>
      <c r="E1455"/>
      <c r="F1455" s="177"/>
      <c r="G1455" s="177"/>
      <c r="H1455" s="177"/>
      <c r="I1455" s="177"/>
      <c r="J1455" s="177"/>
      <c r="K1455" s="221"/>
      <c r="L1455" s="25"/>
    </row>
    <row r="1456" spans="1:12" s="169" customFormat="1" x14ac:dyDescent="0.2">
      <c r="A1456" s="138"/>
      <c r="B1456"/>
      <c r="C1456" s="138"/>
      <c r="D1456" s="138"/>
      <c r="E1456"/>
      <c r="F1456" s="177"/>
      <c r="G1456" s="177"/>
      <c r="H1456" s="177"/>
      <c r="I1456" s="177"/>
      <c r="J1456" s="177"/>
      <c r="K1456" s="221"/>
      <c r="L1456" s="25"/>
    </row>
    <row r="1457" spans="1:12" s="169" customFormat="1" x14ac:dyDescent="0.2">
      <c r="A1457" s="138"/>
      <c r="B1457"/>
      <c r="C1457" s="138"/>
      <c r="D1457" s="138"/>
      <c r="E1457"/>
      <c r="F1457" s="177"/>
      <c r="G1457" s="177"/>
      <c r="H1457" s="177"/>
      <c r="I1457" s="177"/>
      <c r="J1457" s="177"/>
      <c r="K1457" s="221"/>
      <c r="L1457" s="25"/>
    </row>
    <row r="1458" spans="1:12" s="169" customFormat="1" x14ac:dyDescent="0.2">
      <c r="A1458" s="138"/>
      <c r="B1458"/>
      <c r="C1458" s="138"/>
      <c r="D1458" s="138"/>
      <c r="E1458"/>
      <c r="F1458" s="177"/>
      <c r="G1458" s="177"/>
      <c r="H1458" s="177"/>
      <c r="I1458" s="177"/>
      <c r="J1458" s="177"/>
      <c r="K1458" s="221"/>
      <c r="L1458" s="25"/>
    </row>
    <row r="1459" spans="1:12" s="169" customFormat="1" x14ac:dyDescent="0.2">
      <c r="A1459" s="138"/>
      <c r="B1459"/>
      <c r="C1459" s="138"/>
      <c r="D1459" s="138"/>
      <c r="E1459"/>
      <c r="F1459" s="177"/>
      <c r="G1459" s="177"/>
      <c r="H1459" s="177"/>
      <c r="I1459" s="177"/>
      <c r="J1459" s="177"/>
      <c r="K1459" s="221"/>
      <c r="L1459" s="25"/>
    </row>
    <row r="1460" spans="1:12" s="169" customFormat="1" x14ac:dyDescent="0.2">
      <c r="A1460" s="138"/>
      <c r="B1460"/>
      <c r="C1460" s="138"/>
      <c r="D1460" s="138"/>
      <c r="E1460"/>
      <c r="F1460" s="177"/>
      <c r="G1460" s="177"/>
      <c r="H1460" s="177"/>
      <c r="I1460" s="177"/>
      <c r="J1460" s="177"/>
      <c r="K1460" s="221"/>
      <c r="L1460" s="25"/>
    </row>
    <row r="1461" spans="1:12" s="169" customFormat="1" x14ac:dyDescent="0.2">
      <c r="A1461" s="138"/>
      <c r="B1461"/>
      <c r="C1461" s="138"/>
      <c r="D1461" s="138"/>
      <c r="E1461"/>
      <c r="F1461" s="177"/>
      <c r="G1461" s="177"/>
      <c r="H1461" s="177"/>
      <c r="I1461" s="177"/>
      <c r="J1461" s="177"/>
      <c r="K1461" s="221"/>
      <c r="L1461" s="25"/>
    </row>
    <row r="1462" spans="1:12" s="169" customFormat="1" x14ac:dyDescent="0.2">
      <c r="A1462" s="138"/>
      <c r="B1462"/>
      <c r="C1462" s="138"/>
      <c r="D1462" s="138"/>
      <c r="E1462"/>
      <c r="F1462" s="177"/>
      <c r="G1462" s="177"/>
      <c r="H1462" s="177"/>
      <c r="I1462" s="177"/>
      <c r="J1462" s="177"/>
      <c r="K1462" s="221"/>
      <c r="L1462" s="25"/>
    </row>
    <row r="1463" spans="1:12" s="169" customFormat="1" x14ac:dyDescent="0.2">
      <c r="A1463" s="138"/>
      <c r="B1463"/>
      <c r="C1463" s="138"/>
      <c r="D1463" s="138"/>
      <c r="E1463"/>
      <c r="F1463" s="177"/>
      <c r="G1463" s="177"/>
      <c r="H1463" s="177"/>
      <c r="I1463" s="177"/>
      <c r="J1463" s="177"/>
      <c r="K1463" s="221"/>
      <c r="L1463" s="25"/>
    </row>
    <row r="1464" spans="1:12" s="169" customFormat="1" x14ac:dyDescent="0.2">
      <c r="A1464" s="138"/>
      <c r="B1464"/>
      <c r="C1464" s="138"/>
      <c r="D1464" s="138"/>
      <c r="E1464"/>
      <c r="F1464" s="177"/>
      <c r="G1464" s="177"/>
      <c r="H1464" s="177"/>
      <c r="I1464" s="177"/>
      <c r="J1464" s="177"/>
      <c r="K1464" s="221"/>
      <c r="L1464" s="25"/>
    </row>
    <row r="1465" spans="1:12" s="169" customFormat="1" x14ac:dyDescent="0.2">
      <c r="A1465" s="138"/>
      <c r="B1465"/>
      <c r="C1465" s="138"/>
      <c r="D1465" s="138"/>
      <c r="E1465"/>
      <c r="F1465" s="177"/>
      <c r="G1465" s="177"/>
      <c r="H1465" s="177"/>
      <c r="I1465" s="177"/>
      <c r="J1465" s="177"/>
      <c r="K1465" s="221"/>
      <c r="L1465" s="25"/>
    </row>
    <row r="1466" spans="1:12" s="169" customFormat="1" x14ac:dyDescent="0.2">
      <c r="A1466" s="138"/>
      <c r="B1466"/>
      <c r="C1466" s="138"/>
      <c r="D1466" s="138"/>
      <c r="E1466"/>
      <c r="F1466" s="177"/>
      <c r="G1466" s="177"/>
      <c r="H1466" s="177"/>
      <c r="I1466" s="177"/>
      <c r="J1466" s="177"/>
      <c r="K1466" s="221"/>
      <c r="L1466" s="25"/>
    </row>
    <row r="1467" spans="1:12" s="169" customFormat="1" x14ac:dyDescent="0.2">
      <c r="A1467" s="138"/>
      <c r="B1467"/>
      <c r="C1467" s="138"/>
      <c r="D1467" s="138"/>
      <c r="E1467"/>
      <c r="F1467" s="177"/>
      <c r="G1467" s="177"/>
      <c r="H1467" s="177"/>
      <c r="I1467" s="177"/>
      <c r="J1467" s="177"/>
      <c r="K1467" s="221"/>
      <c r="L1467" s="25"/>
    </row>
    <row r="1468" spans="1:12" s="169" customFormat="1" x14ac:dyDescent="0.2">
      <c r="A1468" s="138"/>
      <c r="B1468"/>
      <c r="C1468" s="138"/>
      <c r="D1468" s="138"/>
      <c r="E1468"/>
      <c r="F1468" s="177"/>
      <c r="G1468" s="177"/>
      <c r="H1468" s="177"/>
      <c r="I1468" s="177"/>
      <c r="J1468" s="177"/>
      <c r="K1468" s="221"/>
      <c r="L1468" s="25"/>
    </row>
    <row r="1469" spans="1:12" s="169" customFormat="1" x14ac:dyDescent="0.2">
      <c r="A1469" s="138"/>
      <c r="B1469"/>
      <c r="C1469" s="138"/>
      <c r="D1469" s="138"/>
      <c r="E1469"/>
      <c r="F1469" s="177"/>
      <c r="G1469" s="177"/>
      <c r="H1469" s="177"/>
      <c r="I1469" s="177"/>
      <c r="J1469" s="177"/>
      <c r="K1469" s="221"/>
      <c r="L1469" s="25"/>
    </row>
    <row r="1470" spans="1:12" s="169" customFormat="1" x14ac:dyDescent="0.2">
      <c r="A1470" s="138"/>
      <c r="B1470"/>
      <c r="C1470" s="138"/>
      <c r="D1470" s="138"/>
      <c r="E1470"/>
      <c r="F1470" s="177"/>
      <c r="G1470" s="177"/>
      <c r="H1470" s="177"/>
      <c r="I1470" s="177"/>
      <c r="J1470" s="177"/>
      <c r="K1470" s="221"/>
      <c r="L1470" s="25"/>
    </row>
    <row r="1471" spans="1:12" s="169" customFormat="1" x14ac:dyDescent="0.2">
      <c r="A1471" s="138"/>
      <c r="B1471"/>
      <c r="C1471" s="138"/>
      <c r="D1471" s="138"/>
      <c r="E1471"/>
      <c r="F1471" s="177"/>
      <c r="G1471" s="177"/>
      <c r="H1471" s="177"/>
      <c r="I1471" s="177"/>
      <c r="J1471" s="177"/>
      <c r="K1471" s="221"/>
      <c r="L1471" s="25"/>
    </row>
    <row r="1472" spans="1:12" s="169" customFormat="1" x14ac:dyDescent="0.2">
      <c r="A1472" s="138"/>
      <c r="B1472"/>
      <c r="C1472" s="138"/>
      <c r="D1472" s="138"/>
      <c r="E1472"/>
      <c r="F1472" s="177"/>
      <c r="G1472" s="177"/>
      <c r="H1472" s="177"/>
      <c r="I1472" s="177"/>
      <c r="J1472" s="177"/>
      <c r="K1472" s="221"/>
      <c r="L1472" s="25"/>
    </row>
    <row r="1473" spans="1:12" s="169" customFormat="1" x14ac:dyDescent="0.2">
      <c r="A1473" s="138"/>
      <c r="B1473"/>
      <c r="C1473" s="138"/>
      <c r="D1473" s="138"/>
      <c r="E1473"/>
      <c r="F1473" s="177"/>
      <c r="G1473" s="177"/>
      <c r="H1473" s="177"/>
      <c r="I1473" s="177"/>
      <c r="J1473" s="177"/>
      <c r="K1473" s="221"/>
      <c r="L1473" s="25"/>
    </row>
    <row r="1474" spans="1:12" s="169" customFormat="1" x14ac:dyDescent="0.2">
      <c r="A1474" s="138"/>
      <c r="B1474"/>
      <c r="C1474" s="138"/>
      <c r="D1474" s="138"/>
      <c r="E1474"/>
      <c r="F1474" s="177"/>
      <c r="G1474" s="177"/>
      <c r="H1474" s="177"/>
      <c r="I1474" s="177"/>
      <c r="J1474" s="177"/>
      <c r="K1474" s="221"/>
      <c r="L1474" s="25"/>
    </row>
    <row r="1475" spans="1:12" s="169" customFormat="1" x14ac:dyDescent="0.2">
      <c r="A1475" s="138"/>
      <c r="B1475"/>
      <c r="C1475" s="138"/>
      <c r="D1475" s="138"/>
      <c r="E1475"/>
      <c r="F1475" s="177"/>
      <c r="G1475" s="177"/>
      <c r="H1475" s="177"/>
      <c r="I1475" s="177"/>
      <c r="J1475" s="177"/>
      <c r="K1475" s="221"/>
      <c r="L1475" s="25"/>
    </row>
    <row r="1476" spans="1:12" s="169" customFormat="1" x14ac:dyDescent="0.2">
      <c r="A1476" s="138"/>
      <c r="B1476"/>
      <c r="C1476" s="138"/>
      <c r="D1476" s="138"/>
      <c r="E1476"/>
      <c r="F1476" s="177"/>
      <c r="G1476" s="177"/>
      <c r="H1476" s="177"/>
      <c r="I1476" s="177"/>
      <c r="J1476" s="177"/>
      <c r="K1476" s="221"/>
      <c r="L1476" s="25"/>
    </row>
    <row r="1477" spans="1:12" s="169" customFormat="1" x14ac:dyDescent="0.2">
      <c r="A1477" s="138"/>
      <c r="B1477"/>
      <c r="C1477" s="138"/>
      <c r="D1477" s="138"/>
      <c r="E1477"/>
      <c r="F1477" s="177"/>
      <c r="G1477" s="177"/>
      <c r="H1477" s="177"/>
      <c r="I1477" s="177"/>
      <c r="J1477" s="177"/>
      <c r="K1477" s="221"/>
      <c r="L1477" s="25"/>
    </row>
    <row r="1478" spans="1:12" s="169" customFormat="1" x14ac:dyDescent="0.2">
      <c r="A1478" s="138"/>
      <c r="B1478"/>
      <c r="C1478" s="138"/>
      <c r="D1478" s="138"/>
      <c r="E1478"/>
      <c r="F1478" s="177"/>
      <c r="G1478" s="177"/>
      <c r="H1478" s="177"/>
      <c r="I1478" s="177"/>
      <c r="J1478" s="177"/>
      <c r="K1478" s="221"/>
      <c r="L1478" s="25"/>
    </row>
    <row r="1479" spans="1:12" s="169" customFormat="1" x14ac:dyDescent="0.2">
      <c r="A1479" s="138"/>
      <c r="B1479"/>
      <c r="C1479" s="138"/>
      <c r="D1479" s="138"/>
      <c r="E1479"/>
      <c r="F1479" s="177"/>
      <c r="G1479" s="177"/>
      <c r="H1479" s="177"/>
      <c r="I1479" s="177"/>
      <c r="J1479" s="177"/>
      <c r="K1479" s="221"/>
      <c r="L1479" s="25"/>
    </row>
    <row r="1480" spans="1:12" s="169" customFormat="1" x14ac:dyDescent="0.2">
      <c r="A1480" s="138"/>
      <c r="B1480"/>
      <c r="C1480" s="138"/>
      <c r="D1480" s="138"/>
      <c r="E1480"/>
      <c r="F1480" s="177"/>
      <c r="G1480" s="177"/>
      <c r="H1480" s="177"/>
      <c r="I1480" s="177"/>
      <c r="J1480" s="177"/>
      <c r="K1480" s="221"/>
      <c r="L1480" s="25"/>
    </row>
    <row r="1481" spans="1:12" s="169" customFormat="1" x14ac:dyDescent="0.2">
      <c r="A1481" s="138"/>
      <c r="B1481"/>
      <c r="C1481" s="138"/>
      <c r="D1481" s="138"/>
      <c r="E1481"/>
      <c r="F1481" s="177"/>
      <c r="G1481" s="177"/>
      <c r="H1481" s="177"/>
      <c r="I1481" s="177"/>
      <c r="J1481" s="177"/>
      <c r="K1481" s="221"/>
      <c r="L1481" s="25"/>
    </row>
    <row r="1482" spans="1:12" s="169" customFormat="1" x14ac:dyDescent="0.2">
      <c r="A1482" s="138"/>
      <c r="B1482"/>
      <c r="C1482" s="138"/>
      <c r="D1482" s="138"/>
      <c r="E1482"/>
      <c r="F1482" s="177"/>
      <c r="G1482" s="177"/>
      <c r="H1482" s="177"/>
      <c r="I1482" s="177"/>
      <c r="J1482" s="177"/>
      <c r="K1482" s="221"/>
      <c r="L1482" s="25"/>
    </row>
    <row r="1483" spans="1:12" s="169" customFormat="1" x14ac:dyDescent="0.2">
      <c r="A1483" s="138"/>
      <c r="B1483"/>
      <c r="C1483" s="138"/>
      <c r="D1483" s="138"/>
      <c r="E1483"/>
      <c r="F1483" s="177"/>
      <c r="G1483" s="177"/>
      <c r="H1483" s="177"/>
      <c r="I1483" s="177"/>
      <c r="J1483" s="177"/>
      <c r="K1483" s="221"/>
      <c r="L1483" s="25"/>
    </row>
    <row r="1484" spans="1:12" s="169" customFormat="1" x14ac:dyDescent="0.2">
      <c r="A1484" s="138"/>
      <c r="B1484"/>
      <c r="C1484" s="138"/>
      <c r="D1484" s="138"/>
      <c r="E1484"/>
      <c r="F1484" s="177"/>
      <c r="G1484" s="177"/>
      <c r="H1484" s="177"/>
      <c r="I1484" s="177"/>
      <c r="J1484" s="177"/>
      <c r="K1484" s="221"/>
      <c r="L1484" s="25"/>
    </row>
    <row r="1485" spans="1:12" s="169" customFormat="1" x14ac:dyDescent="0.2">
      <c r="A1485" s="138"/>
      <c r="B1485"/>
      <c r="C1485" s="138"/>
      <c r="D1485" s="138"/>
      <c r="E1485"/>
      <c r="F1485" s="177"/>
      <c r="G1485" s="177"/>
      <c r="H1485" s="177"/>
      <c r="I1485" s="177"/>
      <c r="J1485" s="177"/>
      <c r="K1485" s="221"/>
      <c r="L1485" s="25"/>
    </row>
    <row r="1486" spans="1:12" s="169" customFormat="1" x14ac:dyDescent="0.2">
      <c r="A1486" s="138"/>
      <c r="B1486"/>
      <c r="C1486" s="138"/>
      <c r="D1486" s="138"/>
      <c r="E1486"/>
      <c r="F1486" s="177"/>
      <c r="G1486" s="177"/>
      <c r="H1486" s="177"/>
      <c r="I1486" s="177"/>
      <c r="J1486" s="177"/>
      <c r="K1486" s="221"/>
      <c r="L1486" s="25"/>
    </row>
    <row r="1487" spans="1:12" s="169" customFormat="1" x14ac:dyDescent="0.2">
      <c r="A1487" s="138"/>
      <c r="B1487"/>
      <c r="C1487" s="138"/>
      <c r="D1487" s="138"/>
      <c r="E1487"/>
      <c r="F1487" s="177"/>
      <c r="G1487" s="177"/>
      <c r="H1487" s="177"/>
      <c r="I1487" s="177"/>
      <c r="J1487" s="177"/>
      <c r="K1487" s="221"/>
      <c r="L1487" s="25"/>
    </row>
    <row r="1488" spans="1:12" s="169" customFormat="1" x14ac:dyDescent="0.2">
      <c r="A1488" s="138"/>
      <c r="B1488"/>
      <c r="C1488" s="138"/>
      <c r="D1488" s="138"/>
      <c r="E1488"/>
      <c r="F1488" s="177"/>
      <c r="G1488" s="177"/>
      <c r="H1488" s="177"/>
      <c r="I1488" s="177"/>
      <c r="J1488" s="177"/>
      <c r="K1488" s="221"/>
      <c r="L1488" s="25"/>
    </row>
    <row r="1489" spans="1:12" s="169" customFormat="1" x14ac:dyDescent="0.2">
      <c r="A1489" s="138"/>
      <c r="B1489"/>
      <c r="C1489" s="138"/>
      <c r="D1489" s="138"/>
      <c r="E1489"/>
      <c r="F1489" s="177"/>
      <c r="G1489" s="177"/>
      <c r="H1489" s="177"/>
      <c r="I1489" s="177"/>
      <c r="J1489" s="177"/>
      <c r="K1489" s="221"/>
      <c r="L1489" s="25"/>
    </row>
    <row r="1490" spans="1:12" s="169" customFormat="1" x14ac:dyDescent="0.2">
      <c r="A1490" s="138"/>
      <c r="B1490"/>
      <c r="C1490" s="138"/>
      <c r="D1490" s="138"/>
      <c r="E1490"/>
      <c r="F1490" s="177"/>
      <c r="G1490" s="177"/>
      <c r="H1490" s="177"/>
      <c r="I1490" s="177"/>
      <c r="J1490" s="177"/>
      <c r="K1490" s="221"/>
      <c r="L1490" s="25"/>
    </row>
    <row r="1491" spans="1:12" s="169" customFormat="1" x14ac:dyDescent="0.2">
      <c r="A1491" s="138"/>
      <c r="B1491"/>
      <c r="C1491" s="138"/>
      <c r="D1491" s="138"/>
      <c r="E1491"/>
      <c r="F1491" s="177"/>
      <c r="G1491" s="177"/>
      <c r="H1491" s="177"/>
      <c r="I1491" s="177"/>
      <c r="J1491" s="177"/>
      <c r="K1491" s="221"/>
      <c r="L1491" s="25"/>
    </row>
    <row r="1492" spans="1:12" s="169" customFormat="1" x14ac:dyDescent="0.2">
      <c r="A1492" s="138"/>
      <c r="B1492"/>
      <c r="C1492" s="138"/>
      <c r="D1492" s="138"/>
      <c r="E1492"/>
      <c r="F1492" s="177"/>
      <c r="G1492" s="177"/>
      <c r="H1492" s="177"/>
      <c r="I1492" s="177"/>
      <c r="J1492" s="177"/>
      <c r="K1492" s="221"/>
      <c r="L1492" s="25"/>
    </row>
    <row r="1493" spans="1:12" s="169" customFormat="1" x14ac:dyDescent="0.2">
      <c r="A1493" s="138"/>
      <c r="B1493"/>
      <c r="C1493" s="138"/>
      <c r="D1493" s="138"/>
      <c r="E1493"/>
      <c r="F1493" s="177"/>
      <c r="G1493" s="177"/>
      <c r="H1493" s="177"/>
      <c r="I1493" s="177"/>
      <c r="J1493" s="177"/>
      <c r="K1493" s="221"/>
      <c r="L1493" s="25"/>
    </row>
    <row r="1494" spans="1:12" s="169" customFormat="1" x14ac:dyDescent="0.2">
      <c r="A1494" s="138"/>
      <c r="B1494"/>
      <c r="C1494" s="138"/>
      <c r="D1494" s="138"/>
      <c r="E1494"/>
      <c r="F1494" s="177"/>
      <c r="G1494" s="177"/>
      <c r="H1494" s="177"/>
      <c r="I1494" s="177"/>
      <c r="J1494" s="177"/>
      <c r="K1494" s="221"/>
      <c r="L1494" s="25"/>
    </row>
    <row r="1495" spans="1:12" s="169" customFormat="1" x14ac:dyDescent="0.2">
      <c r="A1495" s="138"/>
      <c r="B1495"/>
      <c r="C1495" s="138"/>
      <c r="D1495" s="138"/>
      <c r="E1495"/>
      <c r="F1495" s="177"/>
      <c r="G1495" s="177"/>
      <c r="H1495" s="177"/>
      <c r="I1495" s="177"/>
      <c r="J1495" s="177"/>
      <c r="K1495" s="221"/>
      <c r="L1495" s="25"/>
    </row>
    <row r="1496" spans="1:12" s="169" customFormat="1" x14ac:dyDescent="0.2">
      <c r="A1496" s="138"/>
      <c r="B1496"/>
      <c r="C1496" s="138"/>
      <c r="D1496" s="138"/>
      <c r="E1496"/>
      <c r="F1496" s="177"/>
      <c r="G1496" s="177"/>
      <c r="H1496" s="177"/>
      <c r="I1496" s="177"/>
      <c r="J1496" s="177"/>
      <c r="K1496" s="221"/>
      <c r="L1496" s="25"/>
    </row>
    <row r="1497" spans="1:12" s="169" customFormat="1" x14ac:dyDescent="0.2">
      <c r="A1497" s="138"/>
      <c r="B1497"/>
      <c r="C1497" s="138"/>
      <c r="D1497" s="138"/>
      <c r="E1497"/>
      <c r="F1497" s="177"/>
      <c r="G1497" s="177"/>
      <c r="H1497" s="177"/>
      <c r="I1497" s="177"/>
      <c r="J1497" s="177"/>
      <c r="K1497" s="221"/>
      <c r="L1497" s="25"/>
    </row>
    <row r="1498" spans="1:12" s="169" customFormat="1" x14ac:dyDescent="0.2">
      <c r="A1498" s="138"/>
      <c r="B1498"/>
      <c r="C1498" s="138"/>
      <c r="D1498" s="138"/>
      <c r="E1498"/>
      <c r="F1498" s="177"/>
      <c r="G1498" s="177"/>
      <c r="H1498" s="177"/>
      <c r="I1498" s="177"/>
      <c r="J1498" s="177"/>
      <c r="K1498" s="221"/>
      <c r="L1498" s="25"/>
    </row>
    <row r="1499" spans="1:12" s="169" customFormat="1" x14ac:dyDescent="0.2">
      <c r="A1499" s="138"/>
      <c r="B1499"/>
      <c r="C1499" s="138"/>
      <c r="D1499" s="138"/>
      <c r="E1499"/>
      <c r="F1499" s="177"/>
      <c r="G1499" s="177"/>
      <c r="H1499" s="177"/>
      <c r="I1499" s="177"/>
      <c r="J1499" s="177"/>
      <c r="K1499" s="221"/>
      <c r="L1499" s="25"/>
    </row>
    <row r="1500" spans="1:12" s="169" customFormat="1" x14ac:dyDescent="0.2">
      <c r="A1500" s="138"/>
      <c r="B1500"/>
      <c r="C1500" s="138"/>
      <c r="D1500" s="138"/>
      <c r="E1500"/>
      <c r="F1500" s="177"/>
      <c r="G1500" s="177"/>
      <c r="H1500" s="177"/>
      <c r="I1500" s="177"/>
      <c r="J1500" s="177"/>
      <c r="K1500" s="221"/>
      <c r="L1500" s="25"/>
    </row>
    <row r="1501" spans="1:12" s="169" customFormat="1" x14ac:dyDescent="0.2">
      <c r="A1501" s="138"/>
      <c r="B1501"/>
      <c r="C1501" s="138"/>
      <c r="D1501" s="138"/>
      <c r="E1501"/>
      <c r="F1501" s="177"/>
      <c r="G1501" s="177"/>
      <c r="H1501" s="177"/>
      <c r="I1501" s="177"/>
      <c r="J1501" s="177"/>
      <c r="K1501" s="221"/>
      <c r="L1501" s="25"/>
    </row>
    <row r="1502" spans="1:12" s="169" customFormat="1" x14ac:dyDescent="0.2">
      <c r="A1502" s="138"/>
      <c r="B1502"/>
      <c r="C1502" s="138"/>
      <c r="D1502" s="138"/>
      <c r="E1502"/>
      <c r="F1502" s="177"/>
      <c r="G1502" s="177"/>
      <c r="H1502" s="177"/>
      <c r="I1502" s="177"/>
      <c r="J1502" s="177"/>
      <c r="K1502" s="221"/>
      <c r="L1502" s="25"/>
    </row>
    <row r="1503" spans="1:12" s="169" customFormat="1" x14ac:dyDescent="0.2">
      <c r="A1503" s="138"/>
      <c r="B1503"/>
      <c r="C1503" s="138"/>
      <c r="D1503" s="138"/>
      <c r="E1503"/>
      <c r="F1503" s="177"/>
      <c r="G1503" s="177"/>
      <c r="H1503" s="177"/>
      <c r="I1503" s="177"/>
      <c r="J1503" s="177"/>
      <c r="K1503" s="221"/>
      <c r="L1503" s="25"/>
    </row>
    <row r="1504" spans="1:12" s="169" customFormat="1" x14ac:dyDescent="0.2">
      <c r="A1504" s="138"/>
      <c r="B1504"/>
      <c r="C1504" s="138"/>
      <c r="D1504" s="138"/>
      <c r="E1504"/>
      <c r="F1504" s="177"/>
      <c r="G1504" s="177"/>
      <c r="H1504" s="177"/>
      <c r="I1504" s="177"/>
      <c r="J1504" s="177"/>
      <c r="K1504" s="221"/>
      <c r="L1504" s="25"/>
    </row>
    <row r="1505" spans="1:12" s="169" customFormat="1" x14ac:dyDescent="0.2">
      <c r="A1505" s="138"/>
      <c r="B1505"/>
      <c r="C1505" s="138"/>
      <c r="D1505" s="138"/>
      <c r="E1505"/>
      <c r="F1505" s="177"/>
      <c r="G1505" s="177"/>
      <c r="H1505" s="177"/>
      <c r="I1505" s="177"/>
      <c r="J1505" s="177"/>
      <c r="K1505" s="221"/>
      <c r="L1505" s="25"/>
    </row>
    <row r="1506" spans="1:12" s="169" customFormat="1" x14ac:dyDescent="0.2">
      <c r="A1506" s="138"/>
      <c r="B1506"/>
      <c r="C1506" s="138"/>
      <c r="D1506" s="138"/>
      <c r="E1506"/>
      <c r="F1506" s="177"/>
      <c r="G1506" s="177"/>
      <c r="H1506" s="177"/>
      <c r="I1506" s="177"/>
      <c r="J1506" s="177"/>
      <c r="K1506" s="221"/>
      <c r="L1506" s="25"/>
    </row>
    <row r="1507" spans="1:12" s="169" customFormat="1" x14ac:dyDescent="0.2">
      <c r="A1507" s="138"/>
      <c r="B1507"/>
      <c r="C1507" s="138"/>
      <c r="D1507" s="138"/>
      <c r="E1507"/>
      <c r="F1507" s="177"/>
      <c r="G1507" s="177"/>
      <c r="H1507" s="177"/>
      <c r="I1507" s="177"/>
      <c r="J1507" s="177"/>
      <c r="K1507" s="221"/>
      <c r="L1507" s="25"/>
    </row>
    <row r="1508" spans="1:12" s="169" customFormat="1" x14ac:dyDescent="0.2">
      <c r="A1508" s="138"/>
      <c r="B1508"/>
      <c r="C1508" s="138"/>
      <c r="D1508" s="138"/>
      <c r="E1508"/>
      <c r="F1508" s="177"/>
      <c r="G1508" s="177"/>
      <c r="H1508" s="177"/>
      <c r="I1508" s="177"/>
      <c r="J1508" s="177"/>
      <c r="K1508" s="221"/>
      <c r="L1508" s="25"/>
    </row>
    <row r="1509" spans="1:12" s="169" customFormat="1" x14ac:dyDescent="0.2">
      <c r="A1509" s="138"/>
      <c r="B1509"/>
      <c r="C1509" s="138"/>
      <c r="D1509" s="138"/>
      <c r="E1509"/>
      <c r="F1509" s="177"/>
      <c r="G1509" s="177"/>
      <c r="H1509" s="177"/>
      <c r="I1509" s="177"/>
      <c r="J1509" s="177"/>
      <c r="K1509" s="221"/>
      <c r="L1509" s="25"/>
    </row>
    <row r="1510" spans="1:12" s="169" customFormat="1" x14ac:dyDescent="0.2">
      <c r="A1510" s="138"/>
      <c r="B1510"/>
      <c r="C1510" s="138"/>
      <c r="D1510" s="138"/>
      <c r="E1510"/>
      <c r="F1510" s="177"/>
      <c r="G1510" s="177"/>
      <c r="H1510" s="177"/>
      <c r="I1510" s="177"/>
      <c r="J1510" s="177"/>
      <c r="K1510" s="221"/>
      <c r="L1510" s="25"/>
    </row>
    <row r="1511" spans="1:12" s="169" customFormat="1" x14ac:dyDescent="0.2">
      <c r="A1511" s="138"/>
      <c r="B1511"/>
      <c r="C1511" s="138"/>
      <c r="D1511" s="138"/>
      <c r="E1511"/>
      <c r="F1511" s="177"/>
      <c r="G1511" s="177"/>
      <c r="H1511" s="177"/>
      <c r="I1511" s="177"/>
      <c r="J1511" s="177"/>
      <c r="K1511" s="221"/>
      <c r="L1511" s="25"/>
    </row>
    <row r="1512" spans="1:12" s="169" customFormat="1" x14ac:dyDescent="0.2">
      <c r="A1512" s="138"/>
      <c r="B1512"/>
      <c r="C1512" s="138"/>
      <c r="D1512" s="138"/>
      <c r="E1512"/>
      <c r="F1512" s="177"/>
      <c r="G1512" s="177"/>
      <c r="H1512" s="177"/>
      <c r="I1512" s="177"/>
      <c r="J1512" s="177"/>
      <c r="K1512" s="221"/>
      <c r="L1512" s="25"/>
    </row>
    <row r="1513" spans="1:12" s="169" customFormat="1" x14ac:dyDescent="0.2">
      <c r="A1513" s="138"/>
      <c r="B1513"/>
      <c r="C1513" s="138"/>
      <c r="D1513" s="138"/>
      <c r="E1513"/>
      <c r="F1513" s="177"/>
      <c r="G1513" s="177"/>
      <c r="H1513" s="177"/>
      <c r="I1513" s="177"/>
      <c r="J1513" s="177"/>
      <c r="K1513" s="221"/>
      <c r="L1513" s="25"/>
    </row>
    <row r="1514" spans="1:12" s="169" customFormat="1" x14ac:dyDescent="0.2">
      <c r="A1514" s="138"/>
      <c r="B1514"/>
      <c r="C1514" s="138"/>
      <c r="D1514" s="138"/>
      <c r="E1514"/>
      <c r="F1514" s="177"/>
      <c r="G1514" s="177"/>
      <c r="H1514" s="177"/>
      <c r="I1514" s="177"/>
      <c r="J1514" s="177"/>
      <c r="K1514" s="221"/>
      <c r="L1514" s="25"/>
    </row>
    <row r="1515" spans="1:12" s="169" customFormat="1" x14ac:dyDescent="0.2">
      <c r="A1515" s="138"/>
      <c r="B1515"/>
      <c r="C1515" s="138"/>
      <c r="D1515" s="138"/>
      <c r="E1515"/>
      <c r="F1515" s="177"/>
      <c r="G1515" s="177"/>
      <c r="H1515" s="177"/>
      <c r="I1515" s="177"/>
      <c r="J1515" s="177"/>
      <c r="K1515" s="221"/>
      <c r="L1515" s="25"/>
    </row>
    <row r="1516" spans="1:12" s="169" customFormat="1" x14ac:dyDescent="0.2">
      <c r="A1516" s="138"/>
      <c r="B1516"/>
      <c r="C1516" s="138"/>
      <c r="D1516" s="138"/>
      <c r="E1516"/>
      <c r="F1516" s="177"/>
      <c r="G1516" s="177"/>
      <c r="H1516" s="177"/>
      <c r="I1516" s="177"/>
      <c r="J1516" s="177"/>
      <c r="K1516" s="221"/>
      <c r="L1516" s="25"/>
    </row>
    <row r="1517" spans="1:12" s="169" customFormat="1" x14ac:dyDescent="0.2">
      <c r="A1517" s="138"/>
      <c r="B1517"/>
      <c r="C1517" s="138"/>
      <c r="D1517" s="138"/>
      <c r="E1517"/>
      <c r="F1517" s="177"/>
      <c r="G1517" s="177"/>
      <c r="H1517" s="177"/>
      <c r="I1517" s="177"/>
      <c r="J1517" s="177"/>
      <c r="K1517" s="221"/>
      <c r="L1517" s="25"/>
    </row>
    <row r="1518" spans="1:12" s="169" customFormat="1" x14ac:dyDescent="0.2">
      <c r="A1518" s="138"/>
      <c r="B1518"/>
      <c r="C1518" s="138"/>
      <c r="D1518" s="138"/>
      <c r="E1518"/>
      <c r="F1518" s="177"/>
      <c r="G1518" s="177"/>
      <c r="H1518" s="177"/>
      <c r="I1518" s="177"/>
      <c r="J1518" s="177"/>
      <c r="K1518" s="221"/>
      <c r="L1518" s="25"/>
    </row>
    <row r="1519" spans="1:12" s="169" customFormat="1" x14ac:dyDescent="0.2">
      <c r="A1519" s="138"/>
      <c r="B1519"/>
      <c r="C1519" s="138"/>
      <c r="D1519" s="138"/>
      <c r="E1519"/>
      <c r="F1519" s="177"/>
      <c r="G1519" s="177"/>
      <c r="H1519" s="177"/>
      <c r="I1519" s="177"/>
      <c r="J1519" s="177"/>
      <c r="K1519" s="221"/>
      <c r="L1519" s="25"/>
    </row>
    <row r="1520" spans="1:12" s="169" customFormat="1" x14ac:dyDescent="0.2">
      <c r="A1520" s="138"/>
      <c r="B1520"/>
      <c r="C1520" s="138"/>
      <c r="D1520" s="138"/>
      <c r="E1520"/>
      <c r="F1520" s="177"/>
      <c r="G1520" s="177"/>
      <c r="H1520" s="177"/>
      <c r="I1520" s="177"/>
      <c r="J1520" s="177"/>
      <c r="K1520" s="221"/>
      <c r="L1520" s="25"/>
    </row>
    <row r="1521" spans="1:12" s="169" customFormat="1" x14ac:dyDescent="0.2">
      <c r="A1521" s="138"/>
      <c r="B1521"/>
      <c r="C1521" s="138"/>
      <c r="D1521" s="138"/>
      <c r="E1521"/>
      <c r="F1521" s="177"/>
      <c r="G1521" s="177"/>
      <c r="H1521" s="177"/>
      <c r="I1521" s="177"/>
      <c r="J1521" s="177"/>
      <c r="K1521" s="221"/>
      <c r="L1521" s="25"/>
    </row>
    <row r="1522" spans="1:12" s="169" customFormat="1" x14ac:dyDescent="0.2">
      <c r="A1522" s="138"/>
      <c r="B1522"/>
      <c r="C1522" s="138"/>
      <c r="D1522" s="138"/>
      <c r="E1522"/>
      <c r="F1522" s="177"/>
      <c r="G1522" s="177"/>
      <c r="H1522" s="177"/>
      <c r="I1522" s="177"/>
      <c r="J1522" s="177"/>
      <c r="K1522" s="221"/>
      <c r="L1522" s="25"/>
    </row>
    <row r="1523" spans="1:12" s="169" customFormat="1" x14ac:dyDescent="0.2">
      <c r="A1523" s="138"/>
      <c r="B1523"/>
      <c r="C1523" s="138"/>
      <c r="D1523" s="138"/>
      <c r="E1523"/>
      <c r="F1523" s="177"/>
      <c r="G1523" s="177"/>
      <c r="H1523" s="177"/>
      <c r="I1523" s="177"/>
      <c r="J1523" s="177"/>
      <c r="K1523" s="221"/>
      <c r="L1523" s="25"/>
    </row>
    <row r="1524" spans="1:12" s="169" customFormat="1" x14ac:dyDescent="0.2">
      <c r="A1524" s="138"/>
      <c r="B1524"/>
      <c r="C1524" s="138"/>
      <c r="D1524" s="138"/>
      <c r="E1524"/>
      <c r="F1524" s="177"/>
      <c r="G1524" s="177"/>
      <c r="H1524" s="177"/>
      <c r="I1524" s="177"/>
      <c r="J1524" s="177"/>
      <c r="K1524" s="221"/>
      <c r="L1524" s="25"/>
    </row>
    <row r="1525" spans="1:12" s="169" customFormat="1" x14ac:dyDescent="0.2">
      <c r="A1525" s="138"/>
      <c r="B1525"/>
      <c r="C1525" s="138"/>
      <c r="D1525" s="138"/>
      <c r="E1525"/>
      <c r="F1525" s="177"/>
      <c r="G1525" s="177"/>
      <c r="H1525" s="177"/>
      <c r="I1525" s="177"/>
      <c r="J1525" s="177"/>
      <c r="K1525" s="221"/>
      <c r="L1525" s="25"/>
    </row>
    <row r="1526" spans="1:12" s="169" customFormat="1" x14ac:dyDescent="0.2">
      <c r="A1526" s="138"/>
      <c r="B1526"/>
      <c r="C1526" s="138"/>
      <c r="D1526" s="138"/>
      <c r="E1526"/>
      <c r="F1526" s="177"/>
      <c r="G1526" s="177"/>
      <c r="H1526" s="177"/>
      <c r="I1526" s="177"/>
      <c r="J1526" s="177"/>
      <c r="K1526" s="221"/>
      <c r="L1526" s="25"/>
    </row>
    <row r="1527" spans="1:12" s="169" customFormat="1" x14ac:dyDescent="0.2">
      <c r="A1527" s="138"/>
      <c r="B1527"/>
      <c r="C1527" s="138"/>
      <c r="D1527" s="138"/>
      <c r="E1527"/>
      <c r="F1527" s="177"/>
      <c r="G1527" s="177"/>
      <c r="H1527" s="177"/>
      <c r="I1527" s="177"/>
      <c r="J1527" s="177"/>
      <c r="K1527" s="221"/>
      <c r="L1527" s="25"/>
    </row>
    <row r="1528" spans="1:12" s="169" customFormat="1" x14ac:dyDescent="0.2">
      <c r="A1528" s="138"/>
      <c r="B1528"/>
      <c r="C1528" s="138"/>
      <c r="D1528" s="138"/>
      <c r="E1528"/>
      <c r="F1528" s="177"/>
      <c r="G1528" s="177"/>
      <c r="H1528" s="177"/>
      <c r="I1528" s="177"/>
      <c r="J1528" s="177"/>
      <c r="K1528" s="221"/>
      <c r="L1528" s="25"/>
    </row>
    <row r="1529" spans="1:12" s="169" customFormat="1" x14ac:dyDescent="0.2">
      <c r="A1529" s="138"/>
      <c r="B1529"/>
      <c r="C1529" s="138"/>
      <c r="D1529" s="138"/>
      <c r="E1529"/>
      <c r="F1529" s="177"/>
      <c r="G1529" s="177"/>
      <c r="H1529" s="177"/>
      <c r="I1529" s="177"/>
      <c r="J1529" s="177"/>
      <c r="K1529" s="221"/>
      <c r="L1529" s="25"/>
    </row>
    <row r="1530" spans="1:12" s="169" customFormat="1" x14ac:dyDescent="0.2">
      <c r="A1530" s="138"/>
      <c r="B1530"/>
      <c r="C1530" s="138"/>
      <c r="D1530" s="138"/>
      <c r="E1530"/>
      <c r="F1530" s="177"/>
      <c r="G1530" s="177"/>
      <c r="H1530" s="177"/>
      <c r="I1530" s="177"/>
      <c r="J1530" s="177"/>
      <c r="K1530" s="221"/>
      <c r="L1530" s="25"/>
    </row>
    <row r="1531" spans="1:12" s="169" customFormat="1" x14ac:dyDescent="0.2">
      <c r="A1531" s="138"/>
      <c r="B1531"/>
      <c r="C1531" s="138"/>
      <c r="D1531" s="138"/>
      <c r="E1531"/>
      <c r="F1531" s="177"/>
      <c r="G1531" s="177"/>
      <c r="H1531" s="177"/>
      <c r="I1531" s="177"/>
      <c r="J1531" s="177"/>
      <c r="K1531" s="221"/>
      <c r="L1531" s="25"/>
    </row>
    <row r="1532" spans="1:12" s="169" customFormat="1" x14ac:dyDescent="0.2">
      <c r="A1532" s="138"/>
      <c r="B1532"/>
      <c r="C1532" s="138"/>
      <c r="D1532" s="138"/>
      <c r="E1532"/>
      <c r="F1532" s="177"/>
      <c r="G1532" s="177"/>
      <c r="H1532" s="177"/>
      <c r="I1532" s="177"/>
      <c r="J1532" s="177"/>
      <c r="K1532" s="221"/>
      <c r="L1532" s="25"/>
    </row>
    <row r="1533" spans="1:12" s="169" customFormat="1" x14ac:dyDescent="0.2">
      <c r="A1533" s="138"/>
      <c r="B1533"/>
      <c r="C1533" s="138"/>
      <c r="D1533" s="138"/>
      <c r="E1533"/>
      <c r="F1533" s="177"/>
      <c r="G1533" s="177"/>
      <c r="H1533" s="177"/>
      <c r="I1533" s="177"/>
      <c r="J1533" s="177"/>
      <c r="K1533" s="221"/>
      <c r="L1533" s="25"/>
    </row>
    <row r="1534" spans="1:12" s="169" customFormat="1" x14ac:dyDescent="0.2">
      <c r="A1534" s="138"/>
      <c r="B1534"/>
      <c r="C1534" s="138"/>
      <c r="D1534" s="138"/>
      <c r="E1534"/>
      <c r="F1534" s="177"/>
      <c r="G1534" s="177"/>
      <c r="H1534" s="177"/>
      <c r="I1534" s="177"/>
      <c r="J1534" s="177"/>
      <c r="K1534" s="221"/>
      <c r="L1534" s="25"/>
    </row>
    <row r="1535" spans="1:12" s="169" customFormat="1" x14ac:dyDescent="0.2">
      <c r="A1535" s="138"/>
      <c r="B1535"/>
      <c r="C1535" s="138"/>
      <c r="D1535" s="138"/>
      <c r="E1535"/>
      <c r="F1535" s="177"/>
      <c r="G1535" s="177"/>
      <c r="H1535" s="177"/>
      <c r="I1535" s="177"/>
      <c r="J1535" s="177"/>
      <c r="K1535" s="221"/>
      <c r="L1535" s="25"/>
    </row>
    <row r="1536" spans="1:12" s="169" customFormat="1" x14ac:dyDescent="0.2">
      <c r="A1536" s="138"/>
      <c r="B1536"/>
      <c r="C1536" s="138"/>
      <c r="D1536" s="138"/>
      <c r="E1536"/>
      <c r="F1536" s="177"/>
      <c r="G1536" s="177"/>
      <c r="H1536" s="177"/>
      <c r="I1536" s="177"/>
      <c r="J1536" s="177"/>
      <c r="K1536" s="221"/>
      <c r="L1536" s="25"/>
    </row>
    <row r="1537" spans="1:12" s="169" customFormat="1" x14ac:dyDescent="0.2">
      <c r="A1537" s="138"/>
      <c r="B1537"/>
      <c r="C1537" s="138"/>
      <c r="D1537" s="138"/>
      <c r="E1537"/>
      <c r="F1537" s="177"/>
      <c r="G1537" s="177"/>
      <c r="H1537" s="177"/>
      <c r="I1537" s="177"/>
      <c r="J1537" s="177"/>
      <c r="K1537" s="221"/>
      <c r="L1537" s="25"/>
    </row>
    <row r="1538" spans="1:12" s="169" customFormat="1" x14ac:dyDescent="0.2">
      <c r="A1538" s="138"/>
      <c r="B1538"/>
      <c r="C1538" s="138"/>
      <c r="D1538" s="138"/>
      <c r="E1538"/>
      <c r="F1538" s="177"/>
      <c r="G1538" s="177"/>
      <c r="H1538" s="177"/>
      <c r="I1538" s="177"/>
      <c r="J1538" s="177"/>
      <c r="K1538" s="221"/>
      <c r="L1538" s="25"/>
    </row>
    <row r="1539" spans="1:12" s="169" customFormat="1" x14ac:dyDescent="0.2">
      <c r="A1539" s="138"/>
      <c r="B1539"/>
      <c r="C1539" s="138"/>
      <c r="D1539" s="138"/>
      <c r="E1539"/>
      <c r="F1539" s="177"/>
      <c r="G1539" s="177"/>
      <c r="H1539" s="177"/>
      <c r="I1539" s="177"/>
      <c r="J1539" s="177"/>
      <c r="K1539" s="221"/>
      <c r="L1539" s="25"/>
    </row>
    <row r="1540" spans="1:12" s="169" customFormat="1" x14ac:dyDescent="0.2">
      <c r="A1540" s="138"/>
      <c r="B1540"/>
      <c r="C1540" s="138"/>
      <c r="D1540" s="138"/>
      <c r="E1540"/>
      <c r="F1540" s="177"/>
      <c r="G1540" s="177"/>
      <c r="H1540" s="177"/>
      <c r="I1540" s="177"/>
      <c r="J1540" s="177"/>
      <c r="K1540" s="221"/>
      <c r="L1540" s="25"/>
    </row>
    <row r="1541" spans="1:12" s="169" customFormat="1" x14ac:dyDescent="0.2">
      <c r="A1541" s="138"/>
      <c r="B1541"/>
      <c r="C1541" s="138"/>
      <c r="D1541" s="138"/>
      <c r="E1541"/>
      <c r="F1541" s="177"/>
      <c r="G1541" s="177"/>
      <c r="H1541" s="177"/>
      <c r="I1541" s="177"/>
      <c r="J1541" s="177"/>
      <c r="K1541" s="221"/>
      <c r="L1541" s="25"/>
    </row>
    <row r="1542" spans="1:12" s="169" customFormat="1" x14ac:dyDescent="0.2">
      <c r="A1542" s="138"/>
      <c r="B1542"/>
      <c r="C1542" s="138"/>
      <c r="D1542" s="138"/>
      <c r="E1542"/>
      <c r="F1542" s="177"/>
      <c r="G1542" s="177"/>
      <c r="H1542" s="177"/>
      <c r="I1542" s="177"/>
      <c r="J1542" s="177"/>
      <c r="K1542" s="221"/>
      <c r="L1542" s="25"/>
    </row>
    <row r="1543" spans="1:12" s="169" customFormat="1" x14ac:dyDescent="0.2">
      <c r="A1543" s="138"/>
      <c r="B1543"/>
      <c r="C1543" s="138"/>
      <c r="D1543" s="138"/>
      <c r="E1543"/>
      <c r="F1543" s="177"/>
      <c r="G1543" s="177"/>
      <c r="H1543" s="177"/>
      <c r="I1543" s="177"/>
      <c r="J1543" s="177"/>
      <c r="K1543" s="221"/>
      <c r="L1543" s="25"/>
    </row>
    <row r="1544" spans="1:12" s="169" customFormat="1" x14ac:dyDescent="0.2">
      <c r="A1544" s="138"/>
      <c r="B1544"/>
      <c r="C1544" s="138"/>
      <c r="D1544" s="138"/>
      <c r="E1544"/>
      <c r="F1544" s="177"/>
      <c r="G1544" s="177"/>
      <c r="H1544" s="177"/>
      <c r="I1544" s="177"/>
      <c r="J1544" s="177"/>
      <c r="K1544" s="221"/>
      <c r="L1544" s="25"/>
    </row>
    <row r="1545" spans="1:12" s="169" customFormat="1" x14ac:dyDescent="0.2">
      <c r="A1545" s="138"/>
      <c r="B1545"/>
      <c r="C1545" s="138"/>
      <c r="D1545" s="138"/>
      <c r="E1545"/>
      <c r="F1545" s="177"/>
      <c r="G1545" s="177"/>
      <c r="H1545" s="177"/>
      <c r="I1545" s="177"/>
      <c r="J1545" s="177"/>
      <c r="K1545" s="221"/>
      <c r="L1545" s="25"/>
    </row>
    <row r="1546" spans="1:12" s="169" customFormat="1" x14ac:dyDescent="0.2">
      <c r="A1546" s="138"/>
      <c r="B1546"/>
      <c r="C1546" s="138"/>
      <c r="D1546" s="138"/>
      <c r="E1546"/>
      <c r="F1546" s="177"/>
      <c r="G1546" s="177"/>
      <c r="H1546" s="177"/>
      <c r="I1546" s="177"/>
      <c r="J1546" s="177"/>
      <c r="K1546" s="221"/>
      <c r="L1546" s="25"/>
    </row>
    <row r="1547" spans="1:12" s="169" customFormat="1" x14ac:dyDescent="0.2">
      <c r="A1547" s="138"/>
      <c r="B1547"/>
      <c r="C1547" s="138"/>
      <c r="D1547" s="138"/>
      <c r="E1547"/>
      <c r="F1547" s="177"/>
      <c r="G1547" s="177"/>
      <c r="H1547" s="177"/>
      <c r="I1547" s="177"/>
      <c r="J1547" s="177"/>
      <c r="K1547" s="221"/>
      <c r="L1547" s="25"/>
    </row>
    <row r="1548" spans="1:12" s="169" customFormat="1" x14ac:dyDescent="0.2">
      <c r="A1548" s="138"/>
      <c r="B1548"/>
      <c r="C1548" s="138"/>
      <c r="D1548" s="138"/>
      <c r="E1548"/>
      <c r="F1548" s="177"/>
      <c r="G1548" s="177"/>
      <c r="H1548" s="177"/>
      <c r="I1548" s="177"/>
      <c r="J1548" s="177"/>
      <c r="K1548" s="221"/>
      <c r="L1548" s="25"/>
    </row>
    <row r="1549" spans="1:12" s="169" customFormat="1" x14ac:dyDescent="0.2">
      <c r="A1549" s="138"/>
      <c r="B1549"/>
      <c r="C1549" s="138"/>
      <c r="D1549" s="138"/>
      <c r="E1549"/>
      <c r="F1549" s="177"/>
      <c r="G1549" s="177"/>
      <c r="H1549" s="177"/>
      <c r="I1549" s="177"/>
      <c r="J1549" s="177"/>
      <c r="K1549" s="221"/>
      <c r="L1549" s="25"/>
    </row>
    <row r="1550" spans="1:12" s="169" customFormat="1" x14ac:dyDescent="0.2">
      <c r="A1550" s="138"/>
      <c r="B1550"/>
      <c r="C1550" s="138"/>
      <c r="D1550" s="138"/>
      <c r="E1550"/>
      <c r="F1550" s="177"/>
      <c r="G1550" s="177"/>
      <c r="H1550" s="177"/>
      <c r="I1550" s="177"/>
      <c r="J1550" s="177"/>
      <c r="K1550" s="221"/>
      <c r="L1550" s="25"/>
    </row>
    <row r="1551" spans="1:12" s="169" customFormat="1" x14ac:dyDescent="0.2">
      <c r="A1551" s="138"/>
      <c r="B1551"/>
      <c r="C1551" s="138"/>
      <c r="D1551" s="138"/>
      <c r="E1551"/>
      <c r="F1551" s="177"/>
      <c r="G1551" s="177"/>
      <c r="H1551" s="177"/>
      <c r="I1551" s="177"/>
      <c r="J1551" s="177"/>
      <c r="K1551" s="221"/>
      <c r="L1551" s="25"/>
    </row>
    <row r="1552" spans="1:12" s="169" customFormat="1" x14ac:dyDescent="0.2">
      <c r="A1552" s="138"/>
      <c r="B1552"/>
      <c r="C1552" s="138"/>
      <c r="D1552" s="138"/>
      <c r="E1552"/>
      <c r="F1552" s="177"/>
      <c r="G1552" s="177"/>
      <c r="H1552" s="177"/>
      <c r="I1552" s="177"/>
      <c r="J1552" s="177"/>
      <c r="K1552" s="221"/>
      <c r="L1552" s="25"/>
    </row>
    <row r="1553" spans="1:12" s="169" customFormat="1" x14ac:dyDescent="0.2">
      <c r="A1553" s="138"/>
      <c r="B1553"/>
      <c r="C1553" s="138"/>
      <c r="D1553" s="138"/>
      <c r="E1553"/>
      <c r="F1553" s="177"/>
      <c r="G1553" s="177"/>
      <c r="H1553" s="177"/>
      <c r="I1553" s="177"/>
      <c r="J1553" s="177"/>
      <c r="K1553" s="221"/>
      <c r="L1553" s="25"/>
    </row>
    <row r="1554" spans="1:12" s="169" customFormat="1" x14ac:dyDescent="0.2">
      <c r="A1554" s="138"/>
      <c r="B1554"/>
      <c r="C1554" s="138"/>
      <c r="D1554" s="138"/>
      <c r="E1554"/>
      <c r="F1554" s="177"/>
      <c r="G1554" s="177"/>
      <c r="H1554" s="177"/>
      <c r="I1554" s="177"/>
      <c r="J1554" s="177"/>
      <c r="K1554" s="221"/>
      <c r="L1554" s="25"/>
    </row>
    <row r="1555" spans="1:12" s="169" customFormat="1" x14ac:dyDescent="0.2">
      <c r="A1555" s="138"/>
      <c r="B1555"/>
      <c r="C1555" s="138"/>
      <c r="D1555" s="138"/>
      <c r="E1555"/>
      <c r="F1555" s="177"/>
      <c r="G1555" s="177"/>
      <c r="H1555" s="177"/>
      <c r="I1555" s="177"/>
      <c r="J1555" s="177"/>
      <c r="K1555" s="221"/>
      <c r="L1555" s="25"/>
    </row>
    <row r="1556" spans="1:12" s="169" customFormat="1" x14ac:dyDescent="0.2">
      <c r="A1556" s="138"/>
      <c r="B1556"/>
      <c r="C1556" s="138"/>
      <c r="D1556" s="138"/>
      <c r="E1556"/>
      <c r="F1556" s="177"/>
      <c r="G1556" s="177"/>
      <c r="H1556" s="177"/>
      <c r="I1556" s="177"/>
      <c r="J1556" s="177"/>
      <c r="K1556" s="221"/>
      <c r="L1556" s="25"/>
    </row>
    <row r="1557" spans="1:12" s="169" customFormat="1" x14ac:dyDescent="0.2">
      <c r="A1557" s="138"/>
      <c r="B1557"/>
      <c r="C1557" s="138"/>
      <c r="D1557" s="138"/>
      <c r="E1557"/>
      <c r="F1557" s="177"/>
      <c r="G1557" s="177"/>
      <c r="H1557" s="177"/>
      <c r="I1557" s="177"/>
      <c r="J1557" s="177"/>
      <c r="K1557" s="221"/>
      <c r="L1557" s="25"/>
    </row>
    <row r="1558" spans="1:12" s="169" customFormat="1" x14ac:dyDescent="0.2">
      <c r="A1558" s="138"/>
      <c r="B1558"/>
      <c r="C1558" s="138"/>
      <c r="D1558" s="138"/>
      <c r="E1558"/>
      <c r="F1558" s="177"/>
      <c r="G1558" s="177"/>
      <c r="H1558" s="177"/>
      <c r="I1558" s="177"/>
      <c r="J1558" s="177"/>
      <c r="K1558" s="221"/>
      <c r="L1558" s="25"/>
    </row>
    <row r="1559" spans="1:12" s="169" customFormat="1" x14ac:dyDescent="0.2">
      <c r="A1559" s="138"/>
      <c r="B1559"/>
      <c r="C1559" s="138"/>
      <c r="D1559" s="138"/>
      <c r="E1559"/>
      <c r="F1559" s="177"/>
      <c r="G1559" s="177"/>
      <c r="H1559" s="177"/>
      <c r="I1559" s="177"/>
      <c r="J1559" s="177"/>
      <c r="K1559" s="221"/>
      <c r="L1559" s="25"/>
    </row>
    <row r="1560" spans="1:12" s="169" customFormat="1" x14ac:dyDescent="0.2">
      <c r="A1560" s="138"/>
      <c r="B1560"/>
      <c r="C1560" s="138"/>
      <c r="D1560" s="138"/>
      <c r="E1560"/>
      <c r="F1560" s="177"/>
      <c r="G1560" s="177"/>
      <c r="H1560" s="177"/>
      <c r="I1560" s="177"/>
      <c r="J1560" s="177"/>
      <c r="K1560" s="221"/>
      <c r="L1560" s="25"/>
    </row>
    <row r="1561" spans="1:12" s="169" customFormat="1" x14ac:dyDescent="0.2">
      <c r="A1561" s="138"/>
      <c r="B1561"/>
      <c r="C1561" s="138"/>
      <c r="D1561" s="138"/>
      <c r="E1561"/>
      <c r="F1561" s="177"/>
      <c r="G1561" s="177"/>
      <c r="H1561" s="177"/>
      <c r="I1561" s="177"/>
      <c r="J1561" s="177"/>
      <c r="K1561" s="221"/>
      <c r="L1561" s="25"/>
    </row>
    <row r="1562" spans="1:12" s="169" customFormat="1" x14ac:dyDescent="0.2">
      <c r="A1562" s="138"/>
      <c r="B1562"/>
      <c r="C1562" s="138"/>
      <c r="D1562" s="138"/>
      <c r="E1562"/>
      <c r="F1562" s="177"/>
      <c r="G1562" s="177"/>
      <c r="H1562" s="177"/>
      <c r="I1562" s="177"/>
      <c r="J1562" s="177"/>
      <c r="K1562" s="221"/>
      <c r="L1562" s="25"/>
    </row>
    <row r="1563" spans="1:12" s="169" customFormat="1" x14ac:dyDescent="0.2">
      <c r="A1563" s="138"/>
      <c r="B1563"/>
      <c r="C1563" s="138"/>
      <c r="D1563" s="138"/>
      <c r="E1563"/>
      <c r="F1563" s="177"/>
      <c r="G1563" s="177"/>
      <c r="H1563" s="177"/>
      <c r="I1563" s="177"/>
      <c r="J1563" s="177"/>
      <c r="K1563" s="221"/>
      <c r="L1563" s="25"/>
    </row>
    <row r="1564" spans="1:12" s="169" customFormat="1" x14ac:dyDescent="0.2">
      <c r="A1564" s="138"/>
      <c r="B1564"/>
      <c r="C1564" s="138"/>
      <c r="D1564" s="138"/>
      <c r="E1564"/>
      <c r="F1564" s="177"/>
      <c r="G1564" s="177"/>
      <c r="H1564" s="177"/>
      <c r="I1564" s="177"/>
      <c r="J1564" s="177"/>
      <c r="K1564" s="221"/>
      <c r="L1564" s="25"/>
    </row>
    <row r="1565" spans="1:12" s="169" customFormat="1" x14ac:dyDescent="0.2">
      <c r="A1565" s="138"/>
      <c r="B1565"/>
      <c r="C1565" s="138"/>
      <c r="D1565" s="138"/>
      <c r="E1565"/>
      <c r="F1565" s="177"/>
      <c r="G1565" s="177"/>
      <c r="H1565" s="177"/>
      <c r="I1565" s="177"/>
      <c r="J1565" s="177"/>
      <c r="K1565" s="221"/>
      <c r="L1565" s="25"/>
    </row>
    <row r="1566" spans="1:12" s="169" customFormat="1" x14ac:dyDescent="0.2">
      <c r="A1566" s="138"/>
      <c r="B1566"/>
      <c r="C1566" s="138"/>
      <c r="D1566" s="138"/>
      <c r="E1566"/>
      <c r="F1566" s="177"/>
      <c r="G1566" s="177"/>
      <c r="H1566" s="177"/>
      <c r="I1566" s="177"/>
      <c r="J1566" s="177"/>
      <c r="K1566" s="221"/>
      <c r="L1566" s="25"/>
    </row>
    <row r="1567" spans="1:12" s="169" customFormat="1" x14ac:dyDescent="0.2">
      <c r="A1567" s="138"/>
      <c r="B1567"/>
      <c r="C1567" s="138"/>
      <c r="D1567" s="138"/>
      <c r="E1567"/>
      <c r="F1567" s="177"/>
      <c r="G1567" s="177"/>
      <c r="H1567" s="177"/>
      <c r="I1567" s="177"/>
      <c r="J1567" s="177"/>
      <c r="K1567" s="221"/>
      <c r="L1567" s="25"/>
    </row>
    <row r="1568" spans="1:12" s="169" customFormat="1" x14ac:dyDescent="0.2">
      <c r="A1568" s="138"/>
      <c r="B1568"/>
      <c r="C1568" s="138"/>
      <c r="D1568" s="138"/>
      <c r="E1568"/>
      <c r="F1568" s="177"/>
      <c r="G1568" s="177"/>
      <c r="H1568" s="177"/>
      <c r="I1568" s="177"/>
      <c r="J1568" s="177"/>
      <c r="K1568" s="221"/>
      <c r="L1568" s="25"/>
    </row>
    <row r="1569" spans="1:12" s="169" customFormat="1" x14ac:dyDescent="0.2">
      <c r="A1569" s="138"/>
      <c r="B1569"/>
      <c r="C1569" s="138"/>
      <c r="D1569" s="138"/>
      <c r="E1569"/>
      <c r="F1569" s="177"/>
      <c r="G1569" s="177"/>
      <c r="H1569" s="177"/>
      <c r="I1569" s="177"/>
      <c r="J1569" s="177"/>
      <c r="K1569" s="221"/>
      <c r="L1569" s="25"/>
    </row>
    <row r="1570" spans="1:12" s="169" customFormat="1" x14ac:dyDescent="0.2">
      <c r="A1570" s="138"/>
      <c r="B1570"/>
      <c r="C1570" s="138"/>
      <c r="D1570" s="138"/>
      <c r="E1570"/>
      <c r="F1570" s="177"/>
      <c r="G1570" s="177"/>
      <c r="H1570" s="177"/>
      <c r="I1570" s="177"/>
      <c r="J1570" s="177"/>
      <c r="K1570" s="221"/>
      <c r="L1570" s="25"/>
    </row>
    <row r="1571" spans="1:12" s="169" customFormat="1" x14ac:dyDescent="0.2">
      <c r="A1571" s="138"/>
      <c r="B1571"/>
      <c r="C1571" s="138"/>
      <c r="D1571" s="138"/>
      <c r="E1571"/>
      <c r="F1571" s="177"/>
      <c r="G1571" s="177"/>
      <c r="H1571" s="177"/>
      <c r="I1571" s="177"/>
      <c r="J1571" s="177"/>
      <c r="K1571" s="221"/>
      <c r="L1571" s="25"/>
    </row>
    <row r="1572" spans="1:12" s="169" customFormat="1" x14ac:dyDescent="0.2">
      <c r="A1572" s="138"/>
      <c r="B1572"/>
      <c r="C1572" s="138"/>
      <c r="D1572" s="138"/>
      <c r="E1572"/>
      <c r="F1572" s="177"/>
      <c r="G1572" s="177"/>
      <c r="H1572" s="177"/>
      <c r="I1572" s="177"/>
      <c r="J1572" s="177"/>
      <c r="K1572" s="221"/>
      <c r="L1572" s="25"/>
    </row>
    <row r="1573" spans="1:12" s="169" customFormat="1" x14ac:dyDescent="0.2">
      <c r="A1573" s="138"/>
      <c r="B1573"/>
      <c r="C1573" s="138"/>
      <c r="D1573" s="138"/>
      <c r="E1573"/>
      <c r="F1573" s="177"/>
      <c r="G1573" s="177"/>
      <c r="H1573" s="177"/>
      <c r="I1573" s="177"/>
      <c r="J1573" s="177"/>
      <c r="K1573" s="221"/>
      <c r="L1573" s="25"/>
    </row>
    <row r="1574" spans="1:12" s="169" customFormat="1" x14ac:dyDescent="0.2">
      <c r="A1574" s="138"/>
      <c r="B1574"/>
      <c r="C1574" s="138"/>
      <c r="D1574" s="138"/>
      <c r="E1574"/>
      <c r="F1574" s="177"/>
      <c r="G1574" s="177"/>
      <c r="H1574" s="177"/>
      <c r="I1574" s="177"/>
      <c r="J1574" s="177"/>
      <c r="K1574" s="221"/>
      <c r="L1574" s="25"/>
    </row>
    <row r="1575" spans="1:12" s="169" customFormat="1" x14ac:dyDescent="0.2">
      <c r="A1575" s="138"/>
      <c r="B1575"/>
      <c r="C1575" s="138"/>
      <c r="D1575" s="138"/>
      <c r="E1575"/>
      <c r="F1575" s="177"/>
      <c r="G1575" s="177"/>
      <c r="H1575" s="177"/>
      <c r="I1575" s="177"/>
      <c r="J1575" s="177"/>
      <c r="K1575" s="221"/>
      <c r="L1575" s="25"/>
    </row>
    <row r="1576" spans="1:12" s="169" customFormat="1" x14ac:dyDescent="0.2">
      <c r="A1576" s="138"/>
      <c r="B1576"/>
      <c r="C1576" s="138"/>
      <c r="D1576" s="138"/>
      <c r="E1576"/>
      <c r="F1576" s="177"/>
      <c r="G1576" s="177"/>
      <c r="H1576" s="177"/>
      <c r="I1576" s="177"/>
      <c r="J1576" s="177"/>
      <c r="K1576" s="221"/>
      <c r="L1576" s="25"/>
    </row>
    <row r="1577" spans="1:12" s="169" customFormat="1" x14ac:dyDescent="0.2">
      <c r="A1577" s="138"/>
      <c r="B1577"/>
      <c r="C1577" s="138"/>
      <c r="D1577" s="138"/>
      <c r="E1577"/>
      <c r="F1577" s="177"/>
      <c r="G1577" s="177"/>
      <c r="H1577" s="177"/>
      <c r="I1577" s="177"/>
      <c r="J1577" s="177"/>
      <c r="K1577" s="221"/>
      <c r="L1577" s="25"/>
    </row>
    <row r="1578" spans="1:12" s="169" customFormat="1" x14ac:dyDescent="0.2">
      <c r="A1578" s="138"/>
      <c r="B1578"/>
      <c r="C1578" s="138"/>
      <c r="D1578" s="138"/>
      <c r="E1578"/>
      <c r="F1578" s="177"/>
      <c r="G1578" s="177"/>
      <c r="H1578" s="177"/>
      <c r="I1578" s="177"/>
      <c r="J1578" s="177"/>
      <c r="K1578" s="221"/>
      <c r="L1578" s="25"/>
    </row>
    <row r="1579" spans="1:12" s="169" customFormat="1" x14ac:dyDescent="0.2">
      <c r="A1579" s="138"/>
      <c r="B1579"/>
      <c r="C1579" s="138"/>
      <c r="D1579" s="138"/>
      <c r="E1579"/>
      <c r="F1579" s="177"/>
      <c r="G1579" s="177"/>
      <c r="H1579" s="177"/>
      <c r="I1579" s="177"/>
      <c r="J1579" s="177"/>
      <c r="K1579" s="221"/>
      <c r="L1579" s="25"/>
    </row>
    <row r="1580" spans="1:12" s="169" customFormat="1" x14ac:dyDescent="0.2">
      <c r="A1580" s="138"/>
      <c r="B1580"/>
      <c r="C1580" s="138"/>
      <c r="D1580" s="138"/>
      <c r="E1580"/>
      <c r="F1580" s="177"/>
      <c r="G1580" s="177"/>
      <c r="H1580" s="177"/>
      <c r="I1580" s="177"/>
      <c r="J1580" s="177"/>
      <c r="K1580" s="221"/>
      <c r="L1580" s="25"/>
    </row>
    <row r="1581" spans="1:12" s="169" customFormat="1" x14ac:dyDescent="0.2">
      <c r="A1581" s="138"/>
      <c r="B1581"/>
      <c r="C1581" s="138"/>
      <c r="D1581" s="138"/>
      <c r="E1581"/>
      <c r="F1581" s="177"/>
      <c r="G1581" s="177"/>
      <c r="H1581" s="177"/>
      <c r="I1581" s="177"/>
      <c r="J1581" s="177"/>
      <c r="K1581" s="221"/>
      <c r="L1581" s="25"/>
    </row>
    <row r="1582" spans="1:12" s="169" customFormat="1" x14ac:dyDescent="0.2">
      <c r="A1582" s="138"/>
      <c r="B1582"/>
      <c r="C1582" s="138"/>
      <c r="D1582" s="138"/>
      <c r="E1582"/>
      <c r="F1582" s="177"/>
      <c r="G1582" s="177"/>
      <c r="H1582" s="177"/>
      <c r="I1582" s="177"/>
      <c r="J1582" s="177"/>
      <c r="K1582" s="221"/>
      <c r="L1582" s="25"/>
    </row>
    <row r="1583" spans="1:12" s="169" customFormat="1" x14ac:dyDescent="0.2">
      <c r="A1583" s="138"/>
      <c r="B1583"/>
      <c r="C1583" s="138"/>
      <c r="D1583" s="138"/>
      <c r="E1583"/>
      <c r="F1583" s="177"/>
      <c r="G1583" s="177"/>
      <c r="H1583" s="177"/>
      <c r="I1583" s="177"/>
      <c r="J1583" s="177"/>
      <c r="K1583" s="221"/>
      <c r="L1583" s="25"/>
    </row>
    <row r="1584" spans="1:12" s="169" customFormat="1" x14ac:dyDescent="0.2">
      <c r="A1584" s="138"/>
      <c r="B1584"/>
      <c r="C1584" s="138"/>
      <c r="D1584" s="138"/>
      <c r="E1584"/>
      <c r="F1584" s="177"/>
      <c r="G1584" s="177"/>
      <c r="H1584" s="177"/>
      <c r="I1584" s="177"/>
      <c r="J1584" s="177"/>
      <c r="K1584" s="221"/>
      <c r="L1584" s="25"/>
    </row>
    <row r="1585" spans="1:12" s="169" customFormat="1" x14ac:dyDescent="0.2">
      <c r="A1585" s="138"/>
      <c r="B1585"/>
      <c r="C1585" s="138"/>
      <c r="D1585" s="138"/>
      <c r="E1585"/>
      <c r="F1585" s="177"/>
      <c r="G1585" s="177"/>
      <c r="H1585" s="177"/>
      <c r="I1585" s="177"/>
      <c r="J1585" s="177"/>
      <c r="K1585" s="221"/>
      <c r="L1585" s="25"/>
    </row>
    <row r="1586" spans="1:12" s="169" customFormat="1" x14ac:dyDescent="0.2">
      <c r="A1586" s="138"/>
      <c r="B1586"/>
      <c r="C1586" s="138"/>
      <c r="D1586" s="138"/>
      <c r="E1586"/>
      <c r="F1586" s="177"/>
      <c r="G1586" s="177"/>
      <c r="H1586" s="177"/>
      <c r="I1586" s="177"/>
      <c r="J1586" s="177"/>
      <c r="K1586" s="221"/>
      <c r="L1586" s="25"/>
    </row>
    <row r="1587" spans="1:12" s="169" customFormat="1" x14ac:dyDescent="0.2">
      <c r="A1587" s="138"/>
      <c r="B1587"/>
      <c r="C1587" s="138"/>
      <c r="D1587" s="138"/>
      <c r="E1587"/>
      <c r="F1587" s="177"/>
      <c r="G1587" s="177"/>
      <c r="H1587" s="177"/>
      <c r="I1587" s="177"/>
      <c r="J1587" s="177"/>
      <c r="K1587" s="221"/>
      <c r="L1587" s="25"/>
    </row>
    <row r="1588" spans="1:12" s="169" customFormat="1" x14ac:dyDescent="0.2">
      <c r="A1588" s="138"/>
      <c r="B1588"/>
      <c r="C1588" s="138"/>
      <c r="D1588" s="138"/>
      <c r="E1588"/>
      <c r="F1588" s="177"/>
      <c r="G1588" s="177"/>
      <c r="H1588" s="177"/>
      <c r="I1588" s="177"/>
      <c r="J1588" s="177"/>
      <c r="K1588" s="221"/>
      <c r="L1588" s="25"/>
    </row>
    <row r="1589" spans="1:12" s="169" customFormat="1" x14ac:dyDescent="0.2">
      <c r="A1589" s="138"/>
      <c r="B1589"/>
      <c r="C1589" s="138"/>
      <c r="D1589" s="138"/>
      <c r="E1589"/>
      <c r="F1589" s="177"/>
      <c r="G1589" s="177"/>
      <c r="H1589" s="177"/>
      <c r="I1589" s="177"/>
      <c r="J1589" s="177"/>
      <c r="K1589" s="221"/>
      <c r="L1589" s="25"/>
    </row>
    <row r="1590" spans="1:12" s="169" customFormat="1" x14ac:dyDescent="0.2">
      <c r="A1590" s="138"/>
      <c r="B1590"/>
      <c r="C1590" s="138"/>
      <c r="D1590" s="138"/>
      <c r="E1590"/>
      <c r="F1590" s="177"/>
      <c r="G1590" s="177"/>
      <c r="H1590" s="177"/>
      <c r="I1590" s="177"/>
      <c r="J1590" s="177"/>
      <c r="K1590" s="221"/>
      <c r="L1590" s="25"/>
    </row>
    <row r="1591" spans="1:12" s="169" customFormat="1" x14ac:dyDescent="0.2">
      <c r="A1591" s="138"/>
      <c r="B1591"/>
      <c r="C1591" s="138"/>
      <c r="D1591" s="138"/>
      <c r="E1591"/>
      <c r="F1591" s="177"/>
      <c r="G1591" s="177"/>
      <c r="H1591" s="177"/>
      <c r="I1591" s="177"/>
      <c r="J1591" s="177"/>
      <c r="K1591" s="221"/>
      <c r="L1591" s="25"/>
    </row>
    <row r="1592" spans="1:12" s="169" customFormat="1" x14ac:dyDescent="0.2">
      <c r="A1592" s="138"/>
      <c r="B1592"/>
      <c r="C1592" s="138"/>
      <c r="D1592" s="138"/>
      <c r="E1592"/>
      <c r="F1592" s="177"/>
      <c r="G1592" s="177"/>
      <c r="H1592" s="177"/>
      <c r="I1592" s="177"/>
      <c r="J1592" s="177"/>
      <c r="K1592" s="221"/>
      <c r="L1592" s="25"/>
    </row>
    <row r="1593" spans="1:12" s="169" customFormat="1" x14ac:dyDescent="0.2">
      <c r="A1593" s="138"/>
      <c r="B1593"/>
      <c r="C1593" s="138"/>
      <c r="D1593" s="138"/>
      <c r="E1593"/>
      <c r="F1593" s="177"/>
      <c r="G1593" s="177"/>
      <c r="H1593" s="177"/>
      <c r="I1593" s="177"/>
      <c r="J1593" s="177"/>
      <c r="K1593" s="221"/>
      <c r="L1593" s="25"/>
    </row>
    <row r="1594" spans="1:12" s="169" customFormat="1" x14ac:dyDescent="0.2">
      <c r="A1594" s="138"/>
      <c r="B1594"/>
      <c r="C1594" s="138"/>
      <c r="D1594" s="138"/>
      <c r="E1594"/>
      <c r="F1594" s="177"/>
      <c r="G1594" s="177"/>
      <c r="H1594" s="177"/>
      <c r="I1594" s="177"/>
      <c r="J1594" s="177"/>
      <c r="K1594" s="221"/>
      <c r="L1594" s="25"/>
    </row>
    <row r="1595" spans="1:12" s="169" customFormat="1" x14ac:dyDescent="0.2">
      <c r="A1595" s="138"/>
      <c r="B1595"/>
      <c r="C1595" s="138"/>
      <c r="D1595" s="138"/>
      <c r="E1595"/>
      <c r="F1595" s="177"/>
      <c r="G1595" s="177"/>
      <c r="H1595" s="177"/>
      <c r="I1595" s="177"/>
      <c r="J1595" s="177"/>
      <c r="K1595" s="221"/>
      <c r="L1595" s="25"/>
    </row>
    <row r="1596" spans="1:12" s="169" customFormat="1" x14ac:dyDescent="0.2">
      <c r="A1596" s="138"/>
      <c r="B1596"/>
      <c r="C1596" s="138"/>
      <c r="D1596" s="138"/>
      <c r="E1596"/>
      <c r="F1596" s="177"/>
      <c r="G1596" s="177"/>
      <c r="H1596" s="177"/>
      <c r="I1596" s="177"/>
      <c r="J1596" s="177"/>
      <c r="K1596" s="221"/>
      <c r="L1596" s="25"/>
    </row>
    <row r="1597" spans="1:12" s="169" customFormat="1" x14ac:dyDescent="0.2">
      <c r="A1597" s="138"/>
      <c r="B1597"/>
      <c r="C1597" s="138"/>
      <c r="D1597" s="138"/>
      <c r="E1597"/>
      <c r="F1597" s="177"/>
      <c r="G1597" s="177"/>
      <c r="H1597" s="177"/>
      <c r="I1597" s="177"/>
      <c r="J1597" s="177"/>
      <c r="K1597" s="221"/>
      <c r="L1597" s="25"/>
    </row>
    <row r="1598" spans="1:12" s="169" customFormat="1" x14ac:dyDescent="0.2">
      <c r="A1598" s="138"/>
      <c r="B1598"/>
      <c r="C1598" s="138"/>
      <c r="D1598" s="138"/>
      <c r="E1598"/>
      <c r="F1598" s="177"/>
      <c r="G1598" s="177"/>
      <c r="H1598" s="177"/>
      <c r="I1598" s="177"/>
      <c r="J1598" s="177"/>
      <c r="K1598" s="221"/>
      <c r="L1598" s="25"/>
    </row>
    <row r="1599" spans="1:12" s="169" customFormat="1" x14ac:dyDescent="0.2">
      <c r="A1599" s="138"/>
      <c r="B1599"/>
      <c r="C1599" s="138"/>
      <c r="D1599" s="138"/>
      <c r="E1599"/>
      <c r="F1599" s="177"/>
      <c r="G1599" s="177"/>
      <c r="H1599" s="177"/>
      <c r="I1599" s="177"/>
      <c r="J1599" s="177"/>
      <c r="K1599" s="221"/>
      <c r="L1599" s="25"/>
    </row>
    <row r="1600" spans="1:12" s="169" customFormat="1" x14ac:dyDescent="0.2">
      <c r="A1600" s="138"/>
      <c r="B1600"/>
      <c r="C1600" s="138"/>
      <c r="D1600" s="138"/>
      <c r="E1600"/>
      <c r="F1600" s="177"/>
      <c r="G1600" s="177"/>
      <c r="H1600" s="177"/>
      <c r="I1600" s="177"/>
      <c r="J1600" s="177"/>
      <c r="K1600" s="221"/>
      <c r="L1600" s="25"/>
    </row>
    <row r="1601" spans="1:12" s="169" customFormat="1" x14ac:dyDescent="0.2">
      <c r="A1601" s="138"/>
      <c r="B1601"/>
      <c r="C1601" s="138"/>
      <c r="D1601" s="138"/>
      <c r="E1601"/>
      <c r="F1601" s="177"/>
      <c r="G1601" s="177"/>
      <c r="H1601" s="177"/>
      <c r="I1601" s="177"/>
      <c r="J1601" s="177"/>
      <c r="K1601" s="221"/>
      <c r="L1601" s="25"/>
    </row>
    <row r="1602" spans="1:12" s="169" customFormat="1" x14ac:dyDescent="0.2">
      <c r="A1602" s="138"/>
      <c r="B1602"/>
      <c r="C1602" s="138"/>
      <c r="D1602" s="138"/>
      <c r="E1602"/>
      <c r="F1602" s="177"/>
      <c r="G1602" s="177"/>
      <c r="H1602" s="177"/>
      <c r="I1602" s="177"/>
      <c r="J1602" s="177"/>
      <c r="K1602" s="221"/>
      <c r="L1602" s="25"/>
    </row>
    <row r="1603" spans="1:12" s="169" customFormat="1" x14ac:dyDescent="0.2">
      <c r="A1603" s="138"/>
      <c r="B1603"/>
      <c r="C1603" s="138"/>
      <c r="D1603" s="138"/>
      <c r="E1603"/>
      <c r="F1603" s="177"/>
      <c r="G1603" s="177"/>
      <c r="H1603" s="177"/>
      <c r="I1603" s="177"/>
      <c r="J1603" s="177"/>
      <c r="K1603" s="221"/>
      <c r="L1603" s="25"/>
    </row>
    <row r="1604" spans="1:12" s="169" customFormat="1" x14ac:dyDescent="0.2">
      <c r="A1604" s="138"/>
      <c r="B1604"/>
      <c r="C1604" s="138"/>
      <c r="D1604" s="138"/>
      <c r="E1604"/>
      <c r="F1604" s="177"/>
      <c r="G1604" s="177"/>
      <c r="H1604" s="177"/>
      <c r="I1604" s="177"/>
      <c r="J1604" s="177"/>
      <c r="K1604" s="221"/>
      <c r="L1604" s="25"/>
    </row>
    <row r="1605" spans="1:12" s="169" customFormat="1" x14ac:dyDescent="0.2">
      <c r="A1605" s="138"/>
      <c r="B1605"/>
      <c r="C1605" s="138"/>
      <c r="D1605" s="138"/>
      <c r="E1605"/>
      <c r="F1605" s="177"/>
      <c r="G1605" s="177"/>
      <c r="H1605" s="177"/>
      <c r="I1605" s="177"/>
      <c r="J1605" s="177"/>
      <c r="K1605" s="221"/>
      <c r="L1605" s="25"/>
    </row>
    <row r="1606" spans="1:12" s="169" customFormat="1" x14ac:dyDescent="0.2">
      <c r="A1606" s="138"/>
      <c r="B1606"/>
      <c r="C1606" s="138"/>
      <c r="D1606" s="138"/>
      <c r="E1606"/>
      <c r="F1606" s="177"/>
      <c r="G1606" s="177"/>
      <c r="H1606" s="177"/>
      <c r="I1606" s="177"/>
      <c r="J1606" s="177"/>
      <c r="K1606" s="221"/>
      <c r="L1606" s="25"/>
    </row>
    <row r="1607" spans="1:12" s="169" customFormat="1" x14ac:dyDescent="0.2">
      <c r="A1607" s="138"/>
      <c r="B1607"/>
      <c r="C1607" s="138"/>
      <c r="D1607" s="138"/>
      <c r="E1607"/>
      <c r="F1607" s="177"/>
      <c r="G1607" s="177"/>
      <c r="H1607" s="177"/>
      <c r="I1607" s="177"/>
      <c r="J1607" s="177"/>
      <c r="K1607" s="221"/>
      <c r="L1607" s="25"/>
    </row>
    <row r="1608" spans="1:12" s="169" customFormat="1" x14ac:dyDescent="0.2">
      <c r="A1608" s="138"/>
      <c r="B1608"/>
      <c r="C1608" s="138"/>
      <c r="D1608" s="138"/>
      <c r="E1608"/>
      <c r="F1608" s="177"/>
      <c r="G1608" s="177"/>
      <c r="H1608" s="177"/>
      <c r="I1608" s="177"/>
      <c r="J1608" s="177"/>
      <c r="K1608" s="221"/>
      <c r="L1608" s="25"/>
    </row>
    <row r="1609" spans="1:12" s="169" customFormat="1" x14ac:dyDescent="0.2">
      <c r="A1609" s="138"/>
      <c r="B1609"/>
      <c r="C1609" s="138"/>
      <c r="D1609" s="138"/>
      <c r="E1609"/>
      <c r="F1609" s="177"/>
      <c r="G1609" s="177"/>
      <c r="H1609" s="177"/>
      <c r="I1609" s="177"/>
      <c r="J1609" s="177"/>
      <c r="K1609" s="221"/>
      <c r="L1609" s="25"/>
    </row>
    <row r="1610" spans="1:12" s="169" customFormat="1" x14ac:dyDescent="0.2">
      <c r="A1610" s="138"/>
      <c r="B1610"/>
      <c r="C1610" s="138"/>
      <c r="D1610" s="138"/>
      <c r="E1610"/>
      <c r="F1610" s="177"/>
      <c r="G1610" s="177"/>
      <c r="H1610" s="177"/>
      <c r="I1610" s="177"/>
      <c r="J1610" s="177"/>
      <c r="K1610" s="221"/>
      <c r="L1610" s="25"/>
    </row>
    <row r="1611" spans="1:12" s="169" customFormat="1" x14ac:dyDescent="0.2">
      <c r="A1611" s="138"/>
      <c r="B1611"/>
      <c r="C1611" s="138"/>
      <c r="D1611" s="138"/>
      <c r="E1611"/>
      <c r="F1611" s="177"/>
      <c r="G1611" s="177"/>
      <c r="H1611" s="177"/>
      <c r="I1611" s="177"/>
      <c r="J1611" s="177"/>
      <c r="K1611" s="221"/>
      <c r="L1611" s="25"/>
    </row>
    <row r="1612" spans="1:12" s="169" customFormat="1" x14ac:dyDescent="0.2">
      <c r="A1612" s="138"/>
      <c r="B1612"/>
      <c r="C1612" s="138"/>
      <c r="D1612" s="138"/>
      <c r="E1612"/>
      <c r="F1612" s="177"/>
      <c r="G1612" s="177"/>
      <c r="H1612" s="177"/>
      <c r="I1612" s="177"/>
      <c r="J1612" s="177"/>
      <c r="K1612" s="221"/>
      <c r="L1612" s="25"/>
    </row>
    <row r="1613" spans="1:12" s="169" customFormat="1" x14ac:dyDescent="0.2">
      <c r="A1613" s="138"/>
      <c r="B1613"/>
      <c r="C1613" s="138"/>
      <c r="D1613" s="138"/>
      <c r="E1613"/>
      <c r="F1613" s="177"/>
      <c r="G1613" s="177"/>
      <c r="H1613" s="177"/>
      <c r="I1613" s="177"/>
      <c r="J1613" s="177"/>
      <c r="K1613" s="221"/>
      <c r="L1613" s="25"/>
    </row>
    <row r="1614" spans="1:12" s="169" customFormat="1" x14ac:dyDescent="0.2">
      <c r="A1614" s="138"/>
      <c r="B1614"/>
      <c r="C1614" s="138"/>
      <c r="D1614" s="138"/>
      <c r="E1614"/>
      <c r="F1614" s="177"/>
      <c r="G1614" s="177"/>
      <c r="H1614" s="177"/>
      <c r="I1614" s="177"/>
      <c r="J1614" s="177"/>
      <c r="K1614" s="221"/>
      <c r="L1614" s="25"/>
    </row>
    <row r="1615" spans="1:12" s="169" customFormat="1" x14ac:dyDescent="0.2">
      <c r="A1615" s="138"/>
      <c r="B1615"/>
      <c r="C1615" s="138"/>
      <c r="D1615" s="138"/>
      <c r="E1615"/>
      <c r="F1615" s="177"/>
      <c r="G1615" s="177"/>
      <c r="H1615" s="177"/>
      <c r="I1615" s="177"/>
      <c r="J1615" s="177"/>
      <c r="K1615" s="221"/>
      <c r="L1615" s="25"/>
    </row>
    <row r="1616" spans="1:12" s="169" customFormat="1" x14ac:dyDescent="0.2">
      <c r="A1616" s="138"/>
      <c r="B1616"/>
      <c r="C1616" s="138"/>
      <c r="D1616" s="138"/>
      <c r="E1616"/>
      <c r="F1616" s="177"/>
      <c r="G1616" s="177"/>
      <c r="H1616" s="177"/>
      <c r="I1616" s="177"/>
      <c r="J1616" s="177"/>
      <c r="K1616" s="221"/>
      <c r="L1616" s="25"/>
    </row>
    <row r="1617" spans="1:12" s="169" customFormat="1" x14ac:dyDescent="0.2">
      <c r="A1617" s="138"/>
      <c r="B1617"/>
      <c r="C1617" s="138"/>
      <c r="D1617" s="138"/>
      <c r="E1617"/>
      <c r="F1617" s="177"/>
      <c r="G1617" s="177"/>
      <c r="H1617" s="177"/>
      <c r="I1617" s="177"/>
      <c r="J1617" s="177"/>
      <c r="K1617" s="221"/>
      <c r="L1617" s="25"/>
    </row>
    <row r="1618" spans="1:12" s="169" customFormat="1" x14ac:dyDescent="0.2">
      <c r="A1618" s="138"/>
      <c r="B1618"/>
      <c r="C1618" s="138"/>
      <c r="D1618" s="138"/>
      <c r="E1618"/>
      <c r="F1618" s="177"/>
      <c r="G1618" s="177"/>
      <c r="H1618" s="177"/>
      <c r="I1618" s="177"/>
      <c r="J1618" s="177"/>
      <c r="K1618" s="221"/>
      <c r="L1618" s="25"/>
    </row>
    <row r="1619" spans="1:12" s="169" customFormat="1" x14ac:dyDescent="0.2">
      <c r="A1619" s="138"/>
      <c r="B1619"/>
      <c r="C1619" s="138"/>
      <c r="D1619" s="138"/>
      <c r="E1619"/>
      <c r="F1619" s="177"/>
      <c r="G1619" s="177"/>
      <c r="H1619" s="177"/>
      <c r="I1619" s="177"/>
      <c r="J1619" s="177"/>
      <c r="K1619" s="221"/>
      <c r="L1619" s="25"/>
    </row>
    <row r="1620" spans="1:12" s="169" customFormat="1" x14ac:dyDescent="0.2">
      <c r="A1620" s="138"/>
      <c r="B1620"/>
      <c r="C1620" s="138"/>
      <c r="D1620" s="138"/>
      <c r="E1620"/>
      <c r="F1620" s="177"/>
      <c r="G1620" s="177"/>
      <c r="H1620" s="177"/>
      <c r="I1620" s="177"/>
      <c r="J1620" s="177"/>
      <c r="K1620" s="221"/>
      <c r="L1620" s="25"/>
    </row>
    <row r="1621" spans="1:12" s="169" customFormat="1" x14ac:dyDescent="0.2">
      <c r="A1621" s="138"/>
      <c r="B1621"/>
      <c r="C1621" s="138"/>
      <c r="D1621" s="138"/>
      <c r="E1621"/>
      <c r="F1621" s="177"/>
      <c r="G1621" s="177"/>
      <c r="H1621" s="177"/>
      <c r="I1621" s="177"/>
      <c r="J1621" s="177"/>
      <c r="K1621" s="221"/>
      <c r="L1621" s="25"/>
    </row>
    <row r="1622" spans="1:12" s="169" customFormat="1" x14ac:dyDescent="0.2">
      <c r="A1622" s="138"/>
      <c r="B1622"/>
      <c r="C1622" s="138"/>
      <c r="D1622" s="138"/>
      <c r="E1622"/>
      <c r="F1622" s="177"/>
      <c r="G1622" s="177"/>
      <c r="H1622" s="177"/>
      <c r="I1622" s="177"/>
      <c r="J1622" s="177"/>
      <c r="K1622" s="221"/>
      <c r="L1622" s="25"/>
    </row>
    <row r="1623" spans="1:12" s="169" customFormat="1" x14ac:dyDescent="0.2">
      <c r="A1623" s="138"/>
      <c r="B1623"/>
      <c r="C1623" s="138"/>
      <c r="D1623" s="138"/>
      <c r="E1623"/>
      <c r="F1623" s="177"/>
      <c r="G1623" s="177"/>
      <c r="H1623" s="177"/>
      <c r="I1623" s="177"/>
      <c r="J1623" s="177"/>
      <c r="K1623" s="221"/>
      <c r="L1623" s="25"/>
    </row>
    <row r="1624" spans="1:12" s="169" customFormat="1" x14ac:dyDescent="0.2">
      <c r="A1624" s="138"/>
      <c r="B1624"/>
      <c r="C1624" s="138"/>
      <c r="D1624" s="138"/>
      <c r="E1624"/>
      <c r="F1624" s="177"/>
      <c r="G1624" s="177"/>
      <c r="H1624" s="177"/>
      <c r="I1624" s="177"/>
      <c r="J1624" s="177"/>
      <c r="K1624" s="221"/>
      <c r="L1624" s="25"/>
    </row>
    <row r="1625" spans="1:12" s="169" customFormat="1" x14ac:dyDescent="0.2">
      <c r="A1625" s="138"/>
      <c r="B1625"/>
      <c r="C1625" s="138"/>
      <c r="D1625" s="138"/>
      <c r="E1625"/>
      <c r="F1625" s="177"/>
      <c r="G1625" s="177"/>
      <c r="H1625" s="177"/>
      <c r="I1625" s="177"/>
      <c r="J1625" s="177"/>
      <c r="K1625" s="221"/>
      <c r="L1625" s="25"/>
    </row>
    <row r="1626" spans="1:12" s="169" customFormat="1" x14ac:dyDescent="0.2">
      <c r="A1626" s="138"/>
      <c r="B1626"/>
      <c r="C1626" s="138"/>
      <c r="D1626" s="138"/>
      <c r="E1626"/>
      <c r="F1626" s="177"/>
      <c r="G1626" s="177"/>
      <c r="H1626" s="177"/>
      <c r="I1626" s="177"/>
      <c r="J1626" s="177"/>
      <c r="K1626" s="221"/>
      <c r="L1626" s="25"/>
    </row>
    <row r="1627" spans="1:12" s="169" customFormat="1" x14ac:dyDescent="0.2">
      <c r="A1627" s="138"/>
      <c r="B1627"/>
      <c r="C1627" s="138"/>
      <c r="D1627" s="138"/>
      <c r="E1627"/>
      <c r="F1627" s="177"/>
      <c r="G1627" s="177"/>
      <c r="H1627" s="177"/>
      <c r="I1627" s="177"/>
      <c r="J1627" s="177"/>
      <c r="K1627" s="221"/>
      <c r="L1627" s="25"/>
    </row>
    <row r="1628" spans="1:12" s="169" customFormat="1" x14ac:dyDescent="0.2">
      <c r="A1628" s="138"/>
      <c r="B1628"/>
      <c r="C1628" s="138"/>
      <c r="D1628" s="138"/>
      <c r="E1628"/>
      <c r="F1628" s="177"/>
      <c r="G1628" s="177"/>
      <c r="H1628" s="177"/>
      <c r="I1628" s="177"/>
      <c r="J1628" s="177"/>
      <c r="K1628" s="221"/>
      <c r="L1628" s="25"/>
    </row>
    <row r="1629" spans="1:12" s="169" customFormat="1" x14ac:dyDescent="0.2">
      <c r="A1629" s="138"/>
      <c r="B1629"/>
      <c r="C1629" s="138"/>
      <c r="D1629" s="138"/>
      <c r="E1629"/>
      <c r="F1629" s="177"/>
      <c r="G1629" s="177"/>
      <c r="H1629" s="177"/>
      <c r="I1629" s="177"/>
      <c r="J1629" s="177"/>
      <c r="K1629" s="221"/>
      <c r="L1629" s="25"/>
    </row>
    <row r="1630" spans="1:12" s="169" customFormat="1" x14ac:dyDescent="0.2">
      <c r="A1630" s="138"/>
      <c r="B1630"/>
      <c r="C1630" s="138"/>
      <c r="D1630" s="138"/>
      <c r="E1630"/>
      <c r="F1630" s="177"/>
      <c r="G1630" s="177"/>
      <c r="H1630" s="177"/>
      <c r="I1630" s="177"/>
      <c r="J1630" s="177"/>
      <c r="K1630" s="221"/>
      <c r="L1630" s="25"/>
    </row>
    <row r="1631" spans="1:12" s="169" customFormat="1" x14ac:dyDescent="0.2">
      <c r="A1631" s="138"/>
      <c r="B1631"/>
      <c r="C1631" s="138"/>
      <c r="D1631" s="138"/>
      <c r="E1631"/>
      <c r="F1631" s="177"/>
      <c r="G1631" s="177"/>
      <c r="H1631" s="177"/>
      <c r="I1631" s="177"/>
      <c r="J1631" s="177"/>
      <c r="K1631" s="221"/>
      <c r="L1631" s="25"/>
    </row>
    <row r="1632" spans="1:12" s="169" customFormat="1" x14ac:dyDescent="0.2">
      <c r="A1632" s="138"/>
      <c r="B1632"/>
      <c r="C1632" s="138"/>
      <c r="D1632" s="138"/>
      <c r="E1632"/>
      <c r="F1632" s="177"/>
      <c r="G1632" s="177"/>
      <c r="H1632" s="177"/>
      <c r="I1632" s="177"/>
      <c r="J1632" s="177"/>
      <c r="K1632" s="221"/>
      <c r="L1632" s="25"/>
    </row>
    <row r="1633" spans="1:12" s="169" customFormat="1" x14ac:dyDescent="0.2">
      <c r="A1633" s="138"/>
      <c r="B1633"/>
      <c r="C1633" s="138"/>
      <c r="D1633" s="138"/>
      <c r="E1633"/>
      <c r="F1633" s="177"/>
      <c r="G1633" s="177"/>
      <c r="H1633" s="177"/>
      <c r="I1633" s="177"/>
      <c r="J1633" s="177"/>
      <c r="K1633" s="221"/>
      <c r="L1633" s="25"/>
    </row>
    <row r="1634" spans="1:12" s="169" customFormat="1" x14ac:dyDescent="0.2">
      <c r="A1634" s="138"/>
      <c r="B1634"/>
      <c r="C1634" s="138"/>
      <c r="D1634" s="138"/>
      <c r="E1634"/>
      <c r="F1634" s="177"/>
      <c r="G1634" s="177"/>
      <c r="H1634" s="177"/>
      <c r="I1634" s="177"/>
      <c r="J1634" s="177"/>
      <c r="K1634" s="221"/>
      <c r="L1634" s="25"/>
    </row>
    <row r="1635" spans="1:12" s="169" customFormat="1" x14ac:dyDescent="0.2">
      <c r="A1635" s="138"/>
      <c r="B1635"/>
      <c r="C1635" s="138"/>
      <c r="D1635" s="138"/>
      <c r="E1635"/>
      <c r="F1635" s="177"/>
      <c r="G1635" s="177"/>
      <c r="H1635" s="177"/>
      <c r="I1635" s="177"/>
      <c r="J1635" s="177"/>
      <c r="K1635" s="221"/>
      <c r="L1635" s="25"/>
    </row>
    <row r="1636" spans="1:12" s="169" customFormat="1" x14ac:dyDescent="0.2">
      <c r="A1636" s="138"/>
      <c r="B1636"/>
      <c r="C1636" s="138"/>
      <c r="D1636" s="138"/>
      <c r="E1636"/>
      <c r="F1636" s="177"/>
      <c r="G1636" s="177"/>
      <c r="H1636" s="177"/>
      <c r="I1636" s="177"/>
      <c r="J1636" s="177"/>
      <c r="K1636" s="221"/>
      <c r="L1636" s="25"/>
    </row>
    <row r="1637" spans="1:12" s="169" customFormat="1" x14ac:dyDescent="0.2">
      <c r="A1637" s="138"/>
      <c r="B1637"/>
      <c r="C1637" s="138"/>
      <c r="D1637" s="138"/>
      <c r="E1637"/>
      <c r="F1637" s="177"/>
      <c r="G1637" s="177"/>
      <c r="H1637" s="177"/>
      <c r="I1637" s="177"/>
      <c r="J1637" s="177"/>
      <c r="K1637" s="221"/>
      <c r="L1637" s="25"/>
    </row>
    <row r="1638" spans="1:12" s="169" customFormat="1" x14ac:dyDescent="0.2">
      <c r="A1638" s="138"/>
      <c r="B1638"/>
      <c r="C1638" s="138"/>
      <c r="D1638" s="138"/>
      <c r="E1638"/>
      <c r="F1638" s="177"/>
      <c r="G1638" s="177"/>
      <c r="H1638" s="177"/>
      <c r="I1638" s="177"/>
      <c r="J1638" s="177"/>
      <c r="K1638" s="221"/>
      <c r="L1638" s="25"/>
    </row>
    <row r="1639" spans="1:12" s="169" customFormat="1" x14ac:dyDescent="0.2">
      <c r="A1639" s="138"/>
      <c r="B1639"/>
      <c r="C1639" s="138"/>
      <c r="D1639" s="138"/>
      <c r="E1639"/>
      <c r="F1639" s="177"/>
      <c r="G1639" s="177"/>
      <c r="H1639" s="177"/>
      <c r="I1639" s="177"/>
      <c r="J1639" s="177"/>
      <c r="K1639" s="221"/>
      <c r="L1639" s="25"/>
    </row>
    <row r="1640" spans="1:12" s="169" customFormat="1" x14ac:dyDescent="0.2">
      <c r="A1640" s="138"/>
      <c r="B1640"/>
      <c r="C1640" s="138"/>
      <c r="D1640" s="138"/>
      <c r="E1640"/>
      <c r="F1640" s="177"/>
      <c r="G1640" s="177"/>
      <c r="H1640" s="177"/>
      <c r="I1640" s="177"/>
      <c r="J1640" s="177"/>
      <c r="K1640" s="221"/>
      <c r="L1640" s="25"/>
    </row>
    <row r="1641" spans="1:12" s="169" customFormat="1" x14ac:dyDescent="0.2">
      <c r="A1641" s="138"/>
      <c r="B1641"/>
      <c r="C1641" s="138"/>
      <c r="D1641" s="138"/>
      <c r="E1641"/>
      <c r="F1641" s="177"/>
      <c r="G1641" s="177"/>
      <c r="H1641" s="177"/>
      <c r="I1641" s="177"/>
      <c r="J1641" s="177"/>
      <c r="K1641" s="221"/>
      <c r="L1641" s="25"/>
    </row>
    <row r="1642" spans="1:12" s="169" customFormat="1" x14ac:dyDescent="0.2">
      <c r="A1642" s="138"/>
      <c r="B1642"/>
      <c r="C1642" s="138"/>
      <c r="D1642" s="138"/>
      <c r="E1642"/>
      <c r="F1642" s="177"/>
      <c r="G1642" s="177"/>
      <c r="H1642" s="177"/>
      <c r="I1642" s="177"/>
      <c r="J1642" s="177"/>
      <c r="K1642" s="221"/>
      <c r="L1642" s="25"/>
    </row>
    <row r="1643" spans="1:12" s="169" customFormat="1" x14ac:dyDescent="0.2">
      <c r="A1643" s="138"/>
      <c r="B1643"/>
      <c r="C1643" s="138"/>
      <c r="D1643" s="138"/>
      <c r="E1643"/>
      <c r="F1643" s="177"/>
      <c r="G1643" s="177"/>
      <c r="H1643" s="177"/>
      <c r="I1643" s="177"/>
      <c r="J1643" s="177"/>
      <c r="K1643" s="221"/>
      <c r="L1643" s="25"/>
    </row>
    <row r="1644" spans="1:12" s="169" customFormat="1" x14ac:dyDescent="0.2">
      <c r="A1644" s="138"/>
      <c r="B1644"/>
      <c r="C1644" s="138"/>
      <c r="D1644" s="138"/>
      <c r="E1644"/>
      <c r="F1644" s="177"/>
      <c r="G1644" s="177"/>
      <c r="H1644" s="177"/>
      <c r="I1644" s="177"/>
      <c r="J1644" s="177"/>
      <c r="K1644" s="221"/>
      <c r="L1644" s="25"/>
    </row>
    <row r="1645" spans="1:12" s="169" customFormat="1" x14ac:dyDescent="0.2">
      <c r="A1645" s="138"/>
      <c r="B1645"/>
      <c r="C1645" s="138"/>
      <c r="D1645" s="138"/>
      <c r="E1645"/>
      <c r="F1645" s="177"/>
      <c r="G1645" s="177"/>
      <c r="H1645" s="177"/>
      <c r="I1645" s="177"/>
      <c r="J1645" s="177"/>
      <c r="K1645" s="221"/>
      <c r="L1645" s="25"/>
    </row>
    <row r="1646" spans="1:12" s="169" customFormat="1" x14ac:dyDescent="0.2">
      <c r="A1646" s="138"/>
      <c r="B1646"/>
      <c r="C1646" s="138"/>
      <c r="D1646" s="138"/>
      <c r="E1646"/>
      <c r="F1646" s="177"/>
      <c r="G1646" s="177"/>
      <c r="H1646" s="177"/>
      <c r="I1646" s="177"/>
      <c r="J1646" s="177"/>
      <c r="K1646" s="221"/>
      <c r="L1646" s="25"/>
    </row>
    <row r="1647" spans="1:12" s="169" customFormat="1" x14ac:dyDescent="0.2">
      <c r="A1647" s="138"/>
      <c r="B1647"/>
      <c r="C1647" s="138"/>
      <c r="D1647" s="138"/>
      <c r="E1647"/>
      <c r="F1647" s="177"/>
      <c r="G1647" s="177"/>
      <c r="H1647" s="177"/>
      <c r="I1647" s="177"/>
      <c r="J1647" s="177"/>
      <c r="K1647" s="221"/>
      <c r="L1647" s="25"/>
    </row>
    <row r="1648" spans="1:12" s="169" customFormat="1" x14ac:dyDescent="0.2">
      <c r="A1648" s="138"/>
      <c r="B1648"/>
      <c r="C1648" s="138"/>
      <c r="D1648" s="138"/>
      <c r="E1648"/>
      <c r="F1648" s="177"/>
      <c r="G1648" s="177"/>
      <c r="H1648" s="177"/>
      <c r="I1648" s="177"/>
      <c r="J1648" s="177"/>
      <c r="K1648" s="221"/>
      <c r="L1648" s="25"/>
    </row>
    <row r="1649" spans="1:12" s="169" customFormat="1" x14ac:dyDescent="0.2">
      <c r="A1649" s="138"/>
      <c r="B1649"/>
      <c r="C1649" s="138"/>
      <c r="D1649" s="138"/>
      <c r="E1649"/>
      <c r="F1649" s="177"/>
      <c r="G1649" s="177"/>
      <c r="H1649" s="177"/>
      <c r="I1649" s="177"/>
      <c r="J1649" s="177"/>
      <c r="K1649" s="221"/>
      <c r="L1649" s="25"/>
    </row>
    <row r="1650" spans="1:12" s="169" customFormat="1" x14ac:dyDescent="0.2">
      <c r="A1650" s="138"/>
      <c r="B1650"/>
      <c r="C1650" s="138"/>
      <c r="D1650" s="138"/>
      <c r="E1650"/>
      <c r="F1650" s="177"/>
      <c r="G1650" s="177"/>
      <c r="H1650" s="177"/>
      <c r="I1650" s="177"/>
      <c r="J1650" s="177"/>
      <c r="K1650" s="221"/>
      <c r="L1650" s="25"/>
    </row>
    <row r="1651" spans="1:12" s="169" customFormat="1" x14ac:dyDescent="0.2">
      <c r="A1651" s="138"/>
      <c r="B1651"/>
      <c r="C1651" s="138"/>
      <c r="D1651" s="138"/>
      <c r="E1651"/>
      <c r="F1651" s="177"/>
      <c r="G1651" s="177"/>
      <c r="H1651" s="177"/>
      <c r="I1651" s="177"/>
      <c r="J1651" s="177"/>
      <c r="K1651" s="221"/>
      <c r="L1651" s="25"/>
    </row>
    <row r="1652" spans="1:12" s="169" customFormat="1" x14ac:dyDescent="0.2">
      <c r="A1652" s="138"/>
      <c r="B1652"/>
      <c r="C1652" s="138"/>
      <c r="D1652" s="138"/>
      <c r="E1652"/>
      <c r="F1652" s="177"/>
      <c r="G1652" s="177"/>
      <c r="H1652" s="177"/>
      <c r="I1652" s="177"/>
      <c r="J1652" s="177"/>
      <c r="K1652" s="221"/>
      <c r="L1652" s="25"/>
    </row>
    <row r="1653" spans="1:12" s="169" customFormat="1" x14ac:dyDescent="0.2">
      <c r="A1653" s="138"/>
      <c r="B1653"/>
      <c r="C1653" s="138"/>
      <c r="D1653" s="138"/>
      <c r="E1653"/>
      <c r="F1653" s="177"/>
      <c r="G1653" s="177"/>
      <c r="H1653" s="177"/>
      <c r="I1653" s="177"/>
      <c r="J1653" s="177"/>
      <c r="K1653" s="221"/>
      <c r="L1653" s="25"/>
    </row>
    <row r="1654" spans="1:12" s="169" customFormat="1" x14ac:dyDescent="0.2">
      <c r="A1654" s="138"/>
      <c r="B1654"/>
      <c r="C1654" s="138"/>
      <c r="D1654" s="138"/>
      <c r="E1654"/>
      <c r="F1654" s="177"/>
      <c r="G1654" s="177"/>
      <c r="H1654" s="177"/>
      <c r="I1654" s="177"/>
      <c r="J1654" s="177"/>
      <c r="K1654" s="221"/>
      <c r="L1654" s="25"/>
    </row>
    <row r="1655" spans="1:12" s="169" customFormat="1" x14ac:dyDescent="0.2">
      <c r="A1655" s="138"/>
      <c r="B1655"/>
      <c r="C1655" s="138"/>
      <c r="D1655" s="138"/>
      <c r="E1655"/>
      <c r="F1655" s="177"/>
      <c r="G1655" s="177"/>
      <c r="H1655" s="177"/>
      <c r="I1655" s="177"/>
      <c r="J1655" s="177"/>
      <c r="K1655" s="221"/>
      <c r="L1655" s="25"/>
    </row>
    <row r="1656" spans="1:12" s="169" customFormat="1" x14ac:dyDescent="0.2">
      <c r="A1656" s="138"/>
      <c r="B1656"/>
      <c r="C1656" s="138"/>
      <c r="D1656" s="138"/>
      <c r="E1656"/>
      <c r="F1656" s="177"/>
      <c r="G1656" s="177"/>
      <c r="H1656" s="177"/>
      <c r="I1656" s="177"/>
      <c r="J1656" s="177"/>
      <c r="K1656" s="221"/>
      <c r="L1656" s="25"/>
    </row>
    <row r="1657" spans="1:12" s="169" customFormat="1" x14ac:dyDescent="0.2">
      <c r="A1657" s="138"/>
      <c r="B1657"/>
      <c r="C1657" s="138"/>
      <c r="D1657" s="138"/>
      <c r="E1657"/>
      <c r="F1657" s="177"/>
      <c r="G1657" s="177"/>
      <c r="H1657" s="177"/>
      <c r="I1657" s="177"/>
      <c r="J1657" s="177"/>
      <c r="K1657" s="221"/>
      <c r="L1657" s="25"/>
    </row>
    <row r="1658" spans="1:12" s="169" customFormat="1" x14ac:dyDescent="0.2">
      <c r="A1658" s="138"/>
      <c r="B1658"/>
      <c r="C1658" s="138"/>
      <c r="D1658" s="138"/>
      <c r="E1658"/>
      <c r="F1658" s="177"/>
      <c r="G1658" s="177"/>
      <c r="H1658" s="177"/>
      <c r="I1658" s="177"/>
      <c r="J1658" s="177"/>
      <c r="K1658" s="221"/>
      <c r="L1658" s="25"/>
    </row>
    <row r="1659" spans="1:12" s="169" customFormat="1" x14ac:dyDescent="0.2">
      <c r="A1659" s="138"/>
      <c r="B1659"/>
      <c r="C1659" s="138"/>
      <c r="D1659" s="138"/>
      <c r="E1659"/>
      <c r="F1659" s="177"/>
      <c r="G1659" s="177"/>
      <c r="H1659" s="177"/>
      <c r="I1659" s="177"/>
      <c r="J1659" s="177"/>
      <c r="K1659" s="221"/>
      <c r="L1659" s="25"/>
    </row>
    <row r="1660" spans="1:12" s="169" customFormat="1" x14ac:dyDescent="0.2">
      <c r="A1660" s="138"/>
      <c r="B1660"/>
      <c r="C1660" s="138"/>
      <c r="D1660" s="138"/>
      <c r="E1660"/>
      <c r="F1660" s="177"/>
      <c r="G1660" s="177"/>
      <c r="H1660" s="177"/>
      <c r="I1660" s="177"/>
      <c r="J1660" s="177"/>
      <c r="K1660" s="221"/>
      <c r="L1660" s="25"/>
    </row>
    <row r="1661" spans="1:12" s="169" customFormat="1" x14ac:dyDescent="0.2">
      <c r="A1661" s="138"/>
      <c r="B1661"/>
      <c r="C1661" s="138"/>
      <c r="D1661" s="138"/>
      <c r="E1661"/>
      <c r="F1661" s="177"/>
      <c r="G1661" s="177"/>
      <c r="H1661" s="177"/>
      <c r="I1661" s="177"/>
      <c r="J1661" s="177"/>
      <c r="K1661" s="221"/>
      <c r="L1661" s="25"/>
    </row>
    <row r="1662" spans="1:12" s="169" customFormat="1" x14ac:dyDescent="0.2">
      <c r="A1662" s="138"/>
      <c r="B1662"/>
      <c r="C1662" s="138"/>
      <c r="D1662" s="138"/>
      <c r="E1662"/>
      <c r="F1662" s="177"/>
      <c r="G1662" s="177"/>
      <c r="H1662" s="177"/>
      <c r="I1662" s="177"/>
      <c r="J1662" s="177"/>
      <c r="K1662" s="221"/>
      <c r="L1662" s="25"/>
    </row>
    <row r="1663" spans="1:12" s="169" customFormat="1" x14ac:dyDescent="0.2">
      <c r="A1663" s="138"/>
      <c r="B1663"/>
      <c r="C1663" s="138"/>
      <c r="D1663" s="138"/>
      <c r="E1663"/>
      <c r="F1663" s="177"/>
      <c r="G1663" s="177"/>
      <c r="H1663" s="177"/>
      <c r="I1663" s="177"/>
      <c r="J1663" s="177"/>
      <c r="K1663" s="221"/>
      <c r="L1663" s="25"/>
    </row>
    <row r="1664" spans="1:12" s="169" customFormat="1" x14ac:dyDescent="0.2">
      <c r="A1664" s="138"/>
      <c r="B1664"/>
      <c r="C1664" s="138"/>
      <c r="D1664" s="138"/>
      <c r="E1664"/>
      <c r="F1664" s="177"/>
      <c r="G1664" s="177"/>
      <c r="H1664" s="177"/>
      <c r="I1664" s="177"/>
      <c r="J1664" s="177"/>
      <c r="K1664" s="221"/>
      <c r="L1664" s="25"/>
    </row>
    <row r="1665" spans="1:12" s="169" customFormat="1" x14ac:dyDescent="0.2">
      <c r="A1665" s="138"/>
      <c r="B1665"/>
      <c r="C1665" s="138"/>
      <c r="D1665" s="138"/>
      <c r="E1665"/>
      <c r="F1665" s="177"/>
      <c r="G1665" s="177"/>
      <c r="H1665" s="177"/>
      <c r="I1665" s="177"/>
      <c r="J1665" s="177"/>
      <c r="K1665" s="221"/>
      <c r="L1665" s="25"/>
    </row>
    <row r="1666" spans="1:12" s="169" customFormat="1" x14ac:dyDescent="0.2">
      <c r="A1666" s="138"/>
      <c r="B1666"/>
      <c r="C1666" s="138"/>
      <c r="D1666" s="138"/>
      <c r="E1666"/>
      <c r="F1666" s="177"/>
      <c r="G1666" s="177"/>
      <c r="H1666" s="177"/>
      <c r="I1666" s="177"/>
      <c r="J1666" s="177"/>
      <c r="K1666" s="221"/>
      <c r="L1666" s="25"/>
    </row>
    <row r="1667" spans="1:12" s="169" customFormat="1" x14ac:dyDescent="0.2">
      <c r="A1667" s="138"/>
      <c r="B1667"/>
      <c r="C1667" s="138"/>
      <c r="D1667" s="138"/>
      <c r="E1667"/>
      <c r="F1667" s="177"/>
      <c r="G1667" s="177"/>
      <c r="H1667" s="177"/>
      <c r="I1667" s="177"/>
      <c r="J1667" s="177"/>
      <c r="K1667" s="221"/>
      <c r="L1667" s="25"/>
    </row>
    <row r="1668" spans="1:12" s="169" customFormat="1" x14ac:dyDescent="0.2">
      <c r="A1668" s="138"/>
      <c r="B1668"/>
      <c r="C1668" s="138"/>
      <c r="D1668" s="138"/>
      <c r="E1668"/>
      <c r="F1668" s="177"/>
      <c r="G1668" s="177"/>
      <c r="H1668" s="177"/>
      <c r="I1668" s="177"/>
      <c r="J1668" s="177"/>
      <c r="K1668" s="221"/>
      <c r="L1668" s="25"/>
    </row>
    <row r="1669" spans="1:12" s="169" customFormat="1" x14ac:dyDescent="0.2">
      <c r="A1669" s="138"/>
      <c r="B1669"/>
      <c r="C1669" s="138"/>
      <c r="D1669" s="138"/>
      <c r="E1669"/>
      <c r="F1669" s="177"/>
      <c r="G1669" s="177"/>
      <c r="H1669" s="177"/>
      <c r="I1669" s="177"/>
      <c r="J1669" s="177"/>
      <c r="K1669" s="221"/>
      <c r="L1669" s="25"/>
    </row>
    <row r="1670" spans="1:12" s="169" customFormat="1" x14ac:dyDescent="0.2">
      <c r="A1670" s="138"/>
      <c r="B1670"/>
      <c r="C1670" s="138"/>
      <c r="D1670" s="138"/>
      <c r="E1670"/>
      <c r="F1670" s="177"/>
      <c r="G1670" s="177"/>
      <c r="H1670" s="177"/>
      <c r="I1670" s="177"/>
      <c r="J1670" s="177"/>
      <c r="K1670" s="221"/>
      <c r="L1670" s="25"/>
    </row>
    <row r="1671" spans="1:12" s="169" customFormat="1" x14ac:dyDescent="0.2">
      <c r="A1671" s="138"/>
      <c r="B1671"/>
      <c r="C1671" s="138"/>
      <c r="D1671" s="138"/>
      <c r="E1671"/>
      <c r="F1671" s="177"/>
      <c r="G1671" s="177"/>
      <c r="H1671" s="177"/>
      <c r="I1671" s="177"/>
      <c r="J1671" s="177"/>
      <c r="K1671" s="221"/>
      <c r="L1671" s="25"/>
    </row>
    <row r="1672" spans="1:12" s="169" customFormat="1" x14ac:dyDescent="0.2">
      <c r="A1672" s="138"/>
      <c r="B1672"/>
      <c r="C1672" s="138"/>
      <c r="D1672" s="138"/>
      <c r="E1672"/>
      <c r="F1672" s="177"/>
      <c r="G1672" s="177"/>
      <c r="H1672" s="177"/>
      <c r="I1672" s="177"/>
      <c r="J1672" s="177"/>
      <c r="K1672" s="221"/>
      <c r="L1672" s="25"/>
    </row>
    <row r="1673" spans="1:12" s="169" customFormat="1" x14ac:dyDescent="0.2">
      <c r="A1673" s="138"/>
      <c r="B1673"/>
      <c r="C1673" s="138"/>
      <c r="D1673" s="138"/>
      <c r="E1673"/>
      <c r="F1673" s="177"/>
      <c r="G1673" s="177"/>
      <c r="H1673" s="177"/>
      <c r="I1673" s="177"/>
      <c r="J1673" s="177"/>
      <c r="K1673" s="221"/>
      <c r="L1673" s="25"/>
    </row>
    <row r="1674" spans="1:12" s="169" customFormat="1" x14ac:dyDescent="0.2">
      <c r="A1674" s="138"/>
      <c r="B1674"/>
      <c r="C1674" s="138"/>
      <c r="D1674" s="138"/>
      <c r="E1674"/>
      <c r="F1674" s="177"/>
      <c r="G1674" s="177"/>
      <c r="H1674" s="177"/>
      <c r="I1674" s="177"/>
      <c r="J1674" s="177"/>
      <c r="K1674" s="221"/>
      <c r="L1674" s="25"/>
    </row>
    <row r="1675" spans="1:12" s="169" customFormat="1" x14ac:dyDescent="0.2">
      <c r="A1675" s="138"/>
      <c r="B1675"/>
      <c r="C1675" s="138"/>
      <c r="D1675" s="138"/>
      <c r="E1675"/>
      <c r="F1675" s="177"/>
      <c r="G1675" s="177"/>
      <c r="H1675" s="177"/>
      <c r="I1675" s="177"/>
      <c r="J1675" s="177"/>
      <c r="K1675" s="221"/>
      <c r="L1675" s="25"/>
    </row>
    <row r="1676" spans="1:12" s="169" customFormat="1" x14ac:dyDescent="0.2">
      <c r="A1676" s="138"/>
      <c r="B1676"/>
      <c r="C1676" s="138"/>
      <c r="D1676" s="138"/>
      <c r="E1676"/>
      <c r="F1676" s="177"/>
      <c r="G1676" s="177"/>
      <c r="H1676" s="177"/>
      <c r="I1676" s="177"/>
      <c r="J1676" s="177"/>
      <c r="K1676" s="221"/>
      <c r="L1676" s="25"/>
    </row>
    <row r="1677" spans="1:12" s="169" customFormat="1" x14ac:dyDescent="0.2">
      <c r="A1677" s="138"/>
      <c r="B1677"/>
      <c r="C1677" s="138"/>
      <c r="D1677" s="138"/>
      <c r="E1677"/>
      <c r="F1677" s="177"/>
      <c r="G1677" s="177"/>
      <c r="H1677" s="177"/>
      <c r="I1677" s="177"/>
      <c r="J1677" s="177"/>
      <c r="K1677" s="221"/>
      <c r="L1677" s="25"/>
    </row>
    <row r="1678" spans="1:12" s="169" customFormat="1" x14ac:dyDescent="0.2">
      <c r="A1678" s="138"/>
      <c r="B1678"/>
      <c r="C1678" s="138"/>
      <c r="D1678" s="138"/>
      <c r="E1678"/>
      <c r="F1678" s="177"/>
      <c r="G1678" s="177"/>
      <c r="H1678" s="177"/>
      <c r="I1678" s="177"/>
      <c r="J1678" s="177"/>
      <c r="K1678" s="221"/>
      <c r="L1678" s="25"/>
    </row>
    <row r="1679" spans="1:12" s="169" customFormat="1" x14ac:dyDescent="0.2">
      <c r="A1679" s="138"/>
      <c r="B1679"/>
      <c r="C1679" s="138"/>
      <c r="D1679" s="138"/>
      <c r="E1679"/>
      <c r="F1679" s="177"/>
      <c r="G1679" s="177"/>
      <c r="H1679" s="177"/>
      <c r="I1679" s="177"/>
      <c r="J1679" s="177"/>
      <c r="K1679" s="221"/>
      <c r="L1679" s="25"/>
    </row>
    <row r="1680" spans="1:12" s="169" customFormat="1" x14ac:dyDescent="0.2">
      <c r="A1680" s="138"/>
      <c r="B1680"/>
      <c r="C1680" s="138"/>
      <c r="D1680" s="138"/>
      <c r="E1680"/>
      <c r="F1680" s="177"/>
      <c r="G1680" s="177"/>
      <c r="H1680" s="177"/>
      <c r="I1680" s="177"/>
      <c r="J1680" s="177"/>
      <c r="K1680" s="221"/>
      <c r="L1680" s="25"/>
    </row>
    <row r="1681" spans="1:12" s="169" customFormat="1" x14ac:dyDescent="0.2">
      <c r="A1681" s="138"/>
      <c r="B1681"/>
      <c r="C1681" s="138"/>
      <c r="D1681" s="138"/>
      <c r="E1681"/>
      <c r="F1681" s="177"/>
      <c r="G1681" s="177"/>
      <c r="H1681" s="177"/>
      <c r="I1681" s="177"/>
      <c r="J1681" s="177"/>
      <c r="K1681" s="221"/>
      <c r="L1681" s="25"/>
    </row>
    <row r="1682" spans="1:12" s="169" customFormat="1" x14ac:dyDescent="0.2">
      <c r="A1682" s="138"/>
      <c r="B1682"/>
      <c r="C1682" s="138"/>
      <c r="D1682" s="138"/>
      <c r="E1682"/>
      <c r="F1682" s="177"/>
      <c r="G1682" s="177"/>
      <c r="H1682" s="177"/>
      <c r="I1682" s="177"/>
      <c r="J1682" s="177"/>
      <c r="K1682" s="221"/>
      <c r="L1682" s="25"/>
    </row>
    <row r="1683" spans="1:12" s="169" customFormat="1" x14ac:dyDescent="0.2">
      <c r="A1683" s="138"/>
      <c r="B1683"/>
      <c r="C1683" s="138"/>
      <c r="D1683" s="138"/>
      <c r="E1683"/>
      <c r="F1683" s="177"/>
      <c r="G1683" s="177"/>
      <c r="H1683" s="177"/>
      <c r="I1683" s="177"/>
      <c r="J1683" s="177"/>
      <c r="K1683" s="221"/>
      <c r="L1683" s="25"/>
    </row>
    <row r="1684" spans="1:12" s="169" customFormat="1" x14ac:dyDescent="0.2">
      <c r="A1684" s="138"/>
      <c r="B1684"/>
      <c r="C1684" s="138"/>
      <c r="D1684" s="138"/>
      <c r="E1684"/>
      <c r="F1684" s="177"/>
      <c r="G1684" s="177"/>
      <c r="H1684" s="177"/>
      <c r="I1684" s="177"/>
      <c r="J1684" s="177"/>
      <c r="K1684" s="221"/>
      <c r="L1684" s="25"/>
    </row>
    <row r="1685" spans="1:12" s="169" customFormat="1" x14ac:dyDescent="0.2">
      <c r="A1685" s="138"/>
      <c r="B1685"/>
      <c r="C1685" s="138"/>
      <c r="D1685" s="138"/>
      <c r="E1685"/>
      <c r="F1685" s="177"/>
      <c r="G1685" s="177"/>
      <c r="H1685" s="177"/>
      <c r="I1685" s="177"/>
      <c r="J1685" s="177"/>
      <c r="K1685" s="221"/>
      <c r="L1685" s="25"/>
    </row>
    <row r="1686" spans="1:12" s="169" customFormat="1" x14ac:dyDescent="0.2">
      <c r="A1686" s="138"/>
      <c r="B1686"/>
      <c r="C1686" s="138"/>
      <c r="D1686" s="138"/>
      <c r="E1686"/>
      <c r="F1686" s="177"/>
      <c r="G1686" s="177"/>
      <c r="H1686" s="177"/>
      <c r="I1686" s="177"/>
      <c r="J1686" s="177"/>
      <c r="K1686" s="221"/>
      <c r="L1686" s="25"/>
    </row>
    <row r="1687" spans="1:12" s="169" customFormat="1" x14ac:dyDescent="0.2">
      <c r="A1687" s="138"/>
      <c r="B1687"/>
      <c r="C1687" s="138"/>
      <c r="D1687" s="138"/>
      <c r="E1687"/>
      <c r="F1687" s="177"/>
      <c r="G1687" s="177"/>
      <c r="H1687" s="177"/>
      <c r="I1687" s="177"/>
      <c r="J1687" s="177"/>
      <c r="K1687" s="221"/>
      <c r="L1687" s="25"/>
    </row>
    <row r="1688" spans="1:12" s="169" customFormat="1" x14ac:dyDescent="0.2">
      <c r="A1688" s="138"/>
      <c r="B1688"/>
      <c r="C1688" s="138"/>
      <c r="D1688" s="138"/>
      <c r="E1688"/>
      <c r="F1688" s="177"/>
      <c r="G1688" s="177"/>
      <c r="H1688" s="177"/>
      <c r="I1688" s="177"/>
      <c r="J1688" s="177"/>
      <c r="K1688" s="221"/>
      <c r="L1688" s="25"/>
    </row>
    <row r="1689" spans="1:12" s="169" customFormat="1" x14ac:dyDescent="0.2">
      <c r="A1689" s="138"/>
      <c r="B1689"/>
      <c r="C1689" s="138"/>
      <c r="D1689" s="138"/>
      <c r="E1689"/>
      <c r="F1689" s="177"/>
      <c r="G1689" s="177"/>
      <c r="H1689" s="177"/>
      <c r="I1689" s="177"/>
      <c r="J1689" s="177"/>
      <c r="K1689" s="221"/>
      <c r="L1689" s="25"/>
    </row>
    <row r="1690" spans="1:12" s="169" customFormat="1" x14ac:dyDescent="0.2">
      <c r="A1690" s="138"/>
      <c r="B1690"/>
      <c r="C1690" s="138"/>
      <c r="D1690" s="138"/>
      <c r="E1690"/>
      <c r="F1690" s="177"/>
      <c r="G1690" s="177"/>
      <c r="H1690" s="177"/>
      <c r="I1690" s="177"/>
      <c r="J1690" s="177"/>
      <c r="K1690" s="221"/>
      <c r="L1690" s="25"/>
    </row>
    <row r="1691" spans="1:12" s="169" customFormat="1" x14ac:dyDescent="0.2">
      <c r="A1691" s="138"/>
      <c r="B1691"/>
      <c r="C1691" s="138"/>
      <c r="D1691" s="138"/>
      <c r="E1691"/>
      <c r="F1691" s="177"/>
      <c r="G1691" s="177"/>
      <c r="H1691" s="177"/>
      <c r="I1691" s="177"/>
      <c r="J1691" s="177"/>
      <c r="K1691" s="221"/>
      <c r="L1691" s="25"/>
    </row>
    <row r="1692" spans="1:12" s="169" customFormat="1" x14ac:dyDescent="0.2">
      <c r="A1692" s="138"/>
      <c r="B1692"/>
      <c r="C1692" s="138"/>
      <c r="D1692" s="138"/>
      <c r="E1692"/>
      <c r="F1692" s="177"/>
      <c r="G1692" s="177"/>
      <c r="H1692" s="177"/>
      <c r="I1692" s="177"/>
      <c r="J1692" s="177"/>
      <c r="K1692" s="221"/>
      <c r="L1692" s="25"/>
    </row>
    <row r="1693" spans="1:12" s="169" customFormat="1" x14ac:dyDescent="0.2">
      <c r="A1693" s="138"/>
      <c r="B1693"/>
      <c r="C1693" s="138"/>
      <c r="D1693" s="138"/>
      <c r="E1693"/>
      <c r="F1693" s="177"/>
      <c r="G1693" s="177"/>
      <c r="H1693" s="177"/>
      <c r="I1693" s="177"/>
      <c r="J1693" s="177"/>
      <c r="K1693" s="221"/>
      <c r="L1693" s="25"/>
    </row>
    <row r="1694" spans="1:12" s="169" customFormat="1" x14ac:dyDescent="0.2">
      <c r="A1694" s="138"/>
      <c r="B1694"/>
      <c r="C1694" s="138"/>
      <c r="D1694" s="138"/>
      <c r="E1694"/>
      <c r="F1694" s="177"/>
      <c r="G1694" s="177"/>
      <c r="H1694" s="177"/>
      <c r="I1694" s="177"/>
      <c r="J1694" s="177"/>
      <c r="K1694" s="221"/>
      <c r="L1694" s="25"/>
    </row>
    <row r="1695" spans="1:12" s="169" customFormat="1" x14ac:dyDescent="0.2">
      <c r="A1695" s="138"/>
      <c r="B1695"/>
      <c r="C1695" s="138"/>
      <c r="D1695" s="138"/>
      <c r="E1695"/>
      <c r="F1695" s="177"/>
      <c r="G1695" s="177"/>
      <c r="H1695" s="177"/>
      <c r="I1695" s="177"/>
      <c r="J1695" s="177"/>
      <c r="K1695" s="221"/>
      <c r="L1695" s="25"/>
    </row>
    <row r="1696" spans="1:12" s="169" customFormat="1" x14ac:dyDescent="0.2">
      <c r="A1696" s="138"/>
      <c r="B1696"/>
      <c r="C1696" s="138"/>
      <c r="D1696" s="138"/>
      <c r="E1696"/>
      <c r="F1696" s="177"/>
      <c r="G1696" s="177"/>
      <c r="H1696" s="177"/>
      <c r="I1696" s="177"/>
      <c r="J1696" s="177"/>
      <c r="K1696" s="221"/>
      <c r="L1696" s="25"/>
    </row>
    <row r="1697" spans="1:12" s="169" customFormat="1" x14ac:dyDescent="0.2">
      <c r="A1697" s="138"/>
      <c r="B1697"/>
      <c r="C1697" s="138"/>
      <c r="D1697" s="138"/>
      <c r="E1697"/>
      <c r="F1697" s="177"/>
      <c r="G1697" s="177"/>
      <c r="H1697" s="177"/>
      <c r="I1697" s="177"/>
      <c r="J1697" s="177"/>
      <c r="K1697" s="221"/>
      <c r="L1697" s="25"/>
    </row>
    <row r="1698" spans="1:12" s="169" customFormat="1" x14ac:dyDescent="0.2">
      <c r="A1698" s="138"/>
      <c r="B1698"/>
      <c r="C1698" s="138"/>
      <c r="D1698" s="138"/>
      <c r="E1698"/>
      <c r="F1698" s="177"/>
      <c r="G1698" s="177"/>
      <c r="H1698" s="177"/>
      <c r="I1698" s="177"/>
      <c r="J1698" s="177"/>
      <c r="K1698" s="221"/>
      <c r="L1698" s="25"/>
    </row>
    <row r="1699" spans="1:12" s="169" customFormat="1" x14ac:dyDescent="0.2">
      <c r="A1699" s="138"/>
      <c r="B1699"/>
      <c r="C1699" s="138"/>
      <c r="D1699" s="138"/>
      <c r="E1699"/>
      <c r="F1699" s="177"/>
      <c r="G1699" s="177"/>
      <c r="H1699" s="177"/>
      <c r="I1699" s="177"/>
      <c r="J1699" s="177"/>
      <c r="K1699" s="221"/>
      <c r="L1699" s="25"/>
    </row>
    <row r="1700" spans="1:12" s="169" customFormat="1" x14ac:dyDescent="0.2">
      <c r="A1700" s="138"/>
      <c r="B1700"/>
      <c r="C1700" s="138"/>
      <c r="D1700" s="138"/>
      <c r="E1700"/>
      <c r="F1700" s="177"/>
      <c r="G1700" s="177"/>
      <c r="H1700" s="177"/>
      <c r="I1700" s="177"/>
      <c r="J1700" s="177"/>
      <c r="K1700" s="221"/>
      <c r="L1700" s="25"/>
    </row>
    <row r="1701" spans="1:12" s="169" customFormat="1" x14ac:dyDescent="0.2">
      <c r="A1701" s="138"/>
      <c r="B1701"/>
      <c r="C1701" s="138"/>
      <c r="D1701" s="138"/>
      <c r="E1701"/>
      <c r="F1701" s="177"/>
      <c r="G1701" s="177"/>
      <c r="H1701" s="177"/>
      <c r="I1701" s="177"/>
      <c r="J1701" s="177"/>
      <c r="K1701" s="221"/>
      <c r="L1701" s="25"/>
    </row>
    <row r="1702" spans="1:12" s="169" customFormat="1" x14ac:dyDescent="0.2">
      <c r="A1702" s="138"/>
      <c r="B1702"/>
      <c r="C1702" s="138"/>
      <c r="D1702" s="138"/>
      <c r="E1702"/>
      <c r="F1702" s="177"/>
      <c r="G1702" s="177"/>
      <c r="H1702" s="177"/>
      <c r="I1702" s="177"/>
      <c r="J1702" s="177"/>
      <c r="K1702" s="221"/>
      <c r="L1702" s="25"/>
    </row>
    <row r="1703" spans="1:12" s="169" customFormat="1" x14ac:dyDescent="0.2">
      <c r="A1703" s="138"/>
      <c r="B1703"/>
      <c r="C1703" s="138"/>
      <c r="D1703" s="138"/>
      <c r="E1703"/>
      <c r="F1703" s="177"/>
      <c r="G1703" s="177"/>
      <c r="H1703" s="177"/>
      <c r="I1703" s="177"/>
      <c r="J1703" s="177"/>
      <c r="K1703" s="221"/>
      <c r="L1703" s="25"/>
    </row>
    <row r="1704" spans="1:12" s="169" customFormat="1" x14ac:dyDescent="0.2">
      <c r="A1704" s="138"/>
      <c r="B1704"/>
      <c r="C1704" s="138"/>
      <c r="D1704" s="138"/>
      <c r="E1704"/>
      <c r="F1704" s="177"/>
      <c r="G1704" s="177"/>
      <c r="H1704" s="177"/>
      <c r="I1704" s="177"/>
      <c r="J1704" s="177"/>
      <c r="K1704" s="221"/>
      <c r="L1704" s="25"/>
    </row>
    <row r="1705" spans="1:12" s="169" customFormat="1" x14ac:dyDescent="0.2">
      <c r="A1705" s="138"/>
      <c r="B1705"/>
      <c r="C1705" s="138"/>
      <c r="D1705" s="138"/>
      <c r="E1705"/>
      <c r="F1705" s="177"/>
      <c r="G1705" s="177"/>
      <c r="H1705" s="177"/>
      <c r="I1705" s="177"/>
      <c r="J1705" s="177"/>
      <c r="K1705" s="221"/>
      <c r="L1705" s="25"/>
    </row>
    <row r="1706" spans="1:12" s="169" customFormat="1" x14ac:dyDescent="0.2">
      <c r="A1706" s="138"/>
      <c r="B1706"/>
      <c r="C1706" s="138"/>
      <c r="D1706" s="138"/>
      <c r="E1706"/>
      <c r="F1706" s="177"/>
      <c r="G1706" s="177"/>
      <c r="H1706" s="177"/>
      <c r="I1706" s="177"/>
      <c r="J1706" s="177"/>
      <c r="K1706" s="221"/>
      <c r="L1706" s="25"/>
    </row>
    <row r="1707" spans="1:12" s="169" customFormat="1" x14ac:dyDescent="0.2">
      <c r="A1707" s="138"/>
      <c r="B1707"/>
      <c r="C1707" s="138"/>
      <c r="D1707" s="138"/>
      <c r="E1707"/>
      <c r="F1707" s="177"/>
      <c r="G1707" s="177"/>
      <c r="H1707" s="177"/>
      <c r="I1707" s="177"/>
      <c r="J1707" s="177"/>
      <c r="K1707" s="221"/>
      <c r="L1707" s="25"/>
    </row>
    <row r="1708" spans="1:12" s="169" customFormat="1" x14ac:dyDescent="0.2">
      <c r="A1708" s="138"/>
      <c r="B1708"/>
      <c r="C1708" s="138"/>
      <c r="D1708" s="138"/>
      <c r="E1708"/>
      <c r="F1708" s="177"/>
      <c r="G1708" s="177"/>
      <c r="H1708" s="177"/>
      <c r="I1708" s="177"/>
      <c r="J1708" s="177"/>
      <c r="K1708" s="221"/>
      <c r="L1708" s="25"/>
    </row>
    <row r="1709" spans="1:12" s="169" customFormat="1" x14ac:dyDescent="0.2">
      <c r="A1709" s="138"/>
      <c r="B1709"/>
      <c r="C1709" s="138"/>
      <c r="D1709" s="138"/>
      <c r="E1709"/>
      <c r="F1709" s="177"/>
      <c r="G1709" s="177"/>
      <c r="H1709" s="177"/>
      <c r="I1709" s="177"/>
      <c r="J1709" s="177"/>
      <c r="K1709" s="221"/>
      <c r="L1709" s="25"/>
    </row>
    <row r="1710" spans="1:12" s="169" customFormat="1" x14ac:dyDescent="0.2">
      <c r="A1710" s="138"/>
      <c r="B1710"/>
      <c r="C1710" s="138"/>
      <c r="D1710" s="138"/>
      <c r="E1710"/>
      <c r="F1710" s="177"/>
      <c r="G1710" s="177"/>
      <c r="H1710" s="177"/>
      <c r="I1710" s="177"/>
      <c r="J1710" s="177"/>
      <c r="K1710" s="221"/>
      <c r="L1710" s="25"/>
    </row>
    <row r="1711" spans="1:12" s="169" customFormat="1" x14ac:dyDescent="0.2">
      <c r="A1711" s="138"/>
      <c r="B1711"/>
      <c r="C1711" s="138"/>
      <c r="D1711" s="138"/>
      <c r="E1711"/>
      <c r="F1711" s="177"/>
      <c r="G1711" s="177"/>
      <c r="H1711" s="177"/>
      <c r="I1711" s="177"/>
      <c r="J1711" s="177"/>
      <c r="K1711" s="221"/>
      <c r="L1711" s="25"/>
    </row>
    <row r="1712" spans="1:12" s="169" customFormat="1" x14ac:dyDescent="0.2">
      <c r="A1712" s="138"/>
      <c r="B1712"/>
      <c r="C1712" s="138"/>
      <c r="D1712" s="138"/>
      <c r="E1712"/>
      <c r="F1712" s="177"/>
      <c r="G1712" s="177"/>
      <c r="H1712" s="177"/>
      <c r="I1712" s="177"/>
      <c r="J1712" s="177"/>
      <c r="K1712" s="221"/>
      <c r="L1712" s="25"/>
    </row>
    <row r="1713" spans="1:12" s="169" customFormat="1" x14ac:dyDescent="0.2">
      <c r="A1713" s="138"/>
      <c r="B1713"/>
      <c r="C1713" s="138"/>
      <c r="D1713" s="138"/>
      <c r="E1713"/>
      <c r="F1713" s="177"/>
      <c r="G1713" s="177"/>
      <c r="H1713" s="177"/>
      <c r="I1713" s="177"/>
      <c r="J1713" s="177"/>
      <c r="K1713" s="221"/>
      <c r="L1713" s="25"/>
    </row>
    <row r="1714" spans="1:12" s="169" customFormat="1" x14ac:dyDescent="0.2">
      <c r="A1714" s="138"/>
      <c r="B1714"/>
      <c r="C1714" s="138"/>
      <c r="D1714" s="138"/>
      <c r="E1714"/>
      <c r="F1714" s="177"/>
      <c r="G1714" s="177"/>
      <c r="H1714" s="177"/>
      <c r="I1714" s="177"/>
      <c r="J1714" s="177"/>
      <c r="K1714" s="221"/>
      <c r="L1714" s="25"/>
    </row>
    <row r="1715" spans="1:12" s="169" customFormat="1" x14ac:dyDescent="0.2">
      <c r="A1715" s="138"/>
      <c r="B1715"/>
      <c r="C1715" s="138"/>
      <c r="D1715" s="138"/>
      <c r="E1715"/>
      <c r="F1715" s="177"/>
      <c r="G1715" s="177"/>
      <c r="H1715" s="177"/>
      <c r="I1715" s="177"/>
      <c r="J1715" s="177"/>
      <c r="K1715" s="221"/>
      <c r="L1715" s="25"/>
    </row>
    <row r="1716" spans="1:12" s="169" customFormat="1" x14ac:dyDescent="0.2">
      <c r="A1716" s="138"/>
      <c r="B1716"/>
      <c r="C1716" s="138"/>
      <c r="D1716" s="138"/>
      <c r="E1716"/>
      <c r="F1716" s="177"/>
      <c r="G1716" s="177"/>
      <c r="H1716" s="177"/>
      <c r="I1716" s="177"/>
      <c r="J1716" s="177"/>
      <c r="K1716" s="221"/>
      <c r="L1716" s="25"/>
    </row>
    <row r="1717" spans="1:12" s="169" customFormat="1" x14ac:dyDescent="0.2">
      <c r="A1717" s="138"/>
      <c r="B1717"/>
      <c r="C1717" s="138"/>
      <c r="D1717" s="138"/>
      <c r="E1717"/>
      <c r="F1717" s="177"/>
      <c r="G1717" s="177"/>
      <c r="H1717" s="177"/>
      <c r="I1717" s="177"/>
      <c r="J1717" s="177"/>
      <c r="K1717" s="221"/>
      <c r="L1717" s="25"/>
    </row>
    <row r="1718" spans="1:12" s="169" customFormat="1" x14ac:dyDescent="0.2">
      <c r="A1718" s="138"/>
      <c r="B1718"/>
      <c r="C1718" s="138"/>
      <c r="D1718" s="138"/>
      <c r="E1718"/>
      <c r="F1718" s="177"/>
      <c r="G1718" s="177"/>
      <c r="H1718" s="177"/>
      <c r="I1718" s="177"/>
      <c r="J1718" s="177"/>
      <c r="K1718" s="221"/>
      <c r="L1718" s="25"/>
    </row>
    <row r="1719" spans="1:12" s="169" customFormat="1" x14ac:dyDescent="0.2">
      <c r="A1719" s="138"/>
      <c r="B1719"/>
      <c r="C1719" s="138"/>
      <c r="D1719" s="138"/>
      <c r="E1719"/>
      <c r="F1719" s="177"/>
      <c r="G1719" s="177"/>
      <c r="H1719" s="177"/>
      <c r="I1719" s="177"/>
      <c r="J1719" s="177"/>
      <c r="K1719" s="221"/>
      <c r="L1719" s="25"/>
    </row>
    <row r="1720" spans="1:12" s="169" customFormat="1" x14ac:dyDescent="0.2">
      <c r="A1720" s="138"/>
      <c r="B1720"/>
      <c r="C1720" s="138"/>
      <c r="D1720" s="138"/>
      <c r="E1720"/>
      <c r="F1720" s="177"/>
      <c r="G1720" s="177"/>
      <c r="H1720" s="177"/>
      <c r="I1720" s="177"/>
      <c r="J1720" s="177"/>
      <c r="K1720" s="221"/>
      <c r="L1720" s="25"/>
    </row>
    <row r="1721" spans="1:12" s="169" customFormat="1" x14ac:dyDescent="0.2">
      <c r="A1721" s="138"/>
      <c r="B1721"/>
      <c r="C1721" s="138"/>
      <c r="D1721" s="138"/>
      <c r="E1721"/>
      <c r="F1721" s="177"/>
      <c r="G1721" s="177"/>
      <c r="H1721" s="177"/>
      <c r="I1721" s="177"/>
      <c r="J1721" s="177"/>
      <c r="K1721" s="221"/>
      <c r="L1721" s="25"/>
    </row>
    <row r="1722" spans="1:12" s="169" customFormat="1" x14ac:dyDescent="0.2">
      <c r="A1722" s="138"/>
      <c r="B1722"/>
      <c r="C1722" s="138"/>
      <c r="D1722" s="138"/>
      <c r="E1722"/>
      <c r="F1722" s="177"/>
      <c r="G1722" s="177"/>
      <c r="H1722" s="177"/>
      <c r="I1722" s="177"/>
      <c r="J1722" s="177"/>
      <c r="K1722" s="221"/>
      <c r="L1722" s="25"/>
    </row>
    <row r="1723" spans="1:12" s="169" customFormat="1" x14ac:dyDescent="0.2">
      <c r="A1723" s="138"/>
      <c r="B1723"/>
      <c r="C1723" s="138"/>
      <c r="D1723" s="138"/>
      <c r="E1723"/>
      <c r="F1723" s="177"/>
      <c r="G1723" s="177"/>
      <c r="H1723" s="177"/>
      <c r="I1723" s="177"/>
      <c r="J1723" s="177"/>
      <c r="K1723" s="221"/>
      <c r="L1723" s="25"/>
    </row>
    <row r="1724" spans="1:12" s="169" customFormat="1" x14ac:dyDescent="0.2">
      <c r="A1724" s="138"/>
      <c r="B1724"/>
      <c r="C1724" s="138"/>
      <c r="D1724" s="138"/>
      <c r="E1724"/>
      <c r="F1724" s="177"/>
      <c r="G1724" s="177"/>
      <c r="H1724" s="177"/>
      <c r="I1724" s="177"/>
      <c r="J1724" s="177"/>
      <c r="K1724" s="221"/>
      <c r="L1724" s="25"/>
    </row>
    <row r="1725" spans="1:12" s="169" customFormat="1" x14ac:dyDescent="0.2">
      <c r="A1725" s="138"/>
      <c r="B1725"/>
      <c r="C1725" s="138"/>
      <c r="D1725" s="138"/>
      <c r="E1725"/>
      <c r="F1725" s="177"/>
      <c r="G1725" s="177"/>
      <c r="H1725" s="177"/>
      <c r="I1725" s="177"/>
      <c r="J1725" s="177"/>
      <c r="K1725" s="221"/>
      <c r="L1725" s="25"/>
    </row>
    <row r="1726" spans="1:12" s="169" customFormat="1" x14ac:dyDescent="0.2">
      <c r="A1726" s="138"/>
      <c r="B1726"/>
      <c r="C1726" s="138"/>
      <c r="D1726" s="138"/>
      <c r="E1726"/>
      <c r="F1726" s="177"/>
      <c r="G1726" s="177"/>
      <c r="H1726" s="177"/>
      <c r="I1726" s="177"/>
      <c r="J1726" s="177"/>
      <c r="K1726" s="221"/>
      <c r="L1726" s="25"/>
    </row>
    <row r="1727" spans="1:12" s="169" customFormat="1" x14ac:dyDescent="0.2">
      <c r="A1727" s="138"/>
      <c r="B1727"/>
      <c r="C1727" s="138"/>
      <c r="D1727" s="138"/>
      <c r="E1727"/>
      <c r="F1727" s="177"/>
      <c r="G1727" s="177"/>
      <c r="H1727" s="177"/>
      <c r="I1727" s="177"/>
      <c r="J1727" s="177"/>
      <c r="K1727" s="221"/>
      <c r="L1727" s="25"/>
    </row>
    <row r="1728" spans="1:12" s="169" customFormat="1" x14ac:dyDescent="0.2">
      <c r="A1728" s="138"/>
      <c r="B1728"/>
      <c r="C1728" s="138"/>
      <c r="D1728" s="138"/>
      <c r="E1728"/>
      <c r="F1728" s="177"/>
      <c r="G1728" s="177"/>
      <c r="H1728" s="177"/>
      <c r="I1728" s="177"/>
      <c r="J1728" s="177"/>
      <c r="K1728" s="221"/>
      <c r="L1728" s="25"/>
    </row>
    <row r="1729" spans="1:12" s="169" customFormat="1" x14ac:dyDescent="0.2">
      <c r="A1729" s="138"/>
      <c r="B1729"/>
      <c r="C1729" s="138"/>
      <c r="D1729" s="138"/>
      <c r="E1729"/>
      <c r="F1729" s="177"/>
      <c r="G1729" s="177"/>
      <c r="H1729" s="177"/>
      <c r="I1729" s="177"/>
      <c r="J1729" s="177"/>
      <c r="K1729" s="221"/>
      <c r="L1729" s="25"/>
    </row>
    <row r="1730" spans="1:12" s="169" customFormat="1" x14ac:dyDescent="0.2">
      <c r="A1730" s="138"/>
      <c r="B1730"/>
      <c r="C1730" s="138"/>
      <c r="D1730" s="138"/>
      <c r="E1730"/>
      <c r="F1730" s="177"/>
      <c r="G1730" s="177"/>
      <c r="H1730" s="177"/>
      <c r="I1730" s="177"/>
      <c r="J1730" s="177"/>
      <c r="K1730" s="221"/>
      <c r="L1730" s="25"/>
    </row>
    <row r="1731" spans="1:12" s="169" customFormat="1" x14ac:dyDescent="0.2">
      <c r="A1731" s="138"/>
      <c r="B1731"/>
      <c r="C1731" s="138"/>
      <c r="D1731" s="138"/>
      <c r="E1731"/>
      <c r="F1731" s="177"/>
      <c r="G1731" s="177"/>
      <c r="H1731" s="177"/>
      <c r="I1731" s="177"/>
      <c r="J1731" s="177"/>
      <c r="K1731" s="221"/>
      <c r="L1731" s="25"/>
    </row>
    <row r="1732" spans="1:12" s="169" customFormat="1" x14ac:dyDescent="0.2">
      <c r="A1732" s="138"/>
      <c r="B1732"/>
      <c r="C1732" s="138"/>
      <c r="D1732" s="138"/>
      <c r="E1732"/>
      <c r="F1732" s="177"/>
      <c r="G1732" s="177"/>
      <c r="H1732" s="177"/>
      <c r="I1732" s="177"/>
      <c r="J1732" s="177"/>
      <c r="K1732" s="221"/>
      <c r="L1732" s="25"/>
    </row>
    <row r="1733" spans="1:12" s="169" customFormat="1" x14ac:dyDescent="0.2">
      <c r="A1733" s="138"/>
      <c r="B1733"/>
      <c r="C1733" s="138"/>
      <c r="D1733" s="138"/>
      <c r="E1733"/>
      <c r="F1733" s="177"/>
      <c r="G1733" s="177"/>
      <c r="H1733" s="177"/>
      <c r="I1733" s="177"/>
      <c r="J1733" s="177"/>
      <c r="K1733" s="221"/>
      <c r="L1733" s="25"/>
    </row>
    <row r="1734" spans="1:12" s="169" customFormat="1" x14ac:dyDescent="0.2">
      <c r="A1734" s="138"/>
      <c r="B1734"/>
      <c r="C1734" s="138"/>
      <c r="D1734" s="138"/>
      <c r="E1734"/>
      <c r="F1734" s="177"/>
      <c r="G1734" s="177"/>
      <c r="H1734" s="177"/>
      <c r="I1734" s="177"/>
      <c r="J1734" s="177"/>
      <c r="K1734" s="221"/>
      <c r="L1734" s="25"/>
    </row>
    <row r="1735" spans="1:12" s="169" customFormat="1" x14ac:dyDescent="0.2">
      <c r="A1735" s="138"/>
      <c r="B1735"/>
      <c r="C1735" s="138"/>
      <c r="D1735" s="138"/>
      <c r="E1735"/>
      <c r="F1735" s="177"/>
      <c r="G1735" s="177"/>
      <c r="H1735" s="177"/>
      <c r="I1735" s="177"/>
      <c r="J1735" s="177"/>
      <c r="K1735" s="221"/>
      <c r="L1735" s="25"/>
    </row>
    <row r="1736" spans="1:12" s="169" customFormat="1" x14ac:dyDescent="0.2">
      <c r="A1736" s="138"/>
      <c r="B1736"/>
      <c r="C1736" s="138"/>
      <c r="D1736" s="138"/>
      <c r="E1736"/>
      <c r="F1736" s="177"/>
      <c r="G1736" s="177"/>
      <c r="H1736" s="177"/>
      <c r="I1736" s="177"/>
      <c r="J1736" s="177"/>
      <c r="K1736" s="221"/>
      <c r="L1736" s="25"/>
    </row>
    <row r="1737" spans="1:12" s="169" customFormat="1" x14ac:dyDescent="0.2">
      <c r="A1737" s="138"/>
      <c r="B1737"/>
      <c r="C1737" s="138"/>
      <c r="D1737" s="138"/>
      <c r="E1737"/>
      <c r="F1737" s="177"/>
      <c r="G1737" s="177"/>
      <c r="H1737" s="177"/>
      <c r="I1737" s="177"/>
      <c r="J1737" s="177"/>
      <c r="K1737" s="221"/>
      <c r="L1737" s="25"/>
    </row>
    <row r="1738" spans="1:12" s="169" customFormat="1" x14ac:dyDescent="0.2">
      <c r="A1738" s="138"/>
      <c r="B1738"/>
      <c r="C1738" s="138"/>
      <c r="D1738" s="138"/>
      <c r="E1738"/>
      <c r="F1738" s="177"/>
      <c r="G1738" s="177"/>
      <c r="H1738" s="177"/>
      <c r="I1738" s="177"/>
      <c r="J1738" s="177"/>
      <c r="K1738" s="221"/>
      <c r="L1738" s="25"/>
    </row>
    <row r="1739" spans="1:12" s="169" customFormat="1" x14ac:dyDescent="0.2">
      <c r="A1739" s="138"/>
      <c r="B1739"/>
      <c r="C1739" s="138"/>
      <c r="D1739" s="138"/>
      <c r="E1739"/>
      <c r="F1739" s="177"/>
      <c r="G1739" s="177"/>
      <c r="H1739" s="177"/>
      <c r="I1739" s="177"/>
      <c r="J1739" s="177"/>
      <c r="K1739" s="221"/>
      <c r="L1739" s="25"/>
    </row>
    <row r="1740" spans="1:12" s="169" customFormat="1" x14ac:dyDescent="0.2">
      <c r="A1740" s="138"/>
      <c r="B1740"/>
      <c r="C1740" s="138"/>
      <c r="D1740" s="138"/>
      <c r="E1740"/>
      <c r="F1740" s="177"/>
      <c r="G1740" s="177"/>
      <c r="H1740" s="177"/>
      <c r="I1740" s="177"/>
      <c r="J1740" s="177"/>
      <c r="K1740" s="221"/>
      <c r="L1740" s="25"/>
    </row>
    <row r="1741" spans="1:12" s="169" customFormat="1" x14ac:dyDescent="0.2">
      <c r="A1741" s="138"/>
      <c r="B1741"/>
      <c r="C1741" s="138"/>
      <c r="D1741" s="138"/>
      <c r="E1741"/>
      <c r="F1741" s="177"/>
      <c r="G1741" s="177"/>
      <c r="H1741" s="177"/>
      <c r="I1741" s="177"/>
      <c r="J1741" s="177"/>
      <c r="K1741" s="221"/>
      <c r="L1741" s="25"/>
    </row>
    <row r="1742" spans="1:12" s="169" customFormat="1" x14ac:dyDescent="0.2">
      <c r="A1742" s="138"/>
      <c r="B1742"/>
      <c r="C1742" s="138"/>
      <c r="D1742" s="138"/>
      <c r="E1742"/>
      <c r="F1742" s="177"/>
      <c r="G1742" s="177"/>
      <c r="H1742" s="177"/>
      <c r="I1742" s="177"/>
      <c r="J1742" s="177"/>
      <c r="K1742" s="221"/>
      <c r="L1742" s="25"/>
    </row>
    <row r="1743" spans="1:12" s="169" customFormat="1" x14ac:dyDescent="0.2">
      <c r="A1743" s="138"/>
      <c r="B1743"/>
      <c r="C1743" s="138"/>
      <c r="D1743" s="138"/>
      <c r="E1743"/>
      <c r="F1743" s="177"/>
      <c r="G1743" s="177"/>
      <c r="H1743" s="177"/>
      <c r="I1743" s="177"/>
      <c r="J1743" s="177"/>
      <c r="K1743" s="221"/>
      <c r="L1743" s="25"/>
    </row>
    <row r="1744" spans="1:12" s="169" customFormat="1" x14ac:dyDescent="0.2">
      <c r="A1744" s="138"/>
      <c r="B1744"/>
      <c r="C1744" s="138"/>
      <c r="D1744" s="138"/>
      <c r="E1744"/>
      <c r="F1744" s="177"/>
      <c r="G1744" s="177"/>
      <c r="H1744" s="177"/>
      <c r="I1744" s="177"/>
      <c r="J1744" s="177"/>
      <c r="K1744" s="221"/>
      <c r="L1744" s="25"/>
    </row>
    <row r="1745" spans="1:12" s="169" customFormat="1" x14ac:dyDescent="0.2">
      <c r="A1745" s="138"/>
      <c r="B1745"/>
      <c r="C1745" s="138"/>
      <c r="D1745" s="138"/>
      <c r="E1745"/>
      <c r="F1745" s="177"/>
      <c r="G1745" s="177"/>
      <c r="H1745" s="177"/>
      <c r="I1745" s="177"/>
      <c r="J1745" s="177"/>
      <c r="K1745" s="221"/>
      <c r="L1745" s="25"/>
    </row>
    <row r="1746" spans="1:12" s="169" customFormat="1" x14ac:dyDescent="0.2">
      <c r="A1746" s="138"/>
      <c r="B1746"/>
      <c r="C1746" s="138"/>
      <c r="D1746" s="138"/>
      <c r="E1746"/>
      <c r="F1746" s="177"/>
      <c r="G1746" s="177"/>
      <c r="H1746" s="177"/>
      <c r="I1746" s="177"/>
      <c r="J1746" s="177"/>
      <c r="K1746" s="221"/>
      <c r="L1746" s="25"/>
    </row>
    <row r="1747" spans="1:12" s="169" customFormat="1" x14ac:dyDescent="0.2">
      <c r="A1747" s="138"/>
      <c r="B1747"/>
      <c r="C1747" s="138"/>
      <c r="D1747" s="138"/>
      <c r="E1747"/>
      <c r="F1747" s="177"/>
      <c r="G1747" s="177"/>
      <c r="H1747" s="177"/>
      <c r="I1747" s="177"/>
      <c r="J1747" s="177"/>
      <c r="K1747" s="221"/>
      <c r="L1747" s="25"/>
    </row>
    <row r="1748" spans="1:12" s="169" customFormat="1" x14ac:dyDescent="0.2">
      <c r="A1748" s="138"/>
      <c r="B1748"/>
      <c r="C1748" s="138"/>
      <c r="D1748" s="138"/>
      <c r="E1748"/>
      <c r="F1748" s="177"/>
      <c r="G1748" s="177"/>
      <c r="H1748" s="177"/>
      <c r="I1748" s="177"/>
      <c r="J1748" s="177"/>
      <c r="K1748" s="221"/>
      <c r="L1748" s="25"/>
    </row>
    <row r="1749" spans="1:12" s="169" customFormat="1" x14ac:dyDescent="0.2">
      <c r="A1749" s="138"/>
      <c r="B1749"/>
      <c r="C1749" s="138"/>
      <c r="D1749" s="138"/>
      <c r="E1749"/>
      <c r="F1749" s="177"/>
      <c r="G1749" s="177"/>
      <c r="H1749" s="177"/>
      <c r="I1749" s="177"/>
      <c r="J1749" s="177"/>
      <c r="K1749" s="221"/>
      <c r="L1749" s="25"/>
    </row>
    <row r="1750" spans="1:12" s="169" customFormat="1" x14ac:dyDescent="0.2">
      <c r="A1750" s="138"/>
      <c r="B1750"/>
      <c r="C1750" s="138"/>
      <c r="D1750" s="138"/>
      <c r="E1750"/>
      <c r="F1750" s="177"/>
      <c r="G1750" s="177"/>
      <c r="H1750" s="177"/>
      <c r="I1750" s="177"/>
      <c r="J1750" s="177"/>
      <c r="K1750" s="221"/>
      <c r="L1750" s="25"/>
    </row>
    <row r="1751" spans="1:12" s="169" customFormat="1" x14ac:dyDescent="0.2">
      <c r="A1751" s="138"/>
      <c r="B1751"/>
      <c r="C1751" s="138"/>
      <c r="D1751" s="138"/>
      <c r="E1751"/>
      <c r="F1751" s="177"/>
      <c r="G1751" s="177"/>
      <c r="H1751" s="177"/>
      <c r="I1751" s="177"/>
      <c r="J1751" s="177"/>
      <c r="K1751" s="221"/>
      <c r="L1751" s="25"/>
    </row>
    <row r="1752" spans="1:12" s="169" customFormat="1" x14ac:dyDescent="0.2">
      <c r="A1752" s="138"/>
      <c r="B1752"/>
      <c r="C1752" s="138"/>
      <c r="D1752" s="138"/>
      <c r="E1752"/>
      <c r="F1752" s="177"/>
      <c r="G1752" s="177"/>
      <c r="H1752" s="177"/>
      <c r="I1752" s="177"/>
      <c r="J1752" s="177"/>
      <c r="K1752" s="221"/>
      <c r="L1752" s="25"/>
    </row>
    <row r="1753" spans="1:12" s="169" customFormat="1" x14ac:dyDescent="0.2">
      <c r="A1753" s="138"/>
      <c r="B1753"/>
      <c r="C1753" s="138"/>
      <c r="D1753" s="138"/>
      <c r="E1753"/>
      <c r="F1753" s="177"/>
      <c r="G1753" s="177"/>
      <c r="H1753" s="177"/>
      <c r="I1753" s="177"/>
      <c r="J1753" s="177"/>
      <c r="K1753" s="221"/>
      <c r="L1753" s="25"/>
    </row>
    <row r="1754" spans="1:12" s="169" customFormat="1" x14ac:dyDescent="0.2">
      <c r="A1754" s="138"/>
      <c r="B1754"/>
      <c r="C1754" s="138"/>
      <c r="D1754" s="138"/>
      <c r="E1754"/>
      <c r="F1754" s="177"/>
      <c r="G1754" s="177"/>
      <c r="H1754" s="177"/>
      <c r="I1754" s="177"/>
      <c r="J1754" s="177"/>
      <c r="K1754" s="221"/>
      <c r="L1754" s="25"/>
    </row>
    <row r="1755" spans="1:12" s="169" customFormat="1" x14ac:dyDescent="0.2">
      <c r="A1755" s="138"/>
      <c r="B1755"/>
      <c r="C1755" s="138"/>
      <c r="D1755" s="138"/>
      <c r="E1755"/>
      <c r="F1755" s="177"/>
      <c r="G1755" s="177"/>
      <c r="H1755" s="177"/>
      <c r="I1755" s="177"/>
      <c r="J1755" s="177"/>
      <c r="K1755" s="221"/>
      <c r="L1755" s="25"/>
    </row>
    <row r="1756" spans="1:12" s="169" customFormat="1" x14ac:dyDescent="0.2">
      <c r="A1756" s="138"/>
      <c r="B1756"/>
      <c r="C1756" s="138"/>
      <c r="D1756" s="138"/>
      <c r="E1756"/>
      <c r="F1756" s="177"/>
      <c r="G1756" s="177"/>
      <c r="H1756" s="177"/>
      <c r="I1756" s="177"/>
      <c r="J1756" s="177"/>
      <c r="K1756" s="221"/>
      <c r="L1756" s="25"/>
    </row>
    <row r="1757" spans="1:12" s="169" customFormat="1" x14ac:dyDescent="0.2">
      <c r="A1757" s="138"/>
      <c r="B1757"/>
      <c r="C1757" s="138"/>
      <c r="D1757" s="138"/>
      <c r="E1757"/>
      <c r="F1757" s="177"/>
      <c r="G1757" s="177"/>
      <c r="H1757" s="177"/>
      <c r="I1757" s="177"/>
      <c r="J1757" s="177"/>
      <c r="K1757" s="221"/>
      <c r="L1757" s="25"/>
    </row>
    <row r="1758" spans="1:12" s="169" customFormat="1" x14ac:dyDescent="0.2">
      <c r="A1758" s="138"/>
      <c r="B1758"/>
      <c r="C1758" s="138"/>
      <c r="D1758" s="138"/>
      <c r="E1758"/>
      <c r="F1758" s="177"/>
      <c r="G1758" s="177"/>
      <c r="H1758" s="177"/>
      <c r="I1758" s="177"/>
      <c r="J1758" s="177"/>
      <c r="K1758" s="221"/>
      <c r="L1758" s="25"/>
    </row>
    <row r="1759" spans="1:12" s="169" customFormat="1" x14ac:dyDescent="0.2">
      <c r="A1759" s="138"/>
      <c r="B1759"/>
      <c r="C1759" s="138"/>
      <c r="D1759" s="138"/>
      <c r="E1759"/>
      <c r="F1759" s="177"/>
      <c r="G1759" s="177"/>
      <c r="H1759" s="177"/>
      <c r="I1759" s="177"/>
      <c r="J1759" s="177"/>
      <c r="K1759" s="221"/>
      <c r="L1759" s="25"/>
    </row>
    <row r="1760" spans="1:12" s="169" customFormat="1" x14ac:dyDescent="0.2">
      <c r="A1760" s="138"/>
      <c r="B1760"/>
      <c r="C1760" s="138"/>
      <c r="D1760" s="138"/>
      <c r="E1760"/>
      <c r="F1760" s="177"/>
      <c r="G1760" s="177"/>
      <c r="H1760" s="177"/>
      <c r="I1760" s="177"/>
      <c r="J1760" s="177"/>
      <c r="K1760" s="221"/>
      <c r="L1760" s="25"/>
    </row>
    <row r="1761" spans="1:12" s="169" customFormat="1" x14ac:dyDescent="0.2">
      <c r="A1761" s="138"/>
      <c r="B1761"/>
      <c r="C1761" s="138"/>
      <c r="D1761" s="138"/>
      <c r="E1761"/>
      <c r="F1761" s="177"/>
      <c r="G1761" s="177"/>
      <c r="H1761" s="177"/>
      <c r="I1761" s="177"/>
      <c r="J1761" s="177"/>
      <c r="K1761" s="221"/>
      <c r="L1761" s="25"/>
    </row>
    <row r="1762" spans="1:12" s="169" customFormat="1" x14ac:dyDescent="0.2">
      <c r="A1762" s="138"/>
      <c r="B1762"/>
      <c r="C1762" s="138"/>
      <c r="D1762" s="138"/>
      <c r="E1762"/>
      <c r="F1762" s="177"/>
      <c r="G1762" s="177"/>
      <c r="H1762" s="177"/>
      <c r="I1762" s="177"/>
      <c r="J1762" s="177"/>
      <c r="K1762" s="221"/>
      <c r="L1762" s="25"/>
    </row>
    <row r="1763" spans="1:12" s="169" customFormat="1" x14ac:dyDescent="0.2">
      <c r="A1763" s="138"/>
      <c r="B1763"/>
      <c r="C1763" s="138"/>
      <c r="D1763" s="138"/>
      <c r="E1763"/>
      <c r="F1763" s="177"/>
      <c r="G1763" s="177"/>
      <c r="H1763" s="177"/>
      <c r="I1763" s="177"/>
      <c r="J1763" s="177"/>
      <c r="K1763" s="221"/>
      <c r="L1763" s="25"/>
    </row>
    <row r="1764" spans="1:12" s="169" customFormat="1" x14ac:dyDescent="0.2">
      <c r="A1764" s="138"/>
      <c r="B1764"/>
      <c r="C1764" s="138"/>
      <c r="D1764" s="138"/>
      <c r="E1764"/>
      <c r="F1764" s="177"/>
      <c r="G1764" s="177"/>
      <c r="H1764" s="177"/>
      <c r="I1764" s="177"/>
      <c r="J1764" s="177"/>
      <c r="K1764" s="221"/>
      <c r="L1764" s="25"/>
    </row>
    <row r="1765" spans="1:12" s="169" customFormat="1" x14ac:dyDescent="0.2">
      <c r="A1765" s="138"/>
      <c r="B1765"/>
      <c r="C1765" s="138"/>
      <c r="D1765" s="138"/>
      <c r="E1765"/>
      <c r="F1765" s="177"/>
      <c r="G1765" s="177"/>
      <c r="H1765" s="177"/>
      <c r="I1765" s="177"/>
      <c r="J1765" s="177"/>
      <c r="K1765" s="221"/>
      <c r="L1765" s="25"/>
    </row>
    <row r="1766" spans="1:12" s="169" customFormat="1" x14ac:dyDescent="0.2">
      <c r="A1766" s="138"/>
      <c r="B1766"/>
      <c r="C1766" s="138"/>
      <c r="D1766" s="138"/>
      <c r="E1766"/>
      <c r="F1766" s="177"/>
      <c r="G1766" s="177"/>
      <c r="H1766" s="177"/>
      <c r="I1766" s="177"/>
      <c r="J1766" s="177"/>
      <c r="K1766" s="221"/>
      <c r="L1766" s="25"/>
    </row>
    <row r="1767" spans="1:12" s="169" customFormat="1" x14ac:dyDescent="0.2">
      <c r="A1767" s="138"/>
      <c r="B1767"/>
      <c r="C1767" s="138"/>
      <c r="D1767" s="138"/>
      <c r="E1767"/>
      <c r="F1767" s="177"/>
      <c r="G1767" s="177"/>
      <c r="H1767" s="177"/>
      <c r="I1767" s="177"/>
      <c r="J1767" s="177"/>
      <c r="K1767" s="221"/>
      <c r="L1767" s="25"/>
    </row>
    <row r="1768" spans="1:12" s="169" customFormat="1" x14ac:dyDescent="0.2">
      <c r="A1768" s="138"/>
      <c r="B1768"/>
      <c r="C1768" s="138"/>
      <c r="D1768" s="138"/>
      <c r="E1768"/>
      <c r="F1768" s="177"/>
      <c r="G1768" s="177"/>
      <c r="H1768" s="177"/>
      <c r="I1768" s="177"/>
      <c r="J1768" s="177"/>
      <c r="K1768" s="221"/>
      <c r="L1768" s="25"/>
    </row>
    <row r="1769" spans="1:12" s="169" customFormat="1" x14ac:dyDescent="0.2">
      <c r="A1769" s="138"/>
      <c r="B1769"/>
      <c r="C1769" s="138"/>
      <c r="D1769" s="138"/>
      <c r="E1769"/>
      <c r="F1769" s="177"/>
      <c r="G1769" s="177"/>
      <c r="H1769" s="177"/>
      <c r="I1769" s="177"/>
      <c r="J1769" s="177"/>
      <c r="K1769" s="221"/>
      <c r="L1769" s="25"/>
    </row>
    <row r="1770" spans="1:12" s="169" customFormat="1" x14ac:dyDescent="0.2">
      <c r="A1770" s="138"/>
      <c r="B1770"/>
      <c r="C1770" s="138"/>
      <c r="D1770" s="138"/>
      <c r="E1770"/>
      <c r="F1770" s="177"/>
      <c r="G1770" s="177"/>
      <c r="H1770" s="177"/>
      <c r="I1770" s="177"/>
      <c r="J1770" s="177"/>
      <c r="K1770" s="221"/>
      <c r="L1770" s="25"/>
    </row>
    <row r="1771" spans="1:12" s="169" customFormat="1" x14ac:dyDescent="0.2">
      <c r="A1771" s="138"/>
      <c r="B1771"/>
      <c r="C1771" s="138"/>
      <c r="D1771" s="138"/>
      <c r="E1771"/>
      <c r="F1771" s="177"/>
      <c r="G1771" s="177"/>
      <c r="H1771" s="177"/>
      <c r="I1771" s="177"/>
      <c r="J1771" s="177"/>
      <c r="K1771" s="221"/>
      <c r="L1771" s="25"/>
    </row>
    <row r="1772" spans="1:12" s="169" customFormat="1" x14ac:dyDescent="0.2">
      <c r="A1772" s="138"/>
      <c r="B1772"/>
      <c r="C1772" s="138"/>
      <c r="D1772" s="138"/>
      <c r="E1772"/>
      <c r="F1772" s="177"/>
      <c r="G1772" s="177"/>
      <c r="H1772" s="177"/>
      <c r="I1772" s="177"/>
      <c r="J1772" s="177"/>
      <c r="K1772" s="221"/>
      <c r="L1772" s="25"/>
    </row>
    <row r="1773" spans="1:12" s="169" customFormat="1" x14ac:dyDescent="0.2">
      <c r="A1773" s="138"/>
      <c r="B1773"/>
      <c r="C1773" s="138"/>
      <c r="D1773" s="138"/>
      <c r="E1773"/>
      <c r="F1773" s="177"/>
      <c r="G1773" s="177"/>
      <c r="H1773" s="177"/>
      <c r="I1773" s="177"/>
      <c r="J1773" s="177"/>
      <c r="K1773" s="221"/>
      <c r="L1773" s="25"/>
    </row>
    <row r="1774" spans="1:12" s="169" customFormat="1" x14ac:dyDescent="0.2">
      <c r="A1774" s="138"/>
      <c r="B1774"/>
      <c r="C1774" s="138"/>
      <c r="D1774" s="138"/>
      <c r="E1774"/>
      <c r="F1774" s="177"/>
      <c r="G1774" s="177"/>
      <c r="H1774" s="177"/>
      <c r="I1774" s="177"/>
      <c r="J1774" s="177"/>
      <c r="K1774" s="221"/>
      <c r="L1774" s="25"/>
    </row>
    <row r="1775" spans="1:12" s="169" customFormat="1" x14ac:dyDescent="0.2">
      <c r="A1775" s="138"/>
      <c r="B1775"/>
      <c r="C1775" s="138"/>
      <c r="D1775" s="138"/>
      <c r="E1775"/>
      <c r="F1775" s="177"/>
      <c r="G1775" s="177"/>
      <c r="H1775" s="177"/>
      <c r="I1775" s="177"/>
      <c r="J1775" s="177"/>
      <c r="K1775" s="221"/>
      <c r="L1775" s="25"/>
    </row>
    <row r="1776" spans="1:12" s="169" customFormat="1" x14ac:dyDescent="0.2">
      <c r="A1776" s="138"/>
      <c r="B1776"/>
      <c r="C1776" s="138"/>
      <c r="D1776" s="138"/>
      <c r="E1776"/>
      <c r="F1776" s="177"/>
      <c r="G1776" s="177"/>
      <c r="H1776" s="177"/>
      <c r="I1776" s="177"/>
      <c r="J1776" s="177"/>
      <c r="K1776" s="221"/>
      <c r="L1776" s="25"/>
    </row>
    <row r="1777" spans="1:12" s="169" customFormat="1" x14ac:dyDescent="0.2">
      <c r="A1777" s="138"/>
      <c r="B1777"/>
      <c r="C1777" s="138"/>
      <c r="D1777" s="138"/>
      <c r="E1777"/>
      <c r="F1777" s="177"/>
      <c r="G1777" s="177"/>
      <c r="H1777" s="177"/>
      <c r="I1777" s="177"/>
      <c r="J1777" s="177"/>
      <c r="K1777" s="221"/>
      <c r="L1777" s="25"/>
    </row>
    <row r="1778" spans="1:12" s="169" customFormat="1" x14ac:dyDescent="0.2">
      <c r="A1778" s="138"/>
      <c r="B1778"/>
      <c r="C1778" s="138"/>
      <c r="D1778" s="138"/>
      <c r="E1778"/>
      <c r="F1778" s="177"/>
      <c r="G1778" s="177"/>
      <c r="H1778" s="177"/>
      <c r="I1778" s="177"/>
      <c r="J1778" s="177"/>
      <c r="K1778" s="221"/>
      <c r="L1778" s="25"/>
    </row>
    <row r="1779" spans="1:12" s="169" customFormat="1" x14ac:dyDescent="0.2">
      <c r="A1779" s="138"/>
      <c r="B1779"/>
      <c r="C1779" s="138"/>
      <c r="D1779" s="138"/>
      <c r="E1779"/>
      <c r="F1779" s="177"/>
      <c r="G1779" s="177"/>
      <c r="H1779" s="177"/>
      <c r="I1779" s="177"/>
      <c r="J1779" s="177"/>
      <c r="K1779" s="221"/>
      <c r="L1779" s="25"/>
    </row>
    <row r="1780" spans="1:12" s="169" customFormat="1" x14ac:dyDescent="0.2">
      <c r="A1780" s="138"/>
      <c r="B1780"/>
      <c r="C1780" s="138"/>
      <c r="D1780" s="138"/>
      <c r="E1780"/>
      <c r="F1780" s="177"/>
      <c r="G1780" s="177"/>
      <c r="H1780" s="177"/>
      <c r="I1780" s="177"/>
      <c r="J1780" s="177"/>
      <c r="K1780" s="221"/>
      <c r="L1780" s="25"/>
    </row>
    <row r="1781" spans="1:12" s="169" customFormat="1" x14ac:dyDescent="0.2">
      <c r="A1781" s="138"/>
      <c r="B1781"/>
      <c r="C1781" s="138"/>
      <c r="D1781" s="138"/>
      <c r="E1781"/>
      <c r="F1781" s="177"/>
      <c r="G1781" s="177"/>
      <c r="H1781" s="177"/>
      <c r="I1781" s="177"/>
      <c r="J1781" s="177"/>
      <c r="K1781" s="221"/>
      <c r="L1781" s="25"/>
    </row>
    <row r="1782" spans="1:12" s="169" customFormat="1" x14ac:dyDescent="0.2">
      <c r="A1782" s="138"/>
      <c r="B1782"/>
      <c r="C1782" s="138"/>
      <c r="D1782" s="138"/>
      <c r="E1782"/>
      <c r="F1782" s="177"/>
      <c r="G1782" s="177"/>
      <c r="H1782" s="177"/>
      <c r="I1782" s="177"/>
      <c r="J1782" s="177"/>
      <c r="K1782" s="221"/>
      <c r="L1782" s="25"/>
    </row>
    <row r="1783" spans="1:12" s="169" customFormat="1" x14ac:dyDescent="0.2">
      <c r="A1783" s="138"/>
      <c r="B1783"/>
      <c r="C1783" s="138"/>
      <c r="D1783" s="138"/>
      <c r="E1783"/>
      <c r="F1783" s="177"/>
      <c r="G1783" s="177"/>
      <c r="H1783" s="177"/>
      <c r="I1783" s="177"/>
      <c r="J1783" s="177"/>
      <c r="K1783" s="221"/>
      <c r="L1783" s="25"/>
    </row>
    <row r="1784" spans="1:12" s="169" customFormat="1" x14ac:dyDescent="0.2">
      <c r="A1784" s="138"/>
      <c r="B1784"/>
      <c r="C1784" s="138"/>
      <c r="D1784" s="138"/>
      <c r="E1784"/>
      <c r="F1784" s="177"/>
      <c r="G1784" s="177"/>
      <c r="H1784" s="177"/>
      <c r="I1784" s="177"/>
      <c r="J1784" s="177"/>
      <c r="K1784" s="221"/>
      <c r="L1784" s="25"/>
    </row>
    <row r="1785" spans="1:12" s="169" customFormat="1" x14ac:dyDescent="0.2">
      <c r="A1785" s="138"/>
      <c r="B1785"/>
      <c r="C1785" s="138"/>
      <c r="D1785" s="138"/>
      <c r="E1785"/>
      <c r="F1785" s="177"/>
      <c r="G1785" s="177"/>
      <c r="H1785" s="177"/>
      <c r="I1785" s="177"/>
      <c r="J1785" s="177"/>
      <c r="K1785" s="221"/>
      <c r="L1785" s="25"/>
    </row>
    <row r="1786" spans="1:12" s="169" customFormat="1" x14ac:dyDescent="0.2">
      <c r="A1786" s="138"/>
      <c r="B1786"/>
      <c r="C1786" s="138"/>
      <c r="D1786" s="138"/>
      <c r="E1786"/>
      <c r="F1786" s="177"/>
      <c r="G1786" s="177"/>
      <c r="H1786" s="177"/>
      <c r="I1786" s="177"/>
      <c r="J1786" s="177"/>
      <c r="K1786" s="221"/>
      <c r="L1786" s="25"/>
    </row>
    <row r="1787" spans="1:12" s="169" customFormat="1" x14ac:dyDescent="0.2">
      <c r="A1787" s="138"/>
      <c r="B1787"/>
      <c r="C1787" s="138"/>
      <c r="D1787" s="138"/>
      <c r="E1787"/>
      <c r="F1787" s="177"/>
      <c r="G1787" s="177"/>
      <c r="H1787" s="177"/>
      <c r="I1787" s="177"/>
      <c r="J1787" s="177"/>
      <c r="K1787" s="221"/>
      <c r="L1787" s="25"/>
    </row>
    <row r="1788" spans="1:12" s="169" customFormat="1" x14ac:dyDescent="0.2">
      <c r="A1788" s="138"/>
      <c r="B1788"/>
      <c r="C1788" s="138"/>
      <c r="D1788" s="138"/>
      <c r="E1788"/>
      <c r="F1788" s="177"/>
      <c r="G1788" s="177"/>
      <c r="H1788" s="177"/>
      <c r="I1788" s="177"/>
      <c r="J1788" s="177"/>
      <c r="K1788" s="221"/>
      <c r="L1788" s="25"/>
    </row>
    <row r="1789" spans="1:12" s="169" customFormat="1" x14ac:dyDescent="0.2">
      <c r="A1789" s="138"/>
      <c r="B1789"/>
      <c r="C1789" s="138"/>
      <c r="D1789" s="138"/>
      <c r="E1789"/>
      <c r="F1789" s="177"/>
      <c r="G1789" s="177"/>
      <c r="H1789" s="177"/>
      <c r="I1789" s="177"/>
      <c r="J1789" s="177"/>
      <c r="K1789" s="221"/>
      <c r="L1789" s="25"/>
    </row>
    <row r="1790" spans="1:12" s="169" customFormat="1" x14ac:dyDescent="0.2">
      <c r="A1790" s="138"/>
      <c r="B1790"/>
      <c r="C1790" s="138"/>
      <c r="D1790" s="138"/>
      <c r="E1790"/>
      <c r="F1790" s="177"/>
      <c r="G1790" s="177"/>
      <c r="H1790" s="177"/>
      <c r="I1790" s="177"/>
      <c r="J1790" s="177"/>
      <c r="K1790" s="221"/>
      <c r="L1790" s="25"/>
    </row>
    <row r="1791" spans="1:12" s="169" customFormat="1" x14ac:dyDescent="0.2">
      <c r="A1791" s="138"/>
      <c r="B1791"/>
      <c r="C1791" s="138"/>
      <c r="D1791" s="138"/>
      <c r="E1791"/>
      <c r="F1791" s="177"/>
      <c r="G1791" s="177"/>
      <c r="H1791" s="177"/>
      <c r="I1791" s="177"/>
      <c r="J1791" s="177"/>
      <c r="K1791" s="221"/>
      <c r="L1791" s="25"/>
    </row>
    <row r="1792" spans="1:12" s="169" customFormat="1" x14ac:dyDescent="0.2">
      <c r="A1792" s="138"/>
      <c r="B1792"/>
      <c r="C1792" s="138"/>
      <c r="D1792" s="138"/>
      <c r="E1792"/>
      <c r="F1792" s="177"/>
      <c r="G1792" s="177"/>
      <c r="H1792" s="177"/>
      <c r="I1792" s="177"/>
      <c r="J1792" s="177"/>
      <c r="K1792" s="221"/>
      <c r="L1792" s="25"/>
    </row>
    <row r="1793" spans="1:12" s="169" customFormat="1" x14ac:dyDescent="0.2">
      <c r="A1793" s="138"/>
      <c r="B1793"/>
      <c r="C1793" s="138"/>
      <c r="D1793" s="138"/>
      <c r="E1793"/>
      <c r="F1793" s="177"/>
      <c r="G1793" s="177"/>
      <c r="H1793" s="177"/>
      <c r="I1793" s="177"/>
      <c r="J1793" s="177"/>
      <c r="K1793" s="221"/>
      <c r="L1793" s="25"/>
    </row>
    <row r="1794" spans="1:12" s="169" customFormat="1" x14ac:dyDescent="0.2">
      <c r="A1794" s="138"/>
      <c r="B1794"/>
      <c r="C1794" s="138"/>
      <c r="D1794" s="138"/>
      <c r="E1794"/>
      <c r="F1794" s="177"/>
      <c r="G1794" s="177"/>
      <c r="H1794" s="177"/>
      <c r="I1794" s="177"/>
      <c r="J1794" s="177"/>
      <c r="K1794" s="221"/>
      <c r="L1794" s="25"/>
    </row>
    <row r="1795" spans="1:12" s="169" customFormat="1" x14ac:dyDescent="0.2">
      <c r="A1795" s="138"/>
      <c r="B1795"/>
      <c r="C1795" s="138"/>
      <c r="D1795" s="138"/>
      <c r="E1795"/>
      <c r="F1795" s="177"/>
      <c r="G1795" s="177"/>
      <c r="H1795" s="177"/>
      <c r="I1795" s="177"/>
      <c r="J1795" s="177"/>
      <c r="K1795" s="221"/>
      <c r="L1795" s="25"/>
    </row>
    <row r="1796" spans="1:12" s="169" customFormat="1" x14ac:dyDescent="0.2">
      <c r="A1796" s="138"/>
      <c r="B1796"/>
      <c r="C1796" s="138"/>
      <c r="D1796" s="138"/>
      <c r="E1796"/>
      <c r="F1796" s="177"/>
      <c r="G1796" s="177"/>
      <c r="H1796" s="177"/>
      <c r="I1796" s="177"/>
      <c r="J1796" s="177"/>
      <c r="K1796" s="221"/>
      <c r="L1796" s="25"/>
    </row>
    <row r="1797" spans="1:12" s="169" customFormat="1" x14ac:dyDescent="0.2">
      <c r="A1797" s="138"/>
      <c r="B1797"/>
      <c r="C1797" s="138"/>
      <c r="D1797" s="138"/>
      <c r="E1797"/>
      <c r="F1797" s="177"/>
      <c r="G1797" s="177"/>
      <c r="H1797" s="177"/>
      <c r="I1797" s="177"/>
      <c r="J1797" s="177"/>
      <c r="K1797" s="221"/>
      <c r="L1797" s="25"/>
    </row>
    <row r="1798" spans="1:12" s="169" customFormat="1" x14ac:dyDescent="0.2">
      <c r="A1798" s="138"/>
      <c r="B1798"/>
      <c r="C1798" s="138"/>
      <c r="D1798" s="138"/>
      <c r="E1798"/>
      <c r="F1798" s="177"/>
      <c r="G1798" s="177"/>
      <c r="H1798" s="177"/>
      <c r="I1798" s="177"/>
      <c r="J1798" s="177"/>
      <c r="K1798" s="221"/>
      <c r="L1798" s="25"/>
    </row>
    <row r="1799" spans="1:12" s="169" customFormat="1" x14ac:dyDescent="0.2">
      <c r="A1799" s="138"/>
      <c r="B1799"/>
      <c r="C1799" s="138"/>
      <c r="D1799" s="138"/>
      <c r="E1799"/>
      <c r="F1799" s="177"/>
      <c r="G1799" s="177"/>
      <c r="H1799" s="177"/>
      <c r="I1799" s="177"/>
      <c r="J1799" s="177"/>
      <c r="K1799" s="221"/>
      <c r="L1799" s="25"/>
    </row>
    <row r="1800" spans="1:12" s="169" customFormat="1" x14ac:dyDescent="0.2">
      <c r="A1800" s="138"/>
      <c r="B1800"/>
      <c r="C1800" s="138"/>
      <c r="D1800" s="138"/>
      <c r="E1800"/>
      <c r="F1800" s="177"/>
      <c r="G1800" s="177"/>
      <c r="H1800" s="177"/>
      <c r="I1800" s="177"/>
      <c r="J1800" s="177"/>
      <c r="K1800" s="221"/>
      <c r="L1800" s="25"/>
    </row>
    <row r="1801" spans="1:12" s="169" customFormat="1" x14ac:dyDescent="0.2">
      <c r="A1801" s="138"/>
      <c r="B1801"/>
      <c r="C1801" s="138"/>
      <c r="D1801" s="138"/>
      <c r="E1801"/>
      <c r="F1801" s="177"/>
      <c r="G1801" s="177"/>
      <c r="H1801" s="177"/>
      <c r="I1801" s="177"/>
      <c r="J1801" s="177"/>
      <c r="K1801" s="221"/>
      <c r="L1801" s="25"/>
    </row>
    <row r="1802" spans="1:12" s="169" customFormat="1" x14ac:dyDescent="0.2">
      <c r="A1802" s="138"/>
      <c r="B1802"/>
      <c r="C1802" s="138"/>
      <c r="D1802" s="138"/>
      <c r="E1802"/>
      <c r="F1802" s="177"/>
      <c r="G1802" s="177"/>
      <c r="H1802" s="177"/>
      <c r="I1802" s="177"/>
      <c r="J1802" s="177"/>
      <c r="K1802" s="221"/>
      <c r="L1802" s="25"/>
    </row>
    <row r="1803" spans="1:12" s="169" customFormat="1" x14ac:dyDescent="0.2">
      <c r="A1803" s="138"/>
      <c r="B1803"/>
      <c r="C1803" s="138"/>
      <c r="D1803" s="138"/>
      <c r="E1803"/>
      <c r="F1803" s="177"/>
      <c r="G1803" s="177"/>
      <c r="H1803" s="177"/>
      <c r="I1803" s="177"/>
      <c r="J1803" s="177"/>
      <c r="K1803" s="221"/>
      <c r="L1803" s="25"/>
    </row>
    <row r="1804" spans="1:12" s="169" customFormat="1" x14ac:dyDescent="0.2">
      <c r="A1804" s="138"/>
      <c r="B1804"/>
      <c r="C1804" s="138"/>
      <c r="D1804" s="138"/>
      <c r="E1804"/>
      <c r="F1804" s="177"/>
      <c r="G1804" s="177"/>
      <c r="H1804" s="177"/>
      <c r="I1804" s="177"/>
      <c r="J1804" s="177"/>
      <c r="K1804" s="221"/>
      <c r="L1804" s="25"/>
    </row>
    <row r="1805" spans="1:12" s="169" customFormat="1" x14ac:dyDescent="0.2">
      <c r="A1805" s="138"/>
      <c r="B1805"/>
      <c r="C1805" s="138"/>
      <c r="D1805" s="138"/>
      <c r="E1805"/>
      <c r="F1805" s="177"/>
      <c r="G1805" s="177"/>
      <c r="H1805" s="177"/>
      <c r="I1805" s="177"/>
      <c r="J1805" s="177"/>
      <c r="K1805" s="221"/>
      <c r="L1805" s="25"/>
    </row>
    <row r="1806" spans="1:12" s="169" customFormat="1" x14ac:dyDescent="0.2">
      <c r="A1806" s="138"/>
      <c r="B1806"/>
      <c r="C1806" s="138"/>
      <c r="D1806" s="138"/>
      <c r="E1806"/>
      <c r="F1806" s="177"/>
      <c r="G1806" s="177"/>
      <c r="H1806" s="177"/>
      <c r="I1806" s="177"/>
      <c r="J1806" s="177"/>
      <c r="K1806" s="221"/>
      <c r="L1806" s="25"/>
    </row>
    <row r="1807" spans="1:12" s="169" customFormat="1" x14ac:dyDescent="0.2">
      <c r="A1807" s="138"/>
      <c r="B1807"/>
      <c r="C1807" s="138"/>
      <c r="D1807" s="138"/>
      <c r="E1807"/>
      <c r="F1807" s="177"/>
      <c r="G1807" s="177"/>
      <c r="H1807" s="177"/>
      <c r="I1807" s="177"/>
      <c r="J1807" s="177"/>
      <c r="K1807" s="221"/>
      <c r="L1807" s="25"/>
    </row>
    <row r="1808" spans="1:12" s="169" customFormat="1" x14ac:dyDescent="0.2">
      <c r="A1808" s="138"/>
      <c r="B1808"/>
      <c r="C1808" s="138"/>
      <c r="D1808" s="138"/>
      <c r="E1808"/>
      <c r="F1808" s="177"/>
      <c r="G1808" s="177"/>
      <c r="H1808" s="177"/>
      <c r="I1808" s="177"/>
      <c r="J1808" s="177"/>
      <c r="K1808" s="221"/>
      <c r="L1808" s="25"/>
    </row>
    <row r="1809" spans="1:12" s="169" customFormat="1" x14ac:dyDescent="0.2">
      <c r="A1809" s="138"/>
      <c r="B1809"/>
      <c r="C1809" s="138"/>
      <c r="D1809" s="138"/>
      <c r="E1809"/>
      <c r="F1809" s="177"/>
      <c r="G1809" s="177"/>
      <c r="H1809" s="177"/>
      <c r="I1809" s="177"/>
      <c r="J1809" s="177"/>
      <c r="K1809" s="221"/>
      <c r="L1809" s="25"/>
    </row>
    <row r="1810" spans="1:12" s="169" customFormat="1" x14ac:dyDescent="0.2">
      <c r="A1810" s="138"/>
      <c r="B1810"/>
      <c r="C1810" s="138"/>
      <c r="D1810" s="138"/>
      <c r="E1810"/>
      <c r="F1810" s="177"/>
      <c r="G1810" s="177"/>
      <c r="H1810" s="177"/>
      <c r="I1810" s="177"/>
      <c r="J1810" s="177"/>
      <c r="K1810" s="221"/>
      <c r="L1810" s="25"/>
    </row>
    <row r="1811" spans="1:12" s="169" customFormat="1" x14ac:dyDescent="0.2">
      <c r="A1811" s="138"/>
      <c r="B1811"/>
      <c r="C1811" s="138"/>
      <c r="D1811" s="138"/>
      <c r="E1811"/>
      <c r="F1811" s="177"/>
      <c r="G1811" s="177"/>
      <c r="H1811" s="177"/>
      <c r="I1811" s="177"/>
      <c r="J1811" s="177"/>
      <c r="K1811" s="221"/>
      <c r="L1811" s="25"/>
    </row>
    <row r="1812" spans="1:12" s="169" customFormat="1" x14ac:dyDescent="0.2">
      <c r="A1812" s="138"/>
      <c r="B1812"/>
      <c r="C1812" s="138"/>
      <c r="D1812" s="138"/>
      <c r="E1812"/>
      <c r="F1812" s="177"/>
      <c r="G1812" s="177"/>
      <c r="H1812" s="177"/>
      <c r="I1812" s="177"/>
      <c r="J1812" s="177"/>
      <c r="K1812" s="221"/>
      <c r="L1812" s="25"/>
    </row>
    <row r="1813" spans="1:12" s="169" customFormat="1" x14ac:dyDescent="0.2">
      <c r="A1813" s="138"/>
      <c r="B1813"/>
      <c r="C1813" s="138"/>
      <c r="D1813" s="138"/>
      <c r="E1813"/>
      <c r="F1813" s="177"/>
      <c r="G1813" s="177"/>
      <c r="H1813" s="177"/>
      <c r="I1813" s="177"/>
      <c r="J1813" s="177"/>
      <c r="K1813" s="221"/>
      <c r="L1813" s="25"/>
    </row>
    <row r="1814" spans="1:12" s="169" customFormat="1" x14ac:dyDescent="0.2">
      <c r="A1814" s="138"/>
      <c r="B1814"/>
      <c r="C1814" s="138"/>
      <c r="D1814" s="138"/>
      <c r="E1814"/>
      <c r="F1814" s="177"/>
      <c r="G1814" s="177"/>
      <c r="H1814" s="177"/>
      <c r="I1814" s="177"/>
      <c r="J1814" s="177"/>
      <c r="K1814" s="221"/>
      <c r="L1814" s="25"/>
    </row>
    <row r="1815" spans="1:12" s="169" customFormat="1" x14ac:dyDescent="0.2">
      <c r="A1815" s="138"/>
      <c r="B1815"/>
      <c r="C1815" s="138"/>
      <c r="D1815" s="138"/>
      <c r="E1815"/>
      <c r="F1815" s="177"/>
      <c r="G1815" s="177"/>
      <c r="H1815" s="177"/>
      <c r="I1815" s="177"/>
      <c r="J1815" s="177"/>
      <c r="K1815" s="221"/>
      <c r="L1815" s="25"/>
    </row>
    <row r="1816" spans="1:12" s="169" customFormat="1" x14ac:dyDescent="0.2">
      <c r="A1816" s="138"/>
      <c r="B1816"/>
      <c r="C1816" s="138"/>
      <c r="D1816" s="138"/>
      <c r="E1816"/>
      <c r="F1816" s="177"/>
      <c r="G1816" s="177"/>
      <c r="H1816" s="177"/>
      <c r="I1816" s="177"/>
      <c r="J1816" s="177"/>
      <c r="K1816" s="221"/>
      <c r="L1816" s="25"/>
    </row>
    <row r="1817" spans="1:12" s="169" customFormat="1" x14ac:dyDescent="0.2">
      <c r="A1817" s="138"/>
      <c r="B1817"/>
      <c r="C1817" s="138"/>
      <c r="D1817" s="138"/>
      <c r="E1817"/>
      <c r="F1817" s="177"/>
      <c r="G1817" s="177"/>
      <c r="H1817" s="177"/>
      <c r="I1817" s="177"/>
      <c r="J1817" s="177"/>
      <c r="K1817" s="221"/>
      <c r="L1817" s="25"/>
    </row>
    <row r="1818" spans="1:12" s="169" customFormat="1" x14ac:dyDescent="0.2">
      <c r="A1818" s="138"/>
      <c r="B1818"/>
      <c r="C1818" s="138"/>
      <c r="D1818" s="138"/>
      <c r="E1818"/>
      <c r="F1818" s="177"/>
      <c r="G1818" s="177"/>
      <c r="H1818" s="177"/>
      <c r="I1818" s="177"/>
      <c r="J1818" s="177"/>
      <c r="K1818" s="221"/>
      <c r="L1818" s="25"/>
    </row>
    <row r="1819" spans="1:12" s="169" customFormat="1" x14ac:dyDescent="0.2">
      <c r="A1819" s="138"/>
      <c r="B1819"/>
      <c r="C1819" s="138"/>
      <c r="D1819" s="138"/>
      <c r="E1819"/>
      <c r="F1819" s="177"/>
      <c r="G1819" s="177"/>
      <c r="H1819" s="177"/>
      <c r="I1819" s="177"/>
      <c r="J1819" s="177"/>
      <c r="K1819" s="221"/>
      <c r="L1819" s="25"/>
    </row>
    <row r="1820" spans="1:12" s="169" customFormat="1" x14ac:dyDescent="0.2">
      <c r="A1820" s="138"/>
      <c r="B1820"/>
      <c r="C1820" s="138"/>
      <c r="D1820" s="138"/>
      <c r="E1820"/>
      <c r="F1820" s="177"/>
      <c r="G1820" s="177"/>
      <c r="H1820" s="177"/>
      <c r="I1820" s="177"/>
      <c r="J1820" s="177"/>
      <c r="K1820" s="221"/>
      <c r="L1820" s="25"/>
    </row>
    <row r="1821" spans="1:12" s="169" customFormat="1" x14ac:dyDescent="0.2">
      <c r="A1821" s="138"/>
      <c r="B1821"/>
      <c r="C1821" s="138"/>
      <c r="D1821" s="138"/>
      <c r="E1821"/>
      <c r="F1821" s="177"/>
      <c r="G1821" s="177"/>
      <c r="H1821" s="177"/>
      <c r="I1821" s="177"/>
      <c r="J1821" s="177"/>
      <c r="K1821" s="221"/>
      <c r="L1821" s="25"/>
    </row>
    <row r="1822" spans="1:12" s="169" customFormat="1" x14ac:dyDescent="0.2">
      <c r="A1822" s="138"/>
      <c r="B1822"/>
      <c r="C1822" s="138"/>
      <c r="D1822" s="138"/>
      <c r="E1822"/>
      <c r="F1822" s="177"/>
      <c r="G1822" s="177"/>
      <c r="H1822" s="177"/>
      <c r="I1822" s="177"/>
      <c r="J1822" s="177"/>
      <c r="K1822" s="221"/>
      <c r="L1822" s="25"/>
    </row>
    <row r="1823" spans="1:12" s="169" customFormat="1" x14ac:dyDescent="0.2">
      <c r="A1823" s="138"/>
      <c r="B1823"/>
      <c r="C1823" s="138"/>
      <c r="D1823" s="138"/>
      <c r="E1823"/>
      <c r="F1823" s="177"/>
      <c r="G1823" s="177"/>
      <c r="H1823" s="177"/>
      <c r="I1823" s="177"/>
      <c r="J1823" s="177"/>
      <c r="K1823" s="221"/>
      <c r="L1823" s="25"/>
    </row>
    <row r="1824" spans="1:12" s="169" customFormat="1" x14ac:dyDescent="0.2">
      <c r="A1824" s="138"/>
      <c r="B1824"/>
      <c r="C1824" s="138"/>
      <c r="D1824" s="138"/>
      <c r="E1824"/>
      <c r="F1824" s="177"/>
      <c r="G1824" s="177"/>
      <c r="H1824" s="177"/>
      <c r="I1824" s="177"/>
      <c r="J1824" s="177"/>
      <c r="K1824" s="221"/>
      <c r="L1824" s="25"/>
    </row>
    <row r="1825" spans="1:12" s="169" customFormat="1" x14ac:dyDescent="0.2">
      <c r="A1825" s="138"/>
      <c r="B1825"/>
      <c r="C1825" s="138"/>
      <c r="D1825" s="138"/>
      <c r="E1825"/>
      <c r="F1825" s="177"/>
      <c r="G1825" s="177"/>
      <c r="H1825" s="177"/>
      <c r="I1825" s="177"/>
      <c r="J1825" s="177"/>
      <c r="K1825" s="221"/>
      <c r="L1825" s="25"/>
    </row>
    <row r="1826" spans="1:12" s="169" customFormat="1" x14ac:dyDescent="0.2">
      <c r="A1826" s="138"/>
      <c r="B1826"/>
      <c r="C1826" s="138"/>
      <c r="D1826" s="138"/>
      <c r="E1826"/>
      <c r="F1826" s="177"/>
      <c r="G1826" s="177"/>
      <c r="H1826" s="177"/>
      <c r="I1826" s="177"/>
      <c r="J1826" s="177"/>
      <c r="K1826" s="221"/>
      <c r="L1826" s="25"/>
    </row>
    <row r="1827" spans="1:12" s="169" customFormat="1" x14ac:dyDescent="0.2">
      <c r="A1827" s="138"/>
      <c r="B1827"/>
      <c r="C1827" s="138"/>
      <c r="D1827" s="138"/>
      <c r="E1827"/>
      <c r="F1827" s="177"/>
      <c r="G1827" s="177"/>
      <c r="H1827" s="177"/>
      <c r="I1827" s="177"/>
      <c r="J1827" s="177"/>
      <c r="K1827" s="221"/>
      <c r="L1827" s="25"/>
    </row>
    <row r="1828" spans="1:12" s="169" customFormat="1" x14ac:dyDescent="0.2">
      <c r="A1828" s="138"/>
      <c r="B1828"/>
      <c r="C1828" s="138"/>
      <c r="D1828" s="138"/>
      <c r="E1828"/>
      <c r="F1828" s="177"/>
      <c r="G1828" s="177"/>
      <c r="H1828" s="177"/>
      <c r="I1828" s="177"/>
      <c r="J1828" s="177"/>
      <c r="K1828" s="221"/>
      <c r="L1828" s="25"/>
    </row>
    <row r="1829" spans="1:12" s="169" customFormat="1" x14ac:dyDescent="0.2">
      <c r="A1829" s="138"/>
      <c r="B1829"/>
      <c r="C1829" s="138"/>
      <c r="D1829" s="138"/>
      <c r="E1829"/>
      <c r="F1829" s="177"/>
      <c r="G1829" s="177"/>
      <c r="H1829" s="177"/>
      <c r="I1829" s="177"/>
      <c r="J1829" s="177"/>
      <c r="K1829" s="221"/>
      <c r="L1829" s="25"/>
    </row>
    <row r="1830" spans="1:12" s="169" customFormat="1" x14ac:dyDescent="0.2">
      <c r="A1830" s="138"/>
      <c r="B1830"/>
      <c r="C1830" s="138"/>
      <c r="D1830" s="138"/>
      <c r="E1830"/>
      <c r="F1830" s="177"/>
      <c r="G1830" s="177"/>
      <c r="H1830" s="177"/>
      <c r="I1830" s="177"/>
      <c r="J1830" s="177"/>
      <c r="K1830" s="221"/>
      <c r="L1830" s="25"/>
    </row>
    <row r="1831" spans="1:12" s="169" customFormat="1" x14ac:dyDescent="0.2">
      <c r="A1831" s="138"/>
      <c r="B1831"/>
      <c r="C1831" s="138"/>
      <c r="D1831" s="138"/>
      <c r="E1831"/>
      <c r="F1831" s="177"/>
      <c r="G1831" s="177"/>
      <c r="H1831" s="177"/>
      <c r="I1831" s="177"/>
      <c r="J1831" s="177"/>
      <c r="K1831" s="221"/>
      <c r="L1831" s="25"/>
    </row>
    <row r="1832" spans="1:12" s="169" customFormat="1" x14ac:dyDescent="0.2">
      <c r="A1832" s="138"/>
      <c r="B1832"/>
      <c r="C1832" s="138"/>
      <c r="D1832" s="138"/>
      <c r="E1832"/>
      <c r="F1832" s="177"/>
      <c r="G1832" s="177"/>
      <c r="H1832" s="177"/>
      <c r="I1832" s="177"/>
      <c r="J1832" s="177"/>
      <c r="K1832" s="221"/>
      <c r="L1832" s="25"/>
    </row>
    <row r="1833" spans="1:12" s="169" customFormat="1" x14ac:dyDescent="0.2">
      <c r="A1833" s="138"/>
      <c r="B1833"/>
      <c r="C1833" s="138"/>
      <c r="D1833" s="138"/>
      <c r="E1833"/>
      <c r="F1833" s="177"/>
      <c r="G1833" s="177"/>
      <c r="H1833" s="177"/>
      <c r="I1833" s="177"/>
      <c r="J1833" s="177"/>
      <c r="K1833" s="221"/>
      <c r="L1833" s="25"/>
    </row>
    <row r="1834" spans="1:12" s="169" customFormat="1" x14ac:dyDescent="0.2">
      <c r="A1834" s="138"/>
      <c r="B1834"/>
      <c r="C1834" s="138"/>
      <c r="D1834" s="138"/>
      <c r="E1834"/>
      <c r="F1834" s="177"/>
      <c r="G1834" s="177"/>
      <c r="H1834" s="177"/>
      <c r="I1834" s="177"/>
      <c r="J1834" s="177"/>
      <c r="K1834" s="221"/>
      <c r="L1834" s="25"/>
    </row>
    <row r="1835" spans="1:12" s="169" customFormat="1" x14ac:dyDescent="0.2">
      <c r="A1835" s="138"/>
      <c r="B1835"/>
      <c r="C1835" s="138"/>
      <c r="D1835" s="138"/>
      <c r="E1835"/>
      <c r="F1835" s="177"/>
      <c r="G1835" s="177"/>
      <c r="H1835" s="177"/>
      <c r="I1835" s="177"/>
      <c r="J1835" s="177"/>
      <c r="K1835" s="221"/>
      <c r="L1835" s="25"/>
    </row>
    <row r="1836" spans="1:12" s="169" customFormat="1" x14ac:dyDescent="0.2">
      <c r="A1836" s="138"/>
      <c r="B1836"/>
      <c r="C1836" s="138"/>
      <c r="D1836" s="138"/>
      <c r="E1836"/>
      <c r="F1836" s="177"/>
      <c r="G1836" s="177"/>
      <c r="H1836" s="177"/>
      <c r="I1836" s="177"/>
      <c r="J1836" s="177"/>
      <c r="K1836" s="221"/>
      <c r="L1836" s="25"/>
    </row>
    <row r="1837" spans="1:12" s="169" customFormat="1" x14ac:dyDescent="0.2">
      <c r="A1837" s="138"/>
      <c r="B1837"/>
      <c r="C1837" s="138"/>
      <c r="D1837" s="138"/>
      <c r="E1837"/>
      <c r="F1837" s="177"/>
      <c r="G1837" s="177"/>
      <c r="H1837" s="177"/>
      <c r="I1837" s="177"/>
      <c r="J1837" s="177"/>
      <c r="K1837" s="221"/>
      <c r="L1837" s="25"/>
    </row>
    <row r="1838" spans="1:12" s="169" customFormat="1" x14ac:dyDescent="0.2">
      <c r="A1838" s="138"/>
      <c r="B1838"/>
      <c r="C1838" s="138"/>
      <c r="D1838" s="138"/>
      <c r="E1838"/>
      <c r="F1838" s="177"/>
      <c r="G1838" s="177"/>
      <c r="H1838" s="177"/>
      <c r="I1838" s="177"/>
      <c r="J1838" s="177"/>
      <c r="K1838" s="221"/>
      <c r="L1838" s="25"/>
    </row>
    <row r="1839" spans="1:12" s="169" customFormat="1" x14ac:dyDescent="0.2">
      <c r="A1839" s="138"/>
      <c r="B1839"/>
      <c r="C1839" s="138"/>
      <c r="D1839" s="138"/>
      <c r="E1839"/>
      <c r="F1839" s="177"/>
      <c r="G1839" s="177"/>
      <c r="H1839" s="177"/>
      <c r="I1839" s="177"/>
      <c r="J1839" s="177"/>
      <c r="K1839" s="221"/>
      <c r="L1839" s="25"/>
    </row>
    <row r="1840" spans="1:12" s="169" customFormat="1" x14ac:dyDescent="0.2">
      <c r="A1840" s="138"/>
      <c r="B1840"/>
      <c r="C1840" s="138"/>
      <c r="D1840" s="138"/>
      <c r="E1840"/>
      <c r="F1840" s="177"/>
      <c r="G1840" s="177"/>
      <c r="H1840" s="177"/>
      <c r="I1840" s="177"/>
      <c r="J1840" s="177"/>
      <c r="K1840" s="221"/>
      <c r="L1840" s="25"/>
    </row>
    <row r="1841" spans="1:12" s="169" customFormat="1" x14ac:dyDescent="0.2">
      <c r="A1841" s="138"/>
      <c r="B1841"/>
      <c r="C1841" s="138"/>
      <c r="D1841" s="138"/>
      <c r="E1841"/>
      <c r="F1841" s="177"/>
      <c r="G1841" s="177"/>
      <c r="H1841" s="177"/>
      <c r="I1841" s="177"/>
      <c r="J1841" s="177"/>
      <c r="K1841" s="221"/>
      <c r="L1841" s="25"/>
    </row>
    <row r="1842" spans="1:12" s="169" customFormat="1" x14ac:dyDescent="0.2">
      <c r="A1842" s="138"/>
      <c r="B1842"/>
      <c r="C1842" s="138"/>
      <c r="D1842" s="138"/>
      <c r="E1842"/>
      <c r="F1842" s="177"/>
      <c r="G1842" s="177"/>
      <c r="H1842" s="177"/>
      <c r="I1842" s="177"/>
      <c r="J1842" s="177"/>
      <c r="K1842" s="221"/>
      <c r="L1842" s="25"/>
    </row>
    <row r="1843" spans="1:12" s="169" customFormat="1" x14ac:dyDescent="0.2">
      <c r="A1843" s="138"/>
      <c r="B1843"/>
      <c r="C1843" s="138"/>
      <c r="D1843" s="138"/>
      <c r="E1843"/>
      <c r="F1843" s="177"/>
      <c r="G1843" s="177"/>
      <c r="H1843" s="177"/>
      <c r="I1843" s="177"/>
      <c r="J1843" s="177"/>
      <c r="K1843" s="221"/>
      <c r="L1843" s="25"/>
    </row>
    <row r="1844" spans="1:12" s="169" customFormat="1" x14ac:dyDescent="0.2">
      <c r="A1844" s="138"/>
      <c r="B1844"/>
      <c r="C1844" s="138"/>
      <c r="D1844" s="138"/>
      <c r="E1844"/>
      <c r="F1844" s="177"/>
      <c r="G1844" s="177"/>
      <c r="H1844" s="177"/>
      <c r="I1844" s="177"/>
      <c r="J1844" s="177"/>
      <c r="K1844" s="221"/>
      <c r="L1844" s="25"/>
    </row>
    <row r="1845" spans="1:12" s="169" customFormat="1" x14ac:dyDescent="0.2">
      <c r="A1845" s="138"/>
      <c r="B1845"/>
      <c r="C1845" s="138"/>
      <c r="D1845" s="138"/>
      <c r="E1845"/>
      <c r="F1845" s="177"/>
      <c r="G1845" s="177"/>
      <c r="H1845" s="177"/>
      <c r="I1845" s="177"/>
      <c r="J1845" s="177"/>
      <c r="K1845" s="221"/>
      <c r="L1845" s="25"/>
    </row>
    <row r="1846" spans="1:12" s="169" customFormat="1" x14ac:dyDescent="0.2">
      <c r="A1846" s="138"/>
      <c r="B1846"/>
      <c r="C1846" s="138"/>
      <c r="D1846" s="138"/>
      <c r="E1846"/>
      <c r="F1846" s="177"/>
      <c r="G1846" s="177"/>
      <c r="H1846" s="177"/>
      <c r="I1846" s="177"/>
      <c r="J1846" s="177"/>
      <c r="K1846" s="221"/>
      <c r="L1846" s="25"/>
    </row>
    <row r="1847" spans="1:12" s="169" customFormat="1" x14ac:dyDescent="0.2">
      <c r="A1847" s="138"/>
      <c r="B1847"/>
      <c r="C1847" s="138"/>
      <c r="D1847" s="138"/>
      <c r="E1847"/>
      <c r="F1847" s="177"/>
      <c r="G1847" s="177"/>
      <c r="H1847" s="177"/>
      <c r="I1847" s="177"/>
      <c r="J1847" s="177"/>
      <c r="K1847" s="221"/>
      <c r="L1847" s="25"/>
    </row>
    <row r="1848" spans="1:12" s="169" customFormat="1" x14ac:dyDescent="0.2">
      <c r="A1848" s="138"/>
      <c r="B1848"/>
      <c r="C1848" s="138"/>
      <c r="D1848" s="138"/>
      <c r="E1848"/>
      <c r="F1848" s="177"/>
      <c r="G1848" s="177"/>
      <c r="H1848" s="177"/>
      <c r="I1848" s="177"/>
      <c r="J1848" s="177"/>
      <c r="K1848" s="221"/>
      <c r="L1848" s="25"/>
    </row>
    <row r="1849" spans="1:12" s="169" customFormat="1" x14ac:dyDescent="0.2">
      <c r="A1849" s="138"/>
      <c r="B1849"/>
      <c r="C1849" s="138"/>
      <c r="D1849" s="138"/>
      <c r="E1849"/>
      <c r="F1849" s="177"/>
      <c r="G1849" s="177"/>
      <c r="H1849" s="177"/>
      <c r="I1849" s="177"/>
      <c r="J1849" s="177"/>
      <c r="K1849" s="221"/>
      <c r="L1849" s="25"/>
    </row>
    <row r="1850" spans="1:12" s="169" customFormat="1" x14ac:dyDescent="0.2">
      <c r="A1850" s="138"/>
      <c r="B1850"/>
      <c r="C1850" s="138"/>
      <c r="D1850" s="138"/>
      <c r="E1850"/>
      <c r="F1850" s="177"/>
      <c r="G1850" s="177"/>
      <c r="H1850" s="177"/>
      <c r="I1850" s="177"/>
      <c r="J1850" s="177"/>
      <c r="K1850" s="221"/>
      <c r="L1850" s="25"/>
    </row>
    <row r="1851" spans="1:12" s="169" customFormat="1" x14ac:dyDescent="0.2">
      <c r="A1851" s="138"/>
      <c r="B1851"/>
      <c r="C1851" s="138"/>
      <c r="D1851" s="138"/>
      <c r="E1851"/>
      <c r="F1851" s="177"/>
      <c r="G1851" s="177"/>
      <c r="H1851" s="177"/>
      <c r="I1851" s="177"/>
      <c r="J1851" s="177"/>
      <c r="K1851" s="221"/>
      <c r="L1851" s="25"/>
    </row>
    <row r="1852" spans="1:12" s="169" customFormat="1" x14ac:dyDescent="0.2">
      <c r="A1852" s="138"/>
      <c r="B1852"/>
      <c r="C1852" s="138"/>
      <c r="D1852" s="138"/>
      <c r="E1852"/>
      <c r="F1852" s="177"/>
      <c r="G1852" s="177"/>
      <c r="H1852" s="177"/>
      <c r="I1852" s="177"/>
      <c r="J1852" s="177"/>
      <c r="K1852" s="221"/>
      <c r="L1852" s="25"/>
    </row>
    <row r="1853" spans="1:12" s="169" customFormat="1" x14ac:dyDescent="0.2">
      <c r="A1853" s="138"/>
      <c r="B1853"/>
      <c r="C1853" s="138"/>
      <c r="D1853" s="138"/>
      <c r="E1853"/>
      <c r="F1853" s="177"/>
      <c r="G1853" s="177"/>
      <c r="H1853" s="177"/>
      <c r="I1853" s="177"/>
      <c r="J1853" s="177"/>
      <c r="K1853" s="221"/>
      <c r="L1853" s="25"/>
    </row>
    <row r="1854" spans="1:12" s="169" customFormat="1" x14ac:dyDescent="0.2">
      <c r="A1854" s="138"/>
      <c r="B1854"/>
      <c r="C1854" s="138"/>
      <c r="D1854" s="138"/>
      <c r="E1854"/>
      <c r="F1854" s="177"/>
      <c r="G1854" s="177"/>
      <c r="H1854" s="177"/>
      <c r="I1854" s="177"/>
      <c r="J1854" s="177"/>
      <c r="K1854" s="221"/>
      <c r="L1854" s="25"/>
    </row>
    <row r="1855" spans="1:12" s="169" customFormat="1" x14ac:dyDescent="0.2">
      <c r="A1855" s="138"/>
      <c r="B1855"/>
      <c r="C1855" s="138"/>
      <c r="D1855" s="138"/>
      <c r="E1855"/>
      <c r="F1855" s="177"/>
      <c r="G1855" s="177"/>
      <c r="H1855" s="177"/>
      <c r="I1855" s="177"/>
      <c r="J1855" s="177"/>
      <c r="K1855" s="221"/>
      <c r="L1855" s="25"/>
    </row>
    <row r="1856" spans="1:12" s="169" customFormat="1" x14ac:dyDescent="0.2">
      <c r="A1856" s="138"/>
      <c r="B1856"/>
      <c r="C1856" s="138"/>
      <c r="D1856" s="138"/>
      <c r="E1856"/>
      <c r="F1856" s="177"/>
      <c r="G1856" s="177"/>
      <c r="H1856" s="177"/>
      <c r="I1856" s="177"/>
      <c r="J1856" s="177"/>
      <c r="K1856" s="221"/>
      <c r="L1856" s="25"/>
    </row>
    <row r="1857" spans="1:12" s="169" customFormat="1" x14ac:dyDescent="0.2">
      <c r="A1857" s="138"/>
      <c r="B1857"/>
      <c r="C1857" s="138"/>
      <c r="D1857" s="138"/>
      <c r="E1857"/>
      <c r="F1857" s="177"/>
      <c r="G1857" s="177"/>
      <c r="H1857" s="177"/>
      <c r="I1857" s="177"/>
      <c r="J1857" s="177"/>
      <c r="K1857" s="221"/>
      <c r="L1857" s="25"/>
    </row>
    <row r="1858" spans="1:12" s="169" customFormat="1" x14ac:dyDescent="0.2">
      <c r="A1858" s="138"/>
      <c r="B1858"/>
      <c r="C1858" s="138"/>
      <c r="D1858" s="138"/>
      <c r="E1858"/>
      <c r="F1858" s="177"/>
      <c r="G1858" s="177"/>
      <c r="H1858" s="177"/>
      <c r="I1858" s="177"/>
      <c r="J1858" s="177"/>
      <c r="K1858" s="221"/>
      <c r="L1858" s="25"/>
    </row>
    <row r="1859" spans="1:12" s="169" customFormat="1" x14ac:dyDescent="0.2">
      <c r="A1859" s="138"/>
      <c r="B1859"/>
      <c r="C1859" s="138"/>
      <c r="D1859" s="138"/>
      <c r="E1859"/>
      <c r="F1859" s="177"/>
      <c r="G1859" s="177"/>
      <c r="H1859" s="177"/>
      <c r="I1859" s="177"/>
      <c r="J1859" s="177"/>
      <c r="K1859" s="221"/>
      <c r="L1859" s="25"/>
    </row>
    <row r="1860" spans="1:12" s="169" customFormat="1" x14ac:dyDescent="0.2">
      <c r="A1860" s="138"/>
      <c r="B1860"/>
      <c r="C1860" s="138"/>
      <c r="D1860" s="138"/>
      <c r="E1860"/>
      <c r="F1860" s="177"/>
      <c r="G1860" s="177"/>
      <c r="H1860" s="177"/>
      <c r="I1860" s="177"/>
      <c r="J1860" s="177"/>
      <c r="K1860" s="221"/>
      <c r="L1860" s="25"/>
    </row>
    <row r="1861" spans="1:12" s="169" customFormat="1" x14ac:dyDescent="0.2">
      <c r="A1861" s="138"/>
      <c r="B1861"/>
      <c r="C1861" s="138"/>
      <c r="D1861" s="138"/>
      <c r="E1861"/>
      <c r="F1861" s="177"/>
      <c r="G1861" s="177"/>
      <c r="H1861" s="177"/>
      <c r="I1861" s="177"/>
      <c r="J1861" s="177"/>
      <c r="K1861" s="221"/>
      <c r="L1861" s="25"/>
    </row>
    <row r="1862" spans="1:12" s="169" customFormat="1" x14ac:dyDescent="0.2">
      <c r="A1862" s="138"/>
      <c r="B1862"/>
      <c r="C1862" s="138"/>
      <c r="D1862" s="138"/>
      <c r="E1862"/>
      <c r="F1862" s="177"/>
      <c r="G1862" s="177"/>
      <c r="H1862" s="177"/>
      <c r="I1862" s="177"/>
      <c r="J1862" s="177"/>
      <c r="K1862" s="221"/>
      <c r="L1862" s="25"/>
    </row>
    <row r="1863" spans="1:12" s="169" customFormat="1" x14ac:dyDescent="0.2">
      <c r="A1863" s="138"/>
      <c r="B1863"/>
      <c r="C1863" s="138"/>
      <c r="D1863" s="138"/>
      <c r="E1863"/>
      <c r="F1863" s="177"/>
      <c r="G1863" s="177"/>
      <c r="H1863" s="177"/>
      <c r="I1863" s="177"/>
      <c r="J1863" s="177"/>
      <c r="K1863" s="221"/>
      <c r="L1863" s="25"/>
    </row>
    <row r="1864" spans="1:12" s="169" customFormat="1" x14ac:dyDescent="0.2">
      <c r="A1864" s="138"/>
      <c r="B1864"/>
      <c r="C1864" s="138"/>
      <c r="D1864" s="138"/>
      <c r="E1864"/>
      <c r="F1864" s="177"/>
      <c r="G1864" s="177"/>
      <c r="H1864" s="177"/>
      <c r="I1864" s="177"/>
      <c r="J1864" s="177"/>
      <c r="K1864" s="221"/>
      <c r="L1864" s="25"/>
    </row>
    <row r="1865" spans="1:12" s="169" customFormat="1" x14ac:dyDescent="0.2">
      <c r="A1865" s="138"/>
      <c r="B1865"/>
      <c r="C1865" s="138"/>
      <c r="D1865" s="138"/>
      <c r="E1865"/>
      <c r="F1865" s="177"/>
      <c r="G1865" s="177"/>
      <c r="H1865" s="177"/>
      <c r="I1865" s="177"/>
      <c r="J1865" s="177"/>
      <c r="K1865" s="221"/>
      <c r="L1865" s="25"/>
    </row>
    <row r="1866" spans="1:12" s="169" customFormat="1" x14ac:dyDescent="0.2">
      <c r="A1866" s="138"/>
      <c r="B1866"/>
      <c r="C1866" s="138"/>
      <c r="D1866" s="138"/>
      <c r="E1866"/>
      <c r="F1866" s="177"/>
      <c r="G1866" s="177"/>
      <c r="H1866" s="177"/>
      <c r="I1866" s="177"/>
      <c r="J1866" s="177"/>
      <c r="K1866" s="221"/>
      <c r="L1866" s="25"/>
    </row>
    <row r="1867" spans="1:12" s="169" customFormat="1" x14ac:dyDescent="0.2">
      <c r="A1867" s="138"/>
      <c r="B1867"/>
      <c r="C1867" s="138"/>
      <c r="D1867" s="138"/>
      <c r="E1867"/>
      <c r="F1867" s="177"/>
      <c r="G1867" s="177"/>
      <c r="H1867" s="177"/>
      <c r="I1867" s="177"/>
      <c r="J1867" s="177"/>
      <c r="K1867" s="221"/>
      <c r="L1867" s="25"/>
    </row>
    <row r="1868" spans="1:12" s="169" customFormat="1" x14ac:dyDescent="0.2">
      <c r="A1868" s="138"/>
      <c r="B1868"/>
      <c r="C1868" s="138"/>
      <c r="D1868" s="138"/>
      <c r="E1868"/>
      <c r="F1868" s="177"/>
      <c r="G1868" s="177"/>
      <c r="H1868" s="177"/>
      <c r="I1868" s="177"/>
      <c r="J1868" s="177"/>
      <c r="K1868" s="221"/>
      <c r="L1868" s="25"/>
    </row>
    <row r="1869" spans="1:12" s="169" customFormat="1" x14ac:dyDescent="0.2">
      <c r="A1869" s="138"/>
      <c r="B1869"/>
      <c r="C1869" s="138"/>
      <c r="D1869" s="138"/>
      <c r="E1869"/>
      <c r="F1869" s="177"/>
      <c r="G1869" s="177"/>
      <c r="H1869" s="177"/>
      <c r="I1869" s="177"/>
      <c r="J1869" s="177"/>
      <c r="K1869" s="221"/>
      <c r="L1869" s="25"/>
    </row>
    <row r="1870" spans="1:12" s="169" customFormat="1" x14ac:dyDescent="0.2">
      <c r="A1870" s="138"/>
      <c r="B1870"/>
      <c r="C1870" s="138"/>
      <c r="D1870" s="138"/>
      <c r="E1870"/>
      <c r="F1870" s="177"/>
      <c r="G1870" s="177"/>
      <c r="H1870" s="177"/>
      <c r="I1870" s="177"/>
      <c r="J1870" s="177"/>
      <c r="K1870" s="221"/>
      <c r="L1870" s="25"/>
    </row>
    <row r="1871" spans="1:12" s="169" customFormat="1" x14ac:dyDescent="0.2">
      <c r="A1871" s="138"/>
      <c r="B1871"/>
      <c r="C1871" s="138"/>
      <c r="D1871" s="138"/>
      <c r="E1871"/>
      <c r="F1871" s="177"/>
      <c r="G1871" s="177"/>
      <c r="H1871" s="177"/>
      <c r="I1871" s="177"/>
      <c r="J1871" s="177"/>
      <c r="K1871" s="221"/>
      <c r="L1871" s="25"/>
    </row>
    <row r="1872" spans="1:12" s="169" customFormat="1" x14ac:dyDescent="0.2">
      <c r="A1872" s="138"/>
      <c r="B1872"/>
      <c r="C1872" s="138"/>
      <c r="D1872" s="138"/>
      <c r="E1872"/>
      <c r="F1872" s="177"/>
      <c r="G1872" s="177"/>
      <c r="H1872" s="177"/>
      <c r="I1872" s="177"/>
      <c r="J1872" s="177"/>
      <c r="K1872" s="221"/>
      <c r="L1872" s="25"/>
    </row>
    <row r="1873" spans="1:12" s="169" customFormat="1" x14ac:dyDescent="0.2">
      <c r="A1873" s="138"/>
      <c r="B1873"/>
      <c r="C1873" s="138"/>
      <c r="D1873" s="138"/>
      <c r="E1873"/>
      <c r="F1873" s="177"/>
      <c r="G1873" s="177"/>
      <c r="H1873" s="177"/>
      <c r="I1873" s="177"/>
      <c r="J1873" s="177"/>
      <c r="K1873" s="221"/>
      <c r="L1873" s="25"/>
    </row>
    <row r="1874" spans="1:12" s="169" customFormat="1" x14ac:dyDescent="0.2">
      <c r="A1874" s="138"/>
      <c r="B1874"/>
      <c r="C1874" s="138"/>
      <c r="D1874" s="138"/>
      <c r="E1874"/>
      <c r="F1874" s="177"/>
      <c r="G1874" s="177"/>
      <c r="H1874" s="177"/>
      <c r="I1874" s="177"/>
      <c r="J1874" s="177"/>
      <c r="K1874" s="221"/>
      <c r="L1874" s="25"/>
    </row>
    <row r="1875" spans="1:12" s="169" customFormat="1" x14ac:dyDescent="0.2">
      <c r="A1875" s="138"/>
      <c r="B1875"/>
      <c r="C1875" s="138"/>
      <c r="D1875" s="138"/>
      <c r="E1875"/>
      <c r="F1875" s="177"/>
      <c r="G1875" s="177"/>
      <c r="H1875" s="177"/>
      <c r="I1875" s="177"/>
      <c r="J1875" s="177"/>
      <c r="K1875" s="221"/>
      <c r="L1875" s="25"/>
    </row>
    <row r="1876" spans="1:12" s="169" customFormat="1" x14ac:dyDescent="0.2">
      <c r="A1876" s="138"/>
      <c r="B1876"/>
      <c r="C1876" s="138"/>
      <c r="D1876" s="138"/>
      <c r="E1876"/>
      <c r="F1876" s="177"/>
      <c r="G1876" s="177"/>
      <c r="H1876" s="177"/>
      <c r="I1876" s="177"/>
      <c r="J1876" s="177"/>
      <c r="K1876" s="221"/>
      <c r="L1876" s="25"/>
    </row>
    <row r="1877" spans="1:12" s="169" customFormat="1" x14ac:dyDescent="0.2">
      <c r="A1877" s="138"/>
      <c r="B1877"/>
      <c r="C1877" s="138"/>
      <c r="D1877" s="138"/>
      <c r="E1877"/>
      <c r="F1877" s="177"/>
      <c r="G1877" s="177"/>
      <c r="H1877" s="177"/>
      <c r="I1877" s="177"/>
      <c r="J1877" s="177"/>
      <c r="K1877" s="221"/>
      <c r="L1877" s="25"/>
    </row>
    <row r="1878" spans="1:12" s="169" customFormat="1" x14ac:dyDescent="0.2">
      <c r="A1878" s="138"/>
      <c r="B1878"/>
      <c r="C1878" s="138"/>
      <c r="D1878" s="138"/>
      <c r="E1878"/>
      <c r="F1878" s="177"/>
      <c r="G1878" s="177"/>
      <c r="H1878" s="177"/>
      <c r="I1878" s="177"/>
      <c r="J1878" s="177"/>
      <c r="K1878" s="221"/>
      <c r="L1878" s="25"/>
    </row>
    <row r="1879" spans="1:12" s="169" customFormat="1" x14ac:dyDescent="0.2">
      <c r="A1879" s="138"/>
      <c r="B1879"/>
      <c r="C1879" s="138"/>
      <c r="D1879" s="138"/>
      <c r="E1879"/>
      <c r="F1879" s="177"/>
      <c r="G1879" s="177"/>
      <c r="H1879" s="177"/>
      <c r="I1879" s="177"/>
      <c r="J1879" s="177"/>
      <c r="K1879" s="221"/>
      <c r="L1879" s="25"/>
    </row>
    <row r="1880" spans="1:12" s="169" customFormat="1" x14ac:dyDescent="0.2">
      <c r="A1880" s="138"/>
      <c r="B1880"/>
      <c r="C1880" s="138"/>
      <c r="D1880" s="138"/>
      <c r="E1880"/>
      <c r="F1880" s="177"/>
      <c r="G1880" s="177"/>
      <c r="H1880" s="177"/>
      <c r="I1880" s="177"/>
      <c r="J1880" s="177"/>
      <c r="K1880" s="221"/>
      <c r="L1880" s="25"/>
    </row>
    <row r="1881" spans="1:12" s="169" customFormat="1" x14ac:dyDescent="0.2">
      <c r="A1881" s="138"/>
      <c r="B1881"/>
      <c r="C1881" s="138"/>
      <c r="D1881" s="138"/>
      <c r="E1881"/>
      <c r="F1881" s="177"/>
      <c r="G1881" s="177"/>
      <c r="H1881" s="177"/>
      <c r="I1881" s="177"/>
      <c r="J1881" s="177"/>
      <c r="K1881" s="221"/>
      <c r="L1881" s="25"/>
    </row>
    <row r="1882" spans="1:12" s="169" customFormat="1" x14ac:dyDescent="0.2">
      <c r="A1882" s="138"/>
      <c r="B1882"/>
      <c r="C1882" s="138"/>
      <c r="D1882" s="138"/>
      <c r="E1882"/>
      <c r="F1882" s="177"/>
      <c r="G1882" s="177"/>
      <c r="H1882" s="177"/>
      <c r="I1882" s="177"/>
      <c r="J1882" s="177"/>
      <c r="K1882" s="221"/>
      <c r="L1882" s="25"/>
    </row>
    <row r="1883" spans="1:12" s="169" customFormat="1" x14ac:dyDescent="0.2">
      <c r="A1883" s="138"/>
      <c r="B1883"/>
      <c r="C1883" s="138"/>
      <c r="D1883" s="138"/>
      <c r="E1883"/>
      <c r="F1883" s="177"/>
      <c r="G1883" s="177"/>
      <c r="H1883" s="177"/>
      <c r="I1883" s="177"/>
      <c r="J1883" s="177"/>
      <c r="K1883" s="221"/>
      <c r="L1883" s="25"/>
    </row>
    <row r="1884" spans="1:12" s="169" customFormat="1" x14ac:dyDescent="0.2">
      <c r="A1884" s="138"/>
      <c r="B1884"/>
      <c r="C1884" s="138"/>
      <c r="D1884" s="138"/>
      <c r="E1884"/>
      <c r="F1884" s="177"/>
      <c r="G1884" s="177"/>
      <c r="H1884" s="177"/>
      <c r="I1884" s="177"/>
      <c r="J1884" s="177"/>
      <c r="K1884" s="221"/>
      <c r="L1884" s="25"/>
    </row>
    <row r="1885" spans="1:12" s="169" customFormat="1" x14ac:dyDescent="0.2">
      <c r="A1885" s="138"/>
      <c r="B1885"/>
      <c r="C1885" s="138"/>
      <c r="D1885" s="138"/>
      <c r="E1885"/>
      <c r="F1885" s="177"/>
      <c r="G1885" s="177"/>
      <c r="H1885" s="177"/>
      <c r="I1885" s="177"/>
      <c r="J1885" s="177"/>
      <c r="K1885" s="221"/>
      <c r="L1885" s="25"/>
    </row>
    <row r="1886" spans="1:12" s="169" customFormat="1" x14ac:dyDescent="0.2">
      <c r="A1886" s="138"/>
      <c r="B1886"/>
      <c r="C1886" s="138"/>
      <c r="D1886" s="138"/>
      <c r="E1886"/>
      <c r="F1886" s="177"/>
      <c r="G1886" s="177"/>
      <c r="H1886" s="177"/>
      <c r="I1886" s="177"/>
      <c r="J1886" s="177"/>
      <c r="K1886" s="221"/>
      <c r="L1886" s="25"/>
    </row>
    <row r="1887" spans="1:12" s="169" customFormat="1" x14ac:dyDescent="0.2">
      <c r="A1887" s="138"/>
      <c r="B1887"/>
      <c r="C1887" s="138"/>
      <c r="D1887" s="138"/>
      <c r="E1887"/>
      <c r="F1887" s="177"/>
      <c r="G1887" s="177"/>
      <c r="H1887" s="177"/>
      <c r="I1887" s="177"/>
      <c r="J1887" s="177"/>
      <c r="K1887" s="221"/>
      <c r="L1887" s="25"/>
    </row>
    <row r="1888" spans="1:12" s="169" customFormat="1" x14ac:dyDescent="0.2">
      <c r="A1888" s="138"/>
      <c r="B1888"/>
      <c r="C1888" s="138"/>
      <c r="D1888" s="138"/>
      <c r="E1888"/>
      <c r="F1888" s="177"/>
      <c r="G1888" s="177"/>
      <c r="H1888" s="177"/>
      <c r="I1888" s="177"/>
      <c r="J1888" s="177"/>
      <c r="K1888" s="221"/>
      <c r="L1888" s="25"/>
    </row>
    <row r="1889" spans="1:12" s="169" customFormat="1" x14ac:dyDescent="0.2">
      <c r="A1889" s="138"/>
      <c r="B1889"/>
      <c r="C1889" s="138"/>
      <c r="D1889" s="138"/>
      <c r="E1889"/>
      <c r="F1889" s="177"/>
      <c r="G1889" s="177"/>
      <c r="H1889" s="177"/>
      <c r="I1889" s="177"/>
      <c r="J1889" s="177"/>
      <c r="K1889" s="221"/>
      <c r="L1889" s="25"/>
    </row>
    <row r="1890" spans="1:12" s="169" customFormat="1" x14ac:dyDescent="0.2">
      <c r="A1890" s="138"/>
      <c r="B1890"/>
      <c r="C1890" s="138"/>
      <c r="D1890" s="138"/>
      <c r="E1890"/>
      <c r="F1890" s="177"/>
      <c r="G1890" s="177"/>
      <c r="H1890" s="177"/>
      <c r="I1890" s="177"/>
      <c r="J1890" s="177"/>
      <c r="K1890" s="221"/>
      <c r="L1890" s="25"/>
    </row>
    <row r="1891" spans="1:12" s="169" customFormat="1" x14ac:dyDescent="0.2">
      <c r="A1891" s="138"/>
      <c r="B1891"/>
      <c r="C1891" s="138"/>
      <c r="D1891" s="138"/>
      <c r="E1891"/>
      <c r="F1891" s="177"/>
      <c r="G1891" s="177"/>
      <c r="H1891" s="177"/>
      <c r="I1891" s="177"/>
      <c r="J1891" s="177"/>
      <c r="K1891" s="221"/>
      <c r="L1891" s="25"/>
    </row>
    <row r="1892" spans="1:12" s="169" customFormat="1" x14ac:dyDescent="0.2">
      <c r="A1892" s="138"/>
      <c r="B1892"/>
      <c r="C1892" s="138"/>
      <c r="D1892" s="138"/>
      <c r="E1892"/>
      <c r="F1892" s="177"/>
      <c r="G1892" s="177"/>
      <c r="H1892" s="177"/>
      <c r="I1892" s="177"/>
      <c r="J1892" s="177"/>
      <c r="K1892" s="221"/>
      <c r="L1892" s="25"/>
    </row>
    <row r="1893" spans="1:12" s="169" customFormat="1" x14ac:dyDescent="0.2">
      <c r="A1893" s="138"/>
      <c r="B1893"/>
      <c r="C1893" s="138"/>
      <c r="D1893" s="138"/>
      <c r="E1893"/>
      <c r="F1893" s="177"/>
      <c r="G1893" s="177"/>
      <c r="H1893" s="177"/>
      <c r="I1893" s="177"/>
      <c r="J1893" s="177"/>
      <c r="K1893" s="221"/>
      <c r="L1893" s="25"/>
    </row>
    <row r="1894" spans="1:12" s="169" customFormat="1" x14ac:dyDescent="0.2">
      <c r="A1894" s="138"/>
      <c r="B1894"/>
      <c r="C1894" s="138"/>
      <c r="D1894" s="138"/>
      <c r="E1894"/>
      <c r="F1894" s="177"/>
      <c r="G1894" s="177"/>
      <c r="H1894" s="177"/>
      <c r="I1894" s="177"/>
      <c r="J1894" s="177"/>
      <c r="K1894" s="221"/>
      <c r="L1894" s="25"/>
    </row>
    <row r="1895" spans="1:12" s="169" customFormat="1" x14ac:dyDescent="0.2">
      <c r="A1895" s="138"/>
      <c r="B1895"/>
      <c r="C1895" s="138"/>
      <c r="D1895" s="138"/>
      <c r="E1895"/>
      <c r="F1895" s="177"/>
      <c r="G1895" s="177"/>
      <c r="H1895" s="177"/>
      <c r="I1895" s="177"/>
      <c r="J1895" s="177"/>
      <c r="K1895" s="221"/>
      <c r="L1895" s="25"/>
    </row>
    <row r="1896" spans="1:12" s="169" customFormat="1" x14ac:dyDescent="0.2">
      <c r="A1896" s="138"/>
      <c r="B1896"/>
      <c r="C1896" s="138"/>
      <c r="D1896" s="138"/>
      <c r="E1896"/>
      <c r="F1896" s="177"/>
      <c r="G1896" s="177"/>
      <c r="H1896" s="177"/>
      <c r="I1896" s="177"/>
      <c r="J1896" s="177"/>
      <c r="K1896" s="221"/>
      <c r="L1896" s="25"/>
    </row>
    <row r="1897" spans="1:12" s="169" customFormat="1" x14ac:dyDescent="0.2">
      <c r="A1897" s="138"/>
      <c r="B1897"/>
      <c r="C1897" s="138"/>
      <c r="D1897" s="138"/>
      <c r="E1897"/>
      <c r="F1897" s="177"/>
      <c r="G1897" s="177"/>
      <c r="H1897" s="177"/>
      <c r="I1897" s="177"/>
      <c r="J1897" s="177"/>
      <c r="K1897" s="221"/>
      <c r="L1897" s="25"/>
    </row>
    <row r="1898" spans="1:12" s="169" customFormat="1" x14ac:dyDescent="0.2">
      <c r="A1898" s="138"/>
      <c r="B1898"/>
      <c r="C1898" s="138"/>
      <c r="D1898" s="138"/>
      <c r="E1898"/>
      <c r="F1898" s="177"/>
      <c r="G1898" s="177"/>
      <c r="H1898" s="177"/>
      <c r="I1898" s="177"/>
      <c r="J1898" s="177"/>
      <c r="K1898" s="221"/>
      <c r="L1898" s="25"/>
    </row>
    <row r="1899" spans="1:12" s="169" customFormat="1" x14ac:dyDescent="0.2">
      <c r="A1899" s="138"/>
      <c r="B1899"/>
      <c r="C1899" s="138"/>
      <c r="D1899" s="138"/>
      <c r="E1899"/>
      <c r="F1899" s="177"/>
      <c r="G1899" s="177"/>
      <c r="H1899" s="177"/>
      <c r="I1899" s="177"/>
      <c r="J1899" s="177"/>
      <c r="K1899" s="221"/>
      <c r="L1899" s="25"/>
    </row>
    <row r="1900" spans="1:12" s="169" customFormat="1" x14ac:dyDescent="0.2">
      <c r="A1900" s="138"/>
      <c r="B1900"/>
      <c r="C1900" s="138"/>
      <c r="D1900" s="138"/>
      <c r="E1900"/>
      <c r="F1900" s="177"/>
      <c r="G1900" s="177"/>
      <c r="H1900" s="177"/>
      <c r="I1900" s="177"/>
      <c r="J1900" s="177"/>
      <c r="K1900" s="221"/>
      <c r="L1900" s="25"/>
    </row>
    <row r="1901" spans="1:12" s="169" customFormat="1" x14ac:dyDescent="0.2">
      <c r="A1901" s="138"/>
      <c r="B1901"/>
      <c r="C1901" s="138"/>
      <c r="D1901" s="138"/>
      <c r="E1901"/>
      <c r="F1901" s="177"/>
      <c r="G1901" s="177"/>
      <c r="H1901" s="177"/>
      <c r="I1901" s="177"/>
      <c r="J1901" s="177"/>
      <c r="K1901" s="221"/>
      <c r="L1901" s="25"/>
    </row>
    <row r="1902" spans="1:12" s="169" customFormat="1" x14ac:dyDescent="0.2">
      <c r="A1902" s="138"/>
      <c r="B1902"/>
      <c r="C1902" s="138"/>
      <c r="D1902" s="138"/>
      <c r="E1902"/>
      <c r="F1902" s="177"/>
      <c r="G1902" s="177"/>
      <c r="H1902" s="177"/>
      <c r="I1902" s="177"/>
      <c r="J1902" s="177"/>
      <c r="K1902" s="221"/>
      <c r="L1902" s="25"/>
    </row>
    <row r="1903" spans="1:12" s="169" customFormat="1" x14ac:dyDescent="0.2">
      <c r="A1903" s="138"/>
      <c r="B1903"/>
      <c r="C1903" s="138"/>
      <c r="D1903" s="138"/>
      <c r="E1903"/>
      <c r="F1903" s="177"/>
      <c r="G1903" s="177"/>
      <c r="H1903" s="177"/>
      <c r="I1903" s="177"/>
      <c r="J1903" s="177"/>
      <c r="K1903" s="221"/>
      <c r="L1903" s="25"/>
    </row>
    <row r="1904" spans="1:12" s="169" customFormat="1" x14ac:dyDescent="0.2">
      <c r="A1904" s="138"/>
      <c r="B1904"/>
      <c r="C1904" s="138"/>
      <c r="D1904" s="138"/>
      <c r="E1904"/>
      <c r="F1904" s="177"/>
      <c r="G1904" s="177"/>
      <c r="H1904" s="177"/>
      <c r="I1904" s="177"/>
      <c r="J1904" s="177"/>
      <c r="K1904" s="221"/>
      <c r="L1904" s="25"/>
    </row>
    <row r="1905" spans="1:12" s="169" customFormat="1" x14ac:dyDescent="0.2">
      <c r="A1905" s="138"/>
      <c r="B1905"/>
      <c r="C1905" s="138"/>
      <c r="D1905" s="138"/>
      <c r="E1905"/>
      <c r="F1905" s="177"/>
      <c r="G1905" s="177"/>
      <c r="H1905" s="177"/>
      <c r="I1905" s="177"/>
      <c r="J1905" s="177"/>
      <c r="K1905" s="221"/>
      <c r="L1905" s="25"/>
    </row>
    <row r="1906" spans="1:12" s="169" customFormat="1" x14ac:dyDescent="0.2">
      <c r="A1906" s="138"/>
      <c r="B1906"/>
      <c r="C1906" s="138"/>
      <c r="D1906" s="138"/>
      <c r="E1906"/>
      <c r="F1906" s="177"/>
      <c r="G1906" s="177"/>
      <c r="H1906" s="177"/>
      <c r="I1906" s="177"/>
      <c r="J1906" s="177"/>
      <c r="K1906" s="221"/>
      <c r="L1906" s="25"/>
    </row>
    <row r="1907" spans="1:12" s="169" customFormat="1" x14ac:dyDescent="0.2">
      <c r="A1907" s="138"/>
      <c r="B1907"/>
      <c r="C1907" s="138"/>
      <c r="D1907" s="138"/>
      <c r="E1907"/>
      <c r="F1907" s="177"/>
      <c r="G1907" s="177"/>
      <c r="H1907" s="177"/>
      <c r="I1907" s="177"/>
      <c r="J1907" s="177"/>
      <c r="K1907" s="221"/>
      <c r="L1907" s="25"/>
    </row>
    <row r="1908" spans="1:12" s="169" customFormat="1" x14ac:dyDescent="0.2">
      <c r="A1908" s="138"/>
      <c r="B1908"/>
      <c r="C1908" s="138"/>
      <c r="D1908" s="138"/>
      <c r="E1908"/>
      <c r="F1908" s="177"/>
      <c r="G1908" s="177"/>
      <c r="H1908" s="177"/>
      <c r="I1908" s="177"/>
      <c r="J1908" s="177"/>
      <c r="K1908" s="221"/>
      <c r="L1908" s="25"/>
    </row>
    <row r="1909" spans="1:12" s="169" customFormat="1" x14ac:dyDescent="0.2">
      <c r="A1909" s="138"/>
      <c r="B1909"/>
      <c r="C1909" s="138"/>
      <c r="D1909" s="138"/>
      <c r="E1909"/>
      <c r="F1909" s="177"/>
      <c r="G1909" s="177"/>
      <c r="H1909" s="177"/>
      <c r="I1909" s="177"/>
      <c r="J1909" s="177"/>
      <c r="K1909" s="221"/>
      <c r="L1909" s="25"/>
    </row>
    <row r="1910" spans="1:12" s="169" customFormat="1" x14ac:dyDescent="0.2">
      <c r="A1910" s="138"/>
      <c r="B1910"/>
      <c r="C1910" s="138"/>
      <c r="D1910" s="138"/>
      <c r="E1910"/>
      <c r="F1910" s="177"/>
      <c r="G1910" s="177"/>
      <c r="H1910" s="177"/>
      <c r="I1910" s="177"/>
      <c r="J1910" s="177"/>
      <c r="K1910" s="221"/>
      <c r="L1910" s="25"/>
    </row>
    <row r="1911" spans="1:12" s="169" customFormat="1" x14ac:dyDescent="0.2">
      <c r="A1911" s="138"/>
      <c r="B1911"/>
      <c r="C1911" s="138"/>
      <c r="D1911" s="138"/>
      <c r="E1911"/>
      <c r="F1911" s="177"/>
      <c r="G1911" s="177"/>
      <c r="H1911" s="177"/>
      <c r="I1911" s="177"/>
      <c r="J1911" s="177"/>
      <c r="K1911" s="221"/>
      <c r="L1911" s="25"/>
    </row>
    <row r="1912" spans="1:12" s="169" customFormat="1" x14ac:dyDescent="0.2">
      <c r="A1912" s="138"/>
      <c r="B1912"/>
      <c r="C1912" s="138"/>
      <c r="D1912" s="138"/>
      <c r="E1912"/>
      <c r="F1912" s="177"/>
      <c r="G1912" s="177"/>
      <c r="H1912" s="177"/>
      <c r="I1912" s="177"/>
      <c r="J1912" s="177"/>
      <c r="K1912" s="221"/>
      <c r="L1912" s="25"/>
    </row>
    <row r="1913" spans="1:12" s="169" customFormat="1" x14ac:dyDescent="0.2">
      <c r="A1913" s="138"/>
      <c r="B1913"/>
      <c r="C1913" s="138"/>
      <c r="D1913" s="138"/>
      <c r="E1913"/>
      <c r="F1913" s="177"/>
      <c r="G1913" s="177"/>
      <c r="H1913" s="177"/>
      <c r="I1913" s="177"/>
      <c r="J1913" s="177"/>
      <c r="K1913" s="221"/>
      <c r="L1913" s="25"/>
    </row>
    <row r="1914" spans="1:12" s="169" customFormat="1" x14ac:dyDescent="0.2">
      <c r="A1914" s="138"/>
      <c r="B1914"/>
      <c r="C1914" s="138"/>
      <c r="D1914" s="138"/>
      <c r="E1914"/>
      <c r="F1914" s="177"/>
      <c r="G1914" s="177"/>
      <c r="H1914" s="177"/>
      <c r="I1914" s="177"/>
      <c r="J1914" s="177"/>
      <c r="K1914" s="221"/>
      <c r="L1914" s="25"/>
    </row>
    <row r="1915" spans="1:12" s="169" customFormat="1" x14ac:dyDescent="0.2">
      <c r="A1915" s="138"/>
      <c r="B1915"/>
      <c r="C1915" s="138"/>
      <c r="D1915" s="138"/>
      <c r="E1915"/>
      <c r="F1915" s="177"/>
      <c r="G1915" s="177"/>
      <c r="H1915" s="177"/>
      <c r="I1915" s="177"/>
      <c r="J1915" s="177"/>
      <c r="K1915" s="221"/>
      <c r="L1915" s="25"/>
    </row>
    <row r="1916" spans="1:12" s="169" customFormat="1" x14ac:dyDescent="0.2">
      <c r="A1916" s="138"/>
      <c r="B1916"/>
      <c r="C1916" s="138"/>
      <c r="D1916" s="138"/>
      <c r="E1916"/>
      <c r="F1916" s="177"/>
      <c r="G1916" s="177"/>
      <c r="H1916" s="177"/>
      <c r="I1916" s="177"/>
      <c r="J1916" s="177"/>
      <c r="K1916" s="221"/>
      <c r="L1916" s="25"/>
    </row>
    <row r="1917" spans="1:12" s="169" customFormat="1" x14ac:dyDescent="0.2">
      <c r="A1917" s="138"/>
      <c r="B1917"/>
      <c r="C1917" s="138"/>
      <c r="D1917" s="138"/>
      <c r="E1917"/>
      <c r="F1917" s="177"/>
      <c r="G1917" s="177"/>
      <c r="H1917" s="177"/>
      <c r="I1917" s="177"/>
      <c r="J1917" s="177"/>
      <c r="K1917" s="221"/>
      <c r="L1917" s="25"/>
    </row>
    <row r="1918" spans="1:12" s="169" customFormat="1" x14ac:dyDescent="0.2">
      <c r="A1918" s="138"/>
      <c r="B1918"/>
      <c r="C1918" s="138"/>
      <c r="D1918" s="138"/>
      <c r="E1918"/>
      <c r="F1918" s="177"/>
      <c r="G1918" s="177"/>
      <c r="H1918" s="177"/>
      <c r="I1918" s="177"/>
      <c r="J1918" s="177"/>
      <c r="K1918" s="221"/>
      <c r="L1918" s="25"/>
    </row>
    <row r="1919" spans="1:12" s="169" customFormat="1" x14ac:dyDescent="0.2">
      <c r="A1919" s="138"/>
      <c r="B1919"/>
      <c r="C1919" s="138"/>
      <c r="D1919" s="138"/>
      <c r="E1919"/>
      <c r="F1919" s="177"/>
      <c r="G1919" s="177"/>
      <c r="H1919" s="177"/>
      <c r="I1919" s="177"/>
      <c r="J1919" s="177"/>
      <c r="K1919" s="221"/>
      <c r="L1919" s="25"/>
    </row>
    <row r="1920" spans="1:12" s="169" customFormat="1" x14ac:dyDescent="0.2">
      <c r="A1920" s="138"/>
      <c r="B1920"/>
      <c r="C1920" s="138"/>
      <c r="D1920" s="138"/>
      <c r="E1920"/>
      <c r="F1920" s="177"/>
      <c r="G1920" s="177"/>
      <c r="H1920" s="177"/>
      <c r="I1920" s="177"/>
      <c r="J1920" s="177"/>
      <c r="K1920" s="221"/>
      <c r="L1920" s="25"/>
    </row>
    <row r="1921" spans="1:12" s="169" customFormat="1" x14ac:dyDescent="0.2">
      <c r="A1921" s="138"/>
      <c r="B1921"/>
      <c r="C1921" s="138"/>
      <c r="D1921" s="138"/>
      <c r="E1921"/>
      <c r="F1921" s="177"/>
      <c r="G1921" s="177"/>
      <c r="H1921" s="177"/>
      <c r="I1921" s="177"/>
      <c r="J1921" s="177"/>
      <c r="K1921" s="221"/>
      <c r="L1921" s="25"/>
    </row>
    <row r="1922" spans="1:12" s="169" customFormat="1" x14ac:dyDescent="0.2">
      <c r="A1922" s="138"/>
      <c r="B1922"/>
      <c r="C1922" s="138"/>
      <c r="D1922" s="138"/>
      <c r="E1922"/>
      <c r="F1922" s="177"/>
      <c r="G1922" s="177"/>
      <c r="H1922" s="177"/>
      <c r="I1922" s="177"/>
      <c r="J1922" s="177"/>
      <c r="K1922" s="221"/>
      <c r="L1922" s="25"/>
    </row>
    <row r="1923" spans="1:12" s="169" customFormat="1" x14ac:dyDescent="0.2">
      <c r="A1923" s="138"/>
      <c r="B1923"/>
      <c r="C1923" s="138"/>
      <c r="D1923" s="138"/>
      <c r="E1923"/>
      <c r="F1923" s="177"/>
      <c r="G1923" s="177"/>
      <c r="H1923" s="177"/>
      <c r="I1923" s="177"/>
      <c r="J1923" s="177"/>
      <c r="K1923" s="221"/>
      <c r="L1923" s="25"/>
    </row>
    <row r="1924" spans="1:12" s="169" customFormat="1" x14ac:dyDescent="0.2">
      <c r="A1924" s="138"/>
      <c r="B1924"/>
      <c r="C1924" s="138"/>
      <c r="D1924" s="138"/>
      <c r="E1924"/>
      <c r="F1924" s="177"/>
      <c r="G1924" s="177"/>
      <c r="H1924" s="177"/>
      <c r="I1924" s="177"/>
      <c r="J1924" s="177"/>
      <c r="K1924" s="221"/>
      <c r="L1924" s="25"/>
    </row>
    <row r="1925" spans="1:12" s="169" customFormat="1" x14ac:dyDescent="0.2">
      <c r="A1925" s="138"/>
      <c r="B1925"/>
      <c r="C1925" s="138"/>
      <c r="D1925" s="138"/>
      <c r="E1925"/>
      <c r="F1925" s="177"/>
      <c r="G1925" s="177"/>
      <c r="H1925" s="177"/>
      <c r="I1925" s="177"/>
      <c r="J1925" s="177"/>
      <c r="K1925" s="221"/>
      <c r="L1925" s="25"/>
    </row>
    <row r="1926" spans="1:12" s="169" customFormat="1" x14ac:dyDescent="0.2">
      <c r="A1926" s="138"/>
      <c r="B1926"/>
      <c r="C1926" s="138"/>
      <c r="D1926" s="138"/>
      <c r="E1926"/>
      <c r="F1926" s="177"/>
      <c r="G1926" s="177"/>
      <c r="H1926" s="177"/>
      <c r="I1926" s="177"/>
      <c r="J1926" s="177"/>
      <c r="K1926" s="221"/>
      <c r="L1926" s="25"/>
    </row>
    <row r="1927" spans="1:12" s="169" customFormat="1" x14ac:dyDescent="0.2">
      <c r="A1927" s="138"/>
      <c r="B1927"/>
      <c r="C1927" s="138"/>
      <c r="D1927" s="138"/>
      <c r="E1927"/>
      <c r="F1927" s="177"/>
      <c r="G1927" s="177"/>
      <c r="H1927" s="177"/>
      <c r="I1927" s="177"/>
      <c r="J1927" s="177"/>
      <c r="K1927" s="221"/>
      <c r="L1927" s="25"/>
    </row>
    <row r="1928" spans="1:12" s="169" customFormat="1" x14ac:dyDescent="0.2">
      <c r="A1928" s="138"/>
      <c r="B1928"/>
      <c r="C1928" s="138"/>
      <c r="D1928" s="138"/>
      <c r="E1928"/>
      <c r="F1928" s="177"/>
      <c r="G1928" s="177"/>
      <c r="H1928" s="177"/>
      <c r="I1928" s="177"/>
      <c r="J1928" s="177"/>
      <c r="K1928" s="221"/>
      <c r="L1928" s="25"/>
    </row>
    <row r="1929" spans="1:12" s="169" customFormat="1" x14ac:dyDescent="0.2">
      <c r="A1929" s="138"/>
      <c r="B1929"/>
      <c r="C1929" s="138"/>
      <c r="D1929" s="138"/>
      <c r="E1929"/>
      <c r="F1929" s="177"/>
      <c r="G1929" s="177"/>
      <c r="H1929" s="177"/>
      <c r="I1929" s="177"/>
      <c r="J1929" s="177"/>
      <c r="K1929" s="221"/>
      <c r="L1929" s="25"/>
    </row>
    <row r="1930" spans="1:12" s="169" customFormat="1" x14ac:dyDescent="0.2">
      <c r="A1930" s="138"/>
      <c r="B1930"/>
      <c r="C1930" s="138"/>
      <c r="D1930" s="138"/>
      <c r="E1930"/>
      <c r="F1930" s="177"/>
      <c r="G1930" s="177"/>
      <c r="H1930" s="177"/>
      <c r="I1930" s="177"/>
      <c r="J1930" s="177"/>
      <c r="K1930" s="221"/>
      <c r="L1930" s="25"/>
    </row>
    <row r="1931" spans="1:12" s="169" customFormat="1" x14ac:dyDescent="0.2">
      <c r="A1931" s="138"/>
      <c r="B1931"/>
      <c r="C1931" s="138"/>
      <c r="D1931" s="138"/>
      <c r="E1931"/>
      <c r="F1931" s="177"/>
      <c r="G1931" s="177"/>
      <c r="H1931" s="177"/>
      <c r="I1931" s="177"/>
      <c r="J1931" s="177"/>
      <c r="K1931" s="221"/>
      <c r="L1931" s="25"/>
    </row>
    <row r="1932" spans="1:12" s="169" customFormat="1" x14ac:dyDescent="0.2">
      <c r="A1932" s="138"/>
      <c r="B1932"/>
      <c r="C1932" s="138"/>
      <c r="D1932" s="138"/>
      <c r="E1932"/>
      <c r="F1932" s="177"/>
      <c r="G1932" s="177"/>
      <c r="H1932" s="177"/>
      <c r="I1932" s="177"/>
      <c r="J1932" s="177"/>
      <c r="K1932" s="221"/>
      <c r="L1932" s="25"/>
    </row>
    <row r="1933" spans="1:12" s="169" customFormat="1" x14ac:dyDescent="0.2">
      <c r="A1933" s="138"/>
      <c r="B1933"/>
      <c r="C1933" s="138"/>
      <c r="D1933" s="138"/>
      <c r="E1933"/>
      <c r="F1933" s="177"/>
      <c r="G1933" s="177"/>
      <c r="H1933" s="177"/>
      <c r="I1933" s="177"/>
      <c r="J1933" s="177"/>
      <c r="K1933" s="221"/>
      <c r="L1933" s="25"/>
    </row>
    <row r="1934" spans="1:12" s="169" customFormat="1" x14ac:dyDescent="0.2">
      <c r="A1934" s="138"/>
      <c r="B1934"/>
      <c r="C1934" s="138"/>
      <c r="D1934" s="138"/>
      <c r="E1934"/>
      <c r="F1934" s="177"/>
      <c r="G1934" s="177"/>
      <c r="H1934" s="177"/>
      <c r="I1934" s="177"/>
      <c r="J1934" s="177"/>
      <c r="K1934" s="221"/>
      <c r="L1934" s="25"/>
    </row>
    <row r="1935" spans="1:12" s="169" customFormat="1" x14ac:dyDescent="0.2">
      <c r="A1935" s="138"/>
      <c r="B1935"/>
      <c r="C1935" s="138"/>
      <c r="D1935" s="138"/>
      <c r="E1935"/>
      <c r="F1935" s="177"/>
      <c r="G1935" s="177"/>
      <c r="H1935" s="177"/>
      <c r="I1935" s="177"/>
      <c r="J1935" s="177"/>
      <c r="K1935" s="221"/>
      <c r="L1935" s="25"/>
    </row>
    <row r="1936" spans="1:12" s="169" customFormat="1" x14ac:dyDescent="0.2">
      <c r="A1936" s="138"/>
      <c r="B1936"/>
      <c r="C1936" s="138"/>
      <c r="D1936" s="138"/>
      <c r="E1936"/>
      <c r="F1936" s="177"/>
      <c r="G1936" s="177"/>
      <c r="H1936" s="177"/>
      <c r="I1936" s="177"/>
      <c r="J1936" s="177"/>
      <c r="K1936" s="221"/>
      <c r="L1936" s="25"/>
    </row>
    <row r="1937" spans="1:12" s="169" customFormat="1" x14ac:dyDescent="0.2">
      <c r="A1937" s="138"/>
      <c r="B1937"/>
      <c r="C1937" s="138"/>
      <c r="D1937" s="138"/>
      <c r="E1937"/>
      <c r="F1937" s="177"/>
      <c r="G1937" s="177"/>
      <c r="H1937" s="177"/>
      <c r="I1937" s="177"/>
      <c r="J1937" s="177"/>
      <c r="K1937" s="221"/>
      <c r="L1937" s="25"/>
    </row>
    <row r="1938" spans="1:12" s="169" customFormat="1" x14ac:dyDescent="0.2">
      <c r="A1938" s="138"/>
      <c r="B1938"/>
      <c r="C1938" s="138"/>
      <c r="D1938" s="138"/>
      <c r="E1938"/>
      <c r="F1938" s="177"/>
      <c r="G1938" s="177"/>
      <c r="H1938" s="177"/>
      <c r="I1938" s="177"/>
      <c r="J1938" s="177"/>
      <c r="K1938" s="221"/>
      <c r="L1938" s="25"/>
    </row>
    <row r="1939" spans="1:12" s="169" customFormat="1" x14ac:dyDescent="0.2">
      <c r="A1939" s="138"/>
      <c r="B1939"/>
      <c r="C1939" s="138"/>
      <c r="D1939" s="138"/>
      <c r="E1939"/>
      <c r="F1939" s="177"/>
      <c r="G1939" s="177"/>
      <c r="H1939" s="177"/>
      <c r="I1939" s="177"/>
      <c r="J1939" s="177"/>
      <c r="K1939" s="221"/>
      <c r="L1939" s="25"/>
    </row>
    <row r="1940" spans="1:12" s="169" customFormat="1" x14ac:dyDescent="0.2">
      <c r="A1940" s="138"/>
      <c r="B1940"/>
      <c r="C1940" s="138"/>
      <c r="D1940" s="138"/>
      <c r="E1940"/>
      <c r="F1940" s="177"/>
      <c r="G1940" s="177"/>
      <c r="H1940" s="177"/>
      <c r="I1940" s="177"/>
      <c r="J1940" s="177"/>
      <c r="K1940" s="221"/>
      <c r="L1940" s="25"/>
    </row>
    <row r="1941" spans="1:12" s="169" customFormat="1" x14ac:dyDescent="0.2">
      <c r="A1941" s="138"/>
      <c r="B1941"/>
      <c r="C1941" s="138"/>
      <c r="D1941" s="138"/>
      <c r="E1941"/>
      <c r="F1941" s="177"/>
      <c r="G1941" s="177"/>
      <c r="H1941" s="177"/>
      <c r="I1941" s="177"/>
      <c r="J1941" s="177"/>
      <c r="K1941" s="221"/>
      <c r="L1941" s="25"/>
    </row>
    <row r="1942" spans="1:12" s="169" customFormat="1" x14ac:dyDescent="0.2">
      <c r="A1942" s="138"/>
      <c r="B1942"/>
      <c r="C1942" s="138"/>
      <c r="D1942" s="138"/>
      <c r="E1942"/>
      <c r="F1942" s="177"/>
      <c r="G1942" s="177"/>
      <c r="H1942" s="177"/>
      <c r="I1942" s="177"/>
      <c r="J1942" s="177"/>
      <c r="K1942" s="221"/>
      <c r="L1942" s="25"/>
    </row>
    <row r="1943" spans="1:12" s="169" customFormat="1" x14ac:dyDescent="0.2">
      <c r="A1943" s="138"/>
      <c r="B1943"/>
      <c r="C1943" s="138"/>
      <c r="D1943" s="138"/>
      <c r="E1943"/>
      <c r="F1943" s="177"/>
      <c r="G1943" s="177"/>
      <c r="H1943" s="177"/>
      <c r="I1943" s="177"/>
      <c r="J1943" s="177"/>
      <c r="K1943" s="221"/>
      <c r="L1943" s="25"/>
    </row>
    <row r="1944" spans="1:12" s="169" customFormat="1" x14ac:dyDescent="0.2">
      <c r="A1944" s="138"/>
      <c r="B1944"/>
      <c r="C1944" s="138"/>
      <c r="D1944" s="138"/>
      <c r="E1944"/>
      <c r="F1944" s="177"/>
      <c r="G1944" s="177"/>
      <c r="H1944" s="177"/>
      <c r="I1944" s="177"/>
      <c r="J1944" s="177"/>
      <c r="K1944" s="221"/>
      <c r="L1944" s="25"/>
    </row>
    <row r="1945" spans="1:12" s="169" customFormat="1" x14ac:dyDescent="0.2">
      <c r="A1945" s="138"/>
      <c r="B1945"/>
      <c r="C1945" s="138"/>
      <c r="D1945" s="138"/>
      <c r="E1945"/>
      <c r="F1945" s="177"/>
      <c r="G1945" s="177"/>
      <c r="H1945" s="177"/>
      <c r="I1945" s="177"/>
      <c r="J1945" s="177"/>
      <c r="K1945" s="221"/>
      <c r="L1945" s="25"/>
    </row>
    <row r="1946" spans="1:12" s="169" customFormat="1" x14ac:dyDescent="0.2">
      <c r="A1946" s="138"/>
      <c r="B1946"/>
      <c r="C1946" s="138"/>
      <c r="D1946" s="138"/>
      <c r="E1946"/>
      <c r="F1946" s="177"/>
      <c r="G1946" s="177"/>
      <c r="H1946" s="177"/>
      <c r="I1946" s="177"/>
      <c r="J1946" s="177"/>
      <c r="K1946" s="221"/>
      <c r="L1946" s="25"/>
    </row>
    <row r="1947" spans="1:12" s="169" customFormat="1" x14ac:dyDescent="0.2">
      <c r="A1947" s="138"/>
      <c r="B1947"/>
      <c r="C1947" s="138"/>
      <c r="D1947" s="138"/>
      <c r="E1947"/>
      <c r="F1947" s="177"/>
      <c r="G1947" s="177"/>
      <c r="H1947" s="177"/>
      <c r="I1947" s="177"/>
      <c r="J1947" s="177"/>
      <c r="K1947" s="221"/>
      <c r="L1947" s="25"/>
    </row>
    <row r="1948" spans="1:12" s="169" customFormat="1" x14ac:dyDescent="0.2">
      <c r="A1948" s="138"/>
      <c r="B1948"/>
      <c r="C1948" s="138"/>
      <c r="D1948" s="138"/>
      <c r="E1948"/>
      <c r="F1948" s="177"/>
      <c r="G1948" s="177"/>
      <c r="H1948" s="177"/>
      <c r="I1948" s="177"/>
      <c r="J1948" s="177"/>
      <c r="K1948" s="221"/>
      <c r="L1948" s="25"/>
    </row>
    <row r="1949" spans="1:12" s="169" customFormat="1" x14ac:dyDescent="0.2">
      <c r="A1949" s="138"/>
      <c r="B1949"/>
      <c r="C1949" s="138"/>
      <c r="D1949" s="138"/>
      <c r="E1949"/>
      <c r="F1949" s="177"/>
      <c r="G1949" s="177"/>
      <c r="H1949" s="177"/>
      <c r="I1949" s="177"/>
      <c r="J1949" s="177"/>
      <c r="K1949" s="221"/>
      <c r="L1949" s="25"/>
    </row>
    <row r="1950" spans="1:12" s="169" customFormat="1" x14ac:dyDescent="0.2">
      <c r="A1950" s="138"/>
      <c r="B1950"/>
      <c r="C1950" s="138"/>
      <c r="D1950" s="138"/>
      <c r="E1950"/>
      <c r="F1950" s="177"/>
      <c r="G1950" s="177"/>
      <c r="H1950" s="177"/>
      <c r="I1950" s="177"/>
      <c r="J1950" s="177"/>
      <c r="K1950" s="221"/>
      <c r="L1950" s="25"/>
    </row>
    <row r="1951" spans="1:12" s="169" customFormat="1" x14ac:dyDescent="0.2">
      <c r="A1951" s="138"/>
      <c r="B1951"/>
      <c r="C1951" s="138"/>
      <c r="D1951" s="138"/>
      <c r="E1951"/>
      <c r="F1951" s="177"/>
      <c r="G1951" s="177"/>
      <c r="H1951" s="177"/>
      <c r="I1951" s="177"/>
      <c r="J1951" s="177"/>
      <c r="K1951" s="221"/>
      <c r="L1951" s="25"/>
    </row>
    <row r="1952" spans="1:12" s="169" customFormat="1" x14ac:dyDescent="0.2">
      <c r="A1952" s="138"/>
      <c r="B1952"/>
      <c r="C1952" s="138"/>
      <c r="D1952" s="138"/>
      <c r="E1952"/>
      <c r="F1952" s="177"/>
      <c r="G1952" s="177"/>
      <c r="H1952" s="177"/>
      <c r="I1952" s="177"/>
      <c r="J1952" s="177"/>
      <c r="K1952" s="221"/>
      <c r="L1952" s="25"/>
    </row>
    <row r="1953" spans="1:12" s="169" customFormat="1" x14ac:dyDescent="0.2">
      <c r="A1953" s="138"/>
      <c r="B1953"/>
      <c r="C1953" s="138"/>
      <c r="D1953" s="138"/>
      <c r="E1953"/>
      <c r="F1953" s="177"/>
      <c r="G1953" s="177"/>
      <c r="H1953" s="177"/>
      <c r="I1953" s="177"/>
      <c r="J1953" s="177"/>
      <c r="K1953" s="221"/>
      <c r="L1953" s="25"/>
    </row>
    <row r="1954" spans="1:12" s="169" customFormat="1" x14ac:dyDescent="0.2">
      <c r="A1954" s="138"/>
      <c r="B1954"/>
      <c r="C1954" s="138"/>
      <c r="D1954" s="138"/>
      <c r="E1954"/>
      <c r="F1954" s="177"/>
      <c r="G1954" s="177"/>
      <c r="H1954" s="177"/>
      <c r="I1954" s="177"/>
      <c r="J1954" s="177"/>
      <c r="K1954" s="221"/>
      <c r="L1954" s="25"/>
    </row>
    <row r="1955" spans="1:12" s="169" customFormat="1" x14ac:dyDescent="0.2">
      <c r="A1955" s="138"/>
      <c r="B1955"/>
      <c r="C1955" s="138"/>
      <c r="D1955" s="138"/>
      <c r="E1955"/>
      <c r="F1955" s="177"/>
      <c r="G1955" s="177"/>
      <c r="H1955" s="177"/>
      <c r="I1955" s="177"/>
      <c r="J1955" s="177"/>
      <c r="K1955" s="221"/>
      <c r="L1955" s="25"/>
    </row>
    <row r="1956" spans="1:12" s="169" customFormat="1" x14ac:dyDescent="0.2">
      <c r="A1956" s="138"/>
      <c r="B1956"/>
      <c r="C1956" s="138"/>
      <c r="D1956" s="138"/>
      <c r="E1956"/>
      <c r="F1956" s="177"/>
      <c r="G1956" s="177"/>
      <c r="H1956" s="177"/>
      <c r="I1956" s="177"/>
      <c r="J1956" s="177"/>
      <c r="K1956" s="221"/>
      <c r="L1956" s="25"/>
    </row>
    <row r="1957" spans="1:12" s="169" customFormat="1" x14ac:dyDescent="0.2">
      <c r="A1957" s="138"/>
      <c r="B1957"/>
      <c r="C1957" s="138"/>
      <c r="D1957" s="138"/>
      <c r="E1957"/>
      <c r="F1957" s="177"/>
      <c r="G1957" s="177"/>
      <c r="H1957" s="177"/>
      <c r="I1957" s="177"/>
      <c r="J1957" s="177"/>
      <c r="K1957" s="221"/>
      <c r="L1957" s="25"/>
    </row>
    <row r="1958" spans="1:12" s="169" customFormat="1" x14ac:dyDescent="0.2">
      <c r="A1958" s="138"/>
      <c r="B1958"/>
      <c r="C1958" s="138"/>
      <c r="D1958" s="138"/>
      <c r="E1958"/>
      <c r="F1958" s="177"/>
      <c r="G1958" s="177"/>
      <c r="H1958" s="177"/>
      <c r="I1958" s="177"/>
      <c r="J1958" s="177"/>
      <c r="K1958" s="221"/>
      <c r="L1958" s="25"/>
    </row>
    <row r="1959" spans="1:12" s="169" customFormat="1" x14ac:dyDescent="0.2">
      <c r="A1959" s="138"/>
      <c r="B1959"/>
      <c r="C1959" s="138"/>
      <c r="D1959" s="138"/>
      <c r="E1959"/>
      <c r="F1959" s="177"/>
      <c r="G1959" s="177"/>
      <c r="H1959" s="177"/>
      <c r="I1959" s="177"/>
      <c r="J1959" s="177"/>
      <c r="K1959" s="221"/>
      <c r="L1959" s="25"/>
    </row>
    <row r="1960" spans="1:12" s="169" customFormat="1" x14ac:dyDescent="0.2">
      <c r="A1960" s="138"/>
      <c r="B1960"/>
      <c r="C1960" s="138"/>
      <c r="D1960" s="138"/>
      <c r="E1960"/>
      <c r="F1960" s="177"/>
      <c r="G1960" s="177"/>
      <c r="H1960" s="177"/>
      <c r="I1960" s="177"/>
      <c r="J1960" s="177"/>
      <c r="K1960" s="221"/>
      <c r="L1960" s="25"/>
    </row>
    <row r="1961" spans="1:12" s="169" customFormat="1" x14ac:dyDescent="0.2">
      <c r="A1961" s="138"/>
      <c r="B1961"/>
      <c r="C1961" s="138"/>
      <c r="D1961" s="138"/>
      <c r="E1961"/>
      <c r="F1961" s="177"/>
      <c r="G1961" s="177"/>
      <c r="H1961" s="177"/>
      <c r="I1961" s="177"/>
      <c r="J1961" s="177"/>
      <c r="K1961" s="221"/>
      <c r="L1961" s="25"/>
    </row>
    <row r="1962" spans="1:12" s="169" customFormat="1" x14ac:dyDescent="0.2">
      <c r="A1962" s="138"/>
      <c r="B1962"/>
      <c r="C1962" s="138"/>
      <c r="D1962" s="138"/>
      <c r="E1962"/>
      <c r="F1962" s="177"/>
      <c r="G1962" s="177"/>
      <c r="H1962" s="177"/>
      <c r="I1962" s="177"/>
      <c r="J1962" s="177"/>
      <c r="K1962" s="221"/>
      <c r="L1962" s="25"/>
    </row>
    <row r="1963" spans="1:12" s="169" customFormat="1" x14ac:dyDescent="0.2">
      <c r="A1963" s="138"/>
      <c r="B1963"/>
      <c r="C1963" s="138"/>
      <c r="D1963" s="138"/>
      <c r="E1963"/>
      <c r="F1963" s="177"/>
      <c r="G1963" s="177"/>
      <c r="H1963" s="177"/>
      <c r="I1963" s="177"/>
      <c r="J1963" s="177"/>
      <c r="K1963" s="221"/>
      <c r="L1963" s="25"/>
    </row>
    <row r="1964" spans="1:12" s="169" customFormat="1" x14ac:dyDescent="0.2">
      <c r="A1964" s="138"/>
      <c r="B1964"/>
      <c r="C1964" s="138"/>
      <c r="D1964" s="138"/>
      <c r="E1964"/>
      <c r="F1964" s="177"/>
      <c r="G1964" s="177"/>
      <c r="H1964" s="177"/>
      <c r="I1964" s="177"/>
      <c r="J1964" s="177"/>
      <c r="K1964" s="221"/>
      <c r="L1964" s="25"/>
    </row>
    <row r="1965" spans="1:12" s="169" customFormat="1" x14ac:dyDescent="0.2">
      <c r="A1965" s="138"/>
      <c r="B1965"/>
      <c r="C1965" s="138"/>
      <c r="D1965" s="138"/>
      <c r="E1965"/>
      <c r="F1965" s="177"/>
      <c r="G1965" s="177"/>
      <c r="H1965" s="177"/>
      <c r="I1965" s="177"/>
      <c r="J1965" s="177"/>
      <c r="K1965" s="221"/>
      <c r="L1965" s="25"/>
    </row>
    <row r="1966" spans="1:12" s="169" customFormat="1" x14ac:dyDescent="0.2">
      <c r="A1966" s="138"/>
      <c r="B1966"/>
      <c r="C1966" s="138"/>
      <c r="D1966" s="138"/>
      <c r="E1966"/>
      <c r="F1966" s="177"/>
      <c r="G1966" s="177"/>
      <c r="H1966" s="177"/>
      <c r="I1966" s="177"/>
      <c r="J1966" s="177"/>
      <c r="K1966" s="221"/>
      <c r="L1966" s="25"/>
    </row>
    <row r="1967" spans="1:12" s="169" customFormat="1" x14ac:dyDescent="0.2">
      <c r="A1967" s="138"/>
      <c r="B1967"/>
      <c r="C1967" s="138"/>
      <c r="D1967" s="138"/>
      <c r="E1967"/>
      <c r="F1967" s="177"/>
      <c r="G1967" s="177"/>
      <c r="H1967" s="177"/>
      <c r="I1967" s="177"/>
      <c r="J1967" s="177"/>
      <c r="K1967" s="221"/>
      <c r="L1967" s="25"/>
    </row>
    <row r="1968" spans="1:12" s="169" customFormat="1" x14ac:dyDescent="0.2">
      <c r="A1968" s="138"/>
      <c r="B1968"/>
      <c r="C1968" s="138"/>
      <c r="D1968" s="138"/>
      <c r="E1968"/>
      <c r="F1968" s="177"/>
      <c r="G1968" s="177"/>
      <c r="H1968" s="177"/>
      <c r="I1968" s="177"/>
      <c r="J1968" s="177"/>
      <c r="K1968" s="221"/>
      <c r="L1968" s="25"/>
    </row>
    <row r="1969" spans="1:12" s="169" customFormat="1" x14ac:dyDescent="0.2">
      <c r="A1969" s="138"/>
      <c r="B1969"/>
      <c r="C1969" s="138"/>
      <c r="D1969" s="138"/>
      <c r="E1969"/>
      <c r="F1969" s="177"/>
      <c r="G1969" s="177"/>
      <c r="H1969" s="177"/>
      <c r="I1969" s="177"/>
      <c r="J1969" s="177"/>
      <c r="K1969" s="221"/>
      <c r="L1969" s="25"/>
    </row>
    <row r="1970" spans="1:12" s="169" customFormat="1" x14ac:dyDescent="0.2">
      <c r="A1970" s="138"/>
      <c r="B1970"/>
      <c r="C1970" s="138"/>
      <c r="D1970" s="138"/>
      <c r="E1970"/>
      <c r="F1970" s="177"/>
      <c r="G1970" s="177"/>
      <c r="H1970" s="177"/>
      <c r="I1970" s="177"/>
      <c r="J1970" s="177"/>
      <c r="K1970" s="221"/>
      <c r="L1970" s="25"/>
    </row>
    <row r="1971" spans="1:12" s="169" customFormat="1" x14ac:dyDescent="0.2">
      <c r="A1971" s="138"/>
      <c r="B1971"/>
      <c r="C1971" s="138"/>
      <c r="D1971" s="138"/>
      <c r="E1971"/>
      <c r="F1971" s="177"/>
      <c r="G1971" s="177"/>
      <c r="H1971" s="177"/>
      <c r="I1971" s="177"/>
      <c r="J1971" s="177"/>
      <c r="K1971" s="221"/>
      <c r="L1971" s="25"/>
    </row>
    <row r="1972" spans="1:12" s="169" customFormat="1" x14ac:dyDescent="0.2">
      <c r="A1972" s="138"/>
      <c r="B1972"/>
      <c r="C1972" s="138"/>
      <c r="D1972" s="138"/>
      <c r="E1972"/>
      <c r="F1972" s="177"/>
      <c r="G1972" s="177"/>
      <c r="H1972" s="177"/>
      <c r="I1972" s="177"/>
      <c r="J1972" s="177"/>
      <c r="K1972" s="221"/>
      <c r="L1972" s="25"/>
    </row>
    <row r="1973" spans="1:12" s="169" customFormat="1" x14ac:dyDescent="0.2">
      <c r="A1973" s="138"/>
      <c r="B1973"/>
      <c r="C1973" s="138"/>
      <c r="D1973" s="138"/>
      <c r="E1973"/>
      <c r="F1973" s="177"/>
      <c r="G1973" s="177"/>
      <c r="H1973" s="177"/>
      <c r="I1973" s="177"/>
      <c r="J1973" s="177"/>
      <c r="K1973" s="221"/>
      <c r="L1973" s="25"/>
    </row>
    <row r="1974" spans="1:12" s="169" customFormat="1" x14ac:dyDescent="0.2">
      <c r="A1974" s="138"/>
      <c r="B1974"/>
      <c r="C1974" s="138"/>
      <c r="D1974" s="138"/>
      <c r="E1974"/>
      <c r="F1974" s="177"/>
      <c r="G1974" s="177"/>
      <c r="H1974" s="177"/>
      <c r="I1974" s="177"/>
      <c r="J1974" s="177"/>
      <c r="K1974" s="221"/>
      <c r="L1974" s="25"/>
    </row>
    <row r="1975" spans="1:12" s="169" customFormat="1" x14ac:dyDescent="0.2">
      <c r="A1975" s="138"/>
      <c r="B1975"/>
      <c r="C1975" s="138"/>
      <c r="D1975" s="138"/>
      <c r="E1975"/>
      <c r="F1975" s="177"/>
      <c r="G1975" s="177"/>
      <c r="H1975" s="177"/>
      <c r="I1975" s="177"/>
      <c r="J1975" s="177"/>
      <c r="K1975" s="221"/>
      <c r="L1975" s="25"/>
    </row>
    <row r="1976" spans="1:12" s="169" customFormat="1" x14ac:dyDescent="0.2">
      <c r="A1976" s="138"/>
      <c r="B1976"/>
      <c r="C1976" s="138"/>
      <c r="D1976" s="138"/>
      <c r="E1976"/>
      <c r="F1976" s="177"/>
      <c r="G1976" s="177"/>
      <c r="H1976" s="177"/>
      <c r="I1976" s="177"/>
      <c r="J1976" s="177"/>
      <c r="K1976" s="221"/>
      <c r="L1976" s="25"/>
    </row>
    <row r="1977" spans="1:12" s="169" customFormat="1" x14ac:dyDescent="0.2">
      <c r="A1977" s="138"/>
      <c r="B1977"/>
      <c r="C1977" s="138"/>
      <c r="D1977" s="138"/>
      <c r="E1977"/>
      <c r="F1977" s="177"/>
      <c r="G1977" s="177"/>
      <c r="H1977" s="177"/>
      <c r="I1977" s="177"/>
      <c r="J1977" s="177"/>
      <c r="K1977" s="221"/>
      <c r="L1977" s="25"/>
    </row>
    <row r="1978" spans="1:12" s="169" customFormat="1" x14ac:dyDescent="0.2">
      <c r="A1978" s="138"/>
      <c r="B1978"/>
      <c r="C1978" s="138"/>
      <c r="D1978" s="138"/>
      <c r="E1978"/>
      <c r="F1978" s="177"/>
      <c r="G1978" s="177"/>
      <c r="H1978" s="177"/>
      <c r="I1978" s="177"/>
      <c r="J1978" s="177"/>
      <c r="K1978" s="221"/>
      <c r="L1978" s="25"/>
    </row>
    <row r="1979" spans="1:12" s="169" customFormat="1" x14ac:dyDescent="0.2">
      <c r="A1979" s="138"/>
      <c r="B1979"/>
      <c r="C1979" s="138"/>
      <c r="D1979" s="138"/>
      <c r="E1979"/>
      <c r="F1979" s="177"/>
      <c r="G1979" s="177"/>
      <c r="H1979" s="177"/>
      <c r="I1979" s="177"/>
      <c r="J1979" s="177"/>
      <c r="K1979" s="221"/>
      <c r="L1979" s="25"/>
    </row>
    <row r="1980" spans="1:12" s="169" customFormat="1" x14ac:dyDescent="0.2">
      <c r="A1980" s="138"/>
      <c r="B1980"/>
      <c r="C1980" s="138"/>
      <c r="D1980" s="138"/>
      <c r="E1980"/>
      <c r="F1980" s="177"/>
      <c r="G1980" s="177"/>
      <c r="H1980" s="177"/>
      <c r="I1980" s="177"/>
      <c r="J1980" s="177"/>
      <c r="K1980" s="221"/>
      <c r="L1980" s="25"/>
    </row>
    <row r="1981" spans="1:12" s="169" customFormat="1" x14ac:dyDescent="0.2">
      <c r="A1981" s="138"/>
      <c r="B1981"/>
      <c r="C1981" s="138"/>
      <c r="D1981" s="138"/>
      <c r="E1981"/>
      <c r="F1981" s="177"/>
      <c r="G1981" s="177"/>
      <c r="H1981" s="177"/>
      <c r="I1981" s="177"/>
      <c r="J1981" s="177"/>
      <c r="K1981" s="221"/>
      <c r="L1981" s="25"/>
    </row>
    <row r="1982" spans="1:12" s="169" customFormat="1" x14ac:dyDescent="0.2">
      <c r="A1982" s="138"/>
      <c r="B1982"/>
      <c r="C1982" s="138"/>
      <c r="D1982" s="138"/>
      <c r="E1982"/>
      <c r="F1982" s="177"/>
      <c r="G1982" s="177"/>
      <c r="H1982" s="177"/>
      <c r="I1982" s="177"/>
      <c r="J1982" s="177"/>
      <c r="K1982" s="221"/>
      <c r="L1982" s="25"/>
    </row>
    <row r="1983" spans="1:12" s="169" customFormat="1" x14ac:dyDescent="0.2">
      <c r="A1983" s="138"/>
      <c r="B1983"/>
      <c r="C1983" s="138"/>
      <c r="D1983" s="138"/>
      <c r="E1983"/>
      <c r="F1983" s="177"/>
      <c r="G1983" s="177"/>
      <c r="H1983" s="177"/>
      <c r="I1983" s="177"/>
      <c r="J1983" s="177"/>
      <c r="K1983" s="221"/>
      <c r="L1983" s="25"/>
    </row>
    <row r="1984" spans="1:12" s="169" customFormat="1" x14ac:dyDescent="0.2">
      <c r="A1984" s="138"/>
      <c r="B1984"/>
      <c r="C1984" s="138"/>
      <c r="D1984" s="138"/>
      <c r="E1984"/>
      <c r="F1984" s="177"/>
      <c r="G1984" s="177"/>
      <c r="H1984" s="177"/>
      <c r="I1984" s="177"/>
      <c r="J1984" s="177"/>
      <c r="K1984" s="221"/>
      <c r="L1984" s="25"/>
    </row>
    <row r="1985" spans="1:12" s="169" customFormat="1" x14ac:dyDescent="0.2">
      <c r="A1985" s="138"/>
      <c r="B1985"/>
      <c r="C1985" s="138"/>
      <c r="D1985" s="138"/>
      <c r="E1985"/>
      <c r="F1985" s="177"/>
      <c r="G1985" s="177"/>
      <c r="H1985" s="177"/>
      <c r="I1985" s="177"/>
      <c r="J1985" s="177"/>
      <c r="K1985" s="221"/>
      <c r="L1985" s="25"/>
    </row>
    <row r="1986" spans="1:12" s="169" customFormat="1" x14ac:dyDescent="0.2">
      <c r="A1986" s="138"/>
      <c r="B1986"/>
      <c r="C1986" s="138"/>
      <c r="D1986" s="138"/>
      <c r="E1986"/>
      <c r="F1986" s="177"/>
      <c r="G1986" s="177"/>
      <c r="H1986" s="177"/>
      <c r="I1986" s="177"/>
      <c r="J1986" s="177"/>
      <c r="K1986" s="221"/>
      <c r="L1986" s="25"/>
    </row>
    <row r="1987" spans="1:12" s="169" customFormat="1" x14ac:dyDescent="0.2">
      <c r="A1987" s="138"/>
      <c r="B1987"/>
      <c r="C1987" s="138"/>
      <c r="D1987" s="138"/>
      <c r="E1987"/>
      <c r="F1987" s="177"/>
      <c r="G1987" s="177"/>
      <c r="H1987" s="177"/>
      <c r="I1987" s="177"/>
      <c r="J1987" s="177"/>
      <c r="K1987" s="221"/>
      <c r="L1987" s="25"/>
    </row>
    <row r="1988" spans="1:12" s="169" customFormat="1" x14ac:dyDescent="0.2">
      <c r="A1988" s="138"/>
      <c r="B1988"/>
      <c r="C1988" s="138"/>
      <c r="D1988" s="138"/>
      <c r="E1988"/>
      <c r="F1988" s="177"/>
      <c r="G1988" s="177"/>
      <c r="H1988" s="177"/>
      <c r="I1988" s="177"/>
      <c r="J1988" s="177"/>
      <c r="K1988" s="221"/>
      <c r="L1988" s="25"/>
    </row>
    <row r="1989" spans="1:12" s="169" customFormat="1" x14ac:dyDescent="0.2">
      <c r="A1989" s="138"/>
      <c r="B1989"/>
      <c r="C1989" s="138"/>
      <c r="D1989" s="138"/>
      <c r="E1989"/>
      <c r="F1989" s="177"/>
      <c r="G1989" s="177"/>
      <c r="H1989" s="177"/>
      <c r="I1989" s="177"/>
      <c r="J1989" s="177"/>
      <c r="K1989" s="221"/>
      <c r="L1989" s="25"/>
    </row>
    <row r="1990" spans="1:12" s="169" customFormat="1" x14ac:dyDescent="0.2">
      <c r="A1990" s="138"/>
      <c r="B1990"/>
      <c r="C1990" s="138"/>
      <c r="D1990" s="138"/>
      <c r="E1990"/>
      <c r="F1990" s="177"/>
      <c r="G1990" s="177"/>
      <c r="H1990" s="177"/>
      <c r="I1990" s="177"/>
      <c r="J1990" s="177"/>
      <c r="K1990" s="221"/>
      <c r="L1990" s="25"/>
    </row>
    <row r="1991" spans="1:12" s="169" customFormat="1" x14ac:dyDescent="0.2">
      <c r="A1991" s="138"/>
      <c r="B1991"/>
      <c r="C1991" s="138"/>
      <c r="D1991" s="138"/>
      <c r="E1991"/>
      <c r="F1991" s="177"/>
      <c r="G1991" s="177"/>
      <c r="H1991" s="177"/>
      <c r="I1991" s="177"/>
      <c r="J1991" s="177"/>
      <c r="K1991" s="221"/>
      <c r="L1991" s="25"/>
    </row>
    <row r="1992" spans="1:12" s="169" customFormat="1" x14ac:dyDescent="0.2">
      <c r="A1992" s="138"/>
      <c r="B1992"/>
      <c r="C1992" s="138"/>
      <c r="D1992" s="138"/>
      <c r="E1992"/>
      <c r="F1992" s="177"/>
      <c r="G1992" s="177"/>
      <c r="H1992" s="177"/>
      <c r="I1992" s="177"/>
      <c r="J1992" s="177"/>
      <c r="K1992" s="221"/>
      <c r="L1992" s="25"/>
    </row>
    <row r="1993" spans="1:12" s="169" customFormat="1" x14ac:dyDescent="0.2">
      <c r="A1993" s="138"/>
      <c r="B1993"/>
      <c r="C1993" s="138"/>
      <c r="D1993" s="138"/>
      <c r="E1993"/>
      <c r="F1993" s="177"/>
      <c r="G1993" s="177"/>
      <c r="H1993" s="177"/>
      <c r="I1993" s="177"/>
      <c r="J1993" s="177"/>
      <c r="K1993" s="221"/>
      <c r="L1993" s="25"/>
    </row>
    <row r="1994" spans="1:12" s="169" customFormat="1" x14ac:dyDescent="0.2">
      <c r="A1994" s="138"/>
      <c r="B1994"/>
      <c r="C1994" s="138"/>
      <c r="D1994" s="138"/>
      <c r="E1994"/>
      <c r="F1994" s="177"/>
      <c r="G1994" s="177"/>
      <c r="H1994" s="177"/>
      <c r="I1994" s="177"/>
      <c r="J1994" s="177"/>
      <c r="K1994" s="221"/>
      <c r="L1994" s="25"/>
    </row>
    <row r="1995" spans="1:12" s="169" customFormat="1" x14ac:dyDescent="0.2">
      <c r="A1995" s="138"/>
      <c r="B1995"/>
      <c r="C1995" s="138"/>
      <c r="D1995" s="138"/>
      <c r="E1995"/>
      <c r="F1995" s="177"/>
      <c r="G1995" s="177"/>
      <c r="H1995" s="177"/>
      <c r="I1995" s="177"/>
      <c r="J1995" s="177"/>
      <c r="K1995" s="221"/>
      <c r="L1995" s="25"/>
    </row>
    <row r="1996" spans="1:12" s="169" customFormat="1" x14ac:dyDescent="0.2">
      <c r="A1996" s="138"/>
      <c r="B1996"/>
      <c r="C1996" s="138"/>
      <c r="D1996" s="138"/>
      <c r="E1996"/>
      <c r="F1996" s="177"/>
      <c r="G1996" s="177"/>
      <c r="H1996" s="177"/>
      <c r="I1996" s="177"/>
      <c r="J1996" s="177"/>
      <c r="K1996" s="221"/>
      <c r="L1996" s="25"/>
    </row>
    <row r="1997" spans="1:12" s="169" customFormat="1" x14ac:dyDescent="0.2">
      <c r="A1997" s="138"/>
      <c r="B1997"/>
      <c r="C1997" s="138"/>
      <c r="D1997" s="138"/>
      <c r="E1997"/>
      <c r="F1997" s="177"/>
      <c r="G1997" s="177"/>
      <c r="H1997" s="177"/>
      <c r="I1997" s="177"/>
      <c r="J1997" s="177"/>
      <c r="K1997" s="221"/>
      <c r="L1997" s="25"/>
    </row>
    <row r="1998" spans="1:12" s="169" customFormat="1" x14ac:dyDescent="0.2">
      <c r="A1998" s="138"/>
      <c r="B1998"/>
      <c r="C1998" s="138"/>
      <c r="D1998" s="138"/>
      <c r="E1998"/>
      <c r="F1998" s="177"/>
      <c r="G1998" s="177"/>
      <c r="H1998" s="177"/>
      <c r="I1998" s="177"/>
      <c r="J1998" s="177"/>
      <c r="K1998" s="221"/>
      <c r="L1998" s="25"/>
    </row>
    <row r="1999" spans="1:12" s="169" customFormat="1" x14ac:dyDescent="0.2">
      <c r="A1999" s="138"/>
      <c r="B1999"/>
      <c r="C1999" s="138"/>
      <c r="D1999" s="138"/>
      <c r="E1999"/>
      <c r="F1999" s="177"/>
      <c r="G1999" s="177"/>
      <c r="H1999" s="177"/>
      <c r="I1999" s="177"/>
      <c r="J1999" s="177"/>
      <c r="K1999" s="221"/>
      <c r="L1999" s="25"/>
    </row>
    <row r="2000" spans="1:12" s="169" customFormat="1" x14ac:dyDescent="0.2">
      <c r="A2000" s="138"/>
      <c r="B2000"/>
      <c r="C2000" s="138"/>
      <c r="D2000" s="138"/>
      <c r="E2000"/>
      <c r="F2000" s="177"/>
      <c r="G2000" s="177"/>
      <c r="H2000" s="177"/>
      <c r="I2000" s="177"/>
      <c r="J2000" s="177"/>
      <c r="K2000" s="221"/>
      <c r="L2000" s="25"/>
    </row>
    <row r="2001" spans="1:12" s="169" customFormat="1" x14ac:dyDescent="0.2">
      <c r="A2001" s="138"/>
      <c r="B2001"/>
      <c r="C2001" s="138"/>
      <c r="D2001" s="138"/>
      <c r="E2001"/>
      <c r="F2001" s="177"/>
      <c r="G2001" s="177"/>
      <c r="H2001" s="177"/>
      <c r="I2001" s="177"/>
      <c r="J2001" s="177"/>
      <c r="K2001" s="221"/>
      <c r="L2001" s="25"/>
    </row>
    <row r="2002" spans="1:12" s="169" customFormat="1" x14ac:dyDescent="0.2">
      <c r="A2002" s="138"/>
      <c r="B2002"/>
      <c r="C2002" s="138"/>
      <c r="D2002" s="138"/>
      <c r="E2002"/>
      <c r="F2002" s="177"/>
      <c r="G2002" s="177"/>
      <c r="H2002" s="177"/>
      <c r="I2002" s="177"/>
      <c r="J2002" s="177"/>
      <c r="K2002" s="221"/>
      <c r="L2002" s="25"/>
    </row>
    <row r="2003" spans="1:12" s="169" customFormat="1" x14ac:dyDescent="0.2">
      <c r="A2003" s="138"/>
      <c r="B2003"/>
      <c r="C2003" s="138"/>
      <c r="D2003" s="138"/>
      <c r="E2003"/>
      <c r="F2003" s="177"/>
      <c r="G2003" s="177"/>
      <c r="H2003" s="177"/>
      <c r="I2003" s="177"/>
      <c r="J2003" s="177"/>
      <c r="K2003" s="221"/>
      <c r="L2003" s="25"/>
    </row>
    <row r="2004" spans="1:12" s="169" customFormat="1" x14ac:dyDescent="0.2">
      <c r="A2004" s="138"/>
      <c r="B2004"/>
      <c r="C2004" s="138"/>
      <c r="D2004" s="138"/>
      <c r="E2004"/>
      <c r="F2004" s="177"/>
      <c r="G2004" s="177"/>
      <c r="H2004" s="177"/>
      <c r="I2004" s="177"/>
      <c r="J2004" s="177"/>
      <c r="K2004" s="221"/>
      <c r="L2004" s="25"/>
    </row>
    <row r="2005" spans="1:12" s="169" customFormat="1" x14ac:dyDescent="0.2">
      <c r="A2005" s="138"/>
      <c r="B2005"/>
      <c r="C2005" s="138"/>
      <c r="D2005" s="138"/>
      <c r="E2005"/>
      <c r="F2005" s="177"/>
      <c r="G2005" s="177"/>
      <c r="H2005" s="177"/>
      <c r="I2005" s="177"/>
      <c r="J2005" s="177"/>
      <c r="K2005" s="221"/>
      <c r="L2005" s="25"/>
    </row>
    <row r="2006" spans="1:12" s="169" customFormat="1" x14ac:dyDescent="0.2">
      <c r="A2006" s="138"/>
      <c r="B2006"/>
      <c r="C2006" s="138"/>
      <c r="D2006" s="138"/>
      <c r="E2006"/>
      <c r="F2006" s="177"/>
      <c r="G2006" s="177"/>
      <c r="H2006" s="177"/>
      <c r="I2006" s="177"/>
      <c r="J2006" s="177"/>
      <c r="K2006" s="221"/>
      <c r="L2006" s="25"/>
    </row>
    <row r="2007" spans="1:12" s="169" customFormat="1" x14ac:dyDescent="0.2">
      <c r="A2007" s="138"/>
      <c r="B2007"/>
      <c r="C2007" s="138"/>
      <c r="D2007" s="138"/>
      <c r="E2007"/>
      <c r="F2007" s="177"/>
      <c r="G2007" s="177"/>
      <c r="H2007" s="177"/>
      <c r="I2007" s="177"/>
      <c r="J2007" s="177"/>
      <c r="K2007" s="221"/>
      <c r="L2007" s="25"/>
    </row>
    <row r="2008" spans="1:12" s="169" customFormat="1" x14ac:dyDescent="0.2">
      <c r="A2008" s="138"/>
      <c r="B2008"/>
      <c r="C2008" s="138"/>
      <c r="D2008" s="138"/>
      <c r="E2008"/>
      <c r="F2008" s="177"/>
      <c r="G2008" s="177"/>
      <c r="H2008" s="177"/>
      <c r="I2008" s="177"/>
      <c r="J2008" s="177"/>
      <c r="K2008" s="221"/>
      <c r="L2008" s="25"/>
    </row>
    <row r="2009" spans="1:12" s="169" customFormat="1" x14ac:dyDescent="0.2">
      <c r="A2009" s="138"/>
      <c r="B2009"/>
      <c r="C2009" s="138"/>
      <c r="D2009" s="138"/>
      <c r="E2009"/>
      <c r="F2009" s="177"/>
      <c r="G2009" s="177"/>
      <c r="H2009" s="177"/>
      <c r="I2009" s="177"/>
      <c r="J2009" s="177"/>
      <c r="K2009" s="221"/>
      <c r="L2009" s="25"/>
    </row>
    <row r="2010" spans="1:12" s="169" customFormat="1" x14ac:dyDescent="0.2">
      <c r="A2010" s="138"/>
      <c r="B2010"/>
      <c r="C2010" s="138"/>
      <c r="D2010" s="138"/>
      <c r="E2010"/>
      <c r="F2010" s="177"/>
      <c r="G2010" s="177"/>
      <c r="H2010" s="177"/>
      <c r="I2010" s="177"/>
      <c r="J2010" s="177"/>
      <c r="K2010" s="221"/>
      <c r="L2010" s="25"/>
    </row>
    <row r="2011" spans="1:12" s="169" customFormat="1" x14ac:dyDescent="0.2">
      <c r="A2011" s="138"/>
      <c r="B2011"/>
      <c r="C2011" s="138"/>
      <c r="D2011" s="138"/>
      <c r="E2011"/>
      <c r="F2011" s="177"/>
      <c r="G2011" s="177"/>
      <c r="H2011" s="177"/>
      <c r="I2011" s="177"/>
      <c r="J2011" s="177"/>
      <c r="K2011" s="221"/>
      <c r="L2011" s="25"/>
    </row>
    <row r="2012" spans="1:12" s="169" customFormat="1" x14ac:dyDescent="0.2">
      <c r="A2012" s="138"/>
      <c r="B2012"/>
      <c r="C2012" s="138"/>
      <c r="D2012" s="138"/>
      <c r="E2012"/>
      <c r="F2012" s="177"/>
      <c r="G2012" s="177"/>
      <c r="H2012" s="177"/>
      <c r="I2012" s="177"/>
      <c r="J2012" s="177"/>
      <c r="K2012" s="221"/>
      <c r="L2012" s="25"/>
    </row>
    <row r="2013" spans="1:12" s="169" customFormat="1" x14ac:dyDescent="0.2">
      <c r="A2013" s="138"/>
      <c r="B2013"/>
      <c r="C2013" s="138"/>
      <c r="D2013" s="138"/>
      <c r="E2013"/>
      <c r="F2013" s="177"/>
      <c r="G2013" s="177"/>
      <c r="H2013" s="177"/>
      <c r="I2013" s="177"/>
      <c r="J2013" s="177"/>
      <c r="K2013" s="221"/>
      <c r="L2013" s="25"/>
    </row>
    <row r="2014" spans="1:12" s="169" customFormat="1" x14ac:dyDescent="0.2">
      <c r="A2014" s="138"/>
      <c r="B2014"/>
      <c r="C2014" s="138"/>
      <c r="D2014" s="138"/>
      <c r="E2014"/>
      <c r="F2014" s="177"/>
      <c r="G2014" s="177"/>
      <c r="H2014" s="177"/>
      <c r="I2014" s="177"/>
      <c r="J2014" s="177"/>
      <c r="K2014" s="221"/>
      <c r="L2014" s="25"/>
    </row>
    <row r="2015" spans="1:12" s="169" customFormat="1" x14ac:dyDescent="0.2">
      <c r="A2015" s="138"/>
      <c r="B2015"/>
      <c r="C2015" s="138"/>
      <c r="D2015" s="138"/>
      <c r="E2015"/>
      <c r="F2015" s="177"/>
      <c r="G2015" s="177"/>
      <c r="H2015" s="177"/>
      <c r="I2015" s="177"/>
      <c r="J2015" s="177"/>
      <c r="K2015" s="221"/>
      <c r="L2015" s="25"/>
    </row>
    <row r="2016" spans="1:12" s="169" customFormat="1" x14ac:dyDescent="0.2">
      <c r="A2016" s="138"/>
      <c r="B2016"/>
      <c r="C2016" s="138"/>
      <c r="D2016" s="138"/>
      <c r="E2016"/>
      <c r="F2016" s="177"/>
      <c r="G2016" s="177"/>
      <c r="H2016" s="177"/>
      <c r="I2016" s="177"/>
      <c r="J2016" s="177"/>
      <c r="K2016" s="221"/>
      <c r="L2016" s="25"/>
    </row>
    <row r="2017" spans="1:12" s="169" customFormat="1" x14ac:dyDescent="0.2">
      <c r="A2017" s="138"/>
      <c r="B2017"/>
      <c r="C2017" s="138"/>
      <c r="D2017" s="138"/>
      <c r="E2017"/>
      <c r="F2017" s="177"/>
      <c r="G2017" s="177"/>
      <c r="H2017" s="177"/>
      <c r="I2017" s="177"/>
      <c r="J2017" s="177"/>
      <c r="K2017" s="221"/>
      <c r="L2017" s="25"/>
    </row>
    <row r="2018" spans="1:12" s="169" customFormat="1" x14ac:dyDescent="0.2">
      <c r="A2018" s="138"/>
      <c r="B2018"/>
      <c r="C2018" s="138"/>
      <c r="D2018" s="138"/>
      <c r="E2018"/>
      <c r="F2018" s="177"/>
      <c r="G2018" s="177"/>
      <c r="H2018" s="177"/>
      <c r="I2018" s="177"/>
      <c r="J2018" s="177"/>
      <c r="K2018" s="221"/>
      <c r="L2018" s="25"/>
    </row>
    <row r="2019" spans="1:12" s="169" customFormat="1" x14ac:dyDescent="0.2">
      <c r="A2019" s="138"/>
      <c r="B2019"/>
      <c r="C2019" s="138"/>
      <c r="D2019" s="138"/>
      <c r="E2019"/>
      <c r="F2019" s="177"/>
      <c r="G2019" s="177"/>
      <c r="H2019" s="177"/>
      <c r="I2019" s="177"/>
      <c r="J2019" s="177"/>
      <c r="K2019" s="221"/>
      <c r="L2019" s="25"/>
    </row>
    <row r="2020" spans="1:12" s="169" customFormat="1" x14ac:dyDescent="0.2">
      <c r="A2020" s="138"/>
      <c r="B2020"/>
      <c r="C2020" s="138"/>
      <c r="D2020" s="138"/>
      <c r="E2020"/>
      <c r="F2020" s="177"/>
      <c r="G2020" s="177"/>
      <c r="H2020" s="177"/>
      <c r="I2020" s="177"/>
      <c r="J2020" s="177"/>
      <c r="K2020" s="221"/>
      <c r="L2020" s="25"/>
    </row>
    <row r="2021" spans="1:12" s="169" customFormat="1" x14ac:dyDescent="0.2">
      <c r="A2021" s="138"/>
      <c r="B2021"/>
      <c r="C2021" s="138"/>
      <c r="D2021" s="138"/>
      <c r="E2021"/>
      <c r="F2021" s="177"/>
      <c r="G2021" s="177"/>
      <c r="H2021" s="177"/>
      <c r="I2021" s="177"/>
      <c r="J2021" s="177"/>
      <c r="K2021" s="221"/>
      <c r="L2021" s="25"/>
    </row>
    <row r="2022" spans="1:12" s="169" customFormat="1" x14ac:dyDescent="0.2">
      <c r="A2022" s="138"/>
      <c r="B2022"/>
      <c r="C2022" s="138"/>
      <c r="D2022" s="138"/>
      <c r="E2022"/>
      <c r="F2022" s="177"/>
      <c r="G2022" s="177"/>
      <c r="H2022" s="177"/>
      <c r="I2022" s="177"/>
      <c r="J2022" s="177"/>
      <c r="K2022" s="221"/>
      <c r="L2022" s="25"/>
    </row>
    <row r="2023" spans="1:12" s="169" customFormat="1" x14ac:dyDescent="0.2">
      <c r="A2023" s="138"/>
      <c r="B2023"/>
      <c r="C2023" s="138"/>
      <c r="D2023" s="138"/>
      <c r="E2023"/>
      <c r="F2023" s="177"/>
      <c r="G2023" s="177"/>
      <c r="H2023" s="177"/>
      <c r="I2023" s="177"/>
      <c r="J2023" s="177"/>
      <c r="K2023" s="221"/>
      <c r="L2023" s="25"/>
    </row>
    <row r="2024" spans="1:12" s="169" customFormat="1" x14ac:dyDescent="0.2">
      <c r="A2024" s="138"/>
      <c r="B2024"/>
      <c r="C2024" s="138"/>
      <c r="D2024" s="138"/>
      <c r="E2024"/>
      <c r="F2024" s="177"/>
      <c r="G2024" s="177"/>
      <c r="H2024" s="177"/>
      <c r="I2024" s="177"/>
      <c r="J2024" s="177"/>
      <c r="K2024" s="221"/>
      <c r="L2024" s="25"/>
    </row>
    <row r="2025" spans="1:12" s="169" customFormat="1" x14ac:dyDescent="0.2">
      <c r="A2025" s="138"/>
      <c r="B2025"/>
      <c r="C2025" s="138"/>
      <c r="D2025" s="138"/>
      <c r="E2025"/>
      <c r="F2025" s="177"/>
      <c r="G2025" s="177"/>
      <c r="H2025" s="177"/>
      <c r="I2025" s="177"/>
      <c r="J2025" s="177"/>
      <c r="K2025" s="221"/>
      <c r="L2025" s="25"/>
    </row>
    <row r="2026" spans="1:12" s="169" customFormat="1" x14ac:dyDescent="0.2">
      <c r="A2026" s="138"/>
      <c r="B2026"/>
      <c r="C2026" s="138"/>
      <c r="D2026" s="138"/>
      <c r="E2026"/>
      <c r="F2026" s="177"/>
      <c r="G2026" s="177"/>
      <c r="H2026" s="177"/>
      <c r="I2026" s="177"/>
      <c r="J2026" s="177"/>
      <c r="K2026" s="221"/>
      <c r="L2026" s="25"/>
    </row>
    <row r="2027" spans="1:12" s="169" customFormat="1" x14ac:dyDescent="0.2">
      <c r="A2027" s="138"/>
      <c r="B2027"/>
      <c r="C2027" s="138"/>
      <c r="D2027" s="138"/>
      <c r="E2027"/>
      <c r="F2027" s="177"/>
      <c r="G2027" s="177"/>
      <c r="H2027" s="177"/>
      <c r="I2027" s="177"/>
      <c r="J2027" s="177"/>
      <c r="K2027" s="221"/>
      <c r="L2027" s="25"/>
    </row>
    <row r="2028" spans="1:12" s="169" customFormat="1" x14ac:dyDescent="0.2">
      <c r="A2028" s="138"/>
      <c r="B2028"/>
      <c r="C2028" s="138"/>
      <c r="D2028" s="138"/>
      <c r="E2028"/>
      <c r="F2028" s="177"/>
      <c r="G2028" s="177"/>
      <c r="H2028" s="177"/>
      <c r="I2028" s="177"/>
      <c r="J2028" s="177"/>
      <c r="K2028" s="221"/>
      <c r="L2028" s="25"/>
    </row>
    <row r="2029" spans="1:12" s="169" customFormat="1" x14ac:dyDescent="0.2">
      <c r="A2029" s="138"/>
      <c r="B2029"/>
      <c r="C2029" s="138"/>
      <c r="D2029" s="138"/>
      <c r="E2029"/>
      <c r="F2029" s="177"/>
      <c r="G2029" s="177"/>
      <c r="H2029" s="177"/>
      <c r="I2029" s="177"/>
      <c r="J2029" s="177"/>
      <c r="K2029" s="221"/>
      <c r="L2029" s="25"/>
    </row>
    <row r="2030" spans="1:12" s="169" customFormat="1" x14ac:dyDescent="0.2">
      <c r="A2030" s="138"/>
      <c r="B2030"/>
      <c r="C2030" s="138"/>
      <c r="D2030" s="138"/>
      <c r="E2030"/>
      <c r="F2030" s="177"/>
      <c r="G2030" s="177"/>
      <c r="H2030" s="177"/>
      <c r="I2030" s="177"/>
      <c r="J2030" s="177"/>
      <c r="K2030" s="221"/>
      <c r="L2030" s="25"/>
    </row>
    <row r="2031" spans="1:12" s="169" customFormat="1" x14ac:dyDescent="0.2">
      <c r="A2031" s="138"/>
      <c r="B2031"/>
      <c r="C2031" s="138"/>
      <c r="D2031" s="138"/>
      <c r="E2031"/>
      <c r="F2031" s="177"/>
      <c r="G2031" s="177"/>
      <c r="H2031" s="177"/>
      <c r="I2031" s="177"/>
      <c r="J2031" s="177"/>
      <c r="K2031" s="221"/>
      <c r="L2031" s="25"/>
    </row>
    <row r="2032" spans="1:12" s="169" customFormat="1" x14ac:dyDescent="0.2">
      <c r="A2032" s="138"/>
      <c r="B2032"/>
      <c r="C2032" s="138"/>
      <c r="D2032" s="138"/>
      <c r="E2032"/>
      <c r="F2032" s="177"/>
      <c r="G2032" s="177"/>
      <c r="H2032" s="177"/>
      <c r="I2032" s="177"/>
      <c r="J2032" s="177"/>
      <c r="K2032" s="221"/>
      <c r="L2032" s="25"/>
    </row>
    <row r="2033" spans="1:12" s="169" customFormat="1" x14ac:dyDescent="0.2">
      <c r="A2033" s="138"/>
      <c r="B2033"/>
      <c r="C2033" s="138"/>
      <c r="D2033" s="138"/>
      <c r="E2033"/>
      <c r="F2033" s="177"/>
      <c r="G2033" s="177"/>
      <c r="H2033" s="177"/>
      <c r="I2033" s="177"/>
      <c r="J2033" s="177"/>
      <c r="K2033" s="221"/>
      <c r="L2033" s="25"/>
    </row>
    <row r="2034" spans="1:12" s="169" customFormat="1" x14ac:dyDescent="0.2">
      <c r="A2034" s="138"/>
      <c r="B2034"/>
      <c r="C2034" s="138"/>
      <c r="D2034" s="138"/>
      <c r="E2034"/>
      <c r="F2034" s="177"/>
      <c r="G2034" s="177"/>
      <c r="H2034" s="177"/>
      <c r="I2034" s="177"/>
      <c r="J2034" s="177"/>
      <c r="K2034" s="221"/>
      <c r="L2034" s="25"/>
    </row>
    <row r="2035" spans="1:12" s="169" customFormat="1" x14ac:dyDescent="0.2">
      <c r="A2035" s="138"/>
      <c r="B2035"/>
      <c r="C2035" s="138"/>
      <c r="D2035" s="138"/>
      <c r="E2035"/>
      <c r="F2035" s="177"/>
      <c r="G2035" s="177"/>
      <c r="H2035" s="177"/>
      <c r="I2035" s="177"/>
      <c r="J2035" s="177"/>
      <c r="K2035" s="221"/>
      <c r="L2035" s="25"/>
    </row>
    <row r="2036" spans="1:12" s="169" customFormat="1" x14ac:dyDescent="0.2">
      <c r="A2036" s="138"/>
      <c r="B2036"/>
      <c r="C2036" s="138"/>
      <c r="D2036" s="138"/>
      <c r="E2036"/>
      <c r="F2036" s="177"/>
      <c r="G2036" s="177"/>
      <c r="H2036" s="177"/>
      <c r="I2036" s="177"/>
      <c r="J2036" s="177"/>
      <c r="K2036" s="221"/>
      <c r="L2036" s="25"/>
    </row>
    <row r="2037" spans="1:12" s="169" customFormat="1" x14ac:dyDescent="0.2">
      <c r="A2037" s="138"/>
      <c r="B2037"/>
      <c r="C2037" s="138"/>
      <c r="D2037" s="138"/>
      <c r="E2037"/>
      <c r="F2037" s="177"/>
      <c r="G2037" s="177"/>
      <c r="H2037" s="177"/>
      <c r="I2037" s="177"/>
      <c r="J2037" s="177"/>
      <c r="K2037" s="221"/>
      <c r="L2037" s="25"/>
    </row>
    <row r="2038" spans="1:12" s="169" customFormat="1" x14ac:dyDescent="0.2">
      <c r="A2038" s="138"/>
      <c r="B2038"/>
      <c r="C2038" s="138"/>
      <c r="D2038" s="138"/>
      <c r="E2038"/>
      <c r="F2038" s="177"/>
      <c r="G2038" s="177"/>
      <c r="H2038" s="177"/>
      <c r="I2038" s="177"/>
      <c r="J2038" s="177"/>
      <c r="K2038" s="221"/>
      <c r="L2038" s="25"/>
    </row>
    <row r="2039" spans="1:12" s="169" customFormat="1" x14ac:dyDescent="0.2">
      <c r="A2039" s="138"/>
      <c r="B2039"/>
      <c r="C2039" s="138"/>
      <c r="D2039" s="138"/>
      <c r="E2039"/>
      <c r="F2039" s="177"/>
      <c r="G2039" s="177"/>
      <c r="H2039" s="177"/>
      <c r="I2039" s="177"/>
      <c r="J2039" s="177"/>
      <c r="K2039" s="221"/>
      <c r="L2039" s="25"/>
    </row>
    <row r="2040" spans="1:12" s="169" customFormat="1" x14ac:dyDescent="0.2">
      <c r="A2040" s="138"/>
      <c r="B2040"/>
      <c r="C2040" s="138"/>
      <c r="D2040" s="138"/>
      <c r="E2040"/>
      <c r="F2040" s="177"/>
      <c r="G2040" s="177"/>
      <c r="H2040" s="177"/>
      <c r="I2040" s="177"/>
      <c r="J2040" s="177"/>
      <c r="K2040" s="221"/>
      <c r="L2040" s="25"/>
    </row>
    <row r="2041" spans="1:12" s="169" customFormat="1" x14ac:dyDescent="0.2">
      <c r="A2041" s="138"/>
      <c r="B2041"/>
      <c r="C2041" s="138"/>
      <c r="D2041" s="138"/>
      <c r="E2041"/>
      <c r="F2041" s="177"/>
      <c r="G2041" s="177"/>
      <c r="H2041" s="177"/>
      <c r="I2041" s="177"/>
      <c r="J2041" s="177"/>
      <c r="K2041" s="221"/>
      <c r="L2041" s="25"/>
    </row>
    <row r="2042" spans="1:12" s="169" customFormat="1" x14ac:dyDescent="0.2">
      <c r="A2042" s="138"/>
      <c r="B2042"/>
      <c r="C2042" s="138"/>
      <c r="D2042" s="138"/>
      <c r="E2042"/>
      <c r="F2042" s="177"/>
      <c r="G2042" s="177"/>
      <c r="H2042" s="177"/>
      <c r="I2042" s="177"/>
      <c r="J2042" s="177"/>
      <c r="K2042" s="221"/>
      <c r="L2042" s="25"/>
    </row>
    <row r="2043" spans="1:12" s="169" customFormat="1" x14ac:dyDescent="0.2">
      <c r="A2043" s="138"/>
      <c r="B2043"/>
      <c r="C2043" s="138"/>
      <c r="D2043" s="138"/>
      <c r="E2043"/>
      <c r="F2043" s="177"/>
      <c r="G2043" s="177"/>
      <c r="H2043" s="177"/>
      <c r="I2043" s="177"/>
      <c r="J2043" s="177"/>
      <c r="K2043" s="221"/>
      <c r="L2043" s="25"/>
    </row>
    <row r="2044" spans="1:12" s="169" customFormat="1" x14ac:dyDescent="0.2">
      <c r="A2044" s="138"/>
      <c r="B2044"/>
      <c r="C2044" s="138"/>
      <c r="D2044" s="138"/>
      <c r="E2044"/>
      <c r="F2044" s="177"/>
      <c r="G2044" s="177"/>
      <c r="H2044" s="177"/>
      <c r="I2044" s="177"/>
      <c r="J2044" s="177"/>
      <c r="K2044" s="221"/>
      <c r="L2044" s="25"/>
    </row>
    <row r="2045" spans="1:12" s="169" customFormat="1" x14ac:dyDescent="0.2">
      <c r="A2045" s="138"/>
      <c r="B2045"/>
      <c r="C2045" s="138"/>
      <c r="D2045" s="138"/>
      <c r="E2045"/>
      <c r="F2045" s="177"/>
      <c r="G2045" s="177"/>
      <c r="H2045" s="177"/>
      <c r="I2045" s="177"/>
      <c r="J2045" s="177"/>
      <c r="K2045" s="221"/>
      <c r="L2045" s="25"/>
    </row>
    <row r="2046" spans="1:12" s="169" customFormat="1" x14ac:dyDescent="0.2">
      <c r="A2046" s="138"/>
      <c r="B2046"/>
      <c r="C2046" s="138"/>
      <c r="D2046" s="138"/>
      <c r="E2046"/>
      <c r="F2046" s="177"/>
      <c r="G2046" s="177"/>
      <c r="H2046" s="177"/>
      <c r="I2046" s="177"/>
      <c r="J2046" s="177"/>
      <c r="K2046" s="221"/>
      <c r="L2046" s="25"/>
    </row>
    <row r="2047" spans="1:12" s="169" customFormat="1" x14ac:dyDescent="0.2">
      <c r="A2047" s="138"/>
      <c r="B2047"/>
      <c r="C2047" s="138"/>
      <c r="D2047" s="138"/>
      <c r="E2047"/>
      <c r="F2047" s="177"/>
      <c r="G2047" s="177"/>
      <c r="H2047" s="177"/>
      <c r="I2047" s="177"/>
      <c r="J2047" s="177"/>
      <c r="K2047" s="221"/>
      <c r="L2047" s="25"/>
    </row>
    <row r="2048" spans="1:12" s="169" customFormat="1" x14ac:dyDescent="0.2">
      <c r="A2048" s="138"/>
      <c r="B2048"/>
      <c r="C2048" s="138"/>
      <c r="D2048" s="138"/>
      <c r="E2048"/>
      <c r="F2048" s="177"/>
      <c r="G2048" s="177"/>
      <c r="H2048" s="177"/>
      <c r="I2048" s="177"/>
      <c r="J2048" s="177"/>
      <c r="K2048" s="221"/>
      <c r="L2048" s="25"/>
    </row>
    <row r="2049" spans="1:12" s="169" customFormat="1" x14ac:dyDescent="0.2">
      <c r="A2049" s="138"/>
      <c r="B2049"/>
      <c r="C2049" s="138"/>
      <c r="D2049" s="138"/>
      <c r="E2049"/>
      <c r="F2049" s="177"/>
      <c r="G2049" s="177"/>
      <c r="H2049" s="177"/>
      <c r="I2049" s="177"/>
      <c r="J2049" s="177"/>
      <c r="K2049" s="221"/>
      <c r="L2049" s="25"/>
    </row>
    <row r="2050" spans="1:12" s="169" customFormat="1" x14ac:dyDescent="0.2">
      <c r="A2050" s="138"/>
      <c r="B2050"/>
      <c r="C2050" s="138"/>
      <c r="D2050" s="138"/>
      <c r="E2050"/>
      <c r="F2050" s="177"/>
      <c r="G2050" s="177"/>
      <c r="H2050" s="177"/>
      <c r="I2050" s="177"/>
      <c r="J2050" s="177"/>
      <c r="K2050" s="221"/>
      <c r="L2050" s="25"/>
    </row>
    <row r="2051" spans="1:12" s="169" customFormat="1" x14ac:dyDescent="0.2">
      <c r="A2051" s="138"/>
      <c r="B2051"/>
      <c r="C2051" s="138"/>
      <c r="D2051" s="138"/>
      <c r="E2051"/>
      <c r="F2051" s="177"/>
      <c r="G2051" s="177"/>
      <c r="H2051" s="177"/>
      <c r="I2051" s="177"/>
      <c r="J2051" s="177"/>
      <c r="K2051" s="221"/>
      <c r="L2051" s="25"/>
    </row>
    <row r="2052" spans="1:12" s="169" customFormat="1" x14ac:dyDescent="0.2">
      <c r="A2052" s="138"/>
      <c r="B2052"/>
      <c r="C2052" s="138"/>
      <c r="D2052" s="138"/>
      <c r="E2052"/>
      <c r="F2052" s="177"/>
      <c r="G2052" s="177"/>
      <c r="H2052" s="177"/>
      <c r="I2052" s="177"/>
      <c r="J2052" s="177"/>
      <c r="K2052" s="221"/>
      <c r="L2052" s="25"/>
    </row>
    <row r="2053" spans="1:12" s="169" customFormat="1" x14ac:dyDescent="0.2">
      <c r="A2053" s="138"/>
      <c r="B2053"/>
      <c r="C2053" s="138"/>
      <c r="D2053" s="138"/>
      <c r="E2053"/>
      <c r="F2053" s="177"/>
      <c r="G2053" s="177"/>
      <c r="H2053" s="177"/>
      <c r="I2053" s="177"/>
      <c r="J2053" s="177"/>
      <c r="K2053" s="221"/>
      <c r="L2053" s="25"/>
    </row>
    <row r="2054" spans="1:12" s="169" customFormat="1" x14ac:dyDescent="0.2">
      <c r="A2054" s="138"/>
      <c r="B2054"/>
      <c r="C2054" s="138"/>
      <c r="D2054" s="138"/>
      <c r="E2054"/>
      <c r="F2054" s="177"/>
      <c r="G2054" s="177"/>
      <c r="H2054" s="177"/>
      <c r="I2054" s="177"/>
      <c r="J2054" s="177"/>
      <c r="K2054" s="221"/>
      <c r="L2054" s="25"/>
    </row>
    <row r="2055" spans="1:12" s="169" customFormat="1" x14ac:dyDescent="0.2">
      <c r="A2055" s="138"/>
      <c r="B2055"/>
      <c r="C2055" s="138"/>
      <c r="D2055" s="138"/>
      <c r="E2055"/>
      <c r="F2055" s="177"/>
      <c r="G2055" s="177"/>
      <c r="H2055" s="177"/>
      <c r="I2055" s="177"/>
      <c r="J2055" s="177"/>
      <c r="K2055" s="221"/>
      <c r="L2055" s="25"/>
    </row>
    <row r="2056" spans="1:12" s="169" customFormat="1" x14ac:dyDescent="0.2">
      <c r="A2056" s="138"/>
      <c r="B2056"/>
      <c r="C2056" s="138"/>
      <c r="D2056" s="138"/>
      <c r="E2056"/>
      <c r="F2056" s="177"/>
      <c r="G2056" s="177"/>
      <c r="H2056" s="177"/>
      <c r="I2056" s="177"/>
      <c r="J2056" s="177"/>
      <c r="K2056" s="221"/>
      <c r="L2056" s="25"/>
    </row>
    <row r="2057" spans="1:12" s="169" customFormat="1" x14ac:dyDescent="0.2">
      <c r="A2057" s="138"/>
      <c r="B2057"/>
      <c r="C2057" s="138"/>
      <c r="D2057" s="138"/>
      <c r="E2057"/>
      <c r="F2057" s="177"/>
      <c r="G2057" s="177"/>
      <c r="H2057" s="177"/>
      <c r="I2057" s="177"/>
      <c r="J2057" s="177"/>
      <c r="K2057" s="221"/>
      <c r="L2057" s="25"/>
    </row>
    <row r="2058" spans="1:12" s="169" customFormat="1" x14ac:dyDescent="0.2">
      <c r="A2058" s="138"/>
      <c r="B2058"/>
      <c r="C2058" s="138"/>
      <c r="D2058" s="138"/>
      <c r="E2058"/>
      <c r="F2058" s="177"/>
      <c r="G2058" s="177"/>
      <c r="H2058" s="177"/>
      <c r="I2058" s="177"/>
      <c r="J2058" s="177"/>
      <c r="K2058" s="221"/>
      <c r="L2058" s="25"/>
    </row>
    <row r="2059" spans="1:12" s="169" customFormat="1" x14ac:dyDescent="0.2">
      <c r="A2059" s="138"/>
      <c r="B2059"/>
      <c r="C2059" s="138"/>
      <c r="D2059" s="138"/>
      <c r="E2059"/>
      <c r="F2059" s="177"/>
      <c r="G2059" s="177"/>
      <c r="H2059" s="177"/>
      <c r="I2059" s="177"/>
      <c r="J2059" s="177"/>
      <c r="K2059" s="221"/>
      <c r="L2059" s="25"/>
    </row>
    <row r="2060" spans="1:12" s="169" customFormat="1" x14ac:dyDescent="0.2">
      <c r="A2060" s="138"/>
      <c r="B2060"/>
      <c r="C2060" s="138"/>
      <c r="D2060" s="138"/>
      <c r="E2060"/>
      <c r="F2060" s="177"/>
      <c r="G2060" s="177"/>
      <c r="H2060" s="177"/>
      <c r="I2060" s="177"/>
      <c r="J2060" s="177"/>
      <c r="K2060" s="221"/>
      <c r="L2060" s="25"/>
    </row>
    <row r="2061" spans="1:12" s="169" customFormat="1" x14ac:dyDescent="0.2">
      <c r="A2061" s="138"/>
      <c r="B2061"/>
      <c r="C2061" s="138"/>
      <c r="D2061" s="138"/>
      <c r="E2061"/>
      <c r="F2061" s="177"/>
      <c r="G2061" s="177"/>
      <c r="H2061" s="177"/>
      <c r="I2061" s="177"/>
      <c r="J2061" s="177"/>
      <c r="K2061" s="221"/>
      <c r="L2061" s="25"/>
    </row>
    <row r="2062" spans="1:12" s="169" customFormat="1" x14ac:dyDescent="0.2">
      <c r="A2062" s="138"/>
      <c r="B2062"/>
      <c r="C2062" s="138"/>
      <c r="D2062" s="138"/>
      <c r="E2062"/>
      <c r="F2062" s="177"/>
      <c r="G2062" s="177"/>
      <c r="H2062" s="177"/>
      <c r="I2062" s="177"/>
      <c r="J2062" s="177"/>
      <c r="K2062" s="221"/>
      <c r="L2062" s="25"/>
    </row>
    <row r="2063" spans="1:12" s="169" customFormat="1" x14ac:dyDescent="0.2">
      <c r="A2063" s="138"/>
      <c r="B2063"/>
      <c r="C2063" s="138"/>
      <c r="D2063" s="138"/>
      <c r="E2063"/>
      <c r="F2063" s="177"/>
      <c r="G2063" s="177"/>
      <c r="H2063" s="177"/>
      <c r="I2063" s="177"/>
      <c r="J2063" s="177"/>
      <c r="K2063" s="221"/>
      <c r="L2063" s="25"/>
    </row>
    <row r="2064" spans="1:12" s="169" customFormat="1" x14ac:dyDescent="0.2">
      <c r="A2064" s="138"/>
      <c r="B2064"/>
      <c r="C2064" s="138"/>
      <c r="D2064" s="138"/>
      <c r="E2064"/>
      <c r="F2064" s="177"/>
      <c r="G2064" s="177"/>
      <c r="H2064" s="177"/>
      <c r="I2064" s="177"/>
      <c r="J2064" s="177"/>
      <c r="K2064" s="221"/>
      <c r="L2064" s="25"/>
    </row>
    <row r="2065" spans="1:12" s="169" customFormat="1" x14ac:dyDescent="0.2">
      <c r="A2065" s="138"/>
      <c r="B2065"/>
      <c r="C2065" s="138"/>
      <c r="D2065" s="138"/>
      <c r="E2065"/>
      <c r="F2065" s="177"/>
      <c r="G2065" s="177"/>
      <c r="H2065" s="177"/>
      <c r="I2065" s="177"/>
      <c r="J2065" s="177"/>
      <c r="K2065" s="221"/>
      <c r="L2065" s="25"/>
    </row>
    <row r="2066" spans="1:12" s="169" customFormat="1" x14ac:dyDescent="0.2">
      <c r="A2066" s="138"/>
      <c r="B2066"/>
      <c r="C2066" s="138"/>
      <c r="D2066" s="138"/>
      <c r="E2066"/>
      <c r="F2066" s="177"/>
      <c r="G2066" s="177"/>
      <c r="H2066" s="177"/>
      <c r="I2066" s="177"/>
      <c r="J2066" s="177"/>
      <c r="K2066" s="221"/>
      <c r="L2066" s="25"/>
    </row>
    <row r="2067" spans="1:12" s="169" customFormat="1" x14ac:dyDescent="0.2">
      <c r="A2067" s="138"/>
      <c r="B2067"/>
      <c r="C2067" s="138"/>
      <c r="D2067" s="138"/>
      <c r="E2067"/>
      <c r="F2067" s="177"/>
      <c r="G2067" s="177"/>
      <c r="H2067" s="177"/>
      <c r="I2067" s="177"/>
      <c r="J2067" s="177"/>
      <c r="K2067" s="221"/>
      <c r="L2067" s="25"/>
    </row>
    <row r="2068" spans="1:12" s="169" customFormat="1" x14ac:dyDescent="0.2">
      <c r="A2068" s="138"/>
      <c r="B2068"/>
      <c r="C2068" s="138"/>
      <c r="D2068" s="138"/>
      <c r="E2068"/>
      <c r="F2068" s="177"/>
      <c r="G2068" s="177"/>
      <c r="H2068" s="177"/>
      <c r="I2068" s="177"/>
      <c r="J2068" s="177"/>
      <c r="K2068" s="221"/>
      <c r="L2068" s="25"/>
    </row>
    <row r="2069" spans="1:12" s="169" customFormat="1" x14ac:dyDescent="0.2">
      <c r="A2069" s="138"/>
      <c r="B2069"/>
      <c r="C2069" s="138"/>
      <c r="D2069" s="138"/>
      <c r="E2069"/>
      <c r="F2069" s="177"/>
      <c r="G2069" s="177"/>
      <c r="H2069" s="177"/>
      <c r="I2069" s="177"/>
      <c r="J2069" s="177"/>
      <c r="K2069" s="221"/>
      <c r="L2069" s="25"/>
    </row>
    <row r="2070" spans="1:12" s="169" customFormat="1" x14ac:dyDescent="0.2">
      <c r="A2070" s="138"/>
      <c r="B2070"/>
      <c r="C2070" s="138"/>
      <c r="D2070" s="138"/>
      <c r="E2070"/>
      <c r="F2070" s="177"/>
      <c r="G2070" s="177"/>
      <c r="H2070" s="177"/>
      <c r="I2070" s="177"/>
      <c r="J2070" s="177"/>
      <c r="K2070" s="221"/>
      <c r="L2070" s="25"/>
    </row>
    <row r="2071" spans="1:12" s="169" customFormat="1" x14ac:dyDescent="0.2">
      <c r="A2071" s="138"/>
      <c r="B2071"/>
      <c r="C2071" s="138"/>
      <c r="D2071" s="138"/>
      <c r="E2071"/>
      <c r="F2071" s="177"/>
      <c r="G2071" s="177"/>
      <c r="H2071" s="177"/>
      <c r="I2071" s="177"/>
      <c r="J2071" s="177"/>
      <c r="K2071" s="221"/>
      <c r="L2071" s="25"/>
    </row>
    <row r="2072" spans="1:12" s="169" customFormat="1" x14ac:dyDescent="0.2">
      <c r="A2072" s="138"/>
      <c r="B2072"/>
      <c r="C2072" s="138"/>
      <c r="D2072" s="138"/>
      <c r="E2072"/>
      <c r="F2072" s="177"/>
      <c r="G2072" s="177"/>
      <c r="H2072" s="177"/>
      <c r="I2072" s="177"/>
      <c r="J2072" s="177"/>
      <c r="K2072" s="221"/>
      <c r="L2072" s="25"/>
    </row>
    <row r="2073" spans="1:12" s="169" customFormat="1" x14ac:dyDescent="0.2">
      <c r="A2073" s="138"/>
      <c r="B2073"/>
      <c r="C2073" s="138"/>
      <c r="D2073" s="138"/>
      <c r="E2073"/>
      <c r="F2073" s="177"/>
      <c r="G2073" s="177"/>
      <c r="H2073" s="177"/>
      <c r="I2073" s="177"/>
      <c r="J2073" s="177"/>
      <c r="K2073" s="221"/>
      <c r="L2073" s="25"/>
    </row>
    <row r="2074" spans="1:12" s="169" customFormat="1" x14ac:dyDescent="0.2">
      <c r="A2074" s="138"/>
      <c r="B2074"/>
      <c r="C2074" s="138"/>
      <c r="D2074" s="138"/>
      <c r="E2074"/>
      <c r="F2074" s="177"/>
      <c r="G2074" s="177"/>
      <c r="H2074" s="177"/>
      <c r="I2074" s="177"/>
      <c r="J2074" s="177"/>
      <c r="K2074" s="221"/>
      <c r="L2074" s="25"/>
    </row>
    <row r="2075" spans="1:12" s="169" customFormat="1" x14ac:dyDescent="0.2">
      <c r="A2075" s="138"/>
      <c r="B2075"/>
      <c r="C2075" s="138"/>
      <c r="D2075" s="138"/>
      <c r="E2075"/>
      <c r="F2075" s="177"/>
      <c r="G2075" s="177"/>
      <c r="H2075" s="177"/>
      <c r="I2075" s="177"/>
      <c r="J2075" s="177"/>
      <c r="K2075" s="221"/>
      <c r="L2075" s="25"/>
    </row>
    <row r="2076" spans="1:12" s="169" customFormat="1" x14ac:dyDescent="0.2">
      <c r="A2076" s="138"/>
      <c r="B2076"/>
      <c r="C2076" s="138"/>
      <c r="D2076" s="138"/>
      <c r="E2076"/>
      <c r="F2076" s="177"/>
      <c r="G2076" s="177"/>
      <c r="H2076" s="177"/>
      <c r="I2076" s="177"/>
      <c r="J2076" s="177"/>
      <c r="K2076" s="221"/>
      <c r="L2076" s="25"/>
    </row>
    <row r="2077" spans="1:12" s="169" customFormat="1" x14ac:dyDescent="0.2">
      <c r="A2077" s="138"/>
      <c r="B2077"/>
      <c r="C2077" s="138"/>
      <c r="D2077" s="138"/>
      <c r="E2077"/>
      <c r="F2077" s="177"/>
      <c r="G2077" s="177"/>
      <c r="H2077" s="177"/>
      <c r="I2077" s="177"/>
      <c r="J2077" s="177"/>
      <c r="K2077" s="221"/>
      <c r="L2077" s="25"/>
    </row>
    <row r="2078" spans="1:12" s="169" customFormat="1" x14ac:dyDescent="0.2">
      <c r="A2078" s="138"/>
      <c r="B2078"/>
      <c r="C2078" s="138"/>
      <c r="D2078" s="138"/>
      <c r="E2078"/>
      <c r="F2078" s="177"/>
      <c r="G2078" s="177"/>
      <c r="H2078" s="177"/>
      <c r="I2078" s="177"/>
      <c r="J2078" s="177"/>
      <c r="K2078" s="221"/>
      <c r="L2078" s="25"/>
    </row>
    <row r="2079" spans="1:12" s="169" customFormat="1" x14ac:dyDescent="0.2">
      <c r="A2079" s="138"/>
      <c r="B2079"/>
      <c r="C2079" s="138"/>
      <c r="D2079" s="138"/>
      <c r="E2079"/>
      <c r="F2079" s="177"/>
      <c r="G2079" s="177"/>
      <c r="H2079" s="177"/>
      <c r="I2079" s="177"/>
      <c r="J2079" s="177"/>
      <c r="K2079" s="221"/>
      <c r="L2079" s="25"/>
    </row>
    <row r="2080" spans="1:12" s="169" customFormat="1" x14ac:dyDescent="0.2">
      <c r="A2080" s="138"/>
      <c r="B2080"/>
      <c r="C2080" s="138"/>
      <c r="D2080" s="138"/>
      <c r="E2080"/>
      <c r="F2080" s="177"/>
      <c r="G2080" s="177"/>
      <c r="H2080" s="177"/>
      <c r="I2080" s="177"/>
      <c r="J2080" s="177"/>
      <c r="K2080" s="221"/>
      <c r="L2080" s="25"/>
    </row>
    <row r="2081" spans="1:12" s="169" customFormat="1" x14ac:dyDescent="0.2">
      <c r="A2081" s="138"/>
      <c r="B2081"/>
      <c r="C2081" s="138"/>
      <c r="D2081" s="138"/>
      <c r="E2081"/>
      <c r="F2081" s="177"/>
      <c r="G2081" s="177"/>
      <c r="H2081" s="177"/>
      <c r="I2081" s="177"/>
      <c r="J2081" s="177"/>
      <c r="K2081" s="221"/>
      <c r="L2081" s="25"/>
    </row>
    <row r="2082" spans="1:12" s="169" customFormat="1" x14ac:dyDescent="0.2">
      <c r="A2082" s="138"/>
      <c r="B2082"/>
      <c r="C2082" s="138"/>
      <c r="D2082" s="138"/>
      <c r="E2082"/>
      <c r="F2082" s="177"/>
      <c r="G2082" s="177"/>
      <c r="H2082" s="177"/>
      <c r="I2082" s="177"/>
      <c r="J2082" s="177"/>
      <c r="K2082" s="221"/>
      <c r="L2082" s="25"/>
    </row>
    <row r="2083" spans="1:12" s="169" customFormat="1" x14ac:dyDescent="0.2">
      <c r="A2083" s="138"/>
      <c r="B2083"/>
      <c r="C2083" s="138"/>
      <c r="D2083" s="138"/>
      <c r="E2083"/>
      <c r="F2083" s="177"/>
      <c r="G2083" s="177"/>
      <c r="H2083" s="177"/>
      <c r="I2083" s="177"/>
      <c r="J2083" s="177"/>
      <c r="K2083" s="221"/>
      <c r="L2083" s="25"/>
    </row>
    <row r="2084" spans="1:12" s="169" customFormat="1" x14ac:dyDescent="0.2">
      <c r="A2084" s="138"/>
      <c r="B2084"/>
      <c r="C2084" s="138"/>
      <c r="D2084" s="138"/>
      <c r="E2084"/>
      <c r="F2084" s="177"/>
      <c r="G2084" s="177"/>
      <c r="H2084" s="177"/>
      <c r="I2084" s="177"/>
      <c r="J2084" s="177"/>
      <c r="K2084" s="221"/>
      <c r="L2084" s="25"/>
    </row>
    <row r="2085" spans="1:12" s="169" customFormat="1" x14ac:dyDescent="0.2">
      <c r="A2085" s="138"/>
      <c r="B2085"/>
      <c r="C2085" s="138"/>
      <c r="D2085" s="138"/>
      <c r="E2085"/>
      <c r="F2085" s="177"/>
      <c r="G2085" s="177"/>
      <c r="H2085" s="177"/>
      <c r="I2085" s="177"/>
      <c r="J2085" s="177"/>
      <c r="K2085" s="221"/>
      <c r="L2085" s="25"/>
    </row>
    <row r="2086" spans="1:12" s="169" customFormat="1" x14ac:dyDescent="0.2">
      <c r="A2086" s="138"/>
      <c r="B2086"/>
      <c r="C2086" s="138"/>
      <c r="D2086" s="138"/>
      <c r="E2086"/>
      <c r="F2086" s="177"/>
      <c r="G2086" s="177"/>
      <c r="H2086" s="177"/>
      <c r="I2086" s="177"/>
      <c r="J2086" s="177"/>
      <c r="K2086" s="221"/>
      <c r="L2086" s="25"/>
    </row>
    <row r="2087" spans="1:12" s="169" customFormat="1" x14ac:dyDescent="0.2">
      <c r="A2087" s="138"/>
      <c r="B2087"/>
      <c r="C2087" s="138"/>
      <c r="D2087" s="138"/>
      <c r="E2087"/>
      <c r="F2087" s="177"/>
      <c r="G2087" s="177"/>
      <c r="H2087" s="177"/>
      <c r="I2087" s="177"/>
      <c r="J2087" s="177"/>
      <c r="K2087" s="221"/>
      <c r="L2087" s="25"/>
    </row>
    <row r="2088" spans="1:12" s="169" customFormat="1" x14ac:dyDescent="0.2">
      <c r="A2088" s="138"/>
      <c r="B2088"/>
      <c r="C2088" s="138"/>
      <c r="D2088" s="138"/>
      <c r="E2088"/>
      <c r="F2088" s="177"/>
      <c r="G2088" s="177"/>
      <c r="H2088" s="177"/>
      <c r="I2088" s="177"/>
      <c r="J2088" s="177"/>
      <c r="K2088" s="221"/>
      <c r="L2088" s="25"/>
    </row>
    <row r="2089" spans="1:12" s="169" customFormat="1" x14ac:dyDescent="0.2">
      <c r="A2089" s="138"/>
      <c r="B2089"/>
      <c r="C2089" s="138"/>
      <c r="D2089" s="138"/>
      <c r="E2089"/>
      <c r="F2089" s="177"/>
      <c r="G2089" s="177"/>
      <c r="H2089" s="177"/>
      <c r="I2089" s="177"/>
      <c r="J2089" s="177"/>
      <c r="K2089" s="221"/>
      <c r="L2089" s="25"/>
    </row>
    <row r="2090" spans="1:12" s="169" customFormat="1" x14ac:dyDescent="0.2">
      <c r="A2090" s="138"/>
      <c r="B2090"/>
      <c r="C2090" s="138"/>
      <c r="D2090" s="138"/>
      <c r="E2090"/>
      <c r="F2090" s="177"/>
      <c r="G2090" s="177"/>
      <c r="H2090" s="177"/>
      <c r="I2090" s="177"/>
      <c r="J2090" s="177"/>
      <c r="K2090" s="221"/>
      <c r="L2090" s="25"/>
    </row>
    <row r="2091" spans="1:12" s="169" customFormat="1" x14ac:dyDescent="0.2">
      <c r="A2091" s="138"/>
      <c r="B2091"/>
      <c r="C2091" s="138"/>
      <c r="D2091" s="138"/>
      <c r="E2091"/>
      <c r="F2091" s="177"/>
      <c r="G2091" s="177"/>
      <c r="H2091" s="177"/>
      <c r="I2091" s="177"/>
      <c r="J2091" s="177"/>
      <c r="K2091" s="221"/>
      <c r="L2091" s="25"/>
    </row>
    <row r="2092" spans="1:12" s="169" customFormat="1" x14ac:dyDescent="0.2">
      <c r="A2092" s="138"/>
      <c r="B2092"/>
      <c r="C2092" s="138"/>
      <c r="D2092" s="138"/>
      <c r="E2092"/>
      <c r="F2092" s="177"/>
      <c r="G2092" s="177"/>
      <c r="H2092" s="177"/>
      <c r="I2092" s="177"/>
      <c r="J2092" s="177"/>
      <c r="K2092" s="221"/>
      <c r="L2092" s="25"/>
    </row>
    <row r="2093" spans="1:12" s="169" customFormat="1" x14ac:dyDescent="0.2">
      <c r="A2093" s="138"/>
      <c r="B2093"/>
      <c r="C2093" s="138"/>
      <c r="D2093" s="138"/>
      <c r="E2093"/>
      <c r="F2093" s="177"/>
      <c r="G2093" s="177"/>
      <c r="H2093" s="177"/>
      <c r="I2093" s="177"/>
      <c r="J2093" s="177"/>
      <c r="K2093" s="221"/>
      <c r="L2093" s="25"/>
    </row>
    <row r="2094" spans="1:12" s="169" customFormat="1" x14ac:dyDescent="0.2">
      <c r="A2094" s="138"/>
      <c r="B2094"/>
      <c r="C2094" s="138"/>
      <c r="D2094" s="138"/>
      <c r="E2094"/>
      <c r="F2094" s="177"/>
      <c r="G2094" s="177"/>
      <c r="H2094" s="177"/>
      <c r="I2094" s="177"/>
      <c r="J2094" s="177"/>
      <c r="K2094" s="221"/>
      <c r="L2094" s="25"/>
    </row>
    <row r="2095" spans="1:12" s="169" customFormat="1" x14ac:dyDescent="0.2">
      <c r="A2095" s="138"/>
      <c r="B2095"/>
      <c r="C2095" s="138"/>
      <c r="D2095" s="138"/>
      <c r="E2095"/>
      <c r="F2095" s="177"/>
      <c r="G2095" s="177"/>
      <c r="H2095" s="177"/>
      <c r="I2095" s="177"/>
      <c r="J2095" s="177"/>
      <c r="K2095" s="221"/>
      <c r="L2095" s="25"/>
    </row>
    <row r="2096" spans="1:12" s="169" customFormat="1" x14ac:dyDescent="0.2">
      <c r="A2096" s="138"/>
      <c r="B2096"/>
      <c r="C2096" s="138"/>
      <c r="D2096" s="138"/>
      <c r="E2096"/>
      <c r="F2096" s="177"/>
      <c r="G2096" s="177"/>
      <c r="H2096" s="177"/>
      <c r="I2096" s="177"/>
      <c r="J2096" s="177"/>
      <c r="K2096" s="221"/>
      <c r="L2096" s="25"/>
    </row>
    <row r="2097" spans="1:12" s="169" customFormat="1" x14ac:dyDescent="0.2">
      <c r="A2097" s="138"/>
      <c r="B2097"/>
      <c r="C2097" s="138"/>
      <c r="D2097" s="138"/>
      <c r="E2097"/>
      <c r="F2097" s="177"/>
      <c r="G2097" s="177"/>
      <c r="H2097" s="177"/>
      <c r="I2097" s="177"/>
      <c r="J2097" s="177"/>
      <c r="K2097" s="221"/>
      <c r="L2097" s="25"/>
    </row>
    <row r="2098" spans="1:12" s="169" customFormat="1" x14ac:dyDescent="0.2">
      <c r="A2098" s="138"/>
      <c r="B2098"/>
      <c r="C2098" s="138"/>
      <c r="D2098" s="138"/>
      <c r="E2098"/>
      <c r="F2098" s="177"/>
      <c r="G2098" s="177"/>
      <c r="H2098" s="177"/>
      <c r="I2098" s="177"/>
      <c r="J2098" s="177"/>
      <c r="K2098" s="221"/>
      <c r="L2098" s="25"/>
    </row>
    <row r="2099" spans="1:12" s="169" customFormat="1" x14ac:dyDescent="0.2">
      <c r="A2099" s="138"/>
      <c r="B2099"/>
      <c r="C2099" s="138"/>
      <c r="D2099" s="138"/>
      <c r="E2099"/>
      <c r="F2099" s="177"/>
      <c r="G2099" s="177"/>
      <c r="H2099" s="177"/>
      <c r="I2099" s="177"/>
      <c r="J2099" s="177"/>
      <c r="K2099" s="221"/>
      <c r="L2099" s="25"/>
    </row>
    <row r="2100" spans="1:12" s="169" customFormat="1" x14ac:dyDescent="0.2">
      <c r="A2100" s="138"/>
      <c r="B2100"/>
      <c r="C2100" s="138"/>
      <c r="D2100" s="138"/>
      <c r="E2100"/>
      <c r="F2100" s="177"/>
      <c r="G2100" s="177"/>
      <c r="H2100" s="177"/>
      <c r="I2100" s="177"/>
      <c r="J2100" s="177"/>
      <c r="K2100" s="221"/>
      <c r="L2100" s="25"/>
    </row>
    <row r="2101" spans="1:12" s="169" customFormat="1" x14ac:dyDescent="0.2">
      <c r="A2101" s="138"/>
      <c r="B2101"/>
      <c r="C2101" s="138"/>
      <c r="D2101" s="138"/>
      <c r="E2101"/>
      <c r="F2101" s="177"/>
      <c r="G2101" s="177"/>
      <c r="H2101" s="177"/>
      <c r="I2101" s="177"/>
      <c r="J2101" s="177"/>
      <c r="K2101" s="221"/>
      <c r="L2101" s="25"/>
    </row>
    <row r="2102" spans="1:12" s="169" customFormat="1" x14ac:dyDescent="0.2">
      <c r="A2102" s="138"/>
      <c r="B2102"/>
      <c r="C2102" s="138"/>
      <c r="D2102" s="138"/>
      <c r="E2102"/>
      <c r="F2102" s="177"/>
      <c r="G2102" s="177"/>
      <c r="H2102" s="177"/>
      <c r="I2102" s="177"/>
      <c r="J2102" s="177"/>
      <c r="K2102" s="221"/>
      <c r="L2102" s="25"/>
    </row>
    <row r="2103" spans="1:12" s="169" customFormat="1" x14ac:dyDescent="0.2">
      <c r="A2103" s="138"/>
      <c r="B2103"/>
      <c r="C2103" s="138"/>
      <c r="D2103" s="138"/>
      <c r="E2103"/>
      <c r="F2103" s="177"/>
      <c r="G2103" s="177"/>
      <c r="H2103" s="177"/>
      <c r="I2103" s="177"/>
      <c r="J2103" s="177"/>
      <c r="K2103" s="221"/>
      <c r="L2103" s="25"/>
    </row>
    <row r="2104" spans="1:12" s="169" customFormat="1" x14ac:dyDescent="0.2">
      <c r="A2104" s="138"/>
      <c r="B2104"/>
      <c r="C2104" s="138"/>
      <c r="D2104" s="138"/>
      <c r="E2104"/>
      <c r="F2104" s="177"/>
      <c r="G2104" s="177"/>
      <c r="H2104" s="177"/>
      <c r="I2104" s="177"/>
      <c r="J2104" s="177"/>
      <c r="K2104" s="221"/>
      <c r="L2104" s="25"/>
    </row>
    <row r="2105" spans="1:12" s="169" customFormat="1" x14ac:dyDescent="0.2">
      <c r="A2105" s="138"/>
      <c r="B2105"/>
      <c r="C2105" s="138"/>
      <c r="D2105" s="138"/>
      <c r="E2105"/>
      <c r="F2105" s="177"/>
      <c r="G2105" s="177"/>
      <c r="H2105" s="177"/>
      <c r="I2105" s="177"/>
      <c r="J2105" s="177"/>
      <c r="K2105" s="221"/>
      <c r="L2105" s="25"/>
    </row>
    <row r="2106" spans="1:12" s="169" customFormat="1" x14ac:dyDescent="0.2">
      <c r="A2106" s="138"/>
      <c r="B2106"/>
      <c r="C2106" s="138"/>
      <c r="D2106" s="138"/>
      <c r="E2106"/>
      <c r="F2106" s="177"/>
      <c r="G2106" s="177"/>
      <c r="H2106" s="177"/>
      <c r="I2106" s="177"/>
      <c r="J2106" s="177"/>
      <c r="K2106" s="221"/>
      <c r="L2106" s="25"/>
    </row>
    <row r="2107" spans="1:12" s="169" customFormat="1" x14ac:dyDescent="0.2">
      <c r="A2107" s="138"/>
      <c r="B2107"/>
      <c r="C2107" s="138"/>
      <c r="D2107" s="138"/>
      <c r="E2107"/>
      <c r="F2107" s="177"/>
      <c r="G2107" s="177"/>
      <c r="H2107" s="177"/>
      <c r="I2107" s="177"/>
      <c r="J2107" s="177"/>
      <c r="K2107" s="221"/>
      <c r="L2107" s="25"/>
    </row>
    <row r="2108" spans="1:12" s="169" customFormat="1" x14ac:dyDescent="0.2">
      <c r="A2108" s="138"/>
      <c r="B2108"/>
      <c r="C2108" s="138"/>
      <c r="D2108" s="138"/>
      <c r="E2108"/>
      <c r="F2108" s="177"/>
      <c r="G2108" s="177"/>
      <c r="H2108" s="177"/>
      <c r="I2108" s="177"/>
      <c r="J2108" s="177"/>
      <c r="K2108" s="221"/>
      <c r="L2108" s="25"/>
    </row>
    <row r="2109" spans="1:12" s="169" customFormat="1" x14ac:dyDescent="0.2">
      <c r="A2109" s="138"/>
      <c r="B2109"/>
      <c r="C2109" s="138"/>
      <c r="D2109" s="138"/>
      <c r="E2109"/>
      <c r="F2109" s="177"/>
      <c r="G2109" s="177"/>
      <c r="H2109" s="177"/>
      <c r="I2109" s="177"/>
      <c r="J2109" s="177"/>
      <c r="K2109" s="221"/>
      <c r="L2109" s="25"/>
    </row>
    <row r="2110" spans="1:12" s="169" customFormat="1" x14ac:dyDescent="0.2">
      <c r="A2110" s="138"/>
      <c r="B2110"/>
      <c r="C2110" s="138"/>
      <c r="D2110" s="138"/>
      <c r="E2110"/>
      <c r="F2110" s="177"/>
      <c r="G2110" s="177"/>
      <c r="H2110" s="177"/>
      <c r="I2110" s="177"/>
      <c r="J2110" s="177"/>
      <c r="K2110" s="221"/>
      <c r="L2110" s="25"/>
    </row>
    <row r="2111" spans="1:12" s="169" customFormat="1" x14ac:dyDescent="0.2">
      <c r="A2111" s="138"/>
      <c r="B2111"/>
      <c r="C2111" s="138"/>
      <c r="D2111" s="138"/>
      <c r="E2111"/>
      <c r="F2111" s="177"/>
      <c r="G2111" s="177"/>
      <c r="H2111" s="177"/>
      <c r="I2111" s="177"/>
      <c r="J2111" s="177"/>
      <c r="K2111" s="221"/>
      <c r="L2111" s="25"/>
    </row>
    <row r="2112" spans="1:12" s="169" customFormat="1" x14ac:dyDescent="0.2">
      <c r="A2112" s="138"/>
      <c r="B2112"/>
      <c r="C2112" s="138"/>
      <c r="D2112" s="138"/>
      <c r="E2112"/>
      <c r="F2112" s="177"/>
      <c r="G2112" s="177"/>
      <c r="H2112" s="177"/>
      <c r="I2112" s="177"/>
      <c r="J2112" s="177"/>
      <c r="K2112" s="221"/>
      <c r="L2112" s="25"/>
    </row>
    <row r="2113" spans="1:12" s="169" customFormat="1" x14ac:dyDescent="0.2">
      <c r="A2113" s="138"/>
      <c r="B2113"/>
      <c r="C2113" s="138"/>
      <c r="D2113" s="138"/>
      <c r="E2113"/>
      <c r="F2113" s="177"/>
      <c r="G2113" s="177"/>
      <c r="H2113" s="177"/>
      <c r="I2113" s="177"/>
      <c r="J2113" s="177"/>
      <c r="K2113" s="221"/>
      <c r="L2113" s="25"/>
    </row>
    <row r="2114" spans="1:12" s="169" customFormat="1" x14ac:dyDescent="0.2">
      <c r="A2114" s="138"/>
      <c r="B2114"/>
      <c r="C2114" s="138"/>
      <c r="D2114" s="138"/>
      <c r="E2114"/>
      <c r="F2114" s="177"/>
      <c r="G2114" s="177"/>
      <c r="H2114" s="177"/>
      <c r="I2114" s="177"/>
      <c r="J2114" s="177"/>
      <c r="K2114" s="221"/>
      <c r="L2114" s="25"/>
    </row>
    <row r="2115" spans="1:12" s="169" customFormat="1" x14ac:dyDescent="0.2">
      <c r="A2115" s="138"/>
      <c r="B2115"/>
      <c r="C2115" s="138"/>
      <c r="D2115" s="138"/>
      <c r="E2115"/>
      <c r="F2115" s="177"/>
      <c r="G2115" s="177"/>
      <c r="H2115" s="177"/>
      <c r="I2115" s="177"/>
      <c r="J2115" s="177"/>
      <c r="K2115" s="221"/>
      <c r="L2115" s="25"/>
    </row>
    <row r="2116" spans="1:12" s="169" customFormat="1" x14ac:dyDescent="0.2">
      <c r="A2116" s="138"/>
      <c r="B2116"/>
      <c r="C2116" s="138"/>
      <c r="D2116" s="138"/>
      <c r="E2116"/>
      <c r="F2116" s="177"/>
      <c r="G2116" s="177"/>
      <c r="H2116" s="177"/>
      <c r="I2116" s="177"/>
      <c r="J2116" s="177"/>
      <c r="K2116" s="221"/>
      <c r="L2116" s="25"/>
    </row>
    <row r="2117" spans="1:12" s="169" customFormat="1" x14ac:dyDescent="0.2">
      <c r="A2117" s="138"/>
      <c r="B2117"/>
      <c r="C2117" s="138"/>
      <c r="D2117" s="138"/>
      <c r="E2117"/>
      <c r="F2117" s="177"/>
      <c r="G2117" s="177"/>
      <c r="H2117" s="177"/>
      <c r="I2117" s="177"/>
      <c r="J2117" s="177"/>
      <c r="K2117" s="221"/>
      <c r="L2117" s="25"/>
    </row>
    <row r="2118" spans="1:12" s="169" customFormat="1" x14ac:dyDescent="0.2">
      <c r="A2118" s="138"/>
      <c r="B2118"/>
      <c r="C2118" s="138"/>
      <c r="D2118" s="138"/>
      <c r="E2118"/>
      <c r="F2118" s="177"/>
      <c r="G2118" s="177"/>
      <c r="H2118" s="177"/>
      <c r="I2118" s="177"/>
      <c r="J2118" s="177"/>
      <c r="K2118" s="221"/>
      <c r="L2118" s="25"/>
    </row>
    <row r="2119" spans="1:12" s="169" customFormat="1" x14ac:dyDescent="0.2">
      <c r="A2119" s="138"/>
      <c r="B2119"/>
      <c r="C2119" s="138"/>
      <c r="D2119" s="138"/>
      <c r="E2119"/>
      <c r="F2119" s="177"/>
      <c r="G2119" s="177"/>
      <c r="H2119" s="177"/>
      <c r="I2119" s="177"/>
      <c r="J2119" s="177"/>
      <c r="K2119" s="221"/>
      <c r="L2119" s="25"/>
    </row>
    <row r="2120" spans="1:12" s="169" customFormat="1" x14ac:dyDescent="0.2">
      <c r="A2120" s="138"/>
      <c r="B2120"/>
      <c r="C2120" s="138"/>
      <c r="D2120" s="138"/>
      <c r="E2120"/>
      <c r="F2120" s="177"/>
      <c r="G2120" s="177"/>
      <c r="H2120" s="177"/>
      <c r="I2120" s="177"/>
      <c r="J2120" s="177"/>
      <c r="K2120" s="221"/>
      <c r="L2120" s="25"/>
    </row>
    <row r="2121" spans="1:12" s="169" customFormat="1" x14ac:dyDescent="0.2">
      <c r="A2121" s="138"/>
      <c r="B2121"/>
      <c r="C2121" s="138"/>
      <c r="D2121" s="138"/>
      <c r="E2121"/>
      <c r="F2121" s="177"/>
      <c r="G2121" s="177"/>
      <c r="H2121" s="177"/>
      <c r="I2121" s="177"/>
      <c r="J2121" s="177"/>
      <c r="K2121" s="221"/>
      <c r="L2121" s="25"/>
    </row>
    <row r="2122" spans="1:12" s="169" customFormat="1" x14ac:dyDescent="0.2">
      <c r="A2122" s="138"/>
      <c r="B2122"/>
      <c r="C2122" s="138"/>
      <c r="D2122" s="138"/>
      <c r="E2122"/>
      <c r="F2122" s="177"/>
      <c r="G2122" s="177"/>
      <c r="H2122" s="177"/>
      <c r="I2122" s="177"/>
      <c r="J2122" s="177"/>
      <c r="K2122" s="221"/>
      <c r="L2122" s="25"/>
    </row>
    <row r="2123" spans="1:12" s="169" customFormat="1" x14ac:dyDescent="0.2">
      <c r="A2123" s="138"/>
      <c r="B2123"/>
      <c r="C2123" s="138"/>
      <c r="D2123" s="138"/>
      <c r="E2123"/>
      <c r="F2123" s="177"/>
      <c r="G2123" s="177"/>
      <c r="H2123" s="177"/>
      <c r="I2123" s="177"/>
      <c r="J2123" s="177"/>
      <c r="K2123" s="221"/>
      <c r="L2123" s="25"/>
    </row>
    <row r="2124" spans="1:12" s="169" customFormat="1" x14ac:dyDescent="0.2">
      <c r="A2124" s="138"/>
      <c r="B2124"/>
      <c r="C2124" s="138"/>
      <c r="D2124" s="138"/>
      <c r="E2124"/>
      <c r="F2124" s="177"/>
      <c r="G2124" s="177"/>
      <c r="H2124" s="177"/>
      <c r="I2124" s="177"/>
      <c r="J2124" s="177"/>
      <c r="K2124" s="221"/>
      <c r="L2124" s="25"/>
    </row>
    <row r="2125" spans="1:12" s="169" customFormat="1" x14ac:dyDescent="0.2">
      <c r="A2125" s="138"/>
      <c r="B2125"/>
      <c r="C2125" s="138"/>
      <c r="D2125" s="138"/>
      <c r="E2125"/>
      <c r="F2125" s="177"/>
      <c r="G2125" s="177"/>
      <c r="H2125" s="177"/>
      <c r="I2125" s="177"/>
      <c r="J2125" s="177"/>
      <c r="K2125" s="221"/>
      <c r="L2125" s="25"/>
    </row>
    <row r="2126" spans="1:12" s="169" customFormat="1" x14ac:dyDescent="0.2">
      <c r="A2126" s="138"/>
      <c r="B2126"/>
      <c r="C2126" s="138"/>
      <c r="D2126" s="138"/>
      <c r="E2126"/>
      <c r="F2126" s="177"/>
      <c r="G2126" s="177"/>
      <c r="H2126" s="177"/>
      <c r="I2126" s="177"/>
      <c r="J2126" s="177"/>
      <c r="K2126" s="221"/>
      <c r="L2126" s="25"/>
    </row>
    <row r="2127" spans="1:12" s="169" customFormat="1" x14ac:dyDescent="0.2">
      <c r="A2127" s="138"/>
      <c r="B2127"/>
      <c r="C2127" s="138"/>
      <c r="D2127" s="138"/>
      <c r="E2127"/>
      <c r="F2127" s="177"/>
      <c r="G2127" s="177"/>
      <c r="H2127" s="177"/>
      <c r="I2127" s="177"/>
      <c r="J2127" s="177"/>
      <c r="K2127" s="221"/>
      <c r="L2127" s="25"/>
    </row>
    <row r="2128" spans="1:12" s="169" customFormat="1" x14ac:dyDescent="0.2">
      <c r="A2128" s="138"/>
      <c r="B2128"/>
      <c r="C2128" s="138"/>
      <c r="D2128" s="138"/>
      <c r="E2128"/>
      <c r="F2128" s="177"/>
      <c r="G2128" s="177"/>
      <c r="H2128" s="177"/>
      <c r="I2128" s="177"/>
      <c r="J2128" s="177"/>
      <c r="K2128" s="221"/>
      <c r="L2128" s="25"/>
    </row>
    <row r="2129" spans="1:12" s="169" customFormat="1" x14ac:dyDescent="0.2">
      <c r="A2129" s="138"/>
      <c r="B2129"/>
      <c r="C2129" s="138"/>
      <c r="D2129" s="138"/>
      <c r="E2129"/>
      <c r="F2129" s="177"/>
      <c r="G2129" s="177"/>
      <c r="H2129" s="177"/>
      <c r="I2129" s="177"/>
      <c r="J2129" s="177"/>
      <c r="K2129" s="221"/>
      <c r="L2129" s="25"/>
    </row>
    <row r="2130" spans="1:12" s="169" customFormat="1" x14ac:dyDescent="0.2">
      <c r="A2130" s="138"/>
      <c r="B2130"/>
      <c r="C2130" s="138"/>
      <c r="D2130" s="138"/>
      <c r="E2130"/>
      <c r="F2130" s="177"/>
      <c r="G2130" s="177"/>
      <c r="H2130" s="177"/>
      <c r="I2130" s="177"/>
      <c r="J2130" s="177"/>
      <c r="K2130" s="221"/>
      <c r="L2130" s="25"/>
    </row>
    <row r="2131" spans="1:12" s="169" customFormat="1" x14ac:dyDescent="0.2">
      <c r="A2131" s="138"/>
      <c r="B2131"/>
      <c r="C2131" s="138"/>
      <c r="D2131" s="138"/>
      <c r="E2131"/>
      <c r="F2131" s="177"/>
      <c r="G2131" s="177"/>
      <c r="H2131" s="177"/>
      <c r="I2131" s="177"/>
      <c r="J2131" s="177"/>
      <c r="K2131" s="221"/>
      <c r="L2131" s="25"/>
    </row>
    <row r="2132" spans="1:12" s="169" customFormat="1" x14ac:dyDescent="0.2">
      <c r="A2132" s="138"/>
      <c r="B2132"/>
      <c r="C2132" s="138"/>
      <c r="D2132" s="138"/>
      <c r="E2132"/>
      <c r="F2132" s="177"/>
      <c r="G2132" s="177"/>
      <c r="H2132" s="177"/>
      <c r="I2132" s="177"/>
      <c r="J2132" s="177"/>
      <c r="K2132" s="221"/>
      <c r="L2132" s="25"/>
    </row>
    <row r="2133" spans="1:12" s="169" customFormat="1" x14ac:dyDescent="0.2">
      <c r="A2133" s="138"/>
      <c r="B2133"/>
      <c r="C2133" s="138"/>
      <c r="D2133" s="138"/>
      <c r="E2133"/>
      <c r="F2133" s="177"/>
      <c r="G2133" s="177"/>
      <c r="H2133" s="177"/>
      <c r="I2133" s="177"/>
      <c r="J2133" s="177"/>
      <c r="K2133" s="221"/>
      <c r="L2133" s="25"/>
    </row>
    <row r="2134" spans="1:12" s="169" customFormat="1" x14ac:dyDescent="0.2">
      <c r="A2134" s="138"/>
      <c r="B2134"/>
      <c r="C2134" s="138"/>
      <c r="D2134" s="138"/>
      <c r="E2134"/>
      <c r="F2134" s="177"/>
      <c r="G2134" s="177"/>
      <c r="H2134" s="177"/>
      <c r="I2134" s="177"/>
      <c r="J2134" s="177"/>
      <c r="K2134" s="221"/>
      <c r="L2134" s="25"/>
    </row>
    <row r="2135" spans="1:12" s="169" customFormat="1" x14ac:dyDescent="0.2">
      <c r="A2135" s="138"/>
      <c r="B2135"/>
      <c r="C2135" s="138"/>
      <c r="D2135" s="138"/>
      <c r="E2135"/>
      <c r="F2135" s="177"/>
      <c r="G2135" s="177"/>
      <c r="H2135" s="177"/>
      <c r="I2135" s="177"/>
      <c r="J2135" s="177"/>
      <c r="K2135" s="221"/>
      <c r="L2135" s="25"/>
    </row>
    <row r="2136" spans="1:12" s="169" customFormat="1" x14ac:dyDescent="0.2">
      <c r="A2136" s="138"/>
      <c r="B2136"/>
      <c r="C2136" s="138"/>
      <c r="D2136" s="138"/>
      <c r="E2136"/>
      <c r="F2136" s="177"/>
      <c r="G2136" s="177"/>
      <c r="H2136" s="177"/>
      <c r="I2136" s="177"/>
      <c r="J2136" s="177"/>
      <c r="K2136" s="221"/>
      <c r="L2136" s="25"/>
    </row>
    <row r="2137" spans="1:12" s="169" customFormat="1" x14ac:dyDescent="0.2">
      <c r="A2137" s="138"/>
      <c r="B2137"/>
      <c r="C2137" s="138"/>
      <c r="D2137" s="138"/>
      <c r="E2137"/>
      <c r="F2137" s="177"/>
      <c r="G2137" s="177"/>
      <c r="H2137" s="177"/>
      <c r="I2137" s="177"/>
      <c r="J2137" s="177"/>
      <c r="K2137" s="221"/>
      <c r="L2137" s="25"/>
    </row>
    <row r="2138" spans="1:12" s="169" customFormat="1" x14ac:dyDescent="0.2">
      <c r="A2138" s="138"/>
      <c r="B2138"/>
      <c r="C2138" s="138"/>
      <c r="D2138" s="138"/>
      <c r="E2138"/>
      <c r="F2138" s="177"/>
      <c r="G2138" s="177"/>
      <c r="H2138" s="177"/>
      <c r="I2138" s="177"/>
      <c r="J2138" s="177"/>
      <c r="K2138" s="221"/>
      <c r="L2138" s="25"/>
    </row>
    <row r="2139" spans="1:12" s="169" customFormat="1" x14ac:dyDescent="0.2">
      <c r="A2139" s="138"/>
      <c r="B2139"/>
      <c r="C2139" s="138"/>
      <c r="D2139" s="138"/>
      <c r="E2139"/>
      <c r="F2139" s="177"/>
      <c r="G2139" s="177"/>
      <c r="H2139" s="177"/>
      <c r="I2139" s="177"/>
      <c r="J2139" s="177"/>
      <c r="K2139" s="221"/>
      <c r="L2139" s="25"/>
    </row>
    <row r="2140" spans="1:12" s="169" customFormat="1" x14ac:dyDescent="0.2">
      <c r="A2140" s="138"/>
      <c r="B2140"/>
      <c r="C2140" s="138"/>
      <c r="D2140" s="138"/>
      <c r="E2140"/>
      <c r="F2140" s="177"/>
      <c r="G2140" s="177"/>
      <c r="H2140" s="177"/>
      <c r="I2140" s="177"/>
      <c r="J2140" s="177"/>
      <c r="K2140" s="221"/>
      <c r="L2140" s="25"/>
    </row>
    <row r="2141" spans="1:12" s="169" customFormat="1" x14ac:dyDescent="0.2">
      <c r="A2141" s="138"/>
      <c r="B2141"/>
      <c r="C2141" s="138"/>
      <c r="D2141" s="138"/>
      <c r="E2141"/>
      <c r="F2141" s="177"/>
      <c r="G2141" s="177"/>
      <c r="H2141" s="177"/>
      <c r="I2141" s="177"/>
      <c r="J2141" s="177"/>
      <c r="K2141" s="221"/>
      <c r="L2141" s="25"/>
    </row>
    <row r="2142" spans="1:12" s="169" customFormat="1" x14ac:dyDescent="0.2">
      <c r="A2142" s="138"/>
      <c r="B2142"/>
      <c r="C2142" s="138"/>
      <c r="D2142" s="138"/>
      <c r="E2142"/>
      <c r="F2142" s="177"/>
      <c r="G2142" s="177"/>
      <c r="H2142" s="177"/>
      <c r="I2142" s="177"/>
      <c r="J2142" s="177"/>
      <c r="K2142" s="221"/>
      <c r="L2142" s="25"/>
    </row>
    <row r="2143" spans="1:12" s="169" customFormat="1" x14ac:dyDescent="0.2">
      <c r="A2143" s="138"/>
      <c r="B2143"/>
      <c r="C2143" s="138"/>
      <c r="D2143" s="138"/>
      <c r="E2143"/>
      <c r="F2143" s="177"/>
      <c r="G2143" s="177"/>
      <c r="H2143" s="177"/>
      <c r="I2143" s="177"/>
      <c r="J2143" s="177"/>
      <c r="K2143" s="221"/>
      <c r="L2143" s="25"/>
    </row>
    <row r="2144" spans="1:12" s="169" customFormat="1" x14ac:dyDescent="0.2">
      <c r="A2144" s="138"/>
      <c r="B2144"/>
      <c r="C2144" s="138"/>
      <c r="D2144" s="138"/>
      <c r="E2144"/>
      <c r="F2144" s="177"/>
      <c r="G2144" s="177"/>
      <c r="H2144" s="177"/>
      <c r="I2144" s="177"/>
      <c r="J2144" s="177"/>
      <c r="K2144" s="221"/>
      <c r="L2144" s="25"/>
    </row>
    <row r="2145" spans="1:12" s="169" customFormat="1" x14ac:dyDescent="0.2">
      <c r="A2145" s="138"/>
      <c r="B2145"/>
      <c r="C2145" s="138"/>
      <c r="D2145" s="138"/>
      <c r="E2145"/>
      <c r="F2145" s="177"/>
      <c r="G2145" s="177"/>
      <c r="H2145" s="177"/>
      <c r="I2145" s="177"/>
      <c r="J2145" s="177"/>
      <c r="K2145" s="221"/>
      <c r="L2145" s="25"/>
    </row>
    <row r="2146" spans="1:12" s="169" customFormat="1" x14ac:dyDescent="0.2">
      <c r="A2146" s="138"/>
      <c r="B2146"/>
      <c r="C2146" s="138"/>
      <c r="D2146" s="138"/>
      <c r="E2146"/>
      <c r="F2146" s="177"/>
      <c r="G2146" s="177"/>
      <c r="H2146" s="177"/>
      <c r="I2146" s="177"/>
      <c r="J2146" s="177"/>
      <c r="K2146" s="221"/>
      <c r="L2146" s="25"/>
    </row>
    <row r="2147" spans="1:12" s="169" customFormat="1" x14ac:dyDescent="0.2">
      <c r="A2147" s="138"/>
      <c r="B2147"/>
      <c r="C2147" s="138"/>
      <c r="D2147" s="138"/>
      <c r="E2147"/>
      <c r="F2147" s="177"/>
      <c r="G2147" s="177"/>
      <c r="H2147" s="177"/>
      <c r="I2147" s="177"/>
      <c r="J2147" s="177"/>
      <c r="K2147" s="221"/>
      <c r="L2147" s="25"/>
    </row>
    <row r="2148" spans="1:12" s="169" customFormat="1" x14ac:dyDescent="0.2">
      <c r="A2148" s="138"/>
      <c r="B2148"/>
      <c r="C2148" s="138"/>
      <c r="D2148" s="138"/>
      <c r="E2148"/>
      <c r="F2148" s="177"/>
      <c r="G2148" s="177"/>
      <c r="H2148" s="177"/>
      <c r="I2148" s="177"/>
      <c r="J2148" s="177"/>
      <c r="K2148" s="221"/>
      <c r="L2148" s="25"/>
    </row>
    <row r="2149" spans="1:12" s="169" customFormat="1" x14ac:dyDescent="0.2">
      <c r="A2149" s="138"/>
      <c r="B2149"/>
      <c r="C2149" s="138"/>
      <c r="D2149" s="138"/>
      <c r="E2149"/>
      <c r="F2149" s="177"/>
      <c r="G2149" s="177"/>
      <c r="H2149" s="177"/>
      <c r="I2149" s="177"/>
      <c r="J2149" s="177"/>
      <c r="K2149" s="221"/>
      <c r="L2149" s="25"/>
    </row>
    <row r="2150" spans="1:12" s="169" customFormat="1" x14ac:dyDescent="0.2">
      <c r="A2150" s="138"/>
      <c r="B2150"/>
      <c r="C2150" s="138"/>
      <c r="D2150" s="138"/>
      <c r="E2150"/>
      <c r="F2150" s="177"/>
      <c r="G2150" s="177"/>
      <c r="H2150" s="177"/>
      <c r="I2150" s="177"/>
      <c r="J2150" s="177"/>
      <c r="K2150" s="221"/>
      <c r="L2150" s="25"/>
    </row>
    <row r="2151" spans="1:12" s="169" customFormat="1" x14ac:dyDescent="0.2">
      <c r="A2151" s="138"/>
      <c r="B2151"/>
      <c r="C2151" s="138"/>
      <c r="D2151" s="138"/>
      <c r="E2151"/>
      <c r="F2151" s="177"/>
      <c r="G2151" s="177"/>
      <c r="H2151" s="177"/>
      <c r="I2151" s="177"/>
      <c r="J2151" s="177"/>
      <c r="K2151" s="221"/>
      <c r="L2151" s="25"/>
    </row>
    <row r="2152" spans="1:12" s="169" customFormat="1" x14ac:dyDescent="0.2">
      <c r="A2152" s="138"/>
      <c r="B2152"/>
      <c r="C2152" s="138"/>
      <c r="D2152" s="138"/>
      <c r="E2152"/>
      <c r="F2152" s="177"/>
      <c r="G2152" s="177"/>
      <c r="H2152" s="177"/>
      <c r="I2152" s="177"/>
      <c r="J2152" s="177"/>
      <c r="K2152" s="221"/>
      <c r="L2152" s="25"/>
    </row>
    <row r="2153" spans="1:12" s="169" customFormat="1" x14ac:dyDescent="0.2">
      <c r="A2153" s="138"/>
      <c r="B2153"/>
      <c r="C2153" s="138"/>
      <c r="D2153" s="138"/>
      <c r="E2153"/>
      <c r="F2153" s="177"/>
      <c r="G2153" s="177"/>
      <c r="H2153" s="177"/>
      <c r="I2153" s="177"/>
      <c r="J2153" s="177"/>
      <c r="K2153" s="221"/>
      <c r="L2153" s="25"/>
    </row>
    <row r="2154" spans="1:12" s="169" customFormat="1" x14ac:dyDescent="0.2">
      <c r="A2154" s="138"/>
      <c r="B2154"/>
      <c r="C2154" s="138"/>
      <c r="D2154" s="138"/>
      <c r="E2154"/>
      <c r="F2154" s="177"/>
      <c r="G2154" s="177"/>
      <c r="H2154" s="177"/>
      <c r="I2154" s="177"/>
      <c r="J2154" s="177"/>
      <c r="K2154" s="221"/>
      <c r="L2154" s="25"/>
    </row>
    <row r="2155" spans="1:12" s="169" customFormat="1" x14ac:dyDescent="0.2">
      <c r="A2155" s="138"/>
      <c r="B2155"/>
      <c r="C2155" s="138"/>
      <c r="D2155" s="138"/>
      <c r="E2155"/>
      <c r="F2155" s="177"/>
      <c r="G2155" s="177"/>
      <c r="H2155" s="177"/>
      <c r="I2155" s="177"/>
      <c r="J2155" s="177"/>
      <c r="K2155" s="221"/>
      <c r="L2155" s="25"/>
    </row>
    <row r="2156" spans="1:12" s="169" customFormat="1" x14ac:dyDescent="0.2">
      <c r="A2156" s="138"/>
      <c r="B2156"/>
      <c r="C2156" s="138"/>
      <c r="D2156" s="138"/>
      <c r="E2156"/>
      <c r="F2156" s="177"/>
      <c r="G2156" s="177"/>
      <c r="H2156" s="177"/>
      <c r="I2156" s="177"/>
      <c r="J2156" s="177"/>
      <c r="K2156" s="221"/>
      <c r="L2156" s="25"/>
    </row>
    <row r="2157" spans="1:12" s="169" customFormat="1" x14ac:dyDescent="0.2">
      <c r="A2157" s="138"/>
      <c r="B2157"/>
      <c r="C2157" s="138"/>
      <c r="D2157" s="138"/>
      <c r="E2157"/>
      <c r="F2157" s="177"/>
      <c r="G2157" s="177"/>
      <c r="H2157" s="177"/>
      <c r="I2157" s="177"/>
      <c r="J2157" s="177"/>
      <c r="K2157" s="221"/>
      <c r="L2157" s="25"/>
    </row>
    <row r="2158" spans="1:12" s="169" customFormat="1" x14ac:dyDescent="0.2">
      <c r="A2158" s="138"/>
      <c r="B2158"/>
      <c r="C2158" s="138"/>
      <c r="D2158" s="138"/>
      <c r="E2158"/>
      <c r="F2158" s="177"/>
      <c r="G2158" s="177"/>
      <c r="H2158" s="177"/>
      <c r="I2158" s="177"/>
      <c r="J2158" s="177"/>
      <c r="K2158" s="221"/>
      <c r="L2158" s="25"/>
    </row>
    <row r="2159" spans="1:12" s="169" customFormat="1" x14ac:dyDescent="0.2">
      <c r="A2159" s="138"/>
      <c r="B2159"/>
      <c r="C2159" s="138"/>
      <c r="D2159" s="138"/>
      <c r="E2159"/>
      <c r="F2159" s="177"/>
      <c r="G2159" s="177"/>
      <c r="H2159" s="177"/>
      <c r="I2159" s="177"/>
      <c r="J2159" s="177"/>
      <c r="K2159" s="221"/>
      <c r="L2159" s="25"/>
    </row>
    <row r="2160" spans="1:12" s="169" customFormat="1" x14ac:dyDescent="0.2">
      <c r="A2160" s="138"/>
      <c r="B2160"/>
      <c r="C2160" s="138"/>
      <c r="D2160" s="138"/>
      <c r="E2160"/>
      <c r="F2160" s="177"/>
      <c r="G2160" s="177"/>
      <c r="H2160" s="177"/>
      <c r="I2160" s="177"/>
      <c r="J2160" s="177"/>
      <c r="K2160" s="221"/>
      <c r="L2160" s="25"/>
    </row>
    <row r="2161" spans="1:12" s="169" customFormat="1" x14ac:dyDescent="0.2">
      <c r="A2161" s="138"/>
      <c r="B2161"/>
      <c r="C2161" s="138"/>
      <c r="D2161" s="138"/>
      <c r="E2161"/>
      <c r="F2161" s="177"/>
      <c r="G2161" s="177"/>
      <c r="H2161" s="177"/>
      <c r="I2161" s="177"/>
      <c r="J2161" s="177"/>
      <c r="K2161" s="221"/>
      <c r="L2161" s="25"/>
    </row>
    <row r="2162" spans="1:12" s="169" customFormat="1" x14ac:dyDescent="0.2">
      <c r="A2162" s="138"/>
      <c r="B2162"/>
      <c r="C2162" s="138"/>
      <c r="D2162" s="138"/>
      <c r="E2162"/>
      <c r="F2162" s="177"/>
      <c r="G2162" s="177"/>
      <c r="H2162" s="177"/>
      <c r="I2162" s="177"/>
      <c r="J2162" s="177"/>
      <c r="K2162" s="221"/>
      <c r="L2162" s="25"/>
    </row>
    <row r="2163" spans="1:12" s="169" customFormat="1" x14ac:dyDescent="0.2">
      <c r="A2163" s="138"/>
      <c r="B2163"/>
      <c r="C2163" s="138"/>
      <c r="D2163" s="138"/>
      <c r="E2163"/>
      <c r="F2163" s="177"/>
      <c r="G2163" s="177"/>
      <c r="H2163" s="177"/>
      <c r="I2163" s="177"/>
      <c r="J2163" s="177"/>
      <c r="K2163" s="221"/>
      <c r="L2163" s="25"/>
    </row>
    <row r="2164" spans="1:12" s="169" customFormat="1" x14ac:dyDescent="0.2">
      <c r="A2164" s="138"/>
      <c r="B2164"/>
      <c r="C2164" s="138"/>
      <c r="D2164" s="138"/>
      <c r="E2164"/>
      <c r="F2164" s="177"/>
      <c r="G2164" s="177"/>
      <c r="H2164" s="177"/>
      <c r="I2164" s="177"/>
      <c r="J2164" s="177"/>
      <c r="K2164" s="221"/>
      <c r="L2164" s="25"/>
    </row>
    <row r="2165" spans="1:12" s="169" customFormat="1" x14ac:dyDescent="0.2">
      <c r="A2165" s="138"/>
      <c r="B2165"/>
      <c r="C2165" s="138"/>
      <c r="D2165" s="138"/>
      <c r="E2165"/>
      <c r="F2165" s="177"/>
      <c r="G2165" s="177"/>
      <c r="H2165" s="177"/>
      <c r="I2165" s="177"/>
      <c r="J2165" s="177"/>
      <c r="K2165" s="221"/>
      <c r="L2165" s="25"/>
    </row>
    <row r="2166" spans="1:12" s="169" customFormat="1" x14ac:dyDescent="0.2">
      <c r="A2166" s="138"/>
      <c r="B2166"/>
      <c r="C2166" s="138"/>
      <c r="D2166" s="138"/>
      <c r="E2166"/>
      <c r="F2166" s="177"/>
      <c r="G2166" s="177"/>
      <c r="H2166" s="177"/>
      <c r="I2166" s="177"/>
      <c r="J2166" s="177"/>
      <c r="K2166" s="221"/>
      <c r="L2166" s="25"/>
    </row>
    <row r="2167" spans="1:12" s="169" customFormat="1" x14ac:dyDescent="0.2">
      <c r="A2167" s="138"/>
      <c r="B2167"/>
      <c r="C2167" s="138"/>
      <c r="D2167" s="138"/>
      <c r="E2167"/>
      <c r="F2167" s="177"/>
      <c r="G2167" s="177"/>
      <c r="H2167" s="177"/>
      <c r="I2167" s="177"/>
      <c r="J2167" s="177"/>
      <c r="K2167" s="221"/>
      <c r="L2167" s="25"/>
    </row>
    <row r="2168" spans="1:12" s="169" customFormat="1" x14ac:dyDescent="0.2">
      <c r="A2168" s="138"/>
      <c r="B2168"/>
      <c r="C2168" s="138"/>
      <c r="D2168" s="138"/>
      <c r="E2168"/>
      <c r="F2168" s="177"/>
      <c r="G2168" s="177"/>
      <c r="H2168" s="177"/>
      <c r="I2168" s="177"/>
      <c r="J2168" s="177"/>
      <c r="K2168" s="221"/>
      <c r="L2168" s="25"/>
    </row>
    <row r="2169" spans="1:12" s="169" customFormat="1" x14ac:dyDescent="0.2">
      <c r="A2169" s="138"/>
      <c r="B2169"/>
      <c r="C2169" s="138"/>
      <c r="D2169" s="138"/>
      <c r="E2169"/>
      <c r="F2169" s="177"/>
      <c r="G2169" s="177"/>
      <c r="H2169" s="177"/>
      <c r="I2169" s="177"/>
      <c r="J2169" s="177"/>
      <c r="K2169" s="221"/>
      <c r="L2169" s="25"/>
    </row>
    <row r="2170" spans="1:12" s="169" customFormat="1" x14ac:dyDescent="0.2">
      <c r="A2170" s="138"/>
      <c r="B2170"/>
      <c r="C2170" s="138"/>
      <c r="D2170" s="138"/>
      <c r="E2170"/>
      <c r="F2170" s="177"/>
      <c r="G2170" s="177"/>
      <c r="H2170" s="177"/>
      <c r="I2170" s="177"/>
      <c r="J2170" s="177"/>
      <c r="K2170" s="221"/>
      <c r="L2170" s="25"/>
    </row>
    <row r="2171" spans="1:12" s="169" customFormat="1" x14ac:dyDescent="0.2">
      <c r="A2171" s="138"/>
      <c r="B2171"/>
      <c r="C2171" s="138"/>
      <c r="D2171" s="138"/>
      <c r="E2171"/>
      <c r="F2171" s="177"/>
      <c r="G2171" s="177"/>
      <c r="H2171" s="177"/>
      <c r="I2171" s="177"/>
      <c r="J2171" s="177"/>
      <c r="K2171" s="221"/>
      <c r="L2171" s="25"/>
    </row>
    <row r="2172" spans="1:12" s="169" customFormat="1" x14ac:dyDescent="0.2">
      <c r="A2172" s="138"/>
      <c r="B2172"/>
      <c r="C2172" s="138"/>
      <c r="D2172" s="138"/>
      <c r="E2172"/>
      <c r="F2172" s="177"/>
      <c r="G2172" s="177"/>
      <c r="H2172" s="177"/>
      <c r="I2172" s="177"/>
      <c r="J2172" s="177"/>
      <c r="K2172" s="221"/>
      <c r="L2172" s="25"/>
    </row>
    <row r="2173" spans="1:12" s="169" customFormat="1" x14ac:dyDescent="0.2">
      <c r="A2173" s="138"/>
      <c r="B2173"/>
      <c r="C2173" s="138"/>
      <c r="D2173" s="138"/>
      <c r="E2173"/>
      <c r="F2173" s="177"/>
      <c r="G2173" s="177"/>
      <c r="H2173" s="177"/>
      <c r="I2173" s="177"/>
      <c r="J2173" s="177"/>
      <c r="K2173" s="221"/>
      <c r="L2173" s="25"/>
    </row>
    <row r="2174" spans="1:12" s="169" customFormat="1" x14ac:dyDescent="0.2">
      <c r="A2174" s="138"/>
      <c r="B2174"/>
      <c r="C2174" s="138"/>
      <c r="D2174" s="138"/>
      <c r="E2174"/>
      <c r="F2174" s="177"/>
      <c r="G2174" s="177"/>
      <c r="H2174" s="177"/>
      <c r="I2174" s="177"/>
      <c r="J2174" s="177"/>
      <c r="K2174" s="221"/>
      <c r="L2174" s="25"/>
    </row>
    <row r="2175" spans="1:12" s="169" customFormat="1" x14ac:dyDescent="0.2">
      <c r="A2175" s="138"/>
      <c r="B2175"/>
      <c r="C2175" s="138"/>
      <c r="D2175" s="138"/>
      <c r="E2175"/>
      <c r="F2175" s="177"/>
      <c r="G2175" s="177"/>
      <c r="H2175" s="177"/>
      <c r="I2175" s="177"/>
      <c r="J2175" s="177"/>
      <c r="K2175" s="221"/>
      <c r="L2175" s="25"/>
    </row>
    <row r="2176" spans="1:12" s="169" customFormat="1" x14ac:dyDescent="0.2">
      <c r="A2176" s="138"/>
      <c r="B2176"/>
      <c r="C2176" s="138"/>
      <c r="D2176" s="138"/>
      <c r="E2176"/>
      <c r="F2176" s="177"/>
      <c r="G2176" s="177"/>
      <c r="H2176" s="177"/>
      <c r="I2176" s="177"/>
      <c r="J2176" s="177"/>
      <c r="K2176" s="221"/>
      <c r="L2176" s="25"/>
    </row>
    <row r="2177" spans="1:12" s="169" customFormat="1" x14ac:dyDescent="0.2">
      <c r="A2177" s="138"/>
      <c r="B2177"/>
      <c r="C2177" s="138"/>
      <c r="D2177" s="138"/>
      <c r="E2177"/>
      <c r="F2177" s="177"/>
      <c r="G2177" s="177"/>
      <c r="H2177" s="177"/>
      <c r="I2177" s="177"/>
      <c r="J2177" s="177"/>
      <c r="K2177" s="221"/>
      <c r="L2177" s="25"/>
    </row>
    <row r="2178" spans="1:12" s="169" customFormat="1" x14ac:dyDescent="0.2">
      <c r="A2178" s="138"/>
      <c r="B2178"/>
      <c r="C2178" s="138"/>
      <c r="D2178" s="138"/>
      <c r="E2178"/>
      <c r="F2178" s="177"/>
      <c r="G2178" s="177"/>
      <c r="H2178" s="177"/>
      <c r="I2178" s="177"/>
      <c r="J2178" s="177"/>
      <c r="K2178" s="221"/>
      <c r="L2178" s="25"/>
    </row>
    <row r="2179" spans="1:12" s="169" customFormat="1" x14ac:dyDescent="0.2">
      <c r="A2179" s="138"/>
      <c r="B2179"/>
      <c r="C2179" s="138"/>
      <c r="D2179" s="138"/>
      <c r="E2179"/>
      <c r="F2179" s="177"/>
      <c r="G2179" s="177"/>
      <c r="H2179" s="177"/>
      <c r="I2179" s="177"/>
      <c r="J2179" s="177"/>
      <c r="K2179" s="221"/>
      <c r="L2179" s="25"/>
    </row>
    <row r="2180" spans="1:12" s="169" customFormat="1" x14ac:dyDescent="0.2">
      <c r="A2180" s="138"/>
      <c r="B2180"/>
      <c r="C2180" s="138"/>
      <c r="D2180" s="138"/>
      <c r="E2180"/>
      <c r="F2180" s="177"/>
      <c r="G2180" s="177"/>
      <c r="H2180" s="177"/>
      <c r="I2180" s="177"/>
      <c r="J2180" s="177"/>
      <c r="K2180" s="221"/>
      <c r="L2180" s="25"/>
    </row>
    <row r="2181" spans="1:12" s="169" customFormat="1" x14ac:dyDescent="0.2">
      <c r="A2181" s="138"/>
      <c r="B2181"/>
      <c r="C2181" s="138"/>
      <c r="D2181" s="138"/>
      <c r="E2181"/>
      <c r="F2181" s="177"/>
      <c r="G2181" s="177"/>
      <c r="H2181" s="177"/>
      <c r="I2181" s="177"/>
      <c r="J2181" s="177"/>
      <c r="K2181" s="221"/>
      <c r="L2181" s="25"/>
    </row>
    <row r="2182" spans="1:12" s="169" customFormat="1" x14ac:dyDescent="0.2">
      <c r="A2182" s="138"/>
      <c r="B2182"/>
      <c r="C2182" s="138"/>
      <c r="D2182" s="138"/>
      <c r="E2182"/>
      <c r="F2182" s="177"/>
      <c r="G2182" s="177"/>
      <c r="H2182" s="177"/>
      <c r="I2182" s="177"/>
      <c r="J2182" s="177"/>
      <c r="K2182" s="221"/>
      <c r="L2182" s="25"/>
    </row>
    <row r="2183" spans="1:12" s="169" customFormat="1" x14ac:dyDescent="0.2">
      <c r="A2183" s="138"/>
      <c r="B2183"/>
      <c r="C2183" s="138"/>
      <c r="D2183" s="138"/>
      <c r="E2183"/>
      <c r="F2183" s="177"/>
      <c r="G2183" s="177"/>
      <c r="H2183" s="177"/>
      <c r="I2183" s="177"/>
      <c r="J2183" s="177"/>
      <c r="K2183" s="221"/>
      <c r="L2183" s="25"/>
    </row>
    <row r="2184" spans="1:12" s="169" customFormat="1" x14ac:dyDescent="0.2">
      <c r="A2184" s="138"/>
      <c r="B2184"/>
      <c r="C2184" s="138"/>
      <c r="D2184" s="138"/>
      <c r="E2184"/>
      <c r="F2184" s="177"/>
      <c r="G2184" s="177"/>
      <c r="H2184" s="177"/>
      <c r="I2184" s="177"/>
      <c r="J2184" s="177"/>
      <c r="K2184" s="221"/>
      <c r="L2184" s="25"/>
    </row>
    <row r="2185" spans="1:12" s="169" customFormat="1" x14ac:dyDescent="0.2">
      <c r="A2185" s="138"/>
      <c r="B2185"/>
      <c r="C2185" s="138"/>
      <c r="D2185" s="138"/>
      <c r="E2185"/>
      <c r="F2185" s="177"/>
      <c r="G2185" s="177"/>
      <c r="H2185" s="177"/>
      <c r="I2185" s="177"/>
      <c r="J2185" s="177"/>
      <c r="K2185" s="221"/>
      <c r="L2185" s="25"/>
    </row>
    <row r="2186" spans="1:12" s="169" customFormat="1" x14ac:dyDescent="0.2">
      <c r="A2186" s="138"/>
      <c r="B2186"/>
      <c r="C2186" s="138"/>
      <c r="D2186" s="138"/>
      <c r="E2186"/>
      <c r="F2186" s="177"/>
      <c r="G2186" s="177"/>
      <c r="H2186" s="177"/>
      <c r="I2186" s="177"/>
      <c r="J2186" s="177"/>
      <c r="K2186" s="221"/>
      <c r="L2186" s="25"/>
    </row>
    <row r="2187" spans="1:12" s="169" customFormat="1" x14ac:dyDescent="0.2">
      <c r="A2187" s="138"/>
      <c r="B2187"/>
      <c r="C2187" s="138"/>
      <c r="D2187" s="138"/>
      <c r="E2187"/>
      <c r="F2187" s="177"/>
      <c r="G2187" s="177"/>
      <c r="H2187" s="177"/>
      <c r="I2187" s="177"/>
      <c r="J2187" s="177"/>
      <c r="K2187" s="221"/>
      <c r="L2187" s="25"/>
    </row>
    <row r="2188" spans="1:12" s="169" customFormat="1" x14ac:dyDescent="0.2">
      <c r="A2188" s="138"/>
      <c r="B2188"/>
      <c r="C2188" s="138"/>
      <c r="D2188" s="138"/>
      <c r="E2188"/>
      <c r="F2188" s="177"/>
      <c r="G2188" s="177"/>
      <c r="H2188" s="177"/>
      <c r="I2188" s="177"/>
      <c r="J2188" s="177"/>
      <c r="K2188" s="221"/>
      <c r="L2188" s="25"/>
    </row>
    <row r="2189" spans="1:12" s="169" customFormat="1" x14ac:dyDescent="0.2">
      <c r="A2189" s="138"/>
      <c r="B2189"/>
      <c r="C2189" s="138"/>
      <c r="D2189" s="138"/>
      <c r="E2189"/>
      <c r="F2189" s="177"/>
      <c r="G2189" s="177"/>
      <c r="H2189" s="177"/>
      <c r="I2189" s="177"/>
      <c r="J2189" s="177"/>
      <c r="K2189" s="221"/>
      <c r="L2189" s="25"/>
    </row>
    <row r="2190" spans="1:12" s="169" customFormat="1" x14ac:dyDescent="0.2">
      <c r="A2190" s="138"/>
      <c r="B2190"/>
      <c r="C2190" s="138"/>
      <c r="D2190" s="138"/>
      <c r="E2190"/>
      <c r="F2190" s="177"/>
      <c r="G2190" s="177"/>
      <c r="H2190" s="177"/>
      <c r="I2190" s="177"/>
      <c r="J2190" s="177"/>
      <c r="K2190" s="221"/>
      <c r="L2190" s="25"/>
    </row>
    <row r="2191" spans="1:12" s="169" customFormat="1" x14ac:dyDescent="0.2">
      <c r="A2191" s="138"/>
      <c r="B2191"/>
      <c r="C2191" s="138"/>
      <c r="D2191" s="138"/>
      <c r="E2191"/>
      <c r="F2191" s="177"/>
      <c r="G2191" s="177"/>
      <c r="H2191" s="177"/>
      <c r="I2191" s="177"/>
      <c r="J2191" s="177"/>
      <c r="K2191" s="221"/>
      <c r="L2191" s="25"/>
    </row>
    <row r="2192" spans="1:12" s="169" customFormat="1" x14ac:dyDescent="0.2">
      <c r="A2192" s="138"/>
      <c r="B2192"/>
      <c r="C2192" s="138"/>
      <c r="D2192" s="138"/>
      <c r="E2192"/>
      <c r="F2192" s="177"/>
      <c r="G2192" s="177"/>
      <c r="H2192" s="177"/>
      <c r="I2192" s="177"/>
      <c r="J2192" s="177"/>
      <c r="K2192" s="221"/>
      <c r="L2192" s="25"/>
    </row>
    <row r="2193" spans="1:12" s="169" customFormat="1" x14ac:dyDescent="0.2">
      <c r="A2193" s="138"/>
      <c r="B2193"/>
      <c r="C2193" s="138"/>
      <c r="D2193" s="138"/>
      <c r="E2193"/>
      <c r="F2193" s="177"/>
      <c r="G2193" s="177"/>
      <c r="H2193" s="177"/>
      <c r="I2193" s="177"/>
      <c r="J2193" s="177"/>
      <c r="K2193" s="221"/>
      <c r="L2193" s="25"/>
    </row>
    <row r="2194" spans="1:12" s="169" customFormat="1" x14ac:dyDescent="0.2">
      <c r="A2194" s="138"/>
      <c r="B2194"/>
      <c r="C2194" s="138"/>
      <c r="D2194" s="138"/>
      <c r="E2194"/>
      <c r="F2194" s="177"/>
      <c r="G2194" s="177"/>
      <c r="H2194" s="177"/>
      <c r="I2194" s="177"/>
      <c r="J2194" s="177"/>
      <c r="K2194" s="221"/>
      <c r="L2194" s="25"/>
    </row>
    <row r="2195" spans="1:12" s="169" customFormat="1" x14ac:dyDescent="0.2">
      <c r="A2195" s="138"/>
      <c r="B2195"/>
      <c r="C2195" s="138"/>
      <c r="D2195" s="138"/>
      <c r="E2195"/>
      <c r="F2195" s="177"/>
      <c r="G2195" s="177"/>
      <c r="H2195" s="177"/>
      <c r="I2195" s="177"/>
      <c r="J2195" s="177"/>
      <c r="K2195" s="221"/>
      <c r="L2195" s="25"/>
    </row>
    <row r="2196" spans="1:12" s="169" customFormat="1" x14ac:dyDescent="0.2">
      <c r="A2196" s="138"/>
      <c r="B2196"/>
      <c r="C2196" s="138"/>
      <c r="D2196" s="138"/>
      <c r="E2196"/>
      <c r="F2196" s="177"/>
      <c r="G2196" s="177"/>
      <c r="H2196" s="177"/>
      <c r="I2196" s="177"/>
      <c r="J2196" s="177"/>
      <c r="K2196" s="221"/>
      <c r="L2196" s="25"/>
    </row>
    <row r="2197" spans="1:12" s="169" customFormat="1" x14ac:dyDescent="0.2">
      <c r="A2197" s="138"/>
      <c r="B2197"/>
      <c r="C2197" s="138"/>
      <c r="D2197" s="138"/>
      <c r="E2197"/>
      <c r="F2197" s="177"/>
      <c r="G2197" s="177"/>
      <c r="H2197" s="177"/>
      <c r="I2197" s="177"/>
      <c r="J2197" s="177"/>
      <c r="K2197" s="221"/>
      <c r="L2197" s="25"/>
    </row>
    <row r="2198" spans="1:12" s="169" customFormat="1" x14ac:dyDescent="0.2">
      <c r="A2198" s="138"/>
      <c r="B2198"/>
      <c r="C2198" s="138"/>
      <c r="D2198" s="138"/>
      <c r="E2198"/>
      <c r="F2198" s="177"/>
      <c r="G2198" s="177"/>
      <c r="H2198" s="177"/>
      <c r="I2198" s="177"/>
      <c r="J2198" s="177"/>
      <c r="K2198" s="221"/>
      <c r="L2198" s="25"/>
    </row>
    <row r="2199" spans="1:12" s="169" customFormat="1" x14ac:dyDescent="0.2">
      <c r="A2199" s="138"/>
      <c r="B2199"/>
      <c r="C2199" s="138"/>
      <c r="D2199" s="138"/>
      <c r="E2199"/>
      <c r="F2199" s="177"/>
      <c r="G2199" s="177"/>
      <c r="H2199" s="177"/>
      <c r="I2199" s="177"/>
      <c r="J2199" s="177"/>
      <c r="K2199" s="221"/>
      <c r="L2199" s="25"/>
    </row>
    <row r="2200" spans="1:12" s="169" customFormat="1" x14ac:dyDescent="0.2">
      <c r="A2200" s="138"/>
      <c r="B2200"/>
      <c r="C2200" s="138"/>
      <c r="D2200" s="138"/>
      <c r="E2200"/>
      <c r="F2200" s="177"/>
      <c r="G2200" s="177"/>
      <c r="H2200" s="177"/>
      <c r="I2200" s="177"/>
      <c r="J2200" s="177"/>
      <c r="K2200" s="221"/>
      <c r="L2200" s="25"/>
    </row>
    <row r="2201" spans="1:12" s="169" customFormat="1" x14ac:dyDescent="0.2">
      <c r="A2201" s="138"/>
      <c r="B2201"/>
      <c r="C2201" s="138"/>
      <c r="D2201" s="138"/>
      <c r="E2201"/>
      <c r="F2201" s="177"/>
      <c r="G2201" s="177"/>
      <c r="H2201" s="177"/>
      <c r="I2201" s="177"/>
      <c r="J2201" s="177"/>
      <c r="K2201" s="221"/>
      <c r="L2201" s="25"/>
    </row>
    <row r="2202" spans="1:12" s="169" customFormat="1" x14ac:dyDescent="0.2">
      <c r="A2202" s="138"/>
      <c r="B2202"/>
      <c r="C2202" s="138"/>
      <c r="D2202" s="138"/>
      <c r="E2202"/>
      <c r="F2202" s="177"/>
      <c r="G2202" s="177"/>
      <c r="H2202" s="177"/>
      <c r="I2202" s="177"/>
      <c r="J2202" s="177"/>
      <c r="K2202" s="221"/>
      <c r="L2202" s="25"/>
    </row>
    <row r="2203" spans="1:12" s="169" customFormat="1" x14ac:dyDescent="0.2">
      <c r="A2203" s="138"/>
      <c r="B2203"/>
      <c r="C2203" s="138"/>
      <c r="D2203" s="138"/>
      <c r="E2203"/>
      <c r="F2203" s="177"/>
      <c r="G2203" s="177"/>
      <c r="H2203" s="177"/>
      <c r="I2203" s="177"/>
      <c r="J2203" s="177"/>
      <c r="K2203" s="221"/>
      <c r="L2203" s="25"/>
    </row>
    <row r="2204" spans="1:12" s="169" customFormat="1" x14ac:dyDescent="0.2">
      <c r="A2204" s="138"/>
      <c r="B2204"/>
      <c r="C2204" s="138"/>
      <c r="D2204" s="138"/>
      <c r="E2204"/>
      <c r="F2204" s="177"/>
      <c r="G2204" s="177"/>
      <c r="H2204" s="177"/>
      <c r="I2204" s="177"/>
      <c r="J2204" s="177"/>
      <c r="K2204" s="221"/>
      <c r="L2204" s="25"/>
    </row>
    <row r="2205" spans="1:12" s="169" customFormat="1" x14ac:dyDescent="0.2">
      <c r="A2205" s="138"/>
      <c r="B2205"/>
      <c r="C2205" s="138"/>
      <c r="D2205" s="138"/>
      <c r="E2205"/>
      <c r="F2205" s="177"/>
      <c r="G2205" s="177"/>
      <c r="H2205" s="177"/>
      <c r="I2205" s="177"/>
      <c r="J2205" s="177"/>
      <c r="K2205" s="221"/>
      <c r="L2205" s="25"/>
    </row>
    <row r="2206" spans="1:12" s="169" customFormat="1" x14ac:dyDescent="0.2">
      <c r="A2206" s="138"/>
      <c r="B2206"/>
      <c r="C2206" s="138"/>
      <c r="D2206" s="138"/>
      <c r="E2206"/>
      <c r="F2206" s="177"/>
      <c r="G2206" s="177"/>
      <c r="H2206" s="177"/>
      <c r="I2206" s="177"/>
      <c r="J2206" s="177"/>
      <c r="K2206" s="221"/>
      <c r="L2206" s="25"/>
    </row>
    <row r="2207" spans="1:12" s="169" customFormat="1" x14ac:dyDescent="0.2">
      <c r="A2207" s="138"/>
      <c r="B2207"/>
      <c r="C2207" s="138"/>
      <c r="D2207" s="138"/>
      <c r="E2207"/>
      <c r="F2207" s="177"/>
      <c r="G2207" s="177"/>
      <c r="H2207" s="177"/>
      <c r="I2207" s="177"/>
      <c r="J2207" s="177"/>
      <c r="K2207" s="221"/>
      <c r="L2207" s="25"/>
    </row>
    <row r="2208" spans="1:12" s="169" customFormat="1" x14ac:dyDescent="0.2">
      <c r="A2208" s="138"/>
      <c r="B2208"/>
      <c r="C2208" s="138"/>
      <c r="D2208" s="138"/>
      <c r="E2208"/>
      <c r="F2208" s="177"/>
      <c r="G2208" s="177"/>
      <c r="H2208" s="177"/>
      <c r="I2208" s="177"/>
      <c r="J2208" s="177"/>
      <c r="K2208" s="221"/>
      <c r="L2208" s="25"/>
    </row>
    <row r="2209" spans="1:12" s="169" customFormat="1" x14ac:dyDescent="0.2">
      <c r="A2209" s="138"/>
      <c r="B2209"/>
      <c r="C2209" s="138"/>
      <c r="D2209" s="138"/>
      <c r="E2209"/>
      <c r="F2209" s="177"/>
      <c r="G2209" s="177"/>
      <c r="H2209" s="177"/>
      <c r="I2209" s="177"/>
      <c r="J2209" s="177"/>
      <c r="K2209" s="221"/>
      <c r="L2209" s="25"/>
    </row>
    <row r="2210" spans="1:12" s="169" customFormat="1" x14ac:dyDescent="0.2">
      <c r="A2210" s="138"/>
      <c r="B2210"/>
      <c r="C2210" s="138"/>
      <c r="D2210" s="138"/>
      <c r="E2210"/>
      <c r="F2210" s="177"/>
      <c r="G2210" s="177"/>
      <c r="H2210" s="177"/>
      <c r="I2210" s="177"/>
      <c r="J2210" s="177"/>
      <c r="K2210" s="221"/>
      <c r="L2210" s="25"/>
    </row>
    <row r="2211" spans="1:12" s="169" customFormat="1" x14ac:dyDescent="0.2">
      <c r="A2211" s="138"/>
      <c r="B2211"/>
      <c r="C2211" s="138"/>
      <c r="D2211" s="138"/>
      <c r="E2211"/>
      <c r="F2211" s="177"/>
      <c r="G2211" s="177"/>
      <c r="H2211" s="177"/>
      <c r="I2211" s="177"/>
      <c r="J2211" s="177"/>
      <c r="K2211" s="221"/>
      <c r="L2211" s="25"/>
    </row>
    <row r="2212" spans="1:12" s="169" customFormat="1" x14ac:dyDescent="0.2">
      <c r="A2212" s="138"/>
      <c r="B2212"/>
      <c r="C2212" s="138"/>
      <c r="D2212" s="138"/>
      <c r="E2212"/>
      <c r="F2212" s="177"/>
      <c r="G2212" s="177"/>
      <c r="H2212" s="177"/>
      <c r="I2212" s="177"/>
      <c r="J2212" s="177"/>
      <c r="K2212" s="221"/>
      <c r="L2212" s="25"/>
    </row>
    <row r="2213" spans="1:12" s="169" customFormat="1" x14ac:dyDescent="0.2">
      <c r="A2213" s="138"/>
      <c r="B2213"/>
      <c r="C2213" s="138"/>
      <c r="D2213" s="138"/>
      <c r="E2213"/>
      <c r="F2213" s="177"/>
      <c r="G2213" s="177"/>
      <c r="H2213" s="177"/>
      <c r="I2213" s="177"/>
      <c r="J2213" s="177"/>
      <c r="K2213" s="221"/>
      <c r="L2213" s="25"/>
    </row>
    <row r="2214" spans="1:12" s="169" customFormat="1" x14ac:dyDescent="0.2">
      <c r="A2214" s="138"/>
      <c r="B2214"/>
      <c r="C2214" s="138"/>
      <c r="D2214" s="138"/>
      <c r="E2214"/>
      <c r="F2214" s="177"/>
      <c r="G2214" s="177"/>
      <c r="H2214" s="177"/>
      <c r="I2214" s="177"/>
      <c r="J2214" s="177"/>
      <c r="K2214" s="221"/>
      <c r="L2214" s="25"/>
    </row>
    <row r="2215" spans="1:12" s="169" customFormat="1" x14ac:dyDescent="0.2">
      <c r="A2215" s="138"/>
      <c r="B2215"/>
      <c r="C2215" s="138"/>
      <c r="D2215" s="138"/>
      <c r="E2215"/>
      <c r="F2215" s="177"/>
      <c r="G2215" s="177"/>
      <c r="H2215" s="177"/>
      <c r="I2215" s="177"/>
      <c r="J2215" s="177"/>
      <c r="K2215" s="221"/>
      <c r="L2215" s="25"/>
    </row>
    <row r="2216" spans="1:12" s="169" customFormat="1" x14ac:dyDescent="0.2">
      <c r="A2216" s="138"/>
      <c r="B2216"/>
      <c r="C2216" s="138"/>
      <c r="D2216" s="138"/>
      <c r="E2216"/>
      <c r="F2216" s="177"/>
      <c r="G2216" s="177"/>
      <c r="H2216" s="177"/>
      <c r="I2216" s="177"/>
      <c r="J2216" s="177"/>
      <c r="K2216" s="221"/>
      <c r="L2216" s="25"/>
    </row>
    <row r="2217" spans="1:12" s="169" customFormat="1" x14ac:dyDescent="0.2">
      <c r="A2217" s="138"/>
      <c r="B2217"/>
      <c r="C2217" s="138"/>
      <c r="D2217" s="138"/>
      <c r="E2217"/>
      <c r="F2217" s="177"/>
      <c r="G2217" s="177"/>
      <c r="H2217" s="177"/>
      <c r="I2217" s="177"/>
      <c r="J2217" s="177"/>
      <c r="K2217" s="221"/>
      <c r="L2217" s="25"/>
    </row>
    <row r="2218" spans="1:12" s="169" customFormat="1" x14ac:dyDescent="0.2">
      <c r="A2218" s="138"/>
      <c r="B2218"/>
      <c r="C2218" s="138"/>
      <c r="D2218" s="138"/>
      <c r="E2218"/>
      <c r="F2218" s="177"/>
      <c r="G2218" s="177"/>
      <c r="H2218" s="177"/>
      <c r="I2218" s="177"/>
      <c r="J2218" s="177"/>
      <c r="K2218" s="221"/>
      <c r="L2218" s="25"/>
    </row>
    <row r="2219" spans="1:12" s="169" customFormat="1" x14ac:dyDescent="0.2">
      <c r="A2219" s="138"/>
      <c r="B2219"/>
      <c r="C2219" s="138"/>
      <c r="D2219" s="138"/>
      <c r="E2219"/>
      <c r="F2219" s="177"/>
      <c r="G2219" s="177"/>
      <c r="H2219" s="177"/>
      <c r="I2219" s="177"/>
      <c r="J2219" s="177"/>
      <c r="K2219" s="221"/>
      <c r="L2219" s="25"/>
    </row>
    <row r="2220" spans="1:12" s="169" customFormat="1" x14ac:dyDescent="0.2">
      <c r="A2220" s="138"/>
      <c r="B2220"/>
      <c r="C2220" s="138"/>
      <c r="D2220" s="138"/>
      <c r="E2220"/>
      <c r="F2220" s="177"/>
      <c r="G2220" s="177"/>
      <c r="H2220" s="177"/>
      <c r="I2220" s="177"/>
      <c r="J2220" s="177"/>
      <c r="K2220" s="221"/>
      <c r="L2220" s="25"/>
    </row>
    <row r="2221" spans="1:12" s="169" customFormat="1" x14ac:dyDescent="0.2">
      <c r="A2221" s="138"/>
      <c r="B2221"/>
      <c r="C2221" s="138"/>
      <c r="D2221" s="138"/>
      <c r="E2221"/>
      <c r="F2221" s="177"/>
      <c r="G2221" s="177"/>
      <c r="H2221" s="177"/>
      <c r="I2221" s="177"/>
      <c r="J2221" s="177"/>
      <c r="K2221" s="221"/>
      <c r="L2221" s="25"/>
    </row>
    <row r="2222" spans="1:12" s="169" customFormat="1" x14ac:dyDescent="0.2">
      <c r="A2222" s="138"/>
      <c r="B2222"/>
      <c r="C2222" s="138"/>
      <c r="D2222" s="138"/>
      <c r="E2222"/>
      <c r="F2222" s="177"/>
      <c r="G2222" s="177"/>
      <c r="H2222" s="177"/>
      <c r="I2222" s="177"/>
      <c r="J2222" s="177"/>
      <c r="K2222" s="221"/>
      <c r="L2222" s="25"/>
    </row>
    <row r="2223" spans="1:12" s="169" customFormat="1" x14ac:dyDescent="0.2">
      <c r="A2223" s="138"/>
      <c r="B2223"/>
      <c r="C2223" s="138"/>
      <c r="D2223" s="138"/>
      <c r="E2223"/>
      <c r="F2223" s="177"/>
      <c r="G2223" s="177"/>
      <c r="H2223" s="177"/>
      <c r="I2223" s="177"/>
      <c r="J2223" s="177"/>
      <c r="K2223" s="221"/>
      <c r="L2223" s="25"/>
    </row>
    <row r="2224" spans="1:12" s="169" customFormat="1" x14ac:dyDescent="0.2">
      <c r="A2224" s="138"/>
      <c r="B2224"/>
      <c r="C2224" s="138"/>
      <c r="D2224" s="138"/>
      <c r="E2224"/>
      <c r="F2224" s="177"/>
      <c r="G2224" s="177"/>
      <c r="H2224" s="177"/>
      <c r="I2224" s="177"/>
      <c r="J2224" s="177"/>
      <c r="K2224" s="221"/>
      <c r="L2224" s="25"/>
    </row>
    <row r="2225" spans="1:12" s="169" customFormat="1" x14ac:dyDescent="0.2">
      <c r="A2225" s="138"/>
      <c r="B2225"/>
      <c r="C2225" s="138"/>
      <c r="D2225" s="138"/>
      <c r="E2225"/>
      <c r="F2225" s="177"/>
      <c r="G2225" s="177"/>
      <c r="H2225" s="177"/>
      <c r="I2225" s="177"/>
      <c r="J2225" s="177"/>
      <c r="K2225" s="221"/>
      <c r="L2225" s="25"/>
    </row>
    <row r="2226" spans="1:12" s="169" customFormat="1" x14ac:dyDescent="0.2">
      <c r="A2226" s="138"/>
      <c r="B2226"/>
      <c r="C2226" s="138"/>
      <c r="D2226" s="138"/>
      <c r="E2226"/>
      <c r="F2226" s="177"/>
      <c r="G2226" s="177"/>
      <c r="H2226" s="177"/>
      <c r="I2226" s="177"/>
      <c r="J2226" s="177"/>
      <c r="K2226" s="221"/>
      <c r="L2226" s="25"/>
    </row>
    <row r="2227" spans="1:12" s="169" customFormat="1" x14ac:dyDescent="0.2">
      <c r="A2227" s="138"/>
      <c r="B2227"/>
      <c r="C2227" s="138"/>
      <c r="D2227" s="138"/>
      <c r="E2227"/>
      <c r="F2227" s="177"/>
      <c r="G2227" s="177"/>
      <c r="H2227" s="177"/>
      <c r="I2227" s="177"/>
      <c r="J2227" s="177"/>
      <c r="K2227" s="221"/>
      <c r="L2227" s="25"/>
    </row>
    <row r="2228" spans="1:12" s="169" customFormat="1" x14ac:dyDescent="0.2">
      <c r="A2228" s="138"/>
      <c r="B2228"/>
      <c r="C2228" s="138"/>
      <c r="D2228" s="138"/>
      <c r="E2228"/>
      <c r="F2228" s="177"/>
      <c r="G2228" s="177"/>
      <c r="H2228" s="177"/>
      <c r="I2228" s="177"/>
      <c r="J2228" s="177"/>
      <c r="K2228" s="221"/>
      <c r="L2228" s="25"/>
    </row>
    <row r="2229" spans="1:12" s="169" customFormat="1" x14ac:dyDescent="0.2">
      <c r="A2229" s="138"/>
      <c r="B2229"/>
      <c r="C2229" s="138"/>
      <c r="D2229" s="138"/>
      <c r="E2229"/>
      <c r="F2229" s="177"/>
      <c r="G2229" s="177"/>
      <c r="H2229" s="177"/>
      <c r="I2229" s="177"/>
      <c r="J2229" s="177"/>
      <c r="K2229" s="221"/>
      <c r="L2229" s="25"/>
    </row>
    <row r="2230" spans="1:12" s="169" customFormat="1" x14ac:dyDescent="0.2">
      <c r="A2230" s="138"/>
      <c r="B2230"/>
      <c r="C2230" s="138"/>
      <c r="D2230" s="138"/>
      <c r="E2230"/>
      <c r="F2230" s="177"/>
      <c r="G2230" s="177"/>
      <c r="H2230" s="177"/>
      <c r="I2230" s="177"/>
      <c r="J2230" s="177"/>
      <c r="K2230" s="221"/>
      <c r="L2230" s="25"/>
    </row>
    <row r="2231" spans="1:12" s="169" customFormat="1" x14ac:dyDescent="0.2">
      <c r="A2231" s="138"/>
      <c r="B2231"/>
      <c r="C2231" s="138"/>
      <c r="D2231" s="138"/>
      <c r="E2231"/>
      <c r="F2231" s="177"/>
      <c r="G2231" s="177"/>
      <c r="H2231" s="177"/>
      <c r="I2231" s="177"/>
      <c r="J2231" s="177"/>
      <c r="K2231" s="221"/>
      <c r="L2231" s="25"/>
    </row>
    <row r="2232" spans="1:12" s="169" customFormat="1" x14ac:dyDescent="0.2">
      <c r="A2232" s="138"/>
      <c r="B2232"/>
      <c r="C2232" s="138"/>
      <c r="D2232" s="138"/>
      <c r="E2232"/>
      <c r="F2232" s="177"/>
      <c r="G2232" s="177"/>
      <c r="H2232" s="177"/>
      <c r="I2232" s="177"/>
      <c r="J2232" s="177"/>
      <c r="K2232" s="221"/>
      <c r="L2232" s="25"/>
    </row>
    <row r="2233" spans="1:12" s="169" customFormat="1" x14ac:dyDescent="0.2">
      <c r="A2233" s="138"/>
      <c r="B2233"/>
      <c r="C2233" s="138"/>
      <c r="D2233" s="138"/>
      <c r="E2233"/>
      <c r="F2233" s="177"/>
      <c r="G2233" s="177"/>
      <c r="H2233" s="177"/>
      <c r="I2233" s="177"/>
      <c r="J2233" s="177"/>
      <c r="K2233" s="221"/>
      <c r="L2233" s="25"/>
    </row>
    <row r="2234" spans="1:12" s="169" customFormat="1" x14ac:dyDescent="0.2">
      <c r="A2234" s="138"/>
      <c r="B2234"/>
      <c r="C2234" s="138"/>
      <c r="D2234" s="138"/>
      <c r="E2234"/>
      <c r="F2234" s="177"/>
      <c r="G2234" s="177"/>
      <c r="H2234" s="177"/>
      <c r="I2234" s="177"/>
      <c r="J2234" s="177"/>
      <c r="K2234" s="221"/>
      <c r="L2234" s="25"/>
    </row>
    <row r="2235" spans="1:12" s="169" customFormat="1" x14ac:dyDescent="0.2">
      <c r="A2235" s="138"/>
      <c r="B2235"/>
      <c r="C2235" s="138"/>
      <c r="D2235" s="138"/>
      <c r="E2235"/>
      <c r="F2235" s="177"/>
      <c r="G2235" s="177"/>
      <c r="H2235" s="177"/>
      <c r="I2235" s="177"/>
      <c r="J2235" s="177"/>
      <c r="K2235" s="221"/>
      <c r="L2235" s="25"/>
    </row>
    <row r="2236" spans="1:12" s="169" customFormat="1" x14ac:dyDescent="0.2">
      <c r="A2236" s="138"/>
      <c r="B2236"/>
      <c r="C2236" s="138"/>
      <c r="D2236" s="138"/>
      <c r="E2236"/>
      <c r="F2236" s="177"/>
      <c r="G2236" s="177"/>
      <c r="H2236" s="177"/>
      <c r="I2236" s="177"/>
      <c r="J2236" s="177"/>
      <c r="K2236" s="221"/>
      <c r="L2236" s="25"/>
    </row>
    <row r="2237" spans="1:12" s="169" customFormat="1" x14ac:dyDescent="0.2">
      <c r="A2237" s="138"/>
      <c r="B2237"/>
      <c r="C2237" s="138"/>
      <c r="D2237" s="138"/>
      <c r="E2237"/>
      <c r="F2237" s="177"/>
      <c r="G2237" s="177"/>
      <c r="H2237" s="177"/>
      <c r="I2237" s="177"/>
      <c r="J2237" s="177"/>
      <c r="K2237" s="221"/>
      <c r="L2237" s="25"/>
    </row>
    <row r="2238" spans="1:12" s="169" customFormat="1" x14ac:dyDescent="0.2">
      <c r="A2238" s="138"/>
      <c r="B2238"/>
      <c r="C2238" s="138"/>
      <c r="D2238" s="138"/>
      <c r="E2238"/>
      <c r="F2238" s="177"/>
      <c r="G2238" s="177"/>
      <c r="H2238" s="177"/>
      <c r="I2238" s="177"/>
      <c r="J2238" s="177"/>
      <c r="K2238" s="221"/>
      <c r="L2238" s="25"/>
    </row>
    <row r="2239" spans="1:12" s="169" customFormat="1" x14ac:dyDescent="0.2">
      <c r="A2239" s="138"/>
      <c r="B2239"/>
      <c r="C2239" s="138"/>
      <c r="D2239" s="138"/>
      <c r="E2239"/>
      <c r="F2239" s="177"/>
      <c r="G2239" s="177"/>
      <c r="H2239" s="177"/>
      <c r="I2239" s="177"/>
      <c r="J2239" s="177"/>
      <c r="K2239" s="221"/>
      <c r="L2239" s="25"/>
    </row>
    <row r="2240" spans="1:12" s="169" customFormat="1" x14ac:dyDescent="0.2">
      <c r="A2240" s="138"/>
      <c r="B2240"/>
      <c r="C2240" s="138"/>
      <c r="D2240" s="138"/>
      <c r="E2240"/>
      <c r="F2240" s="177"/>
      <c r="G2240" s="177"/>
      <c r="H2240" s="177"/>
      <c r="I2240" s="177"/>
      <c r="J2240" s="177"/>
      <c r="K2240" s="221"/>
      <c r="L2240" s="25"/>
    </row>
    <row r="2241" spans="1:12" s="169" customFormat="1" x14ac:dyDescent="0.2">
      <c r="A2241" s="138"/>
      <c r="B2241"/>
      <c r="C2241" s="138"/>
      <c r="D2241" s="138"/>
      <c r="E2241"/>
      <c r="F2241" s="177"/>
      <c r="G2241" s="177"/>
      <c r="H2241" s="177"/>
      <c r="I2241" s="177"/>
      <c r="J2241" s="177"/>
      <c r="K2241" s="221"/>
      <c r="L2241" s="25"/>
    </row>
    <row r="2242" spans="1:12" s="169" customFormat="1" x14ac:dyDescent="0.2">
      <c r="A2242" s="138"/>
      <c r="B2242"/>
      <c r="C2242" s="138"/>
      <c r="D2242" s="138"/>
      <c r="E2242"/>
      <c r="F2242" s="177"/>
      <c r="G2242" s="177"/>
      <c r="H2242" s="177"/>
      <c r="I2242" s="177"/>
      <c r="J2242" s="177"/>
      <c r="K2242" s="221"/>
      <c r="L2242" s="25"/>
    </row>
    <row r="2243" spans="1:12" s="169" customFormat="1" x14ac:dyDescent="0.2">
      <c r="A2243" s="138"/>
      <c r="B2243"/>
      <c r="C2243" s="138"/>
      <c r="D2243" s="138"/>
      <c r="E2243"/>
      <c r="F2243" s="177"/>
      <c r="G2243" s="177"/>
      <c r="H2243" s="177"/>
      <c r="I2243" s="177"/>
      <c r="J2243" s="177"/>
      <c r="K2243" s="221"/>
      <c r="L2243" s="25"/>
    </row>
    <row r="2244" spans="1:12" s="169" customFormat="1" x14ac:dyDescent="0.2">
      <c r="A2244" s="138"/>
      <c r="B2244"/>
      <c r="C2244" s="138"/>
      <c r="D2244" s="138"/>
      <c r="E2244"/>
      <c r="F2244" s="177"/>
      <c r="G2244" s="177"/>
      <c r="H2244" s="177"/>
      <c r="I2244" s="177"/>
      <c r="J2244" s="177"/>
      <c r="K2244" s="221"/>
      <c r="L2244" s="25"/>
    </row>
    <row r="2245" spans="1:12" s="169" customFormat="1" x14ac:dyDescent="0.2">
      <c r="A2245" s="138"/>
      <c r="B2245"/>
      <c r="C2245" s="138"/>
      <c r="D2245" s="138"/>
      <c r="E2245"/>
      <c r="F2245" s="177"/>
      <c r="G2245" s="177"/>
      <c r="H2245" s="177"/>
      <c r="I2245" s="177"/>
      <c r="J2245" s="177"/>
      <c r="K2245" s="221"/>
      <c r="L2245" s="25"/>
    </row>
    <row r="2246" spans="1:12" s="169" customFormat="1" x14ac:dyDescent="0.2">
      <c r="A2246" s="138"/>
      <c r="B2246"/>
      <c r="C2246" s="138"/>
      <c r="D2246" s="138"/>
      <c r="E2246"/>
      <c r="F2246" s="177"/>
      <c r="G2246" s="177"/>
      <c r="H2246" s="177"/>
      <c r="I2246" s="177"/>
      <c r="J2246" s="177"/>
      <c r="K2246" s="221"/>
      <c r="L2246" s="25"/>
    </row>
    <row r="2247" spans="1:12" s="169" customFormat="1" x14ac:dyDescent="0.2">
      <c r="A2247" s="138"/>
      <c r="B2247"/>
      <c r="C2247" s="138"/>
      <c r="D2247" s="138"/>
      <c r="E2247"/>
      <c r="F2247" s="177"/>
      <c r="G2247" s="177"/>
      <c r="H2247" s="177"/>
      <c r="I2247" s="177"/>
      <c r="J2247" s="177"/>
      <c r="K2247" s="221"/>
      <c r="L2247" s="25"/>
    </row>
    <row r="2248" spans="1:12" s="169" customFormat="1" x14ac:dyDescent="0.2">
      <c r="A2248" s="138"/>
      <c r="B2248"/>
      <c r="C2248" s="138"/>
      <c r="D2248" s="138"/>
      <c r="E2248"/>
      <c r="F2248" s="177"/>
      <c r="G2248" s="177"/>
      <c r="H2248" s="177"/>
      <c r="I2248" s="177"/>
      <c r="J2248" s="177"/>
      <c r="K2248" s="221"/>
      <c r="L2248" s="25"/>
    </row>
    <row r="2249" spans="1:12" s="169" customFormat="1" x14ac:dyDescent="0.2">
      <c r="A2249" s="138"/>
      <c r="B2249"/>
      <c r="C2249" s="138"/>
      <c r="D2249" s="138"/>
      <c r="E2249"/>
      <c r="F2249" s="177"/>
      <c r="G2249" s="177"/>
      <c r="H2249" s="177"/>
      <c r="I2249" s="177"/>
      <c r="J2249" s="177"/>
      <c r="K2249" s="221"/>
      <c r="L2249" s="25"/>
    </row>
    <row r="2250" spans="1:12" s="169" customFormat="1" x14ac:dyDescent="0.2">
      <c r="A2250" s="138"/>
      <c r="B2250"/>
      <c r="C2250" s="138"/>
      <c r="D2250" s="138"/>
      <c r="E2250"/>
      <c r="F2250" s="177"/>
      <c r="G2250" s="177"/>
      <c r="H2250" s="177"/>
      <c r="I2250" s="177"/>
      <c r="J2250" s="177"/>
      <c r="K2250" s="221"/>
      <c r="L2250" s="25"/>
    </row>
    <row r="2251" spans="1:12" s="169" customFormat="1" x14ac:dyDescent="0.2">
      <c r="A2251" s="138"/>
      <c r="B2251"/>
      <c r="C2251" s="138"/>
      <c r="D2251" s="138"/>
      <c r="E2251"/>
      <c r="F2251" s="177"/>
      <c r="G2251" s="177"/>
      <c r="H2251" s="177"/>
      <c r="I2251" s="177"/>
      <c r="J2251" s="177"/>
      <c r="K2251" s="221"/>
      <c r="L2251" s="25"/>
    </row>
    <row r="2252" spans="1:12" s="169" customFormat="1" x14ac:dyDescent="0.2">
      <c r="A2252" s="138"/>
      <c r="B2252"/>
      <c r="C2252" s="138"/>
      <c r="D2252" s="138"/>
      <c r="E2252"/>
      <c r="F2252" s="177"/>
      <c r="G2252" s="177"/>
      <c r="H2252" s="177"/>
      <c r="I2252" s="177"/>
      <c r="J2252" s="177"/>
      <c r="K2252" s="221"/>
      <c r="L2252" s="25"/>
    </row>
    <row r="2253" spans="1:12" s="169" customFormat="1" x14ac:dyDescent="0.2">
      <c r="A2253" s="138"/>
      <c r="B2253"/>
      <c r="C2253" s="138"/>
      <c r="D2253" s="138"/>
      <c r="E2253"/>
      <c r="F2253" s="177"/>
      <c r="G2253" s="177"/>
      <c r="H2253" s="177"/>
      <c r="I2253" s="177"/>
      <c r="J2253" s="177"/>
      <c r="K2253" s="221"/>
      <c r="L2253" s="25"/>
    </row>
    <row r="2254" spans="1:12" s="169" customFormat="1" x14ac:dyDescent="0.2">
      <c r="A2254" s="138"/>
      <c r="B2254"/>
      <c r="C2254" s="138"/>
      <c r="D2254" s="138"/>
      <c r="E2254"/>
      <c r="F2254" s="177"/>
      <c r="G2254" s="177"/>
      <c r="H2254" s="177"/>
      <c r="I2254" s="177"/>
      <c r="J2254" s="177"/>
      <c r="K2254" s="221"/>
      <c r="L2254" s="25"/>
    </row>
    <row r="2255" spans="1:12" s="169" customFormat="1" x14ac:dyDescent="0.2">
      <c r="A2255" s="138"/>
      <c r="B2255"/>
      <c r="C2255" s="138"/>
      <c r="D2255" s="138"/>
      <c r="E2255"/>
      <c r="F2255" s="177"/>
      <c r="G2255" s="177"/>
      <c r="H2255" s="177"/>
      <c r="I2255" s="177"/>
      <c r="J2255" s="177"/>
      <c r="K2255" s="221"/>
      <c r="L2255" s="25"/>
    </row>
    <row r="2256" spans="1:12" s="169" customFormat="1" x14ac:dyDescent="0.2">
      <c r="A2256" s="138"/>
      <c r="B2256"/>
      <c r="C2256" s="138"/>
      <c r="D2256" s="138"/>
      <c r="E2256"/>
      <c r="F2256" s="177"/>
      <c r="G2256" s="177"/>
      <c r="H2256" s="177"/>
      <c r="I2256" s="177"/>
      <c r="J2256" s="177"/>
      <c r="K2256" s="221"/>
      <c r="L2256" s="25"/>
    </row>
    <row r="2257" spans="1:12" s="169" customFormat="1" x14ac:dyDescent="0.2">
      <c r="A2257" s="138"/>
      <c r="B2257"/>
      <c r="C2257" s="138"/>
      <c r="D2257" s="138"/>
      <c r="E2257"/>
      <c r="F2257" s="177"/>
      <c r="G2257" s="177"/>
      <c r="H2257" s="177"/>
      <c r="I2257" s="177"/>
      <c r="J2257" s="177"/>
      <c r="K2257" s="221"/>
      <c r="L2257" s="25"/>
    </row>
    <row r="2258" spans="1:12" s="169" customFormat="1" x14ac:dyDescent="0.2">
      <c r="A2258" s="138"/>
      <c r="B2258"/>
      <c r="C2258" s="138"/>
      <c r="D2258" s="138"/>
      <c r="E2258"/>
      <c r="F2258" s="177"/>
      <c r="G2258" s="177"/>
      <c r="H2258" s="177"/>
      <c r="I2258" s="177"/>
      <c r="J2258" s="177"/>
      <c r="K2258" s="221"/>
      <c r="L2258" s="25"/>
    </row>
    <row r="2259" spans="1:12" s="169" customFormat="1" x14ac:dyDescent="0.2">
      <c r="A2259" s="138"/>
      <c r="B2259"/>
      <c r="C2259" s="138"/>
      <c r="D2259" s="138"/>
      <c r="E2259"/>
      <c r="F2259" s="177"/>
      <c r="G2259" s="177"/>
      <c r="H2259" s="177"/>
      <c r="I2259" s="177"/>
      <c r="J2259" s="177"/>
      <c r="K2259" s="221"/>
      <c r="L2259" s="25"/>
    </row>
    <row r="2260" spans="1:12" s="169" customFormat="1" x14ac:dyDescent="0.2">
      <c r="A2260" s="138"/>
      <c r="B2260"/>
      <c r="C2260" s="138"/>
      <c r="D2260" s="138"/>
      <c r="E2260"/>
      <c r="F2260" s="177"/>
      <c r="G2260" s="177"/>
      <c r="H2260" s="177"/>
      <c r="I2260" s="177"/>
      <c r="J2260" s="177"/>
      <c r="K2260" s="221"/>
      <c r="L2260" s="25"/>
    </row>
    <row r="2261" spans="1:12" s="169" customFormat="1" x14ac:dyDescent="0.2">
      <c r="A2261" s="138"/>
      <c r="B2261"/>
      <c r="C2261" s="138"/>
      <c r="D2261" s="138"/>
      <c r="E2261"/>
      <c r="F2261" s="177"/>
      <c r="G2261" s="177"/>
      <c r="H2261" s="177"/>
      <c r="I2261" s="177"/>
      <c r="J2261" s="177"/>
      <c r="K2261" s="221"/>
      <c r="L2261" s="25"/>
    </row>
    <row r="2262" spans="1:12" s="169" customFormat="1" x14ac:dyDescent="0.2">
      <c r="A2262" s="138"/>
      <c r="B2262"/>
      <c r="C2262" s="138"/>
      <c r="D2262" s="138"/>
      <c r="E2262"/>
      <c r="F2262" s="177"/>
      <c r="G2262" s="177"/>
      <c r="H2262" s="177"/>
      <c r="I2262" s="177"/>
      <c r="J2262" s="177"/>
      <c r="K2262" s="221"/>
      <c r="L2262" s="25"/>
    </row>
    <row r="2263" spans="1:12" s="169" customFormat="1" x14ac:dyDescent="0.2">
      <c r="A2263" s="138"/>
      <c r="B2263"/>
      <c r="C2263" s="138"/>
      <c r="D2263" s="138"/>
      <c r="E2263"/>
      <c r="F2263" s="177"/>
      <c r="G2263" s="177"/>
      <c r="H2263" s="177"/>
      <c r="I2263" s="177"/>
      <c r="J2263" s="177"/>
      <c r="K2263" s="221"/>
      <c r="L2263" s="25"/>
    </row>
    <row r="2264" spans="1:12" s="169" customFormat="1" x14ac:dyDescent="0.2">
      <c r="A2264" s="138"/>
      <c r="B2264"/>
      <c r="C2264" s="138"/>
      <c r="D2264" s="138"/>
      <c r="E2264"/>
      <c r="F2264" s="177"/>
      <c r="G2264" s="177"/>
      <c r="H2264" s="177"/>
      <c r="I2264" s="177"/>
      <c r="J2264" s="177"/>
      <c r="K2264" s="221"/>
      <c r="L2264" s="25"/>
    </row>
    <row r="2265" spans="1:12" s="169" customFormat="1" x14ac:dyDescent="0.2">
      <c r="A2265" s="138"/>
      <c r="B2265"/>
      <c r="C2265" s="138"/>
      <c r="D2265" s="138"/>
      <c r="E2265"/>
      <c r="F2265" s="177"/>
      <c r="G2265" s="177"/>
      <c r="H2265" s="177"/>
      <c r="I2265" s="177"/>
      <c r="J2265" s="177"/>
      <c r="K2265" s="221"/>
      <c r="L2265" s="25"/>
    </row>
    <row r="2266" spans="1:12" s="169" customFormat="1" x14ac:dyDescent="0.2">
      <c r="A2266" s="138"/>
      <c r="B2266"/>
      <c r="C2266" s="138"/>
      <c r="D2266" s="138"/>
      <c r="E2266"/>
      <c r="F2266" s="177"/>
      <c r="G2266" s="177"/>
      <c r="H2266" s="177"/>
      <c r="I2266" s="177"/>
      <c r="J2266" s="177"/>
      <c r="K2266" s="221"/>
      <c r="L2266" s="25"/>
    </row>
    <row r="2267" spans="1:12" s="169" customFormat="1" x14ac:dyDescent="0.2">
      <c r="A2267" s="138"/>
      <c r="B2267"/>
      <c r="C2267" s="138"/>
      <c r="D2267" s="138"/>
      <c r="E2267"/>
      <c r="F2267" s="177"/>
      <c r="G2267" s="177"/>
      <c r="H2267" s="177"/>
      <c r="I2267" s="177"/>
      <c r="J2267" s="177"/>
      <c r="K2267" s="221"/>
      <c r="L2267" s="25"/>
    </row>
    <row r="2268" spans="1:12" s="169" customFormat="1" x14ac:dyDescent="0.2">
      <c r="A2268" s="138"/>
      <c r="B2268"/>
      <c r="C2268" s="138"/>
      <c r="D2268" s="138"/>
      <c r="E2268"/>
      <c r="F2268" s="177"/>
      <c r="G2268" s="177"/>
      <c r="H2268" s="177"/>
      <c r="I2268" s="177"/>
      <c r="J2268" s="177"/>
      <c r="K2268" s="221"/>
      <c r="L2268" s="25"/>
    </row>
    <row r="2269" spans="1:12" s="169" customFormat="1" x14ac:dyDescent="0.2">
      <c r="A2269" s="138"/>
      <c r="B2269"/>
      <c r="C2269" s="138"/>
      <c r="D2269" s="138"/>
      <c r="E2269"/>
      <c r="F2269" s="177"/>
      <c r="G2269" s="177"/>
      <c r="H2269" s="177"/>
      <c r="I2269" s="177"/>
      <c r="J2269" s="177"/>
      <c r="K2269" s="221"/>
      <c r="L2269" s="25"/>
    </row>
    <row r="2270" spans="1:12" s="169" customFormat="1" x14ac:dyDescent="0.2">
      <c r="A2270" s="138"/>
      <c r="B2270"/>
      <c r="C2270" s="138"/>
      <c r="D2270" s="138"/>
      <c r="E2270"/>
      <c r="F2270" s="177"/>
      <c r="G2270" s="177"/>
      <c r="H2270" s="177"/>
      <c r="I2270" s="177"/>
      <c r="J2270" s="177"/>
      <c r="K2270" s="221"/>
      <c r="L2270" s="25"/>
    </row>
    <row r="2271" spans="1:12" s="169" customFormat="1" x14ac:dyDescent="0.2">
      <c r="A2271" s="138"/>
      <c r="B2271"/>
      <c r="C2271" s="138"/>
      <c r="D2271" s="138"/>
      <c r="E2271"/>
      <c r="F2271" s="177"/>
      <c r="G2271" s="177"/>
      <c r="H2271" s="177"/>
      <c r="I2271" s="177"/>
      <c r="J2271" s="177"/>
      <c r="K2271" s="221"/>
      <c r="L2271" s="25"/>
    </row>
    <row r="2272" spans="1:12" s="169" customFormat="1" x14ac:dyDescent="0.2">
      <c r="A2272" s="138"/>
      <c r="B2272"/>
      <c r="C2272" s="138"/>
      <c r="D2272" s="138"/>
      <c r="E2272"/>
      <c r="F2272" s="177"/>
      <c r="G2272" s="177"/>
      <c r="H2272" s="177"/>
      <c r="I2272" s="177"/>
      <c r="J2272" s="177"/>
      <c r="K2272" s="221"/>
      <c r="L2272" s="25"/>
    </row>
    <row r="2273" spans="1:12" s="169" customFormat="1" x14ac:dyDescent="0.2">
      <c r="A2273" s="138"/>
      <c r="B2273"/>
      <c r="C2273" s="138"/>
      <c r="D2273" s="138"/>
      <c r="E2273"/>
      <c r="F2273" s="177"/>
      <c r="G2273" s="177"/>
      <c r="H2273" s="177"/>
      <c r="I2273" s="177"/>
      <c r="J2273" s="177"/>
      <c r="K2273" s="221"/>
      <c r="L2273" s="25"/>
    </row>
    <row r="2274" spans="1:12" s="169" customFormat="1" x14ac:dyDescent="0.2">
      <c r="A2274" s="138"/>
      <c r="B2274"/>
      <c r="C2274" s="138"/>
      <c r="D2274" s="138"/>
      <c r="E2274"/>
      <c r="F2274" s="177"/>
      <c r="G2274" s="177"/>
      <c r="H2274" s="177"/>
      <c r="I2274" s="177"/>
      <c r="J2274" s="177"/>
      <c r="K2274" s="221"/>
      <c r="L2274" s="25"/>
    </row>
    <row r="2275" spans="1:12" s="169" customFormat="1" x14ac:dyDescent="0.2">
      <c r="A2275" s="138"/>
      <c r="B2275"/>
      <c r="C2275" s="138"/>
      <c r="D2275" s="138"/>
      <c r="E2275"/>
      <c r="F2275" s="177"/>
      <c r="G2275" s="177"/>
      <c r="H2275" s="177"/>
      <c r="I2275" s="177"/>
      <c r="J2275" s="177"/>
      <c r="K2275" s="221"/>
      <c r="L2275" s="25"/>
    </row>
    <row r="2276" spans="1:12" s="169" customFormat="1" x14ac:dyDescent="0.2">
      <c r="A2276" s="138"/>
      <c r="B2276"/>
      <c r="C2276" s="138"/>
      <c r="D2276" s="138"/>
      <c r="E2276"/>
      <c r="F2276" s="177"/>
      <c r="G2276" s="177"/>
      <c r="H2276" s="177"/>
      <c r="I2276" s="177"/>
      <c r="J2276" s="177"/>
      <c r="K2276" s="221"/>
      <c r="L2276" s="25"/>
    </row>
    <row r="2277" spans="1:12" s="169" customFormat="1" x14ac:dyDescent="0.2">
      <c r="A2277" s="138"/>
      <c r="B2277"/>
      <c r="C2277" s="138"/>
      <c r="D2277" s="138"/>
      <c r="E2277"/>
      <c r="F2277" s="177"/>
      <c r="G2277" s="177"/>
      <c r="H2277" s="177"/>
      <c r="I2277" s="177"/>
      <c r="J2277" s="177"/>
      <c r="K2277" s="221"/>
      <c r="L2277" s="25"/>
    </row>
    <row r="2278" spans="1:12" s="169" customFormat="1" x14ac:dyDescent="0.2">
      <c r="A2278" s="138"/>
      <c r="B2278"/>
      <c r="C2278" s="138"/>
      <c r="D2278" s="138"/>
      <c r="E2278"/>
      <c r="F2278" s="177"/>
      <c r="G2278" s="177"/>
      <c r="H2278" s="177"/>
      <c r="I2278" s="177"/>
      <c r="J2278" s="177"/>
      <c r="K2278" s="221"/>
      <c r="L2278" s="25"/>
    </row>
    <row r="2279" spans="1:12" s="169" customFormat="1" x14ac:dyDescent="0.2">
      <c r="A2279" s="138"/>
      <c r="B2279"/>
      <c r="C2279" s="138"/>
      <c r="D2279" s="138"/>
      <c r="E2279"/>
      <c r="F2279" s="177"/>
      <c r="G2279" s="177"/>
      <c r="H2279" s="177"/>
      <c r="I2279" s="177"/>
      <c r="J2279" s="177"/>
      <c r="K2279" s="221"/>
      <c r="L2279" s="25"/>
    </row>
    <row r="2280" spans="1:12" s="169" customFormat="1" x14ac:dyDescent="0.2">
      <c r="A2280" s="138"/>
      <c r="B2280"/>
      <c r="C2280" s="138"/>
      <c r="D2280" s="138"/>
      <c r="E2280"/>
      <c r="F2280" s="177"/>
      <c r="G2280" s="177"/>
      <c r="H2280" s="177"/>
      <c r="I2280" s="177"/>
      <c r="J2280" s="177"/>
      <c r="K2280" s="221"/>
      <c r="L2280" s="25"/>
    </row>
    <row r="2281" spans="1:12" s="169" customFormat="1" x14ac:dyDescent="0.2">
      <c r="A2281" s="138"/>
      <c r="B2281"/>
      <c r="C2281" s="138"/>
      <c r="D2281" s="138"/>
      <c r="E2281"/>
      <c r="F2281" s="177"/>
      <c r="G2281" s="177"/>
      <c r="H2281" s="177"/>
      <c r="I2281" s="177"/>
      <c r="J2281" s="177"/>
      <c r="K2281" s="221"/>
      <c r="L2281" s="25"/>
    </row>
    <row r="2282" spans="1:12" s="169" customFormat="1" x14ac:dyDescent="0.2">
      <c r="A2282" s="138"/>
      <c r="B2282"/>
      <c r="C2282" s="138"/>
      <c r="D2282" s="138"/>
      <c r="E2282"/>
      <c r="F2282" s="177"/>
      <c r="G2282" s="177"/>
      <c r="H2282" s="177"/>
      <c r="I2282" s="177"/>
      <c r="J2282" s="177"/>
      <c r="K2282" s="221"/>
      <c r="L2282" s="25"/>
    </row>
    <row r="2283" spans="1:12" s="169" customFormat="1" x14ac:dyDescent="0.2">
      <c r="A2283" s="138"/>
      <c r="B2283"/>
      <c r="C2283" s="138"/>
      <c r="D2283" s="138"/>
      <c r="E2283"/>
      <c r="F2283" s="177"/>
      <c r="G2283" s="177"/>
      <c r="H2283" s="177"/>
      <c r="I2283" s="177"/>
      <c r="J2283" s="177"/>
      <c r="K2283" s="221"/>
      <c r="L2283" s="25"/>
    </row>
    <row r="2284" spans="1:12" s="169" customFormat="1" x14ac:dyDescent="0.2">
      <c r="A2284" s="138"/>
      <c r="B2284"/>
      <c r="C2284" s="138"/>
      <c r="D2284" s="138"/>
      <c r="E2284"/>
      <c r="F2284" s="177"/>
      <c r="G2284" s="177"/>
      <c r="H2284" s="177"/>
      <c r="I2284" s="177"/>
      <c r="J2284" s="177"/>
      <c r="K2284" s="221"/>
      <c r="L2284" s="25"/>
    </row>
    <row r="2285" spans="1:12" s="169" customFormat="1" x14ac:dyDescent="0.2">
      <c r="A2285" s="138"/>
      <c r="B2285"/>
      <c r="C2285" s="138"/>
      <c r="D2285" s="138"/>
      <c r="E2285"/>
      <c r="F2285" s="177"/>
      <c r="G2285" s="177"/>
      <c r="H2285" s="177"/>
      <c r="I2285" s="177"/>
      <c r="J2285" s="177"/>
      <c r="K2285" s="221"/>
      <c r="L2285" s="25"/>
    </row>
    <row r="2286" spans="1:12" s="169" customFormat="1" x14ac:dyDescent="0.2">
      <c r="A2286" s="138"/>
      <c r="B2286"/>
      <c r="C2286" s="138"/>
      <c r="D2286" s="138"/>
      <c r="E2286"/>
      <c r="F2286" s="177"/>
      <c r="G2286" s="177"/>
      <c r="H2286" s="177"/>
      <c r="I2286" s="177"/>
      <c r="J2286" s="177"/>
      <c r="K2286" s="221"/>
      <c r="L2286" s="25"/>
    </row>
    <row r="2287" spans="1:12" s="169" customFormat="1" x14ac:dyDescent="0.2">
      <c r="A2287" s="138"/>
      <c r="B2287"/>
      <c r="C2287" s="138"/>
      <c r="D2287" s="138"/>
      <c r="E2287"/>
      <c r="F2287" s="177"/>
      <c r="G2287" s="177"/>
      <c r="H2287" s="177"/>
      <c r="I2287" s="177"/>
      <c r="J2287" s="177"/>
      <c r="K2287" s="221"/>
      <c r="L2287" s="25"/>
    </row>
    <row r="2288" spans="1:12" s="169" customFormat="1" x14ac:dyDescent="0.2">
      <c r="A2288" s="138"/>
      <c r="B2288"/>
      <c r="C2288" s="138"/>
      <c r="D2288" s="138"/>
      <c r="E2288"/>
      <c r="F2288" s="177"/>
      <c r="G2288" s="177"/>
      <c r="H2288" s="177"/>
      <c r="I2288" s="177"/>
      <c r="J2288" s="177"/>
      <c r="K2288" s="221"/>
      <c r="L2288" s="25"/>
    </row>
    <row r="2289" spans="1:12" s="169" customFormat="1" x14ac:dyDescent="0.2">
      <c r="A2289" s="138"/>
      <c r="B2289"/>
      <c r="C2289" s="138"/>
      <c r="D2289" s="138"/>
      <c r="E2289"/>
      <c r="F2289" s="177"/>
      <c r="G2289" s="177"/>
      <c r="H2289" s="177"/>
      <c r="I2289" s="177"/>
      <c r="J2289" s="177"/>
      <c r="K2289" s="221"/>
      <c r="L2289" s="25"/>
    </row>
    <row r="2290" spans="1:12" s="169" customFormat="1" x14ac:dyDescent="0.2">
      <c r="A2290" s="138"/>
      <c r="B2290"/>
      <c r="C2290" s="138"/>
      <c r="D2290" s="138"/>
      <c r="E2290"/>
      <c r="F2290" s="177"/>
      <c r="G2290" s="177"/>
      <c r="H2290" s="177"/>
      <c r="I2290" s="177"/>
      <c r="J2290" s="177"/>
      <c r="K2290" s="221"/>
      <c r="L2290" s="25"/>
    </row>
    <row r="2291" spans="1:12" s="169" customFormat="1" x14ac:dyDescent="0.2">
      <c r="A2291" s="138"/>
      <c r="B2291"/>
      <c r="C2291" s="138"/>
      <c r="D2291" s="138"/>
      <c r="E2291"/>
      <c r="F2291" s="177"/>
      <c r="G2291" s="177"/>
      <c r="H2291" s="177"/>
      <c r="I2291" s="177"/>
      <c r="J2291" s="177"/>
      <c r="K2291" s="221"/>
      <c r="L2291" s="25"/>
    </row>
    <row r="2292" spans="1:12" s="169" customFormat="1" x14ac:dyDescent="0.2">
      <c r="A2292" s="138"/>
      <c r="B2292"/>
      <c r="C2292" s="138"/>
      <c r="D2292" s="138"/>
      <c r="E2292"/>
      <c r="F2292" s="177"/>
      <c r="G2292" s="177"/>
      <c r="H2292" s="177"/>
      <c r="I2292" s="177"/>
      <c r="J2292" s="177"/>
      <c r="K2292" s="221"/>
      <c r="L2292" s="25"/>
    </row>
    <row r="2293" spans="1:12" s="169" customFormat="1" x14ac:dyDescent="0.2">
      <c r="A2293" s="138"/>
      <c r="B2293"/>
      <c r="C2293" s="138"/>
      <c r="D2293" s="138"/>
      <c r="E2293"/>
      <c r="F2293" s="177"/>
      <c r="G2293" s="177"/>
      <c r="H2293" s="177"/>
      <c r="I2293" s="177"/>
      <c r="J2293" s="177"/>
      <c r="K2293" s="221"/>
      <c r="L2293" s="25"/>
    </row>
    <row r="2294" spans="1:12" s="169" customFormat="1" x14ac:dyDescent="0.2">
      <c r="A2294" s="138"/>
      <c r="B2294"/>
      <c r="C2294" s="138"/>
      <c r="D2294" s="138"/>
      <c r="E2294"/>
      <c r="F2294" s="177"/>
      <c r="G2294" s="177"/>
      <c r="H2294" s="177"/>
      <c r="I2294" s="177"/>
      <c r="J2294" s="177"/>
      <c r="K2294" s="221"/>
      <c r="L2294" s="25"/>
    </row>
    <row r="2295" spans="1:12" s="169" customFormat="1" x14ac:dyDescent="0.2">
      <c r="A2295" s="138"/>
      <c r="B2295"/>
      <c r="C2295" s="138"/>
      <c r="D2295" s="138"/>
      <c r="E2295"/>
      <c r="F2295" s="177"/>
      <c r="G2295" s="177"/>
      <c r="H2295" s="177"/>
      <c r="I2295" s="177"/>
      <c r="J2295" s="177"/>
      <c r="K2295" s="221"/>
      <c r="L2295" s="25"/>
    </row>
    <row r="2296" spans="1:12" s="169" customFormat="1" x14ac:dyDescent="0.2">
      <c r="A2296" s="138"/>
      <c r="B2296"/>
      <c r="C2296" s="138"/>
      <c r="D2296" s="138"/>
      <c r="E2296"/>
      <c r="F2296" s="177"/>
      <c r="G2296" s="177"/>
      <c r="H2296" s="177"/>
      <c r="I2296" s="177"/>
      <c r="J2296" s="177"/>
      <c r="K2296" s="221"/>
      <c r="L2296" s="25"/>
    </row>
    <row r="2297" spans="1:12" s="169" customFormat="1" x14ac:dyDescent="0.2">
      <c r="A2297" s="138"/>
      <c r="B2297"/>
      <c r="C2297" s="138"/>
      <c r="D2297" s="138"/>
      <c r="E2297"/>
      <c r="F2297" s="177"/>
      <c r="G2297" s="177"/>
      <c r="H2297" s="177"/>
      <c r="I2297" s="177"/>
      <c r="J2297" s="177"/>
      <c r="K2297" s="221"/>
      <c r="L2297" s="25"/>
    </row>
    <row r="2298" spans="1:12" s="169" customFormat="1" x14ac:dyDescent="0.2">
      <c r="A2298" s="138"/>
      <c r="B2298"/>
      <c r="C2298" s="138"/>
      <c r="D2298" s="138"/>
      <c r="E2298"/>
      <c r="F2298" s="177"/>
      <c r="G2298" s="177"/>
      <c r="H2298" s="177"/>
      <c r="I2298" s="177"/>
      <c r="J2298" s="177"/>
      <c r="K2298" s="221"/>
      <c r="L2298" s="25"/>
    </row>
    <row r="2299" spans="1:12" s="169" customFormat="1" x14ac:dyDescent="0.2">
      <c r="A2299" s="138"/>
      <c r="B2299"/>
      <c r="C2299" s="138"/>
      <c r="D2299" s="138"/>
      <c r="E2299"/>
      <c r="F2299" s="177"/>
      <c r="G2299" s="177"/>
      <c r="H2299" s="177"/>
      <c r="I2299" s="177"/>
      <c r="J2299" s="177"/>
      <c r="K2299" s="221"/>
      <c r="L2299" s="25"/>
    </row>
    <row r="2300" spans="1:12" s="169" customFormat="1" x14ac:dyDescent="0.2">
      <c r="A2300" s="138"/>
      <c r="B2300"/>
      <c r="C2300" s="138"/>
      <c r="D2300" s="138"/>
      <c r="E2300"/>
      <c r="F2300" s="177"/>
      <c r="G2300" s="177"/>
      <c r="H2300" s="177"/>
      <c r="I2300" s="177"/>
      <c r="J2300" s="177"/>
      <c r="K2300" s="221"/>
      <c r="L2300" s="25"/>
    </row>
    <row r="2301" spans="1:12" s="169" customFormat="1" x14ac:dyDescent="0.2">
      <c r="A2301" s="138"/>
      <c r="B2301"/>
      <c r="C2301" s="138"/>
      <c r="D2301" s="138"/>
      <c r="E2301"/>
      <c r="F2301" s="177"/>
      <c r="G2301" s="177"/>
      <c r="H2301" s="177"/>
      <c r="I2301" s="177"/>
      <c r="J2301" s="177"/>
      <c r="K2301" s="221"/>
      <c r="L2301" s="25"/>
    </row>
    <row r="2302" spans="1:12" s="169" customFormat="1" x14ac:dyDescent="0.2">
      <c r="A2302" s="138"/>
      <c r="B2302"/>
      <c r="C2302" s="138"/>
      <c r="D2302" s="138"/>
      <c r="E2302"/>
      <c r="F2302" s="177"/>
      <c r="G2302" s="177"/>
      <c r="H2302" s="177"/>
      <c r="I2302" s="177"/>
      <c r="J2302" s="177"/>
      <c r="K2302" s="221"/>
      <c r="L2302" s="25"/>
    </row>
    <row r="2303" spans="1:12" s="169" customFormat="1" x14ac:dyDescent="0.2">
      <c r="A2303" s="138"/>
      <c r="B2303"/>
      <c r="C2303" s="138"/>
      <c r="D2303" s="138"/>
      <c r="E2303"/>
      <c r="F2303" s="177"/>
      <c r="G2303" s="177"/>
      <c r="H2303" s="177"/>
      <c r="I2303" s="177"/>
      <c r="J2303" s="177"/>
      <c r="K2303" s="221"/>
      <c r="L2303" s="25"/>
    </row>
    <row r="2304" spans="1:12" s="169" customFormat="1" x14ac:dyDescent="0.2">
      <c r="A2304" s="138"/>
      <c r="B2304"/>
      <c r="C2304" s="138"/>
      <c r="D2304" s="138"/>
      <c r="E2304"/>
      <c r="F2304" s="177"/>
      <c r="G2304" s="177"/>
      <c r="H2304" s="177"/>
      <c r="I2304" s="177"/>
      <c r="J2304" s="177"/>
      <c r="K2304" s="221"/>
      <c r="L2304" s="25"/>
    </row>
    <row r="2305" spans="1:12" s="169" customFormat="1" x14ac:dyDescent="0.2">
      <c r="A2305" s="138"/>
      <c r="B2305"/>
      <c r="C2305" s="138"/>
      <c r="D2305" s="138"/>
      <c r="E2305"/>
      <c r="F2305" s="177"/>
      <c r="G2305" s="177"/>
      <c r="H2305" s="177"/>
      <c r="I2305" s="177"/>
      <c r="J2305" s="177"/>
      <c r="K2305" s="221"/>
      <c r="L2305" s="25"/>
    </row>
    <row r="2306" spans="1:12" s="169" customFormat="1" x14ac:dyDescent="0.2">
      <c r="A2306" s="138"/>
      <c r="B2306"/>
      <c r="C2306" s="138"/>
      <c r="D2306" s="138"/>
      <c r="E2306"/>
      <c r="F2306" s="177"/>
      <c r="G2306" s="177"/>
      <c r="H2306" s="177"/>
      <c r="I2306" s="177"/>
      <c r="J2306" s="177"/>
      <c r="K2306" s="221"/>
      <c r="L2306" s="25"/>
    </row>
    <row r="2307" spans="1:12" s="169" customFormat="1" x14ac:dyDescent="0.2">
      <c r="A2307" s="138"/>
      <c r="B2307"/>
      <c r="C2307" s="138"/>
      <c r="D2307" s="138"/>
      <c r="E2307"/>
      <c r="F2307" s="177"/>
      <c r="G2307" s="177"/>
      <c r="H2307" s="177"/>
      <c r="I2307" s="177"/>
      <c r="J2307" s="177"/>
      <c r="K2307" s="221"/>
      <c r="L2307" s="25"/>
    </row>
    <row r="2308" spans="1:12" s="169" customFormat="1" x14ac:dyDescent="0.2">
      <c r="A2308" s="138"/>
      <c r="B2308"/>
      <c r="C2308" s="138"/>
      <c r="D2308" s="138"/>
      <c r="E2308"/>
      <c r="F2308" s="177"/>
      <c r="G2308" s="177"/>
      <c r="H2308" s="177"/>
      <c r="I2308" s="177"/>
      <c r="J2308" s="177"/>
      <c r="K2308" s="221"/>
      <c r="L2308" s="25"/>
    </row>
    <row r="2309" spans="1:12" s="169" customFormat="1" x14ac:dyDescent="0.2">
      <c r="A2309" s="138"/>
      <c r="B2309"/>
      <c r="C2309" s="138"/>
      <c r="D2309" s="138"/>
      <c r="E2309"/>
      <c r="F2309" s="177"/>
      <c r="G2309" s="177"/>
      <c r="H2309" s="177"/>
      <c r="I2309" s="177"/>
      <c r="J2309" s="177"/>
      <c r="K2309" s="221"/>
      <c r="L2309" s="25"/>
    </row>
    <row r="2310" spans="1:12" s="169" customFormat="1" x14ac:dyDescent="0.2">
      <c r="A2310" s="138"/>
      <c r="B2310"/>
      <c r="C2310" s="138"/>
      <c r="D2310" s="138"/>
      <c r="E2310"/>
      <c r="F2310" s="177"/>
      <c r="G2310" s="177"/>
      <c r="H2310" s="177"/>
      <c r="I2310" s="177"/>
      <c r="J2310" s="177"/>
      <c r="K2310" s="221"/>
      <c r="L2310" s="25"/>
    </row>
    <row r="2311" spans="1:12" s="169" customFormat="1" x14ac:dyDescent="0.2">
      <c r="A2311" s="138"/>
      <c r="B2311"/>
      <c r="C2311" s="138"/>
      <c r="D2311" s="138"/>
      <c r="E2311"/>
      <c r="F2311" s="177"/>
      <c r="G2311" s="177"/>
      <c r="H2311" s="177"/>
      <c r="I2311" s="177"/>
      <c r="J2311" s="177"/>
      <c r="K2311" s="221"/>
      <c r="L2311" s="25"/>
    </row>
    <row r="2312" spans="1:12" s="169" customFormat="1" x14ac:dyDescent="0.2">
      <c r="A2312" s="138"/>
      <c r="B2312"/>
      <c r="C2312" s="138"/>
      <c r="D2312" s="138"/>
      <c r="E2312"/>
      <c r="F2312" s="177"/>
      <c r="G2312" s="177"/>
      <c r="H2312" s="177"/>
      <c r="I2312" s="177"/>
      <c r="J2312" s="177"/>
      <c r="K2312" s="221"/>
      <c r="L2312" s="25"/>
    </row>
    <row r="2313" spans="1:12" s="169" customFormat="1" x14ac:dyDescent="0.2">
      <c r="A2313" s="138"/>
      <c r="B2313"/>
      <c r="C2313" s="138"/>
      <c r="D2313" s="138"/>
      <c r="E2313"/>
      <c r="F2313" s="177"/>
      <c r="G2313" s="177"/>
      <c r="H2313" s="177"/>
      <c r="I2313" s="177"/>
      <c r="J2313" s="177"/>
      <c r="K2313" s="221"/>
      <c r="L2313" s="25"/>
    </row>
    <row r="2314" spans="1:12" s="169" customFormat="1" x14ac:dyDescent="0.2">
      <c r="A2314" s="138"/>
      <c r="B2314"/>
      <c r="C2314" s="138"/>
      <c r="D2314" s="138"/>
      <c r="E2314"/>
      <c r="F2314" s="177"/>
      <c r="G2314" s="177"/>
      <c r="H2314" s="177"/>
      <c r="I2314" s="177"/>
      <c r="J2314" s="177"/>
      <c r="K2314" s="221"/>
      <c r="L2314" s="25"/>
    </row>
    <row r="2315" spans="1:12" s="169" customFormat="1" x14ac:dyDescent="0.2">
      <c r="A2315" s="138"/>
      <c r="B2315"/>
      <c r="C2315" s="138"/>
      <c r="D2315" s="138"/>
      <c r="E2315"/>
      <c r="F2315" s="177"/>
      <c r="G2315" s="177"/>
      <c r="H2315" s="177"/>
      <c r="I2315" s="177"/>
      <c r="J2315" s="177"/>
      <c r="K2315" s="221"/>
      <c r="L2315" s="25"/>
    </row>
    <row r="2316" spans="1:12" s="169" customFormat="1" x14ac:dyDescent="0.2">
      <c r="A2316" s="138"/>
      <c r="B2316"/>
      <c r="C2316" s="138"/>
      <c r="D2316" s="138"/>
      <c r="E2316"/>
      <c r="F2316" s="177"/>
      <c r="G2316" s="177"/>
      <c r="H2316" s="177"/>
      <c r="I2316" s="177"/>
      <c r="J2316" s="177"/>
      <c r="K2316" s="221"/>
      <c r="L2316" s="25"/>
    </row>
    <row r="2317" spans="1:12" s="169" customFormat="1" x14ac:dyDescent="0.2">
      <c r="A2317" s="138"/>
      <c r="B2317"/>
      <c r="C2317" s="138"/>
      <c r="D2317" s="138"/>
      <c r="E2317"/>
      <c r="F2317" s="177"/>
      <c r="G2317" s="177"/>
      <c r="H2317" s="177"/>
      <c r="I2317" s="177"/>
      <c r="J2317" s="177"/>
      <c r="K2317" s="221"/>
      <c r="L2317" s="25"/>
    </row>
    <row r="2318" spans="1:12" s="169" customFormat="1" x14ac:dyDescent="0.2">
      <c r="A2318" s="138"/>
      <c r="B2318"/>
      <c r="C2318" s="138"/>
      <c r="D2318" s="138"/>
      <c r="E2318"/>
      <c r="F2318" s="177"/>
      <c r="G2318" s="177"/>
      <c r="H2318" s="177"/>
      <c r="I2318" s="177"/>
      <c r="J2318" s="177"/>
      <c r="K2318" s="221"/>
      <c r="L2318" s="25"/>
    </row>
    <row r="2319" spans="1:12" s="169" customFormat="1" x14ac:dyDescent="0.2">
      <c r="A2319" s="138"/>
      <c r="B2319"/>
      <c r="C2319" s="138"/>
      <c r="D2319" s="138"/>
      <c r="E2319"/>
      <c r="F2319" s="177"/>
      <c r="G2319" s="177"/>
      <c r="H2319" s="177"/>
      <c r="I2319" s="177"/>
      <c r="J2319" s="177"/>
      <c r="K2319" s="221"/>
      <c r="L2319" s="25"/>
    </row>
    <row r="2320" spans="1:12" s="169" customFormat="1" x14ac:dyDescent="0.2">
      <c r="A2320" s="138"/>
      <c r="B2320"/>
      <c r="C2320" s="138"/>
      <c r="D2320" s="138"/>
      <c r="E2320"/>
      <c r="F2320" s="177"/>
      <c r="G2320" s="177"/>
      <c r="H2320" s="177"/>
      <c r="I2320" s="177"/>
      <c r="J2320" s="177"/>
      <c r="K2320" s="221"/>
      <c r="L2320" s="25"/>
    </row>
    <row r="2321" spans="1:12" s="169" customFormat="1" x14ac:dyDescent="0.2">
      <c r="A2321" s="138"/>
      <c r="B2321"/>
      <c r="C2321" s="138"/>
      <c r="D2321" s="138"/>
      <c r="E2321"/>
      <c r="F2321" s="177"/>
      <c r="G2321" s="177"/>
      <c r="H2321" s="177"/>
      <c r="I2321" s="177"/>
      <c r="J2321" s="177"/>
      <c r="K2321" s="221"/>
      <c r="L2321" s="25"/>
    </row>
    <row r="2322" spans="1:12" s="169" customFormat="1" x14ac:dyDescent="0.2">
      <c r="A2322" s="138"/>
      <c r="B2322"/>
      <c r="C2322" s="138"/>
      <c r="D2322" s="138"/>
      <c r="E2322"/>
      <c r="F2322" s="177"/>
      <c r="G2322" s="177"/>
      <c r="H2322" s="177"/>
      <c r="I2322" s="177"/>
      <c r="J2322" s="177"/>
      <c r="K2322" s="221"/>
      <c r="L2322" s="25"/>
    </row>
    <row r="2323" spans="1:12" s="169" customFormat="1" x14ac:dyDescent="0.2">
      <c r="A2323" s="138"/>
      <c r="B2323"/>
      <c r="C2323" s="138"/>
      <c r="D2323" s="138"/>
      <c r="E2323"/>
      <c r="F2323" s="177"/>
      <c r="G2323" s="177"/>
      <c r="H2323" s="177"/>
      <c r="I2323" s="177"/>
      <c r="J2323" s="177"/>
      <c r="K2323" s="221"/>
      <c r="L2323" s="25"/>
    </row>
    <row r="2324" spans="1:12" s="169" customFormat="1" x14ac:dyDescent="0.2">
      <c r="A2324" s="138"/>
      <c r="B2324"/>
      <c r="C2324" s="138"/>
      <c r="D2324" s="138"/>
      <c r="E2324"/>
      <c r="F2324" s="177"/>
      <c r="G2324" s="177"/>
      <c r="H2324" s="177"/>
      <c r="I2324" s="177"/>
      <c r="J2324" s="177"/>
      <c r="K2324" s="221"/>
      <c r="L2324" s="25"/>
    </row>
    <row r="2325" spans="1:12" s="169" customFormat="1" x14ac:dyDescent="0.2">
      <c r="A2325" s="138"/>
      <c r="B2325"/>
      <c r="C2325" s="138"/>
      <c r="D2325" s="138"/>
      <c r="E2325"/>
      <c r="F2325" s="177"/>
      <c r="G2325" s="177"/>
      <c r="H2325" s="177"/>
      <c r="I2325" s="177"/>
      <c r="J2325" s="177"/>
      <c r="K2325" s="221"/>
      <c r="L2325" s="25"/>
    </row>
    <row r="2326" spans="1:12" s="169" customFormat="1" x14ac:dyDescent="0.2">
      <c r="A2326" s="138"/>
      <c r="B2326"/>
      <c r="C2326" s="138"/>
      <c r="D2326" s="138"/>
      <c r="E2326"/>
      <c r="F2326" s="177"/>
      <c r="G2326" s="177"/>
      <c r="H2326" s="177"/>
      <c r="I2326" s="177"/>
      <c r="J2326" s="177"/>
      <c r="K2326" s="221"/>
      <c r="L2326" s="25"/>
    </row>
    <row r="2327" spans="1:12" s="169" customFormat="1" x14ac:dyDescent="0.2">
      <c r="A2327" s="138"/>
      <c r="B2327"/>
      <c r="C2327" s="138"/>
      <c r="D2327" s="138"/>
      <c r="E2327"/>
      <c r="F2327" s="177"/>
      <c r="G2327" s="177"/>
      <c r="H2327" s="177"/>
      <c r="I2327" s="177"/>
      <c r="J2327" s="177"/>
      <c r="K2327" s="221"/>
      <c r="L2327" s="25"/>
    </row>
    <row r="2328" spans="1:12" s="169" customFormat="1" x14ac:dyDescent="0.2">
      <c r="A2328" s="138"/>
      <c r="B2328"/>
      <c r="C2328" s="138"/>
      <c r="D2328" s="138"/>
      <c r="E2328"/>
      <c r="F2328" s="177"/>
      <c r="G2328" s="177"/>
      <c r="H2328" s="177"/>
      <c r="I2328" s="177"/>
      <c r="J2328" s="177"/>
      <c r="K2328" s="221"/>
      <c r="L2328" s="25"/>
    </row>
    <row r="2329" spans="1:12" s="169" customFormat="1" x14ac:dyDescent="0.2">
      <c r="A2329" s="138"/>
      <c r="B2329"/>
      <c r="C2329" s="138"/>
      <c r="D2329" s="138"/>
      <c r="E2329"/>
      <c r="F2329" s="177"/>
      <c r="G2329" s="177"/>
      <c r="H2329" s="177"/>
      <c r="I2329" s="177"/>
      <c r="J2329" s="177"/>
      <c r="K2329" s="221"/>
      <c r="L2329" s="25"/>
    </row>
    <row r="2330" spans="1:12" s="169" customFormat="1" x14ac:dyDescent="0.2">
      <c r="A2330" s="138"/>
      <c r="B2330"/>
      <c r="C2330" s="138"/>
      <c r="D2330" s="138"/>
      <c r="E2330"/>
      <c r="F2330" s="177"/>
      <c r="G2330" s="177"/>
      <c r="H2330" s="177"/>
      <c r="I2330" s="177"/>
      <c r="J2330" s="177"/>
      <c r="K2330" s="221"/>
      <c r="L2330" s="25"/>
    </row>
    <row r="2331" spans="1:12" s="169" customFormat="1" x14ac:dyDescent="0.2">
      <c r="A2331" s="138"/>
      <c r="B2331"/>
      <c r="C2331" s="138"/>
      <c r="D2331" s="138"/>
      <c r="E2331"/>
      <c r="F2331" s="177"/>
      <c r="G2331" s="177"/>
      <c r="H2331" s="177"/>
      <c r="I2331" s="177"/>
      <c r="J2331" s="177"/>
      <c r="K2331" s="221"/>
      <c r="L2331" s="25"/>
    </row>
    <row r="2332" spans="1:12" s="169" customFormat="1" x14ac:dyDescent="0.2">
      <c r="A2332" s="138"/>
      <c r="B2332"/>
      <c r="C2332" s="138"/>
      <c r="D2332" s="138"/>
      <c r="E2332"/>
      <c r="F2332" s="177"/>
      <c r="G2332" s="177"/>
      <c r="H2332" s="177"/>
      <c r="I2332" s="177"/>
      <c r="J2332" s="177"/>
      <c r="K2332" s="221"/>
      <c r="L2332" s="25"/>
    </row>
    <row r="2333" spans="1:12" s="169" customFormat="1" x14ac:dyDescent="0.2">
      <c r="A2333" s="138"/>
      <c r="B2333"/>
      <c r="C2333" s="138"/>
      <c r="D2333" s="138"/>
      <c r="E2333"/>
      <c r="F2333" s="177"/>
      <c r="G2333" s="177"/>
      <c r="H2333" s="177"/>
      <c r="I2333" s="177"/>
      <c r="J2333" s="177"/>
      <c r="K2333" s="221"/>
      <c r="L2333" s="25"/>
    </row>
    <row r="2334" spans="1:12" s="169" customFormat="1" x14ac:dyDescent="0.2">
      <c r="A2334" s="138"/>
      <c r="B2334"/>
      <c r="C2334" s="138"/>
      <c r="D2334" s="138"/>
      <c r="E2334"/>
      <c r="F2334" s="177"/>
      <c r="G2334" s="177"/>
      <c r="H2334" s="177"/>
      <c r="I2334" s="177"/>
      <c r="J2334" s="177"/>
      <c r="K2334" s="221"/>
      <c r="L2334" s="25"/>
    </row>
    <row r="2335" spans="1:12" s="169" customFormat="1" x14ac:dyDescent="0.2">
      <c r="A2335" s="138"/>
      <c r="B2335"/>
      <c r="C2335" s="138"/>
      <c r="D2335" s="138"/>
      <c r="E2335"/>
      <c r="F2335" s="177"/>
      <c r="G2335" s="177"/>
      <c r="H2335" s="177"/>
      <c r="I2335" s="177"/>
      <c r="J2335" s="177"/>
      <c r="K2335" s="221"/>
      <c r="L2335" s="25"/>
    </row>
    <row r="2336" spans="1:12" s="169" customFormat="1" x14ac:dyDescent="0.2">
      <c r="A2336" s="138"/>
      <c r="B2336"/>
      <c r="C2336" s="138"/>
      <c r="D2336" s="138"/>
      <c r="E2336"/>
      <c r="F2336" s="177"/>
      <c r="G2336" s="177"/>
      <c r="H2336" s="177"/>
      <c r="I2336" s="177"/>
      <c r="J2336" s="177"/>
      <c r="K2336" s="221"/>
      <c r="L2336" s="25"/>
    </row>
    <row r="2337" spans="1:12" s="169" customFormat="1" x14ac:dyDescent="0.2">
      <c r="A2337" s="138"/>
      <c r="B2337"/>
      <c r="C2337" s="138"/>
      <c r="D2337" s="138"/>
      <c r="E2337"/>
      <c r="F2337" s="177"/>
      <c r="G2337" s="177"/>
      <c r="H2337" s="177"/>
      <c r="I2337" s="177"/>
      <c r="J2337" s="177"/>
      <c r="K2337" s="221"/>
      <c r="L2337" s="25"/>
    </row>
    <row r="2338" spans="1:12" s="169" customFormat="1" x14ac:dyDescent="0.2">
      <c r="A2338" s="138"/>
      <c r="B2338"/>
      <c r="C2338" s="138"/>
      <c r="D2338" s="138"/>
      <c r="E2338"/>
      <c r="F2338" s="177"/>
      <c r="G2338" s="177"/>
      <c r="H2338" s="177"/>
      <c r="I2338" s="177"/>
      <c r="J2338" s="177"/>
      <c r="K2338" s="221"/>
      <c r="L2338" s="25"/>
    </row>
    <row r="2339" spans="1:12" s="169" customFormat="1" x14ac:dyDescent="0.2">
      <c r="A2339" s="138"/>
      <c r="B2339"/>
      <c r="C2339" s="138"/>
      <c r="D2339" s="138"/>
      <c r="E2339"/>
      <c r="F2339" s="177"/>
      <c r="G2339" s="177"/>
      <c r="H2339" s="177"/>
      <c r="I2339" s="177"/>
      <c r="J2339" s="177"/>
      <c r="K2339" s="221"/>
      <c r="L2339" s="25"/>
    </row>
    <row r="2340" spans="1:12" s="169" customFormat="1" x14ac:dyDescent="0.2">
      <c r="A2340" s="138"/>
      <c r="B2340"/>
      <c r="C2340" s="138"/>
      <c r="D2340" s="138"/>
      <c r="E2340"/>
      <c r="F2340" s="177"/>
      <c r="G2340" s="177"/>
      <c r="H2340" s="177"/>
      <c r="I2340" s="177"/>
      <c r="J2340" s="177"/>
      <c r="K2340" s="221"/>
      <c r="L2340" s="25"/>
    </row>
    <row r="2341" spans="1:12" s="169" customFormat="1" x14ac:dyDescent="0.2">
      <c r="A2341" s="138"/>
      <c r="B2341"/>
      <c r="C2341" s="138"/>
      <c r="D2341" s="138"/>
      <c r="E2341"/>
      <c r="F2341" s="177"/>
      <c r="G2341" s="177"/>
      <c r="H2341" s="177"/>
      <c r="I2341" s="177"/>
      <c r="J2341" s="177"/>
      <c r="K2341" s="221"/>
      <c r="L2341" s="25"/>
    </row>
    <row r="2342" spans="1:12" s="169" customFormat="1" x14ac:dyDescent="0.2">
      <c r="A2342" s="138"/>
      <c r="B2342"/>
      <c r="C2342" s="138"/>
      <c r="D2342" s="138"/>
      <c r="E2342"/>
      <c r="F2342" s="177"/>
      <c r="G2342" s="177"/>
      <c r="H2342" s="177"/>
      <c r="I2342" s="177"/>
      <c r="J2342" s="177"/>
      <c r="K2342" s="221"/>
      <c r="L2342" s="25"/>
    </row>
    <row r="2343" spans="1:12" s="169" customFormat="1" x14ac:dyDescent="0.2">
      <c r="A2343" s="138"/>
      <c r="B2343"/>
      <c r="C2343" s="138"/>
      <c r="D2343" s="138"/>
      <c r="E2343"/>
      <c r="F2343" s="177"/>
      <c r="G2343" s="177"/>
      <c r="H2343" s="177"/>
      <c r="I2343" s="177"/>
      <c r="J2343" s="177"/>
      <c r="K2343" s="221"/>
      <c r="L2343" s="25"/>
    </row>
    <row r="2344" spans="1:12" s="169" customFormat="1" x14ac:dyDescent="0.2">
      <c r="A2344" s="138"/>
      <c r="B2344"/>
      <c r="C2344" s="138"/>
      <c r="D2344" s="138"/>
      <c r="E2344"/>
      <c r="F2344" s="177"/>
      <c r="G2344" s="177"/>
      <c r="H2344" s="177"/>
      <c r="I2344" s="177"/>
      <c r="J2344" s="177"/>
      <c r="K2344" s="221"/>
      <c r="L2344" s="25"/>
    </row>
    <row r="2345" spans="1:12" s="169" customFormat="1" x14ac:dyDescent="0.2">
      <c r="A2345" s="138"/>
      <c r="B2345"/>
      <c r="C2345" s="138"/>
      <c r="D2345" s="138"/>
      <c r="E2345"/>
      <c r="F2345" s="177"/>
      <c r="G2345" s="177"/>
      <c r="H2345" s="177"/>
      <c r="I2345" s="177"/>
      <c r="J2345" s="177"/>
      <c r="K2345" s="221"/>
      <c r="L2345" s="25"/>
    </row>
    <row r="2346" spans="1:12" s="169" customFormat="1" x14ac:dyDescent="0.2">
      <c r="A2346" s="138"/>
      <c r="B2346"/>
      <c r="C2346" s="138"/>
      <c r="D2346" s="138"/>
      <c r="E2346"/>
      <c r="F2346" s="177"/>
      <c r="G2346" s="177"/>
      <c r="H2346" s="177"/>
      <c r="I2346" s="177"/>
      <c r="J2346" s="177"/>
      <c r="K2346" s="221"/>
      <c r="L2346" s="25"/>
    </row>
    <row r="2347" spans="1:12" s="169" customFormat="1" x14ac:dyDescent="0.2">
      <c r="A2347" s="138"/>
      <c r="B2347"/>
      <c r="C2347" s="138"/>
      <c r="D2347" s="138"/>
      <c r="E2347"/>
      <c r="F2347" s="177"/>
      <c r="G2347" s="177"/>
      <c r="H2347" s="177"/>
      <c r="I2347" s="177"/>
      <c r="J2347" s="177"/>
      <c r="K2347" s="221"/>
      <c r="L2347" s="25"/>
    </row>
    <row r="2348" spans="1:12" s="169" customFormat="1" x14ac:dyDescent="0.2">
      <c r="A2348" s="138"/>
      <c r="B2348"/>
      <c r="C2348" s="138"/>
      <c r="D2348" s="138"/>
      <c r="E2348"/>
      <c r="F2348" s="177"/>
      <c r="G2348" s="177"/>
      <c r="H2348" s="177"/>
      <c r="I2348" s="177"/>
      <c r="J2348" s="177"/>
      <c r="K2348" s="221"/>
      <c r="L2348" s="25"/>
    </row>
    <row r="2349" spans="1:12" s="169" customFormat="1" x14ac:dyDescent="0.2">
      <c r="A2349" s="138"/>
      <c r="B2349"/>
      <c r="C2349" s="138"/>
      <c r="D2349" s="138"/>
      <c r="E2349"/>
      <c r="F2349" s="177"/>
      <c r="G2349" s="177"/>
      <c r="H2349" s="177"/>
      <c r="I2349" s="177"/>
      <c r="J2349" s="177"/>
      <c r="K2349" s="221"/>
      <c r="L2349" s="25"/>
    </row>
    <row r="2350" spans="1:12" s="169" customFormat="1" x14ac:dyDescent="0.2">
      <c r="A2350" s="138"/>
      <c r="B2350"/>
      <c r="C2350" s="138"/>
      <c r="D2350" s="138"/>
      <c r="E2350"/>
      <c r="F2350" s="177"/>
      <c r="G2350" s="177"/>
      <c r="H2350" s="177"/>
      <c r="I2350" s="177"/>
      <c r="J2350" s="177"/>
      <c r="K2350" s="221"/>
      <c r="L2350" s="25"/>
    </row>
    <row r="2351" spans="1:12" s="169" customFormat="1" x14ac:dyDescent="0.2">
      <c r="A2351" s="138"/>
      <c r="B2351"/>
      <c r="C2351" s="138"/>
      <c r="D2351" s="138"/>
      <c r="E2351"/>
      <c r="F2351" s="177"/>
      <c r="G2351" s="177"/>
      <c r="H2351" s="177"/>
      <c r="I2351" s="177"/>
      <c r="J2351" s="177"/>
      <c r="K2351" s="221"/>
      <c r="L2351" s="25"/>
    </row>
    <row r="2352" spans="1:12" s="169" customFormat="1" x14ac:dyDescent="0.2">
      <c r="A2352" s="138"/>
      <c r="B2352"/>
      <c r="C2352" s="138"/>
      <c r="D2352" s="138"/>
      <c r="E2352"/>
      <c r="F2352" s="177"/>
      <c r="G2352" s="177"/>
      <c r="H2352" s="177"/>
      <c r="I2352" s="177"/>
      <c r="J2352" s="177"/>
      <c r="K2352" s="221"/>
      <c r="L2352" s="25"/>
    </row>
    <row r="2353" spans="1:12" s="169" customFormat="1" x14ac:dyDescent="0.2">
      <c r="A2353" s="138"/>
      <c r="B2353"/>
      <c r="C2353" s="138"/>
      <c r="D2353" s="138"/>
      <c r="E2353"/>
      <c r="F2353" s="177"/>
      <c r="G2353" s="177"/>
      <c r="H2353" s="177"/>
      <c r="I2353" s="177"/>
      <c r="J2353" s="177"/>
      <c r="K2353" s="221"/>
      <c r="L2353" s="25"/>
    </row>
    <row r="2354" spans="1:12" s="169" customFormat="1" x14ac:dyDescent="0.2">
      <c r="A2354" s="138"/>
      <c r="B2354"/>
      <c r="C2354" s="138"/>
      <c r="D2354" s="138"/>
      <c r="E2354"/>
      <c r="F2354" s="177"/>
      <c r="G2354" s="177"/>
      <c r="H2354" s="177"/>
      <c r="I2354" s="177"/>
      <c r="J2354" s="177"/>
      <c r="K2354" s="221"/>
      <c r="L2354" s="25"/>
    </row>
    <row r="2355" spans="1:12" s="169" customFormat="1" x14ac:dyDescent="0.2">
      <c r="A2355" s="138"/>
      <c r="B2355"/>
      <c r="C2355" s="138"/>
      <c r="D2355" s="138"/>
      <c r="E2355"/>
      <c r="F2355" s="177"/>
      <c r="G2355" s="177"/>
      <c r="H2355" s="177"/>
      <c r="I2355" s="177"/>
      <c r="J2355" s="177"/>
      <c r="K2355" s="221"/>
      <c r="L2355" s="25"/>
    </row>
    <row r="2356" spans="1:12" s="169" customFormat="1" x14ac:dyDescent="0.2">
      <c r="A2356" s="138"/>
      <c r="B2356"/>
      <c r="C2356" s="138"/>
      <c r="D2356" s="138"/>
      <c r="E2356"/>
      <c r="F2356" s="177"/>
      <c r="G2356" s="177"/>
      <c r="H2356" s="177"/>
      <c r="I2356" s="177"/>
      <c r="J2356" s="177"/>
      <c r="K2356" s="221"/>
      <c r="L2356" s="25"/>
    </row>
    <row r="2357" spans="1:12" s="169" customFormat="1" x14ac:dyDescent="0.2">
      <c r="A2357" s="138"/>
      <c r="B2357"/>
      <c r="C2357" s="138"/>
      <c r="D2357" s="138"/>
      <c r="E2357"/>
      <c r="F2357" s="177"/>
      <c r="G2357" s="177"/>
      <c r="H2357" s="177"/>
      <c r="I2357" s="177"/>
      <c r="J2357" s="177"/>
      <c r="K2357" s="221"/>
      <c r="L2357" s="25"/>
    </row>
    <row r="2358" spans="1:12" s="169" customFormat="1" x14ac:dyDescent="0.2">
      <c r="A2358" s="138"/>
      <c r="B2358"/>
      <c r="C2358" s="138"/>
      <c r="D2358" s="138"/>
      <c r="E2358"/>
      <c r="F2358" s="177"/>
      <c r="G2358" s="177"/>
      <c r="H2358" s="177"/>
      <c r="I2358" s="177"/>
      <c r="J2358" s="177"/>
      <c r="K2358" s="221"/>
      <c r="L2358" s="25"/>
    </row>
    <row r="2359" spans="1:12" s="169" customFormat="1" x14ac:dyDescent="0.2">
      <c r="A2359" s="138"/>
      <c r="B2359"/>
      <c r="C2359" s="138"/>
      <c r="D2359" s="138"/>
      <c r="E2359"/>
      <c r="F2359" s="177"/>
      <c r="G2359" s="177"/>
      <c r="H2359" s="177"/>
      <c r="I2359" s="177"/>
      <c r="J2359" s="177"/>
      <c r="K2359" s="221"/>
      <c r="L2359" s="25"/>
    </row>
    <row r="2360" spans="1:12" s="169" customFormat="1" x14ac:dyDescent="0.2">
      <c r="A2360" s="138"/>
      <c r="B2360"/>
      <c r="C2360" s="138"/>
      <c r="D2360" s="138"/>
      <c r="E2360"/>
      <c r="F2360" s="177"/>
      <c r="G2360" s="177"/>
      <c r="H2360" s="177"/>
      <c r="I2360" s="177"/>
      <c r="J2360" s="177"/>
      <c r="K2360" s="221"/>
      <c r="L2360" s="25"/>
    </row>
    <row r="2361" spans="1:12" s="169" customFormat="1" x14ac:dyDescent="0.2">
      <c r="A2361" s="138"/>
      <c r="B2361"/>
      <c r="C2361" s="138"/>
      <c r="D2361" s="138"/>
      <c r="E2361"/>
      <c r="F2361" s="177"/>
      <c r="G2361" s="177"/>
      <c r="H2361" s="177"/>
      <c r="I2361" s="177"/>
      <c r="J2361" s="177"/>
      <c r="K2361" s="221"/>
      <c r="L2361" s="25"/>
    </row>
    <row r="2362" spans="1:12" s="169" customFormat="1" x14ac:dyDescent="0.2">
      <c r="A2362" s="138"/>
      <c r="B2362"/>
      <c r="C2362" s="138"/>
      <c r="D2362" s="138"/>
      <c r="E2362"/>
      <c r="F2362" s="177"/>
      <c r="G2362" s="177"/>
      <c r="H2362" s="177"/>
      <c r="I2362" s="177"/>
      <c r="J2362" s="177"/>
      <c r="K2362" s="221"/>
      <c r="L2362" s="25"/>
    </row>
    <row r="2363" spans="1:12" s="169" customFormat="1" x14ac:dyDescent="0.2">
      <c r="A2363" s="138"/>
      <c r="B2363"/>
      <c r="C2363" s="138"/>
      <c r="D2363" s="138"/>
      <c r="E2363"/>
      <c r="F2363" s="177"/>
      <c r="G2363" s="177"/>
      <c r="H2363" s="177"/>
      <c r="I2363" s="177"/>
      <c r="J2363" s="177"/>
      <c r="K2363" s="221"/>
      <c r="L2363" s="25"/>
    </row>
    <row r="2364" spans="1:12" s="169" customFormat="1" x14ac:dyDescent="0.2">
      <c r="A2364" s="138"/>
      <c r="B2364"/>
      <c r="C2364" s="138"/>
      <c r="D2364" s="138"/>
      <c r="E2364"/>
      <c r="F2364" s="177"/>
      <c r="G2364" s="177"/>
      <c r="H2364" s="177"/>
      <c r="I2364" s="177"/>
      <c r="J2364" s="177"/>
      <c r="K2364" s="221"/>
      <c r="L2364" s="25"/>
    </row>
    <row r="2365" spans="1:12" s="169" customFormat="1" x14ac:dyDescent="0.2">
      <c r="A2365" s="138"/>
      <c r="B2365"/>
      <c r="C2365" s="138"/>
      <c r="D2365" s="138"/>
      <c r="E2365"/>
      <c r="F2365" s="177"/>
      <c r="G2365" s="177"/>
      <c r="H2365" s="177"/>
      <c r="I2365" s="177"/>
      <c r="J2365" s="177"/>
      <c r="K2365" s="221"/>
      <c r="L2365" s="25"/>
    </row>
    <row r="2366" spans="1:12" s="169" customFormat="1" x14ac:dyDescent="0.2">
      <c r="A2366" s="138"/>
      <c r="B2366"/>
      <c r="C2366" s="138"/>
      <c r="D2366" s="138"/>
      <c r="E2366"/>
      <c r="F2366" s="177"/>
      <c r="G2366" s="177"/>
      <c r="H2366" s="177"/>
      <c r="I2366" s="177"/>
      <c r="J2366" s="177"/>
      <c r="K2366" s="221"/>
      <c r="L2366" s="25"/>
    </row>
    <row r="2367" spans="1:12" s="169" customFormat="1" x14ac:dyDescent="0.2">
      <c r="A2367" s="138"/>
      <c r="B2367"/>
      <c r="C2367" s="138"/>
      <c r="D2367" s="138"/>
      <c r="E2367"/>
      <c r="F2367" s="177"/>
      <c r="G2367" s="177"/>
      <c r="H2367" s="177"/>
      <c r="I2367" s="177"/>
      <c r="J2367" s="177"/>
      <c r="K2367" s="221"/>
      <c r="L2367" s="25"/>
    </row>
    <row r="2368" spans="1:12" s="169" customFormat="1" x14ac:dyDescent="0.2">
      <c r="A2368" s="138"/>
      <c r="B2368"/>
      <c r="C2368" s="138"/>
      <c r="D2368" s="138"/>
      <c r="E2368"/>
      <c r="F2368" s="177"/>
      <c r="G2368" s="177"/>
      <c r="H2368" s="177"/>
      <c r="I2368" s="177"/>
      <c r="J2368" s="177"/>
      <c r="K2368" s="221"/>
      <c r="L2368" s="25"/>
    </row>
    <row r="2369" spans="1:12" s="169" customFormat="1" x14ac:dyDescent="0.2">
      <c r="A2369" s="138"/>
      <c r="B2369"/>
      <c r="C2369" s="138"/>
      <c r="D2369" s="138"/>
      <c r="E2369"/>
      <c r="F2369" s="177"/>
      <c r="G2369" s="177"/>
      <c r="H2369" s="177"/>
      <c r="I2369" s="177"/>
      <c r="J2369" s="177"/>
      <c r="K2369" s="221"/>
      <c r="L2369" s="25"/>
    </row>
    <row r="2370" spans="1:12" s="169" customFormat="1" x14ac:dyDescent="0.2">
      <c r="A2370" s="138"/>
      <c r="B2370"/>
      <c r="C2370" s="138"/>
      <c r="D2370" s="138"/>
      <c r="E2370"/>
      <c r="F2370" s="177"/>
      <c r="G2370" s="177"/>
      <c r="H2370" s="177"/>
      <c r="I2370" s="177"/>
      <c r="J2370" s="177"/>
      <c r="K2370" s="221"/>
      <c r="L2370" s="25"/>
    </row>
    <row r="2371" spans="1:12" s="169" customFormat="1" x14ac:dyDescent="0.2">
      <c r="A2371" s="138"/>
      <c r="B2371"/>
      <c r="C2371" s="138"/>
      <c r="D2371" s="138"/>
      <c r="E2371"/>
      <c r="F2371" s="177"/>
      <c r="G2371" s="177"/>
      <c r="H2371" s="177"/>
      <c r="I2371" s="177"/>
      <c r="J2371" s="177"/>
      <c r="K2371" s="221"/>
      <c r="L2371" s="25"/>
    </row>
    <row r="2372" spans="1:12" s="169" customFormat="1" x14ac:dyDescent="0.2">
      <c r="A2372" s="138"/>
      <c r="B2372"/>
      <c r="C2372" s="138"/>
      <c r="D2372" s="138"/>
      <c r="E2372"/>
      <c r="F2372" s="177"/>
      <c r="G2372" s="177"/>
      <c r="H2372" s="177"/>
      <c r="I2372" s="177"/>
      <c r="J2372" s="177"/>
      <c r="K2372" s="221"/>
      <c r="L2372" s="25"/>
    </row>
    <row r="2373" spans="1:12" s="169" customFormat="1" x14ac:dyDescent="0.2">
      <c r="A2373" s="138"/>
      <c r="B2373"/>
      <c r="C2373" s="138"/>
      <c r="D2373" s="138"/>
      <c r="E2373"/>
      <c r="F2373" s="177"/>
      <c r="G2373" s="177"/>
      <c r="H2373" s="177"/>
      <c r="I2373" s="177"/>
      <c r="J2373" s="177"/>
      <c r="K2373" s="221"/>
      <c r="L2373" s="25"/>
    </row>
    <row r="2374" spans="1:12" s="169" customFormat="1" x14ac:dyDescent="0.2">
      <c r="A2374" s="138"/>
      <c r="B2374"/>
      <c r="C2374" s="138"/>
      <c r="D2374" s="138"/>
      <c r="E2374"/>
      <c r="F2374" s="177"/>
      <c r="G2374" s="177"/>
      <c r="H2374" s="177"/>
      <c r="I2374" s="177"/>
      <c r="J2374" s="177"/>
      <c r="K2374" s="221"/>
      <c r="L2374" s="25"/>
    </row>
    <row r="2375" spans="1:12" s="169" customFormat="1" x14ac:dyDescent="0.2">
      <c r="A2375" s="138"/>
      <c r="B2375"/>
      <c r="C2375" s="138"/>
      <c r="D2375" s="138"/>
      <c r="E2375"/>
      <c r="F2375" s="177"/>
      <c r="G2375" s="177"/>
      <c r="H2375" s="177"/>
      <c r="I2375" s="177"/>
      <c r="J2375" s="177"/>
      <c r="K2375" s="221"/>
      <c r="L2375" s="25"/>
    </row>
    <row r="2376" spans="1:12" s="169" customFormat="1" x14ac:dyDescent="0.2">
      <c r="A2376" s="138"/>
      <c r="B2376"/>
      <c r="C2376" s="138"/>
      <c r="D2376" s="138"/>
      <c r="E2376"/>
      <c r="F2376" s="177"/>
      <c r="G2376" s="177"/>
      <c r="H2376" s="177"/>
      <c r="I2376" s="177"/>
      <c r="J2376" s="177"/>
      <c r="K2376" s="221"/>
      <c r="L2376" s="25"/>
    </row>
    <row r="2377" spans="1:12" s="169" customFormat="1" x14ac:dyDescent="0.2">
      <c r="A2377" s="138"/>
      <c r="B2377"/>
      <c r="C2377" s="138"/>
      <c r="D2377" s="138"/>
      <c r="E2377"/>
      <c r="F2377" s="177"/>
      <c r="G2377" s="177"/>
      <c r="H2377" s="177"/>
      <c r="I2377" s="177"/>
      <c r="J2377" s="177"/>
      <c r="K2377" s="221"/>
      <c r="L2377" s="25"/>
    </row>
    <row r="2378" spans="1:12" s="169" customFormat="1" x14ac:dyDescent="0.2">
      <c r="A2378" s="138"/>
      <c r="B2378"/>
      <c r="C2378" s="138"/>
      <c r="D2378" s="138"/>
      <c r="E2378"/>
      <c r="F2378" s="177"/>
      <c r="G2378" s="177"/>
      <c r="H2378" s="177"/>
      <c r="I2378" s="177"/>
      <c r="J2378" s="177"/>
      <c r="K2378" s="221"/>
      <c r="L2378" s="25"/>
    </row>
    <row r="2379" spans="1:12" s="169" customFormat="1" x14ac:dyDescent="0.2">
      <c r="A2379" s="138"/>
      <c r="B2379"/>
      <c r="C2379" s="138"/>
      <c r="D2379" s="138"/>
      <c r="E2379"/>
      <c r="F2379" s="177"/>
      <c r="G2379" s="177"/>
      <c r="H2379" s="177"/>
      <c r="I2379" s="177"/>
      <c r="J2379" s="177"/>
      <c r="K2379" s="221"/>
      <c r="L2379" s="25"/>
    </row>
    <row r="2380" spans="1:12" s="169" customFormat="1" x14ac:dyDescent="0.2">
      <c r="A2380" s="138"/>
      <c r="B2380"/>
      <c r="C2380" s="138"/>
      <c r="D2380" s="138"/>
      <c r="E2380"/>
      <c r="F2380" s="177"/>
      <c r="G2380" s="177"/>
      <c r="H2380" s="177"/>
      <c r="I2380" s="177"/>
      <c r="J2380" s="177"/>
      <c r="K2380" s="221"/>
      <c r="L2380" s="25"/>
    </row>
    <row r="2381" spans="1:12" s="169" customFormat="1" x14ac:dyDescent="0.2">
      <c r="A2381" s="138"/>
      <c r="B2381"/>
      <c r="C2381" s="138"/>
      <c r="D2381" s="138"/>
      <c r="E2381"/>
      <c r="F2381" s="177"/>
      <c r="G2381" s="177"/>
      <c r="H2381" s="177"/>
      <c r="I2381" s="177"/>
      <c r="J2381" s="177"/>
      <c r="K2381" s="221"/>
      <c r="L2381" s="25"/>
    </row>
    <row r="2382" spans="1:12" s="169" customFormat="1" x14ac:dyDescent="0.2">
      <c r="A2382" s="138"/>
      <c r="B2382"/>
      <c r="C2382" s="138"/>
      <c r="D2382" s="138"/>
      <c r="E2382"/>
      <c r="F2382" s="177"/>
      <c r="G2382" s="177"/>
      <c r="H2382" s="177"/>
      <c r="I2382" s="177"/>
      <c r="J2382" s="177"/>
      <c r="K2382" s="221"/>
      <c r="L2382" s="25"/>
    </row>
    <row r="2383" spans="1:12" s="169" customFormat="1" x14ac:dyDescent="0.2">
      <c r="A2383" s="138"/>
      <c r="B2383"/>
      <c r="C2383" s="138"/>
      <c r="D2383" s="138"/>
      <c r="E2383"/>
      <c r="F2383" s="177"/>
      <c r="G2383" s="177"/>
      <c r="H2383" s="177"/>
      <c r="I2383" s="177"/>
      <c r="J2383" s="177"/>
      <c r="K2383" s="221"/>
      <c r="L2383" s="25"/>
    </row>
    <row r="2384" spans="1:12" s="169" customFormat="1" x14ac:dyDescent="0.2">
      <c r="A2384" s="138"/>
      <c r="B2384"/>
      <c r="C2384" s="138"/>
      <c r="D2384" s="138"/>
      <c r="E2384"/>
      <c r="F2384" s="177"/>
      <c r="G2384" s="177"/>
      <c r="H2384" s="177"/>
      <c r="I2384" s="177"/>
      <c r="J2384" s="177"/>
      <c r="K2384" s="221"/>
      <c r="L2384" s="25"/>
    </row>
    <row r="2385" spans="1:12" s="169" customFormat="1" x14ac:dyDescent="0.2">
      <c r="A2385" s="138"/>
      <c r="B2385"/>
      <c r="C2385" s="138"/>
      <c r="D2385" s="138"/>
      <c r="E2385"/>
      <c r="F2385" s="177"/>
      <c r="G2385" s="177"/>
      <c r="H2385" s="177"/>
      <c r="I2385" s="177"/>
      <c r="J2385" s="177"/>
      <c r="K2385" s="221"/>
      <c r="L2385" s="25"/>
    </row>
    <row r="2386" spans="1:12" s="169" customFormat="1" x14ac:dyDescent="0.2">
      <c r="A2386" s="138"/>
      <c r="B2386"/>
      <c r="C2386" s="138"/>
      <c r="D2386" s="138"/>
      <c r="E2386"/>
      <c r="F2386" s="177"/>
      <c r="G2386" s="177"/>
      <c r="H2386" s="177"/>
      <c r="I2386" s="177"/>
      <c r="J2386" s="177"/>
      <c r="K2386" s="221"/>
      <c r="L2386" s="25"/>
    </row>
    <row r="2387" spans="1:12" s="169" customFormat="1" x14ac:dyDescent="0.2">
      <c r="A2387" s="138"/>
      <c r="B2387"/>
      <c r="C2387" s="138"/>
      <c r="D2387" s="138"/>
      <c r="E2387"/>
      <c r="F2387" s="177"/>
      <c r="G2387" s="177"/>
      <c r="H2387" s="177"/>
      <c r="I2387" s="177"/>
      <c r="J2387" s="177"/>
      <c r="K2387" s="221"/>
      <c r="L2387" s="25"/>
    </row>
    <row r="2388" spans="1:12" s="169" customFormat="1" x14ac:dyDescent="0.2">
      <c r="A2388" s="138"/>
      <c r="B2388"/>
      <c r="C2388" s="138"/>
      <c r="D2388" s="138"/>
      <c r="E2388"/>
      <c r="F2388" s="177"/>
      <c r="G2388" s="177"/>
      <c r="H2388" s="177"/>
      <c r="I2388" s="177"/>
      <c r="J2388" s="177"/>
      <c r="K2388" s="221"/>
      <c r="L2388" s="25"/>
    </row>
    <row r="2389" spans="1:12" s="169" customFormat="1" x14ac:dyDescent="0.2">
      <c r="A2389" s="138"/>
      <c r="B2389"/>
      <c r="C2389" s="138"/>
      <c r="D2389" s="138"/>
      <c r="E2389"/>
      <c r="F2389" s="177"/>
      <c r="G2389" s="177"/>
      <c r="H2389" s="177"/>
      <c r="I2389" s="177"/>
      <c r="J2389" s="177"/>
      <c r="K2389" s="221"/>
      <c r="L2389" s="25"/>
    </row>
    <row r="2390" spans="1:12" s="169" customFormat="1" x14ac:dyDescent="0.2">
      <c r="A2390" s="138"/>
      <c r="B2390"/>
      <c r="C2390" s="138"/>
      <c r="D2390" s="138"/>
      <c r="E2390"/>
      <c r="F2390" s="177"/>
      <c r="G2390" s="177"/>
      <c r="H2390" s="177"/>
      <c r="I2390" s="177"/>
      <c r="J2390" s="177"/>
      <c r="K2390" s="221"/>
      <c r="L2390" s="25"/>
    </row>
    <row r="2391" spans="1:12" s="169" customFormat="1" x14ac:dyDescent="0.2">
      <c r="A2391" s="138"/>
      <c r="B2391"/>
      <c r="C2391" s="138"/>
      <c r="D2391" s="138"/>
      <c r="E2391"/>
      <c r="F2391" s="177"/>
      <c r="G2391" s="177"/>
      <c r="H2391" s="177"/>
      <c r="I2391" s="177"/>
      <c r="J2391" s="177"/>
      <c r="K2391" s="221"/>
      <c r="L2391" s="25"/>
    </row>
    <row r="2392" spans="1:12" s="169" customFormat="1" x14ac:dyDescent="0.2">
      <c r="A2392" s="138"/>
      <c r="B2392"/>
      <c r="C2392" s="138"/>
      <c r="D2392" s="138"/>
      <c r="E2392"/>
      <c r="F2392" s="177"/>
      <c r="G2392" s="177"/>
      <c r="H2392" s="177"/>
      <c r="I2392" s="177"/>
      <c r="J2392" s="177"/>
      <c r="K2392" s="221"/>
      <c r="L2392" s="25"/>
    </row>
    <row r="2393" spans="1:12" s="169" customFormat="1" x14ac:dyDescent="0.2">
      <c r="A2393" s="138"/>
      <c r="B2393"/>
      <c r="C2393" s="138"/>
      <c r="D2393" s="138"/>
      <c r="E2393"/>
      <c r="F2393" s="177"/>
      <c r="G2393" s="177"/>
      <c r="H2393" s="177"/>
      <c r="I2393" s="177"/>
      <c r="J2393" s="177"/>
      <c r="K2393" s="221"/>
      <c r="L2393" s="25"/>
    </row>
    <row r="2394" spans="1:12" s="169" customFormat="1" x14ac:dyDescent="0.2">
      <c r="A2394" s="138"/>
      <c r="B2394"/>
      <c r="C2394" s="138"/>
      <c r="D2394" s="138"/>
      <c r="E2394"/>
      <c r="F2394" s="177"/>
      <c r="G2394" s="177"/>
      <c r="H2394" s="177"/>
      <c r="I2394" s="177"/>
      <c r="J2394" s="177"/>
      <c r="K2394" s="221"/>
      <c r="L2394" s="25"/>
    </row>
    <row r="2395" spans="1:12" s="169" customFormat="1" x14ac:dyDescent="0.2">
      <c r="A2395" s="138"/>
      <c r="B2395"/>
      <c r="C2395" s="138"/>
      <c r="D2395" s="138"/>
      <c r="E2395"/>
      <c r="F2395" s="177"/>
      <c r="G2395" s="177"/>
      <c r="H2395" s="177"/>
      <c r="I2395" s="177"/>
      <c r="J2395" s="177"/>
      <c r="K2395" s="221"/>
      <c r="L2395" s="25"/>
    </row>
    <row r="2396" spans="1:12" s="169" customFormat="1" x14ac:dyDescent="0.2">
      <c r="A2396" s="138"/>
      <c r="B2396"/>
      <c r="C2396" s="138"/>
      <c r="D2396" s="138"/>
      <c r="E2396"/>
      <c r="F2396" s="177"/>
      <c r="G2396" s="177"/>
      <c r="H2396" s="177"/>
      <c r="I2396" s="177"/>
      <c r="J2396" s="177"/>
      <c r="K2396" s="221"/>
      <c r="L2396" s="25"/>
    </row>
    <row r="2397" spans="1:12" s="169" customFormat="1" x14ac:dyDescent="0.2">
      <c r="A2397" s="138"/>
      <c r="B2397"/>
      <c r="C2397" s="138"/>
      <c r="D2397" s="138"/>
      <c r="E2397"/>
      <c r="F2397" s="177"/>
      <c r="G2397" s="177"/>
      <c r="H2397" s="177"/>
      <c r="I2397" s="177"/>
      <c r="J2397" s="177"/>
      <c r="K2397" s="221"/>
      <c r="L2397" s="25"/>
    </row>
    <row r="2398" spans="1:12" s="169" customFormat="1" x14ac:dyDescent="0.2">
      <c r="A2398" s="138"/>
      <c r="B2398"/>
      <c r="C2398" s="138"/>
      <c r="D2398" s="138"/>
      <c r="E2398"/>
      <c r="F2398" s="177"/>
      <c r="G2398" s="177"/>
      <c r="H2398" s="177"/>
      <c r="I2398" s="177"/>
      <c r="J2398" s="177"/>
      <c r="K2398" s="221"/>
      <c r="L2398" s="25"/>
    </row>
    <row r="2399" spans="1:12" s="169" customFormat="1" x14ac:dyDescent="0.2">
      <c r="A2399" s="138"/>
      <c r="B2399"/>
      <c r="C2399" s="138"/>
      <c r="D2399" s="138"/>
      <c r="E2399"/>
      <c r="F2399" s="177"/>
      <c r="G2399" s="177"/>
      <c r="H2399" s="177"/>
      <c r="I2399" s="177"/>
      <c r="J2399" s="177"/>
      <c r="K2399" s="221"/>
      <c r="L2399" s="25"/>
    </row>
    <row r="2400" spans="1:12" s="169" customFormat="1" x14ac:dyDescent="0.2">
      <c r="A2400" s="138"/>
      <c r="B2400"/>
      <c r="C2400" s="138"/>
      <c r="D2400" s="138"/>
      <c r="E2400"/>
      <c r="F2400" s="177"/>
      <c r="G2400" s="177"/>
      <c r="H2400" s="177"/>
      <c r="I2400" s="177"/>
      <c r="J2400" s="177"/>
      <c r="K2400" s="221"/>
      <c r="L2400" s="25"/>
    </row>
    <row r="2401" spans="1:12" s="169" customFormat="1" x14ac:dyDescent="0.2">
      <c r="A2401" s="138"/>
      <c r="B2401"/>
      <c r="C2401" s="138"/>
      <c r="D2401" s="138"/>
      <c r="E2401"/>
      <c r="F2401" s="177"/>
      <c r="G2401" s="177"/>
      <c r="H2401" s="177"/>
      <c r="I2401" s="177"/>
      <c r="J2401" s="177"/>
      <c r="K2401" s="221"/>
      <c r="L2401" s="25"/>
    </row>
    <row r="2402" spans="1:12" s="169" customFormat="1" x14ac:dyDescent="0.2">
      <c r="A2402" s="138"/>
      <c r="B2402"/>
      <c r="C2402" s="138"/>
      <c r="D2402" s="138"/>
      <c r="E2402"/>
      <c r="F2402" s="177"/>
      <c r="G2402" s="177"/>
      <c r="H2402" s="177"/>
      <c r="I2402" s="177"/>
      <c r="J2402" s="177"/>
      <c r="K2402" s="221"/>
      <c r="L2402" s="25"/>
    </row>
    <row r="2403" spans="1:12" s="169" customFormat="1" x14ac:dyDescent="0.2">
      <c r="A2403" s="138"/>
      <c r="B2403"/>
      <c r="C2403" s="138"/>
      <c r="D2403" s="138"/>
      <c r="E2403"/>
      <c r="F2403" s="177"/>
      <c r="G2403" s="177"/>
      <c r="H2403" s="177"/>
      <c r="I2403" s="177"/>
      <c r="J2403" s="177"/>
      <c r="K2403" s="221"/>
      <c r="L2403" s="25"/>
    </row>
    <row r="2404" spans="1:12" s="169" customFormat="1" x14ac:dyDescent="0.2">
      <c r="A2404" s="138"/>
      <c r="B2404"/>
      <c r="C2404" s="138"/>
      <c r="D2404" s="138"/>
      <c r="E2404"/>
      <c r="F2404" s="177"/>
      <c r="G2404" s="177"/>
      <c r="H2404" s="177"/>
      <c r="I2404" s="177"/>
      <c r="J2404" s="177"/>
      <c r="K2404" s="221"/>
      <c r="L2404" s="25"/>
    </row>
    <row r="2405" spans="1:12" s="169" customFormat="1" x14ac:dyDescent="0.2">
      <c r="A2405" s="138"/>
      <c r="B2405"/>
      <c r="C2405" s="138"/>
      <c r="D2405" s="138"/>
      <c r="E2405"/>
      <c r="F2405" s="177"/>
      <c r="G2405" s="177"/>
      <c r="H2405" s="177"/>
      <c r="I2405" s="177"/>
      <c r="J2405" s="177"/>
      <c r="K2405" s="221"/>
      <c r="L2405" s="25"/>
    </row>
    <row r="2406" spans="1:12" s="169" customFormat="1" x14ac:dyDescent="0.2">
      <c r="A2406" s="138"/>
      <c r="B2406"/>
      <c r="C2406" s="138"/>
      <c r="D2406" s="138"/>
      <c r="E2406"/>
      <c r="F2406" s="177"/>
      <c r="G2406" s="177"/>
      <c r="H2406" s="177"/>
      <c r="I2406" s="177"/>
      <c r="J2406" s="177"/>
      <c r="K2406" s="221"/>
      <c r="L2406" s="25"/>
    </row>
    <row r="2407" spans="1:12" s="169" customFormat="1" x14ac:dyDescent="0.2">
      <c r="A2407" s="138"/>
      <c r="B2407"/>
      <c r="C2407" s="138"/>
      <c r="D2407" s="138"/>
      <c r="E2407"/>
      <c r="F2407" s="177"/>
      <c r="G2407" s="177"/>
      <c r="H2407" s="177"/>
      <c r="I2407" s="177"/>
      <c r="J2407" s="177"/>
      <c r="K2407" s="221"/>
      <c r="L2407" s="25"/>
    </row>
    <row r="2408" spans="1:12" s="169" customFormat="1" x14ac:dyDescent="0.2">
      <c r="A2408" s="138"/>
      <c r="B2408"/>
      <c r="C2408" s="138"/>
      <c r="D2408" s="138"/>
      <c r="E2408"/>
      <c r="F2408" s="177"/>
      <c r="G2408" s="177"/>
      <c r="H2408" s="177"/>
      <c r="I2408" s="177"/>
      <c r="J2408" s="177"/>
      <c r="K2408" s="221"/>
      <c r="L2408" s="25"/>
    </row>
    <row r="2409" spans="1:12" s="169" customFormat="1" x14ac:dyDescent="0.2">
      <c r="A2409" s="138"/>
      <c r="B2409"/>
      <c r="C2409" s="138"/>
      <c r="D2409" s="138"/>
      <c r="E2409"/>
      <c r="F2409" s="177"/>
      <c r="G2409" s="177"/>
      <c r="H2409" s="177"/>
      <c r="I2409" s="177"/>
      <c r="J2409" s="177"/>
      <c r="K2409" s="221"/>
      <c r="L2409" s="25"/>
    </row>
    <row r="2410" spans="1:12" s="169" customFormat="1" x14ac:dyDescent="0.2">
      <c r="A2410" s="138"/>
      <c r="B2410"/>
      <c r="C2410" s="138"/>
      <c r="D2410" s="138"/>
      <c r="E2410"/>
      <c r="F2410" s="177"/>
      <c r="G2410" s="177"/>
      <c r="H2410" s="177"/>
      <c r="I2410" s="177"/>
      <c r="J2410" s="177"/>
      <c r="K2410" s="221"/>
      <c r="L2410" s="25"/>
    </row>
    <row r="2411" spans="1:12" s="169" customFormat="1" x14ac:dyDescent="0.2">
      <c r="A2411" s="138"/>
      <c r="B2411"/>
      <c r="C2411" s="138"/>
      <c r="D2411" s="138"/>
      <c r="E2411"/>
      <c r="F2411" s="177"/>
      <c r="G2411" s="177"/>
      <c r="H2411" s="177"/>
      <c r="I2411" s="177"/>
      <c r="J2411" s="177"/>
      <c r="K2411" s="221"/>
      <c r="L2411" s="25"/>
    </row>
    <row r="2412" spans="1:12" s="169" customFormat="1" x14ac:dyDescent="0.2">
      <c r="A2412" s="138"/>
      <c r="B2412"/>
      <c r="C2412" s="138"/>
      <c r="D2412" s="138"/>
      <c r="E2412"/>
      <c r="F2412" s="177"/>
      <c r="G2412" s="177"/>
      <c r="H2412" s="177"/>
      <c r="I2412" s="177"/>
      <c r="J2412" s="177"/>
      <c r="K2412" s="221"/>
      <c r="L2412" s="25"/>
    </row>
    <row r="2413" spans="1:12" s="169" customFormat="1" x14ac:dyDescent="0.2">
      <c r="A2413" s="138"/>
      <c r="B2413"/>
      <c r="C2413" s="138"/>
      <c r="D2413" s="138"/>
      <c r="E2413"/>
      <c r="F2413" s="177"/>
      <c r="G2413" s="177"/>
      <c r="H2413" s="177"/>
      <c r="I2413" s="177"/>
      <c r="J2413" s="177"/>
      <c r="K2413" s="221"/>
      <c r="L2413" s="25"/>
    </row>
    <row r="2414" spans="1:12" s="169" customFormat="1" x14ac:dyDescent="0.2">
      <c r="A2414" s="138"/>
      <c r="B2414"/>
      <c r="C2414" s="138"/>
      <c r="D2414" s="138"/>
      <c r="E2414"/>
      <c r="F2414" s="177"/>
      <c r="G2414" s="177"/>
      <c r="H2414" s="177"/>
      <c r="I2414" s="177"/>
      <c r="J2414" s="177"/>
      <c r="K2414" s="221"/>
      <c r="L2414" s="25"/>
    </row>
    <row r="2415" spans="1:12" s="169" customFormat="1" x14ac:dyDescent="0.2">
      <c r="A2415" s="138"/>
      <c r="B2415"/>
      <c r="C2415" s="138"/>
      <c r="D2415" s="138"/>
      <c r="E2415"/>
      <c r="F2415" s="177"/>
      <c r="G2415" s="177"/>
      <c r="H2415" s="177"/>
      <c r="I2415" s="177"/>
      <c r="J2415" s="177"/>
      <c r="K2415" s="221"/>
      <c r="L2415" s="25"/>
    </row>
    <row r="2416" spans="1:12" s="169" customFormat="1" x14ac:dyDescent="0.2">
      <c r="A2416" s="138"/>
      <c r="B2416"/>
      <c r="C2416" s="138"/>
      <c r="D2416" s="138"/>
      <c r="E2416"/>
      <c r="F2416" s="177"/>
      <c r="G2416" s="177"/>
      <c r="H2416" s="177"/>
      <c r="I2416" s="177"/>
      <c r="J2416" s="177"/>
      <c r="K2416" s="221"/>
      <c r="L2416" s="25"/>
    </row>
    <row r="2417" spans="1:12" s="169" customFormat="1" x14ac:dyDescent="0.2">
      <c r="A2417" s="138"/>
      <c r="B2417"/>
      <c r="C2417" s="138"/>
      <c r="D2417" s="138"/>
      <c r="E2417"/>
      <c r="F2417" s="177"/>
      <c r="G2417" s="177"/>
      <c r="H2417" s="177"/>
      <c r="I2417" s="177"/>
      <c r="J2417" s="177"/>
      <c r="K2417" s="221"/>
      <c r="L2417" s="25"/>
    </row>
    <row r="2418" spans="1:12" s="169" customFormat="1" x14ac:dyDescent="0.2">
      <c r="A2418" s="138"/>
      <c r="B2418"/>
      <c r="C2418" s="138"/>
      <c r="D2418" s="138"/>
      <c r="E2418"/>
      <c r="F2418" s="177"/>
      <c r="G2418" s="177"/>
      <c r="H2418" s="177"/>
      <c r="I2418" s="177"/>
      <c r="J2418" s="177"/>
      <c r="K2418" s="221"/>
      <c r="L2418" s="25"/>
    </row>
    <row r="2419" spans="1:12" s="169" customFormat="1" x14ac:dyDescent="0.2">
      <c r="A2419" s="138"/>
      <c r="B2419"/>
      <c r="C2419" s="138"/>
      <c r="D2419" s="138"/>
      <c r="E2419"/>
      <c r="F2419" s="177"/>
      <c r="G2419" s="177"/>
      <c r="H2419" s="177"/>
      <c r="I2419" s="177"/>
      <c r="J2419" s="177"/>
      <c r="K2419" s="221"/>
      <c r="L2419" s="25"/>
    </row>
    <row r="2420" spans="1:12" s="169" customFormat="1" x14ac:dyDescent="0.2">
      <c r="A2420" s="138"/>
      <c r="B2420"/>
      <c r="C2420" s="138"/>
      <c r="D2420" s="138"/>
      <c r="E2420"/>
      <c r="F2420" s="177"/>
      <c r="G2420" s="177"/>
      <c r="H2420" s="177"/>
      <c r="I2420" s="177"/>
      <c r="J2420" s="177"/>
      <c r="K2420" s="221"/>
      <c r="L2420" s="25"/>
    </row>
    <row r="2421" spans="1:12" s="169" customFormat="1" x14ac:dyDescent="0.2">
      <c r="A2421" s="138"/>
      <c r="B2421"/>
      <c r="C2421" s="138"/>
      <c r="D2421" s="138"/>
      <c r="E2421"/>
      <c r="F2421" s="177"/>
      <c r="G2421" s="177"/>
      <c r="H2421" s="177"/>
      <c r="I2421" s="177"/>
      <c r="J2421" s="177"/>
      <c r="K2421" s="221"/>
      <c r="L2421" s="25"/>
    </row>
    <row r="2422" spans="1:12" s="169" customFormat="1" x14ac:dyDescent="0.2">
      <c r="A2422" s="138"/>
      <c r="B2422"/>
      <c r="C2422" s="138"/>
      <c r="D2422" s="138"/>
      <c r="E2422"/>
      <c r="F2422" s="177"/>
      <c r="G2422" s="177"/>
      <c r="H2422" s="177"/>
      <c r="I2422" s="177"/>
      <c r="J2422" s="177"/>
      <c r="K2422" s="221"/>
      <c r="L2422" s="25"/>
    </row>
    <row r="2423" spans="1:12" s="169" customFormat="1" x14ac:dyDescent="0.2">
      <c r="A2423" s="138"/>
      <c r="B2423"/>
      <c r="C2423" s="138"/>
      <c r="D2423" s="138"/>
      <c r="E2423"/>
      <c r="F2423" s="177"/>
      <c r="G2423" s="177"/>
      <c r="H2423" s="177"/>
      <c r="I2423" s="177"/>
      <c r="J2423" s="177"/>
      <c r="K2423" s="221"/>
      <c r="L2423" s="25"/>
    </row>
    <row r="2424" spans="1:12" s="169" customFormat="1" x14ac:dyDescent="0.2">
      <c r="A2424" s="138"/>
      <c r="B2424"/>
      <c r="C2424" s="138"/>
      <c r="D2424" s="138"/>
      <c r="E2424"/>
      <c r="F2424" s="177"/>
      <c r="G2424" s="177"/>
      <c r="H2424" s="177"/>
      <c r="I2424" s="177"/>
      <c r="J2424" s="177"/>
      <c r="K2424" s="221"/>
      <c r="L2424" s="25"/>
    </row>
    <row r="2425" spans="1:12" s="169" customFormat="1" x14ac:dyDescent="0.2">
      <c r="A2425" s="138"/>
      <c r="B2425"/>
      <c r="C2425" s="138"/>
      <c r="D2425" s="138"/>
      <c r="E2425"/>
      <c r="F2425" s="177"/>
      <c r="G2425" s="177"/>
      <c r="H2425" s="177"/>
      <c r="I2425" s="177"/>
      <c r="J2425" s="177"/>
      <c r="K2425" s="221"/>
      <c r="L2425" s="25"/>
    </row>
    <row r="2426" spans="1:12" s="169" customFormat="1" x14ac:dyDescent="0.2">
      <c r="A2426" s="138"/>
      <c r="B2426"/>
      <c r="C2426" s="138"/>
      <c r="D2426" s="138"/>
      <c r="E2426"/>
      <c r="F2426" s="177"/>
      <c r="G2426" s="177"/>
      <c r="H2426" s="177"/>
      <c r="I2426" s="177"/>
      <c r="J2426" s="177"/>
      <c r="K2426" s="221"/>
      <c r="L2426" s="25"/>
    </row>
    <row r="2427" spans="1:12" s="169" customFormat="1" x14ac:dyDescent="0.2">
      <c r="A2427" s="138"/>
      <c r="B2427"/>
      <c r="C2427" s="138"/>
      <c r="D2427" s="138"/>
      <c r="E2427"/>
      <c r="F2427" s="177"/>
      <c r="G2427" s="177"/>
      <c r="H2427" s="177"/>
      <c r="I2427" s="177"/>
      <c r="J2427" s="177"/>
      <c r="K2427" s="221"/>
      <c r="L2427" s="25"/>
    </row>
    <row r="2428" spans="1:12" s="169" customFormat="1" x14ac:dyDescent="0.2">
      <c r="A2428" s="138"/>
      <c r="B2428"/>
      <c r="C2428" s="138"/>
      <c r="D2428" s="138"/>
      <c r="E2428"/>
      <c r="F2428" s="177"/>
      <c r="G2428" s="177"/>
      <c r="H2428" s="177"/>
      <c r="I2428" s="177"/>
      <c r="J2428" s="177"/>
      <c r="K2428" s="221"/>
      <c r="L2428" s="25"/>
    </row>
    <row r="2429" spans="1:12" s="169" customFormat="1" x14ac:dyDescent="0.2">
      <c r="A2429" s="138"/>
      <c r="B2429"/>
      <c r="C2429" s="138"/>
      <c r="D2429" s="138"/>
      <c r="E2429"/>
      <c r="F2429" s="177"/>
      <c r="G2429" s="177"/>
      <c r="H2429" s="177"/>
      <c r="I2429" s="177"/>
      <c r="J2429" s="177"/>
      <c r="K2429" s="221"/>
      <c r="L2429" s="25"/>
    </row>
    <row r="2430" spans="1:12" s="169" customFormat="1" x14ac:dyDescent="0.2">
      <c r="A2430" s="138"/>
      <c r="B2430"/>
      <c r="C2430" s="138"/>
      <c r="D2430" s="138"/>
      <c r="E2430"/>
      <c r="F2430" s="177"/>
      <c r="G2430" s="177"/>
      <c r="H2430" s="177"/>
      <c r="I2430" s="177"/>
      <c r="J2430" s="177"/>
      <c r="K2430" s="221"/>
      <c r="L2430" s="25"/>
    </row>
    <row r="2431" spans="1:12" s="169" customFormat="1" x14ac:dyDescent="0.2">
      <c r="A2431" s="138"/>
      <c r="B2431"/>
      <c r="C2431" s="138"/>
      <c r="D2431" s="138"/>
      <c r="E2431"/>
      <c r="F2431" s="177"/>
      <c r="G2431" s="177"/>
      <c r="H2431" s="177"/>
      <c r="I2431" s="177"/>
      <c r="J2431" s="177"/>
      <c r="K2431" s="221"/>
      <c r="L2431" s="25"/>
    </row>
    <row r="2432" spans="1:12" s="169" customFormat="1" x14ac:dyDescent="0.2">
      <c r="A2432" s="138"/>
      <c r="B2432"/>
      <c r="C2432" s="138"/>
      <c r="D2432" s="138"/>
      <c r="E2432"/>
      <c r="F2432" s="177"/>
      <c r="G2432" s="177"/>
      <c r="H2432" s="177"/>
      <c r="I2432" s="177"/>
      <c r="J2432" s="177"/>
      <c r="K2432" s="221"/>
      <c r="L2432" s="25"/>
    </row>
    <row r="2433" spans="1:12" s="169" customFormat="1" x14ac:dyDescent="0.2">
      <c r="A2433" s="138"/>
      <c r="B2433"/>
      <c r="C2433" s="138"/>
      <c r="D2433" s="138"/>
      <c r="E2433"/>
      <c r="F2433" s="177"/>
      <c r="G2433" s="177"/>
      <c r="H2433" s="177"/>
      <c r="I2433" s="177"/>
      <c r="J2433" s="177"/>
      <c r="K2433" s="221"/>
      <c r="L2433" s="25"/>
    </row>
    <row r="2434" spans="1:12" s="169" customFormat="1" x14ac:dyDescent="0.2">
      <c r="A2434" s="138"/>
      <c r="B2434"/>
      <c r="C2434" s="138"/>
      <c r="D2434" s="138"/>
      <c r="E2434"/>
      <c r="F2434" s="177"/>
      <c r="G2434" s="177"/>
      <c r="H2434" s="177"/>
      <c r="I2434" s="177"/>
      <c r="J2434" s="177"/>
      <c r="K2434" s="221"/>
      <c r="L2434" s="25"/>
    </row>
    <row r="2435" spans="1:12" s="169" customFormat="1" x14ac:dyDescent="0.2">
      <c r="A2435" s="138"/>
      <c r="B2435"/>
      <c r="C2435" s="138"/>
      <c r="D2435" s="138"/>
      <c r="E2435"/>
      <c r="F2435" s="177"/>
      <c r="G2435" s="177"/>
      <c r="H2435" s="177"/>
      <c r="I2435" s="177"/>
      <c r="J2435" s="177"/>
      <c r="K2435" s="221"/>
      <c r="L2435" s="25"/>
    </row>
    <row r="2436" spans="1:12" s="169" customFormat="1" x14ac:dyDescent="0.2">
      <c r="A2436" s="138"/>
      <c r="B2436"/>
      <c r="C2436" s="138"/>
      <c r="D2436" s="138"/>
      <c r="E2436"/>
      <c r="F2436" s="177"/>
      <c r="G2436" s="177"/>
      <c r="H2436" s="177"/>
      <c r="I2436" s="177"/>
      <c r="J2436" s="177"/>
      <c r="K2436" s="221"/>
      <c r="L2436" s="25"/>
    </row>
    <row r="2437" spans="1:12" s="169" customFormat="1" x14ac:dyDescent="0.2">
      <c r="A2437" s="138"/>
      <c r="B2437"/>
      <c r="C2437" s="138"/>
      <c r="D2437" s="138"/>
      <c r="E2437"/>
      <c r="F2437" s="177"/>
      <c r="G2437" s="177"/>
      <c r="H2437" s="177"/>
      <c r="I2437" s="177"/>
      <c r="J2437" s="177"/>
      <c r="K2437" s="221"/>
      <c r="L2437" s="25"/>
    </row>
    <row r="2438" spans="1:12" s="169" customFormat="1" x14ac:dyDescent="0.2">
      <c r="A2438" s="138"/>
      <c r="B2438"/>
      <c r="C2438" s="138"/>
      <c r="D2438" s="138"/>
      <c r="E2438"/>
      <c r="F2438" s="177"/>
      <c r="G2438" s="177"/>
      <c r="H2438" s="177"/>
      <c r="I2438" s="177"/>
      <c r="J2438" s="177"/>
      <c r="K2438" s="221"/>
      <c r="L2438" s="25"/>
    </row>
    <row r="2439" spans="1:12" s="169" customFormat="1" x14ac:dyDescent="0.2">
      <c r="A2439" s="138"/>
      <c r="B2439"/>
      <c r="C2439" s="138"/>
      <c r="D2439" s="138"/>
      <c r="E2439"/>
      <c r="F2439" s="177"/>
      <c r="G2439" s="177"/>
      <c r="H2439" s="177"/>
      <c r="I2439" s="177"/>
      <c r="J2439" s="177"/>
      <c r="K2439" s="221"/>
      <c r="L2439" s="25"/>
    </row>
    <row r="2440" spans="1:12" s="169" customFormat="1" x14ac:dyDescent="0.2">
      <c r="A2440" s="138"/>
      <c r="B2440"/>
      <c r="C2440" s="138"/>
      <c r="D2440" s="138"/>
      <c r="E2440"/>
      <c r="F2440" s="177"/>
      <c r="G2440" s="177"/>
      <c r="H2440" s="177"/>
      <c r="I2440" s="177"/>
      <c r="J2440" s="177"/>
      <c r="K2440" s="221"/>
      <c r="L2440" s="25"/>
    </row>
    <row r="2441" spans="1:12" s="169" customFormat="1" x14ac:dyDescent="0.2">
      <c r="A2441" s="138"/>
      <c r="B2441"/>
      <c r="C2441" s="138"/>
      <c r="D2441" s="138"/>
      <c r="E2441"/>
      <c r="F2441" s="177"/>
      <c r="G2441" s="177"/>
      <c r="H2441" s="177"/>
      <c r="I2441" s="177"/>
      <c r="J2441" s="177"/>
      <c r="K2441" s="221"/>
      <c r="L2441" s="25"/>
    </row>
    <row r="2442" spans="1:12" s="169" customFormat="1" x14ac:dyDescent="0.2">
      <c r="A2442" s="138"/>
      <c r="B2442"/>
      <c r="C2442" s="138"/>
      <c r="D2442" s="138"/>
      <c r="E2442"/>
      <c r="F2442" s="177"/>
      <c r="G2442" s="177"/>
      <c r="H2442" s="177"/>
      <c r="I2442" s="177"/>
      <c r="J2442" s="177"/>
      <c r="K2442" s="221"/>
      <c r="L2442" s="25"/>
    </row>
    <row r="2443" spans="1:12" s="169" customFormat="1" x14ac:dyDescent="0.2">
      <c r="A2443" s="138"/>
      <c r="B2443"/>
      <c r="C2443" s="138"/>
      <c r="D2443" s="138"/>
      <c r="E2443"/>
      <c r="F2443" s="177"/>
      <c r="G2443" s="177"/>
      <c r="H2443" s="177"/>
      <c r="I2443" s="177"/>
      <c r="J2443" s="177"/>
      <c r="K2443" s="221"/>
      <c r="L2443" s="25"/>
    </row>
    <row r="2444" spans="1:12" s="169" customFormat="1" x14ac:dyDescent="0.2">
      <c r="A2444" s="138"/>
      <c r="B2444"/>
      <c r="C2444" s="138"/>
      <c r="D2444" s="138"/>
      <c r="E2444"/>
      <c r="F2444" s="177"/>
      <c r="G2444" s="177"/>
      <c r="H2444" s="177"/>
      <c r="I2444" s="177"/>
      <c r="J2444" s="177"/>
      <c r="K2444" s="221"/>
      <c r="L2444" s="25"/>
    </row>
    <row r="2445" spans="1:12" s="169" customFormat="1" x14ac:dyDescent="0.2">
      <c r="A2445" s="138"/>
      <c r="B2445"/>
      <c r="C2445" s="138"/>
      <c r="D2445" s="138"/>
      <c r="E2445"/>
      <c r="F2445" s="177"/>
      <c r="G2445" s="177"/>
      <c r="H2445" s="177"/>
      <c r="I2445" s="177"/>
      <c r="J2445" s="177"/>
      <c r="K2445" s="221"/>
      <c r="L2445" s="25"/>
    </row>
    <row r="2446" spans="1:12" s="169" customFormat="1" x14ac:dyDescent="0.2">
      <c r="A2446" s="138"/>
      <c r="B2446"/>
      <c r="C2446" s="138"/>
      <c r="D2446" s="138"/>
      <c r="E2446"/>
      <c r="F2446" s="177"/>
      <c r="G2446" s="177"/>
      <c r="H2446" s="177"/>
      <c r="I2446" s="177"/>
      <c r="J2446" s="177"/>
      <c r="K2446" s="221"/>
      <c r="L2446" s="25"/>
    </row>
    <row r="2447" spans="1:12" s="169" customFormat="1" x14ac:dyDescent="0.2">
      <c r="A2447" s="138"/>
      <c r="B2447"/>
      <c r="C2447" s="138"/>
      <c r="D2447" s="138"/>
      <c r="E2447"/>
      <c r="F2447" s="177"/>
      <c r="G2447" s="177"/>
      <c r="H2447" s="177"/>
      <c r="I2447" s="177"/>
      <c r="J2447" s="177"/>
      <c r="K2447" s="221"/>
      <c r="L2447" s="25"/>
    </row>
    <row r="2448" spans="1:12" s="169" customFormat="1" x14ac:dyDescent="0.2">
      <c r="A2448" s="138"/>
      <c r="B2448"/>
      <c r="C2448" s="138"/>
      <c r="D2448" s="138"/>
      <c r="E2448"/>
      <c r="F2448" s="177"/>
      <c r="G2448" s="177"/>
      <c r="H2448" s="177"/>
      <c r="I2448" s="177"/>
      <c r="J2448" s="177"/>
      <c r="K2448" s="221"/>
      <c r="L2448" s="25"/>
    </row>
    <row r="2449" spans="1:12" s="169" customFormat="1" x14ac:dyDescent="0.2">
      <c r="A2449" s="138"/>
      <c r="B2449"/>
      <c r="C2449" s="138"/>
      <c r="D2449" s="138"/>
      <c r="E2449"/>
      <c r="F2449" s="177"/>
      <c r="G2449" s="177"/>
      <c r="H2449" s="177"/>
      <c r="I2449" s="177"/>
      <c r="J2449" s="177"/>
      <c r="K2449" s="221"/>
      <c r="L2449" s="25"/>
    </row>
    <row r="2450" spans="1:12" s="169" customFormat="1" x14ac:dyDescent="0.2">
      <c r="A2450" s="138"/>
      <c r="B2450"/>
      <c r="C2450" s="138"/>
      <c r="D2450" s="138"/>
      <c r="E2450"/>
      <c r="F2450" s="177"/>
      <c r="G2450" s="177"/>
      <c r="H2450" s="177"/>
      <c r="I2450" s="177"/>
      <c r="J2450" s="177"/>
      <c r="K2450" s="221"/>
      <c r="L2450" s="25"/>
    </row>
    <row r="2451" spans="1:12" s="169" customFormat="1" x14ac:dyDescent="0.2">
      <c r="A2451" s="138"/>
      <c r="B2451"/>
      <c r="C2451" s="138"/>
      <c r="D2451" s="138"/>
      <c r="E2451"/>
      <c r="F2451" s="177"/>
      <c r="G2451" s="177"/>
      <c r="H2451" s="177"/>
      <c r="I2451" s="177"/>
      <c r="J2451" s="177"/>
      <c r="K2451" s="221"/>
      <c r="L2451" s="25"/>
    </row>
    <row r="2452" spans="1:12" s="169" customFormat="1" x14ac:dyDescent="0.2">
      <c r="A2452" s="138"/>
      <c r="B2452"/>
      <c r="C2452" s="138"/>
      <c r="D2452" s="138"/>
      <c r="E2452"/>
      <c r="F2452" s="177"/>
      <c r="G2452" s="177"/>
      <c r="H2452" s="177"/>
      <c r="I2452" s="177"/>
      <c r="J2452" s="177"/>
      <c r="K2452" s="221"/>
      <c r="L2452" s="25"/>
    </row>
    <row r="2453" spans="1:12" s="169" customFormat="1" x14ac:dyDescent="0.2">
      <c r="A2453" s="138"/>
      <c r="B2453"/>
      <c r="C2453" s="138"/>
      <c r="D2453" s="138"/>
      <c r="E2453"/>
      <c r="F2453" s="177"/>
      <c r="G2453" s="177"/>
      <c r="H2453" s="177"/>
      <c r="I2453" s="177"/>
      <c r="J2453" s="177"/>
      <c r="K2453" s="221"/>
      <c r="L2453" s="25"/>
    </row>
    <row r="2454" spans="1:12" s="169" customFormat="1" x14ac:dyDescent="0.2">
      <c r="A2454" s="138"/>
      <c r="B2454"/>
      <c r="C2454" s="138"/>
      <c r="D2454" s="138"/>
      <c r="E2454"/>
      <c r="F2454" s="177"/>
      <c r="G2454" s="177"/>
      <c r="H2454" s="177"/>
      <c r="I2454" s="177"/>
      <c r="J2454" s="177"/>
      <c r="K2454" s="221"/>
      <c r="L2454" s="25"/>
    </row>
    <row r="2455" spans="1:12" s="169" customFormat="1" x14ac:dyDescent="0.2">
      <c r="A2455" s="138"/>
      <c r="B2455"/>
      <c r="C2455" s="138"/>
      <c r="D2455" s="138"/>
      <c r="E2455"/>
      <c r="F2455" s="177"/>
      <c r="G2455" s="177"/>
      <c r="H2455" s="177"/>
      <c r="I2455" s="177"/>
      <c r="J2455" s="177"/>
      <c r="K2455" s="221"/>
      <c r="L2455" s="25"/>
    </row>
    <row r="2456" spans="1:12" s="169" customFormat="1" x14ac:dyDescent="0.2">
      <c r="A2456" s="138"/>
      <c r="B2456"/>
      <c r="C2456" s="138"/>
      <c r="D2456" s="138"/>
      <c r="E2456"/>
      <c r="F2456" s="177"/>
      <c r="G2456" s="177"/>
      <c r="H2456" s="177"/>
      <c r="I2456" s="177"/>
      <c r="J2456" s="177"/>
      <c r="K2456" s="221"/>
      <c r="L2456" s="25"/>
    </row>
    <row r="2457" spans="1:12" s="169" customFormat="1" x14ac:dyDescent="0.2">
      <c r="A2457" s="138"/>
      <c r="B2457"/>
      <c r="C2457" s="138"/>
      <c r="D2457" s="138"/>
      <c r="E2457"/>
      <c r="F2457" s="177"/>
      <c r="G2457" s="177"/>
      <c r="H2457" s="177"/>
      <c r="I2457" s="177"/>
      <c r="J2457" s="177"/>
      <c r="K2457" s="221"/>
      <c r="L2457" s="25"/>
    </row>
    <row r="2458" spans="1:12" s="169" customFormat="1" x14ac:dyDescent="0.2">
      <c r="A2458" s="138"/>
      <c r="B2458"/>
      <c r="C2458" s="138"/>
      <c r="D2458" s="138"/>
      <c r="E2458"/>
      <c r="F2458" s="177"/>
      <c r="G2458" s="177"/>
      <c r="H2458" s="177"/>
      <c r="I2458" s="177"/>
      <c r="J2458" s="177"/>
      <c r="K2458" s="221"/>
      <c r="L2458" s="25"/>
    </row>
    <row r="2459" spans="1:12" s="169" customFormat="1" x14ac:dyDescent="0.2">
      <c r="A2459" s="138"/>
      <c r="B2459"/>
      <c r="C2459" s="138"/>
      <c r="D2459" s="138"/>
      <c r="E2459"/>
      <c r="F2459" s="177"/>
      <c r="G2459" s="177"/>
      <c r="H2459" s="177"/>
      <c r="I2459" s="177"/>
      <c r="J2459" s="177"/>
      <c r="K2459" s="221"/>
      <c r="L2459" s="25"/>
    </row>
    <row r="2460" spans="1:12" s="169" customFormat="1" x14ac:dyDescent="0.2">
      <c r="A2460" s="138"/>
      <c r="B2460"/>
      <c r="C2460" s="138"/>
      <c r="D2460" s="138"/>
      <c r="E2460"/>
      <c r="F2460" s="177"/>
      <c r="G2460" s="177"/>
      <c r="H2460" s="177"/>
      <c r="I2460" s="177"/>
      <c r="J2460" s="177"/>
      <c r="K2460" s="221"/>
      <c r="L2460" s="25"/>
    </row>
    <row r="2461" spans="1:12" s="169" customFormat="1" x14ac:dyDescent="0.2">
      <c r="A2461" s="138"/>
      <c r="B2461"/>
      <c r="C2461" s="138"/>
      <c r="D2461" s="138"/>
      <c r="E2461"/>
      <c r="F2461" s="177"/>
      <c r="G2461" s="177"/>
      <c r="H2461" s="177"/>
      <c r="I2461" s="177"/>
      <c r="J2461" s="177"/>
      <c r="K2461" s="221"/>
      <c r="L2461" s="25"/>
    </row>
    <row r="2462" spans="1:12" s="169" customFormat="1" x14ac:dyDescent="0.2">
      <c r="A2462" s="138"/>
      <c r="B2462"/>
      <c r="C2462" s="138"/>
      <c r="D2462" s="138"/>
      <c r="E2462"/>
      <c r="F2462" s="177"/>
      <c r="G2462" s="177"/>
      <c r="H2462" s="177"/>
      <c r="I2462" s="177"/>
      <c r="J2462" s="177"/>
      <c r="K2462" s="221"/>
      <c r="L2462" s="25"/>
    </row>
    <row r="2463" spans="1:12" s="169" customFormat="1" x14ac:dyDescent="0.2">
      <c r="A2463" s="138"/>
      <c r="B2463"/>
      <c r="C2463" s="138"/>
      <c r="D2463" s="138"/>
      <c r="E2463"/>
      <c r="F2463" s="177"/>
      <c r="G2463" s="177"/>
      <c r="H2463" s="177"/>
      <c r="I2463" s="177"/>
      <c r="J2463" s="177"/>
      <c r="K2463" s="221"/>
      <c r="L2463" s="25"/>
    </row>
    <row r="2464" spans="1:12" s="169" customFormat="1" x14ac:dyDescent="0.2">
      <c r="A2464" s="138"/>
      <c r="B2464"/>
      <c r="C2464" s="138"/>
      <c r="D2464" s="138"/>
      <c r="E2464"/>
      <c r="F2464" s="177"/>
      <c r="G2464" s="177"/>
      <c r="H2464" s="177"/>
      <c r="I2464" s="177"/>
      <c r="J2464" s="177"/>
      <c r="K2464" s="221"/>
      <c r="L2464" s="25"/>
    </row>
    <row r="2465" spans="1:12" s="169" customFormat="1" x14ac:dyDescent="0.2">
      <c r="A2465" s="138"/>
      <c r="B2465"/>
      <c r="C2465" s="138"/>
      <c r="D2465" s="138"/>
      <c r="E2465"/>
      <c r="F2465" s="177"/>
      <c r="G2465" s="177"/>
      <c r="H2465" s="177"/>
      <c r="I2465" s="177"/>
      <c r="J2465" s="177"/>
      <c r="K2465" s="221"/>
      <c r="L2465" s="25"/>
    </row>
    <row r="2466" spans="1:12" s="169" customFormat="1" x14ac:dyDescent="0.2">
      <c r="A2466" s="138"/>
      <c r="B2466"/>
      <c r="C2466" s="138"/>
      <c r="D2466" s="138"/>
      <c r="E2466"/>
      <c r="F2466" s="177"/>
      <c r="G2466" s="177"/>
      <c r="H2466" s="177"/>
      <c r="I2466" s="177"/>
      <c r="J2466" s="177"/>
      <c r="K2466" s="221"/>
      <c r="L2466" s="25"/>
    </row>
    <row r="2467" spans="1:12" s="169" customFormat="1" x14ac:dyDescent="0.2">
      <c r="A2467" s="138"/>
      <c r="B2467"/>
      <c r="C2467" s="138"/>
      <c r="D2467" s="138"/>
      <c r="E2467"/>
      <c r="F2467" s="177"/>
      <c r="G2467" s="177"/>
      <c r="H2467" s="177"/>
      <c r="I2467" s="177"/>
      <c r="J2467" s="177"/>
      <c r="K2467" s="221"/>
      <c r="L2467" s="25"/>
    </row>
    <row r="2468" spans="1:12" s="169" customFormat="1" x14ac:dyDescent="0.2">
      <c r="A2468" s="138"/>
      <c r="B2468"/>
      <c r="C2468" s="138"/>
      <c r="D2468" s="138"/>
      <c r="E2468"/>
      <c r="F2468" s="177"/>
      <c r="G2468" s="177"/>
      <c r="H2468" s="177"/>
      <c r="I2468" s="177"/>
      <c r="J2468" s="177"/>
      <c r="K2468" s="221"/>
      <c r="L2468" s="25"/>
    </row>
    <row r="2469" spans="1:12" s="169" customFormat="1" x14ac:dyDescent="0.2">
      <c r="A2469" s="138"/>
      <c r="B2469"/>
      <c r="C2469" s="138"/>
      <c r="D2469" s="138"/>
      <c r="E2469"/>
      <c r="F2469" s="177"/>
      <c r="G2469" s="177"/>
      <c r="H2469" s="177"/>
      <c r="I2469" s="177"/>
      <c r="J2469" s="177"/>
      <c r="K2469" s="221"/>
      <c r="L2469" s="25"/>
    </row>
    <row r="2470" spans="1:12" s="169" customFormat="1" x14ac:dyDescent="0.2">
      <c r="A2470" s="138"/>
      <c r="B2470"/>
      <c r="C2470" s="138"/>
      <c r="D2470" s="138"/>
      <c r="E2470"/>
      <c r="F2470" s="177"/>
      <c r="G2470" s="177"/>
      <c r="H2470" s="177"/>
      <c r="I2470" s="177"/>
      <c r="J2470" s="177"/>
      <c r="K2470" s="221"/>
      <c r="L2470" s="25"/>
    </row>
    <row r="2471" spans="1:12" s="169" customFormat="1" x14ac:dyDescent="0.2">
      <c r="A2471" s="138"/>
      <c r="B2471"/>
      <c r="C2471" s="138"/>
      <c r="D2471" s="138"/>
      <c r="E2471"/>
      <c r="F2471" s="177"/>
      <c r="G2471" s="177"/>
      <c r="H2471" s="177"/>
      <c r="I2471" s="177"/>
      <c r="J2471" s="177"/>
      <c r="K2471" s="221"/>
      <c r="L2471" s="25"/>
    </row>
    <row r="2472" spans="1:12" s="169" customFormat="1" x14ac:dyDescent="0.2">
      <c r="A2472" s="138"/>
      <c r="B2472"/>
      <c r="C2472" s="138"/>
      <c r="D2472" s="138"/>
      <c r="E2472"/>
      <c r="F2472" s="177"/>
      <c r="G2472" s="177"/>
      <c r="H2472" s="177"/>
      <c r="I2472" s="177"/>
      <c r="J2472" s="177"/>
      <c r="K2472" s="221"/>
      <c r="L2472" s="25"/>
    </row>
    <row r="2473" spans="1:12" s="169" customFormat="1" x14ac:dyDescent="0.2">
      <c r="A2473" s="138"/>
      <c r="B2473"/>
      <c r="C2473" s="138"/>
      <c r="D2473" s="138"/>
      <c r="E2473"/>
      <c r="F2473" s="177"/>
      <c r="G2473" s="177"/>
      <c r="H2473" s="177"/>
      <c r="I2473" s="177"/>
      <c r="J2473" s="177"/>
      <c r="K2473" s="221"/>
      <c r="L2473" s="25"/>
    </row>
    <row r="2474" spans="1:12" s="169" customFormat="1" x14ac:dyDescent="0.2">
      <c r="A2474" s="138"/>
      <c r="B2474"/>
      <c r="C2474" s="138"/>
      <c r="D2474" s="138"/>
      <c r="E2474"/>
      <c r="F2474" s="177"/>
      <c r="G2474" s="177"/>
      <c r="H2474" s="177"/>
      <c r="I2474" s="177"/>
      <c r="J2474" s="177"/>
      <c r="K2474" s="221"/>
      <c r="L2474" s="25"/>
    </row>
    <row r="2475" spans="1:12" s="169" customFormat="1" x14ac:dyDescent="0.2">
      <c r="A2475" s="138"/>
      <c r="B2475"/>
      <c r="C2475" s="138"/>
      <c r="D2475" s="138"/>
      <c r="E2475"/>
      <c r="F2475" s="177"/>
      <c r="G2475" s="177"/>
      <c r="H2475" s="177"/>
      <c r="I2475" s="177"/>
      <c r="J2475" s="177"/>
      <c r="K2475" s="221"/>
      <c r="L2475" s="25"/>
    </row>
    <row r="2476" spans="1:12" s="169" customFormat="1" x14ac:dyDescent="0.2">
      <c r="A2476" s="138"/>
      <c r="B2476"/>
      <c r="C2476" s="138"/>
      <c r="D2476" s="138"/>
      <c r="E2476"/>
      <c r="F2476" s="177"/>
      <c r="G2476" s="177"/>
      <c r="H2476" s="177"/>
      <c r="I2476" s="177"/>
      <c r="J2476" s="177"/>
      <c r="K2476" s="221"/>
      <c r="L2476" s="25"/>
    </row>
    <row r="2477" spans="1:12" s="169" customFormat="1" x14ac:dyDescent="0.2">
      <c r="A2477" s="138"/>
      <c r="B2477"/>
      <c r="C2477" s="138"/>
      <c r="D2477" s="138"/>
      <c r="E2477"/>
      <c r="F2477" s="177"/>
      <c r="G2477" s="177"/>
      <c r="H2477" s="177"/>
      <c r="I2477" s="177"/>
      <c r="J2477" s="177"/>
      <c r="K2477" s="221"/>
      <c r="L2477" s="25"/>
    </row>
    <row r="2478" spans="1:12" s="169" customFormat="1" x14ac:dyDescent="0.2">
      <c r="A2478" s="138"/>
      <c r="B2478"/>
      <c r="C2478" s="138"/>
      <c r="D2478" s="138"/>
      <c r="E2478"/>
      <c r="F2478" s="177"/>
      <c r="G2478" s="177"/>
      <c r="H2478" s="177"/>
      <c r="I2478" s="177"/>
      <c r="J2478" s="177"/>
      <c r="K2478" s="221"/>
      <c r="L2478" s="25"/>
    </row>
    <row r="2479" spans="1:12" s="169" customFormat="1" x14ac:dyDescent="0.2">
      <c r="A2479" s="138"/>
      <c r="B2479"/>
      <c r="C2479" s="138"/>
      <c r="D2479" s="138"/>
      <c r="E2479"/>
      <c r="F2479" s="177"/>
      <c r="G2479" s="177"/>
      <c r="H2479" s="177"/>
      <c r="I2479" s="177"/>
      <c r="J2479" s="177"/>
      <c r="K2479" s="221"/>
      <c r="L2479" s="25"/>
    </row>
    <row r="2480" spans="1:12" s="169" customFormat="1" x14ac:dyDescent="0.2">
      <c r="A2480" s="138"/>
      <c r="B2480"/>
      <c r="C2480" s="138"/>
      <c r="D2480" s="138"/>
      <c r="E2480"/>
      <c r="F2480" s="177"/>
      <c r="G2480" s="177"/>
      <c r="H2480" s="177"/>
      <c r="I2480" s="177"/>
      <c r="J2480" s="177"/>
      <c r="K2480" s="221"/>
      <c r="L2480" s="25"/>
    </row>
    <row r="2481" spans="1:12" s="169" customFormat="1" x14ac:dyDescent="0.2">
      <c r="A2481" s="138"/>
      <c r="B2481"/>
      <c r="C2481" s="138"/>
      <c r="D2481" s="138"/>
      <c r="E2481"/>
      <c r="F2481" s="177"/>
      <c r="G2481" s="177"/>
      <c r="H2481" s="177"/>
      <c r="I2481" s="177"/>
      <c r="J2481" s="177"/>
      <c r="K2481" s="221"/>
      <c r="L2481" s="25"/>
    </row>
    <row r="2482" spans="1:12" s="169" customFormat="1" x14ac:dyDescent="0.2">
      <c r="A2482" s="138"/>
      <c r="B2482"/>
      <c r="C2482" s="138"/>
      <c r="D2482" s="138"/>
      <c r="E2482"/>
      <c r="F2482" s="177"/>
      <c r="G2482" s="177"/>
      <c r="H2482" s="177"/>
      <c r="I2482" s="177"/>
      <c r="J2482" s="177"/>
      <c r="K2482" s="221"/>
      <c r="L2482" s="25"/>
    </row>
    <row r="2483" spans="1:12" s="169" customFormat="1" x14ac:dyDescent="0.2">
      <c r="A2483" s="138"/>
      <c r="B2483"/>
      <c r="C2483" s="138"/>
      <c r="D2483" s="138"/>
      <c r="E2483"/>
      <c r="F2483" s="177"/>
      <c r="G2483" s="177"/>
      <c r="H2483" s="177"/>
      <c r="I2483" s="177"/>
      <c r="J2483" s="177"/>
      <c r="K2483" s="221"/>
      <c r="L2483" s="25"/>
    </row>
    <row r="2484" spans="1:12" s="169" customFormat="1" x14ac:dyDescent="0.2">
      <c r="A2484" s="138"/>
      <c r="B2484"/>
      <c r="C2484" s="138"/>
      <c r="D2484" s="138"/>
      <c r="E2484"/>
      <c r="F2484" s="177"/>
      <c r="G2484" s="177"/>
      <c r="H2484" s="177"/>
      <c r="I2484" s="177"/>
      <c r="J2484" s="177"/>
      <c r="K2484" s="221"/>
      <c r="L2484" s="25"/>
    </row>
    <row r="2485" spans="1:12" s="169" customFormat="1" x14ac:dyDescent="0.2">
      <c r="A2485" s="138"/>
      <c r="B2485"/>
      <c r="C2485" s="138"/>
      <c r="D2485" s="138"/>
      <c r="E2485"/>
      <c r="F2485" s="177"/>
      <c r="G2485" s="177"/>
      <c r="H2485" s="177"/>
      <c r="I2485" s="177"/>
      <c r="J2485" s="177"/>
      <c r="K2485" s="221"/>
      <c r="L2485" s="25"/>
    </row>
    <row r="2486" spans="1:12" s="169" customFormat="1" x14ac:dyDescent="0.2">
      <c r="A2486" s="138"/>
      <c r="B2486"/>
      <c r="C2486" s="138"/>
      <c r="D2486" s="138"/>
      <c r="E2486"/>
      <c r="F2486" s="177"/>
      <c r="G2486" s="177"/>
      <c r="H2486" s="177"/>
      <c r="I2486" s="177"/>
      <c r="J2486" s="177"/>
      <c r="K2486" s="221"/>
      <c r="L2486" s="25"/>
    </row>
    <row r="2487" spans="1:12" s="169" customFormat="1" x14ac:dyDescent="0.2">
      <c r="A2487" s="138"/>
      <c r="B2487"/>
      <c r="C2487" s="138"/>
      <c r="D2487" s="138"/>
      <c r="E2487"/>
      <c r="F2487" s="177"/>
      <c r="G2487" s="177"/>
      <c r="H2487" s="177"/>
      <c r="I2487" s="177"/>
      <c r="J2487" s="177"/>
      <c r="K2487" s="221"/>
      <c r="L2487" s="25"/>
    </row>
    <row r="2488" spans="1:12" s="169" customFormat="1" x14ac:dyDescent="0.2">
      <c r="A2488" s="138"/>
      <c r="B2488"/>
      <c r="C2488" s="138"/>
      <c r="D2488" s="138"/>
      <c r="E2488"/>
      <c r="F2488" s="177"/>
      <c r="G2488" s="177"/>
      <c r="H2488" s="177"/>
      <c r="I2488" s="177"/>
      <c r="J2488" s="177"/>
      <c r="K2488" s="221"/>
      <c r="L2488" s="25"/>
    </row>
    <row r="2489" spans="1:12" s="169" customFormat="1" x14ac:dyDescent="0.2">
      <c r="A2489" s="138"/>
      <c r="B2489"/>
      <c r="C2489" s="138"/>
      <c r="D2489" s="138"/>
      <c r="E2489"/>
      <c r="F2489" s="177"/>
      <c r="G2489" s="177"/>
      <c r="H2489" s="177"/>
      <c r="I2489" s="177"/>
      <c r="J2489" s="177"/>
      <c r="K2489" s="221"/>
      <c r="L2489" s="25"/>
    </row>
    <row r="2490" spans="1:12" s="169" customFormat="1" x14ac:dyDescent="0.2">
      <c r="A2490" s="138"/>
      <c r="B2490"/>
      <c r="C2490" s="138"/>
      <c r="D2490" s="138"/>
      <c r="E2490"/>
      <c r="F2490" s="177"/>
      <c r="G2490" s="177"/>
      <c r="H2490" s="177"/>
      <c r="I2490" s="177"/>
      <c r="J2490" s="177"/>
      <c r="K2490" s="221"/>
      <c r="L2490" s="25"/>
    </row>
    <row r="2491" spans="1:12" s="169" customFormat="1" x14ac:dyDescent="0.2">
      <c r="A2491" s="138"/>
      <c r="B2491"/>
      <c r="C2491" s="138"/>
      <c r="D2491" s="138"/>
      <c r="E2491"/>
      <c r="F2491" s="177"/>
      <c r="G2491" s="177"/>
      <c r="H2491" s="177"/>
      <c r="I2491" s="177"/>
      <c r="J2491" s="177"/>
      <c r="K2491" s="221"/>
      <c r="L2491" s="25"/>
    </row>
    <row r="2492" spans="1:12" s="169" customFormat="1" x14ac:dyDescent="0.2">
      <c r="A2492" s="138"/>
      <c r="B2492"/>
      <c r="C2492" s="138"/>
      <c r="D2492" s="138"/>
      <c r="E2492"/>
      <c r="F2492" s="177"/>
      <c r="G2492" s="177"/>
      <c r="H2492" s="177"/>
      <c r="I2492" s="177"/>
      <c r="J2492" s="177"/>
      <c r="K2492" s="221"/>
      <c r="L2492" s="25"/>
    </row>
    <row r="2493" spans="1:12" s="169" customFormat="1" x14ac:dyDescent="0.2">
      <c r="A2493" s="138"/>
      <c r="B2493"/>
      <c r="C2493" s="138"/>
      <c r="D2493" s="138"/>
      <c r="E2493"/>
      <c r="F2493" s="177"/>
      <c r="G2493" s="177"/>
      <c r="H2493" s="177"/>
      <c r="I2493" s="177"/>
      <c r="J2493" s="177"/>
      <c r="K2493" s="221"/>
      <c r="L2493" s="25"/>
    </row>
    <row r="2494" spans="1:12" s="169" customFormat="1" x14ac:dyDescent="0.2">
      <c r="A2494" s="138"/>
      <c r="B2494"/>
      <c r="C2494" s="138"/>
      <c r="D2494" s="138"/>
      <c r="E2494"/>
      <c r="F2494" s="177"/>
      <c r="G2494" s="177"/>
      <c r="H2494" s="177"/>
      <c r="I2494" s="177"/>
      <c r="J2494" s="177"/>
      <c r="K2494" s="221"/>
      <c r="L2494" s="25"/>
    </row>
    <row r="2495" spans="1:12" s="169" customFormat="1" x14ac:dyDescent="0.2">
      <c r="A2495" s="138"/>
      <c r="B2495"/>
      <c r="C2495" s="138"/>
      <c r="D2495" s="138"/>
      <c r="E2495"/>
      <c r="F2495" s="177"/>
      <c r="G2495" s="177"/>
      <c r="H2495" s="177"/>
      <c r="I2495" s="177"/>
      <c r="J2495" s="177"/>
      <c r="K2495" s="221"/>
      <c r="L2495" s="25"/>
    </row>
    <row r="2496" spans="1:12" s="169" customFormat="1" x14ac:dyDescent="0.2">
      <c r="A2496" s="138"/>
      <c r="B2496"/>
      <c r="C2496" s="138"/>
      <c r="D2496" s="138"/>
      <c r="E2496"/>
      <c r="F2496" s="177"/>
      <c r="G2496" s="177"/>
      <c r="H2496" s="177"/>
      <c r="I2496" s="177"/>
      <c r="J2496" s="177"/>
      <c r="K2496" s="221"/>
      <c r="L2496" s="25"/>
    </row>
    <row r="2497" spans="1:12" s="169" customFormat="1" x14ac:dyDescent="0.2">
      <c r="A2497" s="138"/>
      <c r="B2497"/>
      <c r="C2497" s="138"/>
      <c r="D2497" s="138"/>
      <c r="E2497"/>
      <c r="F2497" s="177"/>
      <c r="G2497" s="177"/>
      <c r="H2497" s="177"/>
      <c r="I2497" s="177"/>
      <c r="J2497" s="177"/>
      <c r="K2497" s="221"/>
      <c r="L2497" s="25"/>
    </row>
    <row r="2498" spans="1:12" s="169" customFormat="1" x14ac:dyDescent="0.2">
      <c r="A2498" s="138"/>
      <c r="B2498"/>
      <c r="C2498" s="138"/>
      <c r="D2498" s="138"/>
      <c r="E2498"/>
      <c r="F2498" s="177"/>
      <c r="G2498" s="177"/>
      <c r="H2498" s="177"/>
      <c r="I2498" s="177"/>
      <c r="J2498" s="177"/>
      <c r="K2498" s="221"/>
      <c r="L2498" s="25"/>
    </row>
    <row r="2499" spans="1:12" s="169" customFormat="1" x14ac:dyDescent="0.2">
      <c r="A2499" s="138"/>
      <c r="B2499"/>
      <c r="C2499" s="138"/>
      <c r="D2499" s="138"/>
      <c r="E2499"/>
      <c r="F2499" s="177"/>
      <c r="G2499" s="177"/>
      <c r="H2499" s="177"/>
      <c r="I2499" s="177"/>
      <c r="J2499" s="177"/>
      <c r="K2499" s="221"/>
      <c r="L2499" s="25"/>
    </row>
    <row r="2500" spans="1:12" s="169" customFormat="1" x14ac:dyDescent="0.2">
      <c r="A2500" s="138"/>
      <c r="B2500"/>
      <c r="C2500" s="138"/>
      <c r="D2500" s="138"/>
      <c r="E2500"/>
      <c r="F2500" s="177"/>
      <c r="G2500" s="177"/>
      <c r="H2500" s="177"/>
      <c r="I2500" s="177"/>
      <c r="J2500" s="177"/>
      <c r="K2500" s="221"/>
      <c r="L2500" s="25"/>
    </row>
    <row r="2501" spans="1:12" s="169" customFormat="1" x14ac:dyDescent="0.2">
      <c r="A2501" s="138"/>
      <c r="B2501"/>
      <c r="C2501" s="138"/>
      <c r="D2501" s="138"/>
      <c r="E2501"/>
      <c r="F2501" s="177"/>
      <c r="G2501" s="177"/>
      <c r="H2501" s="177"/>
      <c r="I2501" s="177"/>
      <c r="J2501" s="177"/>
      <c r="K2501" s="221"/>
      <c r="L2501" s="25"/>
    </row>
    <row r="2502" spans="1:12" s="169" customFormat="1" x14ac:dyDescent="0.2">
      <c r="A2502" s="138"/>
      <c r="B2502"/>
      <c r="C2502" s="138"/>
      <c r="D2502" s="138"/>
      <c r="E2502"/>
      <c r="F2502" s="177"/>
      <c r="G2502" s="177"/>
      <c r="H2502" s="177"/>
      <c r="I2502" s="177"/>
      <c r="J2502" s="177"/>
      <c r="K2502" s="221"/>
      <c r="L2502" s="25"/>
    </row>
    <row r="2503" spans="1:12" s="169" customFormat="1" x14ac:dyDescent="0.2">
      <c r="A2503" s="138"/>
      <c r="B2503"/>
      <c r="C2503" s="138"/>
      <c r="D2503" s="138"/>
      <c r="E2503"/>
      <c r="F2503" s="177"/>
      <c r="G2503" s="177"/>
      <c r="H2503" s="177"/>
      <c r="I2503" s="177"/>
      <c r="J2503" s="177"/>
      <c r="K2503" s="221"/>
      <c r="L2503" s="25"/>
    </row>
    <row r="2504" spans="1:12" s="169" customFormat="1" x14ac:dyDescent="0.2">
      <c r="A2504" s="138"/>
      <c r="B2504"/>
      <c r="C2504" s="138"/>
      <c r="D2504" s="138"/>
      <c r="E2504"/>
      <c r="F2504" s="177"/>
      <c r="G2504" s="177"/>
      <c r="H2504" s="177"/>
      <c r="I2504" s="177"/>
      <c r="J2504" s="177"/>
      <c r="K2504" s="221"/>
      <c r="L2504" s="25"/>
    </row>
    <row r="2505" spans="1:12" s="169" customFormat="1" x14ac:dyDescent="0.2">
      <c r="A2505" s="138"/>
      <c r="B2505"/>
      <c r="C2505" s="138"/>
      <c r="D2505" s="138"/>
      <c r="E2505"/>
      <c r="F2505" s="177"/>
      <c r="G2505" s="177"/>
      <c r="H2505" s="177"/>
      <c r="I2505" s="177"/>
      <c r="J2505" s="177"/>
      <c r="K2505" s="221"/>
      <c r="L2505" s="25"/>
    </row>
    <row r="2506" spans="1:12" s="169" customFormat="1" x14ac:dyDescent="0.2">
      <c r="A2506" s="138"/>
      <c r="B2506"/>
      <c r="C2506" s="138"/>
      <c r="D2506" s="138"/>
      <c r="E2506"/>
      <c r="F2506" s="177"/>
      <c r="G2506" s="177"/>
      <c r="H2506" s="177"/>
      <c r="I2506" s="177"/>
      <c r="J2506" s="177"/>
      <c r="K2506" s="221"/>
      <c r="L2506" s="25"/>
    </row>
    <row r="2507" spans="1:12" s="169" customFormat="1" x14ac:dyDescent="0.2">
      <c r="A2507" s="138"/>
      <c r="B2507"/>
      <c r="C2507" s="138"/>
      <c r="D2507" s="138"/>
      <c r="E2507"/>
      <c r="F2507" s="177"/>
      <c r="G2507" s="177"/>
      <c r="H2507" s="177"/>
      <c r="I2507" s="177"/>
      <c r="J2507" s="177"/>
      <c r="K2507" s="221"/>
      <c r="L2507" s="25"/>
    </row>
    <row r="2508" spans="1:12" s="169" customFormat="1" x14ac:dyDescent="0.2">
      <c r="A2508" s="138"/>
      <c r="B2508"/>
      <c r="C2508" s="138"/>
      <c r="D2508" s="138"/>
      <c r="E2508"/>
      <c r="F2508" s="177"/>
      <c r="G2508" s="177"/>
      <c r="H2508" s="177"/>
      <c r="I2508" s="177"/>
      <c r="J2508" s="177"/>
      <c r="K2508" s="221"/>
      <c r="L2508" s="25"/>
    </row>
    <row r="2509" spans="1:12" s="169" customFormat="1" x14ac:dyDescent="0.2">
      <c r="A2509" s="138"/>
      <c r="B2509"/>
      <c r="C2509" s="138"/>
      <c r="D2509" s="138"/>
      <c r="E2509"/>
      <c r="F2509" s="177"/>
      <c r="G2509" s="177"/>
      <c r="H2509" s="177"/>
      <c r="I2509" s="177"/>
      <c r="J2509" s="177"/>
      <c r="K2509" s="221"/>
      <c r="L2509" s="25"/>
    </row>
    <row r="2510" spans="1:12" s="169" customFormat="1" x14ac:dyDescent="0.2">
      <c r="A2510" s="138"/>
      <c r="B2510"/>
      <c r="C2510" s="138"/>
      <c r="D2510" s="138"/>
      <c r="E2510"/>
      <c r="F2510" s="177"/>
      <c r="G2510" s="177"/>
      <c r="H2510" s="177"/>
      <c r="I2510" s="177"/>
      <c r="J2510" s="177"/>
      <c r="K2510" s="221"/>
      <c r="L2510" s="25"/>
    </row>
    <row r="2511" spans="1:12" s="169" customFormat="1" x14ac:dyDescent="0.2">
      <c r="A2511" s="138"/>
      <c r="B2511"/>
      <c r="C2511" s="138"/>
      <c r="D2511" s="138"/>
      <c r="E2511"/>
      <c r="F2511" s="177"/>
      <c r="G2511" s="177"/>
      <c r="H2511" s="177"/>
      <c r="I2511" s="177"/>
      <c r="J2511" s="177"/>
      <c r="K2511" s="221"/>
      <c r="L2511" s="25"/>
    </row>
    <row r="2512" spans="1:12" s="169" customFormat="1" x14ac:dyDescent="0.2">
      <c r="A2512" s="138"/>
      <c r="B2512"/>
      <c r="C2512" s="138"/>
      <c r="D2512" s="138"/>
      <c r="E2512"/>
      <c r="F2512" s="177"/>
      <c r="G2512" s="177"/>
      <c r="H2512" s="177"/>
      <c r="I2512" s="177"/>
      <c r="J2512" s="177"/>
      <c r="K2512" s="221"/>
      <c r="L2512" s="25"/>
    </row>
    <row r="2513" spans="1:12" s="169" customFormat="1" x14ac:dyDescent="0.2">
      <c r="A2513" s="138"/>
      <c r="B2513"/>
      <c r="C2513" s="138"/>
      <c r="D2513" s="138"/>
      <c r="E2513"/>
      <c r="F2513" s="177"/>
      <c r="G2513" s="177"/>
      <c r="H2513" s="177"/>
      <c r="I2513" s="177"/>
      <c r="J2513" s="177"/>
      <c r="K2513" s="221"/>
      <c r="L2513" s="25"/>
    </row>
    <row r="2514" spans="1:12" s="169" customFormat="1" x14ac:dyDescent="0.2">
      <c r="A2514" s="138"/>
      <c r="B2514"/>
      <c r="C2514" s="138"/>
      <c r="D2514" s="138"/>
      <c r="E2514"/>
      <c r="F2514" s="177"/>
      <c r="G2514" s="177"/>
      <c r="H2514" s="177"/>
      <c r="I2514" s="177"/>
      <c r="J2514" s="177"/>
      <c r="K2514" s="221"/>
      <c r="L2514" s="25"/>
    </row>
    <row r="2515" spans="1:12" s="169" customFormat="1" x14ac:dyDescent="0.2">
      <c r="A2515" s="138"/>
      <c r="B2515"/>
      <c r="C2515" s="138"/>
      <c r="D2515" s="138"/>
      <c r="E2515"/>
      <c r="F2515" s="177"/>
      <c r="G2515" s="177"/>
      <c r="H2515" s="177"/>
      <c r="I2515" s="177"/>
      <c r="J2515" s="177"/>
      <c r="K2515" s="221"/>
      <c r="L2515" s="25"/>
    </row>
    <row r="2516" spans="1:12" s="169" customFormat="1" x14ac:dyDescent="0.2">
      <c r="A2516" s="138"/>
      <c r="B2516"/>
      <c r="C2516" s="138"/>
      <c r="D2516" s="138"/>
      <c r="E2516"/>
      <c r="F2516" s="177"/>
      <c r="G2516" s="177"/>
      <c r="H2516" s="177"/>
      <c r="I2516" s="177"/>
      <c r="J2516" s="177"/>
      <c r="K2516" s="221"/>
      <c r="L2516" s="25"/>
    </row>
    <row r="2517" spans="1:12" s="169" customFormat="1" x14ac:dyDescent="0.2">
      <c r="A2517" s="138"/>
      <c r="B2517"/>
      <c r="C2517" s="138"/>
      <c r="D2517" s="138"/>
      <c r="E2517"/>
      <c r="F2517" s="177"/>
      <c r="G2517" s="177"/>
      <c r="H2517" s="177"/>
      <c r="I2517" s="177"/>
      <c r="J2517" s="177"/>
      <c r="K2517" s="221"/>
      <c r="L2517" s="25"/>
    </row>
    <row r="2518" spans="1:12" s="169" customFormat="1" x14ac:dyDescent="0.2">
      <c r="A2518" s="138"/>
      <c r="B2518"/>
      <c r="C2518" s="138"/>
      <c r="D2518" s="138"/>
      <c r="E2518"/>
      <c r="F2518" s="177"/>
      <c r="G2518" s="177"/>
      <c r="H2518" s="177"/>
      <c r="I2518" s="177"/>
      <c r="J2518" s="177"/>
      <c r="K2518" s="221"/>
      <c r="L2518" s="25"/>
    </row>
    <row r="2519" spans="1:12" s="169" customFormat="1" x14ac:dyDescent="0.2">
      <c r="A2519" s="138"/>
      <c r="B2519"/>
      <c r="C2519" s="138"/>
      <c r="D2519" s="138"/>
      <c r="E2519"/>
      <c r="F2519" s="177"/>
      <c r="G2519" s="177"/>
      <c r="H2519" s="177"/>
      <c r="I2519" s="177"/>
      <c r="J2519" s="177"/>
      <c r="K2519" s="221"/>
      <c r="L2519" s="25"/>
    </row>
    <row r="2520" spans="1:12" s="169" customFormat="1" x14ac:dyDescent="0.2">
      <c r="A2520" s="138"/>
      <c r="B2520"/>
      <c r="C2520" s="138"/>
      <c r="D2520" s="138"/>
      <c r="E2520"/>
      <c r="F2520" s="177"/>
      <c r="G2520" s="177"/>
      <c r="H2520" s="177"/>
      <c r="I2520" s="177"/>
      <c r="J2520" s="177"/>
      <c r="K2520" s="221"/>
      <c r="L2520" s="25"/>
    </row>
    <row r="2521" spans="1:12" s="169" customFormat="1" x14ac:dyDescent="0.2">
      <c r="A2521" s="138"/>
      <c r="B2521"/>
      <c r="C2521" s="138"/>
      <c r="D2521" s="138"/>
      <c r="E2521"/>
      <c r="F2521" s="177"/>
      <c r="G2521" s="177"/>
      <c r="H2521" s="177"/>
      <c r="I2521" s="177"/>
      <c r="J2521" s="177"/>
      <c r="K2521" s="221"/>
      <c r="L2521" s="25"/>
    </row>
    <row r="2522" spans="1:12" s="169" customFormat="1" x14ac:dyDescent="0.2">
      <c r="A2522" s="138"/>
      <c r="B2522"/>
      <c r="C2522" s="138"/>
      <c r="D2522" s="138"/>
      <c r="E2522"/>
      <c r="F2522" s="177"/>
      <c r="G2522" s="177"/>
      <c r="H2522" s="177"/>
      <c r="I2522" s="177"/>
      <c r="J2522" s="177"/>
      <c r="K2522" s="221"/>
      <c r="L2522" s="25"/>
    </row>
    <row r="2523" spans="1:12" s="169" customFormat="1" x14ac:dyDescent="0.2">
      <c r="A2523" s="138"/>
      <c r="B2523"/>
      <c r="C2523" s="138"/>
      <c r="D2523" s="138"/>
      <c r="E2523"/>
      <c r="F2523" s="177"/>
      <c r="G2523" s="177"/>
      <c r="H2523" s="177"/>
      <c r="I2523" s="177"/>
      <c r="J2523" s="177"/>
      <c r="K2523" s="221"/>
      <c r="L2523" s="25"/>
    </row>
    <row r="2524" spans="1:12" s="169" customFormat="1" x14ac:dyDescent="0.2">
      <c r="A2524" s="138"/>
      <c r="B2524"/>
      <c r="C2524" s="138"/>
      <c r="D2524" s="138"/>
      <c r="E2524"/>
      <c r="F2524" s="177"/>
      <c r="G2524" s="177"/>
      <c r="H2524" s="177"/>
      <c r="I2524" s="177"/>
      <c r="J2524" s="177"/>
      <c r="K2524" s="221"/>
      <c r="L2524" s="25"/>
    </row>
    <row r="2525" spans="1:12" s="169" customFormat="1" x14ac:dyDescent="0.2">
      <c r="A2525" s="138"/>
      <c r="B2525"/>
      <c r="C2525" s="138"/>
      <c r="D2525" s="138"/>
      <c r="E2525"/>
      <c r="F2525" s="177"/>
      <c r="G2525" s="177"/>
      <c r="H2525" s="177"/>
      <c r="I2525" s="177"/>
      <c r="J2525" s="177"/>
      <c r="K2525" s="221"/>
      <c r="L2525" s="25"/>
    </row>
    <row r="2526" spans="1:12" s="169" customFormat="1" x14ac:dyDescent="0.2">
      <c r="A2526" s="138"/>
      <c r="B2526"/>
      <c r="C2526" s="138"/>
      <c r="D2526" s="138"/>
      <c r="E2526"/>
      <c r="F2526" s="177"/>
      <c r="G2526" s="177"/>
      <c r="H2526" s="177"/>
      <c r="I2526" s="177"/>
      <c r="J2526" s="177"/>
      <c r="K2526" s="221"/>
      <c r="L2526" s="25"/>
    </row>
    <row r="2527" spans="1:12" s="169" customFormat="1" x14ac:dyDescent="0.2">
      <c r="A2527" s="138"/>
      <c r="B2527"/>
      <c r="C2527" s="138"/>
      <c r="D2527" s="138"/>
      <c r="E2527"/>
      <c r="F2527" s="177"/>
      <c r="G2527" s="177"/>
      <c r="H2527" s="177"/>
      <c r="I2527" s="177"/>
      <c r="J2527" s="177"/>
      <c r="K2527" s="221"/>
      <c r="L2527" s="25"/>
    </row>
    <row r="2528" spans="1:12" s="169" customFormat="1" x14ac:dyDescent="0.2">
      <c r="A2528" s="138"/>
      <c r="B2528"/>
      <c r="C2528" s="138"/>
      <c r="D2528" s="138"/>
      <c r="E2528"/>
      <c r="F2528" s="177"/>
      <c r="G2528" s="177"/>
      <c r="H2528" s="177"/>
      <c r="I2528" s="177"/>
      <c r="J2528" s="177"/>
      <c r="K2528" s="221"/>
      <c r="L2528" s="25"/>
    </row>
    <row r="2529" spans="1:12" s="169" customFormat="1" x14ac:dyDescent="0.2">
      <c r="A2529" s="138"/>
      <c r="B2529"/>
      <c r="C2529" s="138"/>
      <c r="D2529" s="138"/>
      <c r="E2529"/>
      <c r="F2529" s="177"/>
      <c r="G2529" s="177"/>
      <c r="H2529" s="177"/>
      <c r="I2529" s="177"/>
      <c r="J2529" s="177"/>
      <c r="K2529" s="221"/>
      <c r="L2529" s="25"/>
    </row>
    <row r="2530" spans="1:12" s="169" customFormat="1" x14ac:dyDescent="0.2">
      <c r="A2530" s="138"/>
      <c r="B2530"/>
      <c r="C2530" s="138"/>
      <c r="D2530" s="138"/>
      <c r="E2530"/>
      <c r="F2530" s="177"/>
      <c r="G2530" s="177"/>
      <c r="H2530" s="177"/>
      <c r="I2530" s="177"/>
      <c r="J2530" s="177"/>
      <c r="K2530" s="221"/>
      <c r="L2530" s="25"/>
    </row>
    <row r="2531" spans="1:12" s="169" customFormat="1" x14ac:dyDescent="0.2">
      <c r="A2531" s="138"/>
      <c r="B2531"/>
      <c r="C2531" s="138"/>
      <c r="D2531" s="138"/>
      <c r="E2531"/>
      <c r="F2531" s="177"/>
      <c r="G2531" s="177"/>
      <c r="H2531" s="177"/>
      <c r="I2531" s="177"/>
      <c r="J2531" s="177"/>
      <c r="K2531" s="221"/>
      <c r="L2531" s="25"/>
    </row>
    <row r="2532" spans="1:12" s="169" customFormat="1" x14ac:dyDescent="0.2">
      <c r="A2532" s="138"/>
      <c r="B2532"/>
      <c r="C2532" s="138"/>
      <c r="D2532" s="138"/>
      <c r="E2532"/>
      <c r="F2532" s="177"/>
      <c r="G2532" s="177"/>
      <c r="H2532" s="177"/>
      <c r="I2532" s="177"/>
      <c r="J2532" s="177"/>
      <c r="K2532" s="221"/>
      <c r="L2532" s="25"/>
    </row>
    <row r="2533" spans="1:12" s="169" customFormat="1" x14ac:dyDescent="0.2">
      <c r="A2533" s="138"/>
      <c r="B2533"/>
      <c r="C2533" s="138"/>
      <c r="D2533" s="138"/>
      <c r="E2533"/>
      <c r="F2533" s="177"/>
      <c r="G2533" s="177"/>
      <c r="H2533" s="177"/>
      <c r="I2533" s="177"/>
      <c r="J2533" s="177"/>
      <c r="K2533" s="221"/>
      <c r="L2533" s="25"/>
    </row>
    <row r="2534" spans="1:12" s="169" customFormat="1" x14ac:dyDescent="0.2">
      <c r="A2534" s="138"/>
      <c r="B2534"/>
      <c r="C2534" s="138"/>
      <c r="D2534" s="138"/>
      <c r="E2534"/>
      <c r="F2534" s="177"/>
      <c r="G2534" s="177"/>
      <c r="H2534" s="177"/>
      <c r="I2534" s="177"/>
      <c r="J2534" s="177"/>
      <c r="K2534" s="221"/>
      <c r="L2534" s="25"/>
    </row>
    <row r="2535" spans="1:12" s="169" customFormat="1" x14ac:dyDescent="0.2">
      <c r="A2535" s="138"/>
      <c r="B2535"/>
      <c r="C2535" s="138"/>
      <c r="D2535" s="138"/>
      <c r="E2535"/>
      <c r="F2535" s="177"/>
      <c r="G2535" s="177"/>
      <c r="H2535" s="177"/>
      <c r="I2535" s="177"/>
      <c r="J2535" s="177"/>
      <c r="K2535" s="221"/>
      <c r="L2535" s="25"/>
    </row>
    <row r="2536" spans="1:12" s="169" customFormat="1" x14ac:dyDescent="0.2">
      <c r="A2536" s="138"/>
      <c r="B2536"/>
      <c r="C2536" s="138"/>
      <c r="D2536" s="138"/>
      <c r="E2536"/>
      <c r="F2536" s="177"/>
      <c r="G2536" s="177"/>
      <c r="H2536" s="177"/>
      <c r="I2536" s="177"/>
      <c r="J2536" s="177"/>
      <c r="K2536" s="221"/>
      <c r="L2536" s="25"/>
    </row>
    <row r="2537" spans="1:12" s="169" customFormat="1" x14ac:dyDescent="0.2">
      <c r="A2537" s="138"/>
      <c r="B2537"/>
      <c r="C2537" s="138"/>
      <c r="D2537" s="138"/>
      <c r="E2537"/>
      <c r="F2537" s="177"/>
      <c r="G2537" s="177"/>
      <c r="H2537" s="177"/>
      <c r="I2537" s="177"/>
      <c r="J2537" s="177"/>
      <c r="K2537" s="221"/>
      <c r="L2537" s="25"/>
    </row>
    <row r="2538" spans="1:12" s="169" customFormat="1" x14ac:dyDescent="0.2">
      <c r="A2538" s="138"/>
      <c r="B2538"/>
      <c r="C2538" s="138"/>
      <c r="D2538" s="138"/>
      <c r="E2538"/>
      <c r="F2538" s="177"/>
      <c r="G2538" s="177"/>
      <c r="H2538" s="177"/>
      <c r="I2538" s="177"/>
      <c r="J2538" s="177"/>
      <c r="K2538" s="221"/>
      <c r="L2538" s="25"/>
    </row>
    <row r="2539" spans="1:12" s="169" customFormat="1" x14ac:dyDescent="0.2">
      <c r="A2539" s="138"/>
      <c r="B2539"/>
      <c r="C2539" s="138"/>
      <c r="D2539" s="138"/>
      <c r="E2539"/>
      <c r="F2539" s="177"/>
      <c r="G2539" s="177"/>
      <c r="H2539" s="177"/>
      <c r="I2539" s="177"/>
      <c r="J2539" s="177"/>
      <c r="K2539" s="221"/>
      <c r="L2539" s="25"/>
    </row>
    <row r="2540" spans="1:12" s="169" customFormat="1" x14ac:dyDescent="0.2">
      <c r="A2540" s="138"/>
      <c r="B2540"/>
      <c r="C2540" s="138"/>
      <c r="D2540" s="138"/>
      <c r="E2540"/>
      <c r="F2540" s="177"/>
      <c r="G2540" s="177"/>
      <c r="H2540" s="177"/>
      <c r="I2540" s="177"/>
      <c r="J2540" s="177"/>
      <c r="K2540" s="221"/>
      <c r="L2540" s="25"/>
    </row>
    <row r="2541" spans="1:12" s="169" customFormat="1" x14ac:dyDescent="0.2">
      <c r="A2541" s="138"/>
      <c r="B2541"/>
      <c r="C2541" s="138"/>
      <c r="D2541" s="138"/>
      <c r="E2541"/>
      <c r="F2541" s="177"/>
      <c r="G2541" s="177"/>
      <c r="H2541" s="177"/>
      <c r="I2541" s="177"/>
      <c r="J2541" s="177"/>
      <c r="K2541" s="221"/>
      <c r="L2541" s="25"/>
    </row>
    <row r="2542" spans="1:12" s="169" customFormat="1" x14ac:dyDescent="0.2">
      <c r="A2542" s="138"/>
      <c r="B2542"/>
      <c r="C2542" s="138"/>
      <c r="D2542" s="138"/>
      <c r="E2542"/>
      <c r="F2542" s="177"/>
      <c r="G2542" s="177"/>
      <c r="H2542" s="177"/>
      <c r="I2542" s="177"/>
      <c r="J2542" s="177"/>
      <c r="K2542" s="221"/>
      <c r="L2542" s="25"/>
    </row>
    <row r="2543" spans="1:12" s="169" customFormat="1" x14ac:dyDescent="0.2">
      <c r="A2543" s="138"/>
      <c r="B2543"/>
      <c r="C2543" s="138"/>
      <c r="D2543" s="138"/>
      <c r="E2543"/>
      <c r="F2543" s="177"/>
      <c r="G2543" s="177"/>
      <c r="H2543" s="177"/>
      <c r="I2543" s="177"/>
      <c r="J2543" s="177"/>
      <c r="K2543" s="221"/>
      <c r="L2543" s="25"/>
    </row>
    <row r="2544" spans="1:12" s="169" customFormat="1" x14ac:dyDescent="0.2">
      <c r="A2544" s="138"/>
      <c r="B2544"/>
      <c r="C2544" s="138"/>
      <c r="D2544" s="138"/>
      <c r="E2544"/>
      <c r="F2544" s="177"/>
      <c r="G2544" s="177"/>
      <c r="H2544" s="177"/>
      <c r="I2544" s="177"/>
      <c r="J2544" s="177"/>
      <c r="K2544" s="221"/>
      <c r="L2544" s="25"/>
    </row>
    <row r="2545" spans="1:12" s="169" customFormat="1" x14ac:dyDescent="0.2">
      <c r="A2545" s="138"/>
      <c r="B2545"/>
      <c r="C2545" s="138"/>
      <c r="D2545" s="138"/>
      <c r="E2545"/>
      <c r="F2545" s="177"/>
      <c r="G2545" s="177"/>
      <c r="H2545" s="177"/>
      <c r="I2545" s="177"/>
      <c r="J2545" s="177"/>
      <c r="K2545" s="221"/>
      <c r="L2545" s="25"/>
    </row>
    <row r="2546" spans="1:12" s="169" customFormat="1" x14ac:dyDescent="0.2">
      <c r="A2546" s="138"/>
      <c r="B2546"/>
      <c r="C2546" s="138"/>
      <c r="D2546" s="138"/>
      <c r="E2546"/>
      <c r="F2546" s="177"/>
      <c r="G2546" s="177"/>
      <c r="H2546" s="177"/>
      <c r="I2546" s="177"/>
      <c r="J2546" s="177"/>
      <c r="K2546" s="221"/>
      <c r="L2546" s="25"/>
    </row>
    <row r="2547" spans="1:12" s="169" customFormat="1" x14ac:dyDescent="0.2">
      <c r="A2547" s="138"/>
      <c r="B2547"/>
      <c r="C2547" s="138"/>
      <c r="D2547" s="138"/>
      <c r="E2547"/>
      <c r="F2547" s="177"/>
      <c r="G2547" s="177"/>
      <c r="H2547" s="177"/>
      <c r="I2547" s="177"/>
      <c r="J2547" s="177"/>
      <c r="K2547" s="221"/>
      <c r="L2547" s="25"/>
    </row>
    <row r="2548" spans="1:12" s="169" customFormat="1" x14ac:dyDescent="0.2">
      <c r="A2548" s="138"/>
      <c r="B2548"/>
      <c r="C2548" s="138"/>
      <c r="D2548" s="138"/>
      <c r="E2548"/>
      <c r="F2548" s="177"/>
      <c r="G2548" s="177"/>
      <c r="H2548" s="177"/>
      <c r="I2548" s="177"/>
      <c r="J2548" s="177"/>
      <c r="K2548" s="221"/>
      <c r="L2548" s="25"/>
    </row>
    <row r="2549" spans="1:12" s="169" customFormat="1" x14ac:dyDescent="0.2">
      <c r="A2549" s="138"/>
      <c r="B2549"/>
      <c r="C2549" s="138"/>
      <c r="D2549" s="138"/>
      <c r="E2549"/>
      <c r="F2549" s="177"/>
      <c r="G2549" s="177"/>
      <c r="H2549" s="177"/>
      <c r="I2549" s="177"/>
      <c r="J2549" s="177"/>
      <c r="K2549" s="221"/>
      <c r="L2549" s="25"/>
    </row>
    <row r="2550" spans="1:12" s="169" customFormat="1" x14ac:dyDescent="0.2">
      <c r="A2550" s="138"/>
      <c r="B2550"/>
      <c r="C2550" s="138"/>
      <c r="D2550" s="138"/>
      <c r="E2550"/>
      <c r="F2550" s="177"/>
      <c r="G2550" s="177"/>
      <c r="H2550" s="177"/>
      <c r="I2550" s="177"/>
      <c r="J2550" s="177"/>
      <c r="K2550" s="221"/>
      <c r="L2550" s="25"/>
    </row>
    <row r="2551" spans="1:12" s="169" customFormat="1" x14ac:dyDescent="0.2">
      <c r="A2551" s="138"/>
      <c r="B2551"/>
      <c r="C2551" s="138"/>
      <c r="D2551" s="138"/>
      <c r="E2551"/>
      <c r="F2551" s="177"/>
      <c r="G2551" s="177"/>
      <c r="H2551" s="177"/>
      <c r="I2551" s="177"/>
      <c r="J2551" s="177"/>
      <c r="K2551" s="221"/>
      <c r="L2551" s="25"/>
    </row>
    <row r="2552" spans="1:12" s="169" customFormat="1" x14ac:dyDescent="0.2">
      <c r="A2552" s="138"/>
      <c r="B2552"/>
      <c r="C2552" s="138"/>
      <c r="D2552" s="138"/>
      <c r="E2552"/>
      <c r="F2552" s="177"/>
      <c r="G2552" s="177"/>
      <c r="H2552" s="177"/>
      <c r="I2552" s="177"/>
      <c r="J2552" s="177"/>
      <c r="K2552" s="221"/>
      <c r="L2552" s="25"/>
    </row>
    <row r="2553" spans="1:12" s="169" customFormat="1" x14ac:dyDescent="0.2">
      <c r="A2553" s="138"/>
      <c r="B2553"/>
      <c r="C2553" s="138"/>
      <c r="D2553" s="138"/>
      <c r="E2553"/>
      <c r="F2553" s="177"/>
      <c r="G2553" s="177"/>
      <c r="H2553" s="177"/>
      <c r="I2553" s="177"/>
      <c r="J2553" s="177"/>
      <c r="K2553" s="221"/>
      <c r="L2553" s="25"/>
    </row>
    <row r="2554" spans="1:12" s="169" customFormat="1" x14ac:dyDescent="0.2">
      <c r="A2554" s="138"/>
      <c r="B2554"/>
      <c r="C2554" s="138"/>
      <c r="D2554" s="138"/>
      <c r="E2554"/>
      <c r="F2554" s="177"/>
      <c r="G2554" s="177"/>
      <c r="H2554" s="177"/>
      <c r="I2554" s="177"/>
      <c r="J2554" s="177"/>
      <c r="K2554" s="221"/>
      <c r="L2554" s="25"/>
    </row>
    <row r="2555" spans="1:12" s="169" customFormat="1" x14ac:dyDescent="0.2">
      <c r="A2555" s="138"/>
      <c r="B2555"/>
      <c r="C2555" s="138"/>
      <c r="D2555" s="138"/>
      <c r="E2555"/>
      <c r="F2555" s="177"/>
      <c r="G2555" s="177"/>
      <c r="H2555" s="177"/>
      <c r="I2555" s="177"/>
      <c r="J2555" s="177"/>
      <c r="K2555" s="221"/>
      <c r="L2555" s="25"/>
    </row>
    <row r="2556" spans="1:12" s="169" customFormat="1" x14ac:dyDescent="0.2">
      <c r="A2556" s="138"/>
      <c r="B2556"/>
      <c r="C2556" s="138"/>
      <c r="D2556" s="138"/>
      <c r="E2556"/>
      <c r="F2556" s="177"/>
      <c r="G2556" s="177"/>
      <c r="H2556" s="177"/>
      <c r="I2556" s="177"/>
      <c r="J2556" s="177"/>
      <c r="K2556" s="221"/>
      <c r="L2556" s="25"/>
    </row>
    <row r="2557" spans="1:12" s="169" customFormat="1" x14ac:dyDescent="0.2">
      <c r="A2557" s="138"/>
      <c r="B2557"/>
      <c r="C2557" s="138"/>
      <c r="D2557" s="138"/>
      <c r="E2557"/>
      <c r="F2557" s="177"/>
      <c r="G2557" s="177"/>
      <c r="H2557" s="177"/>
      <c r="I2557" s="177"/>
      <c r="J2557" s="177"/>
      <c r="K2557" s="221"/>
      <c r="L2557" s="25"/>
    </row>
    <row r="2558" spans="1:12" s="169" customFormat="1" x14ac:dyDescent="0.2">
      <c r="A2558" s="138"/>
      <c r="B2558"/>
      <c r="C2558" s="138"/>
      <c r="D2558" s="138"/>
      <c r="E2558"/>
      <c r="F2558" s="177"/>
      <c r="G2558" s="177"/>
      <c r="H2558" s="177"/>
      <c r="I2558" s="177"/>
      <c r="J2558" s="177"/>
      <c r="K2558" s="221"/>
      <c r="L2558" s="25"/>
    </row>
    <row r="2559" spans="1:12" s="169" customFormat="1" x14ac:dyDescent="0.2">
      <c r="A2559" s="138"/>
      <c r="B2559"/>
      <c r="C2559" s="138"/>
      <c r="D2559" s="138"/>
      <c r="E2559"/>
      <c r="F2559" s="177"/>
      <c r="G2559" s="177"/>
      <c r="H2559" s="177"/>
      <c r="I2559" s="177"/>
      <c r="J2559" s="177"/>
      <c r="K2559" s="221"/>
      <c r="L2559" s="25"/>
    </row>
    <row r="2560" spans="1:12" s="169" customFormat="1" x14ac:dyDescent="0.2">
      <c r="A2560" s="138"/>
      <c r="B2560"/>
      <c r="C2560" s="138"/>
      <c r="D2560" s="138"/>
      <c r="E2560"/>
      <c r="F2560" s="177"/>
      <c r="G2560" s="177"/>
      <c r="H2560" s="177"/>
      <c r="I2560" s="177"/>
      <c r="J2560" s="177"/>
      <c r="K2560" s="221"/>
      <c r="L2560" s="25"/>
    </row>
    <row r="2561" spans="1:12" s="169" customFormat="1" x14ac:dyDescent="0.2">
      <c r="A2561" s="138"/>
      <c r="B2561"/>
      <c r="C2561" s="138"/>
      <c r="D2561" s="138"/>
      <c r="E2561"/>
      <c r="F2561" s="177"/>
      <c r="G2561" s="177"/>
      <c r="H2561" s="177"/>
      <c r="I2561" s="177"/>
      <c r="J2561" s="177"/>
      <c r="K2561" s="221"/>
      <c r="L2561" s="25"/>
    </row>
    <row r="2562" spans="1:12" s="169" customFormat="1" x14ac:dyDescent="0.2">
      <c r="A2562" s="138"/>
      <c r="B2562"/>
      <c r="C2562" s="138"/>
      <c r="D2562" s="138"/>
      <c r="E2562"/>
      <c r="F2562" s="177"/>
      <c r="G2562" s="177"/>
      <c r="H2562" s="177"/>
      <c r="I2562" s="177"/>
      <c r="J2562" s="177"/>
      <c r="K2562" s="221"/>
      <c r="L2562" s="25"/>
    </row>
    <row r="2563" spans="1:12" s="169" customFormat="1" x14ac:dyDescent="0.2">
      <c r="A2563" s="138"/>
      <c r="B2563"/>
      <c r="C2563" s="138"/>
      <c r="D2563" s="138"/>
      <c r="E2563"/>
      <c r="F2563" s="177"/>
      <c r="G2563" s="177"/>
      <c r="H2563" s="177"/>
      <c r="I2563" s="177"/>
      <c r="J2563" s="177"/>
      <c r="K2563" s="221"/>
      <c r="L2563" s="25"/>
    </row>
    <row r="2564" spans="1:12" s="169" customFormat="1" x14ac:dyDescent="0.2">
      <c r="A2564" s="138"/>
      <c r="B2564"/>
      <c r="C2564" s="138"/>
      <c r="D2564" s="138"/>
      <c r="E2564"/>
      <c r="F2564" s="177"/>
      <c r="G2564" s="177"/>
      <c r="H2564" s="177"/>
      <c r="I2564" s="177"/>
      <c r="J2564" s="177"/>
      <c r="K2564" s="221"/>
      <c r="L2564" s="25"/>
    </row>
    <row r="2565" spans="1:12" s="169" customFormat="1" x14ac:dyDescent="0.2">
      <c r="A2565" s="138"/>
      <c r="B2565"/>
      <c r="C2565" s="138"/>
      <c r="D2565" s="138"/>
      <c r="E2565"/>
      <c r="F2565" s="177"/>
      <c r="G2565" s="177"/>
      <c r="H2565" s="177"/>
      <c r="I2565" s="177"/>
      <c r="J2565" s="177"/>
      <c r="K2565" s="221"/>
      <c r="L2565" s="25"/>
    </row>
    <row r="2566" spans="1:12" s="169" customFormat="1" x14ac:dyDescent="0.2">
      <c r="A2566" s="138"/>
      <c r="B2566"/>
      <c r="C2566" s="138"/>
      <c r="D2566" s="138"/>
      <c r="E2566"/>
      <c r="F2566" s="177"/>
      <c r="G2566" s="177"/>
      <c r="H2566" s="177"/>
      <c r="I2566" s="177"/>
      <c r="J2566" s="177"/>
      <c r="K2566" s="221"/>
      <c r="L2566" s="25"/>
    </row>
    <row r="2567" spans="1:12" s="169" customFormat="1" x14ac:dyDescent="0.2">
      <c r="A2567" s="138"/>
      <c r="B2567"/>
      <c r="C2567" s="138"/>
      <c r="D2567" s="138"/>
      <c r="E2567"/>
      <c r="F2567" s="177"/>
      <c r="G2567" s="177"/>
      <c r="H2567" s="177"/>
      <c r="I2567" s="177"/>
      <c r="J2567" s="177"/>
      <c r="K2567" s="221"/>
      <c r="L2567" s="25"/>
    </row>
    <row r="2568" spans="1:12" s="169" customFormat="1" x14ac:dyDescent="0.2">
      <c r="A2568" s="138"/>
      <c r="B2568"/>
      <c r="C2568" s="138"/>
      <c r="D2568" s="138"/>
      <c r="E2568"/>
      <c r="F2568" s="177"/>
      <c r="G2568" s="177"/>
      <c r="H2568" s="177"/>
      <c r="I2568" s="177"/>
      <c r="J2568" s="177"/>
      <c r="K2568" s="221"/>
      <c r="L2568" s="25"/>
    </row>
    <row r="2569" spans="1:12" s="169" customFormat="1" x14ac:dyDescent="0.2">
      <c r="A2569" s="138"/>
      <c r="B2569"/>
      <c r="C2569" s="138"/>
      <c r="D2569" s="138"/>
      <c r="E2569"/>
      <c r="F2569" s="177"/>
      <c r="G2569" s="177"/>
      <c r="H2569" s="177"/>
      <c r="I2569" s="177"/>
      <c r="J2569" s="177"/>
      <c r="K2569" s="221"/>
      <c r="L2569" s="25"/>
    </row>
    <row r="2570" spans="1:12" s="169" customFormat="1" x14ac:dyDescent="0.2">
      <c r="A2570" s="138"/>
      <c r="B2570"/>
      <c r="C2570" s="138"/>
      <c r="D2570" s="138"/>
      <c r="E2570"/>
      <c r="F2570" s="177"/>
      <c r="G2570" s="177"/>
      <c r="H2570" s="177"/>
      <c r="I2570" s="177"/>
      <c r="J2570" s="177"/>
      <c r="K2570" s="221"/>
      <c r="L2570" s="25"/>
    </row>
    <row r="2571" spans="1:12" s="169" customFormat="1" x14ac:dyDescent="0.2">
      <c r="A2571" s="138"/>
      <c r="B2571"/>
      <c r="C2571" s="138"/>
      <c r="D2571" s="138"/>
      <c r="E2571"/>
      <c r="F2571" s="177"/>
      <c r="G2571" s="177"/>
      <c r="H2571" s="177"/>
      <c r="I2571" s="177"/>
      <c r="J2571" s="177"/>
      <c r="K2571" s="221"/>
      <c r="L2571" s="25"/>
    </row>
    <row r="2572" spans="1:12" s="169" customFormat="1" x14ac:dyDescent="0.2">
      <c r="A2572" s="138"/>
      <c r="B2572"/>
      <c r="C2572" s="138"/>
      <c r="D2572" s="138"/>
      <c r="E2572"/>
      <c r="F2572" s="177"/>
      <c r="G2572" s="177"/>
      <c r="H2572" s="177"/>
      <c r="I2572" s="177"/>
      <c r="J2572" s="177"/>
      <c r="K2572" s="221"/>
      <c r="L2572" s="25"/>
    </row>
    <row r="2573" spans="1:12" s="169" customFormat="1" x14ac:dyDescent="0.2">
      <c r="A2573" s="138"/>
      <c r="B2573"/>
      <c r="C2573" s="138"/>
      <c r="D2573" s="138"/>
      <c r="E2573"/>
      <c r="F2573" s="177"/>
      <c r="G2573" s="177"/>
      <c r="H2573" s="177"/>
      <c r="I2573" s="177"/>
      <c r="J2573" s="177"/>
      <c r="K2573" s="221"/>
      <c r="L2573" s="25"/>
    </row>
    <row r="2574" spans="1:12" s="169" customFormat="1" x14ac:dyDescent="0.2">
      <c r="A2574" s="138"/>
      <c r="B2574"/>
      <c r="C2574" s="138"/>
      <c r="D2574" s="138"/>
      <c r="E2574"/>
      <c r="F2574" s="177"/>
      <c r="G2574" s="177"/>
      <c r="H2574" s="177"/>
      <c r="I2574" s="177"/>
      <c r="J2574" s="177"/>
      <c r="K2574" s="221"/>
      <c r="L2574" s="25"/>
    </row>
    <row r="2575" spans="1:12" s="169" customFormat="1" x14ac:dyDescent="0.2">
      <c r="A2575" s="138"/>
      <c r="B2575"/>
      <c r="C2575" s="138"/>
      <c r="D2575" s="138"/>
      <c r="E2575"/>
      <c r="F2575" s="177"/>
      <c r="G2575" s="177"/>
      <c r="H2575" s="177"/>
      <c r="I2575" s="177"/>
      <c r="J2575" s="177"/>
      <c r="K2575" s="221"/>
      <c r="L2575" s="25"/>
    </row>
    <row r="2576" spans="1:12" s="169" customFormat="1" x14ac:dyDescent="0.2">
      <c r="A2576" s="138"/>
      <c r="B2576"/>
      <c r="C2576" s="138"/>
      <c r="D2576" s="138"/>
      <c r="E2576"/>
      <c r="F2576" s="177"/>
      <c r="G2576" s="177"/>
      <c r="H2576" s="177"/>
      <c r="I2576" s="177"/>
      <c r="J2576" s="177"/>
      <c r="K2576" s="221"/>
      <c r="L2576" s="25"/>
    </row>
    <row r="2577" spans="1:12" s="169" customFormat="1" x14ac:dyDescent="0.2">
      <c r="A2577" s="138"/>
      <c r="B2577"/>
      <c r="C2577" s="138"/>
      <c r="D2577" s="138"/>
      <c r="E2577"/>
      <c r="F2577" s="177"/>
      <c r="G2577" s="177"/>
      <c r="H2577" s="177"/>
      <c r="I2577" s="177"/>
      <c r="J2577" s="177"/>
      <c r="K2577" s="221"/>
      <c r="L2577" s="25"/>
    </row>
    <row r="2578" spans="1:12" s="169" customFormat="1" x14ac:dyDescent="0.2">
      <c r="A2578" s="138"/>
      <c r="B2578"/>
      <c r="C2578" s="138"/>
      <c r="D2578" s="138"/>
      <c r="E2578"/>
      <c r="F2578" s="177"/>
      <c r="G2578" s="177"/>
      <c r="H2578" s="177"/>
      <c r="I2578" s="177"/>
      <c r="J2578" s="177"/>
      <c r="K2578" s="221"/>
      <c r="L2578" s="25"/>
    </row>
    <row r="2579" spans="1:12" s="169" customFormat="1" x14ac:dyDescent="0.2">
      <c r="A2579" s="138"/>
      <c r="B2579"/>
      <c r="C2579" s="138"/>
      <c r="D2579" s="138"/>
      <c r="E2579"/>
      <c r="F2579" s="177"/>
      <c r="G2579" s="177"/>
      <c r="H2579" s="177"/>
      <c r="I2579" s="177"/>
      <c r="J2579" s="177"/>
      <c r="K2579" s="221"/>
      <c r="L2579" s="25"/>
    </row>
    <row r="2580" spans="1:12" s="169" customFormat="1" x14ac:dyDescent="0.2">
      <c r="A2580" s="138"/>
      <c r="B2580"/>
      <c r="C2580" s="138"/>
      <c r="D2580" s="138"/>
      <c r="E2580"/>
      <c r="F2580" s="177"/>
      <c r="G2580" s="177"/>
      <c r="H2580" s="177"/>
      <c r="I2580" s="177"/>
      <c r="J2580" s="177"/>
      <c r="K2580" s="221"/>
      <c r="L2580" s="25"/>
    </row>
    <row r="2581" spans="1:12" s="169" customFormat="1" x14ac:dyDescent="0.2">
      <c r="A2581" s="138"/>
      <c r="B2581"/>
      <c r="C2581" s="138"/>
      <c r="D2581" s="138"/>
      <c r="E2581"/>
      <c r="F2581" s="177"/>
      <c r="G2581" s="177"/>
      <c r="H2581" s="177"/>
      <c r="I2581" s="177"/>
      <c r="J2581" s="177"/>
      <c r="K2581" s="221"/>
      <c r="L2581" s="25"/>
    </row>
    <row r="2582" spans="1:12" s="169" customFormat="1" x14ac:dyDescent="0.2">
      <c r="A2582" s="138"/>
      <c r="B2582"/>
      <c r="C2582" s="138"/>
      <c r="D2582" s="138"/>
      <c r="E2582"/>
      <c r="F2582" s="177"/>
      <c r="G2582" s="177"/>
      <c r="H2582" s="177"/>
      <c r="I2582" s="177"/>
      <c r="J2582" s="177"/>
      <c r="K2582" s="221"/>
      <c r="L2582" s="25"/>
    </row>
    <row r="2583" spans="1:12" s="169" customFormat="1" x14ac:dyDescent="0.2">
      <c r="A2583" s="138"/>
      <c r="B2583"/>
      <c r="C2583" s="138"/>
      <c r="D2583" s="138"/>
      <c r="E2583"/>
      <c r="F2583" s="177"/>
      <c r="G2583" s="177"/>
      <c r="H2583" s="177"/>
      <c r="I2583" s="177"/>
      <c r="J2583" s="177"/>
      <c r="K2583" s="221"/>
      <c r="L2583" s="25"/>
    </row>
    <row r="2584" spans="1:12" s="169" customFormat="1" x14ac:dyDescent="0.2">
      <c r="A2584" s="138"/>
      <c r="B2584"/>
      <c r="C2584" s="138"/>
      <c r="D2584" s="138"/>
      <c r="E2584"/>
      <c r="F2584" s="177"/>
      <c r="G2584" s="177"/>
      <c r="H2584" s="177"/>
      <c r="I2584" s="177"/>
      <c r="J2584" s="177"/>
      <c r="K2584" s="221"/>
      <c r="L2584" s="25"/>
    </row>
    <row r="2585" spans="1:12" s="169" customFormat="1" x14ac:dyDescent="0.2">
      <c r="A2585" s="138"/>
      <c r="B2585"/>
      <c r="C2585" s="138"/>
      <c r="D2585" s="138"/>
      <c r="E2585"/>
      <c r="F2585" s="177"/>
      <c r="G2585" s="177"/>
      <c r="H2585" s="177"/>
      <c r="I2585" s="177"/>
      <c r="J2585" s="177"/>
      <c r="K2585" s="221"/>
      <c r="L2585" s="25"/>
    </row>
    <row r="2586" spans="1:12" s="169" customFormat="1" x14ac:dyDescent="0.2">
      <c r="A2586" s="138"/>
      <c r="B2586"/>
      <c r="C2586" s="138"/>
      <c r="D2586" s="138"/>
      <c r="E2586"/>
      <c r="F2586" s="177"/>
      <c r="G2586" s="177"/>
      <c r="H2586" s="177"/>
      <c r="I2586" s="177"/>
      <c r="J2586" s="177"/>
      <c r="K2586" s="221"/>
      <c r="L2586" s="25"/>
    </row>
    <row r="2587" spans="1:12" s="169" customFormat="1" x14ac:dyDescent="0.2">
      <c r="A2587" s="138"/>
      <c r="B2587"/>
      <c r="C2587" s="138"/>
      <c r="D2587" s="138"/>
      <c r="E2587"/>
      <c r="F2587" s="177"/>
      <c r="G2587" s="177"/>
      <c r="H2587" s="177"/>
      <c r="I2587" s="177"/>
      <c r="J2587" s="177"/>
      <c r="K2587" s="221"/>
      <c r="L2587" s="25"/>
    </row>
    <row r="2588" spans="1:12" s="169" customFormat="1" x14ac:dyDescent="0.2">
      <c r="A2588" s="138"/>
      <c r="B2588"/>
      <c r="C2588" s="138"/>
      <c r="D2588" s="138"/>
      <c r="E2588"/>
      <c r="F2588" s="177"/>
      <c r="G2588" s="177"/>
      <c r="H2588" s="177"/>
      <c r="I2588" s="177"/>
      <c r="J2588" s="177"/>
      <c r="K2588" s="221"/>
      <c r="L2588" s="25"/>
    </row>
    <row r="2589" spans="1:12" s="169" customFormat="1" x14ac:dyDescent="0.2">
      <c r="A2589" s="138"/>
      <c r="B2589"/>
      <c r="C2589" s="138"/>
      <c r="D2589" s="138"/>
      <c r="E2589"/>
      <c r="F2589" s="177"/>
      <c r="G2589" s="177"/>
      <c r="H2589" s="177"/>
      <c r="I2589" s="177"/>
      <c r="J2589" s="177"/>
      <c r="K2589" s="221"/>
      <c r="L2589" s="25"/>
    </row>
    <row r="2590" spans="1:12" s="169" customFormat="1" x14ac:dyDescent="0.2">
      <c r="A2590" s="138"/>
      <c r="B2590"/>
      <c r="C2590" s="138"/>
      <c r="D2590" s="138"/>
      <c r="E2590"/>
      <c r="F2590" s="177"/>
      <c r="G2590" s="177"/>
      <c r="H2590" s="177"/>
      <c r="I2590" s="177"/>
      <c r="J2590" s="177"/>
      <c r="K2590" s="221"/>
      <c r="L2590" s="25"/>
    </row>
    <row r="2591" spans="1:12" s="169" customFormat="1" x14ac:dyDescent="0.2">
      <c r="A2591" s="138"/>
      <c r="B2591"/>
      <c r="C2591" s="138"/>
      <c r="D2591" s="138"/>
      <c r="E2591"/>
      <c r="F2591" s="177"/>
      <c r="G2591" s="177"/>
      <c r="H2591" s="177"/>
      <c r="I2591" s="177"/>
      <c r="J2591" s="177"/>
      <c r="K2591" s="221"/>
      <c r="L2591" s="25"/>
    </row>
    <row r="2592" spans="1:12" s="169" customFormat="1" x14ac:dyDescent="0.2">
      <c r="A2592" s="138"/>
      <c r="B2592"/>
      <c r="C2592" s="138"/>
      <c r="D2592" s="138"/>
      <c r="E2592"/>
      <c r="F2592" s="177"/>
      <c r="G2592" s="177"/>
      <c r="H2592" s="177"/>
      <c r="I2592" s="177"/>
      <c r="J2592" s="177"/>
      <c r="K2592" s="221"/>
      <c r="L2592" s="25"/>
    </row>
    <row r="2593" spans="1:12" s="169" customFormat="1" x14ac:dyDescent="0.2">
      <c r="A2593" s="138"/>
      <c r="B2593"/>
      <c r="C2593" s="138"/>
      <c r="D2593" s="138"/>
      <c r="E2593"/>
      <c r="F2593" s="177"/>
      <c r="G2593" s="177"/>
      <c r="H2593" s="177"/>
      <c r="I2593" s="177"/>
      <c r="J2593" s="177"/>
      <c r="K2593" s="221"/>
      <c r="L2593" s="25"/>
    </row>
    <row r="2594" spans="1:12" s="169" customFormat="1" x14ac:dyDescent="0.2">
      <c r="A2594" s="138"/>
      <c r="B2594"/>
      <c r="C2594" s="138"/>
      <c r="D2594" s="138"/>
      <c r="E2594"/>
      <c r="F2594" s="177"/>
      <c r="G2594" s="177"/>
      <c r="H2594" s="177"/>
      <c r="I2594" s="177"/>
      <c r="J2594" s="177"/>
      <c r="K2594" s="221"/>
      <c r="L2594" s="25"/>
    </row>
    <row r="2595" spans="1:12" s="169" customFormat="1" x14ac:dyDescent="0.2">
      <c r="A2595" s="138"/>
      <c r="B2595"/>
      <c r="C2595" s="138"/>
      <c r="D2595" s="138"/>
      <c r="E2595"/>
      <c r="F2595" s="177"/>
      <c r="G2595" s="177"/>
      <c r="H2595" s="177"/>
      <c r="I2595" s="177"/>
      <c r="J2595" s="177"/>
      <c r="K2595" s="221"/>
      <c r="L2595" s="25"/>
    </row>
    <row r="2596" spans="1:12" s="169" customFormat="1" x14ac:dyDescent="0.2">
      <c r="A2596" s="138"/>
      <c r="B2596"/>
      <c r="C2596" s="138"/>
      <c r="D2596" s="138"/>
      <c r="E2596"/>
      <c r="F2596" s="177"/>
      <c r="G2596" s="177"/>
      <c r="H2596" s="177"/>
      <c r="I2596" s="177"/>
      <c r="J2596" s="177"/>
      <c r="K2596" s="221"/>
      <c r="L2596" s="25"/>
    </row>
    <row r="2597" spans="1:12" s="169" customFormat="1" x14ac:dyDescent="0.2">
      <c r="A2597" s="138"/>
      <c r="B2597"/>
      <c r="C2597" s="138"/>
      <c r="D2597" s="138"/>
      <c r="E2597"/>
      <c r="F2597" s="177"/>
      <c r="G2597" s="177"/>
      <c r="H2597" s="177"/>
      <c r="I2597" s="177"/>
      <c r="J2597" s="177"/>
      <c r="K2597" s="221"/>
      <c r="L2597" s="25"/>
    </row>
    <row r="2598" spans="1:12" s="169" customFormat="1" x14ac:dyDescent="0.2">
      <c r="A2598" s="138"/>
      <c r="B2598"/>
      <c r="C2598" s="138"/>
      <c r="D2598" s="138"/>
      <c r="E2598"/>
      <c r="F2598" s="177"/>
      <c r="G2598" s="177"/>
      <c r="H2598" s="177"/>
      <c r="I2598" s="177"/>
      <c r="J2598" s="177"/>
      <c r="K2598" s="221"/>
      <c r="L2598" s="25"/>
    </row>
    <row r="2599" spans="1:12" s="169" customFormat="1" x14ac:dyDescent="0.2">
      <c r="A2599" s="138"/>
      <c r="B2599"/>
      <c r="C2599" s="138"/>
      <c r="D2599" s="138"/>
      <c r="E2599"/>
      <c r="F2599" s="177"/>
      <c r="G2599" s="177"/>
      <c r="H2599" s="177"/>
      <c r="I2599" s="177"/>
      <c r="J2599" s="177"/>
      <c r="K2599" s="221"/>
      <c r="L2599" s="25"/>
    </row>
    <row r="2600" spans="1:12" s="169" customFormat="1" x14ac:dyDescent="0.2">
      <c r="A2600" s="138"/>
      <c r="B2600"/>
      <c r="C2600" s="138"/>
      <c r="D2600" s="138"/>
      <c r="E2600"/>
      <c r="F2600" s="177"/>
      <c r="G2600" s="177"/>
      <c r="H2600" s="177"/>
      <c r="I2600" s="177"/>
      <c r="J2600" s="177"/>
      <c r="K2600" s="221"/>
      <c r="L2600" s="25"/>
    </row>
    <row r="2601" spans="1:12" s="169" customFormat="1" x14ac:dyDescent="0.2">
      <c r="A2601" s="138"/>
      <c r="B2601"/>
      <c r="C2601" s="138"/>
      <c r="D2601" s="138"/>
      <c r="E2601"/>
      <c r="F2601" s="177"/>
      <c r="G2601" s="177"/>
      <c r="H2601" s="177"/>
      <c r="I2601" s="177"/>
      <c r="J2601" s="177"/>
      <c r="K2601" s="221"/>
      <c r="L2601" s="25"/>
    </row>
    <row r="2602" spans="1:12" s="169" customFormat="1" x14ac:dyDescent="0.2">
      <c r="A2602" s="138"/>
      <c r="B2602"/>
      <c r="C2602" s="138"/>
      <c r="D2602" s="138"/>
      <c r="E2602"/>
      <c r="F2602" s="177"/>
      <c r="G2602" s="177"/>
      <c r="H2602" s="177"/>
      <c r="I2602" s="177"/>
      <c r="J2602" s="177"/>
      <c r="K2602" s="221"/>
      <c r="L2602" s="25"/>
    </row>
    <row r="2603" spans="1:12" s="169" customFormat="1" x14ac:dyDescent="0.2">
      <c r="A2603" s="138"/>
      <c r="B2603"/>
      <c r="C2603" s="138"/>
      <c r="D2603" s="138"/>
      <c r="E2603"/>
      <c r="F2603" s="177"/>
      <c r="G2603" s="177"/>
      <c r="H2603" s="177"/>
      <c r="I2603" s="177"/>
      <c r="J2603" s="177"/>
      <c r="K2603" s="221"/>
      <c r="L2603" s="25"/>
    </row>
    <row r="2604" spans="1:12" s="169" customFormat="1" x14ac:dyDescent="0.2">
      <c r="A2604" s="138"/>
      <c r="B2604"/>
      <c r="C2604" s="138"/>
      <c r="D2604" s="138"/>
      <c r="E2604"/>
      <c r="F2604" s="177"/>
      <c r="G2604" s="177"/>
      <c r="H2604" s="177"/>
      <c r="I2604" s="177"/>
      <c r="J2604" s="177"/>
      <c r="K2604" s="221"/>
      <c r="L2604" s="25"/>
    </row>
    <row r="2605" spans="1:12" s="169" customFormat="1" x14ac:dyDescent="0.2">
      <c r="A2605" s="138"/>
      <c r="B2605"/>
      <c r="C2605" s="138"/>
      <c r="D2605" s="138"/>
      <c r="E2605"/>
      <c r="F2605" s="177"/>
      <c r="G2605" s="177"/>
      <c r="H2605" s="177"/>
      <c r="I2605" s="177"/>
      <c r="J2605" s="177"/>
      <c r="K2605" s="221"/>
      <c r="L2605" s="25"/>
    </row>
    <row r="2606" spans="1:12" s="169" customFormat="1" x14ac:dyDescent="0.2">
      <c r="A2606" s="138"/>
      <c r="B2606"/>
      <c r="C2606" s="138"/>
      <c r="D2606" s="138"/>
      <c r="E2606"/>
      <c r="F2606" s="177"/>
      <c r="G2606" s="177"/>
      <c r="H2606" s="177"/>
      <c r="I2606" s="177"/>
      <c r="J2606" s="177"/>
      <c r="K2606" s="221"/>
      <c r="L2606" s="25"/>
    </row>
    <row r="2607" spans="1:12" s="169" customFormat="1" x14ac:dyDescent="0.2">
      <c r="A2607" s="138"/>
      <c r="B2607"/>
      <c r="C2607" s="138"/>
      <c r="D2607" s="138"/>
      <c r="E2607"/>
      <c r="F2607" s="177"/>
      <c r="G2607" s="177"/>
      <c r="H2607" s="177"/>
      <c r="I2607" s="177"/>
      <c r="J2607" s="177"/>
      <c r="K2607" s="221"/>
      <c r="L2607" s="25"/>
    </row>
    <row r="2608" spans="1:12" s="169" customFormat="1" x14ac:dyDescent="0.2">
      <c r="A2608" s="138"/>
      <c r="B2608"/>
      <c r="C2608" s="138"/>
      <c r="D2608" s="138"/>
      <c r="E2608"/>
      <c r="F2608" s="177"/>
      <c r="G2608" s="177"/>
      <c r="H2608" s="177"/>
      <c r="I2608" s="177"/>
      <c r="J2608" s="177"/>
      <c r="K2608" s="221"/>
      <c r="L2608" s="25"/>
    </row>
    <row r="2609" spans="1:12" s="169" customFormat="1" x14ac:dyDescent="0.2">
      <c r="A2609" s="138"/>
      <c r="B2609"/>
      <c r="C2609" s="138"/>
      <c r="D2609" s="138"/>
      <c r="E2609"/>
      <c r="F2609" s="177"/>
      <c r="G2609" s="177"/>
      <c r="H2609" s="177"/>
      <c r="I2609" s="177"/>
      <c r="J2609" s="177"/>
      <c r="K2609" s="221"/>
      <c r="L2609" s="25"/>
    </row>
    <row r="2610" spans="1:12" s="169" customFormat="1" x14ac:dyDescent="0.2">
      <c r="A2610" s="138"/>
      <c r="B2610"/>
      <c r="C2610" s="138"/>
      <c r="D2610" s="138"/>
      <c r="E2610"/>
      <c r="F2610" s="177"/>
      <c r="G2610" s="177"/>
      <c r="H2610" s="177"/>
      <c r="I2610" s="177"/>
      <c r="J2610" s="177"/>
      <c r="K2610" s="221"/>
      <c r="L2610" s="25"/>
    </row>
    <row r="2611" spans="1:12" s="169" customFormat="1" x14ac:dyDescent="0.2">
      <c r="A2611" s="138"/>
      <c r="B2611"/>
      <c r="C2611" s="138"/>
      <c r="D2611" s="138"/>
      <c r="E2611"/>
      <c r="F2611" s="177"/>
      <c r="G2611" s="177"/>
      <c r="H2611" s="177"/>
      <c r="I2611" s="177"/>
      <c r="J2611" s="177"/>
      <c r="K2611" s="221"/>
      <c r="L2611" s="25"/>
    </row>
    <row r="2612" spans="1:12" s="169" customFormat="1" x14ac:dyDescent="0.2">
      <c r="A2612" s="138"/>
      <c r="B2612"/>
      <c r="C2612" s="138"/>
      <c r="D2612" s="138"/>
      <c r="E2612"/>
      <c r="F2612" s="177"/>
      <c r="G2612" s="177"/>
      <c r="H2612" s="177"/>
      <c r="I2612" s="177"/>
      <c r="J2612" s="177"/>
      <c r="K2612" s="221"/>
      <c r="L2612" s="25"/>
    </row>
    <row r="2613" spans="1:12" s="169" customFormat="1" x14ac:dyDescent="0.2">
      <c r="A2613" s="138"/>
      <c r="B2613"/>
      <c r="C2613" s="138"/>
      <c r="D2613" s="138"/>
      <c r="E2613"/>
      <c r="F2613" s="177"/>
      <c r="G2613" s="177"/>
      <c r="H2613" s="177"/>
      <c r="I2613" s="177"/>
      <c r="J2613" s="177"/>
      <c r="K2613" s="221"/>
      <c r="L2613" s="25"/>
    </row>
    <row r="2614" spans="1:12" s="169" customFormat="1" x14ac:dyDescent="0.2">
      <c r="A2614" s="138"/>
      <c r="B2614"/>
      <c r="C2614" s="138"/>
      <c r="D2614" s="138"/>
      <c r="E2614"/>
      <c r="F2614" s="177"/>
      <c r="G2614" s="177"/>
      <c r="H2614" s="177"/>
      <c r="I2614" s="177"/>
      <c r="J2614" s="177"/>
      <c r="K2614" s="221"/>
      <c r="L2614" s="25"/>
    </row>
    <row r="2615" spans="1:12" s="169" customFormat="1" x14ac:dyDescent="0.2">
      <c r="A2615" s="138"/>
      <c r="B2615"/>
      <c r="C2615" s="138"/>
      <c r="D2615" s="138"/>
      <c r="E2615"/>
      <c r="F2615" s="177"/>
      <c r="G2615" s="177"/>
      <c r="H2615" s="177"/>
      <c r="I2615" s="177"/>
      <c r="J2615" s="177"/>
      <c r="K2615" s="221"/>
      <c r="L2615" s="25"/>
    </row>
    <row r="2616" spans="1:12" s="169" customFormat="1" x14ac:dyDescent="0.2">
      <c r="A2616" s="138"/>
      <c r="B2616"/>
      <c r="C2616" s="138"/>
      <c r="D2616" s="138"/>
      <c r="E2616"/>
      <c r="F2616" s="177"/>
      <c r="G2616" s="177"/>
      <c r="H2616" s="177"/>
      <c r="I2616" s="177"/>
      <c r="J2616" s="177"/>
      <c r="K2616" s="221"/>
      <c r="L2616" s="25"/>
    </row>
    <row r="2617" spans="1:12" s="169" customFormat="1" x14ac:dyDescent="0.2">
      <c r="A2617" s="138"/>
      <c r="B2617"/>
      <c r="C2617" s="138"/>
      <c r="D2617" s="138"/>
      <c r="E2617"/>
      <c r="F2617" s="177"/>
      <c r="G2617" s="177"/>
      <c r="H2617" s="177"/>
      <c r="I2617" s="177"/>
      <c r="J2617" s="177"/>
      <c r="K2617" s="221"/>
      <c r="L2617" s="25"/>
    </row>
    <row r="2618" spans="1:12" s="169" customFormat="1" x14ac:dyDescent="0.2">
      <c r="A2618" s="138"/>
      <c r="B2618"/>
      <c r="C2618" s="138"/>
      <c r="D2618" s="138"/>
      <c r="E2618"/>
      <c r="F2618" s="177"/>
      <c r="G2618" s="177"/>
      <c r="H2618" s="177"/>
      <c r="I2618" s="177"/>
      <c r="J2618" s="177"/>
      <c r="K2618" s="221"/>
      <c r="L2618" s="25"/>
    </row>
    <row r="2619" spans="1:12" s="169" customFormat="1" x14ac:dyDescent="0.2">
      <c r="A2619" s="138"/>
      <c r="B2619"/>
      <c r="C2619" s="138"/>
      <c r="D2619" s="138"/>
      <c r="E2619"/>
      <c r="F2619" s="177"/>
      <c r="G2619" s="177"/>
      <c r="H2619" s="177"/>
      <c r="I2619" s="177"/>
      <c r="J2619" s="177"/>
      <c r="K2619" s="221"/>
      <c r="L2619" s="25"/>
    </row>
    <row r="2620" spans="1:12" s="169" customFormat="1" x14ac:dyDescent="0.2">
      <c r="A2620" s="138"/>
      <c r="B2620"/>
      <c r="C2620" s="138"/>
      <c r="D2620" s="138"/>
      <c r="E2620"/>
      <c r="F2620" s="177"/>
      <c r="G2620" s="177"/>
      <c r="H2620" s="177"/>
      <c r="I2620" s="177"/>
      <c r="J2620" s="177"/>
      <c r="K2620" s="221"/>
      <c r="L2620" s="25"/>
    </row>
    <row r="2621" spans="1:12" s="169" customFormat="1" x14ac:dyDescent="0.2">
      <c r="A2621" s="138"/>
      <c r="B2621"/>
      <c r="C2621" s="138"/>
      <c r="D2621" s="138"/>
      <c r="E2621"/>
      <c r="F2621" s="177"/>
      <c r="G2621" s="177"/>
      <c r="H2621" s="177"/>
      <c r="I2621" s="177"/>
      <c r="J2621" s="177"/>
      <c r="K2621" s="221"/>
      <c r="L2621" s="25"/>
    </row>
    <row r="2622" spans="1:12" s="169" customFormat="1" x14ac:dyDescent="0.2">
      <c r="A2622" s="138"/>
      <c r="B2622"/>
      <c r="C2622" s="138"/>
      <c r="D2622" s="138"/>
      <c r="E2622"/>
      <c r="F2622" s="177"/>
      <c r="G2622" s="177"/>
      <c r="H2622" s="177"/>
      <c r="I2622" s="177"/>
      <c r="J2622" s="177"/>
      <c r="K2622" s="221"/>
      <c r="L2622" s="25"/>
    </row>
    <row r="2623" spans="1:12" s="169" customFormat="1" x14ac:dyDescent="0.2">
      <c r="A2623" s="138"/>
      <c r="B2623"/>
      <c r="C2623" s="138"/>
      <c r="D2623" s="138"/>
      <c r="E2623"/>
      <c r="F2623" s="177"/>
      <c r="G2623" s="177"/>
      <c r="H2623" s="177"/>
      <c r="I2623" s="177"/>
      <c r="J2623" s="177"/>
      <c r="K2623" s="221"/>
      <c r="L2623" s="25"/>
    </row>
    <row r="2624" spans="1:12" s="169" customFormat="1" x14ac:dyDescent="0.2">
      <c r="A2624" s="138"/>
      <c r="B2624"/>
      <c r="C2624" s="138"/>
      <c r="D2624" s="138"/>
      <c r="E2624"/>
      <c r="F2624" s="177"/>
      <c r="G2624" s="177"/>
      <c r="H2624" s="177"/>
      <c r="I2624" s="177"/>
      <c r="J2624" s="177"/>
      <c r="K2624" s="221"/>
      <c r="L2624" s="25"/>
    </row>
    <row r="2625" spans="1:12" s="169" customFormat="1" x14ac:dyDescent="0.2">
      <c r="A2625" s="138"/>
      <c r="B2625"/>
      <c r="C2625" s="138"/>
      <c r="D2625" s="138"/>
      <c r="E2625"/>
      <c r="F2625" s="177"/>
      <c r="G2625" s="177"/>
      <c r="H2625" s="177"/>
      <c r="I2625" s="177"/>
      <c r="J2625" s="177"/>
      <c r="K2625" s="221"/>
      <c r="L2625" s="25"/>
    </row>
    <row r="2626" spans="1:12" s="169" customFormat="1" x14ac:dyDescent="0.2">
      <c r="A2626" s="138"/>
      <c r="B2626"/>
      <c r="C2626" s="138"/>
      <c r="D2626" s="138"/>
      <c r="E2626"/>
      <c r="F2626" s="177"/>
      <c r="G2626" s="177"/>
      <c r="H2626" s="177"/>
      <c r="I2626" s="177"/>
      <c r="J2626" s="177"/>
      <c r="K2626" s="221"/>
      <c r="L2626" s="25"/>
    </row>
    <row r="2627" spans="1:12" s="169" customFormat="1" x14ac:dyDescent="0.2">
      <c r="A2627" s="138"/>
      <c r="B2627"/>
      <c r="C2627" s="138"/>
      <c r="D2627" s="138"/>
      <c r="E2627"/>
      <c r="F2627" s="177"/>
      <c r="G2627" s="177"/>
      <c r="H2627" s="177"/>
      <c r="I2627" s="177"/>
      <c r="J2627" s="177"/>
      <c r="K2627" s="221"/>
      <c r="L2627" s="25"/>
    </row>
    <row r="2628" spans="1:12" s="169" customFormat="1" x14ac:dyDescent="0.2">
      <c r="A2628" s="138"/>
      <c r="B2628"/>
      <c r="C2628" s="138"/>
      <c r="D2628" s="138"/>
      <c r="E2628"/>
      <c r="F2628" s="177"/>
      <c r="G2628" s="177"/>
      <c r="H2628" s="177"/>
      <c r="I2628" s="177"/>
      <c r="J2628" s="177"/>
      <c r="K2628" s="221"/>
      <c r="L2628" s="25"/>
    </row>
    <row r="2629" spans="1:12" s="169" customFormat="1" x14ac:dyDescent="0.2">
      <c r="A2629" s="138"/>
      <c r="B2629"/>
      <c r="C2629" s="138"/>
      <c r="D2629" s="138"/>
      <c r="E2629"/>
      <c r="F2629" s="177"/>
      <c r="G2629" s="177"/>
      <c r="H2629" s="177"/>
      <c r="I2629" s="177"/>
      <c r="J2629" s="177"/>
      <c r="K2629" s="221"/>
      <c r="L2629" s="25"/>
    </row>
    <row r="2630" spans="1:12" s="169" customFormat="1" x14ac:dyDescent="0.2">
      <c r="A2630" s="138"/>
      <c r="B2630"/>
      <c r="C2630" s="138"/>
      <c r="D2630" s="138"/>
      <c r="E2630"/>
      <c r="F2630" s="177"/>
      <c r="G2630" s="177"/>
      <c r="H2630" s="177"/>
      <c r="I2630" s="177"/>
      <c r="J2630" s="177"/>
      <c r="K2630" s="221"/>
      <c r="L2630" s="25"/>
    </row>
    <row r="2631" spans="1:12" s="169" customFormat="1" x14ac:dyDescent="0.2">
      <c r="A2631" s="138"/>
      <c r="B2631"/>
      <c r="C2631" s="138"/>
      <c r="D2631" s="138"/>
      <c r="E2631"/>
      <c r="F2631" s="177"/>
      <c r="G2631" s="177"/>
      <c r="H2631" s="177"/>
      <c r="I2631" s="177"/>
      <c r="J2631" s="177"/>
      <c r="K2631" s="221"/>
      <c r="L2631" s="25"/>
    </row>
    <row r="2632" spans="1:12" s="169" customFormat="1" x14ac:dyDescent="0.2">
      <c r="A2632" s="138"/>
      <c r="B2632"/>
      <c r="C2632" s="138"/>
      <c r="D2632" s="138"/>
      <c r="E2632"/>
      <c r="F2632" s="177"/>
      <c r="G2632" s="177"/>
      <c r="H2632" s="177"/>
      <c r="I2632" s="177"/>
      <c r="J2632" s="177"/>
      <c r="K2632" s="221"/>
      <c r="L2632" s="25"/>
    </row>
    <row r="2633" spans="1:12" s="169" customFormat="1" x14ac:dyDescent="0.2">
      <c r="A2633" s="138"/>
      <c r="B2633"/>
      <c r="C2633" s="138"/>
      <c r="D2633" s="138"/>
      <c r="E2633"/>
      <c r="F2633" s="177"/>
      <c r="G2633" s="177"/>
      <c r="H2633" s="177"/>
      <c r="I2633" s="177"/>
      <c r="J2633" s="177"/>
      <c r="K2633" s="221"/>
      <c r="L2633" s="25"/>
    </row>
    <row r="2634" spans="1:12" s="169" customFormat="1" x14ac:dyDescent="0.2">
      <c r="A2634" s="138"/>
      <c r="B2634"/>
      <c r="C2634" s="138"/>
      <c r="D2634" s="138"/>
      <c r="E2634"/>
      <c r="F2634" s="177"/>
      <c r="G2634" s="177"/>
      <c r="H2634" s="177"/>
      <c r="I2634" s="177"/>
      <c r="J2634" s="177"/>
      <c r="K2634" s="221"/>
      <c r="L2634" s="25"/>
    </row>
    <row r="2635" spans="1:12" s="169" customFormat="1" x14ac:dyDescent="0.2">
      <c r="A2635" s="138"/>
      <c r="B2635"/>
      <c r="C2635" s="138"/>
      <c r="D2635" s="138"/>
      <c r="E2635"/>
      <c r="F2635" s="177"/>
      <c r="G2635" s="177"/>
      <c r="H2635" s="177"/>
      <c r="I2635" s="177"/>
      <c r="J2635" s="177"/>
      <c r="K2635" s="221"/>
      <c r="L2635" s="25"/>
    </row>
    <row r="2636" spans="1:12" s="169" customFormat="1" x14ac:dyDescent="0.2">
      <c r="A2636" s="138"/>
      <c r="B2636"/>
      <c r="C2636" s="138"/>
      <c r="D2636" s="138"/>
      <c r="E2636"/>
      <c r="F2636" s="177"/>
      <c r="G2636" s="177"/>
      <c r="H2636" s="177"/>
      <c r="I2636" s="177"/>
      <c r="J2636" s="177"/>
      <c r="K2636" s="221"/>
      <c r="L2636" s="25"/>
    </row>
    <row r="2637" spans="1:12" s="169" customFormat="1" x14ac:dyDescent="0.2">
      <c r="A2637" s="138"/>
      <c r="B2637"/>
      <c r="C2637" s="138"/>
      <c r="D2637" s="138"/>
      <c r="E2637"/>
      <c r="F2637" s="177"/>
      <c r="G2637" s="177"/>
      <c r="H2637" s="177"/>
      <c r="I2637" s="177"/>
      <c r="J2637" s="177"/>
      <c r="K2637" s="221"/>
      <c r="L2637" s="25"/>
    </row>
    <row r="2638" spans="1:12" s="169" customFormat="1" x14ac:dyDescent="0.2">
      <c r="A2638" s="138"/>
      <c r="B2638"/>
      <c r="C2638" s="138"/>
      <c r="D2638" s="138"/>
      <c r="E2638"/>
      <c r="F2638" s="177"/>
      <c r="G2638" s="177"/>
      <c r="H2638" s="177"/>
      <c r="I2638" s="177"/>
      <c r="J2638" s="177"/>
      <c r="K2638" s="221"/>
      <c r="L2638" s="25"/>
    </row>
    <row r="2639" spans="1:12" s="169" customFormat="1" x14ac:dyDescent="0.2">
      <c r="A2639" s="138"/>
      <c r="B2639"/>
      <c r="C2639" s="138"/>
      <c r="D2639" s="138"/>
      <c r="E2639"/>
      <c r="F2639" s="177"/>
      <c r="G2639" s="177"/>
      <c r="H2639" s="177"/>
      <c r="I2639" s="177"/>
      <c r="J2639" s="177"/>
      <c r="K2639" s="221"/>
      <c r="L2639" s="25"/>
    </row>
    <row r="2640" spans="1:12" s="169" customFormat="1" x14ac:dyDescent="0.2">
      <c r="A2640" s="138"/>
      <c r="B2640"/>
      <c r="C2640" s="138"/>
      <c r="D2640" s="138"/>
      <c r="E2640"/>
      <c r="F2640" s="177"/>
      <c r="G2640" s="177"/>
      <c r="H2640" s="177"/>
      <c r="I2640" s="177"/>
      <c r="J2640" s="177"/>
      <c r="K2640" s="221"/>
      <c r="L2640" s="25"/>
    </row>
    <row r="2641" spans="1:12" s="169" customFormat="1" x14ac:dyDescent="0.2">
      <c r="A2641" s="138"/>
      <c r="B2641"/>
      <c r="C2641" s="138"/>
      <c r="D2641" s="138"/>
      <c r="E2641"/>
      <c r="F2641" s="177"/>
      <c r="G2641" s="177"/>
      <c r="H2641" s="177"/>
      <c r="I2641" s="177"/>
      <c r="J2641" s="177"/>
      <c r="K2641" s="221"/>
      <c r="L2641" s="25"/>
    </row>
    <row r="2642" spans="1:12" s="169" customFormat="1" x14ac:dyDescent="0.2">
      <c r="A2642" s="138"/>
      <c r="B2642"/>
      <c r="C2642" s="138"/>
      <c r="D2642" s="138"/>
      <c r="E2642"/>
      <c r="F2642" s="177"/>
      <c r="G2642" s="177"/>
      <c r="H2642" s="177"/>
      <c r="I2642" s="177"/>
      <c r="J2642" s="177"/>
      <c r="K2642" s="221"/>
      <c r="L2642" s="25"/>
    </row>
    <row r="2643" spans="1:12" s="169" customFormat="1" x14ac:dyDescent="0.2">
      <c r="A2643" s="138"/>
      <c r="B2643"/>
      <c r="C2643" s="138"/>
      <c r="D2643" s="138"/>
      <c r="E2643"/>
      <c r="F2643" s="177"/>
      <c r="G2643" s="177"/>
      <c r="H2643" s="177"/>
      <c r="I2643" s="177"/>
      <c r="J2643" s="177"/>
      <c r="K2643" s="221"/>
      <c r="L2643" s="25"/>
    </row>
    <row r="2644" spans="1:12" s="169" customFormat="1" x14ac:dyDescent="0.2">
      <c r="A2644" s="138"/>
      <c r="B2644"/>
      <c r="C2644" s="138"/>
      <c r="D2644" s="138"/>
      <c r="E2644"/>
      <c r="F2644" s="177"/>
      <c r="G2644" s="177"/>
      <c r="H2644" s="177"/>
      <c r="I2644" s="177"/>
      <c r="J2644" s="177"/>
      <c r="K2644" s="221"/>
      <c r="L2644" s="25"/>
    </row>
    <row r="2645" spans="1:12" s="169" customFormat="1" x14ac:dyDescent="0.2">
      <c r="A2645" s="138"/>
      <c r="B2645"/>
      <c r="C2645" s="138"/>
      <c r="D2645" s="138"/>
      <c r="E2645"/>
      <c r="F2645" s="177"/>
      <c r="G2645" s="177"/>
      <c r="H2645" s="177"/>
      <c r="I2645" s="177"/>
      <c r="J2645" s="177"/>
      <c r="K2645" s="221"/>
      <c r="L2645" s="25"/>
    </row>
    <row r="2646" spans="1:12" s="169" customFormat="1" x14ac:dyDescent="0.2">
      <c r="A2646" s="138"/>
      <c r="B2646"/>
      <c r="C2646" s="138"/>
      <c r="D2646" s="138"/>
      <c r="E2646"/>
      <c r="F2646" s="177"/>
      <c r="G2646" s="177"/>
      <c r="H2646" s="177"/>
      <c r="I2646" s="177"/>
      <c r="J2646" s="177"/>
      <c r="K2646" s="221"/>
      <c r="L2646" s="25"/>
    </row>
    <row r="2647" spans="1:12" s="169" customFormat="1" x14ac:dyDescent="0.2">
      <c r="A2647" s="138"/>
      <c r="B2647"/>
      <c r="C2647" s="138"/>
      <c r="D2647" s="138"/>
      <c r="E2647"/>
      <c r="F2647" s="177"/>
      <c r="G2647" s="177"/>
      <c r="H2647" s="177"/>
      <c r="I2647" s="177"/>
      <c r="J2647" s="177"/>
      <c r="K2647" s="221"/>
      <c r="L2647" s="25"/>
    </row>
    <row r="2648" spans="1:12" s="169" customFormat="1" x14ac:dyDescent="0.2">
      <c r="A2648" s="138"/>
      <c r="B2648"/>
      <c r="C2648" s="138"/>
      <c r="D2648" s="138"/>
      <c r="E2648"/>
      <c r="F2648" s="177"/>
      <c r="G2648" s="177"/>
      <c r="H2648" s="177"/>
      <c r="I2648" s="177"/>
      <c r="J2648" s="177"/>
      <c r="K2648" s="221"/>
      <c r="L2648" s="25"/>
    </row>
    <row r="2649" spans="1:12" s="169" customFormat="1" x14ac:dyDescent="0.2">
      <c r="A2649" s="138"/>
      <c r="B2649"/>
      <c r="C2649" s="138"/>
      <c r="D2649" s="138"/>
      <c r="E2649"/>
      <c r="F2649" s="177"/>
      <c r="G2649" s="177"/>
      <c r="H2649" s="177"/>
      <c r="I2649" s="177"/>
      <c r="J2649" s="177"/>
      <c r="K2649" s="221"/>
      <c r="L2649" s="25"/>
    </row>
    <row r="2650" spans="1:12" s="169" customFormat="1" x14ac:dyDescent="0.2">
      <c r="A2650" s="138"/>
      <c r="B2650"/>
      <c r="C2650" s="138"/>
      <c r="D2650" s="138"/>
      <c r="E2650"/>
      <c r="F2650" s="177"/>
      <c r="G2650" s="177"/>
      <c r="H2650" s="177"/>
      <c r="I2650" s="177"/>
      <c r="J2650" s="177"/>
      <c r="K2650" s="221"/>
      <c r="L2650" s="25"/>
    </row>
    <row r="2651" spans="1:12" s="169" customFormat="1" x14ac:dyDescent="0.2">
      <c r="A2651" s="138"/>
      <c r="B2651"/>
      <c r="C2651" s="138"/>
      <c r="D2651" s="138"/>
      <c r="E2651"/>
      <c r="F2651" s="177"/>
      <c r="G2651" s="177"/>
      <c r="H2651" s="177"/>
      <c r="I2651" s="177"/>
      <c r="J2651" s="177"/>
      <c r="K2651" s="221"/>
      <c r="L2651" s="25"/>
    </row>
    <row r="2652" spans="1:12" s="169" customFormat="1" x14ac:dyDescent="0.2">
      <c r="A2652" s="138"/>
      <c r="B2652"/>
      <c r="C2652" s="138"/>
      <c r="D2652" s="138"/>
      <c r="E2652"/>
      <c r="F2652" s="177"/>
      <c r="G2652" s="177"/>
      <c r="H2652" s="177"/>
      <c r="I2652" s="177"/>
      <c r="J2652" s="177"/>
      <c r="K2652" s="221"/>
      <c r="L2652" s="25"/>
    </row>
    <row r="2653" spans="1:12" s="169" customFormat="1" x14ac:dyDescent="0.2">
      <c r="A2653" s="138"/>
      <c r="B2653"/>
      <c r="C2653" s="138"/>
      <c r="D2653" s="138"/>
      <c r="E2653"/>
      <c r="F2653" s="177"/>
      <c r="G2653" s="177"/>
      <c r="H2653" s="177"/>
      <c r="I2653" s="177"/>
      <c r="J2653" s="177"/>
      <c r="K2653" s="221"/>
      <c r="L2653" s="25"/>
    </row>
    <row r="2654" spans="1:12" s="169" customFormat="1" x14ac:dyDescent="0.2">
      <c r="A2654" s="138"/>
      <c r="B2654"/>
      <c r="C2654" s="138"/>
      <c r="D2654" s="138"/>
      <c r="E2654"/>
      <c r="F2654" s="177"/>
      <c r="G2654" s="177"/>
      <c r="H2654" s="177"/>
      <c r="I2654" s="177"/>
      <c r="J2654" s="177"/>
      <c r="K2654" s="221"/>
      <c r="L2654" s="25"/>
    </row>
    <row r="2655" spans="1:12" s="169" customFormat="1" x14ac:dyDescent="0.2">
      <c r="A2655" s="138"/>
      <c r="B2655"/>
      <c r="C2655" s="138"/>
      <c r="D2655" s="138"/>
      <c r="E2655"/>
      <c r="F2655" s="177"/>
      <c r="G2655" s="177"/>
      <c r="H2655" s="177"/>
      <c r="I2655" s="177"/>
      <c r="J2655" s="177"/>
      <c r="K2655" s="221"/>
      <c r="L2655" s="25"/>
    </row>
    <row r="2656" spans="1:12" s="169" customFormat="1" x14ac:dyDescent="0.2">
      <c r="A2656" s="138"/>
      <c r="B2656"/>
      <c r="C2656" s="138"/>
      <c r="D2656" s="138"/>
      <c r="E2656"/>
      <c r="F2656" s="177"/>
      <c r="G2656" s="177"/>
      <c r="H2656" s="177"/>
      <c r="I2656" s="177"/>
      <c r="J2656" s="177"/>
      <c r="K2656" s="221"/>
      <c r="L2656" s="25"/>
    </row>
    <row r="2657" spans="1:12" s="169" customFormat="1" x14ac:dyDescent="0.2">
      <c r="A2657" s="138"/>
      <c r="B2657"/>
      <c r="C2657" s="138"/>
      <c r="D2657" s="138"/>
      <c r="E2657"/>
      <c r="F2657" s="177"/>
      <c r="G2657" s="177"/>
      <c r="H2657" s="177"/>
      <c r="I2657" s="177"/>
      <c r="J2657" s="177"/>
      <c r="K2657" s="221"/>
      <c r="L2657" s="25"/>
    </row>
    <row r="2658" spans="1:12" s="169" customFormat="1" x14ac:dyDescent="0.2">
      <c r="A2658" s="138"/>
      <c r="B2658"/>
      <c r="C2658" s="138"/>
      <c r="D2658" s="138"/>
      <c r="E2658"/>
      <c r="F2658" s="177"/>
      <c r="G2658" s="177"/>
      <c r="H2658" s="177"/>
      <c r="I2658" s="177"/>
      <c r="J2658" s="177"/>
      <c r="K2658" s="221"/>
      <c r="L2658" s="25"/>
    </row>
    <row r="2659" spans="1:12" s="169" customFormat="1" x14ac:dyDescent="0.2">
      <c r="A2659" s="138"/>
      <c r="B2659"/>
      <c r="C2659" s="138"/>
      <c r="D2659" s="138"/>
      <c r="E2659"/>
      <c r="F2659" s="177"/>
      <c r="G2659" s="177"/>
      <c r="H2659" s="177"/>
      <c r="I2659" s="177"/>
      <c r="J2659" s="177"/>
      <c r="K2659" s="221"/>
      <c r="L2659" s="25"/>
    </row>
    <row r="2660" spans="1:12" s="169" customFormat="1" x14ac:dyDescent="0.2">
      <c r="A2660" s="138"/>
      <c r="B2660"/>
      <c r="C2660" s="138"/>
      <c r="D2660" s="138"/>
      <c r="E2660"/>
      <c r="F2660" s="177"/>
      <c r="G2660" s="177"/>
      <c r="H2660" s="177"/>
      <c r="I2660" s="177"/>
      <c r="J2660" s="177"/>
      <c r="K2660" s="221"/>
      <c r="L2660" s="25"/>
    </row>
    <row r="2661" spans="1:12" s="169" customFormat="1" x14ac:dyDescent="0.2">
      <c r="A2661" s="138"/>
      <c r="B2661"/>
      <c r="C2661" s="138"/>
      <c r="D2661" s="138"/>
      <c r="E2661"/>
      <c r="F2661" s="177"/>
      <c r="G2661" s="177"/>
      <c r="H2661" s="177"/>
      <c r="I2661" s="177"/>
      <c r="J2661" s="177"/>
      <c r="K2661" s="221"/>
      <c r="L2661" s="25"/>
    </row>
    <row r="2662" spans="1:12" s="169" customFormat="1" x14ac:dyDescent="0.2">
      <c r="A2662" s="138"/>
      <c r="B2662"/>
      <c r="C2662" s="138"/>
      <c r="D2662" s="138"/>
      <c r="E2662"/>
      <c r="F2662" s="177"/>
      <c r="G2662" s="177"/>
      <c r="H2662" s="177"/>
      <c r="I2662" s="177"/>
      <c r="J2662" s="177"/>
      <c r="K2662" s="221"/>
      <c r="L2662" s="25"/>
    </row>
    <row r="2663" spans="1:12" s="169" customFormat="1" x14ac:dyDescent="0.2">
      <c r="A2663" s="138"/>
      <c r="B2663"/>
      <c r="C2663" s="138"/>
      <c r="D2663" s="138"/>
      <c r="E2663"/>
      <c r="F2663" s="177"/>
      <c r="G2663" s="177"/>
      <c r="H2663" s="177"/>
      <c r="I2663" s="177"/>
      <c r="J2663" s="177"/>
      <c r="K2663" s="221"/>
      <c r="L2663" s="25"/>
    </row>
    <row r="2664" spans="1:12" s="169" customFormat="1" x14ac:dyDescent="0.2">
      <c r="A2664" s="138"/>
      <c r="B2664"/>
      <c r="C2664" s="138"/>
      <c r="D2664" s="138"/>
      <c r="E2664"/>
      <c r="F2664" s="177"/>
      <c r="G2664" s="177"/>
      <c r="H2664" s="177"/>
      <c r="I2664" s="177"/>
      <c r="J2664" s="177"/>
      <c r="K2664" s="221"/>
      <c r="L2664" s="25"/>
    </row>
    <row r="2665" spans="1:12" s="169" customFormat="1" x14ac:dyDescent="0.2">
      <c r="A2665" s="138"/>
      <c r="B2665"/>
      <c r="C2665" s="138"/>
      <c r="D2665" s="138"/>
      <c r="E2665"/>
      <c r="F2665" s="177"/>
      <c r="G2665" s="177"/>
      <c r="H2665" s="177"/>
      <c r="I2665" s="177"/>
      <c r="J2665" s="177"/>
      <c r="K2665" s="221"/>
      <c r="L2665" s="25"/>
    </row>
    <row r="2666" spans="1:12" s="169" customFormat="1" x14ac:dyDescent="0.2">
      <c r="A2666" s="138"/>
      <c r="B2666"/>
      <c r="C2666" s="138"/>
      <c r="D2666" s="138"/>
      <c r="E2666"/>
      <c r="F2666" s="177"/>
      <c r="G2666" s="177"/>
      <c r="H2666" s="177"/>
      <c r="I2666" s="177"/>
      <c r="J2666" s="177"/>
      <c r="K2666" s="221"/>
      <c r="L2666" s="25"/>
    </row>
    <row r="2667" spans="1:12" s="169" customFormat="1" x14ac:dyDescent="0.2">
      <c r="A2667" s="138"/>
      <c r="B2667"/>
      <c r="C2667" s="138"/>
      <c r="D2667" s="138"/>
      <c r="E2667"/>
      <c r="F2667" s="177"/>
      <c r="G2667" s="177"/>
      <c r="H2667" s="177"/>
      <c r="I2667" s="177"/>
      <c r="J2667" s="177"/>
      <c r="K2667" s="221"/>
      <c r="L2667" s="25"/>
    </row>
    <row r="2668" spans="1:12" s="169" customFormat="1" x14ac:dyDescent="0.2">
      <c r="A2668" s="138"/>
      <c r="B2668"/>
      <c r="C2668" s="138"/>
      <c r="D2668" s="138"/>
      <c r="E2668"/>
      <c r="F2668" s="177"/>
      <c r="G2668" s="177"/>
      <c r="H2668" s="177"/>
      <c r="I2668" s="177"/>
      <c r="J2668" s="177"/>
      <c r="K2668" s="221"/>
      <c r="L2668" s="25"/>
    </row>
    <row r="2669" spans="1:12" s="169" customFormat="1" x14ac:dyDescent="0.2">
      <c r="A2669" s="138"/>
      <c r="B2669"/>
      <c r="C2669" s="138"/>
      <c r="D2669" s="138"/>
      <c r="E2669"/>
      <c r="F2669" s="177"/>
      <c r="G2669" s="177"/>
      <c r="H2669" s="177"/>
      <c r="I2669" s="177"/>
      <c r="J2669" s="177"/>
      <c r="K2669" s="221"/>
      <c r="L2669" s="25"/>
    </row>
    <row r="2670" spans="1:12" s="169" customFormat="1" x14ac:dyDescent="0.2">
      <c r="A2670" s="138"/>
      <c r="B2670"/>
      <c r="C2670" s="138"/>
      <c r="D2670" s="138"/>
      <c r="E2670"/>
      <c r="F2670" s="177"/>
      <c r="G2670" s="177"/>
      <c r="H2670" s="177"/>
      <c r="I2670" s="177"/>
      <c r="J2670" s="177"/>
      <c r="K2670" s="221"/>
      <c r="L2670" s="25"/>
    </row>
    <row r="2671" spans="1:12" s="169" customFormat="1" x14ac:dyDescent="0.2">
      <c r="A2671" s="138"/>
      <c r="B2671"/>
      <c r="C2671" s="138"/>
      <c r="D2671" s="138"/>
      <c r="E2671"/>
      <c r="F2671" s="177"/>
      <c r="G2671" s="177"/>
      <c r="H2671" s="177"/>
      <c r="I2671" s="177"/>
      <c r="J2671" s="177"/>
      <c r="K2671" s="221"/>
      <c r="L2671" s="25"/>
    </row>
    <row r="2672" spans="1:12" s="169" customFormat="1" x14ac:dyDescent="0.2">
      <c r="A2672" s="138"/>
      <c r="B2672"/>
      <c r="C2672" s="138"/>
      <c r="D2672" s="138"/>
      <c r="E2672"/>
      <c r="F2672" s="177"/>
      <c r="G2672" s="177"/>
      <c r="H2672" s="177"/>
      <c r="I2672" s="177"/>
      <c r="J2672" s="177"/>
      <c r="K2672" s="221"/>
      <c r="L2672" s="25"/>
    </row>
    <row r="2673" spans="1:12" s="169" customFormat="1" x14ac:dyDescent="0.2">
      <c r="A2673" s="138"/>
      <c r="B2673"/>
      <c r="C2673" s="138"/>
      <c r="D2673" s="138"/>
      <c r="E2673"/>
      <c r="F2673" s="177"/>
      <c r="G2673" s="177"/>
      <c r="H2673" s="177"/>
      <c r="I2673" s="177"/>
      <c r="J2673" s="177"/>
      <c r="K2673" s="221"/>
      <c r="L2673" s="25"/>
    </row>
    <row r="2674" spans="1:12" s="169" customFormat="1" x14ac:dyDescent="0.2">
      <c r="A2674" s="138"/>
      <c r="B2674"/>
      <c r="C2674" s="138"/>
      <c r="D2674" s="138"/>
      <c r="E2674"/>
      <c r="F2674" s="177"/>
      <c r="G2674" s="177"/>
      <c r="H2674" s="177"/>
      <c r="I2674" s="177"/>
      <c r="J2674" s="177"/>
      <c r="K2674" s="221"/>
      <c r="L2674" s="25"/>
    </row>
    <row r="2675" spans="1:12" s="169" customFormat="1" x14ac:dyDescent="0.2">
      <c r="A2675" s="138"/>
      <c r="B2675"/>
      <c r="C2675" s="138"/>
      <c r="D2675" s="138"/>
      <c r="E2675"/>
      <c r="F2675" s="177"/>
      <c r="G2675" s="177"/>
      <c r="H2675" s="177"/>
      <c r="I2675" s="177"/>
      <c r="J2675" s="177"/>
      <c r="K2675" s="221"/>
      <c r="L2675" s="25"/>
    </row>
    <row r="2676" spans="1:12" s="169" customFormat="1" x14ac:dyDescent="0.2">
      <c r="A2676" s="138"/>
      <c r="B2676"/>
      <c r="C2676" s="138"/>
      <c r="D2676" s="138"/>
      <c r="E2676"/>
      <c r="F2676" s="177"/>
      <c r="G2676" s="177"/>
      <c r="H2676" s="177"/>
      <c r="I2676" s="177"/>
      <c r="J2676" s="177"/>
      <c r="K2676" s="221"/>
      <c r="L2676" s="25"/>
    </row>
    <row r="2677" spans="1:12" s="169" customFormat="1" x14ac:dyDescent="0.2">
      <c r="A2677" s="138"/>
      <c r="B2677"/>
      <c r="C2677" s="138"/>
      <c r="D2677" s="138"/>
      <c r="E2677"/>
      <c r="F2677" s="177"/>
      <c r="G2677" s="177"/>
      <c r="H2677" s="177"/>
      <c r="I2677" s="177"/>
      <c r="J2677" s="177"/>
      <c r="K2677" s="221"/>
      <c r="L2677" s="25"/>
    </row>
    <row r="2678" spans="1:12" s="169" customFormat="1" x14ac:dyDescent="0.2">
      <c r="A2678" s="138"/>
      <c r="B2678"/>
      <c r="C2678" s="138"/>
      <c r="D2678" s="138"/>
      <c r="E2678"/>
      <c r="F2678" s="177"/>
      <c r="G2678" s="177"/>
      <c r="H2678" s="177"/>
      <c r="I2678" s="177"/>
      <c r="J2678" s="177"/>
      <c r="K2678" s="221"/>
      <c r="L2678" s="25"/>
    </row>
    <row r="2679" spans="1:12" s="169" customFormat="1" x14ac:dyDescent="0.2">
      <c r="A2679" s="138"/>
      <c r="B2679"/>
      <c r="C2679" s="138"/>
      <c r="D2679" s="138"/>
      <c r="E2679"/>
      <c r="F2679" s="177"/>
      <c r="G2679" s="177"/>
      <c r="H2679" s="177"/>
      <c r="I2679" s="177"/>
      <c r="J2679" s="177"/>
      <c r="K2679" s="221"/>
      <c r="L2679" s="25"/>
    </row>
    <row r="2680" spans="1:12" s="169" customFormat="1" x14ac:dyDescent="0.2">
      <c r="A2680" s="138"/>
      <c r="B2680"/>
      <c r="C2680" s="138"/>
      <c r="D2680" s="138"/>
      <c r="E2680"/>
      <c r="F2680" s="177"/>
      <c r="G2680" s="177"/>
      <c r="H2680" s="177"/>
      <c r="I2680" s="177"/>
      <c r="J2680" s="177"/>
      <c r="K2680" s="221"/>
      <c r="L2680" s="25"/>
    </row>
    <row r="2681" spans="1:12" s="169" customFormat="1" x14ac:dyDescent="0.2">
      <c r="A2681" s="138"/>
      <c r="B2681"/>
      <c r="C2681" s="138"/>
      <c r="D2681" s="138"/>
      <c r="E2681"/>
      <c r="F2681" s="177"/>
      <c r="G2681" s="177"/>
      <c r="H2681" s="177"/>
      <c r="I2681" s="177"/>
      <c r="J2681" s="177"/>
      <c r="K2681" s="221"/>
      <c r="L2681" s="25"/>
    </row>
    <row r="2682" spans="1:12" s="169" customFormat="1" x14ac:dyDescent="0.2">
      <c r="A2682" s="138"/>
      <c r="B2682"/>
      <c r="C2682" s="138"/>
      <c r="D2682" s="138"/>
      <c r="E2682"/>
      <c r="F2682" s="177"/>
      <c r="G2682" s="177"/>
      <c r="H2682" s="177"/>
      <c r="I2682" s="177"/>
      <c r="J2682" s="177"/>
      <c r="K2682" s="221"/>
      <c r="L2682" s="25"/>
    </row>
    <row r="2683" spans="1:12" s="169" customFormat="1" x14ac:dyDescent="0.2">
      <c r="A2683" s="138"/>
      <c r="B2683"/>
      <c r="C2683" s="138"/>
      <c r="D2683" s="138"/>
      <c r="E2683"/>
      <c r="F2683" s="177"/>
      <c r="G2683" s="177"/>
      <c r="H2683" s="177"/>
      <c r="I2683" s="177"/>
      <c r="J2683" s="177"/>
      <c r="K2683" s="221"/>
      <c r="L2683" s="25"/>
    </row>
    <row r="2684" spans="1:12" s="169" customFormat="1" x14ac:dyDescent="0.2">
      <c r="A2684" s="138"/>
      <c r="B2684"/>
      <c r="C2684" s="138"/>
      <c r="D2684" s="138"/>
      <c r="E2684"/>
      <c r="F2684" s="177"/>
      <c r="G2684" s="177"/>
      <c r="H2684" s="177"/>
      <c r="I2684" s="177"/>
      <c r="J2684" s="177"/>
      <c r="K2684" s="221"/>
      <c r="L2684" s="25"/>
    </row>
    <row r="2685" spans="1:12" s="169" customFormat="1" x14ac:dyDescent="0.2">
      <c r="A2685" s="138"/>
      <c r="B2685"/>
      <c r="C2685" s="138"/>
      <c r="D2685" s="138"/>
      <c r="E2685"/>
      <c r="F2685" s="177"/>
      <c r="G2685" s="177"/>
      <c r="H2685" s="177"/>
      <c r="I2685" s="177"/>
      <c r="J2685" s="177"/>
      <c r="K2685" s="221"/>
      <c r="L2685" s="25"/>
    </row>
    <row r="2686" spans="1:12" s="169" customFormat="1" x14ac:dyDescent="0.2">
      <c r="A2686" s="138"/>
      <c r="B2686"/>
      <c r="C2686" s="138"/>
      <c r="D2686" s="138"/>
      <c r="E2686"/>
      <c r="F2686" s="177"/>
      <c r="G2686" s="177"/>
      <c r="H2686" s="177"/>
      <c r="I2686" s="177"/>
      <c r="J2686" s="177"/>
      <c r="K2686" s="221"/>
      <c r="L2686" s="25"/>
    </row>
    <row r="2687" spans="1:12" s="169" customFormat="1" x14ac:dyDescent="0.2">
      <c r="A2687" s="138"/>
      <c r="B2687"/>
      <c r="C2687" s="138"/>
      <c r="D2687" s="138"/>
      <c r="E2687"/>
      <c r="F2687" s="177"/>
      <c r="G2687" s="177"/>
      <c r="H2687" s="177"/>
      <c r="I2687" s="177"/>
      <c r="J2687" s="177"/>
      <c r="K2687" s="221"/>
      <c r="L2687" s="25"/>
    </row>
    <row r="2688" spans="1:12" s="169" customFormat="1" x14ac:dyDescent="0.2">
      <c r="A2688" s="138"/>
      <c r="B2688"/>
      <c r="C2688" s="138"/>
      <c r="D2688" s="138"/>
      <c r="E2688"/>
      <c r="F2688" s="177"/>
      <c r="G2688" s="177"/>
      <c r="H2688" s="177"/>
      <c r="I2688" s="177"/>
      <c r="J2688" s="177"/>
      <c r="K2688" s="221"/>
      <c r="L2688" s="25"/>
    </row>
    <row r="2689" spans="1:12" s="169" customFormat="1" x14ac:dyDescent="0.2">
      <c r="A2689" s="138"/>
      <c r="B2689"/>
      <c r="C2689" s="138"/>
      <c r="D2689" s="138"/>
      <c r="E2689"/>
      <c r="F2689" s="177"/>
      <c r="G2689" s="177"/>
      <c r="H2689" s="177"/>
      <c r="I2689" s="177"/>
      <c r="J2689" s="177"/>
      <c r="K2689" s="221"/>
      <c r="L2689" s="25"/>
    </row>
    <row r="2690" spans="1:12" s="169" customFormat="1" x14ac:dyDescent="0.2">
      <c r="A2690" s="138"/>
      <c r="B2690"/>
      <c r="C2690" s="138"/>
      <c r="D2690" s="138"/>
      <c r="E2690"/>
      <c r="F2690" s="177"/>
      <c r="G2690" s="177"/>
      <c r="H2690" s="177"/>
      <c r="I2690" s="177"/>
      <c r="J2690" s="177"/>
      <c r="K2690" s="221"/>
      <c r="L2690" s="25"/>
    </row>
    <row r="2691" spans="1:12" s="169" customFormat="1" x14ac:dyDescent="0.2">
      <c r="A2691" s="138"/>
      <c r="B2691"/>
      <c r="C2691" s="138"/>
      <c r="D2691" s="138"/>
      <c r="E2691"/>
      <c r="F2691" s="177"/>
      <c r="G2691" s="177"/>
      <c r="H2691" s="177"/>
      <c r="I2691" s="177"/>
      <c r="J2691" s="177"/>
      <c r="K2691" s="221"/>
      <c r="L2691" s="25"/>
    </row>
    <row r="2692" spans="1:12" s="169" customFormat="1" x14ac:dyDescent="0.2">
      <c r="A2692" s="138"/>
      <c r="B2692"/>
      <c r="C2692" s="138"/>
      <c r="D2692" s="138"/>
      <c r="E2692"/>
      <c r="F2692" s="177"/>
      <c r="G2692" s="177"/>
      <c r="H2692" s="177"/>
      <c r="I2692" s="177"/>
      <c r="J2692" s="177"/>
      <c r="K2692" s="221"/>
      <c r="L2692" s="25"/>
    </row>
    <row r="2693" spans="1:12" s="169" customFormat="1" x14ac:dyDescent="0.2">
      <c r="A2693" s="138"/>
      <c r="B2693"/>
      <c r="C2693" s="138"/>
      <c r="D2693" s="138"/>
      <c r="E2693"/>
      <c r="F2693" s="177"/>
      <c r="G2693" s="177"/>
      <c r="H2693" s="177"/>
      <c r="I2693" s="177"/>
      <c r="J2693" s="177"/>
      <c r="K2693" s="221"/>
      <c r="L2693" s="25"/>
    </row>
    <row r="2694" spans="1:12" s="169" customFormat="1" x14ac:dyDescent="0.2">
      <c r="A2694" s="138"/>
      <c r="B2694"/>
      <c r="C2694" s="138"/>
      <c r="D2694" s="138"/>
      <c r="E2694"/>
      <c r="F2694" s="177"/>
      <c r="G2694" s="177"/>
      <c r="H2694" s="177"/>
      <c r="I2694" s="177"/>
      <c r="J2694" s="177"/>
      <c r="K2694" s="221"/>
      <c r="L2694" s="25"/>
    </row>
    <row r="2695" spans="1:12" s="169" customFormat="1" x14ac:dyDescent="0.2">
      <c r="A2695" s="138"/>
      <c r="B2695"/>
      <c r="C2695" s="138"/>
      <c r="D2695" s="138"/>
      <c r="E2695"/>
      <c r="F2695" s="177"/>
      <c r="G2695" s="177"/>
      <c r="H2695" s="177"/>
      <c r="I2695" s="177"/>
      <c r="J2695" s="177"/>
      <c r="K2695" s="221"/>
      <c r="L2695" s="25"/>
    </row>
    <row r="2696" spans="1:12" s="169" customFormat="1" x14ac:dyDescent="0.2">
      <c r="A2696" s="138"/>
      <c r="B2696"/>
      <c r="C2696" s="138"/>
      <c r="D2696" s="138"/>
      <c r="E2696"/>
      <c r="F2696" s="177"/>
      <c r="G2696" s="177"/>
      <c r="H2696" s="177"/>
      <c r="I2696" s="177"/>
      <c r="J2696" s="177"/>
      <c r="K2696" s="221"/>
      <c r="L2696" s="25"/>
    </row>
    <row r="2697" spans="1:12" s="169" customFormat="1" x14ac:dyDescent="0.2">
      <c r="A2697" s="138"/>
      <c r="B2697"/>
      <c r="C2697" s="138"/>
      <c r="D2697" s="138"/>
      <c r="E2697"/>
      <c r="F2697" s="177"/>
      <c r="G2697" s="177"/>
      <c r="H2697" s="177"/>
      <c r="I2697" s="177"/>
      <c r="J2697" s="177"/>
      <c r="K2697" s="221"/>
      <c r="L2697" s="25"/>
    </row>
    <row r="2698" spans="1:12" s="169" customFormat="1" x14ac:dyDescent="0.2">
      <c r="A2698" s="138"/>
      <c r="B2698"/>
      <c r="C2698" s="138"/>
      <c r="D2698" s="138"/>
      <c r="E2698"/>
      <c r="F2698" s="177"/>
      <c r="G2698" s="177"/>
      <c r="H2698" s="177"/>
      <c r="I2698" s="177"/>
      <c r="J2698" s="177"/>
      <c r="K2698" s="221"/>
      <c r="L2698" s="25"/>
    </row>
    <row r="2699" spans="1:12" s="169" customFormat="1" x14ac:dyDescent="0.2">
      <c r="A2699" s="138"/>
      <c r="B2699"/>
      <c r="C2699" s="138"/>
      <c r="D2699" s="138"/>
      <c r="E2699"/>
      <c r="F2699" s="177"/>
      <c r="G2699" s="177"/>
      <c r="H2699" s="177"/>
      <c r="I2699" s="177"/>
      <c r="J2699" s="177"/>
      <c r="K2699" s="221"/>
      <c r="L2699" s="25"/>
    </row>
    <row r="2700" spans="1:12" s="169" customFormat="1" x14ac:dyDescent="0.2">
      <c r="A2700" s="138"/>
      <c r="B2700"/>
      <c r="C2700" s="138"/>
      <c r="D2700" s="138"/>
      <c r="E2700"/>
      <c r="F2700" s="177"/>
      <c r="G2700" s="177"/>
      <c r="H2700" s="177"/>
      <c r="I2700" s="177"/>
      <c r="J2700" s="177"/>
      <c r="K2700" s="221"/>
      <c r="L2700" s="25"/>
    </row>
    <row r="2701" spans="1:12" s="169" customFormat="1" x14ac:dyDescent="0.2">
      <c r="A2701" s="138"/>
      <c r="B2701"/>
      <c r="C2701" s="138"/>
      <c r="D2701" s="138"/>
      <c r="E2701"/>
      <c r="F2701" s="177"/>
      <c r="G2701" s="177"/>
      <c r="H2701" s="177"/>
      <c r="I2701" s="177"/>
      <c r="J2701" s="177"/>
      <c r="K2701" s="221"/>
      <c r="L2701" s="25"/>
    </row>
    <row r="2702" spans="1:12" s="169" customFormat="1" x14ac:dyDescent="0.2">
      <c r="A2702" s="138"/>
      <c r="B2702"/>
      <c r="C2702" s="138"/>
      <c r="D2702" s="138"/>
      <c r="E2702"/>
      <c r="F2702" s="177"/>
      <c r="G2702" s="177"/>
      <c r="H2702" s="177"/>
      <c r="I2702" s="177"/>
      <c r="J2702" s="177"/>
      <c r="K2702" s="221"/>
      <c r="L2702" s="25"/>
    </row>
    <row r="2703" spans="1:12" s="169" customFormat="1" x14ac:dyDescent="0.2">
      <c r="A2703" s="138"/>
      <c r="B2703"/>
      <c r="C2703" s="138"/>
      <c r="D2703" s="138"/>
      <c r="E2703"/>
      <c r="F2703" s="177"/>
      <c r="G2703" s="177"/>
      <c r="H2703" s="177"/>
      <c r="I2703" s="177"/>
      <c r="J2703" s="177"/>
      <c r="K2703" s="221"/>
      <c r="L2703" s="25"/>
    </row>
    <row r="2704" spans="1:12" s="169" customFormat="1" x14ac:dyDescent="0.2">
      <c r="A2704" s="138"/>
      <c r="B2704"/>
      <c r="C2704" s="138"/>
      <c r="D2704" s="138"/>
      <c r="E2704"/>
      <c r="F2704" s="177"/>
      <c r="G2704" s="177"/>
      <c r="H2704" s="177"/>
      <c r="I2704" s="177"/>
      <c r="J2704" s="177"/>
      <c r="K2704" s="221"/>
      <c r="L2704" s="25"/>
    </row>
    <row r="2705" spans="1:12" s="169" customFormat="1" x14ac:dyDescent="0.2">
      <c r="A2705" s="138"/>
      <c r="B2705"/>
      <c r="C2705" s="138"/>
      <c r="D2705" s="138"/>
      <c r="E2705"/>
      <c r="F2705" s="177"/>
      <c r="G2705" s="177"/>
      <c r="H2705" s="177"/>
      <c r="I2705" s="177"/>
      <c r="J2705" s="177"/>
      <c r="K2705" s="221"/>
      <c r="L2705" s="25"/>
    </row>
    <row r="2706" spans="1:12" s="169" customFormat="1" x14ac:dyDescent="0.2">
      <c r="A2706" s="138"/>
      <c r="B2706"/>
      <c r="C2706" s="138"/>
      <c r="D2706" s="138"/>
      <c r="E2706"/>
      <c r="F2706" s="177"/>
      <c r="G2706" s="177"/>
      <c r="H2706" s="177"/>
      <c r="I2706" s="177"/>
      <c r="J2706" s="177"/>
      <c r="K2706" s="221"/>
      <c r="L2706" s="25"/>
    </row>
    <row r="2707" spans="1:12" s="169" customFormat="1" x14ac:dyDescent="0.2">
      <c r="A2707" s="138"/>
      <c r="B2707"/>
      <c r="C2707" s="138"/>
      <c r="D2707" s="138"/>
      <c r="E2707"/>
      <c r="F2707" s="177"/>
      <c r="G2707" s="177"/>
      <c r="H2707" s="177"/>
      <c r="I2707" s="177"/>
      <c r="J2707" s="177"/>
      <c r="K2707" s="221"/>
      <c r="L2707" s="25"/>
    </row>
    <row r="2708" spans="1:12" s="169" customFormat="1" x14ac:dyDescent="0.2">
      <c r="A2708" s="138"/>
      <c r="B2708"/>
      <c r="C2708" s="138"/>
      <c r="D2708" s="138"/>
      <c r="E2708"/>
      <c r="F2708" s="177"/>
      <c r="G2708" s="177"/>
      <c r="H2708" s="177"/>
      <c r="I2708" s="177"/>
      <c r="J2708" s="177"/>
      <c r="K2708" s="221"/>
      <c r="L2708" s="25"/>
    </row>
    <row r="2709" spans="1:12" s="169" customFormat="1" x14ac:dyDescent="0.2">
      <c r="A2709" s="138"/>
      <c r="B2709"/>
      <c r="C2709" s="138"/>
      <c r="D2709" s="138"/>
      <c r="E2709"/>
      <c r="F2709" s="177"/>
      <c r="G2709" s="177"/>
      <c r="H2709" s="177"/>
      <c r="I2709" s="177"/>
      <c r="J2709" s="177"/>
      <c r="K2709" s="221"/>
      <c r="L2709" s="25"/>
    </row>
    <row r="2710" spans="1:12" s="169" customFormat="1" x14ac:dyDescent="0.2">
      <c r="A2710" s="138"/>
      <c r="B2710"/>
      <c r="C2710" s="138"/>
      <c r="D2710" s="138"/>
      <c r="E2710"/>
      <c r="F2710" s="177"/>
      <c r="G2710" s="177"/>
      <c r="H2710" s="177"/>
      <c r="I2710" s="177"/>
      <c r="J2710" s="177"/>
      <c r="K2710" s="221"/>
      <c r="L2710" s="25"/>
    </row>
    <row r="2711" spans="1:12" s="169" customFormat="1" x14ac:dyDescent="0.2">
      <c r="A2711" s="138"/>
      <c r="B2711"/>
      <c r="C2711" s="138"/>
      <c r="D2711" s="138"/>
      <c r="E2711"/>
      <c r="F2711" s="177"/>
      <c r="G2711" s="177"/>
      <c r="H2711" s="177"/>
      <c r="I2711" s="177"/>
      <c r="J2711" s="177"/>
      <c r="K2711" s="221"/>
      <c r="L2711" s="25"/>
    </row>
    <row r="2712" spans="1:12" s="169" customFormat="1" x14ac:dyDescent="0.2">
      <c r="A2712" s="138"/>
      <c r="B2712"/>
      <c r="C2712" s="138"/>
      <c r="D2712" s="138"/>
      <c r="E2712"/>
      <c r="F2712" s="177"/>
      <c r="G2712" s="177"/>
      <c r="H2712" s="177"/>
      <c r="I2712" s="177"/>
      <c r="J2712" s="177"/>
      <c r="K2712" s="221"/>
      <c r="L2712" s="25"/>
    </row>
    <row r="2713" spans="1:12" s="169" customFormat="1" x14ac:dyDescent="0.2">
      <c r="A2713" s="138"/>
      <c r="B2713"/>
      <c r="C2713" s="138"/>
      <c r="D2713" s="138"/>
      <c r="E2713"/>
      <c r="F2713" s="177"/>
      <c r="G2713" s="177"/>
      <c r="H2713" s="177"/>
      <c r="I2713" s="177"/>
      <c r="J2713" s="177"/>
      <c r="K2713" s="221"/>
      <c r="L2713" s="25"/>
    </row>
    <row r="2714" spans="1:12" s="169" customFormat="1" x14ac:dyDescent="0.2">
      <c r="A2714" s="138"/>
      <c r="B2714"/>
      <c r="C2714" s="138"/>
      <c r="D2714" s="138"/>
      <c r="E2714"/>
      <c r="F2714" s="177"/>
      <c r="G2714" s="177"/>
      <c r="H2714" s="177"/>
      <c r="I2714" s="177"/>
      <c r="J2714" s="177"/>
      <c r="K2714" s="221"/>
      <c r="L2714" s="25"/>
    </row>
    <row r="2715" spans="1:12" s="169" customFormat="1" x14ac:dyDescent="0.2">
      <c r="A2715" s="138"/>
      <c r="B2715"/>
      <c r="C2715" s="138"/>
      <c r="D2715" s="138"/>
      <c r="E2715"/>
      <c r="F2715" s="177"/>
      <c r="G2715" s="177"/>
      <c r="H2715" s="177"/>
      <c r="I2715" s="177"/>
      <c r="J2715" s="177"/>
      <c r="K2715" s="221"/>
      <c r="L2715" s="25"/>
    </row>
    <row r="2716" spans="1:12" s="169" customFormat="1" x14ac:dyDescent="0.2">
      <c r="A2716" s="138"/>
      <c r="B2716"/>
      <c r="C2716" s="138"/>
      <c r="D2716" s="138"/>
      <c r="E2716"/>
      <c r="F2716" s="177"/>
      <c r="G2716" s="177"/>
      <c r="H2716" s="177"/>
      <c r="I2716" s="177"/>
      <c r="J2716" s="177"/>
      <c r="K2716" s="221"/>
      <c r="L2716" s="25"/>
    </row>
    <row r="2717" spans="1:12" s="169" customFormat="1" x14ac:dyDescent="0.2">
      <c r="A2717" s="138"/>
      <c r="B2717"/>
      <c r="C2717" s="138"/>
      <c r="D2717" s="138"/>
      <c r="E2717"/>
      <c r="F2717" s="177"/>
      <c r="G2717" s="177"/>
      <c r="H2717" s="177"/>
      <c r="I2717" s="177"/>
      <c r="J2717" s="177"/>
      <c r="K2717" s="221"/>
      <c r="L2717" s="25"/>
    </row>
    <row r="2718" spans="1:12" s="169" customFormat="1" x14ac:dyDescent="0.2">
      <c r="A2718" s="138"/>
      <c r="B2718"/>
      <c r="C2718" s="138"/>
      <c r="D2718" s="138"/>
      <c r="E2718"/>
      <c r="F2718" s="177"/>
      <c r="G2718" s="177"/>
      <c r="H2718" s="177"/>
      <c r="I2718" s="177"/>
      <c r="J2718" s="177"/>
      <c r="K2718" s="221"/>
      <c r="L2718" s="25"/>
    </row>
    <row r="2719" spans="1:12" s="169" customFormat="1" x14ac:dyDescent="0.2">
      <c r="A2719" s="138"/>
      <c r="B2719"/>
      <c r="C2719" s="138"/>
      <c r="D2719" s="138"/>
      <c r="E2719"/>
      <c r="F2719" s="177"/>
      <c r="G2719" s="177"/>
      <c r="H2719" s="177"/>
      <c r="I2719" s="177"/>
      <c r="J2719" s="177"/>
      <c r="K2719" s="221"/>
      <c r="L2719" s="25"/>
    </row>
    <row r="2720" spans="1:12" s="169" customFormat="1" x14ac:dyDescent="0.2">
      <c r="A2720" s="138"/>
      <c r="B2720"/>
      <c r="C2720" s="138"/>
      <c r="D2720" s="138"/>
      <c r="E2720"/>
      <c r="F2720" s="177"/>
      <c r="G2720" s="177"/>
      <c r="H2720" s="177"/>
      <c r="I2720" s="177"/>
      <c r="J2720" s="177"/>
      <c r="K2720" s="221"/>
      <c r="L2720" s="25"/>
    </row>
    <row r="2721" spans="1:12" s="169" customFormat="1" x14ac:dyDescent="0.2">
      <c r="A2721" s="138"/>
      <c r="B2721"/>
      <c r="C2721" s="138"/>
      <c r="D2721" s="138"/>
      <c r="E2721"/>
      <c r="F2721" s="177"/>
      <c r="G2721" s="177"/>
      <c r="H2721" s="177"/>
      <c r="I2721" s="177"/>
      <c r="J2721" s="177"/>
      <c r="K2721" s="221"/>
      <c r="L2721" s="25"/>
    </row>
    <row r="2722" spans="1:12" s="169" customFormat="1" x14ac:dyDescent="0.2">
      <c r="A2722" s="138"/>
      <c r="B2722"/>
      <c r="C2722" s="138"/>
      <c r="D2722" s="138"/>
      <c r="E2722"/>
      <c r="F2722" s="177"/>
      <c r="G2722" s="177"/>
      <c r="H2722" s="177"/>
      <c r="I2722" s="177"/>
      <c r="J2722" s="177"/>
      <c r="K2722" s="221"/>
      <c r="L2722" s="25"/>
    </row>
    <row r="2723" spans="1:12" s="169" customFormat="1" x14ac:dyDescent="0.2">
      <c r="A2723" s="138"/>
      <c r="B2723"/>
      <c r="C2723" s="138"/>
      <c r="D2723" s="138"/>
      <c r="E2723"/>
      <c r="F2723" s="177"/>
      <c r="G2723" s="177"/>
      <c r="H2723" s="177"/>
      <c r="I2723" s="177"/>
      <c r="J2723" s="177"/>
      <c r="K2723" s="221"/>
      <c r="L2723" s="25"/>
    </row>
    <row r="2724" spans="1:12" s="169" customFormat="1" x14ac:dyDescent="0.2">
      <c r="A2724" s="138"/>
      <c r="B2724"/>
      <c r="C2724" s="138"/>
      <c r="D2724" s="138"/>
      <c r="E2724"/>
      <c r="F2724" s="177"/>
      <c r="G2724" s="177"/>
      <c r="H2724" s="177"/>
      <c r="I2724" s="177"/>
      <c r="J2724" s="177"/>
      <c r="K2724" s="221"/>
      <c r="L2724" s="25"/>
    </row>
    <row r="2725" spans="1:12" s="169" customFormat="1" x14ac:dyDescent="0.2">
      <c r="A2725" s="138"/>
      <c r="B2725"/>
      <c r="C2725" s="138"/>
      <c r="D2725" s="138"/>
      <c r="E2725"/>
      <c r="F2725" s="177"/>
      <c r="G2725" s="177"/>
      <c r="H2725" s="177"/>
      <c r="I2725" s="177"/>
      <c r="J2725" s="177"/>
      <c r="K2725" s="221"/>
      <c r="L2725" s="25"/>
    </row>
    <row r="2726" spans="1:12" s="169" customFormat="1" x14ac:dyDescent="0.2">
      <c r="A2726" s="138"/>
      <c r="B2726"/>
      <c r="C2726" s="138"/>
      <c r="D2726" s="138"/>
      <c r="E2726"/>
      <c r="F2726" s="177"/>
      <c r="G2726" s="177"/>
      <c r="H2726" s="177"/>
      <c r="I2726" s="177"/>
      <c r="J2726" s="177"/>
      <c r="K2726" s="221"/>
      <c r="L2726" s="25"/>
    </row>
    <row r="2727" spans="1:12" s="169" customFormat="1" x14ac:dyDescent="0.2">
      <c r="A2727" s="138"/>
      <c r="B2727"/>
      <c r="C2727" s="138"/>
      <c r="D2727" s="138"/>
      <c r="E2727"/>
      <c r="F2727" s="177"/>
      <c r="G2727" s="177"/>
      <c r="H2727" s="177"/>
      <c r="I2727" s="177"/>
      <c r="J2727" s="177"/>
      <c r="K2727" s="221"/>
      <c r="L2727" s="25"/>
    </row>
    <row r="2728" spans="1:12" s="169" customFormat="1" x14ac:dyDescent="0.2">
      <c r="A2728" s="138"/>
      <c r="B2728"/>
      <c r="C2728" s="138"/>
      <c r="D2728" s="138"/>
      <c r="E2728"/>
      <c r="F2728" s="177"/>
      <c r="G2728" s="177"/>
      <c r="H2728" s="177"/>
      <c r="I2728" s="177"/>
      <c r="J2728" s="177"/>
      <c r="K2728" s="221"/>
      <c r="L2728" s="25"/>
    </row>
    <row r="2729" spans="1:12" s="169" customFormat="1" x14ac:dyDescent="0.2">
      <c r="A2729" s="138"/>
      <c r="B2729"/>
      <c r="C2729" s="138"/>
      <c r="D2729" s="138"/>
      <c r="E2729"/>
      <c r="F2729" s="177"/>
      <c r="G2729" s="177"/>
      <c r="H2729" s="177"/>
      <c r="I2729" s="177"/>
      <c r="J2729" s="177"/>
      <c r="K2729" s="221"/>
      <c r="L2729" s="25"/>
    </row>
    <row r="2730" spans="1:12" s="169" customFormat="1" x14ac:dyDescent="0.2">
      <c r="A2730" s="138"/>
      <c r="B2730"/>
      <c r="C2730" s="138"/>
      <c r="D2730" s="138"/>
      <c r="E2730"/>
      <c r="F2730" s="177"/>
      <c r="G2730" s="177"/>
      <c r="H2730" s="177"/>
      <c r="I2730" s="177"/>
      <c r="J2730" s="177"/>
      <c r="K2730" s="221"/>
      <c r="L2730" s="25"/>
    </row>
    <row r="2731" spans="1:12" s="169" customFormat="1" x14ac:dyDescent="0.2">
      <c r="A2731" s="138"/>
      <c r="B2731"/>
      <c r="C2731" s="138"/>
      <c r="D2731" s="138"/>
      <c r="E2731"/>
      <c r="F2731" s="177"/>
      <c r="G2731" s="177"/>
      <c r="H2731" s="177"/>
      <c r="I2731" s="177"/>
      <c r="J2731" s="177"/>
      <c r="K2731" s="221"/>
      <c r="L2731" s="25"/>
    </row>
    <row r="2732" spans="1:12" s="169" customFormat="1" x14ac:dyDescent="0.2">
      <c r="A2732" s="138"/>
      <c r="B2732"/>
      <c r="C2732" s="138"/>
      <c r="D2732" s="138"/>
      <c r="E2732"/>
      <c r="F2732" s="177"/>
      <c r="G2732" s="177"/>
      <c r="H2732" s="177"/>
      <c r="I2732" s="177"/>
      <c r="J2732" s="177"/>
      <c r="K2732" s="221"/>
      <c r="L2732" s="25"/>
    </row>
    <row r="2733" spans="1:12" s="169" customFormat="1" x14ac:dyDescent="0.2">
      <c r="A2733" s="138"/>
      <c r="B2733"/>
      <c r="C2733" s="138"/>
      <c r="D2733" s="138"/>
      <c r="E2733"/>
      <c r="F2733" s="177"/>
      <c r="G2733" s="177"/>
      <c r="H2733" s="177"/>
      <c r="I2733" s="177"/>
      <c r="J2733" s="177"/>
      <c r="K2733" s="221"/>
      <c r="L2733" s="25"/>
    </row>
    <row r="2734" spans="1:12" s="169" customFormat="1" x14ac:dyDescent="0.2">
      <c r="A2734" s="138"/>
      <c r="B2734"/>
      <c r="C2734" s="138"/>
      <c r="D2734" s="138"/>
      <c r="E2734"/>
      <c r="F2734" s="177"/>
      <c r="G2734" s="177"/>
      <c r="H2734" s="177"/>
      <c r="I2734" s="177"/>
      <c r="J2734" s="177"/>
      <c r="K2734" s="221"/>
      <c r="L2734" s="25"/>
    </row>
    <row r="2735" spans="1:12" s="169" customFormat="1" x14ac:dyDescent="0.2">
      <c r="A2735" s="138"/>
      <c r="B2735"/>
      <c r="C2735" s="138"/>
      <c r="D2735" s="138"/>
      <c r="E2735"/>
      <c r="F2735" s="177"/>
      <c r="G2735" s="177"/>
      <c r="H2735" s="177"/>
      <c r="I2735" s="177"/>
      <c r="J2735" s="177"/>
      <c r="K2735" s="221"/>
      <c r="L2735" s="25"/>
    </row>
    <row r="2736" spans="1:12" s="169" customFormat="1" x14ac:dyDescent="0.2">
      <c r="A2736" s="138"/>
      <c r="B2736"/>
      <c r="C2736" s="138"/>
      <c r="D2736" s="138"/>
      <c r="E2736"/>
      <c r="F2736" s="177"/>
      <c r="G2736" s="177"/>
      <c r="H2736" s="177"/>
      <c r="I2736" s="177"/>
      <c r="J2736" s="177"/>
      <c r="K2736" s="221"/>
      <c r="L2736" s="25"/>
    </row>
    <row r="2737" spans="1:12" s="169" customFormat="1" x14ac:dyDescent="0.2">
      <c r="A2737" s="138"/>
      <c r="B2737"/>
      <c r="C2737" s="138"/>
      <c r="D2737" s="138"/>
      <c r="E2737"/>
      <c r="F2737" s="177"/>
      <c r="G2737" s="177"/>
      <c r="H2737" s="177"/>
      <c r="I2737" s="177"/>
      <c r="J2737" s="177"/>
      <c r="K2737" s="221"/>
      <c r="L2737" s="25"/>
    </row>
    <row r="2738" spans="1:12" s="169" customFormat="1" x14ac:dyDescent="0.2">
      <c r="A2738" s="138"/>
      <c r="B2738"/>
      <c r="C2738" s="138"/>
      <c r="D2738" s="138"/>
      <c r="E2738"/>
      <c r="F2738" s="177"/>
      <c r="G2738" s="177"/>
      <c r="H2738" s="177"/>
      <c r="I2738" s="177"/>
      <c r="J2738" s="177"/>
      <c r="K2738" s="221"/>
      <c r="L2738" s="25"/>
    </row>
    <row r="2739" spans="1:12" s="169" customFormat="1" x14ac:dyDescent="0.2">
      <c r="A2739" s="138"/>
      <c r="B2739"/>
      <c r="C2739" s="138"/>
      <c r="D2739" s="138"/>
      <c r="E2739"/>
      <c r="F2739" s="177"/>
      <c r="G2739" s="177"/>
      <c r="H2739" s="177"/>
      <c r="I2739" s="177"/>
      <c r="J2739" s="177"/>
      <c r="K2739" s="221"/>
      <c r="L2739" s="25"/>
    </row>
    <row r="2740" spans="1:12" s="169" customFormat="1" x14ac:dyDescent="0.2">
      <c r="A2740" s="138"/>
      <c r="B2740"/>
      <c r="C2740" s="138"/>
      <c r="D2740" s="138"/>
      <c r="E2740"/>
      <c r="F2740" s="177"/>
      <c r="G2740" s="177"/>
      <c r="H2740" s="177"/>
      <c r="I2740" s="177"/>
      <c r="J2740" s="177"/>
      <c r="K2740" s="221"/>
      <c r="L2740" s="25"/>
    </row>
    <row r="2741" spans="1:12" s="169" customFormat="1" x14ac:dyDescent="0.2">
      <c r="A2741" s="138"/>
      <c r="B2741"/>
      <c r="C2741" s="138"/>
      <c r="D2741" s="138"/>
      <c r="E2741"/>
      <c r="F2741" s="177"/>
      <c r="G2741" s="177"/>
      <c r="H2741" s="177"/>
      <c r="I2741" s="177"/>
      <c r="J2741" s="177"/>
      <c r="K2741" s="221"/>
      <c r="L2741" s="25"/>
    </row>
    <row r="2742" spans="1:12" s="169" customFormat="1" x14ac:dyDescent="0.2">
      <c r="A2742" s="138"/>
      <c r="B2742"/>
      <c r="C2742" s="138"/>
      <c r="D2742" s="138"/>
      <c r="E2742"/>
      <c r="F2742" s="177"/>
      <c r="G2742" s="177"/>
      <c r="H2742" s="177"/>
      <c r="I2742" s="177"/>
      <c r="J2742" s="177"/>
      <c r="K2742" s="221"/>
      <c r="L2742" s="25"/>
    </row>
    <row r="2743" spans="1:12" s="169" customFormat="1" x14ac:dyDescent="0.2">
      <c r="A2743" s="138"/>
      <c r="B2743"/>
      <c r="C2743" s="138"/>
      <c r="D2743" s="138"/>
      <c r="E2743"/>
      <c r="F2743" s="177"/>
      <c r="G2743" s="177"/>
      <c r="H2743" s="177"/>
      <c r="I2743" s="177"/>
      <c r="J2743" s="177"/>
      <c r="K2743" s="221"/>
      <c r="L2743" s="25"/>
    </row>
    <row r="2744" spans="1:12" s="169" customFormat="1" x14ac:dyDescent="0.2">
      <c r="A2744" s="138"/>
      <c r="B2744"/>
      <c r="C2744" s="138"/>
      <c r="D2744" s="138"/>
      <c r="E2744"/>
      <c r="F2744" s="177"/>
      <c r="G2744" s="177"/>
      <c r="H2744" s="177"/>
      <c r="I2744" s="177"/>
      <c r="J2744" s="177"/>
      <c r="K2744" s="221"/>
      <c r="L2744" s="25"/>
    </row>
    <row r="2745" spans="1:12" s="169" customFormat="1" x14ac:dyDescent="0.2">
      <c r="A2745" s="138"/>
      <c r="B2745"/>
      <c r="C2745" s="138"/>
      <c r="D2745" s="138"/>
      <c r="E2745"/>
      <c r="F2745" s="177"/>
      <c r="G2745" s="177"/>
      <c r="H2745" s="177"/>
      <c r="I2745" s="177"/>
      <c r="J2745" s="177"/>
      <c r="K2745" s="221"/>
      <c r="L2745" s="25"/>
    </row>
    <row r="2746" spans="1:12" s="169" customFormat="1" x14ac:dyDescent="0.2">
      <c r="A2746" s="138"/>
      <c r="B2746"/>
      <c r="C2746" s="138"/>
      <c r="D2746" s="138"/>
      <c r="E2746"/>
      <c r="F2746" s="177"/>
      <c r="G2746" s="177"/>
      <c r="H2746" s="177"/>
      <c r="I2746" s="177"/>
      <c r="J2746" s="177"/>
      <c r="K2746" s="221"/>
      <c r="L2746" s="25"/>
    </row>
    <row r="2747" spans="1:12" s="169" customFormat="1" x14ac:dyDescent="0.2">
      <c r="A2747" s="138"/>
      <c r="B2747"/>
      <c r="C2747" s="138"/>
      <c r="D2747" s="138"/>
      <c r="E2747"/>
      <c r="F2747" s="177"/>
      <c r="G2747" s="177"/>
      <c r="H2747" s="177"/>
      <c r="I2747" s="177"/>
      <c r="J2747" s="177"/>
      <c r="K2747" s="221"/>
      <c r="L2747" s="25"/>
    </row>
    <row r="2748" spans="1:12" s="169" customFormat="1" x14ac:dyDescent="0.2">
      <c r="A2748" s="138"/>
      <c r="B2748"/>
      <c r="C2748" s="138"/>
      <c r="D2748" s="138"/>
      <c r="E2748"/>
      <c r="F2748" s="177"/>
      <c r="G2748" s="177"/>
      <c r="H2748" s="177"/>
      <c r="I2748" s="177"/>
      <c r="J2748" s="177"/>
      <c r="K2748" s="221"/>
      <c r="L2748" s="25"/>
    </row>
    <row r="2749" spans="1:12" s="169" customFormat="1" x14ac:dyDescent="0.2">
      <c r="A2749" s="138"/>
      <c r="B2749"/>
      <c r="C2749" s="138"/>
      <c r="D2749" s="138"/>
      <c r="E2749"/>
      <c r="F2749" s="177"/>
      <c r="G2749" s="177"/>
      <c r="H2749" s="177"/>
      <c r="I2749" s="177"/>
      <c r="J2749" s="177"/>
      <c r="K2749" s="221"/>
      <c r="L2749" s="25"/>
    </row>
    <row r="2750" spans="1:12" s="169" customFormat="1" x14ac:dyDescent="0.2">
      <c r="A2750" s="138"/>
      <c r="B2750"/>
      <c r="C2750" s="138"/>
      <c r="D2750" s="138"/>
      <c r="E2750"/>
      <c r="F2750" s="177"/>
      <c r="G2750" s="177"/>
      <c r="H2750" s="177"/>
      <c r="I2750" s="177"/>
      <c r="J2750" s="177"/>
      <c r="K2750" s="221"/>
      <c r="L2750" s="25"/>
    </row>
    <row r="2751" spans="1:12" s="169" customFormat="1" x14ac:dyDescent="0.2">
      <c r="A2751" s="138"/>
      <c r="B2751"/>
      <c r="C2751" s="138"/>
      <c r="D2751" s="138"/>
      <c r="E2751"/>
      <c r="F2751" s="177"/>
      <c r="G2751" s="177"/>
      <c r="H2751" s="177"/>
      <c r="I2751" s="177"/>
      <c r="J2751" s="177"/>
      <c r="K2751" s="221"/>
      <c r="L2751" s="25"/>
    </row>
    <row r="2752" spans="1:12" s="169" customFormat="1" x14ac:dyDescent="0.2">
      <c r="A2752" s="138"/>
      <c r="B2752"/>
      <c r="C2752" s="138"/>
      <c r="D2752" s="138"/>
      <c r="E2752"/>
      <c r="F2752" s="177"/>
      <c r="G2752" s="177"/>
      <c r="H2752" s="177"/>
      <c r="I2752" s="177"/>
      <c r="J2752" s="177"/>
      <c r="K2752" s="221"/>
      <c r="L2752" s="25"/>
    </row>
    <row r="2753" spans="1:12" s="169" customFormat="1" x14ac:dyDescent="0.2">
      <c r="A2753" s="138"/>
      <c r="B2753"/>
      <c r="C2753" s="138"/>
      <c r="D2753" s="138"/>
      <c r="E2753"/>
      <c r="F2753" s="177"/>
      <c r="G2753" s="177"/>
      <c r="H2753" s="177"/>
      <c r="I2753" s="177"/>
      <c r="J2753" s="177"/>
      <c r="K2753" s="221"/>
      <c r="L2753" s="25"/>
    </row>
    <row r="2754" spans="1:12" s="169" customFormat="1" x14ac:dyDescent="0.2">
      <c r="A2754" s="138"/>
      <c r="B2754"/>
      <c r="C2754" s="138"/>
      <c r="D2754" s="138"/>
      <c r="E2754"/>
      <c r="F2754" s="177"/>
      <c r="G2754" s="177"/>
      <c r="H2754" s="177"/>
      <c r="I2754" s="177"/>
      <c r="J2754" s="177"/>
      <c r="K2754" s="221"/>
      <c r="L2754" s="25"/>
    </row>
    <row r="2755" spans="1:12" s="169" customFormat="1" x14ac:dyDescent="0.2">
      <c r="A2755" s="138"/>
      <c r="B2755"/>
      <c r="C2755" s="138"/>
      <c r="D2755" s="138"/>
      <c r="E2755"/>
      <c r="F2755" s="177"/>
      <c r="G2755" s="177"/>
      <c r="H2755" s="177"/>
      <c r="I2755" s="177"/>
      <c r="J2755" s="177"/>
      <c r="K2755" s="221"/>
      <c r="L2755" s="25"/>
    </row>
    <row r="2756" spans="1:12" s="169" customFormat="1" x14ac:dyDescent="0.2">
      <c r="A2756" s="138"/>
      <c r="B2756"/>
      <c r="C2756" s="138"/>
      <c r="D2756" s="138"/>
      <c r="E2756"/>
      <c r="F2756" s="177"/>
      <c r="G2756" s="177"/>
      <c r="H2756" s="177"/>
      <c r="I2756" s="177"/>
      <c r="J2756" s="177"/>
      <c r="K2756" s="221"/>
      <c r="L2756" s="25"/>
    </row>
    <row r="2757" spans="1:12" s="169" customFormat="1" x14ac:dyDescent="0.2">
      <c r="A2757" s="138"/>
      <c r="B2757"/>
      <c r="C2757" s="138"/>
      <c r="D2757" s="138"/>
      <c r="E2757"/>
      <c r="F2757" s="177"/>
      <c r="G2757" s="177"/>
      <c r="H2757" s="177"/>
      <c r="I2757" s="177"/>
      <c r="J2757" s="177"/>
      <c r="K2757" s="221"/>
      <c r="L2757" s="25"/>
    </row>
    <row r="2758" spans="1:12" s="169" customFormat="1" x14ac:dyDescent="0.2">
      <c r="A2758" s="138"/>
      <c r="B2758"/>
      <c r="C2758" s="138"/>
      <c r="D2758" s="138"/>
      <c r="E2758"/>
      <c r="F2758" s="177"/>
      <c r="G2758" s="177"/>
      <c r="H2758" s="177"/>
      <c r="I2758" s="177"/>
      <c r="J2758" s="177"/>
      <c r="K2758" s="221"/>
      <c r="L2758" s="25"/>
    </row>
    <row r="2759" spans="1:12" s="169" customFormat="1" x14ac:dyDescent="0.2">
      <c r="A2759" s="138"/>
      <c r="B2759"/>
      <c r="C2759" s="138"/>
      <c r="D2759" s="138"/>
      <c r="E2759"/>
      <c r="F2759" s="177"/>
      <c r="G2759" s="177"/>
      <c r="H2759" s="177"/>
      <c r="I2759" s="177"/>
      <c r="J2759" s="177"/>
      <c r="K2759" s="221"/>
      <c r="L2759" s="25"/>
    </row>
    <row r="2760" spans="1:12" s="169" customFormat="1" x14ac:dyDescent="0.2">
      <c r="A2760" s="138"/>
      <c r="B2760"/>
      <c r="C2760" s="138"/>
      <c r="D2760" s="138"/>
      <c r="E2760"/>
      <c r="F2760" s="177"/>
      <c r="G2760" s="177"/>
      <c r="H2760" s="177"/>
      <c r="I2760" s="177"/>
      <c r="J2760" s="177"/>
      <c r="K2760" s="221"/>
      <c r="L2760" s="25"/>
    </row>
    <row r="2761" spans="1:12" s="169" customFormat="1" x14ac:dyDescent="0.2">
      <c r="A2761" s="138"/>
      <c r="B2761"/>
      <c r="C2761" s="138"/>
      <c r="D2761" s="138"/>
      <c r="E2761"/>
      <c r="F2761" s="177"/>
      <c r="G2761" s="177"/>
      <c r="H2761" s="177"/>
      <c r="I2761" s="177"/>
      <c r="J2761" s="177"/>
      <c r="K2761" s="221"/>
      <c r="L2761" s="25"/>
    </row>
    <row r="2762" spans="1:12" s="169" customFormat="1" x14ac:dyDescent="0.2">
      <c r="A2762" s="138"/>
      <c r="B2762"/>
      <c r="C2762" s="138"/>
      <c r="D2762" s="138"/>
      <c r="E2762"/>
      <c r="F2762" s="177"/>
      <c r="G2762" s="177"/>
      <c r="H2762" s="177"/>
      <c r="I2762" s="177"/>
      <c r="J2762" s="177"/>
      <c r="K2762" s="221"/>
      <c r="L2762" s="25"/>
    </row>
    <row r="2763" spans="1:12" s="169" customFormat="1" x14ac:dyDescent="0.2">
      <c r="A2763" s="138"/>
      <c r="B2763"/>
      <c r="C2763" s="138"/>
      <c r="D2763" s="138"/>
      <c r="E2763"/>
      <c r="F2763" s="177"/>
      <c r="G2763" s="177"/>
      <c r="H2763" s="177"/>
      <c r="I2763" s="177"/>
      <c r="J2763" s="177"/>
      <c r="K2763" s="221"/>
      <c r="L2763" s="25"/>
    </row>
    <row r="2764" spans="1:12" s="169" customFormat="1" x14ac:dyDescent="0.2">
      <c r="A2764" s="138"/>
      <c r="B2764"/>
      <c r="C2764" s="138"/>
      <c r="D2764" s="138"/>
      <c r="E2764"/>
      <c r="F2764" s="177"/>
      <c r="G2764" s="177"/>
      <c r="H2764" s="177"/>
      <c r="I2764" s="177"/>
      <c r="J2764" s="177"/>
      <c r="K2764" s="221"/>
      <c r="L2764" s="25"/>
    </row>
    <row r="2765" spans="1:12" s="169" customFormat="1" x14ac:dyDescent="0.2">
      <c r="A2765" s="138"/>
      <c r="B2765"/>
      <c r="C2765" s="138"/>
      <c r="D2765" s="138"/>
      <c r="E2765"/>
      <c r="F2765" s="177"/>
      <c r="G2765" s="177"/>
      <c r="H2765" s="177"/>
      <c r="I2765" s="177"/>
      <c r="J2765" s="177"/>
      <c r="K2765" s="221"/>
      <c r="L2765" s="25"/>
    </row>
    <row r="2766" spans="1:12" s="169" customFormat="1" x14ac:dyDescent="0.2">
      <c r="A2766" s="138"/>
      <c r="B2766"/>
      <c r="C2766" s="138"/>
      <c r="D2766" s="138"/>
      <c r="E2766"/>
      <c r="F2766" s="177"/>
      <c r="G2766" s="177"/>
      <c r="H2766" s="177"/>
      <c r="I2766" s="177"/>
      <c r="J2766" s="177"/>
      <c r="K2766" s="221"/>
      <c r="L2766" s="25"/>
    </row>
    <row r="2767" spans="1:12" s="169" customFormat="1" x14ac:dyDescent="0.2">
      <c r="A2767" s="138"/>
      <c r="B2767"/>
      <c r="C2767" s="138"/>
      <c r="D2767" s="138"/>
      <c r="E2767"/>
      <c r="F2767" s="177"/>
      <c r="G2767" s="177"/>
      <c r="H2767" s="177"/>
      <c r="I2767" s="177"/>
      <c r="J2767" s="177"/>
      <c r="K2767" s="221"/>
      <c r="L2767" s="25"/>
    </row>
    <row r="2768" spans="1:12" s="169" customFormat="1" x14ac:dyDescent="0.2">
      <c r="A2768" s="138"/>
      <c r="B2768"/>
      <c r="C2768" s="138"/>
      <c r="D2768" s="138"/>
      <c r="E2768"/>
      <c r="F2768" s="177"/>
      <c r="G2768" s="177"/>
      <c r="H2768" s="177"/>
      <c r="I2768" s="177"/>
      <c r="J2768" s="177"/>
      <c r="K2768" s="221"/>
      <c r="L2768" s="25"/>
    </row>
    <row r="2769" spans="1:12" s="169" customFormat="1" x14ac:dyDescent="0.2">
      <c r="A2769" s="138"/>
      <c r="B2769"/>
      <c r="C2769" s="138"/>
      <c r="D2769" s="138"/>
      <c r="E2769"/>
      <c r="F2769" s="177"/>
      <c r="G2769" s="177"/>
      <c r="H2769" s="177"/>
      <c r="I2769" s="177"/>
      <c r="J2769" s="177"/>
      <c r="K2769" s="221"/>
      <c r="L2769" s="25"/>
    </row>
    <row r="2770" spans="1:12" s="169" customFormat="1" x14ac:dyDescent="0.2">
      <c r="A2770" s="138"/>
      <c r="B2770"/>
      <c r="C2770" s="138"/>
      <c r="D2770" s="138"/>
      <c r="E2770"/>
      <c r="F2770" s="177"/>
      <c r="G2770" s="177"/>
      <c r="H2770" s="177"/>
      <c r="I2770" s="177"/>
      <c r="J2770" s="177"/>
      <c r="K2770" s="221"/>
      <c r="L2770" s="25"/>
    </row>
    <row r="2771" spans="1:12" s="170" customFormat="1" x14ac:dyDescent="0.2">
      <c r="A2771" s="138"/>
      <c r="B2771"/>
      <c r="C2771" s="138"/>
      <c r="D2771" s="138"/>
      <c r="E2771"/>
      <c r="F2771" s="177"/>
      <c r="G2771" s="177"/>
      <c r="H2771" s="177"/>
      <c r="I2771" s="177"/>
      <c r="J2771" s="177"/>
      <c r="K2771" s="221"/>
      <c r="L2771" s="25"/>
    </row>
    <row r="2772" spans="1:12" s="170" customFormat="1" x14ac:dyDescent="0.2">
      <c r="A2772" s="138"/>
      <c r="B2772"/>
      <c r="C2772" s="138"/>
      <c r="D2772" s="138"/>
      <c r="E2772"/>
      <c r="F2772" s="177"/>
      <c r="G2772" s="177"/>
      <c r="H2772" s="177"/>
      <c r="I2772" s="177"/>
      <c r="J2772" s="177"/>
      <c r="K2772" s="221"/>
      <c r="L2772" s="25"/>
    </row>
    <row r="2773" spans="1:12" s="170" customFormat="1" x14ac:dyDescent="0.2">
      <c r="A2773" s="138"/>
      <c r="B2773"/>
      <c r="C2773" s="138"/>
      <c r="D2773" s="138"/>
      <c r="E2773"/>
      <c r="F2773" s="177"/>
      <c r="G2773" s="177"/>
      <c r="H2773" s="177"/>
      <c r="I2773" s="177"/>
      <c r="J2773" s="177"/>
      <c r="K2773" s="221"/>
      <c r="L2773" s="25"/>
    </row>
    <row r="2774" spans="1:12" s="170" customFormat="1" x14ac:dyDescent="0.2">
      <c r="A2774" s="138"/>
      <c r="B2774"/>
      <c r="C2774" s="138"/>
      <c r="D2774" s="138"/>
      <c r="E2774"/>
      <c r="F2774" s="177"/>
      <c r="G2774" s="177"/>
      <c r="H2774" s="177"/>
      <c r="I2774" s="177"/>
      <c r="J2774" s="177"/>
      <c r="K2774" s="221"/>
      <c r="L2774" s="25"/>
    </row>
    <row r="2775" spans="1:12" s="170" customFormat="1" x14ac:dyDescent="0.2">
      <c r="A2775" s="138"/>
      <c r="B2775"/>
      <c r="C2775" s="138"/>
      <c r="D2775" s="138"/>
      <c r="E2775"/>
      <c r="F2775" s="177"/>
      <c r="G2775" s="177"/>
      <c r="H2775" s="177"/>
      <c r="I2775" s="177"/>
      <c r="J2775" s="177"/>
      <c r="K2775" s="221"/>
      <c r="L2775" s="25"/>
    </row>
    <row r="2776" spans="1:12" s="170" customFormat="1" x14ac:dyDescent="0.2">
      <c r="A2776" s="138"/>
      <c r="B2776"/>
      <c r="C2776" s="138"/>
      <c r="D2776" s="138"/>
      <c r="E2776"/>
      <c r="F2776" s="177"/>
      <c r="G2776" s="177"/>
      <c r="H2776" s="177"/>
      <c r="I2776" s="177"/>
      <c r="J2776" s="177"/>
      <c r="K2776" s="221"/>
      <c r="L2776" s="25"/>
    </row>
    <row r="2777" spans="1:12" s="170" customFormat="1" x14ac:dyDescent="0.2">
      <c r="A2777" s="138"/>
      <c r="B2777"/>
      <c r="C2777" s="138"/>
      <c r="D2777" s="138"/>
      <c r="E2777"/>
      <c r="F2777" s="177"/>
      <c r="G2777" s="177"/>
      <c r="H2777" s="177"/>
      <c r="I2777" s="177"/>
      <c r="J2777" s="177"/>
      <c r="K2777" s="221"/>
      <c r="L2777" s="25"/>
    </row>
    <row r="2778" spans="1:12" s="170" customFormat="1" x14ac:dyDescent="0.2">
      <c r="A2778" s="138"/>
      <c r="B2778"/>
      <c r="C2778" s="138"/>
      <c r="D2778" s="138"/>
      <c r="E2778"/>
      <c r="F2778" s="177"/>
      <c r="G2778" s="177"/>
      <c r="H2778" s="177"/>
      <c r="I2778" s="177"/>
      <c r="J2778" s="177"/>
      <c r="K2778" s="221"/>
      <c r="L2778" s="25"/>
    </row>
    <row r="2779" spans="1:12" s="170" customFormat="1" x14ac:dyDescent="0.2">
      <c r="A2779" s="138"/>
      <c r="B2779"/>
      <c r="C2779" s="138"/>
      <c r="D2779" s="138"/>
      <c r="E2779"/>
      <c r="F2779" s="177"/>
      <c r="G2779" s="177"/>
      <c r="H2779" s="177"/>
      <c r="I2779" s="177"/>
      <c r="J2779" s="177"/>
      <c r="K2779" s="221"/>
      <c r="L2779" s="25"/>
    </row>
    <row r="2780" spans="1:12" s="170" customFormat="1" x14ac:dyDescent="0.2">
      <c r="A2780" s="138"/>
      <c r="B2780"/>
      <c r="C2780" s="138"/>
      <c r="D2780" s="138"/>
      <c r="E2780"/>
      <c r="F2780" s="177"/>
      <c r="G2780" s="177"/>
      <c r="H2780" s="177"/>
      <c r="I2780" s="177"/>
      <c r="J2780" s="177"/>
      <c r="K2780" s="221"/>
      <c r="L2780" s="25"/>
    </row>
    <row r="2781" spans="1:12" s="170" customFormat="1" x14ac:dyDescent="0.2">
      <c r="A2781" s="138"/>
      <c r="B2781"/>
      <c r="C2781" s="138"/>
      <c r="D2781" s="138"/>
      <c r="E2781"/>
      <c r="F2781" s="177"/>
      <c r="G2781" s="177"/>
      <c r="H2781" s="177"/>
      <c r="I2781" s="177"/>
      <c r="J2781" s="177"/>
      <c r="K2781" s="221"/>
      <c r="L2781" s="25"/>
    </row>
    <row r="2782" spans="1:12" s="170" customFormat="1" x14ac:dyDescent="0.2">
      <c r="A2782" s="138"/>
      <c r="B2782"/>
      <c r="C2782" s="138"/>
      <c r="D2782" s="138"/>
      <c r="E2782"/>
      <c r="F2782" s="177"/>
      <c r="G2782" s="177"/>
      <c r="H2782" s="177"/>
      <c r="I2782" s="177"/>
      <c r="J2782" s="177"/>
      <c r="K2782" s="221"/>
      <c r="L2782" s="25"/>
    </row>
    <row r="2783" spans="1:12" s="170" customFormat="1" x14ac:dyDescent="0.2">
      <c r="A2783" s="138"/>
      <c r="B2783"/>
      <c r="C2783" s="138"/>
      <c r="D2783" s="138"/>
      <c r="E2783"/>
      <c r="F2783" s="177"/>
      <c r="G2783" s="177"/>
      <c r="H2783" s="177"/>
      <c r="I2783" s="177"/>
      <c r="J2783" s="177"/>
      <c r="K2783" s="221"/>
      <c r="L2783" s="25"/>
    </row>
    <row r="2784" spans="1:12" s="170" customFormat="1" x14ac:dyDescent="0.2">
      <c r="A2784" s="138"/>
      <c r="B2784"/>
      <c r="C2784" s="138"/>
      <c r="D2784" s="138"/>
      <c r="E2784"/>
      <c r="F2784" s="177"/>
      <c r="G2784" s="177"/>
      <c r="H2784" s="177"/>
      <c r="I2784" s="177"/>
      <c r="J2784" s="177"/>
      <c r="K2784" s="221"/>
      <c r="L2784" s="25"/>
    </row>
    <row r="2785" spans="1:12" s="170" customFormat="1" x14ac:dyDescent="0.2">
      <c r="A2785" s="138"/>
      <c r="B2785"/>
      <c r="C2785" s="138"/>
      <c r="D2785" s="138"/>
      <c r="E2785"/>
      <c r="F2785" s="177"/>
      <c r="G2785" s="177"/>
      <c r="H2785" s="177"/>
      <c r="I2785" s="177"/>
      <c r="J2785" s="177"/>
      <c r="K2785" s="221"/>
      <c r="L2785" s="25"/>
    </row>
    <row r="2786" spans="1:12" s="170" customFormat="1" x14ac:dyDescent="0.2">
      <c r="A2786" s="138"/>
      <c r="B2786"/>
      <c r="C2786" s="138"/>
      <c r="D2786" s="138"/>
      <c r="E2786"/>
      <c r="F2786" s="177"/>
      <c r="G2786" s="177"/>
      <c r="H2786" s="177"/>
      <c r="I2786" s="177"/>
      <c r="J2786" s="177"/>
      <c r="K2786" s="221"/>
      <c r="L2786" s="25"/>
    </row>
    <row r="2787" spans="1:12" s="170" customFormat="1" x14ac:dyDescent="0.2">
      <c r="A2787" s="138"/>
      <c r="B2787"/>
      <c r="C2787" s="138"/>
      <c r="D2787" s="138"/>
      <c r="E2787"/>
      <c r="F2787" s="177"/>
      <c r="G2787" s="177"/>
      <c r="H2787" s="177"/>
      <c r="I2787" s="177"/>
      <c r="J2787" s="177"/>
      <c r="K2787" s="221"/>
      <c r="L2787" s="25"/>
    </row>
    <row r="2788" spans="1:12" s="170" customFormat="1" x14ac:dyDescent="0.2">
      <c r="A2788" s="138"/>
      <c r="B2788"/>
      <c r="C2788" s="138"/>
      <c r="D2788" s="138"/>
      <c r="E2788"/>
      <c r="F2788" s="177"/>
      <c r="G2788" s="177"/>
      <c r="H2788" s="177"/>
      <c r="I2788" s="177"/>
      <c r="J2788" s="177"/>
      <c r="K2788" s="221"/>
      <c r="L2788" s="25"/>
    </row>
    <row r="2789" spans="1:12" s="170" customFormat="1" x14ac:dyDescent="0.2">
      <c r="A2789" s="138"/>
      <c r="B2789"/>
      <c r="C2789" s="138"/>
      <c r="D2789" s="138"/>
      <c r="E2789"/>
      <c r="F2789" s="177"/>
      <c r="G2789" s="177"/>
      <c r="H2789" s="177"/>
      <c r="I2789" s="177"/>
      <c r="J2789" s="177"/>
      <c r="K2789" s="221"/>
      <c r="L2789" s="25"/>
    </row>
    <row r="2790" spans="1:12" s="170" customFormat="1" x14ac:dyDescent="0.2">
      <c r="A2790" s="138"/>
      <c r="B2790"/>
      <c r="C2790" s="138"/>
      <c r="D2790" s="138"/>
      <c r="E2790"/>
      <c r="F2790" s="177"/>
      <c r="G2790" s="177"/>
      <c r="H2790" s="177"/>
      <c r="I2790" s="177"/>
      <c r="J2790" s="177"/>
      <c r="K2790" s="221"/>
      <c r="L2790" s="25"/>
    </row>
    <row r="2791" spans="1:12" s="170" customFormat="1" x14ac:dyDescent="0.2">
      <c r="A2791" s="138"/>
      <c r="B2791"/>
      <c r="C2791" s="138"/>
      <c r="D2791" s="138"/>
      <c r="E2791"/>
      <c r="F2791" s="177"/>
      <c r="G2791" s="177"/>
      <c r="H2791" s="177"/>
      <c r="I2791" s="177"/>
      <c r="J2791" s="177"/>
      <c r="K2791" s="221"/>
      <c r="L2791" s="25"/>
    </row>
    <row r="2792" spans="1:12" s="170" customFormat="1" x14ac:dyDescent="0.2">
      <c r="A2792" s="138"/>
      <c r="B2792"/>
      <c r="C2792" s="138"/>
      <c r="D2792" s="138"/>
      <c r="E2792"/>
      <c r="F2792" s="177"/>
      <c r="G2792" s="177"/>
      <c r="H2792" s="177"/>
      <c r="I2792" s="177"/>
      <c r="J2792" s="177"/>
      <c r="K2792" s="221"/>
      <c r="L2792" s="25"/>
    </row>
    <row r="2793" spans="1:12" s="170" customFormat="1" x14ac:dyDescent="0.2">
      <c r="A2793" s="138"/>
      <c r="B2793"/>
      <c r="C2793" s="138"/>
      <c r="D2793" s="138"/>
      <c r="E2793"/>
      <c r="F2793" s="177"/>
      <c r="G2793" s="177"/>
      <c r="H2793" s="177"/>
      <c r="I2793" s="177"/>
      <c r="J2793" s="177"/>
      <c r="K2793" s="221"/>
      <c r="L2793" s="25"/>
    </row>
    <row r="2794" spans="1:12" s="170" customFormat="1" x14ac:dyDescent="0.2">
      <c r="A2794" s="138"/>
      <c r="B2794"/>
      <c r="C2794" s="138"/>
      <c r="D2794" s="138"/>
      <c r="E2794"/>
      <c r="F2794" s="177"/>
      <c r="G2794" s="177"/>
      <c r="H2794" s="177"/>
      <c r="I2794" s="177"/>
      <c r="J2794" s="177"/>
      <c r="K2794" s="221"/>
      <c r="L2794" s="25"/>
    </row>
    <row r="2795" spans="1:12" s="170" customFormat="1" x14ac:dyDescent="0.2">
      <c r="A2795" s="138"/>
      <c r="B2795"/>
      <c r="C2795" s="138"/>
      <c r="D2795" s="138"/>
      <c r="E2795"/>
      <c r="F2795" s="177"/>
      <c r="G2795" s="177"/>
      <c r="H2795" s="177"/>
      <c r="I2795" s="177"/>
      <c r="J2795" s="177"/>
      <c r="K2795" s="221"/>
      <c r="L2795" s="25"/>
    </row>
    <row r="2796" spans="1:12" s="170" customFormat="1" x14ac:dyDescent="0.2">
      <c r="A2796" s="138"/>
      <c r="B2796"/>
      <c r="C2796" s="138"/>
      <c r="D2796" s="138"/>
      <c r="E2796"/>
      <c r="F2796" s="177"/>
      <c r="G2796" s="177"/>
      <c r="H2796" s="177"/>
      <c r="I2796" s="177"/>
      <c r="J2796" s="177"/>
      <c r="K2796" s="221"/>
      <c r="L2796" s="25"/>
    </row>
    <row r="2797" spans="1:12" s="170" customFormat="1" x14ac:dyDescent="0.2">
      <c r="A2797" s="138"/>
      <c r="B2797"/>
      <c r="C2797" s="138"/>
      <c r="D2797" s="138"/>
      <c r="E2797"/>
      <c r="F2797" s="177"/>
      <c r="G2797" s="177"/>
      <c r="H2797" s="177"/>
      <c r="I2797" s="177"/>
      <c r="J2797" s="177"/>
      <c r="K2797" s="221"/>
      <c r="L2797" s="25"/>
    </row>
    <row r="2798" spans="1:12" s="170" customFormat="1" x14ac:dyDescent="0.2">
      <c r="A2798" s="138"/>
      <c r="B2798"/>
      <c r="C2798" s="138"/>
      <c r="D2798" s="138"/>
      <c r="E2798"/>
      <c r="F2798" s="177"/>
      <c r="G2798" s="177"/>
      <c r="H2798" s="177"/>
      <c r="I2798" s="177"/>
      <c r="J2798" s="177"/>
      <c r="K2798" s="221"/>
      <c r="L2798" s="25"/>
    </row>
    <row r="2799" spans="1:12" s="170" customFormat="1" x14ac:dyDescent="0.2">
      <c r="A2799" s="138"/>
      <c r="B2799"/>
      <c r="C2799" s="138"/>
      <c r="D2799" s="138"/>
      <c r="E2799"/>
      <c r="F2799" s="177"/>
      <c r="G2799" s="177"/>
      <c r="H2799" s="177"/>
      <c r="I2799" s="177"/>
      <c r="J2799" s="177"/>
      <c r="K2799" s="221"/>
      <c r="L2799" s="25"/>
    </row>
    <row r="2800" spans="1:12" s="170" customFormat="1" x14ac:dyDescent="0.2">
      <c r="A2800" s="138"/>
      <c r="B2800"/>
      <c r="C2800" s="138"/>
      <c r="D2800" s="138"/>
      <c r="E2800"/>
      <c r="F2800" s="177"/>
      <c r="G2800" s="177"/>
      <c r="H2800" s="177"/>
      <c r="I2800" s="177"/>
      <c r="J2800" s="177"/>
      <c r="K2800" s="221"/>
      <c r="L2800" s="25"/>
    </row>
    <row r="2801" spans="1:12" s="170" customFormat="1" x14ac:dyDescent="0.2">
      <c r="A2801" s="138"/>
      <c r="B2801"/>
      <c r="C2801" s="138"/>
      <c r="D2801" s="138"/>
      <c r="E2801"/>
      <c r="F2801" s="177"/>
      <c r="G2801" s="177"/>
      <c r="H2801" s="177"/>
      <c r="I2801" s="177"/>
      <c r="J2801" s="177"/>
      <c r="K2801" s="221"/>
      <c r="L2801" s="25"/>
    </row>
    <row r="2802" spans="1:12" s="170" customFormat="1" x14ac:dyDescent="0.2">
      <c r="A2802" s="138"/>
      <c r="B2802"/>
      <c r="C2802" s="138"/>
      <c r="D2802" s="138"/>
      <c r="E2802"/>
      <c r="F2802" s="177"/>
      <c r="G2802" s="177"/>
      <c r="H2802" s="177"/>
      <c r="I2802" s="177"/>
      <c r="J2802" s="177"/>
      <c r="K2802" s="221"/>
      <c r="L2802" s="25"/>
    </row>
    <row r="2803" spans="1:12" s="170" customFormat="1" x14ac:dyDescent="0.2">
      <c r="A2803" s="138"/>
      <c r="B2803"/>
      <c r="C2803" s="138"/>
      <c r="D2803" s="138"/>
      <c r="E2803"/>
      <c r="F2803" s="177"/>
      <c r="G2803" s="177"/>
      <c r="H2803" s="177"/>
      <c r="I2803" s="177"/>
      <c r="J2803" s="177"/>
      <c r="K2803" s="221"/>
      <c r="L2803" s="25"/>
    </row>
    <row r="2804" spans="1:12" s="170" customFormat="1" x14ac:dyDescent="0.2">
      <c r="A2804" s="138"/>
      <c r="B2804"/>
      <c r="C2804" s="138"/>
      <c r="D2804" s="138"/>
      <c r="E2804"/>
      <c r="F2804" s="177"/>
      <c r="G2804" s="177"/>
      <c r="H2804" s="177"/>
      <c r="I2804" s="177"/>
      <c r="J2804" s="177"/>
      <c r="K2804" s="221"/>
      <c r="L2804" s="25"/>
    </row>
    <row r="2805" spans="1:12" s="170" customFormat="1" x14ac:dyDescent="0.2">
      <c r="A2805" s="138"/>
      <c r="B2805"/>
      <c r="C2805" s="138"/>
      <c r="D2805" s="138"/>
      <c r="E2805"/>
      <c r="F2805" s="177"/>
      <c r="G2805" s="177"/>
      <c r="H2805" s="177"/>
      <c r="I2805" s="177"/>
      <c r="J2805" s="177"/>
      <c r="K2805" s="221"/>
      <c r="L2805" s="25"/>
    </row>
    <row r="2806" spans="1:12" s="170" customFormat="1" x14ac:dyDescent="0.2">
      <c r="A2806" s="138"/>
      <c r="B2806"/>
      <c r="C2806" s="138"/>
      <c r="D2806" s="138"/>
      <c r="E2806"/>
      <c r="F2806" s="177"/>
      <c r="G2806" s="177"/>
      <c r="H2806" s="177"/>
      <c r="I2806" s="177"/>
      <c r="J2806" s="177"/>
      <c r="K2806" s="221"/>
      <c r="L2806" s="25"/>
    </row>
    <row r="2807" spans="1:12" s="170" customFormat="1" x14ac:dyDescent="0.2">
      <c r="A2807" s="138"/>
      <c r="B2807"/>
      <c r="C2807" s="138"/>
      <c r="D2807" s="138"/>
      <c r="E2807"/>
      <c r="F2807" s="177"/>
      <c r="G2807" s="177"/>
      <c r="H2807" s="177"/>
      <c r="I2807" s="177"/>
      <c r="J2807" s="177"/>
      <c r="K2807" s="221"/>
      <c r="L2807" s="25"/>
    </row>
    <row r="2808" spans="1:12" s="170" customFormat="1" x14ac:dyDescent="0.2">
      <c r="A2808" s="138"/>
      <c r="B2808"/>
      <c r="C2808" s="138"/>
      <c r="D2808" s="138"/>
      <c r="E2808"/>
      <c r="F2808" s="177"/>
      <c r="G2808" s="177"/>
      <c r="H2808" s="177"/>
      <c r="I2808" s="177"/>
      <c r="J2808" s="177"/>
      <c r="K2808" s="221"/>
      <c r="L2808" s="25"/>
    </row>
    <row r="2809" spans="1:12" s="170" customFormat="1" x14ac:dyDescent="0.2">
      <c r="A2809" s="138"/>
      <c r="B2809"/>
      <c r="C2809" s="138"/>
      <c r="D2809" s="138"/>
      <c r="E2809"/>
      <c r="F2809" s="177"/>
      <c r="G2809" s="177"/>
      <c r="H2809" s="177"/>
      <c r="I2809" s="177"/>
      <c r="J2809" s="177"/>
      <c r="K2809" s="221"/>
      <c r="L2809" s="25"/>
    </row>
    <row r="2810" spans="1:12" s="170" customFormat="1" x14ac:dyDescent="0.2">
      <c r="A2810" s="138"/>
      <c r="B2810"/>
      <c r="C2810" s="138"/>
      <c r="D2810" s="138"/>
      <c r="E2810"/>
      <c r="F2810" s="177"/>
      <c r="G2810" s="177"/>
      <c r="H2810" s="177"/>
      <c r="I2810" s="177"/>
      <c r="J2810" s="177"/>
      <c r="K2810" s="221"/>
      <c r="L2810" s="25"/>
    </row>
    <row r="2811" spans="1:12" s="170" customFormat="1" x14ac:dyDescent="0.2">
      <c r="A2811" s="138"/>
      <c r="B2811"/>
      <c r="C2811" s="138"/>
      <c r="D2811" s="138"/>
      <c r="E2811"/>
      <c r="F2811" s="177"/>
      <c r="G2811" s="177"/>
      <c r="H2811" s="177"/>
      <c r="I2811" s="177"/>
      <c r="J2811" s="177"/>
      <c r="K2811" s="221"/>
      <c r="L2811" s="25"/>
    </row>
    <row r="2812" spans="1:12" s="170" customFormat="1" x14ac:dyDescent="0.2">
      <c r="A2812" s="138"/>
      <c r="B2812"/>
      <c r="C2812" s="138"/>
      <c r="D2812" s="138"/>
      <c r="E2812"/>
      <c r="F2812" s="177"/>
      <c r="G2812" s="177"/>
      <c r="H2812" s="177"/>
      <c r="I2812" s="177"/>
      <c r="J2812" s="177"/>
      <c r="K2812" s="221"/>
      <c r="L2812" s="25"/>
    </row>
    <row r="2813" spans="1:12" s="170" customFormat="1" x14ac:dyDescent="0.2">
      <c r="A2813" s="138"/>
      <c r="B2813"/>
      <c r="C2813" s="138"/>
      <c r="D2813" s="138"/>
      <c r="E2813"/>
      <c r="F2813" s="177"/>
      <c r="G2813" s="177"/>
      <c r="H2813" s="177"/>
      <c r="I2813" s="177"/>
      <c r="J2813" s="177"/>
      <c r="K2813" s="221"/>
      <c r="L2813" s="25"/>
    </row>
    <row r="2814" spans="1:12" s="170" customFormat="1" x14ac:dyDescent="0.2">
      <c r="A2814" s="138"/>
      <c r="B2814"/>
      <c r="C2814" s="138"/>
      <c r="D2814" s="138"/>
      <c r="E2814"/>
      <c r="F2814" s="177"/>
      <c r="G2814" s="177"/>
      <c r="H2814" s="177"/>
      <c r="I2814" s="177"/>
      <c r="J2814" s="177"/>
      <c r="K2814" s="221"/>
      <c r="L2814" s="25"/>
    </row>
    <row r="2815" spans="1:12" s="170" customFormat="1" x14ac:dyDescent="0.2">
      <c r="A2815" s="138"/>
      <c r="B2815"/>
      <c r="C2815" s="138"/>
      <c r="D2815" s="138"/>
      <c r="E2815"/>
      <c r="F2815" s="177"/>
      <c r="G2815" s="177"/>
      <c r="H2815" s="177"/>
      <c r="I2815" s="177"/>
      <c r="J2815" s="177"/>
      <c r="K2815" s="221"/>
      <c r="L2815" s="25"/>
    </row>
    <row r="2816" spans="1:12" s="170" customFormat="1" x14ac:dyDescent="0.2">
      <c r="A2816" s="138"/>
      <c r="B2816"/>
      <c r="C2816" s="138"/>
      <c r="D2816" s="138"/>
      <c r="E2816"/>
      <c r="F2816" s="177"/>
      <c r="G2816" s="177"/>
      <c r="H2816" s="177"/>
      <c r="I2816" s="177"/>
      <c r="J2816" s="177"/>
      <c r="K2816" s="221"/>
      <c r="L2816" s="25"/>
    </row>
    <row r="2817" spans="1:12" s="170" customFormat="1" x14ac:dyDescent="0.2">
      <c r="A2817" s="138"/>
      <c r="B2817"/>
      <c r="C2817" s="138"/>
      <c r="D2817" s="138"/>
      <c r="E2817"/>
      <c r="F2817" s="177"/>
      <c r="G2817" s="177"/>
      <c r="H2817" s="177"/>
      <c r="I2817" s="177"/>
      <c r="J2817" s="177"/>
      <c r="K2817" s="221"/>
      <c r="L2817" s="25"/>
    </row>
    <row r="2818" spans="1:12" s="170" customFormat="1" x14ac:dyDescent="0.2">
      <c r="A2818" s="138"/>
      <c r="B2818"/>
      <c r="C2818" s="138"/>
      <c r="D2818" s="138"/>
      <c r="E2818"/>
      <c r="F2818" s="177"/>
      <c r="G2818" s="177"/>
      <c r="H2818" s="177"/>
      <c r="I2818" s="177"/>
      <c r="J2818" s="177"/>
      <c r="K2818" s="221"/>
      <c r="L2818" s="25"/>
    </row>
    <row r="2819" spans="1:12" s="170" customFormat="1" x14ac:dyDescent="0.2">
      <c r="A2819" s="138"/>
      <c r="B2819"/>
      <c r="C2819" s="138"/>
      <c r="D2819" s="138"/>
      <c r="E2819"/>
      <c r="F2819" s="177"/>
      <c r="G2819" s="177"/>
      <c r="H2819" s="177"/>
      <c r="I2819" s="177"/>
      <c r="J2819" s="177"/>
      <c r="K2819" s="221"/>
      <c r="L2819" s="25"/>
    </row>
    <row r="2820" spans="1:12" s="170" customFormat="1" x14ac:dyDescent="0.2">
      <c r="A2820" s="138"/>
      <c r="B2820"/>
      <c r="C2820" s="138"/>
      <c r="D2820" s="138"/>
      <c r="E2820"/>
      <c r="F2820" s="177"/>
      <c r="G2820" s="177"/>
      <c r="H2820" s="177"/>
      <c r="I2820" s="177"/>
      <c r="J2820" s="177"/>
      <c r="K2820" s="221"/>
      <c r="L2820" s="25"/>
    </row>
    <row r="2821" spans="1:12" s="170" customFormat="1" x14ac:dyDescent="0.2">
      <c r="A2821" s="138"/>
      <c r="B2821"/>
      <c r="C2821" s="138"/>
      <c r="D2821" s="138"/>
      <c r="E2821"/>
      <c r="F2821" s="177"/>
      <c r="G2821" s="177"/>
      <c r="H2821" s="177"/>
      <c r="I2821" s="177"/>
      <c r="J2821" s="177"/>
      <c r="K2821" s="221"/>
      <c r="L2821" s="25"/>
    </row>
    <row r="2822" spans="1:12" s="170" customFormat="1" x14ac:dyDescent="0.2">
      <c r="A2822" s="138"/>
      <c r="B2822"/>
      <c r="C2822" s="138"/>
      <c r="D2822" s="138"/>
      <c r="E2822"/>
      <c r="F2822" s="177"/>
      <c r="G2822" s="177"/>
      <c r="H2822" s="177"/>
      <c r="I2822" s="177"/>
      <c r="J2822" s="177"/>
      <c r="K2822" s="221"/>
      <c r="L2822" s="25"/>
    </row>
    <row r="2823" spans="1:12" s="170" customFormat="1" x14ac:dyDescent="0.2">
      <c r="A2823" s="138"/>
      <c r="B2823"/>
      <c r="C2823" s="138"/>
      <c r="D2823" s="138"/>
      <c r="E2823"/>
      <c r="F2823" s="177"/>
      <c r="G2823" s="177"/>
      <c r="H2823" s="177"/>
      <c r="I2823" s="177"/>
      <c r="J2823" s="177"/>
      <c r="K2823" s="221"/>
      <c r="L2823" s="25"/>
    </row>
    <row r="2824" spans="1:12" s="170" customFormat="1" x14ac:dyDescent="0.2">
      <c r="A2824" s="138"/>
      <c r="B2824"/>
      <c r="C2824" s="138"/>
      <c r="D2824" s="138"/>
      <c r="E2824"/>
      <c r="F2824" s="177"/>
      <c r="G2824" s="177"/>
      <c r="H2824" s="177"/>
      <c r="I2824" s="177"/>
      <c r="J2824" s="177"/>
      <c r="K2824" s="221"/>
      <c r="L2824" s="25"/>
    </row>
    <row r="2825" spans="1:12" s="170" customFormat="1" x14ac:dyDescent="0.2">
      <c r="A2825" s="138"/>
      <c r="B2825"/>
      <c r="C2825" s="138"/>
      <c r="D2825" s="138"/>
      <c r="E2825"/>
      <c r="F2825" s="177"/>
      <c r="G2825" s="177"/>
      <c r="H2825" s="177"/>
      <c r="I2825" s="177"/>
      <c r="J2825" s="177"/>
      <c r="K2825" s="221"/>
      <c r="L2825" s="25"/>
    </row>
    <row r="2826" spans="1:12" s="170" customFormat="1" x14ac:dyDescent="0.2">
      <c r="A2826" s="138"/>
      <c r="B2826"/>
      <c r="C2826" s="138"/>
      <c r="D2826" s="138"/>
      <c r="E2826"/>
      <c r="F2826" s="177"/>
      <c r="G2826" s="177"/>
      <c r="H2826" s="177"/>
      <c r="I2826" s="177"/>
      <c r="J2826" s="177"/>
      <c r="K2826" s="221"/>
      <c r="L2826" s="25"/>
    </row>
    <row r="2827" spans="1:12" s="170" customFormat="1" x14ac:dyDescent="0.2">
      <c r="A2827" s="138"/>
      <c r="B2827"/>
      <c r="C2827" s="138"/>
      <c r="D2827" s="138"/>
      <c r="E2827"/>
      <c r="F2827" s="177"/>
      <c r="G2827" s="177"/>
      <c r="H2827" s="177"/>
      <c r="I2827" s="177"/>
      <c r="J2827" s="177"/>
      <c r="K2827" s="221"/>
      <c r="L2827" s="25"/>
    </row>
    <row r="2828" spans="1:12" s="170" customFormat="1" x14ac:dyDescent="0.2">
      <c r="A2828" s="138"/>
      <c r="B2828"/>
      <c r="C2828" s="138"/>
      <c r="D2828" s="138"/>
      <c r="E2828"/>
      <c r="F2828" s="177"/>
      <c r="G2828" s="177"/>
      <c r="H2828" s="177"/>
      <c r="I2828" s="177"/>
      <c r="J2828" s="177"/>
      <c r="K2828" s="221"/>
      <c r="L2828" s="25"/>
    </row>
    <row r="2829" spans="1:12" s="170" customFormat="1" x14ac:dyDescent="0.2">
      <c r="A2829" s="138"/>
      <c r="B2829"/>
      <c r="C2829" s="138"/>
      <c r="D2829" s="138"/>
      <c r="E2829"/>
      <c r="F2829" s="177"/>
      <c r="G2829" s="177"/>
      <c r="H2829" s="177"/>
      <c r="I2829" s="177"/>
      <c r="J2829" s="177"/>
      <c r="K2829" s="221"/>
      <c r="L2829" s="25"/>
    </row>
    <row r="2830" spans="1:12" s="170" customFormat="1" x14ac:dyDescent="0.2">
      <c r="A2830" s="138"/>
      <c r="B2830"/>
      <c r="C2830" s="138"/>
      <c r="D2830" s="138"/>
      <c r="E2830"/>
      <c r="F2830" s="177"/>
      <c r="G2830" s="177"/>
      <c r="H2830" s="177"/>
      <c r="I2830" s="177"/>
      <c r="J2830" s="177"/>
      <c r="K2830" s="221"/>
      <c r="L2830" s="25"/>
    </row>
    <row r="2831" spans="1:12" s="170" customFormat="1" x14ac:dyDescent="0.2">
      <c r="A2831" s="138"/>
      <c r="B2831"/>
      <c r="C2831" s="138"/>
      <c r="D2831" s="138"/>
      <c r="E2831"/>
      <c r="F2831" s="177"/>
      <c r="G2831" s="177"/>
      <c r="H2831" s="177"/>
      <c r="I2831" s="177"/>
      <c r="J2831" s="177"/>
      <c r="K2831" s="221"/>
      <c r="L2831" s="25"/>
    </row>
    <row r="2832" spans="1:12" s="170" customFormat="1" x14ac:dyDescent="0.2">
      <c r="A2832" s="138"/>
      <c r="B2832"/>
      <c r="C2832" s="138"/>
      <c r="D2832" s="138"/>
      <c r="E2832"/>
      <c r="F2832" s="177"/>
      <c r="G2832" s="177"/>
      <c r="H2832" s="177"/>
      <c r="I2832" s="177"/>
      <c r="J2832" s="177"/>
      <c r="K2832" s="221"/>
      <c r="L2832" s="25"/>
    </row>
    <row r="2833" spans="1:12" s="170" customFormat="1" x14ac:dyDescent="0.2">
      <c r="A2833" s="138"/>
      <c r="B2833"/>
      <c r="C2833" s="138"/>
      <c r="D2833" s="138"/>
      <c r="E2833"/>
      <c r="F2833" s="177"/>
      <c r="G2833" s="177"/>
      <c r="H2833" s="177"/>
      <c r="I2833" s="177"/>
      <c r="J2833" s="177"/>
      <c r="K2833" s="221"/>
      <c r="L2833" s="25"/>
    </row>
    <row r="2834" spans="1:12" s="170" customFormat="1" x14ac:dyDescent="0.2">
      <c r="A2834" s="138"/>
      <c r="B2834"/>
      <c r="C2834" s="138"/>
      <c r="D2834" s="138"/>
      <c r="E2834"/>
      <c r="F2834" s="177"/>
      <c r="G2834" s="177"/>
      <c r="H2834" s="177"/>
      <c r="I2834" s="177"/>
      <c r="J2834" s="177"/>
      <c r="K2834" s="221"/>
      <c r="L2834" s="25"/>
    </row>
    <row r="2835" spans="1:12" s="170" customFormat="1" x14ac:dyDescent="0.2">
      <c r="A2835" s="138"/>
      <c r="B2835"/>
      <c r="C2835" s="138"/>
      <c r="D2835" s="138"/>
      <c r="E2835"/>
      <c r="F2835" s="177"/>
      <c r="G2835" s="177"/>
      <c r="H2835" s="177"/>
      <c r="I2835" s="177"/>
      <c r="J2835" s="177"/>
      <c r="K2835" s="221"/>
      <c r="L2835" s="25"/>
    </row>
    <row r="2836" spans="1:12" s="170" customFormat="1" x14ac:dyDescent="0.2">
      <c r="A2836" s="138"/>
      <c r="B2836"/>
      <c r="C2836" s="138"/>
      <c r="D2836" s="138"/>
      <c r="E2836"/>
      <c r="F2836" s="177"/>
      <c r="G2836" s="177"/>
      <c r="H2836" s="177"/>
      <c r="I2836" s="177"/>
      <c r="J2836" s="177"/>
      <c r="K2836" s="221"/>
      <c r="L2836" s="25"/>
    </row>
    <row r="2837" spans="1:12" s="170" customFormat="1" x14ac:dyDescent="0.2">
      <c r="A2837" s="138"/>
      <c r="B2837"/>
      <c r="C2837" s="138"/>
      <c r="D2837" s="138"/>
      <c r="E2837"/>
      <c r="F2837" s="177"/>
      <c r="G2837" s="177"/>
      <c r="H2837" s="177"/>
      <c r="I2837" s="177"/>
      <c r="J2837" s="177"/>
      <c r="K2837" s="221"/>
      <c r="L2837" s="25"/>
    </row>
    <row r="2838" spans="1:12" s="170" customFormat="1" x14ac:dyDescent="0.2">
      <c r="A2838" s="138"/>
      <c r="B2838"/>
      <c r="C2838" s="138"/>
      <c r="D2838" s="138"/>
      <c r="E2838"/>
      <c r="F2838" s="177"/>
      <c r="G2838" s="177"/>
      <c r="H2838" s="177"/>
      <c r="I2838" s="177"/>
      <c r="J2838" s="177"/>
      <c r="K2838" s="221"/>
      <c r="L2838" s="25"/>
    </row>
    <row r="2839" spans="1:12" s="170" customFormat="1" x14ac:dyDescent="0.2">
      <c r="A2839" s="138"/>
      <c r="B2839"/>
      <c r="C2839" s="138"/>
      <c r="D2839" s="138"/>
      <c r="E2839"/>
      <c r="F2839" s="177"/>
      <c r="G2839" s="177"/>
      <c r="H2839" s="177"/>
      <c r="I2839" s="177"/>
      <c r="J2839" s="177"/>
      <c r="K2839" s="221"/>
      <c r="L2839" s="25"/>
    </row>
    <row r="2840" spans="1:12" s="170" customFormat="1" x14ac:dyDescent="0.2">
      <c r="A2840" s="138"/>
      <c r="B2840"/>
      <c r="C2840" s="138"/>
      <c r="D2840" s="138"/>
      <c r="E2840"/>
      <c r="F2840" s="177"/>
      <c r="G2840" s="177"/>
      <c r="H2840" s="177"/>
      <c r="I2840" s="177"/>
      <c r="J2840" s="177"/>
      <c r="K2840" s="221"/>
      <c r="L2840" s="25"/>
    </row>
    <row r="2841" spans="1:12" s="170" customFormat="1" x14ac:dyDescent="0.2">
      <c r="A2841" s="138"/>
      <c r="B2841"/>
      <c r="C2841" s="138"/>
      <c r="D2841" s="138"/>
      <c r="E2841"/>
      <c r="F2841" s="177"/>
      <c r="G2841" s="177"/>
      <c r="H2841" s="177"/>
      <c r="I2841" s="177"/>
      <c r="J2841" s="177"/>
      <c r="K2841" s="221"/>
      <c r="L2841" s="25"/>
    </row>
    <row r="2842" spans="1:12" s="170" customFormat="1" x14ac:dyDescent="0.2">
      <c r="A2842" s="138"/>
      <c r="B2842"/>
      <c r="C2842" s="138"/>
      <c r="D2842" s="138"/>
      <c r="E2842"/>
      <c r="F2842" s="177"/>
      <c r="G2842" s="177"/>
      <c r="H2842" s="177"/>
      <c r="I2842" s="177"/>
      <c r="J2842" s="177"/>
      <c r="K2842" s="221"/>
      <c r="L2842" s="25"/>
    </row>
    <row r="2843" spans="1:12" s="170" customFormat="1" x14ac:dyDescent="0.2">
      <c r="A2843" s="138"/>
      <c r="B2843"/>
      <c r="C2843" s="138"/>
      <c r="D2843" s="138"/>
      <c r="E2843"/>
      <c r="F2843" s="177"/>
      <c r="G2843" s="177"/>
      <c r="H2843" s="177"/>
      <c r="I2843" s="177"/>
      <c r="J2843" s="177"/>
      <c r="K2843" s="221"/>
      <c r="L2843" s="25"/>
    </row>
    <row r="2844" spans="1:12" s="170" customFormat="1" x14ac:dyDescent="0.2">
      <c r="A2844" s="138"/>
      <c r="B2844"/>
      <c r="C2844" s="138"/>
      <c r="D2844" s="138"/>
      <c r="E2844"/>
      <c r="F2844" s="177"/>
      <c r="G2844" s="177"/>
      <c r="H2844" s="177"/>
      <c r="I2844" s="177"/>
      <c r="J2844" s="177"/>
      <c r="K2844" s="221"/>
      <c r="L2844" s="25"/>
    </row>
    <row r="2845" spans="1:12" s="170" customFormat="1" x14ac:dyDescent="0.2">
      <c r="A2845" s="138"/>
      <c r="B2845"/>
      <c r="C2845" s="138"/>
      <c r="D2845" s="138"/>
      <c r="E2845"/>
      <c r="F2845" s="177"/>
      <c r="G2845" s="177"/>
      <c r="H2845" s="177"/>
      <c r="I2845" s="177"/>
      <c r="J2845" s="177"/>
      <c r="K2845" s="221"/>
      <c r="L2845" s="25"/>
    </row>
    <row r="2846" spans="1:12" s="170" customFormat="1" x14ac:dyDescent="0.2">
      <c r="A2846" s="138"/>
      <c r="B2846"/>
      <c r="C2846" s="138"/>
      <c r="D2846" s="138"/>
      <c r="E2846"/>
      <c r="F2846" s="177"/>
      <c r="G2846" s="177"/>
      <c r="H2846" s="177"/>
      <c r="I2846" s="177"/>
      <c r="J2846" s="177"/>
      <c r="K2846" s="221"/>
      <c r="L2846" s="25"/>
    </row>
    <row r="2847" spans="1:12" s="170" customFormat="1" x14ac:dyDescent="0.2">
      <c r="A2847" s="138"/>
      <c r="B2847"/>
      <c r="C2847" s="138"/>
      <c r="D2847" s="138"/>
      <c r="E2847"/>
      <c r="F2847" s="177"/>
      <c r="G2847" s="177"/>
      <c r="H2847" s="177"/>
      <c r="I2847" s="177"/>
      <c r="J2847" s="177"/>
      <c r="K2847" s="221"/>
      <c r="L2847" s="25"/>
    </row>
    <row r="2848" spans="1:12" s="170" customFormat="1" x14ac:dyDescent="0.2">
      <c r="A2848" s="138"/>
      <c r="B2848"/>
      <c r="C2848" s="138"/>
      <c r="D2848" s="138"/>
      <c r="E2848"/>
      <c r="F2848" s="177"/>
      <c r="G2848" s="177"/>
      <c r="H2848" s="177"/>
      <c r="I2848" s="177"/>
      <c r="J2848" s="177"/>
      <c r="K2848" s="221"/>
      <c r="L2848" s="25"/>
    </row>
    <row r="2849" spans="1:12" s="170" customFormat="1" x14ac:dyDescent="0.2">
      <c r="A2849" s="138"/>
      <c r="B2849"/>
      <c r="C2849" s="138"/>
      <c r="D2849" s="138"/>
      <c r="E2849"/>
      <c r="F2849" s="177"/>
      <c r="G2849" s="177"/>
      <c r="H2849" s="177"/>
      <c r="I2849" s="177"/>
      <c r="J2849" s="177"/>
      <c r="K2849" s="221"/>
      <c r="L2849" s="25"/>
    </row>
    <row r="2850" spans="1:12" s="170" customFormat="1" x14ac:dyDescent="0.2">
      <c r="A2850" s="138"/>
      <c r="B2850"/>
      <c r="C2850" s="138"/>
      <c r="D2850" s="138"/>
      <c r="E2850"/>
      <c r="F2850" s="177"/>
      <c r="G2850" s="177"/>
      <c r="H2850" s="177"/>
      <c r="I2850" s="177"/>
      <c r="J2850" s="177"/>
      <c r="K2850" s="221"/>
      <c r="L2850" s="25"/>
    </row>
    <row r="2851" spans="1:12" s="170" customFormat="1" x14ac:dyDescent="0.2">
      <c r="A2851" s="138"/>
      <c r="B2851"/>
      <c r="C2851" s="138"/>
      <c r="D2851" s="138"/>
      <c r="E2851"/>
      <c r="F2851" s="177"/>
      <c r="G2851" s="177"/>
      <c r="H2851" s="177"/>
      <c r="I2851" s="177"/>
      <c r="J2851" s="177"/>
      <c r="K2851" s="221"/>
      <c r="L2851" s="25"/>
    </row>
    <row r="2852" spans="1:12" s="170" customFormat="1" x14ac:dyDescent="0.2">
      <c r="A2852" s="138"/>
      <c r="B2852"/>
      <c r="C2852" s="138"/>
      <c r="D2852" s="138"/>
      <c r="E2852"/>
      <c r="F2852" s="177"/>
      <c r="G2852" s="177"/>
      <c r="H2852" s="177"/>
      <c r="I2852" s="177"/>
      <c r="J2852" s="177"/>
      <c r="K2852" s="221"/>
      <c r="L2852" s="25"/>
    </row>
    <row r="2853" spans="1:12" s="170" customFormat="1" x14ac:dyDescent="0.2">
      <c r="A2853" s="138"/>
      <c r="B2853"/>
      <c r="C2853" s="138"/>
      <c r="D2853" s="138"/>
      <c r="E2853"/>
      <c r="F2853" s="177"/>
      <c r="G2853" s="177"/>
      <c r="H2853" s="177"/>
      <c r="I2853" s="177"/>
      <c r="J2853" s="177"/>
      <c r="K2853" s="221"/>
      <c r="L2853" s="25"/>
    </row>
    <row r="2854" spans="1:12" s="170" customFormat="1" x14ac:dyDescent="0.2">
      <c r="A2854" s="138"/>
      <c r="B2854"/>
      <c r="C2854" s="138"/>
      <c r="D2854" s="138"/>
      <c r="E2854"/>
      <c r="F2854" s="177"/>
      <c r="G2854" s="177"/>
      <c r="H2854" s="177"/>
      <c r="I2854" s="177"/>
      <c r="J2854" s="177"/>
      <c r="K2854" s="221"/>
      <c r="L2854" s="25"/>
    </row>
    <row r="2855" spans="1:12" s="170" customFormat="1" x14ac:dyDescent="0.2">
      <c r="A2855" s="138"/>
      <c r="B2855"/>
      <c r="C2855" s="138"/>
      <c r="D2855" s="138"/>
      <c r="E2855"/>
      <c r="F2855" s="177"/>
      <c r="G2855" s="177"/>
      <c r="H2855" s="177"/>
      <c r="I2855" s="177"/>
      <c r="J2855" s="177"/>
      <c r="K2855" s="221"/>
      <c r="L2855" s="25"/>
    </row>
    <row r="2856" spans="1:12" s="170" customFormat="1" x14ac:dyDescent="0.2">
      <c r="A2856" s="138"/>
      <c r="B2856"/>
      <c r="C2856" s="138"/>
      <c r="D2856" s="138"/>
      <c r="E2856"/>
      <c r="F2856" s="177"/>
      <c r="G2856" s="177"/>
      <c r="H2856" s="177"/>
      <c r="I2856" s="177"/>
      <c r="J2856" s="177"/>
      <c r="K2856" s="221"/>
      <c r="L2856" s="25"/>
    </row>
    <row r="2857" spans="1:12" s="170" customFormat="1" x14ac:dyDescent="0.2">
      <c r="A2857" s="138"/>
      <c r="B2857"/>
      <c r="C2857" s="138"/>
      <c r="D2857" s="138"/>
      <c r="E2857"/>
      <c r="F2857" s="177"/>
      <c r="G2857" s="177"/>
      <c r="H2857" s="177"/>
      <c r="I2857" s="177"/>
      <c r="J2857" s="177"/>
      <c r="K2857" s="221"/>
      <c r="L2857" s="25"/>
    </row>
    <row r="2858" spans="1:12" s="170" customFormat="1" x14ac:dyDescent="0.2">
      <c r="A2858" s="138"/>
      <c r="B2858"/>
      <c r="C2858" s="138"/>
      <c r="D2858" s="138"/>
      <c r="E2858"/>
      <c r="F2858" s="177"/>
      <c r="G2858" s="177"/>
      <c r="H2858" s="177"/>
      <c r="I2858" s="177"/>
      <c r="J2858" s="177"/>
      <c r="K2858" s="221"/>
      <c r="L2858" s="25"/>
    </row>
    <row r="2859" spans="1:12" s="170" customFormat="1" x14ac:dyDescent="0.2">
      <c r="A2859" s="138"/>
      <c r="B2859"/>
      <c r="C2859" s="138"/>
      <c r="D2859" s="138"/>
      <c r="E2859"/>
      <c r="F2859" s="177"/>
      <c r="G2859" s="177"/>
      <c r="H2859" s="177"/>
      <c r="I2859" s="177"/>
      <c r="J2859" s="177"/>
      <c r="K2859" s="221"/>
      <c r="L2859" s="25"/>
    </row>
    <row r="2860" spans="1:12" s="170" customFormat="1" x14ac:dyDescent="0.2">
      <c r="A2860" s="138"/>
      <c r="B2860"/>
      <c r="C2860" s="138"/>
      <c r="D2860" s="138"/>
      <c r="E2860"/>
      <c r="F2860" s="177"/>
      <c r="G2860" s="177"/>
      <c r="H2860" s="177"/>
      <c r="I2860" s="177"/>
      <c r="J2860" s="177"/>
      <c r="K2860" s="221"/>
      <c r="L2860" s="25"/>
    </row>
    <row r="2861" spans="1:12" x14ac:dyDescent="0.2">
      <c r="A2861" s="138"/>
      <c r="C2861" s="138"/>
      <c r="D2861" s="138"/>
      <c r="F2861" s="177"/>
      <c r="G2861" s="177"/>
      <c r="H2861" s="177"/>
      <c r="I2861" s="177"/>
      <c r="J2861" s="177"/>
      <c r="L2861" s="25"/>
    </row>
    <row r="2862" spans="1:12" x14ac:dyDescent="0.2">
      <c r="A2862" s="138"/>
      <c r="C2862" s="138"/>
      <c r="D2862" s="138"/>
      <c r="F2862" s="177"/>
      <c r="G2862" s="177"/>
      <c r="H2862" s="177"/>
      <c r="I2862" s="177"/>
      <c r="J2862" s="177"/>
      <c r="L2862" s="25"/>
    </row>
    <row r="2863" spans="1:12" x14ac:dyDescent="0.2">
      <c r="A2863" s="138"/>
      <c r="C2863" s="138"/>
      <c r="D2863" s="138"/>
      <c r="F2863" s="177"/>
      <c r="G2863" s="177"/>
      <c r="H2863" s="177"/>
      <c r="I2863" s="177"/>
      <c r="J2863" s="177"/>
      <c r="L2863" s="25"/>
    </row>
    <row r="2864" spans="1:12" x14ac:dyDescent="0.2">
      <c r="A2864" s="138"/>
      <c r="C2864" s="138"/>
      <c r="D2864" s="138"/>
      <c r="F2864" s="177"/>
      <c r="G2864" s="177"/>
      <c r="H2864" s="177"/>
      <c r="I2864" s="177"/>
      <c r="J2864" s="177"/>
      <c r="L2864" s="25"/>
    </row>
    <row r="2865" spans="1:12" x14ac:dyDescent="0.2">
      <c r="A2865" s="138"/>
      <c r="C2865" s="138"/>
      <c r="D2865" s="138"/>
      <c r="F2865" s="177"/>
      <c r="G2865" s="177"/>
      <c r="H2865" s="177"/>
      <c r="I2865" s="177"/>
      <c r="J2865" s="177"/>
      <c r="L2865" s="25"/>
    </row>
    <row r="2866" spans="1:12" x14ac:dyDescent="0.2">
      <c r="A2866" s="138"/>
      <c r="C2866" s="138"/>
      <c r="D2866" s="138"/>
      <c r="F2866" s="177"/>
      <c r="G2866" s="177"/>
      <c r="H2866" s="177"/>
      <c r="I2866" s="177"/>
      <c r="J2866" s="177"/>
      <c r="L2866" s="25"/>
    </row>
    <row r="2867" spans="1:12" x14ac:dyDescent="0.2">
      <c r="A2867" s="138"/>
      <c r="C2867" s="138"/>
      <c r="D2867" s="138"/>
      <c r="F2867" s="177"/>
      <c r="G2867" s="177"/>
      <c r="H2867" s="177"/>
      <c r="I2867" s="177"/>
      <c r="J2867" s="177"/>
      <c r="L2867" s="25"/>
    </row>
    <row r="2868" spans="1:12" x14ac:dyDescent="0.2">
      <c r="A2868" s="138"/>
      <c r="C2868" s="138"/>
      <c r="D2868" s="138"/>
      <c r="F2868" s="177"/>
      <c r="G2868" s="177"/>
      <c r="H2868" s="177"/>
      <c r="I2868" s="177"/>
      <c r="J2868" s="177"/>
      <c r="L2868" s="25"/>
    </row>
    <row r="2869" spans="1:12" x14ac:dyDescent="0.2">
      <c r="A2869" s="138"/>
      <c r="C2869" s="138"/>
      <c r="D2869" s="138"/>
      <c r="F2869" s="177"/>
      <c r="G2869" s="177"/>
      <c r="H2869" s="177"/>
      <c r="I2869" s="177"/>
      <c r="J2869" s="177"/>
      <c r="L2869" s="25"/>
    </row>
    <row r="2870" spans="1:12" x14ac:dyDescent="0.2">
      <c r="A2870" s="138"/>
      <c r="C2870" s="138"/>
      <c r="D2870" s="138"/>
      <c r="F2870" s="177"/>
      <c r="G2870" s="177"/>
      <c r="H2870" s="177"/>
      <c r="I2870" s="177"/>
      <c r="J2870" s="177"/>
      <c r="L2870" s="25"/>
    </row>
    <row r="2871" spans="1:12" x14ac:dyDescent="0.2">
      <c r="A2871" s="138"/>
      <c r="C2871" s="138"/>
      <c r="D2871" s="138"/>
      <c r="F2871" s="177"/>
      <c r="G2871" s="177"/>
      <c r="H2871" s="177"/>
      <c r="I2871" s="177"/>
      <c r="J2871" s="177"/>
      <c r="L2871" s="25"/>
    </row>
    <row r="2872" spans="1:12" x14ac:dyDescent="0.2">
      <c r="A2872" s="138"/>
      <c r="C2872" s="138"/>
      <c r="D2872" s="138"/>
      <c r="F2872" s="177"/>
      <c r="G2872" s="177"/>
      <c r="H2872" s="177"/>
      <c r="I2872" s="177"/>
      <c r="J2872" s="177"/>
      <c r="L2872" s="25"/>
    </row>
    <row r="2873" spans="1:12" x14ac:dyDescent="0.2">
      <c r="A2873" s="138"/>
      <c r="C2873" s="138"/>
      <c r="D2873" s="138"/>
      <c r="F2873" s="177"/>
      <c r="G2873" s="177"/>
      <c r="H2873" s="177"/>
      <c r="I2873" s="177"/>
      <c r="J2873" s="177"/>
      <c r="L2873" s="25"/>
    </row>
    <row r="2874" spans="1:12" x14ac:dyDescent="0.2">
      <c r="A2874" s="138"/>
      <c r="C2874" s="138"/>
      <c r="D2874" s="138"/>
      <c r="F2874" s="177"/>
      <c r="G2874" s="177"/>
      <c r="H2874" s="177"/>
      <c r="I2874" s="177"/>
      <c r="J2874" s="177"/>
      <c r="L2874" s="25"/>
    </row>
    <row r="2875" spans="1:12" x14ac:dyDescent="0.2">
      <c r="A2875" s="138"/>
      <c r="C2875" s="138"/>
      <c r="D2875" s="138"/>
      <c r="F2875" s="177"/>
      <c r="G2875" s="177"/>
      <c r="H2875" s="177"/>
      <c r="I2875" s="177"/>
      <c r="J2875" s="177"/>
      <c r="L2875" s="25"/>
    </row>
    <row r="2876" spans="1:12" x14ac:dyDescent="0.2">
      <c r="A2876" s="138"/>
      <c r="C2876" s="138"/>
      <c r="D2876" s="138"/>
      <c r="F2876" s="177"/>
      <c r="G2876" s="177"/>
      <c r="H2876" s="177"/>
      <c r="I2876" s="177"/>
      <c r="J2876" s="177"/>
      <c r="L2876" s="25"/>
    </row>
    <row r="2877" spans="1:12" x14ac:dyDescent="0.2">
      <c r="A2877" s="138"/>
      <c r="C2877" s="138"/>
      <c r="D2877" s="138"/>
      <c r="F2877" s="177"/>
      <c r="G2877" s="177"/>
      <c r="H2877" s="177"/>
      <c r="I2877" s="177"/>
      <c r="J2877" s="177"/>
      <c r="L2877" s="25"/>
    </row>
    <row r="2878" spans="1:12" x14ac:dyDescent="0.2">
      <c r="A2878" s="138"/>
      <c r="C2878" s="138"/>
      <c r="D2878" s="138"/>
      <c r="F2878" s="177"/>
      <c r="G2878" s="177"/>
      <c r="H2878" s="177"/>
      <c r="I2878" s="177"/>
      <c r="J2878" s="177"/>
      <c r="L2878" s="25"/>
    </row>
    <row r="2879" spans="1:12" x14ac:dyDescent="0.2">
      <c r="A2879" s="138"/>
      <c r="C2879" s="138"/>
      <c r="D2879" s="138"/>
      <c r="F2879" s="177"/>
      <c r="G2879" s="177"/>
      <c r="H2879" s="177"/>
      <c r="I2879" s="177"/>
      <c r="J2879" s="177"/>
      <c r="L2879" s="25"/>
    </row>
    <row r="2880" spans="1:12" x14ac:dyDescent="0.2">
      <c r="A2880" s="138"/>
      <c r="C2880" s="138"/>
      <c r="D2880" s="138"/>
      <c r="F2880" s="177"/>
      <c r="G2880" s="177"/>
      <c r="H2880" s="177"/>
      <c r="I2880" s="177"/>
      <c r="J2880" s="177"/>
      <c r="L2880" s="25"/>
    </row>
    <row r="2881" spans="1:12" x14ac:dyDescent="0.2">
      <c r="A2881" s="138"/>
      <c r="C2881" s="138"/>
      <c r="D2881" s="138"/>
      <c r="F2881" s="177"/>
      <c r="G2881" s="177"/>
      <c r="H2881" s="177"/>
      <c r="I2881" s="177"/>
      <c r="J2881" s="177"/>
      <c r="L2881" s="25"/>
    </row>
    <row r="2882" spans="1:12" x14ac:dyDescent="0.2">
      <c r="A2882" s="138"/>
      <c r="C2882" s="138"/>
      <c r="D2882" s="138"/>
      <c r="F2882" s="177"/>
      <c r="G2882" s="177"/>
      <c r="H2882" s="177"/>
      <c r="I2882" s="177"/>
      <c r="J2882" s="177"/>
      <c r="L2882" s="25"/>
    </row>
    <row r="2883" spans="1:12" x14ac:dyDescent="0.2">
      <c r="A2883" s="138"/>
      <c r="C2883" s="138"/>
      <c r="D2883" s="138"/>
      <c r="F2883" s="177"/>
      <c r="G2883" s="177"/>
      <c r="H2883" s="177"/>
      <c r="I2883" s="177"/>
      <c r="J2883" s="177"/>
      <c r="L2883" s="25"/>
    </row>
    <row r="2884" spans="1:12" x14ac:dyDescent="0.2">
      <c r="A2884" s="138"/>
      <c r="C2884" s="138"/>
      <c r="D2884" s="138"/>
      <c r="F2884" s="177"/>
      <c r="G2884" s="177"/>
      <c r="H2884" s="177"/>
      <c r="I2884" s="177"/>
      <c r="J2884" s="177"/>
      <c r="L2884" s="25"/>
    </row>
    <row r="2885" spans="1:12" x14ac:dyDescent="0.2">
      <c r="A2885" s="138"/>
      <c r="C2885" s="138"/>
      <c r="D2885" s="138"/>
      <c r="F2885" s="177"/>
      <c r="G2885" s="177"/>
      <c r="H2885" s="177"/>
      <c r="I2885" s="177"/>
      <c r="J2885" s="177"/>
      <c r="L2885" s="25"/>
    </row>
    <row r="2886" spans="1:12" x14ac:dyDescent="0.2">
      <c r="A2886" s="138"/>
      <c r="C2886" s="138"/>
      <c r="D2886" s="138"/>
      <c r="F2886" s="177"/>
      <c r="G2886" s="177"/>
      <c r="H2886" s="177"/>
      <c r="I2886" s="177"/>
      <c r="J2886" s="177"/>
      <c r="L2886" s="25"/>
    </row>
    <row r="2887" spans="1:12" x14ac:dyDescent="0.2">
      <c r="A2887" s="138"/>
      <c r="C2887" s="138"/>
      <c r="D2887" s="138"/>
      <c r="F2887" s="177"/>
      <c r="G2887" s="177"/>
      <c r="H2887" s="177"/>
      <c r="I2887" s="177"/>
      <c r="J2887" s="177"/>
      <c r="L2887" s="25"/>
    </row>
    <row r="2888" spans="1:12" x14ac:dyDescent="0.2">
      <c r="A2888" s="138"/>
      <c r="C2888" s="138"/>
      <c r="D2888" s="138"/>
      <c r="F2888" s="177"/>
      <c r="G2888" s="177"/>
      <c r="H2888" s="177"/>
      <c r="I2888" s="177"/>
      <c r="J2888" s="177"/>
      <c r="L2888" s="25"/>
    </row>
    <row r="2889" spans="1:12" x14ac:dyDescent="0.2">
      <c r="A2889" s="138"/>
      <c r="C2889" s="138"/>
      <c r="D2889" s="138"/>
      <c r="F2889" s="177"/>
      <c r="G2889" s="177"/>
      <c r="H2889" s="177"/>
      <c r="I2889" s="177"/>
      <c r="J2889" s="177"/>
      <c r="L2889" s="25"/>
    </row>
    <row r="2890" spans="1:12" x14ac:dyDescent="0.2">
      <c r="A2890" s="138"/>
      <c r="C2890" s="138"/>
      <c r="D2890" s="138"/>
      <c r="F2890" s="177"/>
      <c r="G2890" s="177"/>
      <c r="H2890" s="177"/>
      <c r="I2890" s="177"/>
      <c r="J2890" s="177"/>
      <c r="L2890" s="25"/>
    </row>
    <row r="2891" spans="1:12" x14ac:dyDescent="0.2">
      <c r="A2891" s="138"/>
      <c r="C2891" s="138"/>
      <c r="D2891" s="138"/>
      <c r="F2891" s="177"/>
      <c r="G2891" s="177"/>
      <c r="H2891" s="177"/>
      <c r="I2891" s="177"/>
      <c r="J2891" s="177"/>
      <c r="L2891" s="25"/>
    </row>
    <row r="2892" spans="1:12" x14ac:dyDescent="0.2">
      <c r="A2892" s="138"/>
      <c r="C2892" s="138"/>
      <c r="D2892" s="138"/>
      <c r="F2892" s="177"/>
      <c r="G2892" s="177"/>
      <c r="H2892" s="177"/>
      <c r="I2892" s="177"/>
      <c r="J2892" s="177"/>
      <c r="L2892" s="25"/>
    </row>
    <row r="2893" spans="1:12" x14ac:dyDescent="0.2">
      <c r="A2893" s="138"/>
      <c r="C2893" s="138"/>
      <c r="D2893" s="138"/>
      <c r="F2893" s="177"/>
      <c r="G2893" s="177"/>
      <c r="H2893" s="177"/>
      <c r="I2893" s="177"/>
      <c r="J2893" s="177"/>
      <c r="L2893" s="25"/>
    </row>
    <row r="2894" spans="1:12" x14ac:dyDescent="0.2">
      <c r="A2894" s="138"/>
      <c r="C2894" s="138"/>
      <c r="D2894" s="138"/>
      <c r="F2894" s="177"/>
      <c r="G2894" s="177"/>
      <c r="H2894" s="177"/>
      <c r="I2894" s="177"/>
      <c r="J2894" s="177"/>
      <c r="L2894" s="25"/>
    </row>
    <row r="2895" spans="1:12" x14ac:dyDescent="0.2">
      <c r="A2895" s="138"/>
      <c r="C2895" s="138"/>
      <c r="D2895" s="138"/>
      <c r="F2895" s="177"/>
      <c r="G2895" s="177"/>
      <c r="H2895" s="177"/>
      <c r="I2895" s="177"/>
      <c r="J2895" s="177"/>
      <c r="L2895" s="25"/>
    </row>
    <row r="2896" spans="1:12" x14ac:dyDescent="0.2">
      <c r="A2896" s="138"/>
      <c r="C2896" s="138"/>
      <c r="D2896" s="138"/>
      <c r="F2896" s="177"/>
      <c r="G2896" s="177"/>
      <c r="H2896" s="177"/>
      <c r="I2896" s="177"/>
      <c r="J2896" s="177"/>
      <c r="L2896" s="25"/>
    </row>
    <row r="2897" spans="1:12" x14ac:dyDescent="0.2">
      <c r="A2897" s="138"/>
      <c r="C2897" s="138"/>
      <c r="D2897" s="138"/>
      <c r="F2897" s="177"/>
      <c r="G2897" s="177"/>
      <c r="H2897" s="177"/>
      <c r="I2897" s="177"/>
      <c r="J2897" s="177"/>
      <c r="L2897" s="25"/>
    </row>
    <row r="2898" spans="1:12" x14ac:dyDescent="0.2">
      <c r="A2898" s="138"/>
      <c r="C2898" s="138"/>
      <c r="D2898" s="138"/>
      <c r="F2898" s="177"/>
      <c r="G2898" s="177"/>
      <c r="H2898" s="177"/>
      <c r="I2898" s="177"/>
      <c r="J2898" s="177"/>
      <c r="L2898" s="25"/>
    </row>
    <row r="2899" spans="1:12" x14ac:dyDescent="0.2">
      <c r="A2899" s="138"/>
      <c r="C2899" s="138"/>
      <c r="D2899" s="138"/>
      <c r="F2899" s="177"/>
      <c r="G2899" s="177"/>
      <c r="H2899" s="177"/>
      <c r="I2899" s="177"/>
      <c r="J2899" s="177"/>
    </row>
    <row r="2900" spans="1:12" x14ac:dyDescent="0.2">
      <c r="A2900" s="138"/>
      <c r="C2900" s="138"/>
      <c r="D2900" s="138"/>
      <c r="F2900" s="177"/>
      <c r="G2900" s="177"/>
      <c r="H2900" s="177"/>
      <c r="I2900" s="177"/>
      <c r="J2900" s="177"/>
    </row>
    <row r="2901" spans="1:12" x14ac:dyDescent="0.2">
      <c r="A2901" s="138"/>
      <c r="C2901" s="138"/>
      <c r="D2901" s="138"/>
      <c r="F2901" s="177"/>
      <c r="G2901" s="177"/>
      <c r="H2901" s="177"/>
      <c r="I2901" s="177"/>
      <c r="J2901" s="177"/>
    </row>
    <row r="2902" spans="1:12" x14ac:dyDescent="0.2">
      <c r="A2902" s="138"/>
      <c r="C2902" s="138"/>
      <c r="D2902" s="138"/>
      <c r="F2902" s="177"/>
      <c r="G2902" s="177"/>
      <c r="H2902" s="177"/>
      <c r="I2902" s="177"/>
      <c r="J2902" s="177"/>
    </row>
    <row r="2903" spans="1:12" x14ac:dyDescent="0.2">
      <c r="A2903" s="138"/>
      <c r="C2903" s="138"/>
      <c r="D2903" s="138"/>
      <c r="F2903" s="177"/>
      <c r="G2903" s="177"/>
      <c r="H2903" s="177"/>
      <c r="I2903" s="177"/>
      <c r="J2903" s="177"/>
    </row>
    <row r="2904" spans="1:12" x14ac:dyDescent="0.2">
      <c r="A2904" s="138"/>
      <c r="C2904" s="138"/>
      <c r="D2904" s="138"/>
      <c r="F2904" s="177"/>
      <c r="G2904" s="177"/>
      <c r="H2904" s="177"/>
      <c r="I2904" s="177"/>
      <c r="J2904" s="177"/>
    </row>
    <row r="2905" spans="1:12" x14ac:dyDescent="0.2">
      <c r="A2905" s="138"/>
      <c r="C2905" s="138"/>
      <c r="D2905" s="138"/>
      <c r="F2905" s="177"/>
      <c r="G2905" s="177"/>
      <c r="H2905" s="177"/>
      <c r="I2905" s="177"/>
      <c r="J2905" s="177"/>
    </row>
    <row r="2906" spans="1:12" x14ac:dyDescent="0.2">
      <c r="A2906" s="138"/>
      <c r="C2906" s="138"/>
      <c r="D2906" s="138"/>
      <c r="F2906" s="177"/>
      <c r="G2906" s="177"/>
      <c r="H2906" s="177"/>
      <c r="I2906" s="177"/>
      <c r="J2906" s="177"/>
    </row>
    <row r="2907" spans="1:12" x14ac:dyDescent="0.2">
      <c r="A2907" s="138"/>
      <c r="C2907" s="138"/>
      <c r="D2907" s="138"/>
      <c r="F2907" s="177"/>
      <c r="G2907" s="177"/>
      <c r="H2907" s="177"/>
      <c r="I2907" s="177"/>
      <c r="J2907" s="177"/>
    </row>
    <row r="2908" spans="1:12" x14ac:dyDescent="0.2">
      <c r="A2908" s="138"/>
      <c r="C2908" s="138"/>
      <c r="D2908" s="138"/>
      <c r="F2908" s="177"/>
      <c r="G2908" s="177"/>
      <c r="H2908" s="177"/>
      <c r="I2908" s="177"/>
      <c r="J2908" s="177"/>
    </row>
    <row r="2909" spans="1:12" x14ac:dyDescent="0.2">
      <c r="A2909" s="138"/>
      <c r="C2909" s="138"/>
      <c r="D2909" s="138"/>
      <c r="F2909" s="177"/>
      <c r="G2909" s="177"/>
      <c r="H2909" s="177"/>
      <c r="I2909" s="177"/>
      <c r="J2909" s="177"/>
    </row>
    <row r="2910" spans="1:12" x14ac:dyDescent="0.2">
      <c r="A2910" s="138"/>
      <c r="C2910" s="138"/>
      <c r="D2910" s="138"/>
      <c r="F2910" s="177"/>
      <c r="G2910" s="177"/>
      <c r="H2910" s="177"/>
      <c r="I2910" s="177"/>
      <c r="J2910" s="177"/>
    </row>
    <row r="2911" spans="1:12" x14ac:dyDescent="0.2">
      <c r="A2911" s="138"/>
      <c r="C2911" s="138"/>
      <c r="D2911" s="138"/>
      <c r="F2911" s="177"/>
      <c r="G2911" s="177"/>
      <c r="H2911" s="177"/>
      <c r="I2911" s="177"/>
      <c r="J2911" s="177"/>
    </row>
    <row r="2912" spans="1:12" x14ac:dyDescent="0.2">
      <c r="A2912" s="138"/>
      <c r="C2912" s="138"/>
      <c r="D2912" s="138"/>
      <c r="F2912" s="177"/>
      <c r="G2912" s="177"/>
      <c r="H2912" s="177"/>
      <c r="I2912" s="177"/>
      <c r="J2912" s="177"/>
    </row>
    <row r="2913" spans="1:10" x14ac:dyDescent="0.2">
      <c r="A2913" s="138"/>
      <c r="C2913" s="138"/>
      <c r="D2913" s="138"/>
      <c r="F2913" s="177"/>
      <c r="G2913" s="177"/>
      <c r="H2913" s="177"/>
      <c r="I2913" s="177"/>
      <c r="J2913" s="177"/>
    </row>
    <row r="2914" spans="1:10" x14ac:dyDescent="0.2">
      <c r="A2914" s="138"/>
      <c r="C2914" s="138"/>
      <c r="D2914" s="138"/>
      <c r="F2914" s="177"/>
      <c r="G2914" s="177"/>
      <c r="H2914" s="177"/>
      <c r="I2914" s="177"/>
      <c r="J2914" s="177"/>
    </row>
    <row r="2915" spans="1:10" x14ac:dyDescent="0.2">
      <c r="A2915" s="138"/>
      <c r="C2915" s="138"/>
      <c r="D2915" s="138"/>
      <c r="F2915" s="177"/>
      <c r="G2915" s="177"/>
      <c r="H2915" s="177"/>
      <c r="I2915" s="177"/>
      <c r="J2915" s="177"/>
    </row>
  </sheetData>
  <autoFilter ref="A5:K2898"/>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14"/>
  <sheetViews>
    <sheetView zoomScale="70" zoomScaleNormal="70" workbookViewId="0">
      <selection activeCell="Q53" sqref="Q53"/>
    </sheetView>
  </sheetViews>
  <sheetFormatPr defaultRowHeight="12.75" x14ac:dyDescent="0.2"/>
  <cols>
    <col min="1" max="1" width="42.42578125" bestFit="1" customWidth="1"/>
    <col min="2" max="2" width="10.42578125" customWidth="1"/>
    <col min="3" max="3" width="10.42578125" style="25" customWidth="1"/>
    <col min="4" max="4" width="22.7109375" customWidth="1"/>
    <col min="5" max="5" width="11.5703125" customWidth="1"/>
    <col min="6" max="6" width="11" style="6" bestFit="1" customWidth="1"/>
    <col min="7" max="7" width="46.5703125" bestFit="1" customWidth="1"/>
  </cols>
  <sheetData>
    <row r="1" spans="1:25" s="6" customFormat="1" x14ac:dyDescent="0.2">
      <c r="A1" s="74" t="s">
        <v>18003</v>
      </c>
      <c r="B1" s="74"/>
      <c r="C1" s="136"/>
      <c r="D1" s="74"/>
      <c r="I1" s="148"/>
    </row>
    <row r="2" spans="1:25" x14ac:dyDescent="0.2">
      <c r="A2" s="294"/>
      <c r="B2" s="31" t="s">
        <v>17090</v>
      </c>
      <c r="C2" s="133"/>
      <c r="D2" s="35"/>
      <c r="G2" s="32"/>
      <c r="H2" s="9"/>
      <c r="I2" s="189"/>
    </row>
    <row r="3" spans="1:25" ht="15.75" x14ac:dyDescent="0.25">
      <c r="A3" s="199"/>
      <c r="B3" s="148"/>
      <c r="G3" s="149"/>
      <c r="H3" s="283">
        <v>5</v>
      </c>
      <c r="I3" s="283">
        <v>7</v>
      </c>
      <c r="J3" s="272">
        <v>11</v>
      </c>
      <c r="K3" s="284">
        <v>13</v>
      </c>
      <c r="L3" s="284">
        <v>3</v>
      </c>
    </row>
    <row r="4" spans="1:25" x14ac:dyDescent="0.2">
      <c r="A4" s="6"/>
      <c r="B4" s="148"/>
      <c r="E4" s="27"/>
      <c r="G4" s="31"/>
      <c r="H4" s="391" t="s">
        <v>17047</v>
      </c>
      <c r="I4" s="391"/>
      <c r="J4" s="391"/>
      <c r="K4" s="391"/>
      <c r="L4" s="391"/>
      <c r="R4" s="277"/>
      <c r="S4" s="277"/>
      <c r="T4" s="277"/>
      <c r="U4" s="277"/>
    </row>
    <row r="5" spans="1:25" s="44" customFormat="1" ht="25.5" x14ac:dyDescent="0.2">
      <c r="A5" s="21" t="s">
        <v>15904</v>
      </c>
      <c r="B5" s="21" t="s">
        <v>15144</v>
      </c>
      <c r="C5" s="137" t="s">
        <v>15145</v>
      </c>
      <c r="D5" s="21" t="s">
        <v>10030</v>
      </c>
      <c r="E5" s="21" t="s">
        <v>1286</v>
      </c>
      <c r="F5" s="69" t="s">
        <v>17997</v>
      </c>
      <c r="G5" s="69" t="s">
        <v>15905</v>
      </c>
      <c r="H5" s="69" t="s">
        <v>16656</v>
      </c>
      <c r="I5" s="69" t="s">
        <v>16376</v>
      </c>
      <c r="J5" s="69" t="s">
        <v>16377</v>
      </c>
      <c r="K5" s="69" t="s">
        <v>16657</v>
      </c>
      <c r="L5" s="69" t="s">
        <v>16658</v>
      </c>
      <c r="M5" s="69"/>
      <c r="N5" s="69"/>
      <c r="O5" s="69"/>
      <c r="P5" s="69"/>
      <c r="Q5" s="69"/>
      <c r="R5" s="278"/>
      <c r="S5" s="278"/>
      <c r="T5" s="278"/>
      <c r="U5" s="278"/>
      <c r="V5" s="69"/>
      <c r="W5" s="69"/>
      <c r="X5" s="69"/>
      <c r="Y5" s="69"/>
    </row>
    <row r="6" spans="1:25" s="200" customFormat="1" ht="13.15" customHeight="1" x14ac:dyDescent="0.2">
      <c r="A6" s="304" t="s">
        <v>1285</v>
      </c>
      <c r="B6" s="301" t="s">
        <v>17068</v>
      </c>
      <c r="C6" s="302">
        <v>56035</v>
      </c>
      <c r="D6" s="301" t="s">
        <v>17028</v>
      </c>
      <c r="E6" s="301" t="s">
        <v>17069</v>
      </c>
      <c r="F6" s="303">
        <v>20200201</v>
      </c>
      <c r="G6" s="301" t="str">
        <f>VLOOKUP(F6,SCC_xref!$D$6:$E$109,2,FALSE)</f>
        <v>Compressor Engines</v>
      </c>
      <c r="H6" s="293">
        <v>106.27331344797179</v>
      </c>
      <c r="I6" s="293">
        <v>28.04214581128748</v>
      </c>
      <c r="J6" s="293">
        <v>93.498359523809526</v>
      </c>
      <c r="K6" s="293">
        <v>2.835727602754766</v>
      </c>
      <c r="L6" s="293">
        <v>3.6788565465405583</v>
      </c>
      <c r="M6" s="187"/>
      <c r="N6" s="187"/>
      <c r="O6" s="187"/>
      <c r="P6" s="187"/>
      <c r="Q6" s="187"/>
      <c r="R6" s="279"/>
      <c r="S6" s="280" t="s">
        <v>17066</v>
      </c>
      <c r="T6" s="281"/>
      <c r="U6" s="281"/>
    </row>
    <row r="7" spans="1:25" s="200" customFormat="1" ht="13.15" customHeight="1" x14ac:dyDescent="0.2">
      <c r="A7" s="186" t="s">
        <v>1285</v>
      </c>
      <c r="B7" s="132" t="s">
        <v>17068</v>
      </c>
      <c r="C7" s="25">
        <v>56035</v>
      </c>
      <c r="D7" s="132" t="s">
        <v>17028</v>
      </c>
      <c r="E7" s="132" t="s">
        <v>17069</v>
      </c>
      <c r="F7" s="63">
        <v>20200201</v>
      </c>
      <c r="G7" s="132" t="str">
        <f>VLOOKUP(F7,SCC_xref!$D$6:$E$109,2,FALSE)</f>
        <v>Compressor Engines</v>
      </c>
      <c r="H7" s="282">
        <v>1206.3805474338621</v>
      </c>
      <c r="I7" s="282">
        <v>834.70114863640867</v>
      </c>
      <c r="J7" s="282">
        <v>880.03773649418531</v>
      </c>
      <c r="K7" s="282">
        <v>3.1576077673732361</v>
      </c>
      <c r="L7" s="282">
        <v>14.126032460620591</v>
      </c>
      <c r="M7" s="187"/>
      <c r="N7" s="187"/>
      <c r="O7" s="187"/>
      <c r="P7" s="187"/>
      <c r="Q7" s="187"/>
      <c r="R7" s="279"/>
      <c r="S7" s="280" t="s">
        <v>17066</v>
      </c>
      <c r="T7" s="281"/>
      <c r="U7" s="281"/>
    </row>
    <row r="8" spans="1:25" s="201" customFormat="1" ht="13.15" customHeight="1" x14ac:dyDescent="0.2">
      <c r="A8" s="186" t="s">
        <v>1285</v>
      </c>
      <c r="B8" s="132" t="s">
        <v>17068</v>
      </c>
      <c r="C8" s="25">
        <v>56035</v>
      </c>
      <c r="D8" s="132" t="s">
        <v>17028</v>
      </c>
      <c r="E8" s="132" t="s">
        <v>17069</v>
      </c>
      <c r="F8" s="63" t="s">
        <v>14296</v>
      </c>
      <c r="G8" s="132" t="str">
        <f>VLOOKUP(F8,SCC_xref!$D$6:$E$109,2,FALSE)</f>
        <v>Process Heaters</v>
      </c>
      <c r="H8" s="282">
        <v>25.495107843137252</v>
      </c>
      <c r="I8" s="282">
        <v>1.6252735784313725</v>
      </c>
      <c r="J8" s="282">
        <v>21.231890588235295</v>
      </c>
      <c r="K8" s="282">
        <v>0.12275711764705881</v>
      </c>
      <c r="L8" s="282">
        <v>1.5549234901960785</v>
      </c>
      <c r="M8" s="187"/>
      <c r="N8" s="187"/>
      <c r="O8" s="187"/>
      <c r="P8" s="187"/>
      <c r="Q8" s="187"/>
      <c r="R8" s="279"/>
      <c r="S8" s="280" t="s">
        <v>15685</v>
      </c>
      <c r="T8" s="281"/>
      <c r="U8" s="281"/>
    </row>
    <row r="9" spans="1:25" s="201" customFormat="1" ht="13.15" customHeight="1" x14ac:dyDescent="0.2">
      <c r="A9" s="186" t="s">
        <v>1285</v>
      </c>
      <c r="B9" s="132" t="s">
        <v>17068</v>
      </c>
      <c r="C9" s="25">
        <v>56035</v>
      </c>
      <c r="D9" s="132" t="s">
        <v>17028</v>
      </c>
      <c r="E9" s="132" t="s">
        <v>17069</v>
      </c>
      <c r="F9" s="63">
        <v>40400301</v>
      </c>
      <c r="G9" s="132" t="str">
        <f>VLOOKUP(F9,SCC_xref!$D$6:$E$109,2,FALSE)</f>
        <v>Permitted Tank Losses</v>
      </c>
      <c r="H9" s="282">
        <v>2.6475462190169998</v>
      </c>
      <c r="I9" s="282">
        <v>25.952314665694175</v>
      </c>
      <c r="J9" s="282">
        <v>0.66188655475424996</v>
      </c>
      <c r="K9" s="282">
        <v>0</v>
      </c>
      <c r="L9" s="282">
        <v>0</v>
      </c>
      <c r="M9" s="187"/>
      <c r="N9" s="187"/>
      <c r="O9" s="187"/>
      <c r="P9" s="187"/>
      <c r="Q9" s="187"/>
      <c r="R9" s="279"/>
      <c r="S9" s="280" t="s">
        <v>17052</v>
      </c>
      <c r="T9" s="281"/>
      <c r="U9" s="281"/>
    </row>
    <row r="10" spans="1:25" s="201" customFormat="1" ht="13.15" customHeight="1" x14ac:dyDescent="0.2">
      <c r="A10" s="186" t="s">
        <v>1285</v>
      </c>
      <c r="B10" s="132" t="s">
        <v>17068</v>
      </c>
      <c r="C10" s="25">
        <v>56035</v>
      </c>
      <c r="D10" s="132" t="s">
        <v>17028</v>
      </c>
      <c r="E10" s="132" t="s">
        <v>17069</v>
      </c>
      <c r="F10" s="63">
        <v>31000227</v>
      </c>
      <c r="G10" s="132" t="str">
        <f>VLOOKUP(F10,SCC_xref!$D$6:$E$109,2,FALSE)</f>
        <v>Dehydrator</v>
      </c>
      <c r="H10" s="282">
        <v>22.2396474972</v>
      </c>
      <c r="I10" s="282">
        <v>42.216773953000001</v>
      </c>
      <c r="J10" s="282">
        <v>5.5599118743</v>
      </c>
      <c r="K10" s="282">
        <v>0</v>
      </c>
      <c r="L10" s="282">
        <v>0</v>
      </c>
      <c r="M10" s="187"/>
      <c r="N10" s="187"/>
      <c r="O10" s="187"/>
      <c r="P10" s="187"/>
      <c r="Q10" s="187"/>
      <c r="R10" s="279"/>
      <c r="S10" s="280" t="s">
        <v>17057</v>
      </c>
      <c r="T10" s="281"/>
      <c r="U10" s="281"/>
    </row>
    <row r="11" spans="1:25" s="201" customFormat="1" ht="13.15" customHeight="1" x14ac:dyDescent="0.2">
      <c r="A11" s="186" t="s">
        <v>1285</v>
      </c>
      <c r="B11" s="132" t="s">
        <v>17068</v>
      </c>
      <c r="C11" s="25">
        <v>56035</v>
      </c>
      <c r="D11" s="132" t="s">
        <v>17028</v>
      </c>
      <c r="E11" s="132" t="s">
        <v>17069</v>
      </c>
      <c r="F11" s="275">
        <v>31000220</v>
      </c>
      <c r="G11" s="132" t="str">
        <f>VLOOKUP(F11,SCC_xref!$D$6:$E$109,2,FALSE)</f>
        <v>Other Not Classified</v>
      </c>
      <c r="H11" s="282">
        <v>6.4880121600000007E-2</v>
      </c>
      <c r="I11" s="282">
        <v>11.161799131483725</v>
      </c>
      <c r="J11" s="282">
        <v>1.6220030400000002E-2</v>
      </c>
      <c r="K11" s="282">
        <v>0</v>
      </c>
      <c r="L11" s="282">
        <v>0</v>
      </c>
      <c r="M11" s="187"/>
      <c r="N11" s="187"/>
      <c r="O11" s="187"/>
      <c r="P11" s="187"/>
      <c r="Q11" s="187"/>
      <c r="R11" s="279"/>
      <c r="S11" s="280" t="s">
        <v>15143</v>
      </c>
      <c r="T11" s="281"/>
      <c r="U11" s="281"/>
    </row>
    <row r="12" spans="1:25" s="201" customFormat="1" ht="13.15" customHeight="1" x14ac:dyDescent="0.2">
      <c r="A12" s="186" t="s">
        <v>1285</v>
      </c>
      <c r="B12" s="132" t="s">
        <v>17068</v>
      </c>
      <c r="C12" s="25">
        <v>56035</v>
      </c>
      <c r="D12" s="132" t="s">
        <v>17028</v>
      </c>
      <c r="E12" s="132" t="s">
        <v>17069</v>
      </c>
      <c r="F12" s="276">
        <v>31000101</v>
      </c>
      <c r="G12" s="132" t="str">
        <f>VLOOKUP(F12,SCC_xref!$D$6:$E$109,2,FALSE)</f>
        <v>Permitted Fugitives</v>
      </c>
      <c r="H12" s="282">
        <v>0</v>
      </c>
      <c r="I12" s="282">
        <v>326.47192956547133</v>
      </c>
      <c r="J12" s="282">
        <v>0</v>
      </c>
      <c r="K12" s="282">
        <v>0</v>
      </c>
      <c r="L12" s="282">
        <v>9.0166500000000003</v>
      </c>
      <c r="M12" s="187"/>
      <c r="N12" s="187"/>
      <c r="O12" s="187"/>
      <c r="P12" s="187"/>
      <c r="Q12" s="187"/>
      <c r="R12" s="279"/>
      <c r="S12" s="280" t="s">
        <v>15141</v>
      </c>
      <c r="T12" s="281"/>
      <c r="U12" s="281"/>
    </row>
    <row r="13" spans="1:25" s="201" customFormat="1" ht="13.15" customHeight="1" x14ac:dyDescent="0.2">
      <c r="A13" s="186" t="s">
        <v>1285</v>
      </c>
      <c r="B13" s="132" t="s">
        <v>17068</v>
      </c>
      <c r="C13" s="25">
        <v>56035</v>
      </c>
      <c r="D13" s="132" t="s">
        <v>17028</v>
      </c>
      <c r="E13" s="132" t="s">
        <v>17069</v>
      </c>
      <c r="F13" s="275">
        <v>31000220</v>
      </c>
      <c r="G13" s="132" t="str">
        <f>VLOOKUP(F13,SCC_xref!$D$6:$E$109,2,FALSE)</f>
        <v>Other Not Classified</v>
      </c>
      <c r="H13" s="282">
        <v>0.8975589140000001</v>
      </c>
      <c r="I13" s="282">
        <v>3.351914231324995</v>
      </c>
      <c r="J13" s="282">
        <v>0.22438972850000002</v>
      </c>
      <c r="K13" s="282">
        <v>0</v>
      </c>
      <c r="L13" s="282">
        <v>0</v>
      </c>
      <c r="M13" s="187"/>
      <c r="N13" s="187"/>
      <c r="O13" s="187"/>
      <c r="P13" s="187"/>
      <c r="Q13" s="187"/>
      <c r="R13" s="279"/>
      <c r="S13" s="280" t="s">
        <v>17058</v>
      </c>
      <c r="T13" s="281"/>
      <c r="U13" s="281"/>
    </row>
    <row r="14" spans="1:25" s="201" customFormat="1" ht="13.15" customHeight="1" x14ac:dyDescent="0.2">
      <c r="A14" s="186" t="s">
        <v>1285</v>
      </c>
      <c r="B14" s="132" t="s">
        <v>17068</v>
      </c>
      <c r="C14" s="25">
        <v>56035</v>
      </c>
      <c r="D14" s="132" t="s">
        <v>17028</v>
      </c>
      <c r="E14" s="132" t="s">
        <v>17069</v>
      </c>
      <c r="F14" s="275">
        <v>31000220</v>
      </c>
      <c r="G14" s="132" t="str">
        <f>VLOOKUP(F14,SCC_xref!$D$6:$E$109,2,FALSE)</f>
        <v>Other Not Classified</v>
      </c>
      <c r="H14" s="282">
        <v>10.5</v>
      </c>
      <c r="I14" s="282">
        <v>225.99982201568019</v>
      </c>
      <c r="J14" s="282">
        <v>41.900000000000006</v>
      </c>
      <c r="K14" s="282">
        <v>0</v>
      </c>
      <c r="L14" s="282">
        <v>0</v>
      </c>
      <c r="M14" s="187"/>
      <c r="N14" s="187"/>
      <c r="O14" s="187"/>
      <c r="P14" s="187"/>
      <c r="Q14" s="187"/>
      <c r="R14" s="279"/>
      <c r="S14" s="280" t="s">
        <v>17067</v>
      </c>
      <c r="T14" s="281"/>
      <c r="U14" s="281"/>
    </row>
    <row r="15" spans="1:25" s="186" customFormat="1" ht="13.15" customHeight="1" x14ac:dyDescent="0.2">
      <c r="B15" s="132"/>
      <c r="C15" s="132"/>
      <c r="D15" s="132"/>
      <c r="E15" s="132"/>
      <c r="F15" s="132"/>
      <c r="G15" s="132"/>
      <c r="H15" s="132"/>
      <c r="I15" s="132"/>
      <c r="J15" s="132"/>
      <c r="K15" s="132"/>
      <c r="L15" s="132"/>
      <c r="M15" s="187"/>
      <c r="N15" s="187"/>
      <c r="O15" s="187"/>
      <c r="P15" s="187"/>
      <c r="Q15" s="187"/>
      <c r="R15" s="279"/>
      <c r="S15" s="281"/>
      <c r="T15" s="281"/>
      <c r="U15" s="281"/>
    </row>
    <row r="16" spans="1:25" s="186" customFormat="1" ht="13.15" customHeight="1" x14ac:dyDescent="0.2">
      <c r="B16" s="132"/>
      <c r="C16" s="132"/>
      <c r="D16" s="132"/>
      <c r="E16" s="132"/>
      <c r="F16" s="132"/>
      <c r="G16" s="132"/>
      <c r="H16" s="295"/>
      <c r="I16" s="295"/>
      <c r="J16" s="295"/>
      <c r="K16" s="295"/>
      <c r="L16" s="295"/>
      <c r="M16" s="187"/>
      <c r="N16" s="187"/>
      <c r="O16" s="187"/>
      <c r="P16" s="187"/>
      <c r="Q16" s="187"/>
      <c r="R16" s="187"/>
    </row>
    <row r="17" spans="2:18" s="186" customFormat="1" ht="13.15" customHeight="1" x14ac:dyDescent="0.2">
      <c r="B17" s="132"/>
      <c r="C17" s="132"/>
      <c r="D17" s="132"/>
      <c r="E17" s="132"/>
      <c r="F17" s="132"/>
      <c r="G17" s="132"/>
      <c r="H17" s="132"/>
      <c r="I17" s="132"/>
      <c r="J17" s="132"/>
      <c r="K17" s="132"/>
      <c r="L17" s="132"/>
      <c r="M17" s="187"/>
      <c r="N17" s="187"/>
      <c r="O17" s="187"/>
      <c r="P17" s="187"/>
      <c r="Q17" s="187"/>
      <c r="R17" s="187"/>
    </row>
    <row r="18" spans="2:18" s="186" customFormat="1" ht="13.15" customHeight="1" x14ac:dyDescent="0.2">
      <c r="B18" s="132"/>
      <c r="C18" s="132"/>
      <c r="D18" s="132"/>
      <c r="E18" s="132"/>
      <c r="F18" s="132"/>
      <c r="G18" s="132"/>
      <c r="H18" s="132"/>
      <c r="I18" s="132"/>
      <c r="J18" s="132"/>
      <c r="K18" s="132"/>
      <c r="L18" s="132"/>
      <c r="M18" s="187"/>
      <c r="N18" s="187"/>
      <c r="O18" s="187"/>
      <c r="P18" s="187"/>
      <c r="Q18" s="187"/>
      <c r="R18" s="187"/>
    </row>
    <row r="19" spans="2:18" s="186" customFormat="1" ht="13.15" customHeight="1" x14ac:dyDescent="0.2">
      <c r="B19" s="132"/>
      <c r="C19" s="132"/>
      <c r="D19" s="132"/>
      <c r="E19" s="132"/>
      <c r="F19" s="132"/>
      <c r="G19" s="132"/>
      <c r="H19" s="132"/>
      <c r="I19" s="132"/>
      <c r="J19" s="132"/>
      <c r="K19" s="132"/>
      <c r="L19" s="132"/>
      <c r="M19" s="187"/>
      <c r="N19" s="187"/>
      <c r="O19" s="187"/>
      <c r="P19" s="187"/>
      <c r="Q19" s="187"/>
      <c r="R19" s="187"/>
    </row>
    <row r="20" spans="2:18" s="186" customFormat="1" ht="13.15" customHeight="1" x14ac:dyDescent="0.2">
      <c r="B20" s="132"/>
      <c r="C20" s="132"/>
      <c r="D20" s="132"/>
      <c r="E20" s="132"/>
      <c r="F20" s="132"/>
      <c r="G20" s="132"/>
      <c r="H20" s="132"/>
      <c r="I20" s="132"/>
      <c r="J20" s="132"/>
      <c r="K20" s="132"/>
      <c r="L20" s="132"/>
      <c r="M20" s="187"/>
      <c r="N20" s="187"/>
      <c r="O20" s="187"/>
      <c r="P20" s="187"/>
      <c r="Q20" s="187"/>
      <c r="R20" s="187"/>
    </row>
    <row r="21" spans="2:18" s="186" customFormat="1" ht="13.15" customHeight="1" x14ac:dyDescent="0.2">
      <c r="B21" s="132"/>
      <c r="C21" s="132"/>
      <c r="D21" s="132"/>
      <c r="E21" s="132"/>
      <c r="F21" s="132"/>
      <c r="G21" s="132"/>
      <c r="H21" s="132"/>
      <c r="I21" s="132"/>
      <c r="J21" s="132"/>
      <c r="K21" s="132"/>
      <c r="L21" s="132"/>
      <c r="M21" s="187"/>
      <c r="N21" s="187"/>
      <c r="O21" s="187"/>
      <c r="P21" s="187"/>
      <c r="Q21" s="187"/>
      <c r="R21" s="187"/>
    </row>
    <row r="22" spans="2:18" s="186" customFormat="1" ht="13.15" customHeight="1" x14ac:dyDescent="0.2">
      <c r="B22" s="132"/>
      <c r="C22" s="132"/>
      <c r="D22" s="132"/>
      <c r="E22" s="132"/>
      <c r="F22" s="132"/>
      <c r="G22" s="132"/>
      <c r="H22" s="132"/>
      <c r="I22" s="132"/>
      <c r="J22" s="132"/>
      <c r="K22" s="132"/>
      <c r="L22" s="132"/>
      <c r="M22" s="187"/>
      <c r="N22" s="187"/>
      <c r="O22" s="187"/>
      <c r="P22" s="187"/>
      <c r="Q22" s="187"/>
      <c r="R22" s="187"/>
    </row>
    <row r="23" spans="2:18" s="186" customFormat="1" ht="13.15" customHeight="1" x14ac:dyDescent="0.2">
      <c r="B23" s="132"/>
      <c r="C23" s="132"/>
      <c r="D23" s="132"/>
      <c r="E23" s="132"/>
      <c r="F23" s="132"/>
      <c r="G23" s="132"/>
      <c r="H23" s="132"/>
      <c r="I23" s="132"/>
      <c r="J23" s="132"/>
      <c r="K23" s="132"/>
      <c r="L23" s="132"/>
      <c r="M23" s="187"/>
      <c r="N23" s="187"/>
      <c r="O23" s="187"/>
      <c r="P23" s="187"/>
      <c r="Q23" s="187"/>
      <c r="R23" s="187"/>
    </row>
    <row r="24" spans="2:18" s="186" customFormat="1" ht="13.15" customHeight="1" x14ac:dyDescent="0.2">
      <c r="B24" s="132"/>
      <c r="C24" s="132"/>
      <c r="D24" s="132"/>
      <c r="E24" s="132"/>
      <c r="F24" s="132"/>
      <c r="G24" s="132"/>
      <c r="H24" s="132"/>
      <c r="I24" s="132"/>
      <c r="J24" s="132"/>
      <c r="K24" s="132"/>
      <c r="L24" s="132"/>
      <c r="M24" s="187"/>
      <c r="N24" s="187"/>
      <c r="O24" s="187"/>
      <c r="P24" s="187"/>
      <c r="Q24" s="187"/>
      <c r="R24" s="187"/>
    </row>
    <row r="25" spans="2:18" s="186" customFormat="1" ht="13.15" customHeight="1" x14ac:dyDescent="0.2">
      <c r="B25" s="132"/>
      <c r="C25" s="132"/>
      <c r="D25" s="132"/>
      <c r="E25" s="132"/>
      <c r="F25" s="132"/>
      <c r="G25" s="132"/>
      <c r="H25" s="132"/>
      <c r="I25" s="132"/>
      <c r="J25" s="132"/>
      <c r="K25" s="132"/>
      <c r="L25" s="132"/>
      <c r="M25" s="187"/>
      <c r="N25" s="187"/>
      <c r="O25" s="187"/>
      <c r="P25" s="187"/>
      <c r="Q25" s="187"/>
      <c r="R25" s="187"/>
    </row>
    <row r="26" spans="2:18" s="186" customFormat="1" ht="13.15" customHeight="1" x14ac:dyDescent="0.2">
      <c r="B26" s="132"/>
      <c r="C26" s="132"/>
      <c r="D26" s="132"/>
      <c r="E26" s="132"/>
      <c r="F26" s="132"/>
      <c r="G26" s="132"/>
      <c r="H26" s="132"/>
      <c r="I26" s="132"/>
      <c r="J26" s="132"/>
      <c r="K26" s="132"/>
      <c r="L26" s="132"/>
      <c r="M26" s="187"/>
      <c r="N26" s="187"/>
      <c r="O26" s="187"/>
      <c r="P26" s="187"/>
      <c r="Q26" s="187"/>
      <c r="R26" s="187"/>
    </row>
    <row r="27" spans="2:18" s="186" customFormat="1" ht="13.15" customHeight="1" x14ac:dyDescent="0.2">
      <c r="B27" s="132"/>
      <c r="C27" s="132"/>
      <c r="D27" s="132"/>
      <c r="E27" s="132"/>
      <c r="F27" s="132"/>
      <c r="G27" s="132"/>
      <c r="H27" s="132"/>
      <c r="I27" s="132"/>
      <c r="J27" s="132"/>
      <c r="K27" s="132"/>
      <c r="L27" s="132"/>
      <c r="M27" s="187"/>
      <c r="N27" s="187"/>
      <c r="O27" s="187"/>
      <c r="P27" s="187"/>
      <c r="Q27" s="187"/>
      <c r="R27" s="187"/>
    </row>
    <row r="28" spans="2:18" s="186" customFormat="1" ht="13.15" customHeight="1" x14ac:dyDescent="0.2">
      <c r="B28" s="132"/>
      <c r="C28" s="132"/>
      <c r="D28" s="132"/>
      <c r="E28" s="132"/>
      <c r="F28" s="132"/>
      <c r="G28" s="132"/>
      <c r="H28" s="132"/>
      <c r="I28" s="132"/>
      <c r="J28" s="132"/>
      <c r="K28" s="132"/>
      <c r="L28" s="132"/>
      <c r="M28" s="187"/>
      <c r="N28" s="187"/>
      <c r="O28" s="187"/>
      <c r="P28" s="187"/>
      <c r="Q28" s="187"/>
      <c r="R28" s="187"/>
    </row>
    <row r="29" spans="2:18" s="186" customFormat="1" ht="13.15" customHeight="1" x14ac:dyDescent="0.2">
      <c r="B29" s="132"/>
      <c r="C29" s="132"/>
      <c r="D29" s="132"/>
      <c r="E29" s="132"/>
      <c r="F29" s="132"/>
      <c r="G29" s="132"/>
      <c r="H29" s="132"/>
      <c r="I29" s="132"/>
      <c r="J29" s="132"/>
      <c r="K29" s="132"/>
      <c r="L29" s="132"/>
      <c r="M29" s="187"/>
      <c r="N29" s="187"/>
      <c r="O29" s="187"/>
      <c r="P29" s="187"/>
      <c r="Q29" s="187"/>
      <c r="R29" s="187"/>
    </row>
    <row r="30" spans="2:18" s="186" customFormat="1" ht="13.15" customHeight="1" x14ac:dyDescent="0.2">
      <c r="B30" s="132"/>
      <c r="C30" s="132"/>
      <c r="D30" s="132"/>
      <c r="E30" s="132"/>
      <c r="F30" s="132"/>
      <c r="G30" s="132"/>
      <c r="H30" s="132"/>
      <c r="I30" s="132"/>
      <c r="J30" s="132"/>
      <c r="K30" s="132"/>
      <c r="L30" s="132"/>
      <c r="M30" s="187"/>
      <c r="N30" s="187"/>
      <c r="O30" s="187"/>
      <c r="P30" s="187"/>
      <c r="Q30" s="187"/>
      <c r="R30" s="187"/>
    </row>
    <row r="31" spans="2:18" s="186" customFormat="1" ht="13.15" customHeight="1" x14ac:dyDescent="0.2">
      <c r="B31" s="132"/>
      <c r="C31" s="132"/>
      <c r="D31" s="132"/>
      <c r="E31" s="132"/>
      <c r="F31" s="132"/>
      <c r="G31" s="132"/>
      <c r="H31" s="132"/>
      <c r="I31" s="132"/>
      <c r="J31" s="132"/>
      <c r="K31" s="132"/>
      <c r="L31" s="132"/>
      <c r="M31" s="187"/>
      <c r="N31" s="187"/>
      <c r="O31" s="187"/>
      <c r="P31" s="187"/>
      <c r="Q31" s="187"/>
      <c r="R31" s="187"/>
    </row>
    <row r="32" spans="2:18" s="186" customFormat="1" ht="13.15" customHeight="1" x14ac:dyDescent="0.2">
      <c r="B32" s="132"/>
      <c r="C32" s="132"/>
      <c r="D32" s="132"/>
      <c r="E32" s="132"/>
      <c r="F32" s="132"/>
      <c r="G32" s="132"/>
      <c r="H32" s="132"/>
      <c r="I32" s="132"/>
      <c r="J32" s="132"/>
      <c r="K32" s="132"/>
      <c r="L32" s="132"/>
      <c r="M32" s="187"/>
      <c r="N32" s="187"/>
      <c r="O32" s="187"/>
      <c r="P32" s="187"/>
      <c r="Q32" s="187"/>
      <c r="R32" s="187"/>
    </row>
    <row r="33" spans="2:18" s="186" customFormat="1" ht="13.15" customHeight="1" x14ac:dyDescent="0.2">
      <c r="B33" s="132"/>
      <c r="C33" s="132"/>
      <c r="D33" s="132"/>
      <c r="E33" s="132"/>
      <c r="F33" s="132"/>
      <c r="G33" s="132"/>
      <c r="H33" s="132"/>
      <c r="I33" s="132"/>
      <c r="J33" s="132"/>
      <c r="K33" s="132"/>
      <c r="L33" s="132"/>
      <c r="M33" s="187"/>
      <c r="N33" s="187"/>
      <c r="O33" s="187"/>
      <c r="P33" s="187"/>
      <c r="Q33" s="187"/>
      <c r="R33" s="187"/>
    </row>
    <row r="34" spans="2:18" s="186" customFormat="1" ht="13.15" customHeight="1" x14ac:dyDescent="0.2">
      <c r="B34" s="132"/>
      <c r="C34" s="132"/>
      <c r="D34" s="132"/>
      <c r="E34" s="132"/>
      <c r="F34" s="132"/>
      <c r="G34" s="132"/>
      <c r="H34" s="132"/>
      <c r="I34" s="132"/>
      <c r="J34" s="132"/>
      <c r="K34" s="132"/>
      <c r="L34" s="132"/>
      <c r="M34" s="187"/>
      <c r="N34" s="187"/>
      <c r="O34" s="187"/>
      <c r="P34" s="187"/>
      <c r="Q34" s="187"/>
      <c r="R34" s="187"/>
    </row>
    <row r="35" spans="2:18" s="186" customFormat="1" ht="13.15" customHeight="1" x14ac:dyDescent="0.2">
      <c r="B35" s="132"/>
      <c r="C35" s="132"/>
      <c r="D35" s="132"/>
      <c r="E35" s="132"/>
      <c r="F35" s="132"/>
      <c r="G35" s="132"/>
      <c r="H35" s="132"/>
      <c r="I35" s="132"/>
      <c r="J35" s="132"/>
      <c r="K35" s="132"/>
      <c r="L35" s="132"/>
      <c r="M35" s="187"/>
      <c r="N35" s="187"/>
      <c r="O35" s="187"/>
      <c r="P35" s="187"/>
      <c r="Q35" s="187"/>
      <c r="R35" s="187"/>
    </row>
    <row r="36" spans="2:18" s="186" customFormat="1" ht="13.15" customHeight="1" x14ac:dyDescent="0.2">
      <c r="B36" s="132"/>
      <c r="C36" s="132"/>
      <c r="D36" s="132"/>
      <c r="E36" s="132"/>
      <c r="F36" s="132"/>
      <c r="G36" s="132"/>
      <c r="H36" s="132"/>
      <c r="I36" s="132"/>
      <c r="J36" s="132"/>
      <c r="K36" s="132"/>
      <c r="L36" s="132"/>
      <c r="M36" s="187"/>
      <c r="N36" s="187"/>
      <c r="O36" s="187"/>
      <c r="P36" s="187"/>
      <c r="Q36" s="187"/>
      <c r="R36" s="187"/>
    </row>
    <row r="37" spans="2:18" s="186" customFormat="1" ht="13.15" customHeight="1" x14ac:dyDescent="0.2">
      <c r="B37" s="132"/>
      <c r="C37" s="132"/>
      <c r="D37" s="132"/>
      <c r="E37" s="132"/>
      <c r="F37" s="132"/>
      <c r="G37" s="132"/>
      <c r="H37" s="132"/>
      <c r="I37" s="132"/>
      <c r="J37" s="132"/>
      <c r="K37" s="132"/>
      <c r="L37" s="132"/>
      <c r="M37" s="187"/>
      <c r="N37" s="187"/>
      <c r="O37" s="187"/>
      <c r="P37" s="187"/>
      <c r="Q37" s="187"/>
      <c r="R37" s="187"/>
    </row>
    <row r="38" spans="2:18" s="186" customFormat="1" ht="13.15" customHeight="1" x14ac:dyDescent="0.2">
      <c r="B38" s="132"/>
      <c r="C38" s="132"/>
      <c r="D38" s="132"/>
      <c r="E38" s="132"/>
      <c r="F38" s="132"/>
      <c r="G38" s="132"/>
      <c r="H38" s="132"/>
      <c r="I38" s="132"/>
      <c r="J38" s="132"/>
      <c r="K38" s="132"/>
      <c r="L38" s="132"/>
      <c r="M38" s="187"/>
      <c r="N38" s="187"/>
      <c r="O38" s="187"/>
      <c r="P38" s="187"/>
      <c r="Q38" s="187"/>
      <c r="R38" s="187"/>
    </row>
    <row r="39" spans="2:18" s="186" customFormat="1" ht="13.15" customHeight="1" x14ac:dyDescent="0.2">
      <c r="B39" s="132"/>
      <c r="C39" s="132"/>
      <c r="D39" s="132"/>
      <c r="E39" s="132"/>
      <c r="F39" s="132"/>
      <c r="G39" s="132"/>
      <c r="H39" s="132"/>
      <c r="I39" s="132"/>
      <c r="J39" s="132"/>
      <c r="K39" s="132"/>
      <c r="L39" s="132"/>
      <c r="M39" s="187"/>
      <c r="N39" s="187"/>
      <c r="O39" s="187"/>
      <c r="P39" s="187"/>
      <c r="Q39" s="187"/>
      <c r="R39" s="187"/>
    </row>
    <row r="40" spans="2:18" s="186" customFormat="1" ht="13.15" customHeight="1" x14ac:dyDescent="0.2">
      <c r="B40" s="132"/>
      <c r="C40" s="132"/>
      <c r="D40" s="132"/>
      <c r="E40" s="132"/>
      <c r="F40" s="132"/>
      <c r="G40" s="132"/>
      <c r="H40" s="132"/>
      <c r="I40" s="132"/>
      <c r="J40" s="132"/>
      <c r="K40" s="132"/>
      <c r="L40" s="132"/>
      <c r="M40" s="187"/>
      <c r="N40" s="187"/>
      <c r="O40" s="187"/>
      <c r="P40" s="187"/>
      <c r="Q40" s="187"/>
      <c r="R40" s="187"/>
    </row>
    <row r="41" spans="2:18" s="186" customFormat="1" ht="13.15" customHeight="1" x14ac:dyDescent="0.2">
      <c r="B41" s="132"/>
      <c r="C41" s="132"/>
      <c r="D41" s="132"/>
      <c r="E41" s="132"/>
      <c r="F41" s="132"/>
      <c r="G41" s="132"/>
      <c r="H41" s="132"/>
      <c r="I41" s="132"/>
      <c r="J41" s="132"/>
      <c r="K41" s="132"/>
      <c r="L41" s="132"/>
      <c r="M41" s="187"/>
      <c r="N41" s="187"/>
      <c r="O41" s="187"/>
      <c r="P41" s="187"/>
      <c r="Q41" s="187"/>
      <c r="R41" s="187"/>
    </row>
    <row r="42" spans="2:18" s="186" customFormat="1" ht="13.15" customHeight="1" x14ac:dyDescent="0.2">
      <c r="B42" s="132"/>
      <c r="C42" s="132"/>
      <c r="D42" s="132"/>
      <c r="E42" s="132"/>
      <c r="F42" s="132"/>
      <c r="G42" s="132"/>
      <c r="H42" s="132"/>
      <c r="I42" s="132"/>
      <c r="J42" s="132"/>
      <c r="K42" s="132"/>
      <c r="L42" s="132"/>
      <c r="M42" s="187"/>
      <c r="N42" s="187"/>
      <c r="O42" s="187"/>
      <c r="P42" s="187"/>
      <c r="Q42" s="187"/>
      <c r="R42" s="187"/>
    </row>
    <row r="43" spans="2:18" s="186" customFormat="1" ht="13.15" customHeight="1" x14ac:dyDescent="0.2">
      <c r="B43" s="132"/>
      <c r="C43" s="132"/>
      <c r="D43" s="132"/>
      <c r="E43" s="132"/>
      <c r="F43" s="132"/>
      <c r="G43" s="132"/>
      <c r="H43" s="132"/>
      <c r="I43" s="132"/>
      <c r="J43" s="132"/>
      <c r="K43" s="132"/>
      <c r="L43" s="132"/>
      <c r="M43" s="187"/>
      <c r="N43" s="187"/>
      <c r="O43" s="187"/>
      <c r="P43" s="187"/>
      <c r="Q43" s="187"/>
      <c r="R43" s="187"/>
    </row>
    <row r="44" spans="2:18" s="186" customFormat="1" ht="13.15" customHeight="1" x14ac:dyDescent="0.2">
      <c r="B44" s="132"/>
      <c r="C44" s="132"/>
      <c r="D44" s="132"/>
      <c r="E44" s="132"/>
      <c r="F44" s="132"/>
      <c r="G44" s="132"/>
      <c r="H44" s="132"/>
      <c r="I44" s="132"/>
      <c r="J44" s="132"/>
      <c r="K44" s="132"/>
      <c r="L44" s="132"/>
      <c r="M44" s="187"/>
      <c r="N44" s="187"/>
      <c r="O44" s="187"/>
      <c r="P44" s="187"/>
      <c r="Q44" s="187"/>
      <c r="R44" s="187"/>
    </row>
    <row r="45" spans="2:18" s="186" customFormat="1" ht="13.15" customHeight="1" x14ac:dyDescent="0.2">
      <c r="B45" s="132"/>
      <c r="C45" s="132"/>
      <c r="D45" s="132"/>
      <c r="E45" s="132"/>
      <c r="F45" s="132"/>
      <c r="G45" s="132"/>
      <c r="H45" s="132"/>
      <c r="I45" s="132"/>
      <c r="J45" s="132"/>
      <c r="K45" s="132"/>
      <c r="L45" s="132"/>
      <c r="M45" s="187"/>
      <c r="N45" s="187"/>
      <c r="O45" s="187"/>
      <c r="P45" s="187"/>
      <c r="Q45" s="187"/>
      <c r="R45" s="187"/>
    </row>
    <row r="46" spans="2:18" s="186" customFormat="1" ht="13.15" customHeight="1" x14ac:dyDescent="0.2">
      <c r="B46" s="132"/>
      <c r="C46" s="132"/>
      <c r="D46" s="132"/>
      <c r="E46" s="132"/>
      <c r="F46" s="132"/>
      <c r="G46" s="132"/>
      <c r="H46" s="132"/>
      <c r="I46" s="132"/>
      <c r="J46" s="132"/>
      <c r="K46" s="132"/>
      <c r="L46" s="132"/>
      <c r="M46" s="187"/>
      <c r="N46" s="187"/>
      <c r="O46" s="187"/>
      <c r="P46" s="187"/>
      <c r="Q46" s="187"/>
      <c r="R46" s="187"/>
    </row>
    <row r="47" spans="2:18" s="186" customFormat="1" ht="13.15" customHeight="1" x14ac:dyDescent="0.2">
      <c r="B47" s="132"/>
      <c r="C47" s="132"/>
      <c r="D47" s="132"/>
      <c r="E47" s="132"/>
      <c r="F47" s="132"/>
      <c r="G47" s="132"/>
      <c r="H47" s="132"/>
      <c r="I47" s="132"/>
      <c r="J47" s="132"/>
      <c r="K47" s="132"/>
      <c r="L47" s="132"/>
      <c r="M47" s="187"/>
      <c r="N47" s="187"/>
      <c r="O47" s="187"/>
      <c r="P47" s="187"/>
      <c r="Q47" s="187"/>
      <c r="R47" s="187"/>
    </row>
    <row r="48" spans="2:18" s="186" customFormat="1" ht="13.15" customHeight="1" x14ac:dyDescent="0.2">
      <c r="B48" s="132"/>
      <c r="C48" s="132"/>
      <c r="D48" s="132"/>
      <c r="E48" s="132"/>
      <c r="F48" s="132"/>
      <c r="G48" s="132"/>
      <c r="H48" s="132"/>
      <c r="I48" s="132"/>
      <c r="J48" s="132"/>
      <c r="K48" s="132"/>
      <c r="L48" s="132"/>
      <c r="M48" s="187"/>
      <c r="N48" s="187"/>
      <c r="O48" s="187"/>
      <c r="P48" s="187"/>
      <c r="Q48" s="187"/>
      <c r="R48" s="187"/>
    </row>
    <row r="49" spans="2:18" s="186" customFormat="1" ht="13.15" customHeight="1" x14ac:dyDescent="0.2">
      <c r="B49" s="132"/>
      <c r="C49" s="132"/>
      <c r="D49" s="132"/>
      <c r="E49" s="132"/>
      <c r="F49" s="132"/>
      <c r="G49" s="132"/>
      <c r="H49" s="132"/>
      <c r="I49" s="132"/>
      <c r="J49" s="132"/>
      <c r="K49" s="132"/>
      <c r="L49" s="132"/>
      <c r="M49" s="187"/>
      <c r="N49" s="187"/>
      <c r="O49" s="187"/>
      <c r="P49" s="187"/>
      <c r="Q49" s="187"/>
      <c r="R49" s="187"/>
    </row>
    <row r="50" spans="2:18" s="186" customFormat="1" ht="13.15" customHeight="1" x14ac:dyDescent="0.2">
      <c r="B50" s="132"/>
      <c r="C50" s="132"/>
      <c r="D50" s="132"/>
      <c r="E50" s="132"/>
      <c r="F50" s="132"/>
      <c r="G50" s="132"/>
      <c r="H50" s="132"/>
      <c r="I50" s="132"/>
      <c r="J50" s="132"/>
      <c r="K50" s="132"/>
      <c r="L50" s="132"/>
      <c r="M50" s="187"/>
      <c r="N50" s="187"/>
      <c r="O50" s="187"/>
      <c r="P50" s="187"/>
      <c r="Q50" s="187"/>
      <c r="R50" s="187"/>
    </row>
    <row r="51" spans="2:18" s="186" customFormat="1" ht="13.15" customHeight="1" x14ac:dyDescent="0.2">
      <c r="B51" s="132"/>
      <c r="C51" s="132"/>
      <c r="D51" s="132"/>
      <c r="E51" s="132"/>
      <c r="F51" s="132"/>
      <c r="G51" s="132"/>
      <c r="H51" s="132"/>
      <c r="I51" s="132"/>
      <c r="J51" s="132"/>
      <c r="K51" s="132"/>
      <c r="L51" s="132"/>
      <c r="M51" s="187"/>
      <c r="N51" s="187"/>
      <c r="O51" s="187"/>
      <c r="P51" s="187"/>
      <c r="Q51" s="187"/>
      <c r="R51" s="187"/>
    </row>
    <row r="52" spans="2:18" s="186" customFormat="1" ht="13.15" customHeight="1" x14ac:dyDescent="0.2">
      <c r="B52" s="132"/>
      <c r="C52" s="132"/>
      <c r="D52" s="132"/>
      <c r="E52" s="132"/>
      <c r="F52" s="132"/>
      <c r="G52" s="132"/>
      <c r="H52" s="132"/>
      <c r="I52" s="132"/>
      <c r="J52" s="132"/>
      <c r="K52" s="132"/>
      <c r="L52" s="132"/>
      <c r="M52" s="187"/>
      <c r="N52" s="187"/>
      <c r="O52" s="187"/>
      <c r="P52" s="187"/>
      <c r="Q52" s="187"/>
      <c r="R52" s="187"/>
    </row>
    <row r="53" spans="2:18" s="186" customFormat="1" ht="13.15" customHeight="1" x14ac:dyDescent="0.2">
      <c r="B53" s="132"/>
      <c r="C53" s="132"/>
      <c r="D53" s="132"/>
      <c r="E53" s="132"/>
      <c r="F53" s="132"/>
      <c r="G53" s="132"/>
      <c r="H53" s="132"/>
      <c r="I53" s="132"/>
      <c r="J53" s="132"/>
      <c r="K53" s="132"/>
      <c r="L53" s="132"/>
      <c r="M53" s="187"/>
      <c r="N53" s="187"/>
      <c r="O53" s="187"/>
      <c r="P53" s="187"/>
      <c r="Q53" s="187"/>
      <c r="R53" s="187"/>
    </row>
    <row r="54" spans="2:18" s="186" customFormat="1" ht="13.15" customHeight="1" x14ac:dyDescent="0.2">
      <c r="B54" s="132"/>
      <c r="C54" s="132"/>
      <c r="D54" s="132"/>
      <c r="E54" s="132"/>
      <c r="F54" s="132"/>
      <c r="G54" s="132"/>
      <c r="H54" s="132"/>
      <c r="I54" s="132"/>
      <c r="J54" s="132"/>
      <c r="K54" s="132"/>
      <c r="L54" s="132"/>
      <c r="M54" s="187"/>
      <c r="N54" s="187"/>
      <c r="O54" s="187"/>
      <c r="P54" s="187"/>
      <c r="Q54" s="187"/>
      <c r="R54" s="187"/>
    </row>
    <row r="55" spans="2:18" s="186" customFormat="1" ht="13.15" customHeight="1" x14ac:dyDescent="0.2">
      <c r="B55" s="132"/>
      <c r="C55" s="132"/>
      <c r="D55" s="132"/>
      <c r="E55" s="132"/>
      <c r="F55" s="132"/>
      <c r="G55" s="132"/>
      <c r="H55" s="132"/>
      <c r="I55" s="132"/>
      <c r="J55" s="132"/>
      <c r="K55" s="132"/>
      <c r="L55" s="132"/>
      <c r="M55" s="187"/>
      <c r="N55" s="187"/>
      <c r="O55" s="187"/>
      <c r="P55" s="187"/>
      <c r="Q55" s="187"/>
      <c r="R55" s="187"/>
    </row>
    <row r="56" spans="2:18" s="186" customFormat="1" ht="13.15" customHeight="1" x14ac:dyDescent="0.2">
      <c r="B56" s="132"/>
      <c r="C56" s="132"/>
      <c r="D56" s="132"/>
      <c r="E56" s="132"/>
      <c r="F56" s="132"/>
      <c r="G56" s="132"/>
      <c r="H56" s="132"/>
      <c r="I56" s="132"/>
      <c r="J56" s="132"/>
      <c r="K56" s="132"/>
      <c r="L56" s="132"/>
      <c r="M56" s="187"/>
      <c r="N56" s="187"/>
      <c r="O56" s="187"/>
      <c r="P56" s="187"/>
      <c r="Q56" s="187"/>
      <c r="R56" s="187"/>
    </row>
    <row r="57" spans="2:18" s="186" customFormat="1" ht="13.15" customHeight="1" x14ac:dyDescent="0.2">
      <c r="B57" s="132"/>
      <c r="C57" s="132"/>
      <c r="D57" s="132"/>
      <c r="E57" s="132"/>
      <c r="F57" s="132"/>
      <c r="G57" s="132"/>
      <c r="H57" s="132"/>
      <c r="I57" s="132"/>
      <c r="J57" s="132"/>
      <c r="K57" s="132"/>
      <c r="L57" s="132"/>
      <c r="M57" s="187"/>
      <c r="N57" s="187"/>
      <c r="O57" s="187"/>
      <c r="P57" s="187"/>
      <c r="Q57" s="187"/>
      <c r="R57" s="187"/>
    </row>
    <row r="58" spans="2:18" s="186" customFormat="1" ht="13.15" customHeight="1" x14ac:dyDescent="0.2">
      <c r="B58" s="132"/>
      <c r="C58" s="132"/>
      <c r="D58" s="132"/>
      <c r="E58" s="132"/>
      <c r="F58" s="132"/>
      <c r="G58" s="132"/>
      <c r="H58" s="132"/>
      <c r="I58" s="132"/>
      <c r="J58" s="132"/>
      <c r="K58" s="132"/>
      <c r="L58" s="132"/>
      <c r="M58" s="187"/>
      <c r="N58" s="187"/>
      <c r="O58" s="187"/>
      <c r="P58" s="187"/>
      <c r="Q58" s="187"/>
      <c r="R58" s="187"/>
    </row>
    <row r="59" spans="2:18" s="186" customFormat="1" ht="13.15" customHeight="1" x14ac:dyDescent="0.2">
      <c r="B59" s="132"/>
      <c r="C59" s="132"/>
      <c r="D59" s="132"/>
      <c r="E59" s="132"/>
      <c r="F59" s="132"/>
      <c r="G59" s="132"/>
      <c r="H59" s="132"/>
      <c r="I59" s="132"/>
      <c r="J59" s="132"/>
      <c r="K59" s="132"/>
      <c r="L59" s="132"/>
      <c r="M59" s="187"/>
      <c r="N59" s="187"/>
      <c r="O59" s="187"/>
      <c r="P59" s="187"/>
      <c r="Q59" s="187"/>
      <c r="R59" s="187"/>
    </row>
    <row r="60" spans="2:18" s="186" customFormat="1" ht="13.15" customHeight="1" x14ac:dyDescent="0.2">
      <c r="B60" s="132"/>
      <c r="C60" s="132"/>
      <c r="D60" s="132"/>
      <c r="E60" s="132"/>
      <c r="F60" s="132"/>
      <c r="G60" s="132"/>
      <c r="H60" s="132"/>
      <c r="I60" s="132"/>
      <c r="J60" s="132"/>
      <c r="K60" s="132"/>
      <c r="L60" s="132"/>
      <c r="M60" s="187"/>
      <c r="N60" s="187"/>
      <c r="O60" s="187"/>
      <c r="P60" s="187"/>
      <c r="Q60" s="187"/>
      <c r="R60" s="187"/>
    </row>
    <row r="61" spans="2:18" s="186" customFormat="1" ht="13.15" customHeight="1" x14ac:dyDescent="0.2">
      <c r="B61" s="132"/>
      <c r="C61" s="132"/>
      <c r="D61" s="132"/>
      <c r="E61" s="132"/>
      <c r="F61" s="132"/>
      <c r="G61" s="132"/>
      <c r="H61" s="132"/>
      <c r="I61" s="132"/>
      <c r="J61" s="132"/>
      <c r="K61" s="132"/>
      <c r="L61" s="132"/>
      <c r="M61" s="187"/>
      <c r="N61" s="187"/>
      <c r="O61" s="187"/>
      <c r="P61" s="187"/>
      <c r="Q61" s="187"/>
      <c r="R61" s="187"/>
    </row>
    <row r="62" spans="2:18" s="186" customFormat="1" ht="13.15" customHeight="1" x14ac:dyDescent="0.2">
      <c r="B62" s="132"/>
      <c r="C62" s="132"/>
      <c r="D62" s="132"/>
      <c r="E62" s="132"/>
      <c r="F62" s="132"/>
      <c r="G62" s="132"/>
      <c r="H62" s="132"/>
      <c r="I62" s="132"/>
      <c r="J62" s="132"/>
      <c r="K62" s="132"/>
      <c r="L62" s="132"/>
      <c r="M62" s="187"/>
      <c r="N62" s="187"/>
      <c r="O62" s="187"/>
      <c r="P62" s="187"/>
      <c r="Q62" s="187"/>
      <c r="R62" s="187"/>
    </row>
    <row r="63" spans="2:18" s="186" customFormat="1" ht="13.15" customHeight="1" x14ac:dyDescent="0.2">
      <c r="B63" s="132"/>
      <c r="C63" s="132"/>
      <c r="D63" s="132"/>
      <c r="E63" s="132"/>
      <c r="F63" s="132"/>
      <c r="G63" s="132"/>
      <c r="H63" s="132"/>
      <c r="I63" s="132"/>
      <c r="J63" s="132"/>
      <c r="K63" s="132"/>
      <c r="L63" s="132"/>
      <c r="M63" s="187"/>
      <c r="N63" s="187"/>
      <c r="O63" s="187"/>
      <c r="P63" s="187"/>
      <c r="Q63" s="187"/>
      <c r="R63" s="187"/>
    </row>
    <row r="64" spans="2:18" s="186" customFormat="1" ht="13.15" customHeight="1" x14ac:dyDescent="0.2">
      <c r="B64" s="132"/>
      <c r="C64" s="132"/>
      <c r="D64" s="132"/>
      <c r="E64" s="132"/>
      <c r="F64" s="132"/>
      <c r="G64" s="132"/>
      <c r="H64" s="132"/>
      <c r="I64" s="132"/>
      <c r="J64" s="132"/>
      <c r="K64" s="132"/>
      <c r="L64" s="132"/>
      <c r="M64" s="187"/>
      <c r="N64" s="187"/>
      <c r="O64" s="187"/>
      <c r="P64" s="187"/>
      <c r="Q64" s="187"/>
      <c r="R64" s="187"/>
    </row>
    <row r="65" spans="2:18" s="186" customFormat="1" ht="13.15" customHeight="1" x14ac:dyDescent="0.2">
      <c r="B65" s="132"/>
      <c r="C65" s="132"/>
      <c r="D65" s="132"/>
      <c r="E65" s="132"/>
      <c r="F65" s="132"/>
      <c r="G65" s="132"/>
      <c r="H65" s="132"/>
      <c r="I65" s="132"/>
      <c r="J65" s="132"/>
      <c r="K65" s="132"/>
      <c r="L65" s="132"/>
      <c r="M65" s="187"/>
      <c r="N65" s="187"/>
      <c r="O65" s="187"/>
      <c r="P65" s="187"/>
      <c r="Q65" s="187"/>
      <c r="R65" s="187"/>
    </row>
    <row r="66" spans="2:18" s="186" customFormat="1" ht="13.15" customHeight="1" x14ac:dyDescent="0.2">
      <c r="B66" s="132"/>
      <c r="C66" s="132"/>
      <c r="D66" s="132"/>
      <c r="E66" s="132"/>
      <c r="F66" s="132"/>
      <c r="G66" s="132"/>
      <c r="H66" s="132"/>
      <c r="I66" s="132"/>
      <c r="J66" s="132"/>
      <c r="K66" s="132"/>
      <c r="L66" s="132"/>
      <c r="M66" s="187"/>
      <c r="N66" s="187"/>
      <c r="O66" s="187"/>
      <c r="P66" s="187"/>
      <c r="Q66" s="187"/>
      <c r="R66" s="187"/>
    </row>
    <row r="67" spans="2:18" s="186" customFormat="1" ht="13.15" customHeight="1" x14ac:dyDescent="0.2">
      <c r="B67" s="132"/>
      <c r="C67" s="132"/>
      <c r="D67" s="132"/>
      <c r="E67" s="132"/>
      <c r="F67" s="132"/>
      <c r="G67" s="132"/>
      <c r="H67" s="132"/>
      <c r="I67" s="132"/>
      <c r="J67" s="132"/>
      <c r="K67" s="132"/>
      <c r="L67" s="132"/>
      <c r="M67" s="187"/>
      <c r="N67" s="187"/>
      <c r="O67" s="187"/>
      <c r="P67" s="187"/>
      <c r="Q67" s="187"/>
      <c r="R67" s="187"/>
    </row>
    <row r="68" spans="2:18" s="186" customFormat="1" ht="13.15" customHeight="1" x14ac:dyDescent="0.2">
      <c r="B68" s="132"/>
      <c r="C68" s="132"/>
      <c r="D68" s="132"/>
      <c r="E68" s="132"/>
      <c r="F68" s="132"/>
      <c r="G68" s="132"/>
      <c r="H68" s="132"/>
      <c r="I68" s="132"/>
      <c r="J68" s="132"/>
      <c r="K68" s="132"/>
      <c r="L68" s="132"/>
      <c r="M68" s="187"/>
      <c r="N68" s="187"/>
      <c r="O68" s="187"/>
      <c r="P68" s="187"/>
      <c r="Q68" s="187"/>
      <c r="R68" s="187"/>
    </row>
    <row r="69" spans="2:18" s="186" customFormat="1" ht="13.15" customHeight="1" x14ac:dyDescent="0.2">
      <c r="B69" s="132"/>
      <c r="C69" s="132"/>
      <c r="D69" s="132"/>
      <c r="E69" s="132"/>
      <c r="F69" s="132"/>
      <c r="G69" s="132"/>
      <c r="H69" s="132"/>
      <c r="I69" s="132"/>
      <c r="J69" s="132"/>
      <c r="K69" s="132"/>
      <c r="L69" s="132"/>
      <c r="M69" s="187"/>
      <c r="N69" s="187"/>
      <c r="O69" s="187"/>
      <c r="P69" s="187"/>
      <c r="Q69" s="187"/>
      <c r="R69" s="187"/>
    </row>
    <row r="70" spans="2:18" s="186" customFormat="1" ht="13.15" customHeight="1" x14ac:dyDescent="0.2">
      <c r="B70" s="132"/>
      <c r="C70" s="132"/>
      <c r="D70" s="132"/>
      <c r="E70" s="132"/>
      <c r="F70" s="132"/>
      <c r="G70" s="132"/>
      <c r="H70" s="132"/>
      <c r="I70" s="132"/>
      <c r="J70" s="132"/>
      <c r="K70" s="132"/>
      <c r="L70" s="132"/>
      <c r="M70" s="187"/>
      <c r="N70" s="187"/>
      <c r="O70" s="187"/>
      <c r="P70" s="187"/>
      <c r="Q70" s="187"/>
      <c r="R70" s="187"/>
    </row>
    <row r="71" spans="2:18" s="186" customFormat="1" ht="13.15" customHeight="1" x14ac:dyDescent="0.2">
      <c r="B71" s="132"/>
      <c r="C71" s="132"/>
      <c r="D71" s="132"/>
      <c r="E71" s="132"/>
      <c r="F71" s="132"/>
      <c r="G71" s="132"/>
      <c r="H71" s="132"/>
      <c r="I71" s="132"/>
      <c r="J71" s="132"/>
      <c r="K71" s="132"/>
      <c r="L71" s="132"/>
      <c r="M71" s="187"/>
      <c r="N71" s="187"/>
      <c r="O71" s="187"/>
      <c r="P71" s="187"/>
      <c r="Q71" s="187"/>
      <c r="R71" s="187"/>
    </row>
    <row r="72" spans="2:18" s="186" customFormat="1" ht="13.15" customHeight="1" x14ac:dyDescent="0.2">
      <c r="B72" s="132"/>
      <c r="C72" s="132"/>
      <c r="D72" s="132"/>
      <c r="E72" s="132"/>
      <c r="F72" s="132"/>
      <c r="G72" s="132"/>
      <c r="H72" s="132"/>
      <c r="I72" s="132"/>
      <c r="J72" s="132"/>
      <c r="K72" s="132"/>
      <c r="L72" s="132"/>
      <c r="M72" s="187"/>
      <c r="N72" s="187"/>
      <c r="O72" s="187"/>
      <c r="P72" s="187"/>
      <c r="Q72" s="187"/>
      <c r="R72" s="187"/>
    </row>
    <row r="73" spans="2:18" s="186" customFormat="1" ht="13.15" customHeight="1" x14ac:dyDescent="0.2">
      <c r="B73" s="132"/>
      <c r="C73" s="132"/>
      <c r="D73" s="132"/>
      <c r="E73" s="132"/>
      <c r="F73" s="132"/>
      <c r="G73" s="132"/>
      <c r="H73" s="132"/>
      <c r="I73" s="132"/>
      <c r="J73" s="132"/>
      <c r="K73" s="132"/>
      <c r="L73" s="132"/>
      <c r="M73" s="187"/>
      <c r="N73" s="187"/>
      <c r="O73" s="187"/>
      <c r="P73" s="187"/>
      <c r="Q73" s="187"/>
      <c r="R73" s="187"/>
    </row>
    <row r="74" spans="2:18" s="186" customFormat="1" ht="13.15" customHeight="1" x14ac:dyDescent="0.2">
      <c r="B74" s="132"/>
      <c r="C74" s="132"/>
      <c r="D74" s="132"/>
      <c r="E74" s="132"/>
      <c r="F74" s="132"/>
      <c r="G74" s="132"/>
      <c r="H74" s="132"/>
      <c r="I74" s="132"/>
      <c r="J74" s="132"/>
      <c r="K74" s="132"/>
      <c r="L74" s="132"/>
      <c r="M74" s="187"/>
      <c r="N74" s="187"/>
      <c r="O74" s="187"/>
      <c r="P74" s="187"/>
      <c r="Q74" s="187"/>
      <c r="R74" s="187"/>
    </row>
    <row r="75" spans="2:18" s="186" customFormat="1" ht="13.15" customHeight="1" x14ac:dyDescent="0.2">
      <c r="B75" s="132"/>
      <c r="C75" s="132"/>
      <c r="D75" s="132"/>
      <c r="E75" s="132"/>
      <c r="F75" s="132"/>
      <c r="G75" s="132"/>
      <c r="H75" s="132"/>
      <c r="I75" s="132"/>
      <c r="J75" s="132"/>
      <c r="K75" s="132"/>
      <c r="L75" s="132"/>
      <c r="M75" s="187"/>
      <c r="N75" s="187"/>
      <c r="O75" s="187"/>
      <c r="P75" s="187"/>
      <c r="Q75" s="187"/>
      <c r="R75" s="187"/>
    </row>
    <row r="76" spans="2:18" s="186" customFormat="1" ht="13.15" customHeight="1" x14ac:dyDescent="0.2">
      <c r="B76" s="132"/>
      <c r="C76" s="132"/>
      <c r="D76" s="132"/>
      <c r="E76" s="132"/>
      <c r="F76" s="132"/>
      <c r="G76" s="132"/>
      <c r="H76" s="132"/>
      <c r="I76" s="132"/>
      <c r="J76" s="132"/>
      <c r="K76" s="132"/>
      <c r="L76" s="132"/>
      <c r="M76" s="187"/>
      <c r="N76" s="187"/>
      <c r="O76" s="187"/>
      <c r="P76" s="187"/>
      <c r="Q76" s="187"/>
      <c r="R76" s="187"/>
    </row>
    <row r="77" spans="2:18" s="186" customFormat="1" ht="13.15" customHeight="1" x14ac:dyDescent="0.2">
      <c r="B77" s="132"/>
      <c r="C77" s="132"/>
      <c r="D77" s="132"/>
      <c r="E77" s="132"/>
      <c r="F77" s="132"/>
      <c r="G77" s="132"/>
      <c r="H77" s="132"/>
      <c r="I77" s="132"/>
      <c r="J77" s="132"/>
      <c r="K77" s="132"/>
      <c r="L77" s="132"/>
      <c r="M77" s="187"/>
      <c r="N77" s="187"/>
      <c r="O77" s="187"/>
      <c r="P77" s="187"/>
      <c r="Q77" s="187"/>
      <c r="R77" s="187"/>
    </row>
    <row r="78" spans="2:18" s="186" customFormat="1" ht="13.15" customHeight="1" x14ac:dyDescent="0.2">
      <c r="B78" s="132"/>
      <c r="C78" s="132"/>
      <c r="D78" s="132"/>
      <c r="E78" s="132"/>
      <c r="F78" s="132"/>
      <c r="G78" s="132"/>
      <c r="H78" s="132"/>
      <c r="I78" s="132"/>
      <c r="J78" s="132"/>
      <c r="K78" s="132"/>
      <c r="L78" s="132"/>
      <c r="M78" s="187"/>
      <c r="N78" s="187"/>
      <c r="O78" s="187"/>
      <c r="P78" s="187"/>
      <c r="Q78" s="187"/>
      <c r="R78" s="187"/>
    </row>
    <row r="79" spans="2:18" s="186" customFormat="1" ht="13.15" customHeight="1" x14ac:dyDescent="0.2">
      <c r="B79" s="132"/>
      <c r="C79" s="132"/>
      <c r="D79" s="132"/>
      <c r="E79" s="132"/>
      <c r="F79" s="132"/>
      <c r="G79" s="132"/>
      <c r="H79" s="132"/>
      <c r="I79" s="132"/>
      <c r="J79" s="132"/>
      <c r="K79" s="132"/>
      <c r="L79" s="132"/>
      <c r="M79" s="187"/>
      <c r="N79" s="187"/>
      <c r="O79" s="187"/>
      <c r="P79" s="187"/>
      <c r="Q79" s="187"/>
      <c r="R79" s="187"/>
    </row>
    <row r="80" spans="2:18" s="186" customFormat="1" ht="13.15" customHeight="1" x14ac:dyDescent="0.2">
      <c r="B80" s="132"/>
      <c r="C80" s="132"/>
      <c r="D80" s="132"/>
      <c r="E80" s="132"/>
      <c r="F80" s="132"/>
      <c r="G80" s="132"/>
      <c r="H80" s="132"/>
      <c r="I80" s="132"/>
      <c r="J80" s="132"/>
      <c r="K80" s="132"/>
      <c r="L80" s="132"/>
      <c r="M80" s="187"/>
      <c r="N80" s="187"/>
      <c r="O80" s="187"/>
      <c r="P80" s="187"/>
      <c r="Q80" s="187"/>
      <c r="R80" s="187"/>
    </row>
    <row r="81" spans="2:18" s="186" customFormat="1" ht="13.15" customHeight="1" x14ac:dyDescent="0.2">
      <c r="B81" s="132"/>
      <c r="C81" s="132"/>
      <c r="D81" s="132"/>
      <c r="E81" s="132"/>
      <c r="F81" s="132"/>
      <c r="G81" s="132"/>
      <c r="H81" s="132"/>
      <c r="I81" s="132"/>
      <c r="J81" s="132"/>
      <c r="K81" s="132"/>
      <c r="L81" s="132"/>
      <c r="M81" s="187"/>
      <c r="N81" s="187"/>
      <c r="O81" s="187"/>
      <c r="P81" s="187"/>
      <c r="Q81" s="187"/>
      <c r="R81" s="187"/>
    </row>
    <row r="82" spans="2:18" s="186" customFormat="1" ht="13.15" customHeight="1" x14ac:dyDescent="0.2">
      <c r="B82" s="132"/>
      <c r="C82" s="132"/>
      <c r="D82" s="132"/>
      <c r="E82" s="132"/>
      <c r="F82" s="132"/>
      <c r="G82" s="132"/>
      <c r="H82" s="132"/>
      <c r="I82" s="132"/>
      <c r="J82" s="132"/>
      <c r="K82" s="132"/>
      <c r="L82" s="132"/>
      <c r="M82" s="187"/>
      <c r="N82" s="187"/>
      <c r="O82" s="187"/>
      <c r="P82" s="187"/>
      <c r="Q82" s="187"/>
      <c r="R82" s="187"/>
    </row>
    <row r="83" spans="2:18" s="186" customFormat="1" ht="13.15" customHeight="1" x14ac:dyDescent="0.2">
      <c r="B83" s="132"/>
      <c r="C83" s="132"/>
      <c r="D83" s="132"/>
      <c r="E83" s="132"/>
      <c r="F83" s="132"/>
      <c r="G83" s="132"/>
      <c r="H83" s="132"/>
      <c r="I83" s="132"/>
      <c r="J83" s="132"/>
      <c r="K83" s="132"/>
      <c r="L83" s="132"/>
      <c r="M83" s="187"/>
      <c r="N83" s="187"/>
      <c r="O83" s="187"/>
      <c r="P83" s="187"/>
      <c r="Q83" s="187"/>
      <c r="R83" s="187"/>
    </row>
    <row r="84" spans="2:18" s="186" customFormat="1" ht="13.15" customHeight="1" x14ac:dyDescent="0.2">
      <c r="B84" s="132"/>
      <c r="C84" s="132"/>
      <c r="D84" s="132"/>
      <c r="E84" s="132"/>
      <c r="F84" s="132"/>
      <c r="G84" s="132"/>
      <c r="H84" s="132"/>
      <c r="I84" s="132"/>
      <c r="J84" s="132"/>
      <c r="K84" s="132"/>
      <c r="L84" s="132"/>
      <c r="M84" s="187"/>
      <c r="N84" s="187"/>
      <c r="O84" s="187"/>
      <c r="P84" s="187"/>
      <c r="Q84" s="187"/>
      <c r="R84" s="187"/>
    </row>
    <row r="85" spans="2:18" s="186" customFormat="1" ht="13.15" customHeight="1" x14ac:dyDescent="0.2">
      <c r="B85" s="132"/>
      <c r="C85" s="132"/>
      <c r="D85" s="132"/>
      <c r="E85" s="132"/>
      <c r="F85" s="132"/>
      <c r="G85" s="132"/>
      <c r="H85" s="132"/>
      <c r="I85" s="132"/>
      <c r="J85" s="132"/>
      <c r="K85" s="132"/>
      <c r="L85" s="132"/>
      <c r="M85" s="187"/>
      <c r="N85" s="187"/>
      <c r="O85" s="187"/>
      <c r="P85" s="187"/>
      <c r="Q85" s="187"/>
      <c r="R85" s="187"/>
    </row>
    <row r="86" spans="2:18" s="186" customFormat="1" ht="13.15" customHeight="1" x14ac:dyDescent="0.2">
      <c r="B86" s="132"/>
      <c r="C86" s="132"/>
      <c r="D86" s="132"/>
      <c r="E86" s="132"/>
      <c r="F86" s="132"/>
      <c r="G86" s="132"/>
      <c r="H86" s="132"/>
      <c r="I86" s="132"/>
      <c r="J86" s="132"/>
      <c r="K86" s="132"/>
      <c r="L86" s="132"/>
      <c r="M86" s="187"/>
      <c r="N86" s="187"/>
      <c r="O86" s="187"/>
      <c r="P86" s="187"/>
      <c r="Q86" s="187"/>
      <c r="R86" s="187"/>
    </row>
    <row r="87" spans="2:18" s="186" customFormat="1" ht="13.15" customHeight="1" x14ac:dyDescent="0.2">
      <c r="B87" s="132"/>
      <c r="C87" s="132"/>
      <c r="D87" s="132"/>
      <c r="E87" s="132"/>
      <c r="F87" s="132"/>
      <c r="G87" s="132"/>
      <c r="H87" s="132"/>
      <c r="I87" s="132"/>
      <c r="J87" s="132"/>
      <c r="K87" s="132"/>
      <c r="L87" s="132"/>
      <c r="M87" s="187"/>
      <c r="N87" s="187"/>
      <c r="O87" s="187"/>
      <c r="P87" s="187"/>
      <c r="Q87" s="187"/>
      <c r="R87" s="187"/>
    </row>
    <row r="88" spans="2:18" s="186" customFormat="1" ht="13.15" customHeight="1" x14ac:dyDescent="0.2">
      <c r="B88" s="132"/>
      <c r="C88" s="132"/>
      <c r="D88" s="132"/>
      <c r="E88" s="132"/>
      <c r="F88" s="132"/>
      <c r="G88" s="132"/>
      <c r="H88" s="132"/>
      <c r="I88" s="132"/>
      <c r="J88" s="132"/>
      <c r="K88" s="132"/>
      <c r="L88" s="132"/>
      <c r="M88" s="187"/>
      <c r="N88" s="187"/>
      <c r="O88" s="187"/>
      <c r="P88" s="187"/>
      <c r="Q88" s="187"/>
      <c r="R88" s="187"/>
    </row>
    <row r="89" spans="2:18" s="186" customFormat="1" ht="13.15" customHeight="1" x14ac:dyDescent="0.2">
      <c r="B89" s="132"/>
      <c r="C89" s="132"/>
      <c r="D89" s="132"/>
      <c r="E89" s="132"/>
      <c r="F89" s="132"/>
      <c r="G89" s="132"/>
      <c r="H89" s="132"/>
      <c r="I89" s="132"/>
      <c r="J89" s="132"/>
      <c r="K89" s="132"/>
      <c r="L89" s="132"/>
      <c r="M89" s="187"/>
      <c r="N89" s="187"/>
      <c r="O89" s="187"/>
      <c r="P89" s="187"/>
      <c r="Q89" s="187"/>
      <c r="R89" s="187"/>
    </row>
    <row r="90" spans="2:18" s="186" customFormat="1" ht="13.15" customHeight="1" x14ac:dyDescent="0.2">
      <c r="B90" s="132"/>
      <c r="C90" s="132"/>
      <c r="D90" s="132"/>
      <c r="E90" s="132"/>
      <c r="F90" s="132"/>
      <c r="G90" s="132"/>
      <c r="H90" s="132"/>
      <c r="I90" s="132"/>
      <c r="J90" s="132"/>
      <c r="K90" s="132"/>
      <c r="L90" s="132"/>
      <c r="M90" s="187"/>
      <c r="N90" s="187"/>
      <c r="O90" s="187"/>
      <c r="P90" s="187"/>
      <c r="Q90" s="187"/>
      <c r="R90" s="187"/>
    </row>
    <row r="91" spans="2:18" s="186" customFormat="1" ht="13.15" customHeight="1" x14ac:dyDescent="0.2">
      <c r="B91" s="132"/>
      <c r="C91" s="132"/>
      <c r="D91" s="132"/>
      <c r="E91" s="132"/>
      <c r="F91" s="132"/>
      <c r="G91" s="132"/>
      <c r="H91" s="132"/>
      <c r="I91" s="132"/>
      <c r="J91" s="132"/>
      <c r="K91" s="132"/>
      <c r="L91" s="132"/>
      <c r="M91" s="187"/>
      <c r="N91" s="187"/>
      <c r="O91" s="187"/>
      <c r="P91" s="187"/>
      <c r="Q91" s="187"/>
      <c r="R91" s="187"/>
    </row>
    <row r="92" spans="2:18" s="186" customFormat="1" ht="13.15" customHeight="1" x14ac:dyDescent="0.2">
      <c r="B92" s="132"/>
      <c r="C92" s="132"/>
      <c r="D92" s="132"/>
      <c r="E92" s="132"/>
      <c r="F92" s="132"/>
      <c r="G92" s="132"/>
      <c r="H92" s="132"/>
      <c r="I92" s="132"/>
      <c r="J92" s="132"/>
      <c r="K92" s="132"/>
      <c r="L92" s="132"/>
      <c r="M92" s="187"/>
      <c r="N92" s="187"/>
      <c r="O92" s="187"/>
      <c r="P92" s="187"/>
      <c r="Q92" s="187"/>
      <c r="R92" s="187"/>
    </row>
    <row r="93" spans="2:18" s="186" customFormat="1" ht="13.15" customHeight="1" x14ac:dyDescent="0.2">
      <c r="B93" s="132"/>
      <c r="C93" s="132"/>
      <c r="D93" s="132"/>
      <c r="E93" s="132"/>
      <c r="F93" s="132"/>
      <c r="G93" s="132"/>
      <c r="H93" s="132"/>
      <c r="I93" s="132"/>
      <c r="J93" s="132"/>
      <c r="K93" s="132"/>
      <c r="L93" s="132"/>
      <c r="M93" s="187"/>
      <c r="N93" s="187"/>
      <c r="O93" s="187"/>
      <c r="P93" s="187"/>
      <c r="Q93" s="187"/>
      <c r="R93" s="187"/>
    </row>
    <row r="94" spans="2:18" s="186" customFormat="1" ht="13.15" customHeight="1" x14ac:dyDescent="0.2">
      <c r="B94" s="132"/>
      <c r="C94" s="132"/>
      <c r="D94" s="132"/>
      <c r="E94" s="132"/>
      <c r="F94" s="132"/>
      <c r="G94" s="132"/>
      <c r="H94" s="132"/>
      <c r="I94" s="132"/>
      <c r="J94" s="132"/>
      <c r="K94" s="132"/>
      <c r="L94" s="132"/>
      <c r="M94" s="187"/>
      <c r="N94" s="187"/>
      <c r="O94" s="187"/>
      <c r="P94" s="187"/>
      <c r="Q94" s="187"/>
      <c r="R94" s="187"/>
    </row>
    <row r="95" spans="2:18" s="186" customFormat="1" ht="13.15" customHeight="1" x14ac:dyDescent="0.2">
      <c r="B95" s="132"/>
      <c r="C95" s="132"/>
      <c r="D95" s="132"/>
      <c r="E95" s="132"/>
      <c r="F95" s="132"/>
      <c r="G95" s="132"/>
      <c r="H95" s="132"/>
      <c r="I95" s="132"/>
      <c r="J95" s="132"/>
      <c r="K95" s="132"/>
      <c r="L95" s="132"/>
      <c r="M95" s="187"/>
      <c r="N95" s="187"/>
      <c r="O95" s="187"/>
      <c r="P95" s="187"/>
      <c r="Q95" s="187"/>
      <c r="R95" s="187"/>
    </row>
    <row r="96" spans="2:18" s="186" customFormat="1" ht="13.15" customHeight="1" x14ac:dyDescent="0.2">
      <c r="B96" s="132"/>
      <c r="C96" s="132"/>
      <c r="D96" s="132"/>
      <c r="E96" s="132"/>
      <c r="F96" s="132"/>
      <c r="G96" s="132"/>
      <c r="H96" s="132"/>
      <c r="I96" s="132"/>
      <c r="J96" s="132"/>
      <c r="K96" s="132"/>
      <c r="L96" s="132"/>
      <c r="M96" s="187"/>
      <c r="N96" s="187"/>
      <c r="O96" s="187"/>
      <c r="P96" s="187"/>
      <c r="Q96" s="187"/>
      <c r="R96" s="187"/>
    </row>
    <row r="97" spans="2:18" s="186" customFormat="1" ht="13.15" customHeight="1" x14ac:dyDescent="0.2">
      <c r="B97" s="132"/>
      <c r="C97" s="132"/>
      <c r="D97" s="132"/>
      <c r="E97" s="132"/>
      <c r="F97" s="132"/>
      <c r="G97" s="132"/>
      <c r="H97" s="132"/>
      <c r="I97" s="132"/>
      <c r="J97" s="132"/>
      <c r="K97" s="132"/>
      <c r="L97" s="132"/>
      <c r="M97" s="187"/>
      <c r="N97" s="187"/>
      <c r="O97" s="187"/>
      <c r="P97" s="187"/>
      <c r="Q97" s="187"/>
      <c r="R97" s="187"/>
    </row>
    <row r="98" spans="2:18" s="186" customFormat="1" ht="13.15" customHeight="1" x14ac:dyDescent="0.2">
      <c r="B98" s="132"/>
      <c r="C98" s="132"/>
      <c r="D98" s="132"/>
      <c r="E98" s="132"/>
      <c r="F98" s="132"/>
      <c r="G98" s="132"/>
      <c r="H98" s="132"/>
      <c r="I98" s="132"/>
      <c r="J98" s="132"/>
      <c r="K98" s="132"/>
      <c r="L98" s="132"/>
      <c r="M98" s="187"/>
      <c r="N98" s="187"/>
      <c r="O98" s="187"/>
      <c r="P98" s="187"/>
      <c r="Q98" s="187"/>
      <c r="R98" s="187"/>
    </row>
    <row r="99" spans="2:18" s="186" customFormat="1" ht="13.15" customHeight="1" x14ac:dyDescent="0.2">
      <c r="B99" s="132"/>
      <c r="C99" s="132"/>
      <c r="D99" s="132"/>
      <c r="E99" s="132"/>
      <c r="F99" s="132"/>
      <c r="G99" s="132"/>
      <c r="H99" s="132"/>
      <c r="I99" s="132"/>
      <c r="J99" s="132"/>
      <c r="K99" s="132"/>
      <c r="L99" s="132"/>
      <c r="M99" s="187"/>
      <c r="N99" s="187"/>
      <c r="O99" s="187"/>
      <c r="P99" s="187"/>
      <c r="Q99" s="187"/>
      <c r="R99" s="187"/>
    </row>
    <row r="100" spans="2:18" s="186" customFormat="1" ht="13.15" customHeight="1" x14ac:dyDescent="0.2">
      <c r="B100" s="132"/>
      <c r="C100" s="132"/>
      <c r="D100" s="132"/>
      <c r="E100" s="132"/>
      <c r="F100" s="132"/>
      <c r="G100" s="132"/>
      <c r="H100" s="132"/>
      <c r="I100" s="132"/>
      <c r="J100" s="132"/>
      <c r="K100" s="132"/>
      <c r="L100" s="132"/>
      <c r="M100" s="187"/>
      <c r="N100" s="187"/>
      <c r="O100" s="187"/>
      <c r="P100" s="187"/>
      <c r="Q100" s="187"/>
      <c r="R100" s="187"/>
    </row>
    <row r="101" spans="2:18" s="186" customFormat="1" ht="13.15" customHeight="1" x14ac:dyDescent="0.2">
      <c r="B101" s="132"/>
      <c r="C101" s="132"/>
      <c r="D101" s="132"/>
      <c r="E101" s="132"/>
      <c r="F101" s="132"/>
      <c r="G101" s="132"/>
      <c r="H101" s="132"/>
      <c r="I101" s="132"/>
      <c r="J101" s="132"/>
      <c r="K101" s="132"/>
      <c r="L101" s="132"/>
      <c r="M101" s="187"/>
      <c r="N101" s="187"/>
      <c r="O101" s="187"/>
      <c r="P101" s="187"/>
      <c r="Q101" s="187"/>
      <c r="R101" s="187"/>
    </row>
    <row r="102" spans="2:18" s="186" customFormat="1" ht="13.15" customHeight="1" x14ac:dyDescent="0.2">
      <c r="B102" s="132"/>
      <c r="C102" s="132"/>
      <c r="D102" s="132"/>
      <c r="E102" s="132"/>
      <c r="F102" s="132"/>
      <c r="G102" s="132"/>
      <c r="H102" s="132"/>
      <c r="I102" s="132"/>
      <c r="J102" s="132"/>
      <c r="K102" s="132"/>
      <c r="L102" s="132"/>
      <c r="M102" s="187"/>
      <c r="N102" s="187"/>
      <c r="O102" s="187"/>
      <c r="P102" s="187"/>
      <c r="Q102" s="187"/>
      <c r="R102" s="187"/>
    </row>
    <row r="103" spans="2:18" s="186" customFormat="1" ht="13.15" customHeight="1" x14ac:dyDescent="0.2">
      <c r="B103" s="132"/>
      <c r="C103" s="132"/>
      <c r="D103" s="132"/>
      <c r="E103" s="132"/>
      <c r="F103" s="132"/>
      <c r="G103" s="132"/>
      <c r="H103" s="132"/>
      <c r="I103" s="132"/>
      <c r="J103" s="132"/>
      <c r="K103" s="132"/>
      <c r="L103" s="132"/>
      <c r="M103" s="187"/>
      <c r="N103" s="187"/>
      <c r="O103" s="187"/>
      <c r="P103" s="187"/>
      <c r="Q103" s="187"/>
      <c r="R103" s="187"/>
    </row>
    <row r="104" spans="2:18" s="186" customFormat="1" ht="13.15" customHeight="1" x14ac:dyDescent="0.2">
      <c r="B104" s="132"/>
      <c r="C104" s="132"/>
      <c r="D104" s="132"/>
      <c r="E104" s="132"/>
      <c r="F104" s="132"/>
      <c r="G104" s="132"/>
      <c r="H104" s="132"/>
      <c r="I104" s="132"/>
      <c r="J104" s="132"/>
      <c r="K104" s="132"/>
      <c r="L104" s="132"/>
      <c r="M104" s="187"/>
      <c r="N104" s="187"/>
      <c r="O104" s="187"/>
      <c r="P104" s="187"/>
      <c r="Q104" s="187"/>
      <c r="R104" s="187"/>
    </row>
    <row r="105" spans="2:18" s="186" customFormat="1" ht="13.15" customHeight="1" x14ac:dyDescent="0.2">
      <c r="B105" s="132"/>
      <c r="C105" s="132"/>
      <c r="D105" s="132"/>
      <c r="E105" s="132"/>
      <c r="F105" s="132"/>
      <c r="G105" s="132"/>
      <c r="H105" s="132"/>
      <c r="I105" s="132"/>
      <c r="J105" s="132"/>
      <c r="K105" s="132"/>
      <c r="L105" s="132"/>
      <c r="M105" s="187"/>
      <c r="N105" s="187"/>
      <c r="O105" s="187"/>
      <c r="P105" s="187"/>
      <c r="Q105" s="187"/>
      <c r="R105" s="187"/>
    </row>
    <row r="106" spans="2:18" s="186" customFormat="1" ht="13.15" customHeight="1" x14ac:dyDescent="0.2">
      <c r="B106" s="132"/>
      <c r="C106" s="132"/>
      <c r="D106" s="132"/>
      <c r="E106" s="132"/>
      <c r="F106" s="132"/>
      <c r="G106" s="132"/>
      <c r="H106" s="132"/>
      <c r="I106" s="132"/>
      <c r="J106" s="132"/>
      <c r="K106" s="132"/>
      <c r="L106" s="132"/>
      <c r="M106" s="187"/>
      <c r="N106" s="187"/>
      <c r="O106" s="187"/>
      <c r="P106" s="187"/>
      <c r="Q106" s="187"/>
      <c r="R106" s="187"/>
    </row>
    <row r="107" spans="2:18" s="186" customFormat="1" ht="13.15" customHeight="1" x14ac:dyDescent="0.2">
      <c r="B107" s="132"/>
      <c r="C107" s="132"/>
      <c r="D107" s="132"/>
      <c r="E107" s="132"/>
      <c r="F107" s="132"/>
      <c r="G107" s="132"/>
      <c r="H107" s="132"/>
      <c r="I107" s="132"/>
      <c r="J107" s="132"/>
      <c r="K107" s="132"/>
      <c r="L107" s="132"/>
      <c r="M107" s="187"/>
      <c r="N107" s="187"/>
      <c r="O107" s="187"/>
      <c r="P107" s="187"/>
      <c r="Q107" s="187"/>
      <c r="R107" s="187"/>
    </row>
    <row r="108" spans="2:18" s="186" customFormat="1" ht="13.15" customHeight="1" x14ac:dyDescent="0.2">
      <c r="B108" s="132"/>
      <c r="C108" s="132"/>
      <c r="D108" s="132"/>
      <c r="E108" s="132"/>
      <c r="F108" s="132"/>
      <c r="G108" s="132"/>
      <c r="H108" s="132"/>
      <c r="I108" s="132"/>
      <c r="J108" s="132"/>
      <c r="K108" s="132"/>
      <c r="L108" s="132"/>
      <c r="M108" s="187"/>
      <c r="N108" s="187"/>
      <c r="O108" s="187"/>
      <c r="P108" s="187"/>
      <c r="Q108" s="187"/>
      <c r="R108" s="187"/>
    </row>
    <row r="109" spans="2:18" s="186" customFormat="1" ht="13.15" customHeight="1" x14ac:dyDescent="0.2">
      <c r="B109" s="132"/>
      <c r="C109" s="132"/>
      <c r="D109" s="132"/>
      <c r="E109" s="132"/>
      <c r="F109" s="132"/>
      <c r="G109" s="132"/>
      <c r="H109" s="132"/>
      <c r="I109" s="132"/>
      <c r="J109" s="132"/>
      <c r="K109" s="132"/>
      <c r="L109" s="132"/>
      <c r="M109" s="187"/>
      <c r="N109" s="187"/>
      <c r="O109" s="187"/>
      <c r="P109" s="187"/>
      <c r="Q109" s="187"/>
      <c r="R109" s="187"/>
    </row>
    <row r="110" spans="2:18" s="186" customFormat="1" ht="13.15" customHeight="1" x14ac:dyDescent="0.2">
      <c r="B110" s="132"/>
      <c r="C110" s="132"/>
      <c r="D110" s="132"/>
      <c r="E110" s="132"/>
      <c r="F110" s="132"/>
      <c r="G110" s="132"/>
      <c r="H110" s="132"/>
      <c r="I110" s="132"/>
      <c r="J110" s="132"/>
      <c r="K110" s="132"/>
      <c r="L110" s="132"/>
      <c r="M110" s="187"/>
      <c r="N110" s="187"/>
      <c r="O110" s="187"/>
      <c r="P110" s="187"/>
      <c r="Q110" s="187"/>
      <c r="R110" s="187"/>
    </row>
    <row r="111" spans="2:18" s="186" customFormat="1" ht="13.15" customHeight="1" x14ac:dyDescent="0.2">
      <c r="B111" s="132"/>
      <c r="C111" s="132"/>
      <c r="D111" s="132"/>
      <c r="E111" s="132"/>
      <c r="F111" s="132"/>
      <c r="G111" s="132"/>
      <c r="H111" s="132"/>
      <c r="I111" s="132"/>
      <c r="J111" s="132"/>
      <c r="K111" s="132"/>
      <c r="L111" s="132"/>
      <c r="M111" s="187"/>
      <c r="N111" s="187"/>
      <c r="O111" s="187"/>
      <c r="P111" s="187"/>
      <c r="Q111" s="187"/>
      <c r="R111" s="187"/>
    </row>
    <row r="112" spans="2:18" s="186" customFormat="1" ht="13.15" customHeight="1" x14ac:dyDescent="0.2">
      <c r="B112" s="132"/>
      <c r="C112" s="132"/>
      <c r="D112" s="132"/>
      <c r="E112" s="132"/>
      <c r="F112" s="132"/>
      <c r="G112" s="132"/>
      <c r="H112" s="132"/>
      <c r="I112" s="132"/>
      <c r="J112" s="132"/>
      <c r="K112" s="132"/>
      <c r="L112" s="132"/>
      <c r="M112" s="187"/>
      <c r="N112" s="187"/>
      <c r="O112" s="187"/>
      <c r="P112" s="187"/>
      <c r="Q112" s="187"/>
      <c r="R112" s="187"/>
    </row>
    <row r="113" spans="2:18" s="186" customFormat="1" ht="13.15" customHeight="1" x14ac:dyDescent="0.2">
      <c r="B113" s="132"/>
      <c r="C113" s="132"/>
      <c r="D113" s="132"/>
      <c r="E113" s="132"/>
      <c r="F113" s="132"/>
      <c r="G113" s="132"/>
      <c r="H113" s="132"/>
      <c r="I113" s="132"/>
      <c r="J113" s="132"/>
      <c r="K113" s="132"/>
      <c r="L113" s="132"/>
      <c r="M113" s="187"/>
      <c r="N113" s="187"/>
      <c r="O113" s="187"/>
      <c r="P113" s="187"/>
      <c r="Q113" s="187"/>
      <c r="R113" s="187"/>
    </row>
    <row r="114" spans="2:18" s="186" customFormat="1" ht="13.15" customHeight="1" x14ac:dyDescent="0.2">
      <c r="B114" s="132"/>
      <c r="C114" s="132"/>
      <c r="D114" s="132"/>
      <c r="E114" s="132"/>
      <c r="F114" s="132"/>
      <c r="G114" s="132"/>
      <c r="H114" s="132"/>
      <c r="I114" s="132"/>
      <c r="J114" s="132"/>
      <c r="K114" s="132"/>
      <c r="L114" s="132"/>
      <c r="M114" s="187"/>
      <c r="N114" s="187"/>
      <c r="O114" s="187"/>
      <c r="P114" s="187"/>
      <c r="Q114" s="187"/>
      <c r="R114" s="187"/>
    </row>
    <row r="115" spans="2:18" s="186" customFormat="1" ht="13.15" customHeight="1" x14ac:dyDescent="0.2">
      <c r="B115" s="132"/>
      <c r="C115" s="132"/>
      <c r="D115" s="132"/>
      <c r="E115" s="132"/>
      <c r="F115" s="132"/>
      <c r="G115" s="132"/>
      <c r="H115" s="132"/>
      <c r="I115" s="132"/>
      <c r="J115" s="132"/>
      <c r="K115" s="132"/>
      <c r="L115" s="132"/>
      <c r="M115" s="187"/>
      <c r="N115" s="187"/>
      <c r="O115" s="187"/>
      <c r="P115" s="187"/>
      <c r="Q115" s="187"/>
      <c r="R115" s="187"/>
    </row>
    <row r="116" spans="2:18" s="186" customFormat="1" ht="13.15" customHeight="1" x14ac:dyDescent="0.2">
      <c r="B116" s="132"/>
      <c r="C116" s="132"/>
      <c r="D116" s="132"/>
      <c r="E116" s="132"/>
      <c r="F116" s="132"/>
      <c r="G116" s="132"/>
      <c r="H116" s="132"/>
      <c r="I116" s="132"/>
      <c r="J116" s="132"/>
      <c r="K116" s="132"/>
      <c r="L116" s="132"/>
      <c r="M116" s="187"/>
      <c r="N116" s="187"/>
      <c r="O116" s="187"/>
      <c r="P116" s="187"/>
      <c r="Q116" s="187"/>
      <c r="R116" s="187"/>
    </row>
    <row r="117" spans="2:18" s="186" customFormat="1" ht="13.15" customHeight="1" x14ac:dyDescent="0.2">
      <c r="B117" s="132"/>
      <c r="C117" s="132"/>
      <c r="D117" s="132"/>
      <c r="E117" s="132"/>
      <c r="F117" s="132"/>
      <c r="G117" s="132"/>
      <c r="H117" s="132"/>
      <c r="I117" s="132"/>
      <c r="J117" s="132"/>
      <c r="K117" s="132"/>
      <c r="L117" s="132"/>
      <c r="M117" s="187"/>
      <c r="N117" s="187"/>
      <c r="O117" s="187"/>
      <c r="P117" s="187"/>
      <c r="Q117" s="187"/>
      <c r="R117" s="187"/>
    </row>
    <row r="118" spans="2:18" s="186" customFormat="1" ht="13.15" customHeight="1" x14ac:dyDescent="0.2">
      <c r="B118" s="132"/>
      <c r="C118" s="132"/>
      <c r="D118" s="132"/>
      <c r="E118" s="132"/>
      <c r="F118" s="132"/>
      <c r="G118" s="132"/>
      <c r="H118" s="132"/>
      <c r="I118" s="132"/>
      <c r="J118" s="132"/>
      <c r="K118" s="132"/>
      <c r="L118" s="132"/>
      <c r="M118" s="187"/>
      <c r="N118" s="187"/>
      <c r="O118" s="187"/>
      <c r="P118" s="187"/>
      <c r="Q118" s="187"/>
      <c r="R118" s="187"/>
    </row>
    <row r="119" spans="2:18" s="186" customFormat="1" ht="13.15" customHeight="1" x14ac:dyDescent="0.2">
      <c r="B119" s="132"/>
      <c r="C119" s="132"/>
      <c r="D119" s="132"/>
      <c r="E119" s="132"/>
      <c r="F119" s="132"/>
      <c r="G119" s="132"/>
      <c r="H119" s="132"/>
      <c r="I119" s="132"/>
      <c r="J119" s="132"/>
      <c r="K119" s="132"/>
      <c r="L119" s="132"/>
      <c r="M119" s="187"/>
      <c r="N119" s="187"/>
      <c r="O119" s="187"/>
      <c r="P119" s="187"/>
      <c r="Q119" s="187"/>
      <c r="R119" s="187"/>
    </row>
    <row r="120" spans="2:18" s="186" customFormat="1" ht="13.15" customHeight="1" x14ac:dyDescent="0.2">
      <c r="B120" s="132"/>
      <c r="C120" s="132"/>
      <c r="D120" s="132"/>
      <c r="E120" s="132"/>
      <c r="F120" s="132"/>
      <c r="G120" s="132"/>
      <c r="H120" s="132"/>
      <c r="I120" s="132"/>
      <c r="J120" s="132"/>
      <c r="K120" s="132"/>
      <c r="L120" s="132"/>
      <c r="M120" s="187"/>
      <c r="N120" s="187"/>
      <c r="O120" s="187"/>
      <c r="P120" s="187"/>
      <c r="Q120" s="187"/>
      <c r="R120" s="187"/>
    </row>
    <row r="121" spans="2:18" s="186" customFormat="1" ht="13.15" customHeight="1" x14ac:dyDescent="0.2">
      <c r="B121" s="132"/>
      <c r="C121" s="132"/>
      <c r="D121" s="132"/>
      <c r="E121" s="132"/>
      <c r="F121" s="132"/>
      <c r="G121" s="132"/>
      <c r="H121" s="132"/>
      <c r="I121" s="132"/>
      <c r="J121" s="132"/>
      <c r="K121" s="132"/>
      <c r="L121" s="132"/>
      <c r="M121" s="187"/>
      <c r="N121" s="187"/>
      <c r="O121" s="187"/>
      <c r="P121" s="187"/>
      <c r="Q121" s="187"/>
      <c r="R121" s="187"/>
    </row>
    <row r="122" spans="2:18" s="186" customFormat="1" ht="13.15" customHeight="1" x14ac:dyDescent="0.2">
      <c r="B122" s="132"/>
      <c r="C122" s="132"/>
      <c r="D122" s="132"/>
      <c r="E122" s="132"/>
      <c r="F122" s="132"/>
      <c r="G122" s="132"/>
      <c r="H122" s="132"/>
      <c r="I122" s="132"/>
      <c r="J122" s="132"/>
      <c r="K122" s="132"/>
      <c r="L122" s="132"/>
      <c r="M122" s="187"/>
      <c r="N122" s="187"/>
      <c r="O122" s="187"/>
      <c r="P122" s="187"/>
      <c r="Q122" s="187"/>
      <c r="R122" s="187"/>
    </row>
    <row r="123" spans="2:18" s="186" customFormat="1" ht="13.15" customHeight="1" x14ac:dyDescent="0.2">
      <c r="B123" s="132"/>
      <c r="C123" s="132"/>
      <c r="D123" s="132"/>
      <c r="E123" s="132"/>
      <c r="F123" s="132"/>
      <c r="G123" s="132"/>
      <c r="H123" s="132"/>
      <c r="I123" s="132"/>
      <c r="J123" s="132"/>
      <c r="K123" s="132"/>
      <c r="L123" s="132"/>
      <c r="M123" s="187"/>
      <c r="N123" s="187"/>
      <c r="O123" s="187"/>
      <c r="P123" s="187"/>
      <c r="Q123" s="187"/>
      <c r="R123" s="187"/>
    </row>
    <row r="124" spans="2:18" s="186" customFormat="1" ht="13.15" customHeight="1" x14ac:dyDescent="0.2">
      <c r="B124" s="132"/>
      <c r="C124" s="132"/>
      <c r="D124" s="132"/>
      <c r="E124" s="132"/>
      <c r="F124" s="132"/>
      <c r="G124" s="132"/>
      <c r="H124" s="132"/>
      <c r="I124" s="132"/>
      <c r="J124" s="132"/>
      <c r="K124" s="132"/>
      <c r="L124" s="132"/>
      <c r="M124" s="187"/>
      <c r="N124" s="187"/>
      <c r="O124" s="187"/>
      <c r="P124" s="187"/>
      <c r="Q124" s="187"/>
      <c r="R124" s="187"/>
    </row>
    <row r="125" spans="2:18" s="186" customFormat="1" ht="13.15" customHeight="1" x14ac:dyDescent="0.2">
      <c r="B125" s="132"/>
      <c r="C125" s="132"/>
      <c r="D125" s="132"/>
      <c r="E125" s="132"/>
      <c r="F125" s="132"/>
      <c r="G125" s="132"/>
      <c r="H125" s="132"/>
      <c r="I125" s="132"/>
      <c r="J125" s="132"/>
      <c r="K125" s="132"/>
      <c r="L125" s="132"/>
      <c r="M125" s="187"/>
      <c r="N125" s="187"/>
      <c r="O125" s="187"/>
      <c r="P125" s="187"/>
      <c r="Q125" s="187"/>
      <c r="R125" s="187"/>
    </row>
    <row r="126" spans="2:18" s="186" customFormat="1" ht="13.15" customHeight="1" x14ac:dyDescent="0.2">
      <c r="B126" s="132"/>
      <c r="C126" s="132"/>
      <c r="D126" s="132"/>
      <c r="E126" s="132"/>
      <c r="F126" s="132"/>
      <c r="G126" s="132"/>
      <c r="H126" s="132"/>
      <c r="I126" s="132"/>
      <c r="J126" s="132"/>
      <c r="K126" s="132"/>
      <c r="L126" s="132"/>
      <c r="M126" s="187"/>
      <c r="N126" s="187"/>
      <c r="O126" s="187"/>
      <c r="P126" s="187"/>
      <c r="Q126" s="187"/>
      <c r="R126" s="187"/>
    </row>
    <row r="127" spans="2:18" s="186" customFormat="1" ht="13.15" customHeight="1" x14ac:dyDescent="0.2">
      <c r="B127" s="132"/>
      <c r="C127" s="132"/>
      <c r="D127" s="132"/>
      <c r="E127" s="132"/>
      <c r="F127" s="132"/>
      <c r="G127" s="132"/>
      <c r="H127" s="132"/>
      <c r="I127" s="132"/>
      <c r="J127" s="132"/>
      <c r="K127" s="132"/>
      <c r="L127" s="132"/>
      <c r="M127" s="187"/>
      <c r="N127" s="187"/>
      <c r="O127" s="187"/>
      <c r="P127" s="187"/>
      <c r="Q127" s="187"/>
      <c r="R127" s="187"/>
    </row>
    <row r="128" spans="2:18" s="186" customFormat="1" ht="13.15" customHeight="1" x14ac:dyDescent="0.2">
      <c r="B128" s="132"/>
      <c r="C128" s="132"/>
      <c r="D128" s="132"/>
      <c r="E128" s="132"/>
      <c r="F128" s="132"/>
      <c r="G128" s="132"/>
      <c r="H128" s="132"/>
      <c r="I128" s="132"/>
      <c r="J128" s="132"/>
      <c r="K128" s="132"/>
      <c r="L128" s="132"/>
      <c r="M128" s="187"/>
      <c r="N128" s="187"/>
      <c r="O128" s="187"/>
      <c r="P128" s="187"/>
      <c r="Q128" s="187"/>
      <c r="R128" s="187"/>
    </row>
    <row r="129" spans="2:18" s="186" customFormat="1" ht="13.15" customHeight="1" x14ac:dyDescent="0.2">
      <c r="B129" s="132"/>
      <c r="C129" s="132"/>
      <c r="D129" s="132"/>
      <c r="E129" s="132"/>
      <c r="F129" s="132"/>
      <c r="G129" s="132"/>
      <c r="H129" s="132"/>
      <c r="I129" s="132"/>
      <c r="J129" s="132"/>
      <c r="K129" s="132"/>
      <c r="L129" s="132"/>
      <c r="M129" s="187"/>
      <c r="N129" s="187"/>
      <c r="O129" s="187"/>
      <c r="P129" s="187"/>
      <c r="Q129" s="187"/>
      <c r="R129" s="187"/>
    </row>
    <row r="130" spans="2:18" s="186" customFormat="1" ht="13.15" customHeight="1" x14ac:dyDescent="0.2">
      <c r="B130" s="132"/>
      <c r="C130" s="132"/>
      <c r="D130" s="132"/>
      <c r="E130" s="132"/>
      <c r="F130" s="132"/>
      <c r="G130" s="132"/>
      <c r="H130" s="132"/>
      <c r="I130" s="132"/>
      <c r="J130" s="132"/>
      <c r="K130" s="132"/>
      <c r="L130" s="132"/>
      <c r="M130" s="187"/>
      <c r="N130" s="187"/>
      <c r="O130" s="187"/>
      <c r="P130" s="187"/>
      <c r="Q130" s="187"/>
      <c r="R130" s="187"/>
    </row>
    <row r="131" spans="2:18" s="186" customFormat="1" ht="13.15" customHeight="1" x14ac:dyDescent="0.2">
      <c r="B131" s="132"/>
      <c r="C131" s="132"/>
      <c r="D131" s="132"/>
      <c r="E131" s="132"/>
      <c r="F131" s="132"/>
      <c r="G131" s="132"/>
      <c r="H131" s="132"/>
      <c r="I131" s="132"/>
      <c r="J131" s="132"/>
      <c r="K131" s="132"/>
      <c r="L131" s="132"/>
      <c r="M131" s="187"/>
      <c r="N131" s="187"/>
      <c r="O131" s="187"/>
      <c r="P131" s="187"/>
      <c r="Q131" s="187"/>
      <c r="R131" s="187"/>
    </row>
    <row r="132" spans="2:18" s="186" customFormat="1" ht="13.15" customHeight="1" x14ac:dyDescent="0.2">
      <c r="B132" s="132"/>
      <c r="C132" s="132"/>
      <c r="D132" s="132"/>
      <c r="E132" s="132"/>
      <c r="F132" s="132"/>
      <c r="G132" s="132"/>
      <c r="H132" s="132"/>
      <c r="I132" s="132"/>
      <c r="J132" s="132"/>
      <c r="K132" s="132"/>
      <c r="L132" s="132"/>
      <c r="M132" s="187"/>
      <c r="N132" s="187"/>
      <c r="O132" s="187"/>
      <c r="P132" s="187"/>
      <c r="Q132" s="187"/>
      <c r="R132" s="187"/>
    </row>
    <row r="133" spans="2:18" s="186" customFormat="1" ht="13.15" customHeight="1" x14ac:dyDescent="0.2">
      <c r="B133" s="132"/>
      <c r="C133" s="132"/>
      <c r="D133" s="132"/>
      <c r="E133" s="132"/>
      <c r="F133" s="132"/>
      <c r="G133" s="132"/>
      <c r="H133" s="132"/>
      <c r="I133" s="132"/>
      <c r="J133" s="132"/>
      <c r="K133" s="132"/>
      <c r="L133" s="132"/>
      <c r="M133" s="187"/>
      <c r="N133" s="187"/>
      <c r="O133" s="187"/>
      <c r="P133" s="187"/>
      <c r="Q133" s="187"/>
      <c r="R133" s="187"/>
    </row>
    <row r="134" spans="2:18" s="186" customFormat="1" ht="13.15" customHeight="1" x14ac:dyDescent="0.2">
      <c r="B134" s="132"/>
      <c r="C134" s="132"/>
      <c r="D134" s="132"/>
      <c r="E134" s="132"/>
      <c r="F134" s="132"/>
      <c r="G134" s="132"/>
      <c r="H134" s="132"/>
      <c r="I134" s="132"/>
      <c r="J134" s="132"/>
      <c r="K134" s="132"/>
      <c r="L134" s="132"/>
      <c r="M134" s="187"/>
      <c r="N134" s="187"/>
      <c r="O134" s="187"/>
      <c r="P134" s="187"/>
      <c r="Q134" s="187"/>
      <c r="R134" s="187"/>
    </row>
    <row r="135" spans="2:18" s="186" customFormat="1" ht="13.15" customHeight="1" x14ac:dyDescent="0.2">
      <c r="B135" s="132"/>
      <c r="C135" s="132"/>
      <c r="D135" s="132"/>
      <c r="E135" s="132"/>
      <c r="F135" s="132"/>
      <c r="G135" s="132"/>
      <c r="H135" s="132"/>
      <c r="I135" s="132"/>
      <c r="J135" s="132"/>
      <c r="K135" s="132"/>
      <c r="L135" s="132"/>
      <c r="M135" s="187"/>
      <c r="N135" s="187"/>
      <c r="O135" s="187"/>
      <c r="P135" s="187"/>
      <c r="Q135" s="187"/>
      <c r="R135" s="187"/>
    </row>
    <row r="136" spans="2:18" s="186" customFormat="1" ht="13.15" customHeight="1" x14ac:dyDescent="0.2">
      <c r="B136" s="132"/>
      <c r="C136" s="132"/>
      <c r="D136" s="132"/>
      <c r="E136" s="132"/>
      <c r="F136" s="132"/>
      <c r="G136" s="132"/>
      <c r="H136" s="132"/>
      <c r="I136" s="132"/>
      <c r="J136" s="132"/>
      <c r="K136" s="132"/>
      <c r="L136" s="132"/>
      <c r="M136" s="187"/>
      <c r="N136" s="187"/>
      <c r="O136" s="187"/>
      <c r="P136" s="187"/>
      <c r="Q136" s="187"/>
      <c r="R136" s="187"/>
    </row>
    <row r="137" spans="2:18" s="186" customFormat="1" ht="13.15" customHeight="1" x14ac:dyDescent="0.2">
      <c r="B137" s="132"/>
      <c r="C137" s="132"/>
      <c r="D137" s="132"/>
      <c r="E137" s="132"/>
      <c r="F137" s="132"/>
      <c r="G137" s="132"/>
      <c r="H137" s="132"/>
      <c r="I137" s="132"/>
      <c r="J137" s="132"/>
      <c r="K137" s="132"/>
      <c r="L137" s="132"/>
      <c r="M137" s="187"/>
      <c r="N137" s="187"/>
      <c r="O137" s="187"/>
      <c r="P137" s="187"/>
      <c r="Q137" s="187"/>
      <c r="R137" s="187"/>
    </row>
    <row r="138" spans="2:18" s="186" customFormat="1" ht="13.15" customHeight="1" x14ac:dyDescent="0.2">
      <c r="B138" s="132"/>
      <c r="C138" s="132"/>
      <c r="D138" s="132"/>
      <c r="E138" s="132"/>
      <c r="F138" s="132"/>
      <c r="G138" s="132"/>
      <c r="H138" s="132"/>
      <c r="I138" s="132"/>
      <c r="J138" s="132"/>
      <c r="K138" s="132"/>
      <c r="L138" s="132"/>
      <c r="M138" s="187"/>
      <c r="N138" s="187"/>
      <c r="O138" s="187"/>
      <c r="P138" s="187"/>
      <c r="Q138" s="187"/>
      <c r="R138" s="187"/>
    </row>
    <row r="139" spans="2:18" s="186" customFormat="1" ht="13.15" customHeight="1" x14ac:dyDescent="0.2">
      <c r="B139" s="132"/>
      <c r="C139" s="132"/>
      <c r="D139" s="132"/>
      <c r="E139" s="132"/>
      <c r="F139" s="132"/>
      <c r="G139" s="132"/>
      <c r="H139" s="132"/>
      <c r="I139" s="132"/>
      <c r="J139" s="132"/>
      <c r="K139" s="132"/>
      <c r="L139" s="132"/>
      <c r="M139" s="187"/>
      <c r="N139" s="187"/>
      <c r="O139" s="187"/>
      <c r="P139" s="187"/>
      <c r="Q139" s="187"/>
      <c r="R139" s="187"/>
    </row>
    <row r="140" spans="2:18" s="186" customFormat="1" ht="13.15" customHeight="1" x14ac:dyDescent="0.2">
      <c r="B140" s="132"/>
      <c r="C140" s="132"/>
      <c r="D140" s="132"/>
      <c r="E140" s="132"/>
      <c r="F140" s="132"/>
      <c r="G140" s="132"/>
      <c r="H140" s="132"/>
      <c r="I140" s="132"/>
      <c r="J140" s="132"/>
      <c r="K140" s="132"/>
      <c r="L140" s="132"/>
      <c r="M140" s="187"/>
      <c r="N140" s="187"/>
      <c r="O140" s="187"/>
      <c r="P140" s="187"/>
      <c r="Q140" s="187"/>
      <c r="R140" s="187"/>
    </row>
    <row r="141" spans="2:18" s="186" customFormat="1" ht="13.15" customHeight="1" x14ac:dyDescent="0.2">
      <c r="B141" s="132"/>
      <c r="C141" s="132"/>
      <c r="D141" s="132"/>
      <c r="E141" s="132"/>
      <c r="F141" s="132"/>
      <c r="G141" s="132"/>
      <c r="H141" s="132"/>
      <c r="I141" s="132"/>
      <c r="J141" s="132"/>
      <c r="K141" s="132"/>
      <c r="L141" s="132"/>
      <c r="M141" s="187"/>
      <c r="N141" s="187"/>
      <c r="O141" s="187"/>
      <c r="P141" s="187"/>
      <c r="Q141" s="187"/>
      <c r="R141" s="187"/>
    </row>
    <row r="142" spans="2:18" s="186" customFormat="1" ht="13.15" customHeight="1" x14ac:dyDescent="0.2">
      <c r="B142" s="132"/>
      <c r="C142" s="132"/>
      <c r="D142" s="132"/>
      <c r="E142" s="132"/>
      <c r="F142" s="132"/>
      <c r="G142" s="132"/>
      <c r="H142" s="132"/>
      <c r="I142" s="132"/>
      <c r="J142" s="132"/>
      <c r="K142" s="132"/>
      <c r="L142" s="132"/>
      <c r="M142" s="187"/>
      <c r="N142" s="187"/>
      <c r="O142" s="187"/>
      <c r="P142" s="187"/>
      <c r="Q142" s="187"/>
      <c r="R142" s="187"/>
    </row>
    <row r="143" spans="2:18" s="186" customFormat="1" ht="13.15" customHeight="1" x14ac:dyDescent="0.2">
      <c r="B143" s="132"/>
      <c r="C143" s="132"/>
      <c r="D143" s="132"/>
      <c r="E143" s="132"/>
      <c r="F143" s="132"/>
      <c r="G143" s="132"/>
      <c r="H143" s="132"/>
      <c r="I143" s="132"/>
      <c r="J143" s="132"/>
      <c r="K143" s="132"/>
      <c r="L143" s="132"/>
      <c r="M143" s="187"/>
      <c r="N143" s="187"/>
      <c r="O143" s="187"/>
      <c r="P143" s="187"/>
      <c r="Q143" s="187"/>
      <c r="R143" s="187"/>
    </row>
    <row r="144" spans="2:18" s="186" customFormat="1" ht="13.15" customHeight="1" x14ac:dyDescent="0.2">
      <c r="B144" s="132"/>
      <c r="C144" s="132"/>
      <c r="D144" s="132"/>
      <c r="E144" s="132"/>
      <c r="F144" s="132"/>
      <c r="G144" s="132"/>
      <c r="H144" s="132"/>
      <c r="I144" s="132"/>
      <c r="J144" s="132"/>
      <c r="K144" s="132"/>
      <c r="L144" s="132"/>
      <c r="M144" s="187"/>
      <c r="N144" s="187"/>
      <c r="O144" s="187"/>
      <c r="P144" s="187"/>
      <c r="Q144" s="187"/>
      <c r="R144" s="187"/>
    </row>
    <row r="145" spans="2:18" s="186" customFormat="1" ht="13.15" customHeight="1" x14ac:dyDescent="0.2">
      <c r="B145" s="132"/>
      <c r="C145" s="132"/>
      <c r="D145" s="132"/>
      <c r="E145" s="132"/>
      <c r="F145" s="132"/>
      <c r="G145" s="132"/>
      <c r="H145" s="132"/>
      <c r="I145" s="132"/>
      <c r="J145" s="132"/>
      <c r="K145" s="132"/>
      <c r="L145" s="132"/>
      <c r="M145" s="187"/>
      <c r="N145" s="187"/>
      <c r="O145" s="187"/>
      <c r="P145" s="187"/>
      <c r="Q145" s="187"/>
      <c r="R145" s="187"/>
    </row>
    <row r="146" spans="2:18" s="186" customFormat="1" ht="13.15" customHeight="1" x14ac:dyDescent="0.2">
      <c r="B146" s="132"/>
      <c r="C146" s="132"/>
      <c r="D146" s="132"/>
      <c r="E146" s="132"/>
      <c r="F146" s="132"/>
      <c r="G146" s="132"/>
      <c r="H146" s="132"/>
      <c r="I146" s="132"/>
      <c r="J146" s="132"/>
      <c r="K146" s="132"/>
      <c r="L146" s="132"/>
      <c r="M146" s="187"/>
      <c r="N146" s="187"/>
      <c r="O146" s="187"/>
      <c r="P146" s="187"/>
      <c r="Q146" s="187"/>
      <c r="R146" s="187"/>
    </row>
    <row r="147" spans="2:18" s="186" customFormat="1" ht="13.15" customHeight="1" x14ac:dyDescent="0.2">
      <c r="B147" s="132"/>
      <c r="C147" s="132"/>
      <c r="D147" s="132"/>
      <c r="E147" s="132"/>
      <c r="F147" s="132"/>
      <c r="G147" s="132"/>
      <c r="H147" s="132"/>
      <c r="I147" s="132"/>
      <c r="J147" s="132"/>
      <c r="K147" s="132"/>
      <c r="L147" s="132"/>
      <c r="M147" s="187"/>
      <c r="N147" s="187"/>
      <c r="O147" s="187"/>
      <c r="P147" s="187"/>
      <c r="Q147" s="187"/>
      <c r="R147" s="187"/>
    </row>
    <row r="148" spans="2:18" s="186" customFormat="1" ht="13.15" customHeight="1" x14ac:dyDescent="0.2">
      <c r="B148" s="132"/>
      <c r="C148" s="132"/>
      <c r="D148" s="132"/>
      <c r="E148" s="132"/>
      <c r="F148" s="132"/>
      <c r="G148" s="132"/>
      <c r="H148" s="132"/>
      <c r="I148" s="132"/>
      <c r="J148" s="132"/>
      <c r="K148" s="132"/>
      <c r="L148" s="132"/>
      <c r="M148" s="187"/>
      <c r="N148" s="187"/>
      <c r="O148" s="187"/>
      <c r="P148" s="187"/>
      <c r="Q148" s="187"/>
      <c r="R148" s="187"/>
    </row>
    <row r="149" spans="2:18" s="186" customFormat="1" ht="13.15" customHeight="1" x14ac:dyDescent="0.2">
      <c r="B149" s="132"/>
      <c r="C149" s="132"/>
      <c r="D149" s="132"/>
      <c r="E149" s="132"/>
      <c r="F149" s="132"/>
      <c r="G149" s="132"/>
      <c r="H149" s="132"/>
      <c r="I149" s="132"/>
      <c r="J149" s="132"/>
      <c r="K149" s="132"/>
      <c r="L149" s="132"/>
      <c r="M149" s="187"/>
      <c r="N149" s="187"/>
      <c r="O149" s="187"/>
      <c r="P149" s="187"/>
      <c r="Q149" s="187"/>
      <c r="R149" s="187"/>
    </row>
    <row r="150" spans="2:18" s="186" customFormat="1" ht="13.15" customHeight="1" x14ac:dyDescent="0.2">
      <c r="B150" s="132"/>
      <c r="C150" s="132"/>
      <c r="D150" s="132"/>
      <c r="E150" s="132"/>
      <c r="F150" s="132"/>
      <c r="G150" s="132"/>
      <c r="H150" s="132"/>
      <c r="I150" s="132"/>
      <c r="J150" s="132"/>
      <c r="K150" s="132"/>
      <c r="L150" s="132"/>
      <c r="M150" s="187"/>
      <c r="N150" s="187"/>
      <c r="O150" s="187"/>
      <c r="P150" s="187"/>
      <c r="Q150" s="187"/>
      <c r="R150" s="187"/>
    </row>
    <row r="151" spans="2:18" s="186" customFormat="1" ht="13.15" customHeight="1" x14ac:dyDescent="0.2">
      <c r="B151" s="132"/>
      <c r="C151" s="132"/>
      <c r="D151" s="132"/>
      <c r="E151" s="132"/>
      <c r="F151" s="132"/>
      <c r="G151" s="132"/>
      <c r="H151" s="132"/>
      <c r="I151" s="132"/>
      <c r="J151" s="132"/>
      <c r="K151" s="132"/>
      <c r="L151" s="132"/>
      <c r="M151" s="187"/>
      <c r="N151" s="187"/>
      <c r="O151" s="187"/>
      <c r="P151" s="187"/>
      <c r="Q151" s="187"/>
      <c r="R151" s="187"/>
    </row>
    <row r="152" spans="2:18" s="186" customFormat="1" ht="13.15" customHeight="1" x14ac:dyDescent="0.2">
      <c r="B152" s="132"/>
      <c r="C152" s="132"/>
      <c r="D152" s="132"/>
      <c r="E152" s="132"/>
      <c r="F152" s="132"/>
      <c r="G152" s="132"/>
      <c r="H152" s="132"/>
      <c r="I152" s="132"/>
      <c r="J152" s="132"/>
      <c r="K152" s="132"/>
      <c r="L152" s="132"/>
      <c r="M152" s="187"/>
      <c r="N152" s="187"/>
      <c r="O152" s="187"/>
      <c r="P152" s="187"/>
      <c r="Q152" s="187"/>
      <c r="R152" s="187"/>
    </row>
    <row r="153" spans="2:18" s="186" customFormat="1" ht="13.15" customHeight="1" x14ac:dyDescent="0.2">
      <c r="B153" s="132"/>
      <c r="C153" s="132"/>
      <c r="D153" s="132"/>
      <c r="E153" s="132"/>
      <c r="F153" s="132"/>
      <c r="G153" s="132"/>
      <c r="H153" s="132"/>
      <c r="I153" s="132"/>
      <c r="J153" s="132"/>
      <c r="K153" s="132"/>
      <c r="L153" s="132"/>
      <c r="M153" s="187"/>
      <c r="N153" s="187"/>
      <c r="O153" s="187"/>
      <c r="P153" s="187"/>
      <c r="Q153" s="187"/>
      <c r="R153" s="187"/>
    </row>
    <row r="154" spans="2:18" s="186" customFormat="1" ht="13.15" customHeight="1" x14ac:dyDescent="0.2">
      <c r="B154" s="132"/>
      <c r="C154" s="132"/>
      <c r="D154" s="132"/>
      <c r="E154" s="132"/>
      <c r="F154" s="132"/>
      <c r="G154" s="132"/>
      <c r="H154" s="132"/>
      <c r="I154" s="132"/>
      <c r="J154" s="132"/>
      <c r="K154" s="132"/>
      <c r="L154" s="132"/>
      <c r="M154" s="187"/>
      <c r="N154" s="187"/>
      <c r="O154" s="187"/>
      <c r="P154" s="187"/>
      <c r="Q154" s="187"/>
      <c r="R154" s="187"/>
    </row>
    <row r="155" spans="2:18" s="186" customFormat="1" ht="13.15" customHeight="1" x14ac:dyDescent="0.2">
      <c r="B155" s="132"/>
      <c r="C155" s="132"/>
      <c r="D155" s="132"/>
      <c r="E155" s="132"/>
      <c r="F155" s="132"/>
      <c r="G155" s="132"/>
      <c r="H155" s="132"/>
      <c r="I155" s="132"/>
      <c r="J155" s="132"/>
      <c r="K155" s="132"/>
      <c r="L155" s="132"/>
      <c r="M155" s="187"/>
      <c r="N155" s="187"/>
      <c r="O155" s="187"/>
      <c r="P155" s="187"/>
      <c r="Q155" s="187"/>
      <c r="R155" s="187"/>
    </row>
    <row r="156" spans="2:18" s="186" customFormat="1" ht="13.15" customHeight="1" x14ac:dyDescent="0.2">
      <c r="B156" s="132"/>
      <c r="C156" s="132"/>
      <c r="D156" s="132"/>
      <c r="E156" s="132"/>
      <c r="F156" s="132"/>
      <c r="G156" s="132"/>
      <c r="H156" s="132"/>
      <c r="I156" s="132"/>
      <c r="J156" s="132"/>
      <c r="K156" s="132"/>
      <c r="L156" s="132"/>
      <c r="M156" s="187"/>
      <c r="N156" s="187"/>
      <c r="O156" s="187"/>
      <c r="P156" s="187"/>
      <c r="Q156" s="187"/>
      <c r="R156" s="187"/>
    </row>
    <row r="157" spans="2:18" s="186" customFormat="1" ht="13.15" customHeight="1" x14ac:dyDescent="0.2">
      <c r="B157" s="132"/>
      <c r="C157" s="132"/>
      <c r="D157" s="132"/>
      <c r="E157" s="132"/>
      <c r="F157" s="132"/>
      <c r="G157" s="132"/>
      <c r="H157" s="132"/>
      <c r="I157" s="132"/>
      <c r="J157" s="132"/>
      <c r="K157" s="132"/>
      <c r="L157" s="132"/>
      <c r="M157" s="187"/>
      <c r="N157" s="187"/>
      <c r="O157" s="187"/>
      <c r="P157" s="187"/>
      <c r="Q157" s="187"/>
      <c r="R157" s="187"/>
    </row>
    <row r="158" spans="2:18" s="186" customFormat="1" ht="13.15" customHeight="1" x14ac:dyDescent="0.2">
      <c r="B158" s="132"/>
      <c r="C158" s="132"/>
      <c r="D158" s="132"/>
      <c r="E158" s="132"/>
      <c r="F158" s="132"/>
      <c r="G158" s="132"/>
      <c r="H158" s="132"/>
      <c r="I158" s="132"/>
      <c r="J158" s="132"/>
      <c r="K158" s="132"/>
      <c r="L158" s="132"/>
      <c r="M158" s="187"/>
      <c r="N158" s="187"/>
      <c r="O158" s="187"/>
      <c r="P158" s="187"/>
      <c r="Q158" s="187"/>
      <c r="R158" s="187"/>
    </row>
    <row r="159" spans="2:18" s="186" customFormat="1" ht="13.15" customHeight="1" x14ac:dyDescent="0.2">
      <c r="B159" s="132"/>
      <c r="C159" s="132"/>
      <c r="D159" s="132"/>
      <c r="E159" s="132"/>
      <c r="F159" s="132"/>
      <c r="G159" s="132"/>
      <c r="H159" s="132"/>
      <c r="I159" s="132"/>
      <c r="J159" s="132"/>
      <c r="K159" s="132"/>
      <c r="L159" s="132"/>
      <c r="M159" s="187"/>
      <c r="N159" s="187"/>
      <c r="O159" s="187"/>
      <c r="P159" s="187"/>
      <c r="Q159" s="187"/>
      <c r="R159" s="187"/>
    </row>
    <row r="160" spans="2:18" s="186" customFormat="1" ht="13.15" customHeight="1" x14ac:dyDescent="0.2">
      <c r="B160" s="132"/>
      <c r="C160" s="132"/>
      <c r="D160" s="132"/>
      <c r="E160" s="132"/>
      <c r="F160" s="132"/>
      <c r="G160" s="132"/>
      <c r="H160" s="132"/>
      <c r="I160" s="132"/>
      <c r="J160" s="132"/>
      <c r="K160" s="132"/>
      <c r="L160" s="132"/>
      <c r="M160" s="187"/>
      <c r="N160" s="187"/>
      <c r="O160" s="187"/>
      <c r="P160" s="187"/>
      <c r="Q160" s="187"/>
      <c r="R160" s="187"/>
    </row>
    <row r="161" spans="2:18" s="186" customFormat="1" ht="13.15" customHeight="1" x14ac:dyDescent="0.2">
      <c r="B161" s="132"/>
      <c r="C161" s="132"/>
      <c r="D161" s="132"/>
      <c r="E161" s="132"/>
      <c r="F161" s="132"/>
      <c r="G161" s="132"/>
      <c r="H161" s="132"/>
      <c r="I161" s="132"/>
      <c r="J161" s="132"/>
      <c r="K161" s="132"/>
      <c r="L161" s="132"/>
      <c r="M161" s="187"/>
      <c r="N161" s="187"/>
      <c r="O161" s="187"/>
      <c r="P161" s="187"/>
      <c r="Q161" s="187"/>
      <c r="R161" s="187"/>
    </row>
    <row r="162" spans="2:18" s="186" customFormat="1" ht="13.15" customHeight="1" x14ac:dyDescent="0.2">
      <c r="B162" s="132"/>
      <c r="C162" s="132"/>
      <c r="D162" s="132"/>
      <c r="E162" s="132"/>
      <c r="F162" s="132"/>
      <c r="G162" s="132"/>
      <c r="H162" s="132"/>
      <c r="I162" s="132"/>
      <c r="J162" s="132"/>
      <c r="K162" s="132"/>
      <c r="L162" s="132"/>
      <c r="M162" s="187"/>
      <c r="N162" s="187"/>
      <c r="O162" s="187"/>
      <c r="P162" s="187"/>
      <c r="Q162" s="187"/>
      <c r="R162" s="187"/>
    </row>
    <row r="163" spans="2:18" s="186" customFormat="1" ht="13.15" customHeight="1" x14ac:dyDescent="0.2">
      <c r="B163" s="132"/>
      <c r="C163" s="132"/>
      <c r="D163" s="132"/>
      <c r="E163" s="132"/>
      <c r="F163" s="132"/>
      <c r="G163" s="132"/>
      <c r="H163" s="132"/>
      <c r="I163" s="132"/>
      <c r="J163" s="132"/>
      <c r="K163" s="132"/>
      <c r="L163" s="132"/>
      <c r="M163" s="187"/>
      <c r="N163" s="187"/>
      <c r="O163" s="187"/>
      <c r="P163" s="187"/>
      <c r="Q163" s="187"/>
      <c r="R163" s="187"/>
    </row>
    <row r="164" spans="2:18" s="186" customFormat="1" ht="13.15" customHeight="1" x14ac:dyDescent="0.2">
      <c r="B164" s="132"/>
      <c r="C164" s="132"/>
      <c r="D164" s="132"/>
      <c r="E164" s="132"/>
      <c r="F164" s="132"/>
      <c r="G164" s="132"/>
      <c r="H164" s="132"/>
      <c r="I164" s="132"/>
      <c r="J164" s="132"/>
      <c r="K164" s="132"/>
      <c r="L164" s="132"/>
      <c r="M164" s="187"/>
      <c r="N164" s="187"/>
      <c r="O164" s="187"/>
      <c r="P164" s="187"/>
      <c r="Q164" s="187"/>
      <c r="R164" s="187"/>
    </row>
    <row r="165" spans="2:18" s="186" customFormat="1" ht="13.15" customHeight="1" x14ac:dyDescent="0.2">
      <c r="B165" s="132"/>
      <c r="C165" s="132"/>
      <c r="D165" s="132"/>
      <c r="E165" s="132"/>
      <c r="F165" s="132"/>
      <c r="G165" s="132"/>
      <c r="H165" s="132"/>
      <c r="I165" s="132"/>
      <c r="J165" s="132"/>
      <c r="K165" s="132"/>
      <c r="L165" s="132"/>
      <c r="M165" s="187"/>
      <c r="N165" s="187"/>
      <c r="O165" s="187"/>
      <c r="P165" s="187"/>
      <c r="Q165" s="187"/>
      <c r="R165" s="187"/>
    </row>
    <row r="166" spans="2:18" s="186" customFormat="1" ht="13.15" customHeight="1" x14ac:dyDescent="0.2">
      <c r="B166" s="132"/>
      <c r="C166" s="132"/>
      <c r="D166" s="132"/>
      <c r="E166" s="132"/>
      <c r="F166" s="132"/>
      <c r="G166" s="132"/>
      <c r="H166" s="132"/>
      <c r="I166" s="132"/>
      <c r="J166" s="132"/>
      <c r="K166" s="132"/>
      <c r="L166" s="132"/>
      <c r="M166" s="187"/>
      <c r="N166" s="187"/>
      <c r="O166" s="187"/>
      <c r="P166" s="187"/>
      <c r="Q166" s="187"/>
      <c r="R166" s="187"/>
    </row>
    <row r="167" spans="2:18" s="186" customFormat="1" ht="13.15" customHeight="1" x14ac:dyDescent="0.2">
      <c r="B167" s="132"/>
      <c r="C167" s="132"/>
      <c r="D167" s="132"/>
      <c r="E167" s="132"/>
      <c r="F167" s="132"/>
      <c r="G167" s="132"/>
      <c r="H167" s="132"/>
      <c r="I167" s="132"/>
      <c r="J167" s="132"/>
      <c r="K167" s="132"/>
      <c r="L167" s="132"/>
      <c r="M167" s="187"/>
      <c r="N167" s="187"/>
      <c r="O167" s="187"/>
      <c r="P167" s="187"/>
      <c r="Q167" s="187"/>
      <c r="R167" s="187"/>
    </row>
    <row r="168" spans="2:18" s="186" customFormat="1" ht="13.15" customHeight="1" x14ac:dyDescent="0.2">
      <c r="B168" s="132"/>
      <c r="C168" s="132"/>
      <c r="D168" s="132"/>
      <c r="E168" s="132"/>
      <c r="F168" s="132"/>
      <c r="G168" s="132"/>
      <c r="H168" s="132"/>
      <c r="I168" s="132"/>
      <c r="J168" s="132"/>
      <c r="K168" s="132"/>
      <c r="L168" s="132"/>
      <c r="M168" s="187"/>
      <c r="N168" s="187"/>
      <c r="O168" s="187"/>
      <c r="P168" s="187"/>
      <c r="Q168" s="187"/>
      <c r="R168" s="187"/>
    </row>
    <row r="169" spans="2:18" s="186" customFormat="1" ht="13.15" customHeight="1" x14ac:dyDescent="0.2">
      <c r="B169" s="132"/>
      <c r="C169" s="132"/>
      <c r="D169" s="132"/>
      <c r="E169" s="132"/>
      <c r="F169" s="132"/>
      <c r="G169" s="132"/>
      <c r="H169" s="132"/>
      <c r="I169" s="132"/>
      <c r="J169" s="132"/>
      <c r="K169" s="132"/>
      <c r="L169" s="132"/>
      <c r="M169" s="187"/>
      <c r="N169" s="187"/>
      <c r="O169" s="187"/>
      <c r="P169" s="187"/>
      <c r="Q169" s="187"/>
      <c r="R169" s="187"/>
    </row>
    <row r="170" spans="2:18" s="186" customFormat="1" ht="13.15" customHeight="1" x14ac:dyDescent="0.2">
      <c r="B170" s="132"/>
      <c r="C170" s="132"/>
      <c r="D170" s="132"/>
      <c r="E170" s="132"/>
      <c r="F170" s="132"/>
      <c r="G170" s="132"/>
      <c r="H170" s="132"/>
      <c r="I170" s="132"/>
      <c r="J170" s="132"/>
      <c r="K170" s="132"/>
      <c r="L170" s="132"/>
      <c r="M170" s="187"/>
      <c r="N170" s="187"/>
      <c r="O170" s="187"/>
      <c r="P170" s="187"/>
      <c r="Q170" s="187"/>
      <c r="R170" s="187"/>
    </row>
    <row r="171" spans="2:18" s="186" customFormat="1" ht="13.15" customHeight="1" x14ac:dyDescent="0.2">
      <c r="B171" s="132"/>
      <c r="C171" s="132"/>
      <c r="D171" s="132"/>
      <c r="E171" s="132"/>
      <c r="F171" s="132"/>
      <c r="G171" s="132"/>
      <c r="H171" s="132"/>
      <c r="I171" s="132"/>
      <c r="J171" s="132"/>
      <c r="K171" s="132"/>
      <c r="L171" s="132"/>
      <c r="M171" s="187"/>
      <c r="N171" s="187"/>
      <c r="O171" s="187"/>
      <c r="P171" s="187"/>
      <c r="Q171" s="187"/>
      <c r="R171" s="187"/>
    </row>
    <row r="172" spans="2:18" s="186" customFormat="1" ht="13.15" customHeight="1" x14ac:dyDescent="0.2">
      <c r="B172" s="132"/>
      <c r="C172" s="132"/>
      <c r="D172" s="132"/>
      <c r="E172" s="132"/>
      <c r="F172" s="132"/>
      <c r="G172" s="132"/>
      <c r="H172" s="132"/>
      <c r="I172" s="132"/>
      <c r="J172" s="132"/>
      <c r="K172" s="132"/>
      <c r="L172" s="132"/>
      <c r="M172" s="187"/>
      <c r="N172" s="187"/>
      <c r="O172" s="187"/>
      <c r="P172" s="187"/>
      <c r="Q172" s="187"/>
      <c r="R172" s="187"/>
    </row>
    <row r="173" spans="2:18" s="186" customFormat="1" ht="13.15" customHeight="1" x14ac:dyDescent="0.2">
      <c r="B173" s="132"/>
      <c r="C173" s="132"/>
      <c r="D173" s="132"/>
      <c r="E173" s="132"/>
      <c r="F173" s="132"/>
      <c r="G173" s="132"/>
      <c r="H173" s="132"/>
      <c r="I173" s="132"/>
      <c r="J173" s="132"/>
      <c r="K173" s="132"/>
      <c r="L173" s="132"/>
      <c r="M173" s="187"/>
      <c r="N173" s="187"/>
      <c r="O173" s="187"/>
      <c r="P173" s="187"/>
      <c r="Q173" s="187"/>
      <c r="R173" s="187"/>
    </row>
    <row r="174" spans="2:18" s="186" customFormat="1" ht="13.15" customHeight="1" x14ac:dyDescent="0.2">
      <c r="B174" s="132"/>
      <c r="C174" s="132"/>
      <c r="D174" s="132"/>
      <c r="E174" s="132"/>
      <c r="F174" s="132"/>
      <c r="G174" s="132"/>
      <c r="H174" s="132"/>
      <c r="I174" s="132"/>
      <c r="J174" s="132"/>
      <c r="K174" s="132"/>
      <c r="L174" s="132"/>
      <c r="M174" s="187"/>
      <c r="N174" s="187"/>
      <c r="O174" s="187"/>
      <c r="P174" s="187"/>
      <c r="Q174" s="187"/>
      <c r="R174" s="187"/>
    </row>
    <row r="175" spans="2:18" s="186" customFormat="1" ht="13.15" customHeight="1" x14ac:dyDescent="0.2">
      <c r="B175" s="132"/>
      <c r="C175" s="132"/>
      <c r="D175" s="132"/>
      <c r="E175" s="132"/>
      <c r="F175" s="132"/>
      <c r="G175" s="132"/>
      <c r="H175" s="132"/>
      <c r="I175" s="132"/>
      <c r="J175" s="132"/>
      <c r="K175" s="132"/>
      <c r="L175" s="132"/>
      <c r="M175" s="187"/>
      <c r="N175" s="187"/>
      <c r="O175" s="187"/>
      <c r="P175" s="187"/>
      <c r="Q175" s="187"/>
      <c r="R175" s="187"/>
    </row>
    <row r="176" spans="2:18" s="186" customFormat="1" ht="13.15" customHeight="1" x14ac:dyDescent="0.2">
      <c r="B176" s="132"/>
      <c r="C176" s="132"/>
      <c r="D176" s="132"/>
      <c r="E176" s="132"/>
      <c r="F176" s="132"/>
      <c r="G176" s="132"/>
      <c r="H176" s="132"/>
      <c r="I176" s="132"/>
      <c r="J176" s="132"/>
      <c r="K176" s="132"/>
      <c r="L176" s="132"/>
      <c r="M176" s="187"/>
      <c r="N176" s="187"/>
      <c r="O176" s="187"/>
      <c r="P176" s="187"/>
      <c r="Q176" s="187"/>
      <c r="R176" s="187"/>
    </row>
    <row r="177" spans="2:18" s="186" customFormat="1" ht="13.15" customHeight="1" x14ac:dyDescent="0.2">
      <c r="B177" s="132"/>
      <c r="C177" s="132"/>
      <c r="D177" s="132"/>
      <c r="E177" s="132"/>
      <c r="F177" s="132"/>
      <c r="G177" s="132"/>
      <c r="H177" s="132"/>
      <c r="I177" s="132"/>
      <c r="J177" s="132"/>
      <c r="K177" s="132"/>
      <c r="L177" s="132"/>
      <c r="M177" s="187"/>
      <c r="N177" s="187"/>
      <c r="O177" s="187"/>
      <c r="P177" s="187"/>
      <c r="Q177" s="187"/>
      <c r="R177" s="187"/>
    </row>
    <row r="178" spans="2:18" s="186" customFormat="1" ht="13.15" customHeight="1" x14ac:dyDescent="0.2">
      <c r="B178" s="132"/>
      <c r="C178" s="132"/>
      <c r="D178" s="132"/>
      <c r="E178" s="132"/>
      <c r="F178" s="132"/>
      <c r="G178" s="132"/>
      <c r="H178" s="132"/>
      <c r="I178" s="132"/>
      <c r="J178" s="132"/>
      <c r="K178" s="132"/>
      <c r="L178" s="132"/>
      <c r="M178" s="187"/>
      <c r="N178" s="187"/>
      <c r="O178" s="187"/>
      <c r="P178" s="187"/>
      <c r="Q178" s="187"/>
      <c r="R178" s="187"/>
    </row>
    <row r="179" spans="2:18" s="186" customFormat="1" ht="13.15" customHeight="1" x14ac:dyDescent="0.2">
      <c r="B179" s="132"/>
      <c r="C179" s="132"/>
      <c r="D179" s="132"/>
      <c r="E179" s="132"/>
      <c r="F179" s="132"/>
      <c r="G179" s="132"/>
      <c r="H179" s="132"/>
      <c r="I179" s="132"/>
      <c r="J179" s="132"/>
      <c r="K179" s="132"/>
      <c r="L179" s="132"/>
      <c r="M179" s="187"/>
      <c r="N179" s="187"/>
      <c r="O179" s="187"/>
      <c r="P179" s="187"/>
      <c r="Q179" s="187"/>
      <c r="R179" s="187"/>
    </row>
    <row r="180" spans="2:18" s="186" customFormat="1" ht="13.15" customHeight="1" x14ac:dyDescent="0.2">
      <c r="B180" s="132"/>
      <c r="C180" s="132"/>
      <c r="D180" s="132"/>
      <c r="E180" s="132"/>
      <c r="F180" s="132"/>
      <c r="G180" s="132"/>
      <c r="H180" s="132"/>
      <c r="I180" s="132"/>
      <c r="J180" s="132"/>
      <c r="K180" s="132"/>
      <c r="L180" s="132"/>
      <c r="M180" s="187"/>
      <c r="N180" s="187"/>
      <c r="O180" s="187"/>
      <c r="P180" s="187"/>
      <c r="Q180" s="187"/>
      <c r="R180" s="187"/>
    </row>
    <row r="181" spans="2:18" s="186" customFormat="1" ht="13.15" customHeight="1" x14ac:dyDescent="0.2">
      <c r="B181" s="132"/>
      <c r="C181" s="132"/>
      <c r="D181" s="132"/>
      <c r="E181" s="132"/>
      <c r="F181" s="132"/>
      <c r="G181" s="132"/>
      <c r="H181" s="132"/>
      <c r="I181" s="132"/>
      <c r="J181" s="132"/>
      <c r="K181" s="132"/>
      <c r="L181" s="132"/>
      <c r="M181" s="187"/>
      <c r="N181" s="187"/>
      <c r="O181" s="187"/>
      <c r="P181" s="187"/>
      <c r="Q181" s="187"/>
      <c r="R181" s="187"/>
    </row>
    <row r="182" spans="2:18" s="186" customFormat="1" ht="13.15" customHeight="1" x14ac:dyDescent="0.2">
      <c r="B182" s="132"/>
      <c r="C182" s="132"/>
      <c r="D182" s="132"/>
      <c r="E182" s="132"/>
      <c r="F182" s="132"/>
      <c r="G182" s="132"/>
      <c r="H182" s="132"/>
      <c r="I182" s="132"/>
      <c r="J182" s="132"/>
      <c r="K182" s="132"/>
      <c r="L182" s="132"/>
      <c r="M182" s="187"/>
      <c r="N182" s="187"/>
      <c r="O182" s="187"/>
      <c r="P182" s="187"/>
      <c r="Q182" s="187"/>
      <c r="R182" s="187"/>
    </row>
    <row r="183" spans="2:18" s="186" customFormat="1" ht="13.15" customHeight="1" x14ac:dyDescent="0.2">
      <c r="B183" s="132"/>
      <c r="C183" s="132"/>
      <c r="D183" s="132"/>
      <c r="E183" s="132"/>
      <c r="F183" s="132"/>
      <c r="G183" s="132"/>
      <c r="H183" s="132"/>
      <c r="I183" s="132"/>
      <c r="J183" s="132"/>
      <c r="K183" s="132"/>
      <c r="L183" s="132"/>
      <c r="M183" s="187"/>
      <c r="N183" s="187"/>
      <c r="O183" s="187"/>
      <c r="P183" s="187"/>
      <c r="Q183" s="187"/>
      <c r="R183" s="187"/>
    </row>
    <row r="184" spans="2:18" s="186" customFormat="1" ht="13.15" customHeight="1" x14ac:dyDescent="0.2">
      <c r="B184" s="132"/>
      <c r="C184" s="132"/>
      <c r="D184" s="132"/>
      <c r="E184" s="132"/>
      <c r="F184" s="132"/>
      <c r="G184" s="132"/>
      <c r="H184" s="132"/>
      <c r="I184" s="132"/>
      <c r="J184" s="132"/>
      <c r="K184" s="132"/>
      <c r="L184" s="132"/>
      <c r="M184" s="187"/>
      <c r="N184" s="187"/>
      <c r="O184" s="187"/>
      <c r="P184" s="187"/>
      <c r="Q184" s="187"/>
      <c r="R184" s="187"/>
    </row>
    <row r="185" spans="2:18" s="186" customFormat="1" ht="13.15" customHeight="1" x14ac:dyDescent="0.2">
      <c r="B185" s="132"/>
      <c r="C185" s="132"/>
      <c r="D185" s="132"/>
      <c r="E185" s="132"/>
      <c r="F185" s="132"/>
      <c r="G185" s="132"/>
      <c r="H185" s="132"/>
      <c r="I185" s="132"/>
      <c r="J185" s="132"/>
      <c r="K185" s="132"/>
      <c r="L185" s="132"/>
      <c r="M185" s="187"/>
      <c r="N185" s="187"/>
      <c r="O185" s="187"/>
      <c r="P185" s="187"/>
      <c r="Q185" s="187"/>
      <c r="R185" s="187"/>
    </row>
    <row r="186" spans="2:18" s="186" customFormat="1" ht="13.15" customHeight="1" x14ac:dyDescent="0.2">
      <c r="B186" s="132"/>
      <c r="C186" s="132"/>
      <c r="D186" s="132"/>
      <c r="E186" s="132"/>
      <c r="F186" s="132"/>
      <c r="G186" s="132"/>
      <c r="H186" s="132"/>
      <c r="I186" s="132"/>
      <c r="J186" s="132"/>
      <c r="K186" s="132"/>
      <c r="L186" s="132"/>
      <c r="M186" s="187"/>
      <c r="N186" s="187"/>
      <c r="O186" s="187"/>
      <c r="P186" s="187"/>
      <c r="Q186" s="187"/>
      <c r="R186" s="187"/>
    </row>
    <row r="187" spans="2:18" s="186" customFormat="1" ht="13.15" customHeight="1" x14ac:dyDescent="0.2">
      <c r="B187" s="132"/>
      <c r="C187" s="132"/>
      <c r="D187" s="132"/>
      <c r="E187" s="132"/>
      <c r="F187" s="132"/>
      <c r="G187" s="132"/>
      <c r="H187" s="132"/>
      <c r="I187" s="132"/>
      <c r="J187" s="132"/>
      <c r="K187" s="132"/>
      <c r="L187" s="132"/>
      <c r="M187" s="187"/>
      <c r="N187" s="187"/>
      <c r="O187" s="187"/>
      <c r="P187" s="187"/>
      <c r="Q187" s="187"/>
      <c r="R187" s="187"/>
    </row>
    <row r="188" spans="2:18" s="186" customFormat="1" ht="13.15" customHeight="1" x14ac:dyDescent="0.2">
      <c r="B188" s="132"/>
      <c r="C188" s="132"/>
      <c r="D188" s="132"/>
      <c r="E188" s="132"/>
      <c r="F188" s="132"/>
      <c r="G188" s="132"/>
      <c r="H188" s="132"/>
      <c r="I188" s="132"/>
      <c r="J188" s="132"/>
      <c r="K188" s="132"/>
      <c r="L188" s="132"/>
      <c r="M188" s="187"/>
      <c r="N188" s="187"/>
      <c r="O188" s="187"/>
      <c r="P188" s="187"/>
      <c r="Q188" s="187"/>
      <c r="R188" s="187"/>
    </row>
    <row r="189" spans="2:18" s="186" customFormat="1" ht="13.15" customHeight="1" x14ac:dyDescent="0.2">
      <c r="B189" s="132"/>
      <c r="C189" s="132"/>
      <c r="D189" s="132"/>
      <c r="E189" s="132"/>
      <c r="F189" s="132"/>
      <c r="G189" s="132"/>
      <c r="H189" s="132"/>
      <c r="I189" s="132"/>
      <c r="J189" s="132"/>
      <c r="K189" s="132"/>
      <c r="L189" s="132"/>
      <c r="M189" s="187"/>
      <c r="N189" s="187"/>
      <c r="O189" s="187"/>
      <c r="P189" s="187"/>
      <c r="Q189" s="187"/>
      <c r="R189" s="187"/>
    </row>
    <row r="190" spans="2:18" s="186" customFormat="1" ht="13.15" customHeight="1" x14ac:dyDescent="0.2">
      <c r="B190" s="132"/>
      <c r="C190" s="132"/>
      <c r="D190" s="132"/>
      <c r="E190" s="132"/>
      <c r="F190" s="132"/>
      <c r="G190" s="132"/>
      <c r="H190" s="132"/>
      <c r="I190" s="132"/>
      <c r="J190" s="132"/>
      <c r="K190" s="132"/>
      <c r="L190" s="132"/>
      <c r="M190" s="187"/>
      <c r="N190" s="187"/>
      <c r="O190" s="187"/>
      <c r="P190" s="187"/>
      <c r="Q190" s="187"/>
      <c r="R190" s="187"/>
    </row>
    <row r="191" spans="2:18" s="186" customFormat="1" ht="13.15" customHeight="1" x14ac:dyDescent="0.2">
      <c r="B191" s="132"/>
      <c r="C191" s="132"/>
      <c r="D191" s="132"/>
      <c r="E191" s="132"/>
      <c r="F191" s="132"/>
      <c r="G191" s="132"/>
      <c r="H191" s="132"/>
      <c r="I191" s="132"/>
      <c r="J191" s="132"/>
      <c r="K191" s="132"/>
      <c r="L191" s="132"/>
      <c r="M191" s="187"/>
      <c r="N191" s="187"/>
      <c r="O191" s="187"/>
      <c r="P191" s="187"/>
      <c r="Q191" s="187"/>
      <c r="R191" s="187"/>
    </row>
    <row r="192" spans="2:18" s="186" customFormat="1" ht="13.15" customHeight="1" x14ac:dyDescent="0.2">
      <c r="B192" s="132"/>
      <c r="C192" s="132"/>
      <c r="D192" s="132"/>
      <c r="E192" s="132"/>
      <c r="F192" s="132"/>
      <c r="G192" s="132"/>
      <c r="H192" s="132"/>
      <c r="I192" s="132"/>
      <c r="J192" s="132"/>
      <c r="K192" s="132"/>
      <c r="L192" s="132"/>
      <c r="M192" s="187"/>
      <c r="N192" s="187"/>
      <c r="O192" s="187"/>
      <c r="P192" s="187"/>
      <c r="Q192" s="187"/>
      <c r="R192" s="187"/>
    </row>
    <row r="193" spans="2:18" s="186" customFormat="1" ht="26.45" customHeight="1" x14ac:dyDescent="0.2">
      <c r="B193" s="132"/>
      <c r="C193" s="132"/>
      <c r="D193" s="132"/>
      <c r="E193" s="132"/>
      <c r="F193" s="132"/>
      <c r="G193" s="132"/>
      <c r="H193" s="132"/>
      <c r="I193" s="132"/>
      <c r="J193" s="132"/>
      <c r="K193" s="132"/>
      <c r="L193" s="132"/>
      <c r="M193" s="187"/>
      <c r="N193" s="187"/>
      <c r="O193" s="187"/>
      <c r="P193" s="187"/>
      <c r="Q193" s="187"/>
      <c r="R193" s="187"/>
    </row>
    <row r="194" spans="2:18" s="186" customFormat="1" ht="13.15" customHeight="1" x14ac:dyDescent="0.2">
      <c r="B194" s="132"/>
      <c r="C194" s="132"/>
      <c r="D194" s="132"/>
      <c r="E194" s="132"/>
      <c r="F194" s="132"/>
      <c r="G194" s="132"/>
      <c r="H194" s="132"/>
      <c r="I194" s="132"/>
      <c r="J194" s="132"/>
      <c r="K194" s="132"/>
      <c r="L194" s="132"/>
      <c r="M194" s="187"/>
      <c r="N194" s="187"/>
      <c r="O194" s="187"/>
      <c r="P194" s="187"/>
      <c r="Q194" s="187"/>
      <c r="R194" s="187"/>
    </row>
    <row r="195" spans="2:18" s="186" customFormat="1" ht="26.45" customHeight="1" x14ac:dyDescent="0.2">
      <c r="B195" s="132"/>
      <c r="C195" s="132"/>
      <c r="D195" s="132"/>
      <c r="E195" s="132"/>
      <c r="F195" s="132"/>
      <c r="G195" s="132"/>
      <c r="H195" s="132"/>
      <c r="I195" s="132"/>
      <c r="J195" s="132"/>
      <c r="K195" s="132"/>
      <c r="L195" s="132"/>
      <c r="M195" s="187"/>
      <c r="N195" s="187"/>
      <c r="O195" s="187"/>
      <c r="P195" s="187"/>
      <c r="Q195" s="187"/>
      <c r="R195" s="187"/>
    </row>
    <row r="196" spans="2:18" s="186" customFormat="1" ht="13.15" customHeight="1" x14ac:dyDescent="0.2">
      <c r="B196" s="132"/>
      <c r="C196" s="132"/>
      <c r="D196" s="132"/>
      <c r="E196" s="132"/>
      <c r="F196" s="132"/>
      <c r="G196" s="132"/>
      <c r="H196" s="132"/>
      <c r="I196" s="132"/>
      <c r="J196" s="132"/>
      <c r="K196" s="132"/>
      <c r="L196" s="132"/>
      <c r="M196" s="187"/>
      <c r="N196" s="187"/>
      <c r="O196" s="187"/>
      <c r="P196" s="187"/>
      <c r="Q196" s="187"/>
      <c r="R196" s="187"/>
    </row>
    <row r="197" spans="2:18" s="186" customFormat="1" ht="13.15" customHeight="1" x14ac:dyDescent="0.2">
      <c r="B197" s="132"/>
      <c r="C197" s="132"/>
      <c r="D197" s="132"/>
      <c r="E197" s="132"/>
      <c r="F197" s="132"/>
      <c r="G197" s="132"/>
      <c r="H197" s="132"/>
      <c r="I197" s="132"/>
      <c r="J197" s="132"/>
      <c r="K197" s="132"/>
      <c r="L197" s="132"/>
      <c r="M197" s="187"/>
      <c r="N197" s="187"/>
      <c r="O197" s="187"/>
      <c r="P197" s="187"/>
      <c r="Q197" s="187"/>
      <c r="R197" s="187"/>
    </row>
    <row r="198" spans="2:18" s="186" customFormat="1" ht="13.15" customHeight="1" x14ac:dyDescent="0.2">
      <c r="B198" s="132"/>
      <c r="C198" s="132"/>
      <c r="D198" s="132"/>
      <c r="E198" s="132"/>
      <c r="F198" s="132"/>
      <c r="G198" s="132"/>
      <c r="H198" s="132"/>
      <c r="I198" s="132"/>
      <c r="J198" s="132"/>
      <c r="K198" s="132"/>
      <c r="L198" s="132"/>
      <c r="M198" s="187"/>
      <c r="N198" s="187"/>
      <c r="O198" s="187"/>
      <c r="P198" s="187"/>
      <c r="Q198" s="187"/>
      <c r="R198" s="187"/>
    </row>
    <row r="199" spans="2:18" s="186" customFormat="1" ht="13.15" customHeight="1" x14ac:dyDescent="0.2">
      <c r="B199" s="132"/>
      <c r="C199" s="132"/>
      <c r="D199" s="132"/>
      <c r="E199" s="132"/>
      <c r="F199" s="132"/>
      <c r="G199" s="132"/>
      <c r="H199" s="132"/>
      <c r="I199" s="132"/>
      <c r="J199" s="132"/>
      <c r="K199" s="132"/>
      <c r="L199" s="132"/>
      <c r="M199" s="187"/>
      <c r="N199" s="187"/>
      <c r="O199" s="187"/>
      <c r="P199" s="187"/>
      <c r="Q199" s="187"/>
      <c r="R199" s="187"/>
    </row>
    <row r="200" spans="2:18" s="186" customFormat="1" ht="13.15" customHeight="1" x14ac:dyDescent="0.2">
      <c r="B200" s="132"/>
      <c r="C200" s="132"/>
      <c r="D200" s="132"/>
      <c r="E200" s="132"/>
      <c r="F200" s="132"/>
      <c r="G200" s="132"/>
      <c r="H200" s="132"/>
      <c r="I200" s="132"/>
      <c r="J200" s="132"/>
      <c r="K200" s="132"/>
      <c r="L200" s="132"/>
      <c r="M200" s="187"/>
      <c r="N200" s="187"/>
      <c r="O200" s="187"/>
      <c r="P200" s="187"/>
      <c r="Q200" s="187"/>
      <c r="R200" s="187"/>
    </row>
    <row r="201" spans="2:18" s="186" customFormat="1" ht="13.15" customHeight="1" x14ac:dyDescent="0.2">
      <c r="B201" s="132"/>
      <c r="C201" s="132"/>
      <c r="D201" s="132"/>
      <c r="E201" s="132"/>
      <c r="F201" s="132"/>
      <c r="G201" s="132"/>
      <c r="H201" s="132"/>
      <c r="I201" s="132"/>
      <c r="J201" s="132"/>
      <c r="K201" s="132"/>
      <c r="L201" s="132"/>
      <c r="M201" s="187"/>
      <c r="N201" s="187"/>
      <c r="O201" s="187"/>
      <c r="P201" s="187"/>
      <c r="Q201" s="187"/>
      <c r="R201" s="187"/>
    </row>
    <row r="202" spans="2:18" s="186" customFormat="1" ht="13.15" customHeight="1" x14ac:dyDescent="0.2">
      <c r="B202" s="132"/>
      <c r="C202" s="132"/>
      <c r="D202" s="132"/>
      <c r="E202" s="132"/>
      <c r="F202" s="132"/>
      <c r="G202" s="132"/>
      <c r="H202" s="132"/>
      <c r="I202" s="132"/>
      <c r="J202" s="132"/>
      <c r="K202" s="132"/>
      <c r="L202" s="132"/>
      <c r="M202" s="187"/>
      <c r="N202" s="187"/>
      <c r="O202" s="187"/>
      <c r="P202" s="187"/>
      <c r="Q202" s="187"/>
      <c r="R202" s="187"/>
    </row>
    <row r="203" spans="2:18" s="186" customFormat="1" ht="13.15" customHeight="1" x14ac:dyDescent="0.2">
      <c r="B203" s="132"/>
      <c r="C203" s="132"/>
      <c r="D203" s="132"/>
      <c r="E203" s="132"/>
      <c r="F203" s="132"/>
      <c r="G203" s="132"/>
      <c r="H203" s="132"/>
      <c r="I203" s="132"/>
      <c r="J203" s="132"/>
      <c r="K203" s="132"/>
      <c r="L203" s="132"/>
      <c r="M203" s="187"/>
      <c r="N203" s="187"/>
      <c r="O203" s="187"/>
      <c r="P203" s="187"/>
      <c r="Q203" s="187"/>
      <c r="R203" s="187"/>
    </row>
    <row r="204" spans="2:18" s="186" customFormat="1" ht="13.15" customHeight="1" x14ac:dyDescent="0.2">
      <c r="B204" s="132"/>
      <c r="C204" s="132"/>
      <c r="D204" s="132"/>
      <c r="E204" s="132"/>
      <c r="F204" s="132"/>
      <c r="G204" s="132"/>
      <c r="H204" s="132"/>
      <c r="I204" s="132"/>
      <c r="J204" s="132"/>
      <c r="K204" s="132"/>
      <c r="L204" s="132"/>
      <c r="M204" s="187"/>
      <c r="N204" s="187"/>
      <c r="O204" s="187"/>
      <c r="P204" s="187"/>
      <c r="Q204" s="187"/>
      <c r="R204" s="187"/>
    </row>
    <row r="205" spans="2:18" s="186" customFormat="1" ht="13.15" customHeight="1" x14ac:dyDescent="0.2">
      <c r="B205" s="132"/>
      <c r="C205" s="132"/>
      <c r="D205" s="132"/>
      <c r="E205" s="132"/>
      <c r="F205" s="132"/>
      <c r="G205" s="132"/>
      <c r="H205" s="132"/>
      <c r="I205" s="132"/>
      <c r="J205" s="132"/>
      <c r="K205" s="132"/>
      <c r="L205" s="132"/>
      <c r="M205" s="187"/>
      <c r="N205" s="187"/>
      <c r="O205" s="187"/>
      <c r="P205" s="187"/>
      <c r="Q205" s="187"/>
      <c r="R205" s="187"/>
    </row>
    <row r="206" spans="2:18" s="186" customFormat="1" ht="13.15" customHeight="1" x14ac:dyDescent="0.2">
      <c r="B206" s="132"/>
      <c r="C206" s="132"/>
      <c r="D206" s="132"/>
      <c r="E206" s="132"/>
      <c r="F206" s="132"/>
      <c r="G206" s="132"/>
      <c r="H206" s="132"/>
      <c r="I206" s="132"/>
      <c r="J206" s="132"/>
      <c r="K206" s="132"/>
      <c r="L206" s="132"/>
      <c r="M206" s="187"/>
      <c r="N206" s="187"/>
      <c r="O206" s="187"/>
      <c r="P206" s="187"/>
      <c r="Q206" s="187"/>
      <c r="R206" s="187"/>
    </row>
    <row r="207" spans="2:18" s="186" customFormat="1" ht="13.15" customHeight="1" x14ac:dyDescent="0.2">
      <c r="B207" s="132"/>
      <c r="C207" s="132"/>
      <c r="D207" s="132"/>
      <c r="E207" s="132"/>
      <c r="F207" s="132"/>
      <c r="G207" s="132"/>
      <c r="H207" s="132"/>
      <c r="I207" s="132"/>
      <c r="J207" s="132"/>
      <c r="K207" s="132"/>
      <c r="L207" s="132"/>
      <c r="M207" s="187"/>
      <c r="N207" s="187"/>
      <c r="O207" s="187"/>
      <c r="P207" s="187"/>
      <c r="Q207" s="187"/>
      <c r="R207" s="187"/>
    </row>
    <row r="208" spans="2:18" s="186" customFormat="1" ht="13.15" customHeight="1" x14ac:dyDescent="0.2">
      <c r="B208" s="132"/>
      <c r="C208" s="132"/>
      <c r="D208" s="132"/>
      <c r="E208" s="132"/>
      <c r="F208" s="132"/>
      <c r="G208" s="132"/>
      <c r="H208" s="132"/>
      <c r="I208" s="132"/>
      <c r="J208" s="132"/>
      <c r="K208" s="132"/>
      <c r="L208" s="132"/>
      <c r="M208" s="187"/>
      <c r="N208" s="187"/>
      <c r="O208" s="187"/>
      <c r="P208" s="187"/>
      <c r="Q208" s="187"/>
      <c r="R208" s="187"/>
    </row>
    <row r="209" spans="2:18" s="186" customFormat="1" ht="13.15" customHeight="1" x14ac:dyDescent="0.2">
      <c r="B209" s="132"/>
      <c r="C209" s="132"/>
      <c r="D209" s="132"/>
      <c r="E209" s="132"/>
      <c r="F209" s="132"/>
      <c r="G209" s="132"/>
      <c r="H209" s="132"/>
      <c r="I209" s="132"/>
      <c r="J209" s="132"/>
      <c r="K209" s="132"/>
      <c r="L209" s="132"/>
      <c r="M209" s="187"/>
      <c r="N209" s="187"/>
      <c r="O209" s="187"/>
      <c r="P209" s="187"/>
      <c r="Q209" s="187"/>
      <c r="R209" s="187"/>
    </row>
    <row r="210" spans="2:18" s="186" customFormat="1" ht="13.15" customHeight="1" x14ac:dyDescent="0.2">
      <c r="B210" s="132"/>
      <c r="C210" s="132"/>
      <c r="D210" s="132"/>
      <c r="E210" s="132"/>
      <c r="F210" s="132"/>
      <c r="G210" s="132"/>
      <c r="H210" s="132"/>
      <c r="I210" s="132"/>
      <c r="J210" s="132"/>
      <c r="K210" s="132"/>
      <c r="L210" s="132"/>
      <c r="M210" s="187"/>
      <c r="N210" s="187"/>
      <c r="O210" s="187"/>
      <c r="P210" s="187"/>
      <c r="Q210" s="187"/>
      <c r="R210" s="187"/>
    </row>
    <row r="211" spans="2:18" s="186" customFormat="1" ht="13.15" customHeight="1" x14ac:dyDescent="0.2">
      <c r="B211" s="132"/>
      <c r="C211" s="132"/>
      <c r="D211" s="132"/>
      <c r="E211" s="132"/>
      <c r="F211" s="132"/>
      <c r="G211" s="132"/>
      <c r="H211" s="132"/>
      <c r="I211" s="132"/>
      <c r="J211" s="132"/>
      <c r="K211" s="132"/>
      <c r="L211" s="132"/>
      <c r="M211" s="187"/>
      <c r="N211" s="187"/>
      <c r="O211" s="187"/>
      <c r="P211" s="187"/>
      <c r="Q211" s="187"/>
      <c r="R211" s="187"/>
    </row>
    <row r="212" spans="2:18" s="186" customFormat="1" ht="13.15" customHeight="1" x14ac:dyDescent="0.2">
      <c r="B212" s="132"/>
      <c r="C212" s="132"/>
      <c r="D212" s="132"/>
      <c r="E212" s="132"/>
      <c r="F212" s="132"/>
      <c r="G212" s="132"/>
      <c r="H212" s="132"/>
      <c r="I212" s="132"/>
      <c r="J212" s="132"/>
      <c r="K212" s="132"/>
      <c r="L212" s="132"/>
      <c r="M212" s="187"/>
      <c r="N212" s="187"/>
      <c r="O212" s="187"/>
      <c r="P212" s="187"/>
      <c r="Q212" s="187"/>
      <c r="R212" s="187"/>
    </row>
    <row r="213" spans="2:18" s="186" customFormat="1" ht="13.15" customHeight="1" x14ac:dyDescent="0.2">
      <c r="B213" s="132"/>
      <c r="C213" s="132"/>
      <c r="D213" s="132"/>
      <c r="E213" s="132"/>
      <c r="F213" s="132"/>
      <c r="G213" s="132"/>
      <c r="H213" s="132"/>
      <c r="I213" s="132"/>
      <c r="J213" s="132"/>
      <c r="K213" s="132"/>
      <c r="L213" s="132"/>
      <c r="M213" s="187"/>
      <c r="N213" s="187"/>
      <c r="O213" s="187"/>
      <c r="P213" s="187"/>
      <c r="Q213" s="187"/>
      <c r="R213" s="187"/>
    </row>
    <row r="214" spans="2:18" s="186" customFormat="1" ht="13.15" customHeight="1" x14ac:dyDescent="0.2">
      <c r="B214" s="132"/>
      <c r="C214" s="132"/>
      <c r="D214" s="132"/>
      <c r="E214" s="132"/>
      <c r="F214" s="132"/>
      <c r="G214" s="132"/>
      <c r="H214" s="132"/>
      <c r="I214" s="132"/>
      <c r="J214" s="132"/>
      <c r="K214" s="132"/>
      <c r="L214" s="132"/>
      <c r="M214" s="187"/>
      <c r="N214" s="187"/>
      <c r="O214" s="187"/>
      <c r="P214" s="187"/>
      <c r="Q214" s="187"/>
      <c r="R214" s="187"/>
    </row>
    <row r="215" spans="2:18" s="186" customFormat="1" ht="13.15" customHeight="1" x14ac:dyDescent="0.2">
      <c r="B215" s="132"/>
      <c r="C215" s="132"/>
      <c r="D215" s="132"/>
      <c r="E215" s="132"/>
      <c r="F215" s="132"/>
      <c r="G215" s="132"/>
      <c r="H215" s="132"/>
      <c r="I215" s="132"/>
      <c r="J215" s="132"/>
      <c r="K215" s="132"/>
      <c r="L215" s="132"/>
      <c r="M215" s="187"/>
      <c r="N215" s="187"/>
      <c r="O215" s="187"/>
      <c r="P215" s="187"/>
      <c r="Q215" s="187"/>
      <c r="R215" s="187"/>
    </row>
    <row r="216" spans="2:18" s="186" customFormat="1" ht="13.15" customHeight="1" x14ac:dyDescent="0.2">
      <c r="B216" s="132"/>
      <c r="C216" s="132"/>
      <c r="D216" s="132"/>
      <c r="E216" s="132"/>
      <c r="F216" s="132"/>
      <c r="G216" s="132"/>
      <c r="H216" s="132"/>
      <c r="I216" s="132"/>
      <c r="J216" s="132"/>
      <c r="K216" s="132"/>
      <c r="L216" s="132"/>
      <c r="M216" s="187"/>
      <c r="N216" s="187"/>
      <c r="O216" s="187"/>
      <c r="P216" s="187"/>
      <c r="Q216" s="187"/>
      <c r="R216" s="187"/>
    </row>
    <row r="217" spans="2:18" s="186" customFormat="1" ht="13.15" customHeight="1" x14ac:dyDescent="0.2">
      <c r="B217" s="132"/>
      <c r="C217" s="132"/>
      <c r="D217" s="132"/>
      <c r="E217" s="132"/>
      <c r="F217" s="132"/>
      <c r="G217" s="132"/>
      <c r="H217" s="132"/>
      <c r="I217" s="132"/>
      <c r="J217" s="132"/>
      <c r="K217" s="132"/>
      <c r="L217" s="132"/>
      <c r="M217" s="187"/>
      <c r="N217" s="187"/>
      <c r="O217" s="187"/>
      <c r="P217" s="187"/>
      <c r="Q217" s="187"/>
      <c r="R217" s="187"/>
    </row>
    <row r="218" spans="2:18" s="186" customFormat="1" ht="13.15" customHeight="1" x14ac:dyDescent="0.2">
      <c r="B218" s="132"/>
      <c r="C218" s="132"/>
      <c r="D218" s="132"/>
      <c r="E218" s="132"/>
      <c r="F218" s="132"/>
      <c r="G218" s="132"/>
      <c r="H218" s="132"/>
      <c r="I218" s="132"/>
      <c r="J218" s="132"/>
      <c r="K218" s="132"/>
      <c r="L218" s="132"/>
      <c r="M218" s="187"/>
      <c r="N218" s="187"/>
      <c r="O218" s="187"/>
      <c r="P218" s="187"/>
      <c r="Q218" s="187"/>
      <c r="R218" s="187"/>
    </row>
    <row r="219" spans="2:18" s="186" customFormat="1" ht="13.15" customHeight="1" x14ac:dyDescent="0.2">
      <c r="B219" s="132"/>
      <c r="C219" s="132"/>
      <c r="D219" s="132"/>
      <c r="E219" s="132"/>
      <c r="F219" s="132"/>
      <c r="G219" s="132"/>
      <c r="H219" s="132"/>
      <c r="I219" s="132"/>
      <c r="J219" s="132"/>
      <c r="K219" s="132"/>
      <c r="L219" s="132"/>
      <c r="M219" s="187"/>
      <c r="N219" s="187"/>
      <c r="O219" s="187"/>
      <c r="P219" s="187"/>
      <c r="Q219" s="187"/>
      <c r="R219" s="187"/>
    </row>
    <row r="220" spans="2:18" s="186" customFormat="1" ht="13.15" customHeight="1" x14ac:dyDescent="0.2">
      <c r="B220" s="132"/>
      <c r="C220" s="132"/>
      <c r="D220" s="132"/>
      <c r="E220" s="132"/>
      <c r="F220" s="132"/>
      <c r="G220" s="132"/>
      <c r="H220" s="132"/>
      <c r="I220" s="132"/>
      <c r="J220" s="132"/>
      <c r="K220" s="132"/>
      <c r="L220" s="132"/>
      <c r="M220" s="187"/>
      <c r="N220" s="187"/>
      <c r="O220" s="187"/>
      <c r="P220" s="187"/>
      <c r="Q220" s="187"/>
      <c r="R220" s="187"/>
    </row>
    <row r="221" spans="2:18" s="186" customFormat="1" ht="13.15" customHeight="1" x14ac:dyDescent="0.2">
      <c r="B221" s="132"/>
      <c r="C221" s="132"/>
      <c r="D221" s="132"/>
      <c r="E221" s="132"/>
      <c r="F221" s="132"/>
      <c r="G221" s="132"/>
      <c r="H221" s="132"/>
      <c r="I221" s="132"/>
      <c r="J221" s="132"/>
      <c r="K221" s="132"/>
      <c r="L221" s="132"/>
      <c r="M221" s="187"/>
      <c r="N221" s="187"/>
      <c r="O221" s="187"/>
      <c r="P221" s="187"/>
      <c r="Q221" s="187"/>
      <c r="R221" s="187"/>
    </row>
    <row r="222" spans="2:18" s="186" customFormat="1" ht="13.15" customHeight="1" x14ac:dyDescent="0.2">
      <c r="B222" s="132"/>
      <c r="C222" s="132"/>
      <c r="D222" s="132"/>
      <c r="E222" s="132"/>
      <c r="F222" s="132"/>
      <c r="G222" s="132"/>
      <c r="H222" s="132"/>
      <c r="I222" s="132"/>
      <c r="J222" s="132"/>
      <c r="K222" s="132"/>
      <c r="L222" s="132"/>
      <c r="M222" s="187"/>
      <c r="N222" s="187"/>
      <c r="O222" s="187"/>
      <c r="P222" s="187"/>
      <c r="Q222" s="187"/>
      <c r="R222" s="187"/>
    </row>
    <row r="223" spans="2:18" s="186" customFormat="1" ht="13.15" customHeight="1" x14ac:dyDescent="0.2">
      <c r="B223" s="132"/>
      <c r="C223" s="132"/>
      <c r="D223" s="132"/>
      <c r="E223" s="132"/>
      <c r="F223" s="132"/>
      <c r="G223" s="132"/>
      <c r="H223" s="132"/>
      <c r="I223" s="132"/>
      <c r="J223" s="132"/>
      <c r="K223" s="132"/>
      <c r="L223" s="132"/>
      <c r="M223" s="187"/>
      <c r="N223" s="187"/>
      <c r="O223" s="187"/>
      <c r="P223" s="187"/>
      <c r="Q223" s="187"/>
      <c r="R223" s="187"/>
    </row>
    <row r="224" spans="2:18" s="186" customFormat="1" ht="13.15" customHeight="1" x14ac:dyDescent="0.2">
      <c r="B224" s="132"/>
      <c r="C224" s="132"/>
      <c r="D224" s="132"/>
      <c r="E224" s="132"/>
      <c r="F224" s="132"/>
      <c r="G224" s="132"/>
      <c r="H224" s="132"/>
      <c r="I224" s="132"/>
      <c r="J224" s="132"/>
      <c r="K224" s="132"/>
      <c r="L224" s="132"/>
      <c r="M224" s="187"/>
      <c r="N224" s="187"/>
      <c r="O224" s="187"/>
      <c r="P224" s="187"/>
      <c r="Q224" s="187"/>
      <c r="R224" s="187"/>
    </row>
    <row r="225" spans="2:18" s="186" customFormat="1" ht="13.15" customHeight="1" x14ac:dyDescent="0.2">
      <c r="B225" s="132"/>
      <c r="C225" s="132"/>
      <c r="D225" s="132"/>
      <c r="E225" s="132"/>
      <c r="F225" s="132"/>
      <c r="G225" s="132"/>
      <c r="H225" s="132"/>
      <c r="I225" s="132"/>
      <c r="J225" s="132"/>
      <c r="K225" s="132"/>
      <c r="L225" s="132"/>
      <c r="M225" s="187"/>
      <c r="N225" s="187"/>
      <c r="O225" s="187"/>
      <c r="P225" s="187"/>
      <c r="Q225" s="187"/>
      <c r="R225" s="187"/>
    </row>
    <row r="226" spans="2:18" s="186" customFormat="1" ht="13.15" customHeight="1" x14ac:dyDescent="0.2">
      <c r="B226" s="132"/>
      <c r="C226" s="132"/>
      <c r="D226" s="132"/>
      <c r="E226" s="132"/>
      <c r="F226" s="132"/>
      <c r="G226" s="132"/>
      <c r="H226" s="132"/>
      <c r="I226" s="132"/>
      <c r="J226" s="132"/>
      <c r="K226" s="132"/>
      <c r="L226" s="132"/>
      <c r="M226" s="187"/>
      <c r="N226" s="187"/>
      <c r="O226" s="187"/>
      <c r="P226" s="187"/>
      <c r="Q226" s="187"/>
      <c r="R226" s="187"/>
    </row>
    <row r="227" spans="2:18" s="186" customFormat="1" ht="13.15" customHeight="1" x14ac:dyDescent="0.2">
      <c r="B227" s="132"/>
      <c r="C227" s="132"/>
      <c r="D227" s="132"/>
      <c r="E227" s="132"/>
      <c r="F227" s="132"/>
      <c r="G227" s="132"/>
      <c r="H227" s="132"/>
      <c r="I227" s="132"/>
      <c r="J227" s="132"/>
      <c r="K227" s="132"/>
      <c r="L227" s="132"/>
      <c r="M227" s="187"/>
      <c r="N227" s="187"/>
      <c r="O227" s="187"/>
      <c r="P227" s="187"/>
      <c r="Q227" s="187"/>
      <c r="R227" s="187"/>
    </row>
    <row r="228" spans="2:18" s="186" customFormat="1" ht="13.15" customHeight="1" x14ac:dyDescent="0.2">
      <c r="B228" s="132"/>
      <c r="C228" s="132"/>
      <c r="D228" s="132"/>
      <c r="E228" s="132"/>
      <c r="F228" s="132"/>
      <c r="G228" s="132"/>
      <c r="H228" s="132"/>
      <c r="I228" s="132"/>
      <c r="J228" s="132"/>
      <c r="K228" s="132"/>
      <c r="L228" s="132"/>
      <c r="M228" s="187"/>
      <c r="N228" s="187"/>
      <c r="O228" s="187"/>
      <c r="P228" s="187"/>
      <c r="Q228" s="187"/>
      <c r="R228" s="187"/>
    </row>
    <row r="229" spans="2:18" s="186" customFormat="1" ht="13.15" customHeight="1" x14ac:dyDescent="0.2">
      <c r="B229" s="132"/>
      <c r="C229" s="132"/>
      <c r="D229" s="132"/>
      <c r="E229" s="132"/>
      <c r="F229" s="132"/>
      <c r="G229" s="132"/>
      <c r="H229" s="132"/>
      <c r="I229" s="132"/>
      <c r="J229" s="132"/>
      <c r="K229" s="132"/>
      <c r="L229" s="132"/>
      <c r="M229" s="187"/>
      <c r="N229" s="187"/>
      <c r="O229" s="187"/>
      <c r="P229" s="187"/>
      <c r="Q229" s="187"/>
      <c r="R229" s="187"/>
    </row>
    <row r="230" spans="2:18" s="186" customFormat="1" ht="13.15" customHeight="1" x14ac:dyDescent="0.2">
      <c r="B230" s="132"/>
      <c r="C230" s="132"/>
      <c r="D230" s="132"/>
      <c r="E230" s="132"/>
      <c r="F230" s="132"/>
      <c r="G230" s="132"/>
      <c r="H230" s="132"/>
      <c r="I230" s="132"/>
      <c r="J230" s="132"/>
      <c r="K230" s="132"/>
      <c r="L230" s="132"/>
      <c r="M230" s="187"/>
      <c r="N230" s="187"/>
      <c r="O230" s="187"/>
      <c r="P230" s="187"/>
      <c r="Q230" s="187"/>
      <c r="R230" s="187"/>
    </row>
    <row r="231" spans="2:18" s="186" customFormat="1" ht="13.15" customHeight="1" x14ac:dyDescent="0.2">
      <c r="B231" s="132"/>
      <c r="C231" s="132"/>
      <c r="D231" s="132"/>
      <c r="E231" s="132"/>
      <c r="F231" s="132"/>
      <c r="G231" s="132"/>
      <c r="H231" s="132"/>
      <c r="I231" s="132"/>
      <c r="J231" s="132"/>
      <c r="K231" s="132"/>
      <c r="L231" s="132"/>
      <c r="M231" s="187"/>
      <c r="N231" s="187"/>
      <c r="O231" s="187"/>
      <c r="P231" s="187"/>
      <c r="Q231" s="187"/>
      <c r="R231" s="187"/>
    </row>
    <row r="232" spans="2:18" s="186" customFormat="1" ht="13.15" customHeight="1" x14ac:dyDescent="0.2">
      <c r="B232" s="132"/>
      <c r="C232" s="132"/>
      <c r="D232" s="132"/>
      <c r="E232" s="132"/>
      <c r="F232" s="132"/>
      <c r="G232" s="132"/>
      <c r="H232" s="132"/>
      <c r="I232" s="132"/>
      <c r="J232" s="132"/>
      <c r="K232" s="132"/>
      <c r="L232" s="132"/>
      <c r="M232" s="187"/>
      <c r="N232" s="187"/>
      <c r="O232" s="187"/>
      <c r="P232" s="187"/>
      <c r="Q232" s="187"/>
      <c r="R232" s="187"/>
    </row>
    <row r="233" spans="2:18" s="186" customFormat="1" ht="13.15" customHeight="1" x14ac:dyDescent="0.2">
      <c r="B233" s="132"/>
      <c r="C233" s="132"/>
      <c r="D233" s="132"/>
      <c r="E233" s="132"/>
      <c r="F233" s="132"/>
      <c r="G233" s="132"/>
      <c r="H233" s="132"/>
      <c r="I233" s="132"/>
      <c r="J233" s="132"/>
      <c r="K233" s="132"/>
      <c r="L233" s="132"/>
      <c r="M233" s="187"/>
      <c r="N233" s="187"/>
      <c r="O233" s="187"/>
      <c r="P233" s="187"/>
      <c r="Q233" s="187"/>
      <c r="R233" s="187"/>
    </row>
    <row r="234" spans="2:18" s="186" customFormat="1" ht="13.15" customHeight="1" x14ac:dyDescent="0.2">
      <c r="B234" s="132"/>
      <c r="C234" s="132"/>
      <c r="D234" s="132"/>
      <c r="E234" s="132"/>
      <c r="F234" s="132"/>
      <c r="G234" s="132"/>
      <c r="H234" s="132"/>
      <c r="I234" s="132"/>
      <c r="J234" s="132"/>
      <c r="K234" s="132"/>
      <c r="L234" s="132"/>
      <c r="M234" s="187"/>
      <c r="N234" s="187"/>
      <c r="O234" s="187"/>
      <c r="P234" s="187"/>
      <c r="Q234" s="187"/>
      <c r="R234" s="187"/>
    </row>
    <row r="235" spans="2:18" s="186" customFormat="1" ht="13.15" customHeight="1" x14ac:dyDescent="0.2">
      <c r="B235" s="132"/>
      <c r="C235" s="132"/>
      <c r="D235" s="132"/>
      <c r="E235" s="132"/>
      <c r="F235" s="132"/>
      <c r="G235" s="132"/>
      <c r="H235" s="132"/>
      <c r="I235" s="132"/>
      <c r="J235" s="132"/>
      <c r="K235" s="132"/>
      <c r="L235" s="132"/>
      <c r="M235" s="187"/>
      <c r="N235" s="187"/>
      <c r="O235" s="187"/>
      <c r="P235" s="187"/>
      <c r="Q235" s="187"/>
      <c r="R235" s="187"/>
    </row>
    <row r="236" spans="2:18" s="186" customFormat="1" ht="13.15" customHeight="1" x14ac:dyDescent="0.2">
      <c r="B236" s="132"/>
      <c r="C236" s="132"/>
      <c r="D236" s="132"/>
      <c r="E236" s="132"/>
      <c r="F236" s="132"/>
      <c r="G236" s="132"/>
      <c r="H236" s="132"/>
      <c r="I236" s="132"/>
      <c r="J236" s="132"/>
      <c r="K236" s="132"/>
      <c r="L236" s="132"/>
      <c r="M236" s="187"/>
      <c r="N236" s="187"/>
      <c r="O236" s="187"/>
      <c r="P236" s="187"/>
      <c r="Q236" s="187"/>
      <c r="R236" s="187"/>
    </row>
    <row r="237" spans="2:18" s="186" customFormat="1" ht="13.15" customHeight="1" x14ac:dyDescent="0.2">
      <c r="B237" s="132"/>
      <c r="C237" s="132"/>
      <c r="D237" s="132"/>
      <c r="E237" s="132"/>
      <c r="F237" s="132"/>
      <c r="G237" s="132"/>
      <c r="H237" s="132"/>
      <c r="I237" s="132"/>
      <c r="J237" s="132"/>
      <c r="K237" s="132"/>
      <c r="L237" s="132"/>
      <c r="M237" s="187"/>
      <c r="N237" s="187"/>
      <c r="O237" s="187"/>
      <c r="P237" s="187"/>
      <c r="Q237" s="187"/>
      <c r="R237" s="187"/>
    </row>
    <row r="238" spans="2:18" s="186" customFormat="1" ht="13.15" customHeight="1" x14ac:dyDescent="0.2">
      <c r="B238" s="132"/>
      <c r="C238" s="132"/>
      <c r="D238" s="132"/>
      <c r="E238" s="132"/>
      <c r="F238" s="132"/>
      <c r="G238" s="132"/>
      <c r="H238" s="132"/>
      <c r="I238" s="132"/>
      <c r="J238" s="132"/>
      <c r="K238" s="132"/>
      <c r="L238" s="132"/>
      <c r="M238" s="187"/>
      <c r="N238" s="187"/>
      <c r="O238" s="187"/>
      <c r="P238" s="187"/>
      <c r="Q238" s="187"/>
      <c r="R238" s="187"/>
    </row>
    <row r="239" spans="2:18" s="186" customFormat="1" ht="13.15" customHeight="1" x14ac:dyDescent="0.2">
      <c r="B239" s="132"/>
      <c r="C239" s="132"/>
      <c r="D239" s="132"/>
      <c r="E239" s="132"/>
      <c r="F239" s="132"/>
      <c r="G239" s="132"/>
      <c r="H239" s="132"/>
      <c r="I239" s="132"/>
      <c r="J239" s="132"/>
      <c r="K239" s="132"/>
      <c r="L239" s="132"/>
      <c r="M239" s="187"/>
      <c r="N239" s="187"/>
      <c r="O239" s="187"/>
      <c r="P239" s="187"/>
      <c r="Q239" s="187"/>
      <c r="R239" s="187"/>
    </row>
    <row r="240" spans="2:18" s="186" customFormat="1" ht="13.15" customHeight="1" x14ac:dyDescent="0.2">
      <c r="B240" s="132"/>
      <c r="C240" s="132"/>
      <c r="D240" s="132"/>
      <c r="E240" s="132"/>
      <c r="F240" s="132"/>
      <c r="G240" s="132"/>
      <c r="H240" s="132"/>
      <c r="I240" s="132"/>
      <c r="J240" s="132"/>
      <c r="K240" s="132"/>
      <c r="L240" s="132"/>
      <c r="M240" s="187"/>
      <c r="N240" s="187"/>
      <c r="O240" s="187"/>
      <c r="P240" s="187"/>
      <c r="Q240" s="187"/>
      <c r="R240" s="187"/>
    </row>
    <row r="241" spans="2:18" s="186" customFormat="1" ht="13.15" customHeight="1" x14ac:dyDescent="0.2">
      <c r="B241" s="132"/>
      <c r="C241" s="132"/>
      <c r="D241" s="132"/>
      <c r="E241" s="132"/>
      <c r="F241" s="132"/>
      <c r="G241" s="132"/>
      <c r="H241" s="132"/>
      <c r="I241" s="132"/>
      <c r="J241" s="132"/>
      <c r="K241" s="132"/>
      <c r="L241" s="132"/>
      <c r="M241" s="187"/>
      <c r="N241" s="187"/>
      <c r="O241" s="187"/>
      <c r="P241" s="187"/>
      <c r="Q241" s="187"/>
      <c r="R241" s="187"/>
    </row>
    <row r="242" spans="2:18" s="186" customFormat="1" ht="13.15" customHeight="1" x14ac:dyDescent="0.2">
      <c r="B242" s="132"/>
      <c r="C242" s="132"/>
      <c r="D242" s="132"/>
      <c r="E242" s="132"/>
      <c r="F242" s="132"/>
      <c r="G242" s="132"/>
      <c r="H242" s="132"/>
      <c r="I242" s="132"/>
      <c r="J242" s="132"/>
      <c r="K242" s="132"/>
      <c r="L242" s="132"/>
      <c r="M242" s="187"/>
      <c r="N242" s="187"/>
      <c r="O242" s="187"/>
      <c r="P242" s="187"/>
      <c r="Q242" s="187"/>
      <c r="R242" s="187"/>
    </row>
    <row r="243" spans="2:18" s="186" customFormat="1" ht="13.15" customHeight="1" x14ac:dyDescent="0.2">
      <c r="B243" s="132"/>
      <c r="C243" s="132"/>
      <c r="D243" s="132"/>
      <c r="E243" s="132"/>
      <c r="F243" s="132"/>
      <c r="G243" s="132"/>
      <c r="H243" s="132"/>
      <c r="I243" s="132"/>
      <c r="J243" s="132"/>
      <c r="K243" s="132"/>
      <c r="L243" s="132"/>
      <c r="M243" s="187"/>
      <c r="N243" s="187"/>
      <c r="O243" s="187"/>
      <c r="P243" s="187"/>
      <c r="Q243" s="187"/>
      <c r="R243" s="187"/>
    </row>
    <row r="244" spans="2:18" s="186" customFormat="1" ht="13.15" customHeight="1" x14ac:dyDescent="0.2">
      <c r="B244" s="132"/>
      <c r="C244" s="132"/>
      <c r="D244" s="132"/>
      <c r="E244" s="132"/>
      <c r="F244" s="132"/>
      <c r="G244" s="132"/>
      <c r="H244" s="132"/>
      <c r="I244" s="132"/>
      <c r="J244" s="132"/>
      <c r="K244" s="132"/>
      <c r="L244" s="132"/>
      <c r="M244" s="187"/>
      <c r="N244" s="187"/>
      <c r="O244" s="187"/>
      <c r="P244" s="187"/>
      <c r="Q244" s="187"/>
      <c r="R244" s="187"/>
    </row>
    <row r="245" spans="2:18" s="186" customFormat="1" ht="13.15" customHeight="1" x14ac:dyDescent="0.2">
      <c r="B245" s="132"/>
      <c r="C245" s="132"/>
      <c r="D245" s="132"/>
      <c r="E245" s="132"/>
      <c r="F245" s="132"/>
      <c r="G245" s="132"/>
      <c r="H245" s="132"/>
      <c r="I245" s="132"/>
      <c r="J245" s="132"/>
      <c r="K245" s="132"/>
      <c r="L245" s="132"/>
      <c r="M245" s="187"/>
      <c r="N245" s="187"/>
      <c r="O245" s="187"/>
      <c r="P245" s="187"/>
      <c r="Q245" s="187"/>
      <c r="R245" s="187"/>
    </row>
    <row r="246" spans="2:18" s="186" customFormat="1" ht="13.15" customHeight="1" x14ac:dyDescent="0.2">
      <c r="B246" s="132"/>
      <c r="C246" s="132"/>
      <c r="D246" s="132"/>
      <c r="E246" s="132"/>
      <c r="F246" s="132"/>
      <c r="G246" s="132"/>
      <c r="H246" s="132"/>
      <c r="I246" s="132"/>
      <c r="J246" s="132"/>
      <c r="K246" s="132"/>
      <c r="L246" s="132"/>
      <c r="M246" s="187"/>
      <c r="N246" s="187"/>
      <c r="O246" s="187"/>
      <c r="P246" s="187"/>
      <c r="Q246" s="187"/>
      <c r="R246" s="187"/>
    </row>
    <row r="247" spans="2:18" s="186" customFormat="1" ht="13.15" customHeight="1" x14ac:dyDescent="0.2">
      <c r="B247" s="132"/>
      <c r="C247" s="132"/>
      <c r="D247" s="132"/>
      <c r="E247" s="132"/>
      <c r="F247" s="132"/>
      <c r="G247" s="132"/>
      <c r="H247" s="132"/>
      <c r="I247" s="132"/>
      <c r="J247" s="132"/>
      <c r="K247" s="132"/>
      <c r="L247" s="132"/>
      <c r="M247" s="187"/>
      <c r="N247" s="187"/>
      <c r="O247" s="187"/>
      <c r="P247" s="187"/>
      <c r="Q247" s="187"/>
      <c r="R247" s="187"/>
    </row>
    <row r="248" spans="2:18" s="186" customFormat="1" ht="13.15" customHeight="1" x14ac:dyDescent="0.2">
      <c r="B248" s="132"/>
      <c r="C248" s="132"/>
      <c r="D248" s="132"/>
      <c r="E248" s="132"/>
      <c r="F248" s="132"/>
      <c r="G248" s="132"/>
      <c r="H248" s="132"/>
      <c r="I248" s="132"/>
      <c r="J248" s="132"/>
      <c r="K248" s="132"/>
      <c r="L248" s="132"/>
      <c r="M248" s="187"/>
      <c r="N248" s="187"/>
      <c r="O248" s="187"/>
      <c r="P248" s="187"/>
      <c r="Q248" s="187"/>
      <c r="R248" s="187"/>
    </row>
    <row r="249" spans="2:18" s="186" customFormat="1" ht="13.15" customHeight="1" x14ac:dyDescent="0.2">
      <c r="B249" s="132"/>
      <c r="C249" s="132"/>
      <c r="D249" s="132"/>
      <c r="E249" s="132"/>
      <c r="F249" s="132"/>
      <c r="G249" s="132"/>
      <c r="H249" s="132"/>
      <c r="I249" s="132"/>
      <c r="J249" s="132"/>
      <c r="K249" s="132"/>
      <c r="L249" s="132"/>
      <c r="M249" s="187"/>
      <c r="N249" s="187"/>
      <c r="O249" s="187"/>
      <c r="P249" s="187"/>
      <c r="Q249" s="187"/>
      <c r="R249" s="187"/>
    </row>
    <row r="250" spans="2:18" s="186" customFormat="1" ht="13.15" customHeight="1" x14ac:dyDescent="0.2">
      <c r="B250" s="132"/>
      <c r="C250" s="132"/>
      <c r="D250" s="132"/>
      <c r="E250" s="132"/>
      <c r="F250" s="132"/>
      <c r="G250" s="132"/>
      <c r="H250" s="132"/>
      <c r="I250" s="132"/>
      <c r="J250" s="132"/>
      <c r="K250" s="132"/>
      <c r="L250" s="132"/>
      <c r="M250" s="187"/>
      <c r="N250" s="187"/>
      <c r="O250" s="187"/>
      <c r="P250" s="187"/>
      <c r="Q250" s="187"/>
      <c r="R250" s="187"/>
    </row>
    <row r="251" spans="2:18" s="186" customFormat="1" ht="13.15" customHeight="1" x14ac:dyDescent="0.2">
      <c r="B251" s="132"/>
      <c r="C251" s="132"/>
      <c r="D251" s="132"/>
      <c r="E251" s="132"/>
      <c r="F251" s="132"/>
      <c r="G251" s="132"/>
      <c r="H251" s="132"/>
      <c r="I251" s="132"/>
      <c r="J251" s="132"/>
      <c r="K251" s="132"/>
      <c r="L251" s="132"/>
      <c r="M251" s="187"/>
      <c r="N251" s="187"/>
      <c r="O251" s="187"/>
      <c r="P251" s="187"/>
      <c r="Q251" s="187"/>
      <c r="R251" s="187"/>
    </row>
    <row r="252" spans="2:18" s="186" customFormat="1" ht="13.15" customHeight="1" x14ac:dyDescent="0.2">
      <c r="B252" s="132"/>
      <c r="C252" s="132"/>
      <c r="D252" s="132"/>
      <c r="E252" s="132"/>
      <c r="F252" s="132"/>
      <c r="G252" s="132"/>
      <c r="H252" s="132"/>
      <c r="I252" s="132"/>
      <c r="J252" s="132"/>
      <c r="K252" s="132"/>
      <c r="L252" s="132"/>
      <c r="M252" s="187"/>
      <c r="N252" s="187"/>
      <c r="O252" s="187"/>
      <c r="P252" s="187"/>
      <c r="Q252" s="187"/>
      <c r="R252" s="187"/>
    </row>
    <row r="253" spans="2:18" s="186" customFormat="1" ht="13.15" customHeight="1" x14ac:dyDescent="0.2">
      <c r="B253" s="132"/>
      <c r="C253" s="132"/>
      <c r="D253" s="132"/>
      <c r="E253" s="132"/>
      <c r="F253" s="132"/>
      <c r="G253" s="132"/>
      <c r="H253" s="132"/>
      <c r="I253" s="132"/>
      <c r="J253" s="132"/>
      <c r="K253" s="132"/>
      <c r="L253" s="132"/>
      <c r="M253" s="187"/>
      <c r="N253" s="187"/>
      <c r="O253" s="187"/>
      <c r="P253" s="187"/>
      <c r="Q253" s="187"/>
      <c r="R253" s="187"/>
    </row>
    <row r="254" spans="2:18" s="186" customFormat="1" ht="13.15" customHeight="1" x14ac:dyDescent="0.2">
      <c r="B254" s="132"/>
      <c r="C254" s="132"/>
      <c r="D254" s="132"/>
      <c r="E254" s="132"/>
      <c r="F254" s="132"/>
      <c r="G254" s="132"/>
      <c r="H254" s="132"/>
      <c r="I254" s="132"/>
      <c r="J254" s="132"/>
      <c r="K254" s="132"/>
      <c r="L254" s="132"/>
      <c r="M254" s="187"/>
      <c r="N254" s="187"/>
      <c r="O254" s="187"/>
      <c r="P254" s="187"/>
      <c r="Q254" s="187"/>
      <c r="R254" s="187"/>
    </row>
    <row r="255" spans="2:18" s="186" customFormat="1" ht="13.15" customHeight="1" x14ac:dyDescent="0.2">
      <c r="B255" s="132"/>
      <c r="C255" s="132"/>
      <c r="D255" s="132"/>
      <c r="E255" s="132"/>
      <c r="F255" s="132"/>
      <c r="G255" s="132"/>
      <c r="H255" s="132"/>
      <c r="I255" s="132"/>
      <c r="J255" s="132"/>
      <c r="K255" s="132"/>
      <c r="L255" s="132"/>
      <c r="M255" s="187"/>
      <c r="N255" s="187"/>
      <c r="O255" s="187"/>
      <c r="P255" s="187"/>
      <c r="Q255" s="187"/>
      <c r="R255" s="187"/>
    </row>
    <row r="256" spans="2:18" s="186" customFormat="1" ht="13.15" customHeight="1" x14ac:dyDescent="0.2">
      <c r="B256" s="132"/>
      <c r="C256" s="132"/>
      <c r="D256" s="132"/>
      <c r="E256" s="132"/>
      <c r="F256" s="132"/>
      <c r="G256" s="132"/>
      <c r="H256" s="132"/>
      <c r="I256" s="132"/>
      <c r="J256" s="132"/>
      <c r="K256" s="132"/>
      <c r="L256" s="132"/>
      <c r="M256" s="187"/>
      <c r="N256" s="187"/>
      <c r="O256" s="187"/>
      <c r="P256" s="187"/>
      <c r="Q256" s="187"/>
      <c r="R256" s="187"/>
    </row>
    <row r="257" spans="2:18" s="186" customFormat="1" ht="13.15" customHeight="1" x14ac:dyDescent="0.2">
      <c r="B257" s="132"/>
      <c r="C257" s="132"/>
      <c r="D257" s="132"/>
      <c r="E257" s="132"/>
      <c r="F257" s="132"/>
      <c r="G257" s="132"/>
      <c r="H257" s="132"/>
      <c r="I257" s="132"/>
      <c r="J257" s="132"/>
      <c r="K257" s="132"/>
      <c r="L257" s="132"/>
      <c r="M257" s="187"/>
      <c r="N257" s="187"/>
      <c r="O257" s="187"/>
      <c r="P257" s="187"/>
      <c r="Q257" s="187"/>
      <c r="R257" s="187"/>
    </row>
    <row r="258" spans="2:18" s="186" customFormat="1" ht="13.15" customHeight="1" x14ac:dyDescent="0.2">
      <c r="B258" s="132"/>
      <c r="C258" s="132"/>
      <c r="D258" s="132"/>
      <c r="E258" s="132"/>
      <c r="F258" s="132"/>
      <c r="G258" s="132"/>
      <c r="H258" s="132"/>
      <c r="I258" s="132"/>
      <c r="J258" s="132"/>
      <c r="K258" s="132"/>
      <c r="L258" s="132"/>
      <c r="M258" s="187"/>
      <c r="N258" s="187"/>
      <c r="O258" s="187"/>
      <c r="P258" s="187"/>
      <c r="Q258" s="187"/>
      <c r="R258" s="187"/>
    </row>
    <row r="259" spans="2:18" s="186" customFormat="1" ht="13.15" customHeight="1" x14ac:dyDescent="0.2">
      <c r="B259" s="132"/>
      <c r="C259" s="132"/>
      <c r="D259" s="132"/>
      <c r="E259" s="132"/>
      <c r="F259" s="132"/>
      <c r="G259" s="132"/>
      <c r="H259" s="132"/>
      <c r="I259" s="132"/>
      <c r="J259" s="132"/>
      <c r="K259" s="132"/>
      <c r="L259" s="132"/>
      <c r="M259" s="187"/>
      <c r="N259" s="187"/>
      <c r="O259" s="187"/>
      <c r="P259" s="187"/>
      <c r="Q259" s="187"/>
      <c r="R259" s="187"/>
    </row>
    <row r="260" spans="2:18" s="186" customFormat="1" ht="13.15" customHeight="1" x14ac:dyDescent="0.2">
      <c r="B260" s="132"/>
      <c r="C260" s="132"/>
      <c r="D260" s="132"/>
      <c r="E260" s="132"/>
      <c r="F260" s="132"/>
      <c r="G260" s="132"/>
      <c r="H260" s="132"/>
      <c r="I260" s="132"/>
      <c r="J260" s="132"/>
      <c r="K260" s="132"/>
      <c r="L260" s="132"/>
      <c r="M260" s="187"/>
      <c r="N260" s="187"/>
      <c r="O260" s="187"/>
      <c r="P260" s="187"/>
      <c r="Q260" s="187"/>
      <c r="R260" s="187"/>
    </row>
    <row r="261" spans="2:18" s="186" customFormat="1" ht="13.15" customHeight="1" x14ac:dyDescent="0.2">
      <c r="B261" s="132"/>
      <c r="C261" s="132"/>
      <c r="D261" s="132"/>
      <c r="E261" s="132"/>
      <c r="F261" s="132"/>
      <c r="G261" s="132"/>
      <c r="H261" s="132"/>
      <c r="I261" s="132"/>
      <c r="J261" s="132"/>
      <c r="K261" s="132"/>
      <c r="L261" s="132"/>
      <c r="M261" s="187"/>
      <c r="N261" s="187"/>
      <c r="O261" s="187"/>
      <c r="P261" s="187"/>
      <c r="Q261" s="187"/>
      <c r="R261" s="187"/>
    </row>
    <row r="262" spans="2:18" s="186" customFormat="1" ht="13.15" customHeight="1" x14ac:dyDescent="0.2">
      <c r="B262" s="132"/>
      <c r="C262" s="132"/>
      <c r="D262" s="132"/>
      <c r="E262" s="132"/>
      <c r="F262" s="132"/>
      <c r="G262" s="132"/>
      <c r="H262" s="132"/>
      <c r="I262" s="132"/>
      <c r="J262" s="132"/>
      <c r="K262" s="132"/>
      <c r="L262" s="132"/>
      <c r="M262" s="187"/>
      <c r="N262" s="187"/>
      <c r="O262" s="187"/>
      <c r="P262" s="187"/>
      <c r="Q262" s="187"/>
      <c r="R262" s="187"/>
    </row>
    <row r="263" spans="2:18" s="186" customFormat="1" ht="13.15" customHeight="1" x14ac:dyDescent="0.2">
      <c r="B263" s="132"/>
      <c r="C263" s="132"/>
      <c r="D263" s="132"/>
      <c r="E263" s="132"/>
      <c r="F263" s="132"/>
      <c r="G263" s="132"/>
      <c r="H263" s="132"/>
      <c r="I263" s="132"/>
      <c r="J263" s="132"/>
      <c r="K263" s="132"/>
      <c r="L263" s="132"/>
      <c r="M263" s="187"/>
      <c r="N263" s="187"/>
      <c r="O263" s="187"/>
      <c r="P263" s="187"/>
      <c r="Q263" s="187"/>
      <c r="R263" s="187"/>
    </row>
    <row r="264" spans="2:18" s="186" customFormat="1" ht="13.15" customHeight="1" x14ac:dyDescent="0.2">
      <c r="B264" s="132"/>
      <c r="C264" s="132"/>
      <c r="D264" s="132"/>
      <c r="E264" s="132"/>
      <c r="F264" s="132"/>
      <c r="G264" s="132"/>
      <c r="H264" s="132"/>
      <c r="I264" s="132"/>
      <c r="J264" s="132"/>
      <c r="K264" s="132"/>
      <c r="L264" s="132"/>
      <c r="M264" s="187"/>
      <c r="N264" s="187"/>
      <c r="O264" s="187"/>
      <c r="P264" s="187"/>
      <c r="Q264" s="187"/>
      <c r="R264" s="187"/>
    </row>
    <row r="265" spans="2:18" s="186" customFormat="1" ht="13.15" customHeight="1" x14ac:dyDescent="0.2">
      <c r="B265" s="132"/>
      <c r="C265" s="132"/>
      <c r="D265" s="132"/>
      <c r="E265" s="132"/>
      <c r="F265" s="132"/>
      <c r="G265" s="132"/>
      <c r="H265" s="132"/>
      <c r="I265" s="132"/>
      <c r="J265" s="132"/>
      <c r="K265" s="132"/>
      <c r="L265" s="132"/>
      <c r="M265" s="187"/>
      <c r="N265" s="187"/>
      <c r="O265" s="187"/>
      <c r="P265" s="187"/>
      <c r="Q265" s="187"/>
      <c r="R265" s="187"/>
    </row>
    <row r="266" spans="2:18" s="186" customFormat="1" ht="13.15" customHeight="1" x14ac:dyDescent="0.2">
      <c r="B266" s="132"/>
      <c r="C266" s="132"/>
      <c r="D266" s="132"/>
      <c r="E266" s="132"/>
      <c r="F266" s="132"/>
      <c r="G266" s="132"/>
      <c r="H266" s="132"/>
      <c r="I266" s="132"/>
      <c r="J266" s="132"/>
      <c r="K266" s="132"/>
      <c r="L266" s="132"/>
      <c r="M266" s="187"/>
      <c r="N266" s="187"/>
      <c r="O266" s="187"/>
      <c r="P266" s="187"/>
      <c r="Q266" s="187"/>
      <c r="R266" s="187"/>
    </row>
    <row r="267" spans="2:18" s="186" customFormat="1" ht="13.15" customHeight="1" x14ac:dyDescent="0.2">
      <c r="B267" s="132"/>
      <c r="C267" s="132"/>
      <c r="D267" s="132"/>
      <c r="E267" s="132"/>
      <c r="F267" s="132"/>
      <c r="G267" s="132"/>
      <c r="H267" s="132"/>
      <c r="I267" s="132"/>
      <c r="J267" s="132"/>
      <c r="K267" s="132"/>
      <c r="L267" s="132"/>
      <c r="M267" s="187"/>
      <c r="N267" s="187"/>
      <c r="O267" s="187"/>
      <c r="P267" s="187"/>
      <c r="Q267" s="187"/>
      <c r="R267" s="187"/>
    </row>
    <row r="268" spans="2:18" s="186" customFormat="1" ht="13.15" customHeight="1" x14ac:dyDescent="0.2">
      <c r="B268" s="132"/>
      <c r="C268" s="132"/>
      <c r="D268" s="132"/>
      <c r="E268" s="132"/>
      <c r="F268" s="132"/>
      <c r="G268" s="132"/>
      <c r="H268" s="132"/>
      <c r="I268" s="132"/>
      <c r="J268" s="132"/>
      <c r="K268" s="132"/>
      <c r="L268" s="132"/>
      <c r="M268" s="187"/>
      <c r="N268" s="187"/>
      <c r="O268" s="187"/>
      <c r="P268" s="187"/>
      <c r="Q268" s="187"/>
      <c r="R268" s="187"/>
    </row>
    <row r="269" spans="2:18" s="186" customFormat="1" ht="13.15" customHeight="1" x14ac:dyDescent="0.2">
      <c r="B269" s="132"/>
      <c r="C269" s="132"/>
      <c r="D269" s="132"/>
      <c r="E269" s="132"/>
      <c r="F269" s="132"/>
      <c r="G269" s="132"/>
      <c r="H269" s="132"/>
      <c r="I269" s="132"/>
      <c r="J269" s="132"/>
      <c r="K269" s="132"/>
      <c r="L269" s="132"/>
      <c r="M269" s="187"/>
      <c r="N269" s="187"/>
      <c r="O269" s="187"/>
      <c r="P269" s="187"/>
      <c r="Q269" s="187"/>
      <c r="R269" s="187"/>
    </row>
    <row r="270" spans="2:18" s="186" customFormat="1" ht="13.15" customHeight="1" x14ac:dyDescent="0.2">
      <c r="B270" s="132"/>
      <c r="C270" s="132"/>
      <c r="D270" s="132"/>
      <c r="E270" s="132"/>
      <c r="F270" s="132"/>
      <c r="G270" s="132"/>
      <c r="H270" s="132"/>
      <c r="I270" s="132"/>
      <c r="J270" s="132"/>
      <c r="K270" s="132"/>
      <c r="L270" s="132"/>
      <c r="M270" s="187"/>
      <c r="N270" s="187"/>
      <c r="O270" s="187"/>
      <c r="P270" s="187"/>
      <c r="Q270" s="187"/>
      <c r="R270" s="187"/>
    </row>
    <row r="271" spans="2:18" s="186" customFormat="1" ht="13.15" customHeight="1" x14ac:dyDescent="0.2">
      <c r="B271" s="132"/>
      <c r="C271" s="132"/>
      <c r="D271" s="132"/>
      <c r="E271" s="132"/>
      <c r="F271" s="132"/>
      <c r="G271" s="132"/>
      <c r="H271" s="132"/>
      <c r="I271" s="132"/>
      <c r="J271" s="132"/>
      <c r="K271" s="132"/>
      <c r="L271" s="132"/>
      <c r="M271" s="187"/>
      <c r="N271" s="187"/>
      <c r="O271" s="187"/>
      <c r="P271" s="187"/>
      <c r="Q271" s="187"/>
      <c r="R271" s="187"/>
    </row>
    <row r="272" spans="2:18" s="186" customFormat="1" ht="13.15" customHeight="1" x14ac:dyDescent="0.2">
      <c r="B272" s="132"/>
      <c r="C272" s="132"/>
      <c r="D272" s="132"/>
      <c r="E272" s="132"/>
      <c r="F272" s="132"/>
      <c r="G272" s="132"/>
      <c r="H272" s="132"/>
      <c r="I272" s="132"/>
      <c r="J272" s="132"/>
      <c r="K272" s="132"/>
      <c r="L272" s="132"/>
      <c r="M272" s="187"/>
      <c r="N272" s="187"/>
      <c r="O272" s="187"/>
      <c r="P272" s="187"/>
      <c r="Q272" s="187"/>
      <c r="R272" s="187"/>
    </row>
    <row r="273" spans="2:18" s="186" customFormat="1" ht="13.15" customHeight="1" x14ac:dyDescent="0.2">
      <c r="B273" s="132"/>
      <c r="C273" s="132"/>
      <c r="D273" s="132"/>
      <c r="E273" s="132"/>
      <c r="F273" s="132"/>
      <c r="G273" s="132"/>
      <c r="H273" s="132"/>
      <c r="I273" s="132"/>
      <c r="J273" s="132"/>
      <c r="K273" s="132"/>
      <c r="L273" s="132"/>
      <c r="M273" s="187"/>
      <c r="N273" s="187"/>
      <c r="O273" s="187"/>
      <c r="P273" s="187"/>
      <c r="Q273" s="187"/>
      <c r="R273" s="187"/>
    </row>
    <row r="274" spans="2:18" s="186" customFormat="1" ht="13.15" customHeight="1" x14ac:dyDescent="0.2">
      <c r="B274" s="132"/>
      <c r="C274" s="132"/>
      <c r="D274" s="132"/>
      <c r="E274" s="132"/>
      <c r="F274" s="132"/>
      <c r="G274" s="132"/>
      <c r="H274" s="132"/>
      <c r="I274" s="132"/>
      <c r="J274" s="132"/>
      <c r="K274" s="132"/>
      <c r="L274" s="132"/>
      <c r="M274" s="187"/>
      <c r="N274" s="187"/>
      <c r="O274" s="187"/>
      <c r="P274" s="187"/>
      <c r="Q274" s="187"/>
      <c r="R274" s="187"/>
    </row>
    <row r="275" spans="2:18" s="186" customFormat="1" ht="13.15" customHeight="1" x14ac:dyDescent="0.2">
      <c r="B275" s="132"/>
      <c r="C275" s="132"/>
      <c r="D275" s="132"/>
      <c r="E275" s="132"/>
      <c r="F275" s="132"/>
      <c r="G275" s="132"/>
      <c r="H275" s="132"/>
      <c r="I275" s="132"/>
      <c r="J275" s="132"/>
      <c r="K275" s="132"/>
      <c r="L275" s="132"/>
      <c r="M275" s="187"/>
      <c r="N275" s="187"/>
      <c r="O275" s="187"/>
      <c r="P275" s="187"/>
      <c r="Q275" s="187"/>
      <c r="R275" s="187"/>
    </row>
    <row r="276" spans="2:18" s="186" customFormat="1" ht="13.15" customHeight="1" x14ac:dyDescent="0.2">
      <c r="B276" s="132"/>
      <c r="C276" s="132"/>
      <c r="D276" s="132"/>
      <c r="E276" s="132"/>
      <c r="F276" s="132"/>
      <c r="G276" s="132"/>
      <c r="H276" s="132"/>
      <c r="I276" s="132"/>
      <c r="J276" s="132"/>
      <c r="K276" s="132"/>
      <c r="L276" s="132"/>
      <c r="M276" s="187"/>
      <c r="N276" s="187"/>
      <c r="O276" s="187"/>
      <c r="P276" s="187"/>
      <c r="Q276" s="187"/>
      <c r="R276" s="187"/>
    </row>
    <row r="277" spans="2:18" s="186" customFormat="1" ht="13.15" customHeight="1" x14ac:dyDescent="0.2">
      <c r="B277" s="132"/>
      <c r="C277" s="132"/>
      <c r="D277" s="132"/>
      <c r="E277" s="132"/>
      <c r="F277" s="132"/>
      <c r="G277" s="132"/>
      <c r="H277" s="132"/>
      <c r="I277" s="132"/>
      <c r="J277" s="132"/>
      <c r="K277" s="132"/>
      <c r="L277" s="132"/>
      <c r="M277" s="187"/>
      <c r="N277" s="187"/>
      <c r="O277" s="187"/>
      <c r="P277" s="187"/>
      <c r="Q277" s="187"/>
      <c r="R277" s="187"/>
    </row>
    <row r="278" spans="2:18" s="186" customFormat="1" ht="13.15" customHeight="1" x14ac:dyDescent="0.2">
      <c r="B278" s="132"/>
      <c r="C278" s="132"/>
      <c r="D278" s="132"/>
      <c r="E278" s="132"/>
      <c r="F278" s="132"/>
      <c r="G278" s="132"/>
      <c r="H278" s="132"/>
      <c r="I278" s="132"/>
      <c r="J278" s="132"/>
      <c r="K278" s="132"/>
      <c r="L278" s="132"/>
      <c r="M278" s="187"/>
      <c r="N278" s="187"/>
      <c r="O278" s="187"/>
      <c r="P278" s="187"/>
      <c r="Q278" s="187"/>
      <c r="R278" s="187"/>
    </row>
    <row r="279" spans="2:18" s="186" customFormat="1" ht="13.15" customHeight="1" x14ac:dyDescent="0.2">
      <c r="B279" s="132"/>
      <c r="C279" s="132"/>
      <c r="D279" s="132"/>
      <c r="E279" s="132"/>
      <c r="F279" s="132"/>
      <c r="G279" s="132"/>
      <c r="H279" s="132"/>
      <c r="I279" s="132"/>
      <c r="J279" s="132"/>
      <c r="K279" s="132"/>
      <c r="L279" s="132"/>
      <c r="M279" s="187"/>
      <c r="N279" s="187"/>
      <c r="O279" s="187"/>
      <c r="P279" s="187"/>
      <c r="Q279" s="187"/>
      <c r="R279" s="187"/>
    </row>
    <row r="280" spans="2:18" s="186" customFormat="1" ht="13.15" customHeight="1" x14ac:dyDescent="0.2">
      <c r="B280" s="132"/>
      <c r="C280" s="132"/>
      <c r="D280" s="132"/>
      <c r="E280" s="132"/>
      <c r="F280" s="132"/>
      <c r="G280" s="132"/>
      <c r="H280" s="132"/>
      <c r="I280" s="132"/>
      <c r="J280" s="132"/>
      <c r="K280" s="132"/>
      <c r="L280" s="132"/>
      <c r="M280" s="187"/>
      <c r="N280" s="187"/>
      <c r="O280" s="187"/>
      <c r="P280" s="187"/>
      <c r="Q280" s="187"/>
      <c r="R280" s="187"/>
    </row>
    <row r="281" spans="2:18" s="186" customFormat="1" ht="13.15" customHeight="1" x14ac:dyDescent="0.2">
      <c r="B281" s="132"/>
      <c r="C281" s="132"/>
      <c r="D281" s="132"/>
      <c r="E281" s="132"/>
      <c r="F281" s="132"/>
      <c r="G281" s="132"/>
      <c r="H281" s="132"/>
      <c r="I281" s="132"/>
      <c r="J281" s="132"/>
      <c r="K281" s="132"/>
      <c r="L281" s="132"/>
      <c r="M281" s="187"/>
      <c r="N281" s="187"/>
      <c r="O281" s="187"/>
      <c r="P281" s="187"/>
      <c r="Q281" s="187"/>
      <c r="R281" s="187"/>
    </row>
    <row r="282" spans="2:18" s="186" customFormat="1" ht="13.15" customHeight="1" x14ac:dyDescent="0.2">
      <c r="B282" s="132"/>
      <c r="C282" s="132"/>
      <c r="D282" s="132"/>
      <c r="E282" s="132"/>
      <c r="F282" s="132"/>
      <c r="G282" s="132"/>
      <c r="H282" s="132"/>
      <c r="I282" s="132"/>
      <c r="J282" s="132"/>
      <c r="K282" s="132"/>
      <c r="L282" s="132"/>
      <c r="M282" s="187"/>
      <c r="N282" s="187"/>
      <c r="O282" s="187"/>
      <c r="P282" s="187"/>
      <c r="Q282" s="187"/>
      <c r="R282" s="187"/>
    </row>
    <row r="283" spans="2:18" s="186" customFormat="1" ht="13.15" customHeight="1" x14ac:dyDescent="0.2">
      <c r="B283" s="132"/>
      <c r="C283" s="132"/>
      <c r="D283" s="132"/>
      <c r="E283" s="132"/>
      <c r="F283" s="132"/>
      <c r="G283" s="132"/>
      <c r="H283" s="132"/>
      <c r="I283" s="132"/>
      <c r="J283" s="132"/>
      <c r="K283" s="132"/>
      <c r="L283" s="132"/>
      <c r="M283" s="187"/>
      <c r="N283" s="187"/>
      <c r="O283" s="187"/>
      <c r="P283" s="187"/>
      <c r="Q283" s="187"/>
      <c r="R283" s="187"/>
    </row>
    <row r="284" spans="2:18" s="186" customFormat="1" ht="13.15" customHeight="1" x14ac:dyDescent="0.2">
      <c r="B284" s="132"/>
      <c r="C284" s="132"/>
      <c r="D284" s="132"/>
      <c r="E284" s="132"/>
      <c r="F284" s="132"/>
      <c r="G284" s="132"/>
      <c r="H284" s="132"/>
      <c r="I284" s="132"/>
      <c r="J284" s="132"/>
      <c r="K284" s="132"/>
      <c r="L284" s="132"/>
      <c r="M284" s="187"/>
      <c r="N284" s="187"/>
      <c r="O284" s="187"/>
      <c r="P284" s="187"/>
      <c r="Q284" s="187"/>
      <c r="R284" s="187"/>
    </row>
    <row r="285" spans="2:18" s="186" customFormat="1" ht="13.15" customHeight="1" x14ac:dyDescent="0.2">
      <c r="B285" s="132"/>
      <c r="C285" s="132"/>
      <c r="D285" s="132"/>
      <c r="E285" s="132"/>
      <c r="F285" s="132"/>
      <c r="G285" s="132"/>
      <c r="H285" s="132"/>
      <c r="I285" s="132"/>
      <c r="J285" s="132"/>
      <c r="K285" s="132"/>
      <c r="L285" s="132"/>
      <c r="M285" s="187"/>
      <c r="N285" s="187"/>
      <c r="O285" s="187"/>
      <c r="P285" s="187"/>
      <c r="Q285" s="187"/>
      <c r="R285" s="187"/>
    </row>
    <row r="286" spans="2:18" s="186" customFormat="1" ht="13.15" customHeight="1" x14ac:dyDescent="0.2">
      <c r="B286" s="132"/>
      <c r="C286" s="132"/>
      <c r="D286" s="132"/>
      <c r="E286" s="132"/>
      <c r="F286" s="132"/>
      <c r="G286" s="132"/>
      <c r="H286" s="132"/>
      <c r="I286" s="132"/>
      <c r="J286" s="132"/>
      <c r="K286" s="132"/>
      <c r="L286" s="132"/>
      <c r="M286" s="187"/>
      <c r="N286" s="187"/>
      <c r="O286" s="187"/>
      <c r="P286" s="187"/>
      <c r="Q286" s="187"/>
      <c r="R286" s="187"/>
    </row>
    <row r="287" spans="2:18" s="186" customFormat="1" ht="13.15" customHeight="1" x14ac:dyDescent="0.2">
      <c r="B287" s="132"/>
      <c r="C287" s="132"/>
      <c r="D287" s="132"/>
      <c r="E287" s="132"/>
      <c r="F287" s="132"/>
      <c r="G287" s="132"/>
      <c r="H287" s="132"/>
      <c r="I287" s="132"/>
      <c r="J287" s="132"/>
      <c r="K287" s="132"/>
      <c r="L287" s="132"/>
      <c r="M287" s="187"/>
      <c r="N287" s="187"/>
      <c r="O287" s="187"/>
      <c r="P287" s="187"/>
      <c r="Q287" s="187"/>
      <c r="R287" s="187"/>
    </row>
    <row r="288" spans="2:18" s="186" customFormat="1" ht="13.15" customHeight="1" x14ac:dyDescent="0.2">
      <c r="B288" s="132"/>
      <c r="C288" s="132"/>
      <c r="D288" s="132"/>
      <c r="E288" s="132"/>
      <c r="F288" s="132"/>
      <c r="G288" s="132"/>
      <c r="H288" s="132"/>
      <c r="I288" s="132"/>
      <c r="J288" s="132"/>
      <c r="K288" s="132"/>
      <c r="L288" s="132"/>
      <c r="M288" s="187"/>
      <c r="N288" s="187"/>
      <c r="O288" s="187"/>
      <c r="P288" s="187"/>
      <c r="Q288" s="187"/>
      <c r="R288" s="187"/>
    </row>
    <row r="289" spans="1:18" s="186" customFormat="1" ht="13.15" customHeight="1" x14ac:dyDescent="0.2">
      <c r="B289" s="132"/>
      <c r="C289" s="132"/>
      <c r="D289" s="132"/>
      <c r="E289" s="132"/>
      <c r="F289" s="132"/>
      <c r="G289" s="132"/>
      <c r="H289" s="132"/>
      <c r="I289" s="132"/>
      <c r="J289" s="132"/>
      <c r="K289" s="132"/>
      <c r="L289" s="132"/>
      <c r="M289" s="187"/>
      <c r="N289" s="187"/>
      <c r="O289" s="187"/>
      <c r="P289" s="187"/>
      <c r="Q289" s="187"/>
      <c r="R289" s="187"/>
    </row>
    <row r="290" spans="1:18" s="186" customFormat="1" ht="13.15" customHeight="1" x14ac:dyDescent="0.2">
      <c r="B290" s="132"/>
      <c r="C290" s="132"/>
      <c r="D290" s="132"/>
      <c r="E290" s="132"/>
      <c r="F290" s="132"/>
      <c r="G290" s="132"/>
      <c r="H290" s="132"/>
      <c r="I290" s="132"/>
      <c r="J290" s="132"/>
      <c r="K290" s="132"/>
      <c r="L290" s="132"/>
      <c r="M290" s="187"/>
      <c r="N290" s="187"/>
      <c r="O290" s="187"/>
      <c r="P290" s="187"/>
      <c r="Q290" s="187"/>
      <c r="R290" s="187"/>
    </row>
    <row r="291" spans="1:18" s="186" customFormat="1" ht="13.15" customHeight="1" x14ac:dyDescent="0.2">
      <c r="B291" s="132"/>
      <c r="C291" s="132"/>
      <c r="D291" s="132"/>
      <c r="E291" s="132"/>
      <c r="F291" s="132"/>
      <c r="G291" s="132"/>
      <c r="H291" s="132"/>
      <c r="I291" s="132"/>
      <c r="J291" s="132"/>
      <c r="K291" s="132"/>
      <c r="L291" s="132"/>
      <c r="M291" s="187"/>
      <c r="N291" s="187"/>
      <c r="O291" s="187"/>
      <c r="P291" s="187"/>
      <c r="Q291" s="187"/>
      <c r="R291" s="187"/>
    </row>
    <row r="292" spans="1:18" s="186" customFormat="1" ht="13.15" customHeight="1" x14ac:dyDescent="0.2">
      <c r="B292" s="132"/>
      <c r="C292" s="132"/>
      <c r="D292" s="132"/>
      <c r="E292" s="132"/>
      <c r="F292" s="132"/>
      <c r="G292" s="132"/>
      <c r="H292" s="132"/>
      <c r="I292" s="132"/>
      <c r="J292" s="132"/>
      <c r="K292" s="132"/>
      <c r="L292" s="132"/>
      <c r="M292" s="187"/>
      <c r="N292" s="187"/>
      <c r="O292" s="187"/>
      <c r="P292" s="187"/>
      <c r="Q292" s="187"/>
      <c r="R292" s="187"/>
    </row>
    <row r="293" spans="1:18" s="186" customFormat="1" ht="13.15" customHeight="1" x14ac:dyDescent="0.2">
      <c r="B293" s="132"/>
      <c r="C293" s="132"/>
      <c r="D293" s="132"/>
      <c r="E293" s="132"/>
      <c r="F293" s="132"/>
      <c r="G293" s="132"/>
      <c r="H293" s="132"/>
      <c r="I293" s="132"/>
      <c r="J293" s="132"/>
      <c r="K293" s="132"/>
      <c r="L293" s="132"/>
      <c r="M293" s="187"/>
      <c r="N293" s="187"/>
      <c r="O293" s="187"/>
      <c r="P293" s="187"/>
      <c r="Q293" s="187"/>
      <c r="R293" s="187"/>
    </row>
    <row r="294" spans="1:18" s="186" customFormat="1" ht="13.15" customHeight="1" x14ac:dyDescent="0.2">
      <c r="B294" s="132"/>
      <c r="C294" s="132"/>
      <c r="D294" s="132"/>
      <c r="E294" s="132"/>
      <c r="F294" s="132"/>
      <c r="G294" s="132"/>
      <c r="H294" s="132"/>
      <c r="I294" s="132"/>
      <c r="J294" s="132"/>
      <c r="K294" s="132"/>
      <c r="L294" s="132"/>
      <c r="M294" s="187"/>
      <c r="N294" s="187"/>
      <c r="O294" s="187"/>
      <c r="P294" s="187"/>
      <c r="Q294" s="187"/>
      <c r="R294" s="187"/>
    </row>
    <row r="295" spans="1:18" s="186" customFormat="1" ht="13.15" customHeight="1" x14ac:dyDescent="0.2">
      <c r="B295" s="132"/>
      <c r="C295" s="132"/>
      <c r="D295" s="132"/>
      <c r="E295" s="132"/>
      <c r="F295" s="132"/>
      <c r="G295" s="132"/>
      <c r="H295" s="132"/>
      <c r="I295" s="132"/>
      <c r="J295" s="132"/>
      <c r="K295" s="132"/>
      <c r="L295" s="132"/>
      <c r="M295" s="187"/>
      <c r="N295" s="187"/>
      <c r="O295" s="187"/>
      <c r="P295" s="187"/>
      <c r="Q295" s="187"/>
      <c r="R295" s="187"/>
    </row>
    <row r="296" spans="1:18" s="186" customFormat="1" ht="13.15" customHeight="1" x14ac:dyDescent="0.2">
      <c r="B296" s="132"/>
      <c r="C296" s="132"/>
      <c r="D296" s="132"/>
      <c r="E296" s="132"/>
      <c r="F296" s="132"/>
      <c r="G296" s="132"/>
      <c r="H296" s="132"/>
      <c r="I296" s="132"/>
      <c r="J296" s="132"/>
      <c r="K296" s="132"/>
      <c r="L296" s="132"/>
      <c r="M296" s="187"/>
      <c r="N296" s="187"/>
      <c r="O296" s="187"/>
      <c r="P296" s="187"/>
      <c r="Q296" s="187"/>
      <c r="R296" s="187"/>
    </row>
    <row r="297" spans="1:18" s="186" customFormat="1" ht="13.15" customHeight="1" x14ac:dyDescent="0.2">
      <c r="B297" s="132"/>
      <c r="C297" s="132"/>
      <c r="D297" s="132"/>
      <c r="E297" s="132"/>
      <c r="F297" s="132"/>
      <c r="G297" s="132"/>
      <c r="H297" s="132"/>
      <c r="I297" s="132"/>
      <c r="J297" s="132"/>
      <c r="K297" s="132"/>
      <c r="L297" s="132"/>
      <c r="M297" s="187"/>
      <c r="N297" s="187"/>
      <c r="O297" s="187"/>
      <c r="P297" s="187"/>
      <c r="Q297" s="187"/>
      <c r="R297" s="187"/>
    </row>
    <row r="298" spans="1:18" s="186" customFormat="1" ht="13.15" customHeight="1" x14ac:dyDescent="0.2">
      <c r="B298" s="132"/>
      <c r="C298" s="132"/>
      <c r="D298" s="132"/>
      <c r="E298" s="132"/>
      <c r="F298" s="132"/>
      <c r="G298" s="132"/>
      <c r="H298" s="132"/>
      <c r="I298" s="132"/>
      <c r="J298" s="132"/>
      <c r="K298" s="132"/>
      <c r="L298" s="132"/>
      <c r="M298" s="187"/>
      <c r="N298" s="187"/>
      <c r="O298" s="187"/>
      <c r="P298" s="187"/>
      <c r="Q298" s="187"/>
      <c r="R298" s="187"/>
    </row>
    <row r="299" spans="1:18" s="186" customFormat="1" ht="13.15" customHeight="1" x14ac:dyDescent="0.2">
      <c r="B299" s="132"/>
      <c r="C299" s="132"/>
      <c r="D299" s="132"/>
      <c r="E299" s="132"/>
      <c r="F299" s="132"/>
      <c r="G299" s="132"/>
      <c r="H299" s="132"/>
      <c r="I299" s="132"/>
      <c r="J299" s="132"/>
      <c r="K299" s="132"/>
      <c r="L299" s="132"/>
      <c r="M299" s="187"/>
      <c r="N299" s="187"/>
      <c r="O299" s="187"/>
      <c r="P299" s="187"/>
      <c r="Q299" s="187"/>
      <c r="R299" s="187"/>
    </row>
    <row r="300" spans="1:18" s="186" customFormat="1" ht="13.15" customHeight="1" x14ac:dyDescent="0.2">
      <c r="B300" s="132"/>
      <c r="C300" s="132"/>
      <c r="D300" s="132"/>
      <c r="E300" s="132"/>
      <c r="F300" s="132"/>
      <c r="G300" s="132"/>
      <c r="H300" s="132"/>
      <c r="I300" s="132"/>
      <c r="J300" s="132"/>
      <c r="K300" s="132"/>
      <c r="L300" s="132"/>
      <c r="M300" s="187"/>
      <c r="N300" s="187"/>
      <c r="O300" s="187"/>
      <c r="P300" s="187"/>
      <c r="Q300" s="187"/>
      <c r="R300" s="187"/>
    </row>
    <row r="301" spans="1:18" s="186" customFormat="1" ht="13.15" customHeight="1" x14ac:dyDescent="0.2">
      <c r="B301" s="132"/>
      <c r="C301" s="132"/>
      <c r="D301" s="132"/>
      <c r="E301" s="132"/>
      <c r="F301" s="132"/>
      <c r="G301" s="132"/>
      <c r="H301" s="132"/>
      <c r="I301" s="132"/>
      <c r="J301" s="132"/>
      <c r="K301" s="132"/>
      <c r="L301" s="132"/>
      <c r="M301" s="187"/>
      <c r="N301" s="187"/>
      <c r="O301" s="187"/>
      <c r="P301" s="187"/>
      <c r="Q301" s="187"/>
      <c r="R301" s="187"/>
    </row>
    <row r="302" spans="1:18" s="186" customFormat="1" ht="13.15" customHeight="1" x14ac:dyDescent="0.2">
      <c r="A302" s="196"/>
      <c r="B302" s="132"/>
      <c r="C302" s="132"/>
      <c r="D302" s="132"/>
      <c r="E302" s="132"/>
      <c r="F302" s="132"/>
      <c r="G302" s="132"/>
      <c r="H302" s="132"/>
      <c r="I302" s="132"/>
      <c r="J302" s="132"/>
      <c r="K302" s="132"/>
      <c r="L302" s="132"/>
      <c r="M302" s="187"/>
      <c r="N302" s="187"/>
      <c r="O302" s="187"/>
      <c r="P302" s="187"/>
      <c r="Q302" s="187"/>
      <c r="R302" s="187"/>
    </row>
    <row r="303" spans="1:18" s="186" customFormat="1" ht="13.15" customHeight="1" x14ac:dyDescent="0.2">
      <c r="B303" s="132"/>
      <c r="C303" s="132"/>
      <c r="D303" s="132"/>
      <c r="E303" s="132"/>
      <c r="F303" s="132"/>
      <c r="G303" s="132"/>
      <c r="H303" s="132"/>
      <c r="I303" s="132"/>
      <c r="J303" s="132"/>
      <c r="K303" s="132"/>
      <c r="L303" s="132"/>
      <c r="M303" s="187"/>
      <c r="N303" s="187"/>
      <c r="O303" s="187"/>
      <c r="P303" s="187"/>
      <c r="Q303" s="187"/>
      <c r="R303" s="187"/>
    </row>
    <row r="304" spans="1:18" s="186" customFormat="1" ht="13.15" customHeight="1" x14ac:dyDescent="0.2">
      <c r="B304" s="132"/>
      <c r="C304" s="132"/>
      <c r="D304" s="132"/>
      <c r="E304" s="132"/>
      <c r="F304" s="132"/>
      <c r="G304" s="132"/>
      <c r="H304" s="132"/>
      <c r="I304" s="132"/>
      <c r="J304" s="132"/>
      <c r="K304" s="132"/>
      <c r="L304" s="132"/>
      <c r="M304" s="187"/>
      <c r="N304" s="187"/>
      <c r="O304" s="187"/>
      <c r="P304" s="187"/>
      <c r="Q304" s="187"/>
      <c r="R304" s="187"/>
    </row>
    <row r="305" spans="2:18" s="186" customFormat="1" ht="13.15" customHeight="1" x14ac:dyDescent="0.2">
      <c r="B305" s="132"/>
      <c r="C305" s="132"/>
      <c r="D305" s="132"/>
      <c r="E305" s="132"/>
      <c r="F305" s="132"/>
      <c r="G305" s="132"/>
      <c r="H305" s="132"/>
      <c r="I305" s="132"/>
      <c r="J305" s="132"/>
      <c r="K305" s="132"/>
      <c r="L305" s="132"/>
      <c r="M305" s="187"/>
      <c r="N305" s="187"/>
      <c r="O305" s="187"/>
      <c r="P305" s="187"/>
      <c r="Q305" s="187"/>
      <c r="R305" s="187"/>
    </row>
    <row r="306" spans="2:18" s="186" customFormat="1" ht="13.15" customHeight="1" x14ac:dyDescent="0.2">
      <c r="B306" s="132"/>
      <c r="C306" s="132"/>
      <c r="D306" s="132"/>
      <c r="E306" s="132"/>
      <c r="F306" s="132"/>
      <c r="G306" s="132"/>
      <c r="H306" s="132"/>
      <c r="I306" s="132"/>
      <c r="J306" s="132"/>
      <c r="K306" s="132"/>
      <c r="L306" s="132"/>
      <c r="M306" s="187"/>
      <c r="N306" s="187"/>
      <c r="O306" s="187"/>
      <c r="P306" s="187"/>
      <c r="Q306" s="187"/>
      <c r="R306" s="187"/>
    </row>
    <row r="307" spans="2:18" s="186" customFormat="1" ht="13.15" customHeight="1" x14ac:dyDescent="0.2">
      <c r="B307" s="132"/>
      <c r="C307" s="132"/>
      <c r="D307" s="132"/>
      <c r="E307" s="132"/>
      <c r="F307" s="132"/>
      <c r="G307" s="132"/>
      <c r="H307" s="132"/>
      <c r="I307" s="132"/>
      <c r="J307" s="132"/>
      <c r="K307" s="132"/>
      <c r="L307" s="132"/>
      <c r="M307" s="187"/>
      <c r="N307" s="187"/>
      <c r="O307" s="187"/>
      <c r="P307" s="187"/>
      <c r="Q307" s="187"/>
      <c r="R307" s="187"/>
    </row>
    <row r="308" spans="2:18" s="186" customFormat="1" ht="13.15" customHeight="1" x14ac:dyDescent="0.2">
      <c r="B308" s="132"/>
      <c r="C308" s="132"/>
      <c r="D308" s="132"/>
      <c r="E308" s="132"/>
      <c r="F308" s="132"/>
      <c r="G308" s="132"/>
      <c r="H308" s="132"/>
      <c r="I308" s="132"/>
      <c r="J308" s="132"/>
      <c r="K308" s="132"/>
      <c r="L308" s="132"/>
      <c r="M308" s="187"/>
      <c r="N308" s="187"/>
      <c r="O308" s="187"/>
      <c r="P308" s="187"/>
      <c r="Q308" s="187"/>
      <c r="R308" s="187"/>
    </row>
    <row r="309" spans="2:18" s="186" customFormat="1" ht="13.15" customHeight="1" x14ac:dyDescent="0.2">
      <c r="B309" s="132"/>
      <c r="C309" s="132"/>
      <c r="D309" s="132"/>
      <c r="E309" s="132"/>
      <c r="F309" s="132"/>
      <c r="G309" s="132"/>
      <c r="H309" s="132"/>
      <c r="I309" s="132"/>
      <c r="J309" s="132"/>
      <c r="K309" s="132"/>
      <c r="L309" s="132"/>
      <c r="M309" s="187"/>
      <c r="N309" s="187"/>
      <c r="O309" s="187"/>
      <c r="P309" s="187"/>
      <c r="Q309" s="187"/>
      <c r="R309" s="187"/>
    </row>
    <row r="310" spans="2:18" s="186" customFormat="1" ht="13.15" customHeight="1" x14ac:dyDescent="0.2">
      <c r="B310" s="132"/>
      <c r="C310" s="132"/>
      <c r="D310" s="132"/>
      <c r="E310" s="132"/>
      <c r="F310" s="132"/>
      <c r="G310" s="132"/>
      <c r="H310" s="132"/>
      <c r="I310" s="132"/>
      <c r="J310" s="132"/>
      <c r="K310" s="132"/>
      <c r="L310" s="132"/>
      <c r="M310" s="187"/>
      <c r="N310" s="187"/>
      <c r="O310" s="187"/>
      <c r="P310" s="187"/>
      <c r="Q310" s="187"/>
      <c r="R310" s="187"/>
    </row>
    <row r="311" spans="2:18" s="186" customFormat="1" ht="13.15" customHeight="1" x14ac:dyDescent="0.2">
      <c r="B311" s="132"/>
      <c r="C311" s="132"/>
      <c r="D311" s="132"/>
      <c r="E311" s="132"/>
      <c r="F311" s="132"/>
      <c r="G311" s="132"/>
      <c r="H311" s="132"/>
      <c r="I311" s="132"/>
      <c r="J311" s="132"/>
      <c r="K311" s="132"/>
      <c r="L311" s="132"/>
      <c r="M311" s="187"/>
      <c r="N311" s="187"/>
      <c r="O311" s="187"/>
      <c r="P311" s="187"/>
      <c r="Q311" s="187"/>
      <c r="R311" s="187"/>
    </row>
    <row r="312" spans="2:18" s="186" customFormat="1" ht="13.15" customHeight="1" x14ac:dyDescent="0.2">
      <c r="B312" s="132"/>
      <c r="C312" s="132"/>
      <c r="D312" s="132"/>
      <c r="E312" s="132"/>
      <c r="F312" s="132"/>
      <c r="G312" s="132"/>
      <c r="H312" s="132"/>
      <c r="I312" s="132"/>
      <c r="J312" s="132"/>
      <c r="K312" s="132"/>
      <c r="L312" s="132"/>
      <c r="M312" s="187"/>
      <c r="N312" s="187"/>
      <c r="O312" s="187"/>
      <c r="P312" s="187"/>
      <c r="Q312" s="187"/>
      <c r="R312" s="187"/>
    </row>
    <row r="313" spans="2:18" s="186" customFormat="1" ht="13.15" customHeight="1" x14ac:dyDescent="0.2">
      <c r="B313" s="132"/>
      <c r="C313" s="132"/>
      <c r="D313" s="132"/>
      <c r="E313" s="132"/>
      <c r="F313" s="132"/>
      <c r="G313" s="132"/>
      <c r="H313" s="132"/>
      <c r="I313" s="132"/>
      <c r="J313" s="132"/>
      <c r="K313" s="132"/>
      <c r="L313" s="132"/>
      <c r="M313" s="187"/>
      <c r="N313" s="187"/>
      <c r="O313" s="187"/>
      <c r="P313" s="187"/>
      <c r="Q313" s="187"/>
      <c r="R313" s="187"/>
    </row>
    <row r="314" spans="2:18" s="186" customFormat="1" ht="13.15" customHeight="1" x14ac:dyDescent="0.2">
      <c r="B314" s="132"/>
      <c r="C314" s="132"/>
      <c r="D314" s="132"/>
      <c r="E314" s="132"/>
      <c r="F314" s="132"/>
      <c r="G314" s="132"/>
      <c r="H314" s="132"/>
      <c r="I314" s="132"/>
      <c r="J314" s="132"/>
      <c r="K314" s="132"/>
      <c r="L314" s="132"/>
      <c r="M314" s="187"/>
      <c r="N314" s="187"/>
      <c r="O314" s="187"/>
      <c r="P314" s="187"/>
      <c r="Q314" s="187"/>
      <c r="R314" s="187"/>
    </row>
    <row r="315" spans="2:18" s="186" customFormat="1" ht="13.15" customHeight="1" x14ac:dyDescent="0.2">
      <c r="B315" s="132"/>
      <c r="C315" s="132"/>
      <c r="D315" s="132"/>
      <c r="E315" s="132"/>
      <c r="F315" s="132"/>
      <c r="G315" s="132"/>
      <c r="H315" s="132"/>
      <c r="I315" s="132"/>
      <c r="J315" s="132"/>
      <c r="K315" s="132"/>
      <c r="L315" s="132"/>
      <c r="M315" s="187"/>
      <c r="N315" s="187"/>
      <c r="O315" s="187"/>
      <c r="P315" s="187"/>
      <c r="Q315" s="187"/>
      <c r="R315" s="187"/>
    </row>
    <row r="316" spans="2:18" s="186" customFormat="1" ht="13.15" customHeight="1" x14ac:dyDescent="0.2">
      <c r="B316" s="132"/>
      <c r="C316" s="132"/>
      <c r="D316" s="132"/>
      <c r="E316" s="132"/>
      <c r="F316" s="132"/>
      <c r="G316" s="132"/>
      <c r="H316" s="132"/>
      <c r="I316" s="132"/>
      <c r="J316" s="132"/>
      <c r="K316" s="132"/>
      <c r="L316" s="132"/>
      <c r="M316" s="187"/>
      <c r="N316" s="187"/>
      <c r="O316" s="187"/>
      <c r="P316" s="187"/>
      <c r="Q316" s="187"/>
      <c r="R316" s="187"/>
    </row>
    <row r="317" spans="2:18" s="186" customFormat="1" ht="13.15" customHeight="1" x14ac:dyDescent="0.2">
      <c r="B317" s="132"/>
      <c r="C317" s="132"/>
      <c r="D317" s="132"/>
      <c r="E317" s="132"/>
      <c r="F317" s="132"/>
      <c r="G317" s="132"/>
      <c r="H317" s="132"/>
      <c r="I317" s="132"/>
      <c r="J317" s="132"/>
      <c r="K317" s="132"/>
      <c r="L317" s="132"/>
      <c r="M317" s="5"/>
      <c r="N317" s="5"/>
      <c r="O317" s="5"/>
      <c r="P317" s="5"/>
      <c r="Q317" s="5"/>
      <c r="R317" s="5"/>
    </row>
    <row r="318" spans="2:18" s="186" customFormat="1" ht="13.15" customHeight="1" x14ac:dyDescent="0.2">
      <c r="B318" s="132"/>
      <c r="C318" s="132"/>
      <c r="D318" s="132"/>
      <c r="E318" s="132"/>
      <c r="F318" s="132"/>
      <c r="G318" s="132"/>
      <c r="H318" s="132"/>
      <c r="I318" s="132"/>
      <c r="J318" s="132"/>
      <c r="K318" s="132"/>
      <c r="L318" s="132"/>
      <c r="M318" s="5"/>
      <c r="N318" s="5"/>
      <c r="O318" s="5"/>
      <c r="P318" s="5"/>
      <c r="Q318" s="5"/>
      <c r="R318" s="5"/>
    </row>
    <row r="319" spans="2:18" s="186" customFormat="1" ht="13.15" customHeight="1" x14ac:dyDescent="0.2">
      <c r="B319" s="132"/>
      <c r="C319" s="132"/>
      <c r="D319" s="132"/>
      <c r="E319" s="132"/>
      <c r="F319" s="132"/>
      <c r="G319" s="132"/>
      <c r="H319" s="132"/>
      <c r="I319" s="132"/>
      <c r="J319" s="132"/>
      <c r="K319" s="132"/>
      <c r="L319" s="132"/>
      <c r="M319" s="5"/>
      <c r="N319" s="5"/>
      <c r="O319" s="5"/>
      <c r="P319" s="5"/>
      <c r="Q319" s="5"/>
      <c r="R319" s="5"/>
    </row>
    <row r="320" spans="2:18" s="186" customFormat="1" ht="13.15" customHeight="1" x14ac:dyDescent="0.2">
      <c r="B320" s="132"/>
      <c r="C320" s="132"/>
      <c r="D320" s="132"/>
      <c r="E320" s="132"/>
      <c r="F320" s="132"/>
      <c r="G320" s="132"/>
      <c r="H320" s="132"/>
      <c r="I320" s="132"/>
      <c r="J320" s="132"/>
      <c r="K320" s="132"/>
      <c r="L320" s="132"/>
      <c r="M320" s="5"/>
      <c r="N320" s="5"/>
      <c r="O320" s="5"/>
      <c r="P320" s="5"/>
      <c r="Q320" s="5"/>
      <c r="R320" s="5"/>
    </row>
    <row r="321" spans="2:18" s="186" customFormat="1" ht="13.15" customHeight="1" x14ac:dyDescent="0.2">
      <c r="B321" s="132"/>
      <c r="C321" s="132"/>
      <c r="D321" s="132"/>
      <c r="E321" s="132"/>
      <c r="F321" s="132"/>
      <c r="G321" s="132"/>
      <c r="H321" s="132"/>
      <c r="I321" s="132"/>
      <c r="J321" s="132"/>
      <c r="K321" s="132"/>
      <c r="L321" s="132"/>
      <c r="M321" s="5"/>
      <c r="N321" s="5"/>
      <c r="O321" s="5"/>
      <c r="P321" s="5"/>
      <c r="Q321" s="5"/>
      <c r="R321" s="5"/>
    </row>
    <row r="322" spans="2:18" s="186" customFormat="1" ht="13.15" customHeight="1" x14ac:dyDescent="0.2">
      <c r="B322" s="132"/>
      <c r="C322" s="132"/>
      <c r="D322" s="132"/>
      <c r="E322" s="132"/>
      <c r="F322" s="132"/>
      <c r="G322" s="132"/>
      <c r="H322" s="132"/>
      <c r="I322" s="132"/>
      <c r="J322" s="132"/>
      <c r="K322" s="132"/>
      <c r="L322" s="132"/>
      <c r="M322" s="5"/>
      <c r="N322" s="5"/>
      <c r="O322" s="5"/>
      <c r="P322" s="5"/>
      <c r="Q322" s="5"/>
      <c r="R322" s="5"/>
    </row>
    <row r="323" spans="2:18" s="186" customFormat="1" ht="13.15" customHeight="1" x14ac:dyDescent="0.2">
      <c r="B323" s="132"/>
      <c r="C323" s="132"/>
      <c r="D323" s="132"/>
      <c r="E323" s="132"/>
      <c r="F323" s="132"/>
      <c r="G323" s="132"/>
      <c r="H323" s="132"/>
      <c r="I323" s="132"/>
      <c r="J323" s="132"/>
      <c r="K323" s="132"/>
      <c r="L323" s="132"/>
      <c r="M323" s="5"/>
      <c r="N323" s="5"/>
      <c r="O323" s="5"/>
      <c r="P323" s="5"/>
      <c r="Q323" s="5"/>
      <c r="R323" s="5"/>
    </row>
    <row r="324" spans="2:18" s="186" customFormat="1" ht="13.15" customHeight="1" x14ac:dyDescent="0.2">
      <c r="B324" s="132"/>
      <c r="C324" s="132"/>
      <c r="D324" s="132"/>
      <c r="E324" s="132"/>
      <c r="F324" s="132"/>
      <c r="G324" s="132"/>
      <c r="H324" s="132"/>
      <c r="I324" s="132"/>
      <c r="J324" s="132"/>
      <c r="K324" s="132"/>
      <c r="L324" s="132"/>
      <c r="M324" s="5"/>
      <c r="N324" s="5"/>
      <c r="O324" s="5"/>
      <c r="P324" s="5"/>
      <c r="Q324" s="5"/>
      <c r="R324" s="5"/>
    </row>
    <row r="325" spans="2:18" s="186" customFormat="1" ht="13.15" customHeight="1" x14ac:dyDescent="0.2">
      <c r="B325" s="132"/>
      <c r="C325" s="132"/>
      <c r="D325" s="132"/>
      <c r="E325" s="132"/>
      <c r="F325" s="132"/>
      <c r="G325" s="132"/>
      <c r="H325" s="132"/>
      <c r="I325" s="132"/>
      <c r="J325" s="132"/>
      <c r="K325" s="132"/>
      <c r="L325" s="132"/>
      <c r="M325" s="5"/>
      <c r="N325" s="5"/>
      <c r="O325" s="5"/>
      <c r="P325" s="5"/>
      <c r="Q325" s="5"/>
      <c r="R325" s="5"/>
    </row>
    <row r="326" spans="2:18" s="186" customFormat="1" ht="13.15" customHeight="1" x14ac:dyDescent="0.2">
      <c r="B326" s="132"/>
      <c r="C326" s="132"/>
      <c r="D326" s="132"/>
      <c r="E326" s="132"/>
      <c r="F326" s="132"/>
      <c r="G326" s="132"/>
      <c r="H326" s="132"/>
      <c r="I326" s="132"/>
      <c r="J326" s="132"/>
      <c r="K326" s="132"/>
      <c r="L326" s="132"/>
      <c r="M326" s="5"/>
      <c r="N326" s="5"/>
      <c r="O326" s="5"/>
      <c r="P326" s="5"/>
      <c r="Q326" s="5"/>
      <c r="R326" s="5"/>
    </row>
    <row r="327" spans="2:18" s="186" customFormat="1" ht="13.15" customHeight="1" x14ac:dyDescent="0.2">
      <c r="B327" s="132"/>
      <c r="C327" s="132"/>
      <c r="D327" s="132"/>
      <c r="E327" s="132"/>
      <c r="F327" s="132"/>
      <c r="G327" s="132"/>
      <c r="H327" s="132"/>
      <c r="I327" s="132"/>
      <c r="J327" s="132"/>
      <c r="K327" s="132"/>
      <c r="L327" s="132"/>
      <c r="M327" s="5"/>
      <c r="N327" s="5"/>
      <c r="O327" s="5"/>
      <c r="P327" s="5"/>
      <c r="Q327" s="5"/>
      <c r="R327" s="5"/>
    </row>
    <row r="328" spans="2:18" s="186" customFormat="1" ht="13.15" customHeight="1" x14ac:dyDescent="0.2">
      <c r="B328" s="132"/>
      <c r="C328" s="132"/>
      <c r="D328" s="132"/>
      <c r="E328" s="132"/>
      <c r="F328" s="132"/>
      <c r="G328" s="132"/>
      <c r="H328" s="132"/>
      <c r="I328" s="132"/>
      <c r="J328" s="132"/>
      <c r="K328" s="132"/>
      <c r="L328" s="132"/>
      <c r="M328" s="5"/>
      <c r="N328" s="5"/>
      <c r="O328" s="5"/>
      <c r="P328" s="5"/>
      <c r="Q328" s="5"/>
      <c r="R328" s="5"/>
    </row>
    <row r="329" spans="2:18" s="186" customFormat="1" ht="13.15" customHeight="1" x14ac:dyDescent="0.2">
      <c r="B329" s="132"/>
      <c r="C329" s="132"/>
      <c r="D329" s="132"/>
      <c r="E329" s="132"/>
      <c r="F329" s="132"/>
      <c r="G329" s="132"/>
      <c r="H329" s="132"/>
      <c r="I329" s="132"/>
      <c r="J329" s="132"/>
      <c r="K329" s="132"/>
      <c r="L329" s="132"/>
      <c r="M329" s="5"/>
      <c r="N329" s="5"/>
      <c r="O329" s="5"/>
      <c r="P329" s="5"/>
      <c r="Q329" s="5"/>
      <c r="R329" s="5"/>
    </row>
    <row r="330" spans="2:18" s="186" customFormat="1" ht="13.15" customHeight="1" x14ac:dyDescent="0.2">
      <c r="B330" s="132"/>
      <c r="C330" s="132"/>
      <c r="D330" s="132"/>
      <c r="E330" s="132"/>
      <c r="F330" s="132"/>
      <c r="G330" s="132"/>
      <c r="H330" s="132"/>
      <c r="I330" s="132"/>
      <c r="J330" s="132"/>
      <c r="K330" s="132"/>
      <c r="L330" s="132"/>
      <c r="M330" s="5"/>
      <c r="N330" s="5"/>
      <c r="O330" s="5"/>
      <c r="P330" s="5"/>
      <c r="Q330" s="5"/>
      <c r="R330" s="5"/>
    </row>
    <row r="331" spans="2:18" s="186" customFormat="1" ht="13.15" customHeight="1" x14ac:dyDescent="0.2">
      <c r="B331" s="132"/>
      <c r="C331" s="132"/>
      <c r="D331" s="132"/>
      <c r="E331" s="132"/>
      <c r="F331" s="132"/>
      <c r="G331" s="132"/>
      <c r="H331" s="132"/>
      <c r="I331" s="132"/>
      <c r="J331" s="132"/>
      <c r="K331" s="132"/>
      <c r="L331" s="132"/>
      <c r="M331" s="5"/>
      <c r="N331" s="5"/>
      <c r="O331" s="5"/>
      <c r="P331" s="5"/>
      <c r="Q331" s="5"/>
      <c r="R331" s="5"/>
    </row>
    <row r="332" spans="2:18" s="186" customFormat="1" ht="13.15" customHeight="1" x14ac:dyDescent="0.2">
      <c r="B332" s="132"/>
      <c r="C332" s="132"/>
      <c r="D332" s="132"/>
      <c r="E332" s="132"/>
      <c r="F332" s="132"/>
      <c r="G332" s="132"/>
      <c r="H332" s="132"/>
      <c r="I332" s="132"/>
      <c r="J332" s="132"/>
      <c r="K332" s="132"/>
      <c r="L332" s="132"/>
      <c r="M332" s="5"/>
      <c r="N332" s="5"/>
      <c r="O332" s="5"/>
      <c r="P332" s="5"/>
      <c r="Q332" s="5"/>
      <c r="R332" s="5"/>
    </row>
    <row r="333" spans="2:18" s="186" customFormat="1" ht="13.15" customHeight="1" x14ac:dyDescent="0.2">
      <c r="B333" s="132"/>
      <c r="C333" s="132"/>
      <c r="D333" s="132"/>
      <c r="E333" s="132"/>
      <c r="F333" s="132"/>
      <c r="G333" s="132"/>
      <c r="H333" s="132"/>
      <c r="I333" s="132"/>
      <c r="J333" s="132"/>
      <c r="K333" s="132"/>
      <c r="L333" s="132"/>
      <c r="M333" s="5"/>
      <c r="N333" s="5"/>
      <c r="O333" s="5"/>
      <c r="P333" s="5"/>
      <c r="Q333" s="5"/>
      <c r="R333" s="5"/>
    </row>
    <row r="334" spans="2:18" s="186" customFormat="1" ht="13.15" customHeight="1" x14ac:dyDescent="0.2">
      <c r="B334" s="132"/>
      <c r="C334" s="132"/>
      <c r="D334" s="132"/>
      <c r="E334" s="132"/>
      <c r="F334" s="132"/>
      <c r="G334" s="132"/>
      <c r="H334" s="132"/>
      <c r="I334" s="132"/>
      <c r="J334" s="132"/>
      <c r="K334" s="132"/>
      <c r="L334" s="132"/>
      <c r="M334" s="5"/>
      <c r="N334" s="5"/>
      <c r="O334" s="5"/>
      <c r="P334" s="5"/>
      <c r="Q334" s="5"/>
      <c r="R334" s="5"/>
    </row>
    <row r="335" spans="2:18" s="186" customFormat="1" ht="13.15" customHeight="1" x14ac:dyDescent="0.2">
      <c r="B335" s="132"/>
      <c r="C335" s="132"/>
      <c r="D335" s="132"/>
      <c r="E335" s="132"/>
      <c r="F335" s="132"/>
      <c r="G335" s="132"/>
      <c r="H335" s="132"/>
      <c r="I335" s="132"/>
      <c r="J335" s="132"/>
      <c r="K335" s="132"/>
      <c r="L335" s="132"/>
      <c r="M335" s="5"/>
      <c r="N335" s="5"/>
      <c r="O335" s="5"/>
      <c r="P335" s="5"/>
      <c r="Q335" s="5"/>
      <c r="R335" s="5"/>
    </row>
    <row r="336" spans="2:18" s="186" customFormat="1" ht="13.15" customHeight="1" x14ac:dyDescent="0.2">
      <c r="B336" s="132"/>
      <c r="C336" s="132"/>
      <c r="D336" s="132"/>
      <c r="E336" s="132"/>
      <c r="F336" s="132"/>
      <c r="G336" s="132"/>
      <c r="H336" s="132"/>
      <c r="I336" s="132"/>
      <c r="J336" s="132"/>
      <c r="K336" s="132"/>
      <c r="L336" s="132"/>
      <c r="M336" s="5"/>
      <c r="N336" s="5"/>
      <c r="O336" s="5"/>
      <c r="P336" s="5"/>
      <c r="Q336" s="5"/>
      <c r="R336" s="5"/>
    </row>
    <row r="337" spans="2:18" s="186" customFormat="1" ht="13.15" customHeight="1" x14ac:dyDescent="0.2">
      <c r="B337" s="132"/>
      <c r="C337" s="132"/>
      <c r="D337" s="132"/>
      <c r="E337" s="132"/>
      <c r="F337" s="132"/>
      <c r="G337" s="132"/>
      <c r="H337" s="132"/>
      <c r="I337" s="132"/>
      <c r="J337" s="132"/>
      <c r="K337" s="132"/>
      <c r="L337" s="132"/>
      <c r="M337" s="5"/>
      <c r="N337" s="5"/>
      <c r="O337" s="5"/>
      <c r="P337" s="5"/>
      <c r="Q337" s="5"/>
      <c r="R337" s="5"/>
    </row>
    <row r="338" spans="2:18" s="186" customFormat="1" ht="13.15" customHeight="1" x14ac:dyDescent="0.2">
      <c r="B338" s="132"/>
      <c r="C338" s="132"/>
      <c r="D338" s="132"/>
      <c r="E338" s="132"/>
      <c r="F338" s="132"/>
      <c r="G338" s="132"/>
      <c r="H338" s="132"/>
      <c r="I338" s="132"/>
      <c r="J338" s="132"/>
      <c r="K338" s="132"/>
      <c r="L338" s="132"/>
      <c r="M338" s="5"/>
      <c r="N338" s="5"/>
      <c r="O338" s="5"/>
      <c r="P338" s="5"/>
      <c r="Q338" s="5"/>
      <c r="R338" s="5"/>
    </row>
    <row r="339" spans="2:18" s="186" customFormat="1" ht="13.15" customHeight="1" x14ac:dyDescent="0.2">
      <c r="B339" s="132"/>
      <c r="C339" s="132"/>
      <c r="D339" s="132"/>
      <c r="E339" s="132"/>
      <c r="F339" s="132"/>
      <c r="G339" s="132"/>
      <c r="H339" s="132"/>
      <c r="I339" s="132"/>
      <c r="J339" s="132"/>
      <c r="K339" s="132"/>
      <c r="L339" s="132"/>
      <c r="M339" s="5"/>
      <c r="N339" s="5"/>
      <c r="O339" s="5"/>
      <c r="P339" s="5"/>
      <c r="Q339" s="5"/>
      <c r="R339" s="5"/>
    </row>
    <row r="340" spans="2:18" s="186" customFormat="1" ht="13.15" customHeight="1" x14ac:dyDescent="0.2">
      <c r="B340" s="132"/>
      <c r="C340" s="132"/>
      <c r="D340" s="132"/>
      <c r="E340" s="132"/>
      <c r="F340" s="132"/>
      <c r="G340" s="132"/>
      <c r="H340" s="132"/>
      <c r="I340" s="132"/>
      <c r="J340" s="132"/>
      <c r="K340" s="132"/>
      <c r="L340" s="132"/>
      <c r="M340" s="5"/>
      <c r="N340" s="5"/>
      <c r="O340" s="5"/>
      <c r="P340" s="5"/>
      <c r="Q340" s="5"/>
      <c r="R340" s="5"/>
    </row>
    <row r="341" spans="2:18" s="186" customFormat="1" ht="13.15" customHeight="1" x14ac:dyDescent="0.2">
      <c r="B341" s="132"/>
      <c r="C341" s="132"/>
      <c r="D341" s="132"/>
      <c r="E341" s="132"/>
      <c r="F341" s="132"/>
      <c r="G341" s="132"/>
      <c r="H341" s="132"/>
      <c r="I341" s="132"/>
      <c r="J341" s="132"/>
      <c r="K341" s="132"/>
      <c r="L341" s="132"/>
      <c r="M341" s="5"/>
      <c r="N341" s="5"/>
      <c r="O341" s="5"/>
      <c r="P341" s="5"/>
      <c r="Q341" s="5"/>
      <c r="R341" s="5"/>
    </row>
    <row r="342" spans="2:18" s="186" customFormat="1" ht="13.15" customHeight="1" x14ac:dyDescent="0.2">
      <c r="B342" s="132"/>
      <c r="C342" s="132"/>
      <c r="D342" s="132"/>
      <c r="E342" s="132"/>
      <c r="F342" s="132"/>
      <c r="G342" s="132"/>
      <c r="H342" s="132"/>
      <c r="I342" s="132"/>
      <c r="J342" s="132"/>
      <c r="K342" s="132"/>
      <c r="L342" s="132"/>
      <c r="M342" s="5"/>
      <c r="N342" s="5"/>
      <c r="O342" s="5"/>
      <c r="P342" s="5"/>
      <c r="Q342" s="5"/>
      <c r="R342" s="5"/>
    </row>
    <row r="343" spans="2:18" s="186" customFormat="1" ht="13.15" customHeight="1" x14ac:dyDescent="0.2">
      <c r="B343" s="132"/>
      <c r="C343" s="132"/>
      <c r="D343" s="132"/>
      <c r="E343" s="132"/>
      <c r="F343" s="132"/>
      <c r="G343" s="132"/>
      <c r="H343" s="132"/>
      <c r="I343" s="132"/>
      <c r="J343" s="132"/>
      <c r="K343" s="132"/>
      <c r="L343" s="132"/>
      <c r="M343" s="5"/>
      <c r="N343" s="5"/>
      <c r="O343" s="5"/>
      <c r="P343" s="5"/>
      <c r="Q343" s="5"/>
      <c r="R343" s="5"/>
    </row>
    <row r="344" spans="2:18" s="186" customFormat="1" ht="13.15" customHeight="1" x14ac:dyDescent="0.2">
      <c r="B344" s="132"/>
      <c r="C344" s="132"/>
      <c r="D344" s="132"/>
      <c r="E344" s="132"/>
      <c r="F344" s="132"/>
      <c r="G344" s="132"/>
      <c r="H344" s="132"/>
      <c r="I344" s="132"/>
      <c r="J344" s="132"/>
      <c r="K344" s="132"/>
      <c r="L344" s="132"/>
      <c r="M344" s="5"/>
      <c r="N344" s="5"/>
      <c r="O344" s="5"/>
      <c r="P344" s="5"/>
      <c r="Q344" s="5"/>
      <c r="R344" s="5"/>
    </row>
    <row r="345" spans="2:18" s="186" customFormat="1" ht="26.45" customHeight="1" x14ac:dyDescent="0.2">
      <c r="B345" s="132"/>
      <c r="C345" s="132"/>
      <c r="D345" s="132"/>
      <c r="E345" s="132"/>
      <c r="F345" s="132"/>
      <c r="G345" s="132"/>
      <c r="H345" s="132"/>
      <c r="I345" s="132"/>
      <c r="J345" s="132"/>
      <c r="K345" s="132"/>
      <c r="L345" s="132"/>
      <c r="M345" s="5"/>
      <c r="N345" s="5"/>
      <c r="O345" s="5"/>
      <c r="P345" s="5"/>
      <c r="Q345" s="5"/>
      <c r="R345" s="5"/>
    </row>
    <row r="346" spans="2:18" s="186" customFormat="1" ht="13.15" customHeight="1" x14ac:dyDescent="0.2">
      <c r="B346" s="132"/>
      <c r="C346" s="132"/>
      <c r="D346" s="132"/>
      <c r="E346" s="132"/>
      <c r="F346" s="132"/>
      <c r="G346" s="132"/>
      <c r="H346" s="132"/>
      <c r="I346" s="132"/>
      <c r="J346" s="132"/>
      <c r="K346" s="132"/>
      <c r="L346" s="132"/>
      <c r="M346" s="5"/>
      <c r="N346" s="5"/>
      <c r="O346" s="5"/>
      <c r="P346" s="5"/>
      <c r="Q346" s="5"/>
      <c r="R346" s="5"/>
    </row>
    <row r="347" spans="2:18" s="186" customFormat="1" ht="13.15" customHeight="1" x14ac:dyDescent="0.2">
      <c r="B347" s="132"/>
      <c r="C347" s="132"/>
      <c r="D347" s="132"/>
      <c r="E347" s="132"/>
      <c r="F347" s="132"/>
      <c r="G347" s="132"/>
      <c r="H347" s="132"/>
      <c r="I347" s="132"/>
      <c r="J347" s="132"/>
      <c r="K347" s="132"/>
      <c r="L347" s="132"/>
      <c r="M347" s="5"/>
      <c r="N347" s="5"/>
      <c r="O347" s="5"/>
      <c r="P347" s="5"/>
      <c r="Q347" s="5"/>
      <c r="R347" s="5"/>
    </row>
    <row r="348" spans="2:18" s="186" customFormat="1" ht="13.15" customHeight="1" x14ac:dyDescent="0.2">
      <c r="B348" s="132"/>
      <c r="C348" s="132"/>
      <c r="D348" s="132"/>
      <c r="E348" s="132"/>
      <c r="F348" s="132"/>
      <c r="G348" s="132"/>
      <c r="H348" s="132"/>
      <c r="I348" s="132"/>
      <c r="J348" s="132"/>
      <c r="K348" s="132"/>
      <c r="L348" s="132"/>
      <c r="M348" s="5"/>
      <c r="N348" s="5"/>
      <c r="O348" s="5"/>
      <c r="P348" s="5"/>
      <c r="Q348" s="5"/>
      <c r="R348" s="5"/>
    </row>
    <row r="349" spans="2:18" s="186" customFormat="1" ht="13.15" customHeight="1" x14ac:dyDescent="0.2">
      <c r="B349" s="132"/>
      <c r="C349" s="132"/>
      <c r="D349" s="132"/>
      <c r="E349" s="132"/>
      <c r="F349" s="132"/>
      <c r="G349" s="132"/>
      <c r="H349" s="132"/>
      <c r="I349" s="132"/>
      <c r="J349" s="132"/>
      <c r="K349" s="132"/>
      <c r="L349" s="132"/>
      <c r="M349" s="5"/>
      <c r="N349" s="5"/>
      <c r="O349" s="5"/>
      <c r="P349" s="5"/>
      <c r="Q349" s="5"/>
      <c r="R349" s="5"/>
    </row>
    <row r="350" spans="2:18" s="186" customFormat="1" ht="13.15" customHeight="1" x14ac:dyDescent="0.2">
      <c r="B350" s="132"/>
      <c r="C350" s="132"/>
      <c r="D350" s="132"/>
      <c r="E350" s="132"/>
      <c r="F350" s="132"/>
      <c r="G350" s="132"/>
      <c r="H350" s="132"/>
      <c r="I350" s="132"/>
      <c r="J350" s="132"/>
      <c r="K350" s="132"/>
      <c r="L350" s="132"/>
      <c r="M350" s="5"/>
      <c r="N350" s="5"/>
      <c r="O350" s="5"/>
      <c r="P350" s="5"/>
      <c r="Q350" s="5"/>
      <c r="R350" s="5"/>
    </row>
    <row r="351" spans="2:18" s="186" customFormat="1" ht="13.15" customHeight="1" x14ac:dyDescent="0.2">
      <c r="B351" s="132"/>
      <c r="C351" s="132"/>
      <c r="D351" s="132"/>
      <c r="E351" s="132"/>
      <c r="F351" s="132"/>
      <c r="G351" s="132"/>
      <c r="H351" s="132"/>
      <c r="I351" s="132"/>
      <c r="J351" s="132"/>
      <c r="K351" s="132"/>
      <c r="L351" s="132"/>
      <c r="M351" s="5"/>
      <c r="N351" s="5"/>
      <c r="O351" s="5"/>
      <c r="P351" s="5"/>
      <c r="Q351" s="5"/>
      <c r="R351" s="5"/>
    </row>
    <row r="352" spans="2:18" s="186" customFormat="1" ht="13.15" customHeight="1" x14ac:dyDescent="0.2">
      <c r="B352" s="132"/>
      <c r="C352" s="132"/>
      <c r="D352" s="132"/>
      <c r="E352" s="132"/>
      <c r="F352" s="132"/>
      <c r="G352" s="132"/>
      <c r="H352" s="132"/>
      <c r="I352" s="132"/>
      <c r="J352" s="132"/>
      <c r="K352" s="132"/>
      <c r="L352" s="132"/>
      <c r="M352" s="5"/>
      <c r="N352" s="5"/>
      <c r="O352" s="5"/>
      <c r="P352" s="5"/>
      <c r="Q352" s="5"/>
      <c r="R352" s="5"/>
    </row>
    <row r="353" spans="1:18" s="186" customFormat="1" ht="13.15" customHeight="1" x14ac:dyDescent="0.2">
      <c r="B353" s="132"/>
      <c r="C353" s="132"/>
      <c r="D353" s="132"/>
      <c r="E353" s="132"/>
      <c r="F353" s="132"/>
      <c r="G353" s="132"/>
      <c r="H353" s="132"/>
      <c r="I353" s="132"/>
      <c r="J353" s="132"/>
      <c r="K353" s="132"/>
      <c r="L353" s="132"/>
      <c r="M353" s="5"/>
      <c r="N353" s="5"/>
      <c r="O353" s="5"/>
      <c r="P353" s="5"/>
      <c r="Q353" s="5"/>
      <c r="R353" s="5"/>
    </row>
    <row r="354" spans="1:18" s="186" customFormat="1" ht="13.15" customHeight="1" x14ac:dyDescent="0.2">
      <c r="B354" s="132"/>
      <c r="C354" s="132"/>
      <c r="D354" s="132"/>
      <c r="E354" s="132"/>
      <c r="F354" s="132"/>
      <c r="G354" s="132"/>
      <c r="H354" s="132"/>
      <c r="I354" s="132"/>
      <c r="J354" s="132"/>
      <c r="K354" s="132"/>
      <c r="L354" s="132"/>
      <c r="M354" s="5"/>
      <c r="N354" s="5"/>
      <c r="O354" s="5"/>
      <c r="P354" s="5"/>
      <c r="Q354" s="5"/>
      <c r="R354" s="5"/>
    </row>
    <row r="355" spans="1:18" s="186" customFormat="1" ht="13.15" customHeight="1" x14ac:dyDescent="0.2">
      <c r="B355" s="132"/>
      <c r="C355" s="132"/>
      <c r="D355" s="132"/>
      <c r="E355" s="132"/>
      <c r="F355" s="132"/>
      <c r="G355" s="132"/>
      <c r="H355" s="132"/>
      <c r="I355" s="132"/>
      <c r="J355" s="132"/>
      <c r="K355" s="132"/>
      <c r="L355" s="132"/>
      <c r="M355" s="5"/>
      <c r="N355" s="5"/>
      <c r="O355" s="5"/>
      <c r="P355" s="5"/>
      <c r="Q355" s="5"/>
      <c r="R355" s="5"/>
    </row>
    <row r="356" spans="1:18" s="186" customFormat="1" ht="13.15" customHeight="1" x14ac:dyDescent="0.2">
      <c r="B356" s="132"/>
      <c r="C356" s="132"/>
      <c r="D356" s="132"/>
      <c r="E356" s="132"/>
      <c r="F356" s="132"/>
      <c r="G356" s="132"/>
      <c r="H356" s="132"/>
      <c r="I356" s="132"/>
      <c r="J356" s="132"/>
      <c r="K356" s="132"/>
      <c r="L356" s="132"/>
      <c r="M356" s="5"/>
      <c r="N356" s="5"/>
      <c r="O356" s="5"/>
      <c r="P356" s="5"/>
      <c r="Q356" s="5"/>
      <c r="R356" s="5"/>
    </row>
    <row r="357" spans="1:18" s="186" customFormat="1" ht="13.15" customHeight="1" x14ac:dyDescent="0.2">
      <c r="A357" s="193"/>
      <c r="B357" s="132"/>
      <c r="C357" s="132"/>
      <c r="D357" s="132"/>
      <c r="E357" s="132"/>
      <c r="F357" s="132"/>
      <c r="G357" s="132"/>
      <c r="H357" s="132"/>
      <c r="I357" s="132"/>
      <c r="J357" s="132"/>
      <c r="K357" s="132"/>
      <c r="L357" s="132"/>
      <c r="M357" s="5"/>
      <c r="N357" s="5"/>
      <c r="O357" s="5"/>
      <c r="P357" s="5"/>
      <c r="Q357" s="5"/>
      <c r="R357" s="5"/>
    </row>
    <row r="358" spans="1:18" s="186" customFormat="1" ht="13.15" customHeight="1" x14ac:dyDescent="0.2">
      <c r="A358" s="193"/>
      <c r="B358" s="132"/>
      <c r="C358" s="132"/>
      <c r="D358" s="132"/>
      <c r="E358" s="132"/>
      <c r="F358" s="132"/>
      <c r="G358" s="132"/>
      <c r="H358" s="132"/>
      <c r="I358" s="132"/>
      <c r="J358" s="132"/>
      <c r="K358" s="132"/>
      <c r="L358" s="132"/>
      <c r="M358" s="5"/>
      <c r="N358" s="5"/>
      <c r="O358" s="5"/>
      <c r="P358" s="5"/>
      <c r="Q358" s="5"/>
      <c r="R358" s="5"/>
    </row>
    <row r="359" spans="1:18" s="68" customFormat="1" ht="13.15" customHeight="1" x14ac:dyDescent="0.2">
      <c r="A359" s="193"/>
      <c r="B359" s="132"/>
      <c r="C359" s="132"/>
      <c r="D359" s="132"/>
      <c r="E359" s="132"/>
      <c r="F359" s="132"/>
      <c r="G359" s="132"/>
      <c r="H359" s="132"/>
      <c r="I359" s="132"/>
      <c r="J359" s="132"/>
      <c r="K359" s="132"/>
      <c r="L359" s="132"/>
      <c r="M359" s="5"/>
      <c r="N359" s="5"/>
      <c r="O359" s="5"/>
      <c r="P359" s="5"/>
      <c r="Q359" s="5"/>
      <c r="R359" s="5"/>
    </row>
    <row r="360" spans="1:18" s="68" customFormat="1" ht="13.15" customHeight="1" x14ac:dyDescent="0.2">
      <c r="A360" s="193"/>
      <c r="B360" s="132"/>
      <c r="C360" s="132"/>
      <c r="D360" s="132"/>
      <c r="E360" s="132"/>
      <c r="F360" s="132"/>
      <c r="G360" s="132"/>
      <c r="H360" s="132"/>
      <c r="I360" s="132"/>
      <c r="J360" s="132"/>
      <c r="K360" s="132"/>
      <c r="L360" s="132"/>
      <c r="M360" s="5"/>
      <c r="N360" s="5"/>
      <c r="O360" s="5"/>
      <c r="P360" s="5"/>
      <c r="Q360" s="5"/>
      <c r="R360" s="5"/>
    </row>
    <row r="361" spans="1:18" s="68" customFormat="1" ht="13.15" customHeight="1" x14ac:dyDescent="0.2">
      <c r="A361" s="193"/>
      <c r="B361" s="132"/>
      <c r="C361" s="132"/>
      <c r="D361" s="132"/>
      <c r="E361" s="132"/>
      <c r="F361" s="132"/>
      <c r="G361" s="132"/>
      <c r="H361" s="132"/>
      <c r="I361" s="132"/>
      <c r="J361" s="132"/>
      <c r="K361" s="132"/>
      <c r="L361" s="132"/>
      <c r="M361" s="5"/>
      <c r="N361" s="5"/>
      <c r="O361" s="5"/>
      <c r="P361" s="5"/>
      <c r="Q361" s="5"/>
      <c r="R361" s="5"/>
    </row>
    <row r="362" spans="1:18" s="68" customFormat="1" ht="13.15" customHeight="1" x14ac:dyDescent="0.2">
      <c r="A362" s="193"/>
      <c r="B362" s="132"/>
      <c r="C362" s="132"/>
      <c r="D362" s="132"/>
      <c r="E362" s="132"/>
      <c r="F362" s="132"/>
      <c r="G362" s="132"/>
      <c r="H362" s="132"/>
      <c r="I362" s="132"/>
      <c r="J362" s="132"/>
      <c r="K362" s="132"/>
      <c r="L362" s="132"/>
      <c r="M362" s="5"/>
      <c r="N362" s="5"/>
      <c r="O362" s="5"/>
      <c r="P362" s="5"/>
      <c r="Q362" s="5"/>
      <c r="R362" s="5"/>
    </row>
    <row r="363" spans="1:18" s="68" customFormat="1" ht="13.15" customHeight="1" x14ac:dyDescent="0.2">
      <c r="A363" s="193"/>
      <c r="B363" s="132"/>
      <c r="C363" s="132"/>
      <c r="D363" s="132"/>
      <c r="E363" s="132"/>
      <c r="F363" s="132"/>
      <c r="G363" s="132"/>
      <c r="H363" s="132"/>
      <c r="I363" s="132"/>
      <c r="J363" s="132"/>
      <c r="K363" s="132"/>
      <c r="L363" s="132"/>
      <c r="M363" s="5"/>
      <c r="N363" s="5"/>
      <c r="O363" s="5"/>
      <c r="P363" s="5"/>
      <c r="Q363" s="5"/>
      <c r="R363" s="5"/>
    </row>
    <row r="364" spans="1:18" s="68" customFormat="1" ht="13.15" customHeight="1" x14ac:dyDescent="0.2">
      <c r="A364" s="193"/>
      <c r="B364" s="132"/>
      <c r="C364" s="132"/>
      <c r="D364" s="132"/>
      <c r="E364" s="132"/>
      <c r="F364" s="132"/>
      <c r="G364" s="132"/>
      <c r="H364" s="132"/>
      <c r="I364" s="132"/>
      <c r="J364" s="132"/>
      <c r="K364" s="132"/>
      <c r="L364" s="132"/>
      <c r="M364" s="5"/>
      <c r="N364" s="5"/>
      <c r="O364" s="5"/>
      <c r="P364" s="5"/>
      <c r="Q364" s="5"/>
      <c r="R364" s="5"/>
    </row>
    <row r="365" spans="1:18" s="68" customFormat="1" ht="13.15" customHeight="1" x14ac:dyDescent="0.2">
      <c r="A365" s="193"/>
      <c r="B365" s="132"/>
      <c r="C365" s="132"/>
      <c r="D365" s="132"/>
      <c r="E365" s="132"/>
      <c r="F365" s="132"/>
      <c r="G365" s="132"/>
      <c r="H365" s="132"/>
      <c r="I365" s="132"/>
      <c r="J365" s="132"/>
      <c r="K365" s="132"/>
      <c r="L365" s="132"/>
      <c r="M365" s="5"/>
      <c r="N365" s="5"/>
      <c r="O365" s="5"/>
      <c r="P365" s="5"/>
      <c r="Q365" s="5"/>
      <c r="R365" s="5"/>
    </row>
    <row r="366" spans="1:18" s="68" customFormat="1" ht="13.15" customHeight="1" x14ac:dyDescent="0.2">
      <c r="A366" s="193"/>
      <c r="B366" s="132"/>
      <c r="C366" s="132"/>
      <c r="D366" s="132"/>
      <c r="E366" s="132"/>
      <c r="F366" s="132"/>
      <c r="G366" s="132"/>
      <c r="H366" s="132"/>
      <c r="I366" s="132"/>
      <c r="J366" s="132"/>
      <c r="K366" s="132"/>
      <c r="L366" s="132"/>
      <c r="M366" s="5"/>
      <c r="N366" s="5"/>
      <c r="O366" s="5"/>
      <c r="P366" s="5"/>
      <c r="Q366" s="5"/>
      <c r="R366" s="5"/>
    </row>
    <row r="367" spans="1:18" s="68" customFormat="1" ht="13.15" customHeight="1" x14ac:dyDescent="0.2">
      <c r="A367" s="193"/>
      <c r="B367" s="132"/>
      <c r="C367" s="132"/>
      <c r="D367" s="132"/>
      <c r="E367" s="132"/>
      <c r="F367" s="132"/>
      <c r="G367" s="132"/>
      <c r="H367" s="132"/>
      <c r="I367" s="132"/>
      <c r="J367" s="132"/>
      <c r="K367" s="132"/>
      <c r="L367" s="132"/>
      <c r="M367" s="5"/>
      <c r="N367" s="5"/>
      <c r="O367" s="5"/>
      <c r="P367" s="5"/>
      <c r="Q367" s="5"/>
      <c r="R367" s="5"/>
    </row>
    <row r="368" spans="1:18" s="68" customFormat="1" ht="13.15" customHeight="1" x14ac:dyDescent="0.2">
      <c r="A368" s="193"/>
      <c r="B368" s="132"/>
      <c r="C368" s="132"/>
      <c r="D368" s="132"/>
      <c r="E368" s="132"/>
      <c r="F368" s="132"/>
      <c r="G368" s="132"/>
      <c r="H368" s="132"/>
      <c r="I368" s="132"/>
      <c r="J368" s="132"/>
      <c r="K368" s="132"/>
      <c r="L368" s="132"/>
      <c r="M368" s="5"/>
      <c r="N368" s="5"/>
      <c r="O368" s="5"/>
      <c r="P368" s="5"/>
      <c r="Q368" s="5"/>
      <c r="R368" s="5"/>
    </row>
    <row r="369" spans="1:18" s="68" customFormat="1" ht="13.15" customHeight="1" x14ac:dyDescent="0.2">
      <c r="A369" s="193"/>
      <c r="B369" s="132"/>
      <c r="C369" s="132"/>
      <c r="D369" s="132"/>
      <c r="E369" s="132"/>
      <c r="F369" s="132"/>
      <c r="G369" s="132"/>
      <c r="H369" s="132"/>
      <c r="I369" s="132"/>
      <c r="J369" s="132"/>
      <c r="K369" s="132"/>
      <c r="L369" s="132"/>
      <c r="M369" s="5"/>
      <c r="N369" s="5"/>
      <c r="O369" s="5"/>
      <c r="P369" s="5"/>
      <c r="Q369" s="5"/>
      <c r="R369" s="5"/>
    </row>
    <row r="370" spans="1:18" s="68" customFormat="1" ht="13.15" customHeight="1" x14ac:dyDescent="0.2">
      <c r="A370" s="193"/>
      <c r="B370" s="132"/>
      <c r="C370" s="132"/>
      <c r="D370" s="132"/>
      <c r="E370" s="132"/>
      <c r="F370" s="132"/>
      <c r="G370" s="132"/>
      <c r="H370" s="132"/>
      <c r="I370" s="132"/>
      <c r="J370" s="132"/>
      <c r="K370" s="132"/>
      <c r="L370" s="132"/>
      <c r="M370" s="5"/>
      <c r="N370" s="5"/>
      <c r="O370" s="5"/>
      <c r="P370" s="5"/>
      <c r="Q370" s="5"/>
      <c r="R370" s="5"/>
    </row>
    <row r="371" spans="1:18" s="68" customFormat="1" ht="13.15" customHeight="1" x14ac:dyDescent="0.2">
      <c r="A371" s="193"/>
      <c r="B371" s="132"/>
      <c r="C371" s="132"/>
      <c r="D371" s="132"/>
      <c r="E371" s="132"/>
      <c r="F371" s="132"/>
      <c r="G371" s="132"/>
      <c r="H371" s="132"/>
      <c r="I371" s="132"/>
      <c r="J371" s="132"/>
      <c r="K371" s="132"/>
      <c r="L371" s="132"/>
      <c r="M371" s="5"/>
      <c r="N371" s="5"/>
      <c r="O371" s="5"/>
      <c r="P371" s="5"/>
      <c r="Q371" s="5"/>
      <c r="R371" s="5"/>
    </row>
    <row r="372" spans="1:18" s="68" customFormat="1" ht="13.15" customHeight="1" x14ac:dyDescent="0.2">
      <c r="A372" s="193"/>
      <c r="B372" s="132"/>
      <c r="C372" s="132"/>
      <c r="D372" s="132"/>
      <c r="E372" s="132"/>
      <c r="F372" s="132"/>
      <c r="G372" s="132"/>
      <c r="H372" s="132"/>
      <c r="I372" s="132"/>
      <c r="J372" s="132"/>
      <c r="K372" s="132"/>
      <c r="L372" s="132"/>
      <c r="M372" s="5"/>
      <c r="N372" s="5"/>
      <c r="O372" s="5"/>
      <c r="P372" s="5"/>
      <c r="Q372" s="5"/>
      <c r="R372" s="5"/>
    </row>
    <row r="373" spans="1:18" s="68" customFormat="1" ht="13.15" customHeight="1" x14ac:dyDescent="0.2">
      <c r="A373" s="193"/>
      <c r="B373" s="132"/>
      <c r="C373" s="132"/>
      <c r="D373" s="132"/>
      <c r="E373" s="132"/>
      <c r="F373" s="132"/>
      <c r="G373" s="132"/>
      <c r="H373" s="132"/>
      <c r="I373" s="132"/>
      <c r="J373" s="132"/>
      <c r="K373" s="132"/>
      <c r="L373" s="132"/>
      <c r="M373" s="5"/>
      <c r="N373" s="5"/>
      <c r="O373" s="5"/>
      <c r="P373" s="5"/>
      <c r="Q373" s="5"/>
      <c r="R373" s="5"/>
    </row>
    <row r="374" spans="1:18" s="68" customFormat="1" ht="13.15" customHeight="1" x14ac:dyDescent="0.2">
      <c r="A374" s="193"/>
      <c r="B374" s="132"/>
      <c r="C374" s="132"/>
      <c r="D374" s="132"/>
      <c r="E374" s="132"/>
      <c r="F374" s="132"/>
      <c r="G374" s="132"/>
      <c r="H374" s="132"/>
      <c r="I374" s="132"/>
      <c r="J374" s="132"/>
      <c r="K374" s="132"/>
      <c r="L374" s="132"/>
      <c r="M374" s="5"/>
      <c r="N374" s="5"/>
      <c r="O374" s="5"/>
      <c r="P374" s="5"/>
      <c r="Q374" s="5"/>
      <c r="R374" s="5"/>
    </row>
    <row r="375" spans="1:18" s="68" customFormat="1" ht="13.15" customHeight="1" x14ac:dyDescent="0.2">
      <c r="A375" s="193"/>
      <c r="B375" s="132"/>
      <c r="C375" s="132"/>
      <c r="D375" s="132"/>
      <c r="E375" s="132"/>
      <c r="F375" s="132"/>
      <c r="G375" s="132"/>
      <c r="H375" s="132"/>
      <c r="I375" s="132"/>
      <c r="J375" s="132"/>
      <c r="K375" s="132"/>
      <c r="L375" s="132"/>
      <c r="M375" s="5"/>
      <c r="N375" s="5"/>
      <c r="O375" s="5"/>
      <c r="P375" s="5"/>
      <c r="Q375" s="5"/>
      <c r="R375" s="5"/>
    </row>
    <row r="376" spans="1:18" s="68" customFormat="1" ht="13.15" customHeight="1" x14ac:dyDescent="0.2">
      <c r="A376" s="193"/>
      <c r="B376" s="132"/>
      <c r="C376" s="132"/>
      <c r="D376" s="132"/>
      <c r="E376" s="132"/>
      <c r="F376" s="132"/>
      <c r="G376" s="132"/>
      <c r="H376" s="132"/>
      <c r="I376" s="132"/>
      <c r="J376" s="132"/>
      <c r="K376" s="132"/>
      <c r="L376" s="132"/>
      <c r="M376" s="5"/>
      <c r="N376" s="5"/>
      <c r="O376" s="5"/>
      <c r="P376" s="5"/>
      <c r="Q376" s="5"/>
      <c r="R376" s="5"/>
    </row>
    <row r="377" spans="1:18" s="68" customFormat="1" ht="13.15" customHeight="1" x14ac:dyDescent="0.2">
      <c r="A377" s="193"/>
      <c r="B377" s="132"/>
      <c r="C377" s="132"/>
      <c r="D377" s="132"/>
      <c r="E377" s="132"/>
      <c r="F377" s="132"/>
      <c r="G377" s="132"/>
      <c r="H377" s="132"/>
      <c r="I377" s="132"/>
      <c r="J377" s="132"/>
      <c r="K377" s="132"/>
      <c r="L377" s="132"/>
      <c r="M377" s="5"/>
      <c r="N377" s="5"/>
      <c r="O377" s="5"/>
      <c r="P377" s="5"/>
      <c r="Q377" s="5"/>
      <c r="R377" s="5"/>
    </row>
    <row r="378" spans="1:18" s="68" customFormat="1" ht="13.15" customHeight="1" x14ac:dyDescent="0.2">
      <c r="A378" s="193"/>
      <c r="B378" s="132"/>
      <c r="C378" s="132"/>
      <c r="D378" s="132"/>
      <c r="E378" s="132"/>
      <c r="F378" s="132"/>
      <c r="G378" s="132"/>
      <c r="H378" s="132"/>
      <c r="I378" s="132"/>
      <c r="J378" s="132"/>
      <c r="K378" s="132"/>
      <c r="L378" s="132"/>
      <c r="M378" s="5"/>
      <c r="N378" s="5"/>
      <c r="O378" s="5"/>
      <c r="P378" s="5"/>
      <c r="Q378" s="5"/>
      <c r="R378" s="5"/>
    </row>
    <row r="379" spans="1:18" s="68" customFormat="1" ht="13.15" customHeight="1" x14ac:dyDescent="0.2">
      <c r="A379" s="193"/>
      <c r="B379" s="132"/>
      <c r="C379" s="132"/>
      <c r="D379" s="132"/>
      <c r="E379" s="132"/>
      <c r="F379" s="132"/>
      <c r="G379" s="132"/>
      <c r="H379" s="132"/>
      <c r="I379" s="132"/>
      <c r="J379" s="132"/>
      <c r="K379" s="132"/>
      <c r="L379" s="132"/>
      <c r="M379" s="5"/>
      <c r="N379" s="5"/>
      <c r="O379" s="5"/>
      <c r="P379" s="5"/>
      <c r="Q379" s="5"/>
      <c r="R379" s="5"/>
    </row>
    <row r="380" spans="1:18" s="68" customFormat="1" ht="13.15" customHeight="1" x14ac:dyDescent="0.2">
      <c r="A380" s="193"/>
      <c r="B380" s="132"/>
      <c r="C380" s="132"/>
      <c r="D380" s="132"/>
      <c r="E380" s="132"/>
      <c r="F380" s="132"/>
      <c r="G380" s="132"/>
      <c r="H380" s="132"/>
      <c r="I380" s="132"/>
      <c r="J380" s="132"/>
      <c r="K380" s="132"/>
      <c r="L380" s="132"/>
      <c r="M380" s="5"/>
      <c r="N380" s="5"/>
      <c r="O380" s="5"/>
      <c r="P380" s="5"/>
      <c r="Q380" s="5"/>
      <c r="R380" s="5"/>
    </row>
    <row r="381" spans="1:18" s="68" customFormat="1" ht="13.15" customHeight="1" x14ac:dyDescent="0.2">
      <c r="A381" s="193"/>
      <c r="B381" s="132"/>
      <c r="C381" s="132"/>
      <c r="D381" s="132"/>
      <c r="E381" s="132"/>
      <c r="F381" s="132"/>
      <c r="G381" s="132"/>
      <c r="H381" s="132"/>
      <c r="I381" s="132"/>
      <c r="J381" s="132"/>
      <c r="K381" s="132"/>
      <c r="L381" s="132"/>
      <c r="M381" s="5"/>
      <c r="N381" s="5"/>
      <c r="O381" s="5"/>
      <c r="P381" s="5"/>
      <c r="Q381" s="5"/>
      <c r="R381" s="5"/>
    </row>
    <row r="382" spans="1:18" s="68" customFormat="1" ht="13.15" customHeight="1" x14ac:dyDescent="0.2">
      <c r="A382" s="193"/>
      <c r="B382" s="132"/>
      <c r="C382" s="132"/>
      <c r="D382" s="132"/>
      <c r="E382" s="132"/>
      <c r="F382" s="132"/>
      <c r="G382" s="132"/>
      <c r="H382" s="132"/>
      <c r="I382" s="132"/>
      <c r="J382" s="132"/>
      <c r="K382" s="132"/>
      <c r="L382" s="132"/>
      <c r="M382" s="5"/>
      <c r="N382" s="5"/>
      <c r="O382" s="5"/>
      <c r="P382" s="5"/>
      <c r="Q382" s="5"/>
      <c r="R382" s="5"/>
    </row>
    <row r="383" spans="1:18" s="68" customFormat="1" ht="13.15" customHeight="1" x14ac:dyDescent="0.2">
      <c r="A383" s="193"/>
      <c r="B383" s="132"/>
      <c r="C383" s="132"/>
      <c r="D383" s="132"/>
      <c r="E383" s="132"/>
      <c r="F383" s="132"/>
      <c r="G383" s="132"/>
      <c r="H383" s="132"/>
      <c r="I383" s="132"/>
      <c r="J383" s="132"/>
      <c r="K383" s="132"/>
      <c r="L383" s="132"/>
      <c r="M383" s="5"/>
      <c r="N383" s="5"/>
      <c r="O383" s="5"/>
      <c r="P383" s="5"/>
      <c r="Q383" s="5"/>
      <c r="R383" s="5"/>
    </row>
    <row r="384" spans="1:18" s="68" customFormat="1" ht="13.15" customHeight="1" x14ac:dyDescent="0.2">
      <c r="A384" s="193"/>
      <c r="B384" s="132"/>
      <c r="C384" s="132"/>
      <c r="D384" s="132"/>
      <c r="E384" s="132"/>
      <c r="F384" s="132"/>
      <c r="G384" s="132"/>
      <c r="H384" s="132"/>
      <c r="I384" s="132"/>
      <c r="J384" s="132"/>
      <c r="K384" s="132"/>
      <c r="L384" s="132"/>
      <c r="M384" s="5"/>
      <c r="N384" s="5"/>
      <c r="O384" s="5"/>
      <c r="P384" s="5"/>
      <c r="Q384" s="5"/>
      <c r="R384" s="5"/>
    </row>
    <row r="385" spans="1:18" s="68" customFormat="1" ht="13.15" customHeight="1" x14ac:dyDescent="0.2">
      <c r="A385" s="193"/>
      <c r="B385" s="132"/>
      <c r="C385" s="132"/>
      <c r="D385" s="132"/>
      <c r="E385" s="132"/>
      <c r="F385" s="132"/>
      <c r="G385" s="132"/>
      <c r="H385" s="132"/>
      <c r="I385" s="132"/>
      <c r="J385" s="132"/>
      <c r="K385" s="132"/>
      <c r="L385" s="132"/>
      <c r="M385" s="5"/>
      <c r="N385" s="5"/>
      <c r="O385" s="5"/>
      <c r="P385" s="5"/>
      <c r="Q385" s="5"/>
      <c r="R385" s="5"/>
    </row>
    <row r="386" spans="1:18" s="68" customFormat="1" ht="13.15" customHeight="1" x14ac:dyDescent="0.2">
      <c r="A386" s="193"/>
      <c r="B386" s="132"/>
      <c r="C386" s="132"/>
      <c r="D386" s="132"/>
      <c r="E386" s="132"/>
      <c r="F386" s="132"/>
      <c r="G386" s="132"/>
      <c r="H386" s="132"/>
      <c r="I386" s="132"/>
      <c r="J386" s="132"/>
      <c r="K386" s="132"/>
      <c r="L386" s="132"/>
      <c r="M386" s="5"/>
      <c r="N386" s="5"/>
      <c r="O386" s="5"/>
      <c r="P386" s="5"/>
      <c r="Q386" s="5"/>
      <c r="R386" s="5"/>
    </row>
    <row r="387" spans="1:18" s="68" customFormat="1" ht="13.15" customHeight="1" x14ac:dyDescent="0.2">
      <c r="A387" s="193"/>
      <c r="B387" s="132"/>
      <c r="C387" s="132"/>
      <c r="D387" s="132"/>
      <c r="E387" s="132"/>
      <c r="F387" s="132"/>
      <c r="G387" s="132"/>
      <c r="H387" s="132"/>
      <c r="I387" s="132"/>
      <c r="J387" s="132"/>
      <c r="K387" s="132"/>
      <c r="L387" s="132"/>
      <c r="M387" s="5"/>
      <c r="N387" s="5"/>
      <c r="O387" s="5"/>
      <c r="P387" s="5"/>
      <c r="Q387" s="5"/>
      <c r="R387" s="5"/>
    </row>
    <row r="388" spans="1:18" s="68" customFormat="1" ht="13.15" customHeight="1" x14ac:dyDescent="0.2">
      <c r="A388" s="193"/>
      <c r="B388" s="132"/>
      <c r="C388" s="132"/>
      <c r="D388" s="132"/>
      <c r="E388" s="132"/>
      <c r="F388" s="132"/>
      <c r="G388" s="132"/>
      <c r="H388" s="132"/>
      <c r="I388" s="132"/>
      <c r="J388" s="132"/>
      <c r="K388" s="132"/>
      <c r="L388" s="132"/>
      <c r="M388" s="5"/>
      <c r="N388" s="5"/>
      <c r="O388" s="5"/>
      <c r="P388" s="5"/>
      <c r="Q388" s="5"/>
      <c r="R388" s="5"/>
    </row>
    <row r="389" spans="1:18" s="68" customFormat="1" ht="13.15" customHeight="1" x14ac:dyDescent="0.2">
      <c r="A389" s="193"/>
      <c r="B389" s="132"/>
      <c r="C389" s="132"/>
      <c r="D389" s="132"/>
      <c r="E389" s="132"/>
      <c r="F389" s="132"/>
      <c r="G389" s="132"/>
      <c r="H389" s="132"/>
      <c r="I389" s="132"/>
      <c r="J389" s="132"/>
      <c r="K389" s="132"/>
      <c r="L389" s="132"/>
      <c r="M389" s="5"/>
      <c r="N389" s="5"/>
      <c r="O389" s="5"/>
      <c r="P389" s="5"/>
      <c r="Q389" s="5"/>
      <c r="R389" s="5"/>
    </row>
    <row r="390" spans="1:18" s="68" customFormat="1" ht="13.15" customHeight="1" x14ac:dyDescent="0.2">
      <c r="A390" s="193"/>
      <c r="B390" s="132"/>
      <c r="C390" s="132"/>
      <c r="D390" s="132"/>
      <c r="E390" s="132"/>
      <c r="F390" s="132"/>
      <c r="G390" s="132"/>
      <c r="H390" s="132"/>
      <c r="I390" s="132"/>
      <c r="J390" s="132"/>
      <c r="K390" s="132"/>
      <c r="L390" s="132"/>
      <c r="M390" s="5"/>
      <c r="N390" s="5"/>
      <c r="O390" s="5"/>
      <c r="P390" s="5"/>
      <c r="Q390" s="5"/>
      <c r="R390" s="5"/>
    </row>
    <row r="391" spans="1:18" s="68" customFormat="1" ht="13.15" customHeight="1" x14ac:dyDescent="0.2">
      <c r="A391" s="193"/>
      <c r="B391" s="132"/>
      <c r="C391" s="132"/>
      <c r="D391" s="132"/>
      <c r="E391" s="132"/>
      <c r="F391" s="132"/>
      <c r="G391" s="132"/>
      <c r="H391" s="132"/>
      <c r="I391" s="132"/>
      <c r="J391" s="132"/>
      <c r="K391" s="132"/>
      <c r="L391" s="132"/>
      <c r="M391" s="5"/>
      <c r="N391" s="5"/>
      <c r="O391" s="5"/>
      <c r="P391" s="5"/>
      <c r="Q391" s="5"/>
      <c r="R391" s="5"/>
    </row>
    <row r="392" spans="1:18" s="68" customFormat="1" ht="13.15" customHeight="1" x14ac:dyDescent="0.2">
      <c r="A392" s="193"/>
      <c r="B392" s="132"/>
      <c r="C392" s="132"/>
      <c r="D392" s="132"/>
      <c r="E392" s="132"/>
      <c r="F392" s="132"/>
      <c r="G392" s="132"/>
      <c r="H392" s="132"/>
      <c r="I392" s="132"/>
      <c r="J392" s="132"/>
      <c r="K392" s="132"/>
      <c r="L392" s="132"/>
      <c r="M392" s="5"/>
      <c r="N392" s="5"/>
      <c r="O392" s="5"/>
      <c r="P392" s="5"/>
      <c r="Q392" s="5"/>
      <c r="R392" s="5"/>
    </row>
    <row r="393" spans="1:18" s="68" customFormat="1" ht="13.15" customHeight="1" x14ac:dyDescent="0.2">
      <c r="A393" s="193"/>
      <c r="B393" s="132"/>
      <c r="C393" s="132"/>
      <c r="D393" s="132"/>
      <c r="E393" s="132"/>
      <c r="F393" s="132"/>
      <c r="G393" s="132"/>
      <c r="H393" s="132"/>
      <c r="I393" s="132"/>
      <c r="J393" s="132"/>
      <c r="K393" s="132"/>
      <c r="L393" s="132"/>
      <c r="M393" s="5"/>
      <c r="N393" s="5"/>
      <c r="O393" s="5"/>
      <c r="P393" s="5"/>
      <c r="Q393" s="5"/>
      <c r="R393" s="5"/>
    </row>
    <row r="394" spans="1:18" s="68" customFormat="1" ht="13.15" customHeight="1" x14ac:dyDescent="0.2">
      <c r="A394" s="193"/>
      <c r="B394" s="132"/>
      <c r="C394" s="132"/>
      <c r="D394" s="132"/>
      <c r="E394" s="132"/>
      <c r="F394" s="132"/>
      <c r="G394" s="132"/>
      <c r="H394" s="132"/>
      <c r="I394" s="132"/>
      <c r="J394" s="132"/>
      <c r="K394" s="132"/>
      <c r="L394" s="132"/>
      <c r="M394" s="5"/>
      <c r="N394" s="5"/>
      <c r="O394" s="5"/>
      <c r="P394" s="5"/>
      <c r="Q394" s="5"/>
      <c r="R394" s="5"/>
    </row>
    <row r="395" spans="1:18" s="68" customFormat="1" ht="13.15" customHeight="1" x14ac:dyDescent="0.2">
      <c r="A395" s="193"/>
      <c r="B395" s="132"/>
      <c r="C395" s="132"/>
      <c r="D395" s="132"/>
      <c r="E395" s="132"/>
      <c r="F395" s="132"/>
      <c r="G395" s="132"/>
      <c r="H395" s="132"/>
      <c r="I395" s="132"/>
      <c r="J395" s="132"/>
      <c r="K395" s="132"/>
      <c r="L395" s="132"/>
      <c r="M395" s="5"/>
      <c r="N395" s="5"/>
      <c r="O395" s="5"/>
      <c r="P395" s="5"/>
      <c r="Q395" s="5"/>
      <c r="R395" s="5"/>
    </row>
    <row r="396" spans="1:18" s="68" customFormat="1" ht="13.15" customHeight="1" x14ac:dyDescent="0.2">
      <c r="A396" s="193"/>
      <c r="B396" s="132"/>
      <c r="C396" s="132"/>
      <c r="D396" s="132"/>
      <c r="E396" s="132"/>
      <c r="F396" s="132"/>
      <c r="G396" s="132"/>
      <c r="H396" s="132"/>
      <c r="I396" s="132"/>
      <c r="J396" s="132"/>
      <c r="K396" s="132"/>
      <c r="L396" s="132"/>
      <c r="M396" s="5"/>
      <c r="N396" s="5"/>
      <c r="O396" s="5"/>
      <c r="P396" s="5"/>
      <c r="Q396" s="5"/>
      <c r="R396" s="5"/>
    </row>
    <row r="397" spans="1:18" s="68" customFormat="1" ht="13.15" customHeight="1" x14ac:dyDescent="0.2">
      <c r="A397" s="193"/>
      <c r="B397" s="132"/>
      <c r="C397" s="132"/>
      <c r="D397" s="132"/>
      <c r="E397" s="132"/>
      <c r="F397" s="132"/>
      <c r="G397" s="132"/>
      <c r="H397" s="132"/>
      <c r="I397" s="132"/>
      <c r="J397" s="132"/>
      <c r="K397" s="132"/>
      <c r="L397" s="132"/>
      <c r="M397" s="5"/>
      <c r="N397" s="5"/>
      <c r="O397" s="5"/>
      <c r="P397" s="5"/>
      <c r="Q397" s="5"/>
      <c r="R397" s="5"/>
    </row>
    <row r="398" spans="1:18" s="68" customFormat="1" ht="13.15" customHeight="1" x14ac:dyDescent="0.2">
      <c r="A398" s="193"/>
      <c r="B398" s="132"/>
      <c r="C398" s="132"/>
      <c r="D398" s="132"/>
      <c r="E398" s="132"/>
      <c r="F398" s="132"/>
      <c r="G398" s="132"/>
      <c r="H398" s="132"/>
      <c r="I398" s="132"/>
      <c r="J398" s="132"/>
      <c r="K398" s="132"/>
      <c r="L398" s="132"/>
      <c r="M398" s="5"/>
      <c r="N398" s="5"/>
      <c r="O398" s="5"/>
      <c r="P398" s="5"/>
      <c r="Q398" s="5"/>
      <c r="R398" s="5"/>
    </row>
    <row r="399" spans="1:18" s="68" customFormat="1" ht="13.15" customHeight="1" x14ac:dyDescent="0.2">
      <c r="A399" s="193"/>
      <c r="B399" s="132"/>
      <c r="C399" s="132"/>
      <c r="D399" s="132"/>
      <c r="E399" s="132"/>
      <c r="F399" s="132"/>
      <c r="G399" s="132"/>
      <c r="H399" s="132"/>
      <c r="I399" s="132"/>
      <c r="J399" s="132"/>
      <c r="K399" s="132"/>
      <c r="L399" s="132"/>
      <c r="M399" s="5"/>
      <c r="N399" s="5"/>
      <c r="O399" s="5"/>
      <c r="P399" s="5"/>
      <c r="Q399" s="5"/>
      <c r="R399" s="5"/>
    </row>
    <row r="400" spans="1:18" s="68" customFormat="1" ht="13.15" customHeight="1" x14ac:dyDescent="0.2">
      <c r="A400" s="193"/>
      <c r="B400" s="132"/>
      <c r="C400" s="132"/>
      <c r="D400" s="132"/>
      <c r="E400" s="132"/>
      <c r="F400" s="132"/>
      <c r="G400" s="132"/>
      <c r="H400" s="132"/>
      <c r="I400" s="132"/>
      <c r="J400" s="132"/>
      <c r="K400" s="132"/>
      <c r="L400" s="132"/>
      <c r="M400" s="5"/>
      <c r="N400" s="5"/>
      <c r="O400" s="5"/>
      <c r="P400" s="5"/>
      <c r="Q400" s="5"/>
      <c r="R400" s="5"/>
    </row>
    <row r="401" spans="1:18" s="68" customFormat="1" ht="13.15" customHeight="1" x14ac:dyDescent="0.2">
      <c r="A401" s="193"/>
      <c r="B401" s="132"/>
      <c r="C401" s="132"/>
      <c r="D401" s="132"/>
      <c r="E401" s="132"/>
      <c r="F401" s="132"/>
      <c r="G401" s="132"/>
      <c r="H401" s="132"/>
      <c r="I401" s="132"/>
      <c r="J401" s="132"/>
      <c r="K401" s="132"/>
      <c r="L401" s="132"/>
      <c r="M401" s="5"/>
      <c r="N401" s="5"/>
      <c r="O401" s="5"/>
      <c r="P401" s="5"/>
      <c r="Q401" s="5"/>
      <c r="R401" s="5"/>
    </row>
    <row r="402" spans="1:18" s="68" customFormat="1" ht="13.15" customHeight="1" x14ac:dyDescent="0.2">
      <c r="A402" s="193"/>
      <c r="B402" s="132"/>
      <c r="C402" s="132"/>
      <c r="D402" s="132"/>
      <c r="E402" s="132"/>
      <c r="F402" s="132"/>
      <c r="G402" s="132"/>
      <c r="H402" s="132"/>
      <c r="I402" s="132"/>
      <c r="J402" s="132"/>
      <c r="K402" s="132"/>
      <c r="L402" s="132"/>
      <c r="M402" s="5"/>
      <c r="N402" s="5"/>
      <c r="O402" s="5"/>
      <c r="P402" s="5"/>
      <c r="Q402" s="5"/>
      <c r="R402" s="5"/>
    </row>
    <row r="403" spans="1:18" s="68" customFormat="1" ht="13.15" customHeight="1" x14ac:dyDescent="0.2">
      <c r="A403" s="193"/>
      <c r="B403" s="132"/>
      <c r="C403" s="132"/>
      <c r="D403" s="132"/>
      <c r="E403" s="132"/>
      <c r="F403" s="132"/>
      <c r="G403" s="132"/>
      <c r="H403" s="132"/>
      <c r="I403" s="132"/>
      <c r="J403" s="132"/>
      <c r="K403" s="132"/>
      <c r="L403" s="132"/>
      <c r="M403" s="5"/>
      <c r="N403" s="5"/>
      <c r="O403" s="5"/>
      <c r="P403" s="5"/>
      <c r="Q403" s="5"/>
      <c r="R403" s="5"/>
    </row>
    <row r="404" spans="1:18" s="68" customFormat="1" ht="13.15" customHeight="1" x14ac:dyDescent="0.2">
      <c r="A404" s="193"/>
      <c r="B404" s="132"/>
      <c r="C404" s="132"/>
      <c r="D404" s="132"/>
      <c r="E404" s="132"/>
      <c r="F404" s="132"/>
      <c r="G404" s="132"/>
      <c r="H404" s="132"/>
      <c r="I404" s="132"/>
      <c r="J404" s="132"/>
      <c r="K404" s="132"/>
      <c r="L404" s="132"/>
      <c r="M404" s="5"/>
      <c r="N404" s="5"/>
      <c r="O404" s="5"/>
      <c r="P404" s="5"/>
      <c r="Q404" s="5"/>
      <c r="R404" s="5"/>
    </row>
    <row r="405" spans="1:18" s="68" customFormat="1" ht="13.15" customHeight="1" x14ac:dyDescent="0.2">
      <c r="A405" s="193"/>
      <c r="B405" s="132"/>
      <c r="C405" s="132"/>
      <c r="D405" s="132"/>
      <c r="E405" s="132"/>
      <c r="F405" s="132"/>
      <c r="G405" s="132"/>
      <c r="H405" s="132"/>
      <c r="I405" s="132"/>
      <c r="J405" s="132"/>
      <c r="K405" s="132"/>
      <c r="L405" s="132"/>
      <c r="M405" s="5"/>
      <c r="N405" s="5"/>
      <c r="O405" s="5"/>
      <c r="P405" s="5"/>
      <c r="Q405" s="5"/>
      <c r="R405" s="5"/>
    </row>
    <row r="406" spans="1:18" s="68" customFormat="1" ht="13.15" customHeight="1" x14ac:dyDescent="0.2">
      <c r="A406" s="193"/>
      <c r="B406" s="132"/>
      <c r="C406" s="132"/>
      <c r="D406" s="132"/>
      <c r="E406" s="132"/>
      <c r="F406" s="132"/>
      <c r="G406" s="132"/>
      <c r="H406" s="132"/>
      <c r="I406" s="132"/>
      <c r="J406" s="132"/>
      <c r="K406" s="132"/>
      <c r="L406" s="132"/>
      <c r="M406" s="5"/>
      <c r="N406" s="5"/>
      <c r="O406" s="5"/>
      <c r="P406" s="5"/>
      <c r="Q406" s="5"/>
      <c r="R406" s="5"/>
    </row>
    <row r="407" spans="1:18" s="68" customFormat="1" ht="13.15" customHeight="1" x14ac:dyDescent="0.2">
      <c r="A407" s="193"/>
      <c r="B407" s="132"/>
      <c r="C407" s="132"/>
      <c r="D407" s="132"/>
      <c r="E407" s="132"/>
      <c r="F407" s="132"/>
      <c r="G407" s="132"/>
      <c r="H407" s="132"/>
      <c r="I407" s="132"/>
      <c r="J407" s="132"/>
      <c r="K407" s="132"/>
      <c r="L407" s="132"/>
      <c r="M407" s="5"/>
      <c r="N407" s="5"/>
      <c r="O407" s="5"/>
      <c r="P407" s="5"/>
      <c r="Q407" s="5"/>
      <c r="R407" s="5"/>
    </row>
    <row r="408" spans="1:18" s="68" customFormat="1" ht="13.15" customHeight="1" x14ac:dyDescent="0.2">
      <c r="A408" s="193"/>
      <c r="B408" s="132"/>
      <c r="C408" s="132"/>
      <c r="D408" s="132"/>
      <c r="E408" s="132"/>
      <c r="F408" s="132"/>
      <c r="G408" s="132"/>
      <c r="H408" s="132"/>
      <c r="I408" s="132"/>
      <c r="J408" s="132"/>
      <c r="K408" s="132"/>
      <c r="L408" s="132"/>
      <c r="M408" s="5"/>
      <c r="N408" s="5"/>
      <c r="O408" s="5"/>
      <c r="P408" s="5"/>
      <c r="Q408" s="5"/>
      <c r="R408" s="5"/>
    </row>
    <row r="409" spans="1:18" s="68" customFormat="1" ht="13.15" customHeight="1" x14ac:dyDescent="0.2">
      <c r="A409" s="193"/>
      <c r="B409" s="132"/>
      <c r="C409" s="132"/>
      <c r="D409" s="132"/>
      <c r="E409" s="132"/>
      <c r="F409" s="132"/>
      <c r="G409" s="132"/>
      <c r="H409" s="132"/>
      <c r="I409" s="132"/>
      <c r="J409" s="132"/>
      <c r="K409" s="132"/>
      <c r="L409" s="132"/>
      <c r="M409" s="5"/>
      <c r="N409" s="5"/>
      <c r="O409" s="5"/>
      <c r="P409" s="5"/>
      <c r="Q409" s="5"/>
      <c r="R409" s="5"/>
    </row>
    <row r="410" spans="1:18" s="68" customFormat="1" ht="13.15" customHeight="1" x14ac:dyDescent="0.2">
      <c r="A410" s="193"/>
      <c r="B410" s="132"/>
      <c r="C410" s="132"/>
      <c r="D410" s="132"/>
      <c r="E410" s="132"/>
      <c r="F410" s="132"/>
      <c r="G410" s="132"/>
      <c r="H410" s="132"/>
      <c r="I410" s="132"/>
      <c r="J410" s="132"/>
      <c r="K410" s="132"/>
      <c r="L410" s="132"/>
      <c r="M410" s="5"/>
      <c r="N410" s="5"/>
      <c r="O410" s="5"/>
      <c r="P410" s="5"/>
      <c r="Q410" s="5"/>
      <c r="R410" s="5"/>
    </row>
    <row r="411" spans="1:18" s="68" customFormat="1" ht="13.15" customHeight="1" x14ac:dyDescent="0.2">
      <c r="A411" s="193"/>
      <c r="B411" s="132"/>
      <c r="C411" s="132"/>
      <c r="D411" s="132"/>
      <c r="E411" s="132"/>
      <c r="F411" s="132"/>
      <c r="G411" s="132"/>
      <c r="H411" s="132"/>
      <c r="I411" s="132"/>
      <c r="J411" s="132"/>
      <c r="K411" s="132"/>
      <c r="L411" s="132"/>
      <c r="M411" s="5"/>
      <c r="N411" s="5"/>
      <c r="O411" s="5"/>
      <c r="P411" s="5"/>
      <c r="Q411" s="5"/>
      <c r="R411" s="5"/>
    </row>
    <row r="412" spans="1:18" s="68" customFormat="1" ht="13.15" customHeight="1" x14ac:dyDescent="0.2">
      <c r="A412" s="193"/>
      <c r="B412" s="132"/>
      <c r="C412" s="132"/>
      <c r="D412" s="132"/>
      <c r="E412" s="132"/>
      <c r="F412" s="132"/>
      <c r="G412" s="132"/>
      <c r="H412" s="132"/>
      <c r="I412" s="132"/>
      <c r="J412" s="132"/>
      <c r="K412" s="132"/>
      <c r="L412" s="132"/>
      <c r="M412" s="5"/>
      <c r="N412" s="5"/>
      <c r="O412" s="5"/>
      <c r="P412" s="5"/>
      <c r="Q412" s="5"/>
      <c r="R412" s="5"/>
    </row>
    <row r="413" spans="1:18" s="68" customFormat="1" ht="13.15" customHeight="1" x14ac:dyDescent="0.2">
      <c r="A413" s="193"/>
      <c r="B413" s="132"/>
      <c r="C413" s="132"/>
      <c r="D413" s="132"/>
      <c r="E413" s="132"/>
      <c r="F413" s="132"/>
      <c r="G413" s="132"/>
      <c r="H413" s="132"/>
      <c r="I413" s="132"/>
      <c r="J413" s="132"/>
      <c r="K413" s="132"/>
      <c r="L413" s="132"/>
      <c r="M413" s="5"/>
      <c r="N413" s="5"/>
      <c r="O413" s="5"/>
      <c r="P413" s="5"/>
      <c r="Q413" s="5"/>
      <c r="R413" s="5"/>
    </row>
    <row r="414" spans="1:18" s="68" customFormat="1" ht="13.15" customHeight="1" x14ac:dyDescent="0.2">
      <c r="A414" s="193"/>
      <c r="B414" s="132"/>
      <c r="C414" s="132"/>
      <c r="D414" s="132"/>
      <c r="E414" s="132"/>
      <c r="F414" s="132"/>
      <c r="G414" s="132"/>
      <c r="H414" s="132"/>
      <c r="I414" s="132"/>
      <c r="J414" s="132"/>
      <c r="K414" s="132"/>
      <c r="L414" s="132"/>
      <c r="M414" s="5"/>
      <c r="N414" s="5"/>
      <c r="O414" s="5"/>
      <c r="P414" s="5"/>
      <c r="Q414" s="5"/>
      <c r="R414" s="5"/>
    </row>
    <row r="415" spans="1:18" s="68" customFormat="1" ht="13.15" customHeight="1" x14ac:dyDescent="0.2">
      <c r="A415" s="193"/>
      <c r="B415" s="132"/>
      <c r="C415" s="132"/>
      <c r="D415" s="132"/>
      <c r="E415" s="132"/>
      <c r="F415" s="132"/>
      <c r="G415" s="132"/>
      <c r="H415" s="132"/>
      <c r="I415" s="132"/>
      <c r="J415" s="132"/>
      <c r="K415" s="132"/>
      <c r="L415" s="132"/>
      <c r="M415" s="5"/>
      <c r="N415" s="5"/>
      <c r="O415" s="5"/>
      <c r="P415" s="5"/>
      <c r="Q415" s="5"/>
      <c r="R415" s="5"/>
    </row>
    <row r="416" spans="1:18" s="68" customFormat="1" ht="13.15" customHeight="1" x14ac:dyDescent="0.2">
      <c r="A416" s="193"/>
      <c r="B416" s="132"/>
      <c r="C416" s="132"/>
      <c r="D416" s="132"/>
      <c r="E416" s="132"/>
      <c r="F416" s="132"/>
      <c r="G416" s="132"/>
      <c r="H416" s="132"/>
      <c r="I416" s="132"/>
      <c r="J416" s="132"/>
      <c r="K416" s="132"/>
      <c r="L416" s="132"/>
      <c r="M416" s="5"/>
      <c r="N416" s="5"/>
      <c r="O416" s="5"/>
      <c r="P416" s="5"/>
      <c r="Q416" s="5"/>
      <c r="R416" s="5"/>
    </row>
    <row r="417" spans="1:18" s="68" customFormat="1" ht="13.15" customHeight="1" x14ac:dyDescent="0.2">
      <c r="A417" s="193"/>
      <c r="B417" s="132"/>
      <c r="C417" s="132"/>
      <c r="D417" s="132"/>
      <c r="E417" s="132"/>
      <c r="F417" s="132"/>
      <c r="G417" s="132"/>
      <c r="H417" s="132"/>
      <c r="I417" s="132"/>
      <c r="J417" s="132"/>
      <c r="K417" s="132"/>
      <c r="L417" s="132"/>
      <c r="M417" s="5"/>
      <c r="N417" s="5"/>
      <c r="O417" s="5"/>
      <c r="P417" s="5"/>
      <c r="Q417" s="5"/>
      <c r="R417" s="5"/>
    </row>
    <row r="418" spans="1:18" s="68" customFormat="1" ht="13.15" customHeight="1" x14ac:dyDescent="0.2">
      <c r="A418" s="193"/>
      <c r="B418" s="132"/>
      <c r="C418" s="132"/>
      <c r="D418" s="132"/>
      <c r="E418" s="132"/>
      <c r="F418" s="132"/>
      <c r="G418" s="132"/>
      <c r="H418" s="132"/>
      <c r="I418" s="132"/>
      <c r="J418" s="132"/>
      <c r="K418" s="132"/>
      <c r="L418" s="132"/>
      <c r="M418"/>
      <c r="N418"/>
      <c r="O418"/>
      <c r="P418"/>
      <c r="Q418"/>
      <c r="R418"/>
    </row>
    <row r="419" spans="1:18" s="68" customFormat="1" ht="13.15" customHeight="1" x14ac:dyDescent="0.2">
      <c r="A419" s="193"/>
      <c r="B419" s="132"/>
      <c r="C419" s="132"/>
      <c r="D419" s="132"/>
      <c r="E419" s="132"/>
      <c r="F419" s="132"/>
      <c r="G419" s="132"/>
      <c r="H419" s="132"/>
      <c r="I419" s="132"/>
      <c r="J419" s="132"/>
      <c r="K419" s="132"/>
      <c r="L419" s="132"/>
      <c r="M419"/>
      <c r="N419"/>
      <c r="O419"/>
      <c r="P419"/>
      <c r="Q419"/>
      <c r="R419"/>
    </row>
    <row r="420" spans="1:18" s="68" customFormat="1" ht="13.15" customHeight="1" x14ac:dyDescent="0.2">
      <c r="A420" s="193"/>
      <c r="B420" s="132"/>
      <c r="C420" s="132"/>
      <c r="D420" s="132"/>
      <c r="E420" s="132"/>
      <c r="F420" s="132"/>
      <c r="G420" s="132"/>
      <c r="H420" s="132"/>
      <c r="I420" s="132"/>
      <c r="J420" s="132"/>
      <c r="K420" s="132"/>
      <c r="L420" s="132"/>
      <c r="M420"/>
      <c r="N420"/>
      <c r="O420"/>
      <c r="P420"/>
      <c r="Q420"/>
      <c r="R420"/>
    </row>
    <row r="421" spans="1:18" s="68" customFormat="1" ht="13.15" customHeight="1" x14ac:dyDescent="0.2">
      <c r="A421" s="193"/>
      <c r="B421" s="132"/>
      <c r="C421" s="132"/>
      <c r="D421" s="132"/>
      <c r="E421" s="132"/>
      <c r="F421" s="132"/>
      <c r="G421" s="132"/>
      <c r="H421" s="132"/>
      <c r="I421" s="132"/>
      <c r="J421" s="132"/>
      <c r="K421" s="132"/>
      <c r="L421" s="132"/>
      <c r="M421"/>
      <c r="N421"/>
      <c r="O421"/>
      <c r="P421"/>
      <c r="Q421"/>
      <c r="R421"/>
    </row>
    <row r="422" spans="1:18" s="68" customFormat="1" ht="13.15" customHeight="1" x14ac:dyDescent="0.2">
      <c r="A422" s="193"/>
      <c r="B422" s="132"/>
      <c r="C422" s="132"/>
      <c r="D422" s="132"/>
      <c r="E422" s="132"/>
      <c r="F422" s="132"/>
      <c r="G422" s="132"/>
      <c r="H422" s="132"/>
      <c r="I422" s="132"/>
      <c r="J422" s="132"/>
      <c r="K422" s="132"/>
      <c r="L422" s="132"/>
      <c r="M422"/>
      <c r="N422"/>
      <c r="O422"/>
      <c r="P422"/>
      <c r="Q422"/>
      <c r="R422"/>
    </row>
    <row r="423" spans="1:18" s="68" customFormat="1" ht="13.15" customHeight="1" x14ac:dyDescent="0.2">
      <c r="A423" s="193"/>
      <c r="B423" s="132"/>
      <c r="C423" s="132"/>
      <c r="D423" s="132"/>
      <c r="E423" s="132"/>
      <c r="F423" s="132"/>
      <c r="G423" s="132"/>
      <c r="H423" s="132"/>
      <c r="I423" s="132"/>
      <c r="J423" s="132"/>
      <c r="K423" s="132"/>
      <c r="L423" s="132"/>
      <c r="M423"/>
      <c r="N423"/>
      <c r="O423"/>
      <c r="P423"/>
      <c r="Q423"/>
      <c r="R423"/>
    </row>
    <row r="424" spans="1:18" s="68" customFormat="1" ht="13.15" customHeight="1" x14ac:dyDescent="0.2">
      <c r="A424" s="193"/>
      <c r="B424" s="132"/>
      <c r="C424" s="132"/>
      <c r="D424" s="132"/>
      <c r="E424" s="132"/>
      <c r="F424" s="132"/>
      <c r="G424" s="132"/>
      <c r="H424" s="132"/>
      <c r="I424" s="132"/>
      <c r="J424" s="132"/>
      <c r="K424" s="132"/>
      <c r="L424" s="132"/>
      <c r="M424"/>
      <c r="N424"/>
      <c r="O424"/>
      <c r="P424"/>
      <c r="Q424"/>
      <c r="R424"/>
    </row>
    <row r="425" spans="1:18" s="68" customFormat="1" ht="13.15" customHeight="1" x14ac:dyDescent="0.2">
      <c r="A425" s="193"/>
      <c r="B425" s="132"/>
      <c r="C425" s="132"/>
      <c r="D425" s="132"/>
      <c r="E425" s="132"/>
      <c r="F425" s="132"/>
      <c r="G425" s="132"/>
      <c r="H425" s="132"/>
      <c r="I425" s="132"/>
      <c r="J425" s="132"/>
      <c r="K425" s="132"/>
      <c r="L425" s="132"/>
      <c r="M425"/>
      <c r="N425"/>
      <c r="O425"/>
      <c r="P425"/>
      <c r="Q425"/>
      <c r="R425"/>
    </row>
    <row r="426" spans="1:18" s="68" customFormat="1" ht="13.15" customHeight="1" x14ac:dyDescent="0.2">
      <c r="A426" s="193"/>
      <c r="B426" s="132"/>
      <c r="C426" s="132"/>
      <c r="D426" s="132"/>
      <c r="E426" s="132"/>
      <c r="F426" s="132"/>
      <c r="G426" s="132"/>
      <c r="H426" s="132"/>
      <c r="I426" s="132"/>
      <c r="J426" s="132"/>
      <c r="K426" s="132"/>
      <c r="L426" s="132"/>
      <c r="M426"/>
      <c r="N426"/>
      <c r="O426"/>
      <c r="P426"/>
      <c r="Q426"/>
      <c r="R426"/>
    </row>
    <row r="427" spans="1:18" s="68" customFormat="1" ht="13.15" customHeight="1" x14ac:dyDescent="0.2">
      <c r="A427" s="193"/>
      <c r="B427" s="132"/>
      <c r="C427" s="132"/>
      <c r="D427" s="132"/>
      <c r="E427" s="132"/>
      <c r="F427" s="132"/>
      <c r="G427" s="132"/>
      <c r="H427" s="132"/>
      <c r="I427" s="132"/>
      <c r="J427" s="132"/>
      <c r="K427" s="132"/>
      <c r="L427" s="132"/>
      <c r="M427"/>
      <c r="N427"/>
      <c r="O427"/>
      <c r="P427"/>
      <c r="Q427"/>
      <c r="R427"/>
    </row>
    <row r="428" spans="1:18" s="68" customFormat="1" ht="13.15" customHeight="1" x14ac:dyDescent="0.2">
      <c r="A428" s="193"/>
      <c r="B428" s="132"/>
      <c r="C428" s="132"/>
      <c r="D428" s="132"/>
      <c r="E428" s="132"/>
      <c r="F428" s="132"/>
      <c r="G428" s="132"/>
      <c r="H428" s="132"/>
      <c r="I428" s="132"/>
      <c r="J428" s="132"/>
      <c r="K428" s="132"/>
      <c r="L428" s="132"/>
      <c r="M428"/>
      <c r="N428"/>
      <c r="O428"/>
      <c r="P428"/>
      <c r="Q428"/>
      <c r="R428"/>
    </row>
    <row r="429" spans="1:18" s="68" customFormat="1" ht="13.15" customHeight="1" x14ac:dyDescent="0.2">
      <c r="A429" s="193"/>
      <c r="B429" s="132"/>
      <c r="C429" s="132"/>
      <c r="D429" s="132"/>
      <c r="E429" s="132"/>
      <c r="F429" s="132"/>
      <c r="G429" s="132"/>
      <c r="H429" s="132"/>
      <c r="I429" s="132"/>
      <c r="J429" s="132"/>
      <c r="K429" s="132"/>
      <c r="L429" s="132"/>
      <c r="M429"/>
      <c r="N429"/>
      <c r="O429"/>
      <c r="P429"/>
      <c r="Q429"/>
      <c r="R429"/>
    </row>
    <row r="430" spans="1:18" s="68" customFormat="1" ht="13.15" customHeight="1" x14ac:dyDescent="0.2">
      <c r="A430" s="193"/>
      <c r="B430" s="132"/>
      <c r="C430" s="132"/>
      <c r="D430" s="132"/>
      <c r="E430" s="132"/>
      <c r="F430" s="132"/>
      <c r="G430" s="132"/>
      <c r="H430" s="132"/>
      <c r="I430" s="132"/>
      <c r="J430" s="132"/>
      <c r="K430" s="132"/>
      <c r="L430" s="132"/>
      <c r="M430"/>
      <c r="N430"/>
      <c r="O430"/>
      <c r="P430"/>
      <c r="Q430"/>
      <c r="R430"/>
    </row>
    <row r="431" spans="1:18" s="68" customFormat="1" ht="13.15" customHeight="1" x14ac:dyDescent="0.2">
      <c r="A431" s="193"/>
      <c r="B431" s="132"/>
      <c r="C431" s="132"/>
      <c r="D431" s="132"/>
      <c r="E431" s="132"/>
      <c r="F431" s="132"/>
      <c r="G431" s="132"/>
      <c r="H431" s="132"/>
      <c r="I431" s="132"/>
      <c r="J431" s="132"/>
      <c r="K431" s="132"/>
      <c r="L431" s="132"/>
      <c r="M431"/>
      <c r="N431"/>
      <c r="O431"/>
      <c r="P431"/>
      <c r="Q431"/>
      <c r="R431"/>
    </row>
    <row r="432" spans="1:18" s="68" customFormat="1" ht="13.15" customHeight="1" x14ac:dyDescent="0.2">
      <c r="A432" s="193"/>
      <c r="B432" s="132"/>
      <c r="C432" s="132"/>
      <c r="D432" s="132"/>
      <c r="E432" s="132"/>
      <c r="F432" s="132"/>
      <c r="G432" s="132"/>
      <c r="H432" s="132"/>
      <c r="I432" s="132"/>
      <c r="J432" s="132"/>
      <c r="K432" s="132"/>
      <c r="L432" s="132"/>
      <c r="M432"/>
      <c r="N432"/>
      <c r="O432"/>
      <c r="P432"/>
      <c r="Q432"/>
      <c r="R432"/>
    </row>
    <row r="433" spans="1:18" s="68" customFormat="1" ht="13.15" customHeight="1" x14ac:dyDescent="0.2">
      <c r="A433" s="193"/>
      <c r="B433" s="132"/>
      <c r="C433" s="132"/>
      <c r="D433" s="132"/>
      <c r="E433" s="132"/>
      <c r="F433" s="132"/>
      <c r="G433" s="132"/>
      <c r="H433" s="132"/>
      <c r="I433" s="132"/>
      <c r="J433" s="132"/>
      <c r="K433" s="132"/>
      <c r="L433" s="132"/>
      <c r="M433"/>
      <c r="N433"/>
      <c r="O433"/>
      <c r="P433"/>
      <c r="Q433"/>
      <c r="R433"/>
    </row>
    <row r="434" spans="1:18" s="68" customFormat="1" ht="13.15" customHeight="1" x14ac:dyDescent="0.2">
      <c r="A434" s="193"/>
      <c r="B434" s="132"/>
      <c r="C434" s="132"/>
      <c r="D434" s="132"/>
      <c r="E434" s="132"/>
      <c r="F434" s="132"/>
      <c r="G434" s="132"/>
      <c r="H434" s="132"/>
      <c r="I434" s="132"/>
      <c r="J434" s="132"/>
      <c r="K434" s="132"/>
      <c r="L434" s="132"/>
      <c r="M434"/>
      <c r="N434"/>
      <c r="O434"/>
      <c r="P434"/>
      <c r="Q434"/>
      <c r="R434"/>
    </row>
    <row r="435" spans="1:18" s="68" customFormat="1" ht="13.15" customHeight="1" x14ac:dyDescent="0.2">
      <c r="A435" s="193"/>
      <c r="B435" s="132"/>
      <c r="C435" s="132"/>
      <c r="D435" s="132"/>
      <c r="E435" s="132"/>
      <c r="F435" s="132"/>
      <c r="G435" s="132"/>
      <c r="H435" s="132"/>
      <c r="I435" s="132"/>
      <c r="J435" s="132"/>
      <c r="K435" s="132"/>
      <c r="L435" s="132"/>
      <c r="M435"/>
      <c r="N435"/>
      <c r="O435"/>
      <c r="P435"/>
      <c r="Q435"/>
      <c r="R435"/>
    </row>
    <row r="436" spans="1:18" s="68" customFormat="1" ht="13.15" customHeight="1" x14ac:dyDescent="0.2">
      <c r="A436" s="193"/>
      <c r="B436" s="132"/>
      <c r="C436" s="132"/>
      <c r="D436" s="132"/>
      <c r="E436" s="132"/>
      <c r="F436" s="132"/>
      <c r="G436" s="132"/>
      <c r="H436" s="132"/>
      <c r="I436" s="132"/>
      <c r="J436" s="132"/>
      <c r="K436" s="132"/>
      <c r="L436" s="132"/>
      <c r="M436"/>
      <c r="N436"/>
      <c r="O436"/>
      <c r="P436"/>
      <c r="Q436"/>
      <c r="R436"/>
    </row>
    <row r="437" spans="1:18" s="68" customFormat="1" ht="13.15" customHeight="1" x14ac:dyDescent="0.2">
      <c r="A437" s="193"/>
      <c r="B437" s="132"/>
      <c r="C437" s="132"/>
      <c r="D437" s="132"/>
      <c r="E437" s="132"/>
      <c r="F437" s="132"/>
      <c r="G437" s="132"/>
      <c r="H437" s="132"/>
      <c r="I437" s="132"/>
      <c r="J437" s="132"/>
      <c r="K437" s="132"/>
      <c r="L437" s="132"/>
      <c r="M437"/>
      <c r="N437"/>
      <c r="O437"/>
      <c r="P437"/>
      <c r="Q437"/>
      <c r="R437"/>
    </row>
    <row r="438" spans="1:18" s="68" customFormat="1" ht="13.15" customHeight="1" x14ac:dyDescent="0.2">
      <c r="A438" s="193"/>
      <c r="B438" s="132"/>
      <c r="C438" s="132"/>
      <c r="D438" s="132"/>
      <c r="E438" s="132"/>
      <c r="F438" s="132"/>
      <c r="G438" s="132"/>
      <c r="H438" s="132"/>
      <c r="I438" s="132"/>
      <c r="J438" s="132"/>
      <c r="K438" s="132"/>
      <c r="L438" s="132"/>
      <c r="M438"/>
      <c r="N438"/>
      <c r="O438"/>
      <c r="P438"/>
      <c r="Q438"/>
      <c r="R438"/>
    </row>
    <row r="439" spans="1:18" s="68" customFormat="1" ht="13.15" customHeight="1" x14ac:dyDescent="0.2">
      <c r="A439" s="193"/>
      <c r="B439" s="132"/>
      <c r="C439" s="132"/>
      <c r="D439" s="132"/>
      <c r="E439" s="132"/>
      <c r="F439" s="132"/>
      <c r="G439" s="132"/>
      <c r="H439" s="132"/>
      <c r="I439" s="132"/>
      <c r="J439" s="132"/>
      <c r="K439" s="132"/>
      <c r="L439" s="132"/>
      <c r="M439"/>
      <c r="N439"/>
      <c r="O439"/>
      <c r="P439"/>
      <c r="Q439"/>
      <c r="R439"/>
    </row>
    <row r="440" spans="1:18" s="68" customFormat="1" ht="13.15" customHeight="1" x14ac:dyDescent="0.2">
      <c r="A440" s="193"/>
      <c r="B440" s="132"/>
      <c r="C440" s="132"/>
      <c r="D440" s="132"/>
      <c r="E440" s="132"/>
      <c r="F440" s="132"/>
      <c r="G440" s="132"/>
      <c r="H440" s="132"/>
      <c r="I440" s="132"/>
      <c r="J440" s="132"/>
      <c r="K440" s="132"/>
      <c r="L440" s="132"/>
      <c r="M440"/>
      <c r="N440"/>
      <c r="O440"/>
      <c r="P440"/>
      <c r="Q440"/>
      <c r="R440"/>
    </row>
    <row r="441" spans="1:18" s="68" customFormat="1" ht="13.15" customHeight="1" x14ac:dyDescent="0.2">
      <c r="A441" s="193"/>
      <c r="B441" s="132"/>
      <c r="C441" s="132"/>
      <c r="D441" s="132"/>
      <c r="E441" s="132"/>
      <c r="F441" s="132"/>
      <c r="G441" s="132"/>
      <c r="H441" s="132"/>
      <c r="I441" s="132"/>
      <c r="J441" s="132"/>
      <c r="K441" s="132"/>
      <c r="L441" s="132"/>
      <c r="M441"/>
      <c r="N441"/>
      <c r="O441"/>
      <c r="P441"/>
      <c r="Q441"/>
      <c r="R441"/>
    </row>
    <row r="442" spans="1:18" s="68" customFormat="1" ht="13.15" customHeight="1" x14ac:dyDescent="0.2">
      <c r="A442" s="193"/>
      <c r="B442" s="132"/>
      <c r="C442" s="132"/>
      <c r="D442" s="132"/>
      <c r="E442" s="132"/>
      <c r="F442" s="132"/>
      <c r="G442" s="132"/>
      <c r="H442" s="132"/>
      <c r="I442" s="132"/>
      <c r="J442" s="132"/>
      <c r="K442" s="132"/>
      <c r="L442" s="132"/>
      <c r="M442"/>
      <c r="N442"/>
      <c r="O442"/>
      <c r="P442"/>
      <c r="Q442"/>
      <c r="R442"/>
    </row>
    <row r="443" spans="1:18" s="68" customFormat="1" ht="26.45" customHeight="1" x14ac:dyDescent="0.2">
      <c r="A443" s="193"/>
      <c r="B443" s="132"/>
      <c r="C443" s="132"/>
      <c r="D443" s="132"/>
      <c r="E443" s="132"/>
      <c r="F443" s="132"/>
      <c r="G443" s="132"/>
      <c r="H443" s="132"/>
      <c r="I443" s="132"/>
      <c r="J443" s="132"/>
      <c r="K443" s="132"/>
      <c r="L443" s="132"/>
      <c r="M443"/>
      <c r="N443"/>
      <c r="O443"/>
      <c r="P443"/>
      <c r="Q443"/>
      <c r="R443"/>
    </row>
    <row r="444" spans="1:18" s="68" customFormat="1" ht="26.45" customHeight="1" x14ac:dyDescent="0.2">
      <c r="A444" s="193"/>
      <c r="B444" s="132"/>
      <c r="C444" s="132"/>
      <c r="D444" s="132"/>
      <c r="E444" s="132"/>
      <c r="F444" s="132"/>
      <c r="G444" s="132"/>
      <c r="H444" s="132"/>
      <c r="I444" s="132"/>
      <c r="J444" s="132"/>
      <c r="K444" s="132"/>
      <c r="L444" s="132"/>
      <c r="M444"/>
      <c r="N444"/>
      <c r="O444"/>
      <c r="P444"/>
      <c r="Q444"/>
      <c r="R444"/>
    </row>
    <row r="445" spans="1:18" s="68" customFormat="1" ht="13.15" customHeight="1" x14ac:dyDescent="0.2">
      <c r="A445" s="193"/>
      <c r="B445" s="132"/>
      <c r="C445" s="132"/>
      <c r="D445" s="132"/>
      <c r="E445" s="132"/>
      <c r="F445" s="132"/>
      <c r="G445" s="132"/>
      <c r="H445" s="132"/>
      <c r="I445" s="132"/>
      <c r="J445" s="132"/>
      <c r="K445" s="132"/>
      <c r="L445" s="132"/>
      <c r="M445"/>
      <c r="N445"/>
      <c r="O445"/>
      <c r="P445"/>
      <c r="Q445"/>
      <c r="R445"/>
    </row>
    <row r="446" spans="1:18" s="68" customFormat="1" ht="13.15" customHeight="1" x14ac:dyDescent="0.2">
      <c r="A446" s="193"/>
      <c r="B446" s="132"/>
      <c r="C446" s="132"/>
      <c r="D446" s="132"/>
      <c r="E446" s="132"/>
      <c r="F446" s="132"/>
      <c r="G446" s="132"/>
      <c r="H446" s="132"/>
      <c r="I446" s="132"/>
      <c r="J446" s="132"/>
      <c r="K446" s="132"/>
      <c r="L446" s="132"/>
      <c r="M446"/>
      <c r="N446"/>
      <c r="O446"/>
      <c r="P446"/>
      <c r="Q446"/>
      <c r="R446"/>
    </row>
    <row r="447" spans="1:18" s="68" customFormat="1" ht="13.15" customHeight="1" x14ac:dyDescent="0.2">
      <c r="A447" s="193"/>
      <c r="B447" s="132"/>
      <c r="C447" s="132"/>
      <c r="D447" s="132"/>
      <c r="E447" s="132"/>
      <c r="F447" s="132"/>
      <c r="G447" s="132"/>
      <c r="H447" s="132"/>
      <c r="I447" s="132"/>
      <c r="J447" s="132"/>
      <c r="K447" s="132"/>
      <c r="L447" s="132"/>
      <c r="M447"/>
      <c r="N447"/>
      <c r="O447"/>
      <c r="P447"/>
      <c r="Q447"/>
      <c r="R447"/>
    </row>
    <row r="448" spans="1:18" s="68" customFormat="1" ht="13.15" customHeight="1" x14ac:dyDescent="0.2">
      <c r="A448" s="193"/>
      <c r="B448" s="132"/>
      <c r="C448" s="132"/>
      <c r="D448" s="132"/>
      <c r="E448" s="132"/>
      <c r="F448" s="132"/>
      <c r="G448" s="132"/>
      <c r="H448" s="132"/>
      <c r="I448" s="132"/>
      <c r="J448" s="132"/>
      <c r="K448" s="132"/>
      <c r="L448" s="132"/>
      <c r="M448"/>
      <c r="N448"/>
      <c r="O448"/>
      <c r="P448"/>
      <c r="Q448"/>
      <c r="R448"/>
    </row>
    <row r="449" spans="1:18" s="68" customFormat="1" ht="13.15" customHeight="1" x14ac:dyDescent="0.2">
      <c r="A449" s="193"/>
      <c r="B449" s="132"/>
      <c r="C449" s="132"/>
      <c r="D449" s="132"/>
      <c r="E449" s="132"/>
      <c r="F449" s="132"/>
      <c r="G449" s="132"/>
      <c r="H449" s="132"/>
      <c r="I449" s="132"/>
      <c r="J449" s="132"/>
      <c r="K449" s="132"/>
      <c r="L449" s="132"/>
      <c r="M449"/>
      <c r="N449"/>
      <c r="O449"/>
      <c r="P449"/>
      <c r="Q449"/>
      <c r="R449"/>
    </row>
    <row r="450" spans="1:18" s="68" customFormat="1" ht="13.15" customHeight="1" x14ac:dyDescent="0.2">
      <c r="A450" s="193"/>
      <c r="B450" s="132"/>
      <c r="C450" s="132"/>
      <c r="D450" s="132"/>
      <c r="E450" s="132"/>
      <c r="F450" s="132"/>
      <c r="G450" s="132"/>
      <c r="H450" s="132"/>
      <c r="I450" s="132"/>
      <c r="J450" s="132"/>
      <c r="K450" s="132"/>
      <c r="L450" s="132"/>
      <c r="M450"/>
      <c r="N450"/>
      <c r="O450"/>
      <c r="P450"/>
      <c r="Q450"/>
      <c r="R450"/>
    </row>
    <row r="451" spans="1:18" s="68" customFormat="1" ht="13.15" customHeight="1" x14ac:dyDescent="0.2">
      <c r="A451" s="193"/>
      <c r="B451" s="132"/>
      <c r="C451" s="132"/>
      <c r="D451" s="132"/>
      <c r="E451" s="132"/>
      <c r="F451" s="132"/>
      <c r="G451" s="132"/>
      <c r="H451" s="132"/>
      <c r="I451" s="132"/>
      <c r="J451" s="132"/>
      <c r="K451" s="132"/>
      <c r="L451" s="132"/>
      <c r="M451"/>
      <c r="N451"/>
      <c r="O451"/>
      <c r="P451"/>
      <c r="Q451"/>
      <c r="R451"/>
    </row>
    <row r="452" spans="1:18" s="68" customFormat="1" ht="13.15" customHeight="1" x14ac:dyDescent="0.2">
      <c r="A452" s="193"/>
      <c r="B452" s="132"/>
      <c r="C452" s="132"/>
      <c r="D452" s="132"/>
      <c r="E452" s="132"/>
      <c r="F452" s="132"/>
      <c r="G452" s="132"/>
      <c r="H452" s="132"/>
      <c r="I452" s="132"/>
      <c r="J452" s="132"/>
      <c r="K452" s="132"/>
      <c r="L452" s="132"/>
      <c r="M452"/>
      <c r="N452"/>
      <c r="O452"/>
      <c r="P452"/>
      <c r="Q452"/>
      <c r="R452"/>
    </row>
    <row r="453" spans="1:18" s="68" customFormat="1" ht="13.15" customHeight="1" x14ac:dyDescent="0.2">
      <c r="A453" s="193"/>
      <c r="B453" s="132"/>
      <c r="C453" s="132"/>
      <c r="D453" s="132"/>
      <c r="E453" s="132"/>
      <c r="F453" s="132"/>
      <c r="G453" s="132"/>
      <c r="H453" s="132"/>
      <c r="I453" s="132"/>
      <c r="J453" s="132"/>
      <c r="K453" s="132"/>
      <c r="L453" s="132"/>
      <c r="M453"/>
      <c r="N453"/>
      <c r="O453"/>
      <c r="P453"/>
      <c r="Q453"/>
      <c r="R453"/>
    </row>
    <row r="454" spans="1:18" s="68" customFormat="1" ht="13.15" customHeight="1" x14ac:dyDescent="0.2">
      <c r="A454" s="193"/>
      <c r="B454" s="132"/>
      <c r="C454" s="132"/>
      <c r="D454" s="132"/>
      <c r="E454" s="132"/>
      <c r="F454" s="132"/>
      <c r="G454" s="132"/>
      <c r="H454" s="132"/>
      <c r="I454" s="132"/>
      <c r="J454" s="132"/>
      <c r="K454" s="132"/>
      <c r="L454" s="132"/>
      <c r="M454"/>
      <c r="N454"/>
      <c r="O454"/>
      <c r="P454"/>
      <c r="Q454"/>
      <c r="R454"/>
    </row>
    <row r="455" spans="1:18" s="68" customFormat="1" ht="13.15" customHeight="1" x14ac:dyDescent="0.2">
      <c r="A455" s="193"/>
      <c r="B455" s="132"/>
      <c r="C455" s="132"/>
      <c r="D455" s="132"/>
      <c r="E455" s="132"/>
      <c r="F455" s="132"/>
      <c r="G455" s="132"/>
      <c r="H455" s="132"/>
      <c r="I455" s="132"/>
      <c r="J455" s="132"/>
      <c r="K455" s="132"/>
      <c r="L455" s="132"/>
      <c r="M455"/>
      <c r="N455"/>
      <c r="O455"/>
      <c r="P455"/>
      <c r="Q455"/>
      <c r="R455"/>
    </row>
    <row r="456" spans="1:18" s="68" customFormat="1" ht="13.15" customHeight="1" x14ac:dyDescent="0.2">
      <c r="A456" s="193"/>
      <c r="B456" s="132"/>
      <c r="C456" s="132"/>
      <c r="D456" s="132"/>
      <c r="E456" s="132"/>
      <c r="F456" s="132"/>
      <c r="G456" s="132"/>
      <c r="H456" s="132"/>
      <c r="I456" s="132"/>
      <c r="J456" s="132"/>
      <c r="K456" s="132"/>
      <c r="L456" s="132"/>
      <c r="M456"/>
      <c r="N456"/>
      <c r="O456"/>
      <c r="P456"/>
      <c r="Q456"/>
      <c r="R456"/>
    </row>
    <row r="457" spans="1:18" s="68" customFormat="1" ht="13.15" customHeight="1" x14ac:dyDescent="0.2">
      <c r="A457" s="193"/>
      <c r="B457" s="132"/>
      <c r="C457" s="132"/>
      <c r="D457" s="132"/>
      <c r="E457" s="132"/>
      <c r="F457" s="132"/>
      <c r="G457" s="132"/>
      <c r="H457" s="132"/>
      <c r="I457" s="132"/>
      <c r="J457" s="132"/>
      <c r="K457" s="132"/>
      <c r="L457" s="132"/>
      <c r="M457"/>
      <c r="N457"/>
      <c r="O457"/>
      <c r="P457"/>
      <c r="Q457"/>
      <c r="R457"/>
    </row>
    <row r="458" spans="1:18" s="68" customFormat="1" ht="13.15" customHeight="1" x14ac:dyDescent="0.2">
      <c r="A458" s="193"/>
      <c r="B458" s="132"/>
      <c r="C458" s="132"/>
      <c r="D458" s="132"/>
      <c r="E458" s="132"/>
      <c r="F458" s="132"/>
      <c r="G458" s="132"/>
      <c r="H458" s="132"/>
      <c r="I458" s="132"/>
      <c r="J458" s="132"/>
      <c r="K458" s="132"/>
      <c r="L458" s="132"/>
      <c r="M458"/>
      <c r="N458"/>
      <c r="O458"/>
      <c r="P458"/>
      <c r="Q458"/>
      <c r="R458"/>
    </row>
    <row r="459" spans="1:18" s="68" customFormat="1" ht="13.15" customHeight="1" x14ac:dyDescent="0.2">
      <c r="A459" s="193"/>
      <c r="B459" s="132"/>
      <c r="C459" s="132"/>
      <c r="D459" s="132"/>
      <c r="E459" s="132"/>
      <c r="F459" s="132"/>
      <c r="G459" s="132"/>
      <c r="H459" s="132"/>
      <c r="I459" s="132"/>
      <c r="J459" s="132"/>
      <c r="K459" s="132"/>
      <c r="L459" s="132"/>
      <c r="M459"/>
      <c r="N459"/>
      <c r="O459"/>
      <c r="P459"/>
      <c r="Q459"/>
      <c r="R459"/>
    </row>
    <row r="460" spans="1:18" s="68" customFormat="1" ht="13.15" customHeight="1" x14ac:dyDescent="0.2">
      <c r="A460" s="193"/>
      <c r="B460" s="132"/>
      <c r="C460" s="132"/>
      <c r="D460" s="132"/>
      <c r="E460" s="132"/>
      <c r="F460" s="132"/>
      <c r="G460" s="132"/>
      <c r="H460" s="132"/>
      <c r="I460" s="132"/>
      <c r="J460" s="132"/>
      <c r="K460" s="132"/>
      <c r="L460" s="132"/>
      <c r="M460"/>
      <c r="N460"/>
      <c r="O460"/>
      <c r="P460"/>
      <c r="Q460"/>
      <c r="R460"/>
    </row>
    <row r="461" spans="1:18" s="68" customFormat="1" ht="13.15" customHeight="1" x14ac:dyDescent="0.2">
      <c r="A461" s="193"/>
      <c r="B461" s="132"/>
      <c r="C461" s="132"/>
      <c r="D461" s="132"/>
      <c r="E461" s="132"/>
      <c r="F461" s="132"/>
      <c r="G461" s="132"/>
      <c r="H461" s="132"/>
      <c r="I461" s="132"/>
      <c r="J461" s="132"/>
      <c r="K461" s="132"/>
      <c r="L461" s="132"/>
      <c r="M461"/>
      <c r="N461"/>
      <c r="O461"/>
      <c r="P461"/>
      <c r="Q461"/>
      <c r="R461"/>
    </row>
    <row r="462" spans="1:18" s="68" customFormat="1" ht="13.15" customHeight="1" x14ac:dyDescent="0.2">
      <c r="A462" s="193"/>
      <c r="B462" s="132"/>
      <c r="C462" s="132"/>
      <c r="D462" s="132"/>
      <c r="E462" s="132"/>
      <c r="F462" s="132"/>
      <c r="G462" s="132"/>
      <c r="H462" s="132"/>
      <c r="I462" s="132"/>
      <c r="J462" s="132"/>
      <c r="K462" s="132"/>
      <c r="L462" s="132"/>
      <c r="M462"/>
      <c r="N462"/>
      <c r="O462"/>
      <c r="P462"/>
      <c r="Q462"/>
      <c r="R462"/>
    </row>
    <row r="463" spans="1:18" s="68" customFormat="1" ht="13.15" customHeight="1" x14ac:dyDescent="0.2">
      <c r="A463" s="193"/>
      <c r="B463" s="132"/>
      <c r="C463" s="132"/>
      <c r="D463" s="132"/>
      <c r="E463" s="132"/>
      <c r="F463" s="132"/>
      <c r="G463" s="132"/>
      <c r="H463" s="132"/>
      <c r="I463" s="132"/>
      <c r="J463" s="132"/>
      <c r="K463" s="132"/>
      <c r="L463" s="132"/>
      <c r="M463"/>
      <c r="N463"/>
      <c r="O463"/>
      <c r="P463"/>
      <c r="Q463"/>
      <c r="R463"/>
    </row>
    <row r="464" spans="1:18" s="68" customFormat="1" ht="13.15" customHeight="1" x14ac:dyDescent="0.2">
      <c r="A464" s="193"/>
      <c r="B464" s="132"/>
      <c r="C464" s="132"/>
      <c r="D464" s="132"/>
      <c r="E464" s="132"/>
      <c r="F464" s="132"/>
      <c r="G464" s="132"/>
      <c r="H464" s="132"/>
      <c r="I464" s="132"/>
      <c r="J464" s="132"/>
      <c r="K464" s="132"/>
      <c r="L464" s="132"/>
      <c r="M464"/>
      <c r="N464"/>
      <c r="O464"/>
      <c r="P464"/>
      <c r="Q464"/>
      <c r="R464"/>
    </row>
    <row r="465" spans="1:18" s="68" customFormat="1" ht="13.15" customHeight="1" x14ac:dyDescent="0.2">
      <c r="A465" s="193"/>
      <c r="B465" s="132"/>
      <c r="C465" s="132"/>
      <c r="D465" s="132"/>
      <c r="E465" s="132"/>
      <c r="F465" s="132"/>
      <c r="G465" s="132"/>
      <c r="H465" s="132"/>
      <c r="I465" s="132"/>
      <c r="J465" s="132"/>
      <c r="K465" s="132"/>
      <c r="L465" s="132"/>
      <c r="M465"/>
      <c r="N465"/>
      <c r="O465"/>
      <c r="P465"/>
      <c r="Q465"/>
      <c r="R465"/>
    </row>
    <row r="466" spans="1:18" ht="13.15" customHeight="1" x14ac:dyDescent="0.2">
      <c r="A466" s="193"/>
      <c r="B466" s="132"/>
      <c r="C466" s="132"/>
      <c r="D466" s="132"/>
      <c r="E466" s="132"/>
      <c r="F466" s="132"/>
      <c r="G466" s="132"/>
      <c r="H466" s="132"/>
      <c r="I466" s="132"/>
      <c r="J466" s="132"/>
      <c r="K466" s="132"/>
      <c r="L466" s="132"/>
    </row>
    <row r="467" spans="1:18" ht="13.15" customHeight="1" x14ac:dyDescent="0.2">
      <c r="A467" s="193"/>
      <c r="B467" s="132"/>
      <c r="C467" s="132"/>
      <c r="D467" s="132"/>
      <c r="E467" s="132"/>
      <c r="F467" s="132"/>
      <c r="G467" s="132"/>
      <c r="H467" s="132"/>
      <c r="I467" s="132"/>
      <c r="J467" s="132"/>
      <c r="K467" s="132"/>
      <c r="L467" s="132"/>
    </row>
    <row r="468" spans="1:18" ht="13.15" customHeight="1" x14ac:dyDescent="0.2">
      <c r="A468" s="193"/>
      <c r="B468" s="132"/>
      <c r="C468" s="132"/>
      <c r="D468" s="132"/>
      <c r="E468" s="132"/>
      <c r="F468" s="132"/>
      <c r="G468" s="132"/>
      <c r="H468" s="132"/>
      <c r="I468" s="132"/>
      <c r="J468" s="132"/>
      <c r="K468" s="132"/>
      <c r="L468" s="132"/>
    </row>
    <row r="469" spans="1:18" ht="13.15" customHeight="1" x14ac:dyDescent="0.2">
      <c r="A469" s="193"/>
      <c r="B469" s="132"/>
      <c r="C469" s="132"/>
      <c r="D469" s="132"/>
      <c r="E469" s="132"/>
      <c r="F469" s="132"/>
      <c r="G469" s="132"/>
      <c r="H469" s="132"/>
      <c r="I469" s="132"/>
      <c r="J469" s="132"/>
      <c r="K469" s="132"/>
      <c r="L469" s="132"/>
    </row>
    <row r="470" spans="1:18" ht="13.15" customHeight="1" x14ac:dyDescent="0.2">
      <c r="A470" s="193"/>
      <c r="B470" s="132"/>
      <c r="C470" s="132"/>
      <c r="D470" s="132"/>
      <c r="E470" s="132"/>
      <c r="F470" s="132"/>
      <c r="G470" s="132"/>
      <c r="H470" s="132"/>
      <c r="I470" s="132"/>
      <c r="J470" s="132"/>
      <c r="K470" s="132"/>
      <c r="L470" s="132"/>
    </row>
    <row r="471" spans="1:18" ht="13.15" customHeight="1" x14ac:dyDescent="0.2">
      <c r="A471" s="193"/>
      <c r="B471" s="132"/>
      <c r="C471" s="132"/>
      <c r="D471" s="132"/>
      <c r="E471" s="132"/>
      <c r="F471" s="132"/>
      <c r="G471" s="132"/>
      <c r="H471" s="132"/>
      <c r="I471" s="132"/>
      <c r="J471" s="132"/>
      <c r="K471" s="132"/>
      <c r="L471" s="132"/>
    </row>
    <row r="472" spans="1:18" ht="13.15" customHeight="1" x14ac:dyDescent="0.2">
      <c r="A472" s="193"/>
      <c r="B472" s="132"/>
      <c r="C472" s="132"/>
      <c r="D472" s="132"/>
      <c r="E472" s="132"/>
      <c r="F472" s="132"/>
      <c r="G472" s="132"/>
      <c r="H472" s="132"/>
      <c r="I472" s="132"/>
      <c r="J472" s="132"/>
      <c r="K472" s="132"/>
      <c r="L472" s="132"/>
    </row>
    <row r="473" spans="1:18" ht="13.15" customHeight="1" x14ac:dyDescent="0.2">
      <c r="A473" s="193"/>
      <c r="B473" s="132"/>
      <c r="C473" s="132"/>
      <c r="D473" s="132"/>
      <c r="E473" s="132"/>
      <c r="F473" s="132"/>
      <c r="G473" s="132"/>
      <c r="H473" s="132"/>
      <c r="I473" s="132"/>
      <c r="J473" s="132"/>
      <c r="K473" s="132"/>
      <c r="L473" s="132"/>
    </row>
    <row r="474" spans="1:18" ht="13.15" customHeight="1" x14ac:dyDescent="0.2">
      <c r="A474" s="193"/>
      <c r="B474" s="132"/>
      <c r="C474" s="132"/>
      <c r="D474" s="132"/>
      <c r="E474" s="132"/>
      <c r="F474" s="132"/>
      <c r="G474" s="132"/>
      <c r="H474" s="132"/>
      <c r="I474" s="132"/>
      <c r="J474" s="132"/>
      <c r="K474" s="132"/>
      <c r="L474" s="132"/>
    </row>
    <row r="475" spans="1:18" ht="13.15" customHeight="1" x14ac:dyDescent="0.2">
      <c r="A475" s="193"/>
      <c r="B475" s="132"/>
      <c r="C475" s="132"/>
      <c r="D475" s="132"/>
      <c r="E475" s="132"/>
      <c r="F475" s="132"/>
      <c r="G475" s="132"/>
      <c r="H475" s="132"/>
      <c r="I475" s="132"/>
      <c r="J475" s="132"/>
      <c r="K475" s="132"/>
      <c r="L475" s="132"/>
    </row>
    <row r="476" spans="1:18" ht="13.15" customHeight="1" x14ac:dyDescent="0.2">
      <c r="A476" s="193"/>
      <c r="B476" s="132"/>
      <c r="C476" s="132"/>
      <c r="D476" s="132"/>
      <c r="E476" s="132"/>
      <c r="F476" s="132"/>
      <c r="G476" s="132"/>
      <c r="H476" s="132"/>
      <c r="I476" s="132"/>
      <c r="J476" s="132"/>
      <c r="K476" s="132"/>
      <c r="L476" s="132"/>
    </row>
    <row r="477" spans="1:18" ht="13.15" customHeight="1" x14ac:dyDescent="0.2">
      <c r="A477" s="193"/>
      <c r="B477" s="132"/>
      <c r="C477" s="132"/>
      <c r="D477" s="132"/>
      <c r="E477" s="132"/>
      <c r="F477" s="132"/>
      <c r="G477" s="132"/>
      <c r="H477" s="132"/>
      <c r="I477" s="132"/>
      <c r="J477" s="132"/>
      <c r="K477" s="132"/>
      <c r="L477" s="132"/>
    </row>
    <row r="478" spans="1:18" ht="13.15" customHeight="1" x14ac:dyDescent="0.2">
      <c r="A478" s="193"/>
      <c r="B478" s="132"/>
      <c r="C478" s="132"/>
      <c r="D478" s="132"/>
      <c r="E478" s="132"/>
      <c r="F478" s="132"/>
      <c r="G478" s="132"/>
      <c r="H478" s="132"/>
      <c r="I478" s="132"/>
      <c r="J478" s="132"/>
      <c r="K478" s="132"/>
      <c r="L478" s="132"/>
    </row>
    <row r="479" spans="1:18" ht="13.15" customHeight="1" x14ac:dyDescent="0.2">
      <c r="A479" s="193"/>
      <c r="B479" s="132"/>
      <c r="C479" s="132"/>
      <c r="D479" s="132"/>
      <c r="E479" s="132"/>
      <c r="F479" s="132"/>
      <c r="G479" s="132"/>
      <c r="H479" s="132"/>
      <c r="I479" s="132"/>
      <c r="J479" s="132"/>
      <c r="K479" s="132"/>
      <c r="L479" s="132"/>
    </row>
    <row r="480" spans="1:18" ht="13.15" customHeight="1" x14ac:dyDescent="0.2">
      <c r="A480" s="193"/>
      <c r="B480" s="132"/>
      <c r="C480" s="132"/>
      <c r="D480" s="132"/>
      <c r="E480" s="132"/>
      <c r="F480" s="132"/>
      <c r="G480" s="132"/>
      <c r="H480" s="132"/>
      <c r="I480" s="132"/>
      <c r="J480" s="132"/>
      <c r="K480" s="132"/>
      <c r="L480" s="132"/>
    </row>
    <row r="481" spans="1:12" ht="13.15" customHeight="1" x14ac:dyDescent="0.2">
      <c r="A481" s="193"/>
      <c r="B481" s="132"/>
      <c r="C481" s="132"/>
      <c r="D481" s="132"/>
      <c r="E481" s="132"/>
      <c r="F481" s="132"/>
      <c r="G481" s="132"/>
      <c r="H481" s="132"/>
      <c r="I481" s="132"/>
      <c r="J481" s="132"/>
      <c r="K481" s="132"/>
      <c r="L481" s="132"/>
    </row>
    <row r="482" spans="1:12" ht="13.15" customHeight="1" x14ac:dyDescent="0.2">
      <c r="A482" s="193"/>
      <c r="B482" s="132"/>
      <c r="C482" s="132"/>
      <c r="D482" s="132"/>
      <c r="E482" s="132"/>
      <c r="F482" s="132"/>
      <c r="G482" s="132"/>
      <c r="H482" s="132"/>
      <c r="I482" s="132"/>
      <c r="J482" s="132"/>
      <c r="K482" s="132"/>
      <c r="L482" s="132"/>
    </row>
    <row r="483" spans="1:12" ht="13.15" customHeight="1" x14ac:dyDescent="0.2">
      <c r="A483" s="193"/>
      <c r="B483" s="132"/>
      <c r="C483" s="132"/>
      <c r="D483" s="132"/>
      <c r="E483" s="132"/>
      <c r="F483" s="132"/>
      <c r="G483" s="132"/>
      <c r="H483" s="132"/>
      <c r="I483" s="132"/>
      <c r="J483" s="132"/>
      <c r="K483" s="132"/>
      <c r="L483" s="132"/>
    </row>
    <row r="484" spans="1:12" ht="13.15" customHeight="1" x14ac:dyDescent="0.2">
      <c r="A484" s="193"/>
      <c r="B484" s="132"/>
      <c r="C484" s="132"/>
      <c r="D484" s="132"/>
      <c r="E484" s="132"/>
      <c r="F484" s="132"/>
      <c r="G484" s="132"/>
      <c r="H484" s="132"/>
      <c r="I484" s="132"/>
      <c r="J484" s="132"/>
      <c r="K484" s="132"/>
      <c r="L484" s="132"/>
    </row>
    <row r="485" spans="1:12" ht="13.15" customHeight="1" x14ac:dyDescent="0.2">
      <c r="A485" s="193"/>
      <c r="B485" s="132"/>
      <c r="C485" s="132"/>
      <c r="D485" s="132"/>
      <c r="E485" s="132"/>
      <c r="F485" s="132"/>
      <c r="G485" s="132"/>
      <c r="H485" s="132"/>
      <c r="I485" s="132"/>
      <c r="J485" s="132"/>
      <c r="K485" s="132"/>
      <c r="L485" s="132"/>
    </row>
    <row r="486" spans="1:12" ht="13.15" customHeight="1" x14ac:dyDescent="0.2">
      <c r="A486" s="193"/>
      <c r="B486" s="132"/>
      <c r="C486" s="132"/>
      <c r="D486" s="132"/>
      <c r="E486" s="132"/>
      <c r="F486" s="132"/>
      <c r="G486" s="132"/>
      <c r="H486" s="132"/>
      <c r="I486" s="132"/>
      <c r="J486" s="132"/>
      <c r="K486" s="132"/>
      <c r="L486" s="132"/>
    </row>
    <row r="487" spans="1:12" ht="13.15" customHeight="1" x14ac:dyDescent="0.2">
      <c r="A487" s="193"/>
      <c r="B487" s="132"/>
      <c r="C487" s="132"/>
      <c r="D487" s="132"/>
      <c r="E487" s="132"/>
      <c r="F487" s="132"/>
      <c r="G487" s="132"/>
      <c r="H487" s="132"/>
      <c r="I487" s="132"/>
      <c r="J487" s="132"/>
      <c r="K487" s="132"/>
      <c r="L487" s="132"/>
    </row>
    <row r="488" spans="1:12" ht="13.15" customHeight="1" x14ac:dyDescent="0.2">
      <c r="A488" s="193"/>
      <c r="B488" s="132"/>
      <c r="C488" s="132"/>
      <c r="D488" s="132"/>
      <c r="E488" s="132"/>
      <c r="F488" s="132"/>
      <c r="G488" s="132"/>
      <c r="H488" s="132"/>
      <c r="I488" s="132"/>
      <c r="J488" s="132"/>
      <c r="K488" s="132"/>
      <c r="L488" s="132"/>
    </row>
    <row r="489" spans="1:12" ht="13.15" customHeight="1" x14ac:dyDescent="0.2">
      <c r="A489" s="193"/>
      <c r="B489" s="132"/>
      <c r="C489" s="132"/>
      <c r="D489" s="132"/>
      <c r="E489" s="132"/>
      <c r="F489" s="132"/>
      <c r="G489" s="132"/>
      <c r="H489" s="132"/>
      <c r="I489" s="132"/>
      <c r="J489" s="132"/>
      <c r="K489" s="132"/>
      <c r="L489" s="132"/>
    </row>
    <row r="490" spans="1:12" ht="13.15" customHeight="1" x14ac:dyDescent="0.2">
      <c r="A490" s="193"/>
      <c r="B490" s="132"/>
      <c r="C490" s="132"/>
      <c r="D490" s="132"/>
      <c r="E490" s="132"/>
      <c r="F490" s="132"/>
      <c r="G490" s="132"/>
      <c r="H490" s="132"/>
      <c r="I490" s="132"/>
      <c r="J490" s="132"/>
      <c r="K490" s="132"/>
      <c r="L490" s="132"/>
    </row>
    <row r="491" spans="1:12" ht="13.15" customHeight="1" x14ac:dyDescent="0.2">
      <c r="A491" s="193"/>
      <c r="B491" s="132"/>
      <c r="C491" s="132"/>
      <c r="D491" s="132"/>
      <c r="E491" s="132"/>
      <c r="F491" s="132"/>
      <c r="G491" s="132"/>
      <c r="H491" s="132"/>
      <c r="I491" s="132"/>
      <c r="J491" s="132"/>
      <c r="K491" s="132"/>
      <c r="L491" s="132"/>
    </row>
    <row r="492" spans="1:12" ht="13.15" customHeight="1" x14ac:dyDescent="0.2">
      <c r="A492" s="193"/>
      <c r="B492" s="132"/>
      <c r="C492" s="132"/>
      <c r="D492" s="132"/>
      <c r="E492" s="132"/>
      <c r="F492" s="132"/>
      <c r="G492" s="132"/>
      <c r="H492" s="132"/>
      <c r="I492" s="132"/>
      <c r="J492" s="132"/>
      <c r="K492" s="132"/>
      <c r="L492" s="132"/>
    </row>
    <row r="493" spans="1:12" ht="13.15" customHeight="1" x14ac:dyDescent="0.2">
      <c r="A493" s="193"/>
      <c r="B493" s="132"/>
      <c r="C493" s="132"/>
      <c r="D493" s="132"/>
      <c r="E493" s="132"/>
      <c r="F493" s="132"/>
      <c r="G493" s="132"/>
      <c r="H493" s="132"/>
      <c r="I493" s="132"/>
      <c r="J493" s="132"/>
      <c r="K493" s="132"/>
      <c r="L493" s="132"/>
    </row>
    <row r="494" spans="1:12" ht="13.15" customHeight="1" x14ac:dyDescent="0.2">
      <c r="A494" s="193"/>
      <c r="B494" s="132"/>
      <c r="C494" s="132"/>
      <c r="D494" s="132"/>
      <c r="E494" s="132"/>
      <c r="F494" s="132"/>
      <c r="G494" s="132"/>
      <c r="H494" s="132"/>
      <c r="I494" s="132"/>
      <c r="J494" s="132"/>
      <c r="K494" s="132"/>
      <c r="L494" s="132"/>
    </row>
    <row r="495" spans="1:12" ht="13.15" customHeight="1" x14ac:dyDescent="0.2">
      <c r="A495" s="193"/>
      <c r="B495" s="132"/>
      <c r="C495" s="132"/>
      <c r="D495" s="132"/>
      <c r="E495" s="132"/>
      <c r="F495" s="132"/>
      <c r="G495" s="132"/>
      <c r="H495" s="132"/>
      <c r="I495" s="132"/>
      <c r="J495" s="132"/>
      <c r="K495" s="132"/>
      <c r="L495" s="132"/>
    </row>
    <row r="496" spans="1:12" ht="13.15" customHeight="1" x14ac:dyDescent="0.2">
      <c r="A496" s="193"/>
      <c r="B496" s="132"/>
      <c r="C496" s="132"/>
      <c r="D496" s="132"/>
      <c r="E496" s="132"/>
      <c r="F496" s="132"/>
      <c r="G496" s="132"/>
      <c r="H496" s="132"/>
      <c r="I496" s="132"/>
      <c r="J496" s="132"/>
      <c r="K496" s="132"/>
      <c r="L496" s="132"/>
    </row>
    <row r="497" spans="1:12" ht="13.15" customHeight="1" x14ac:dyDescent="0.2">
      <c r="A497" s="193"/>
      <c r="B497" s="132"/>
      <c r="C497" s="132"/>
      <c r="D497" s="132"/>
      <c r="E497" s="132"/>
      <c r="F497" s="132"/>
      <c r="G497" s="132"/>
      <c r="H497" s="132"/>
      <c r="I497" s="132"/>
      <c r="J497" s="132"/>
      <c r="K497" s="132"/>
      <c r="L497" s="132"/>
    </row>
    <row r="498" spans="1:12" ht="13.15" customHeight="1" x14ac:dyDescent="0.2">
      <c r="A498" s="193"/>
      <c r="B498" s="132"/>
      <c r="C498" s="132"/>
      <c r="D498" s="132"/>
      <c r="E498" s="132"/>
      <c r="F498" s="132"/>
      <c r="G498" s="132"/>
      <c r="H498" s="132"/>
      <c r="I498" s="132"/>
      <c r="J498" s="132"/>
      <c r="K498" s="132"/>
      <c r="L498" s="132"/>
    </row>
    <row r="499" spans="1:12" ht="13.15" customHeight="1" x14ac:dyDescent="0.2">
      <c r="A499" s="193"/>
      <c r="B499" s="132"/>
      <c r="C499" s="132"/>
      <c r="D499" s="132"/>
      <c r="E499" s="132"/>
      <c r="F499" s="132"/>
      <c r="G499" s="132"/>
      <c r="H499" s="132"/>
      <c r="I499" s="132"/>
      <c r="J499" s="132"/>
      <c r="K499" s="132"/>
      <c r="L499" s="132"/>
    </row>
    <row r="500" spans="1:12" ht="13.15" customHeight="1" x14ac:dyDescent="0.2">
      <c r="A500" s="193"/>
      <c r="B500" s="132"/>
      <c r="C500" s="132"/>
      <c r="D500" s="132"/>
      <c r="E500" s="132"/>
      <c r="F500" s="132"/>
      <c r="G500" s="132"/>
      <c r="H500" s="132"/>
      <c r="I500" s="132"/>
      <c r="J500" s="132"/>
      <c r="K500" s="132"/>
      <c r="L500" s="132"/>
    </row>
    <row r="501" spans="1:12" ht="13.15" customHeight="1" x14ac:dyDescent="0.2">
      <c r="A501" s="193"/>
      <c r="B501" s="132"/>
      <c r="C501" s="132"/>
      <c r="D501" s="132"/>
      <c r="E501" s="132"/>
      <c r="F501" s="132"/>
      <c r="G501" s="132"/>
      <c r="H501" s="132"/>
      <c r="I501" s="132"/>
      <c r="J501" s="132"/>
      <c r="K501" s="132"/>
      <c r="L501" s="132"/>
    </row>
    <row r="502" spans="1:12" ht="13.15" customHeight="1" x14ac:dyDescent="0.2">
      <c r="A502" s="193"/>
      <c r="B502" s="132"/>
      <c r="C502" s="132"/>
      <c r="D502" s="132"/>
      <c r="E502" s="132"/>
      <c r="F502" s="132"/>
      <c r="G502" s="132"/>
      <c r="H502" s="132"/>
      <c r="I502" s="132"/>
      <c r="J502" s="132"/>
      <c r="K502" s="132"/>
      <c r="L502" s="132"/>
    </row>
    <row r="503" spans="1:12" ht="13.15" customHeight="1" x14ac:dyDescent="0.2">
      <c r="A503" s="193"/>
      <c r="B503" s="132"/>
      <c r="C503" s="132"/>
      <c r="D503" s="132"/>
      <c r="E503" s="132"/>
      <c r="F503" s="132"/>
      <c r="G503" s="132"/>
      <c r="H503" s="132"/>
      <c r="I503" s="132"/>
      <c r="J503" s="132"/>
      <c r="K503" s="132"/>
      <c r="L503" s="132"/>
    </row>
    <row r="504" spans="1:12" ht="13.15" customHeight="1" x14ac:dyDescent="0.2">
      <c r="A504" s="193"/>
      <c r="B504" s="132"/>
      <c r="C504" s="132"/>
      <c r="D504" s="132"/>
      <c r="E504" s="132"/>
      <c r="F504" s="132"/>
      <c r="G504" s="132"/>
      <c r="H504" s="132"/>
      <c r="I504" s="132"/>
      <c r="J504" s="132"/>
      <c r="K504" s="132"/>
      <c r="L504" s="132"/>
    </row>
    <row r="505" spans="1:12" ht="13.15" customHeight="1" x14ac:dyDescent="0.2">
      <c r="A505" s="193"/>
      <c r="B505" s="132"/>
      <c r="C505" s="132"/>
      <c r="D505" s="132"/>
      <c r="E505" s="132"/>
      <c r="F505" s="132"/>
      <c r="G505" s="132"/>
      <c r="H505" s="132"/>
      <c r="I505" s="132"/>
      <c r="J505" s="132"/>
      <c r="K505" s="132"/>
      <c r="L505" s="132"/>
    </row>
    <row r="506" spans="1:12" ht="13.15" customHeight="1" x14ac:dyDescent="0.2">
      <c r="A506" s="193"/>
      <c r="B506" s="132"/>
      <c r="C506" s="132"/>
      <c r="D506" s="132"/>
      <c r="E506" s="132"/>
      <c r="F506" s="132"/>
      <c r="G506" s="132"/>
      <c r="H506" s="132"/>
      <c r="I506" s="132"/>
      <c r="J506" s="132"/>
      <c r="K506" s="132"/>
      <c r="L506" s="132"/>
    </row>
    <row r="507" spans="1:12" ht="13.15" customHeight="1" x14ac:dyDescent="0.2">
      <c r="A507" s="193"/>
      <c r="B507" s="132"/>
      <c r="C507" s="132"/>
      <c r="D507" s="132"/>
      <c r="E507" s="132"/>
      <c r="F507" s="132"/>
      <c r="G507" s="132"/>
      <c r="H507" s="132"/>
      <c r="I507" s="132"/>
      <c r="J507" s="132"/>
      <c r="K507" s="132"/>
      <c r="L507" s="132"/>
    </row>
    <row r="508" spans="1:12" ht="13.15" customHeight="1" x14ac:dyDescent="0.2">
      <c r="A508" s="193"/>
      <c r="B508" s="132"/>
      <c r="C508" s="132"/>
      <c r="D508" s="132"/>
      <c r="E508" s="132"/>
      <c r="F508" s="132"/>
      <c r="G508" s="132"/>
      <c r="H508" s="132"/>
      <c r="I508" s="132"/>
      <c r="J508" s="132"/>
      <c r="K508" s="132"/>
      <c r="L508" s="132"/>
    </row>
    <row r="509" spans="1:12" ht="13.15" customHeight="1" x14ac:dyDescent="0.2">
      <c r="A509" s="193"/>
      <c r="B509" s="132"/>
      <c r="C509" s="132"/>
      <c r="D509" s="132"/>
      <c r="E509" s="132"/>
      <c r="F509" s="132"/>
      <c r="G509" s="132"/>
      <c r="H509" s="132"/>
      <c r="I509" s="132"/>
      <c r="J509" s="132"/>
      <c r="K509" s="132"/>
      <c r="L509" s="132"/>
    </row>
    <row r="510" spans="1:12" ht="13.15" customHeight="1" x14ac:dyDescent="0.2">
      <c r="A510" s="193"/>
      <c r="B510" s="132"/>
      <c r="C510" s="132"/>
      <c r="D510" s="132"/>
      <c r="E510" s="132"/>
      <c r="F510" s="132"/>
      <c r="G510" s="132"/>
      <c r="H510" s="132"/>
      <c r="I510" s="132"/>
      <c r="J510" s="132"/>
      <c r="K510" s="132"/>
      <c r="L510" s="132"/>
    </row>
    <row r="511" spans="1:12" x14ac:dyDescent="0.2">
      <c r="A511" s="193"/>
      <c r="B511" s="132"/>
      <c r="C511" s="132"/>
      <c r="D511" s="132"/>
      <c r="E511" s="132"/>
      <c r="F511" s="132"/>
      <c r="G511" s="132"/>
      <c r="H511" s="132"/>
      <c r="I511" s="132"/>
      <c r="J511" s="132"/>
      <c r="K511" s="132"/>
      <c r="L511" s="132"/>
    </row>
    <row r="512" spans="1:12" x14ac:dyDescent="0.2">
      <c r="A512" s="193"/>
      <c r="B512" s="132"/>
      <c r="C512" s="132"/>
      <c r="D512" s="132"/>
      <c r="E512" s="132"/>
      <c r="F512" s="132"/>
      <c r="G512" s="132"/>
      <c r="H512" s="132"/>
      <c r="I512" s="132"/>
      <c r="J512" s="132"/>
      <c r="K512" s="132"/>
      <c r="L512" s="132"/>
    </row>
    <row r="513" spans="1:12" x14ac:dyDescent="0.2">
      <c r="A513" s="193"/>
      <c r="B513" s="132"/>
      <c r="C513" s="132"/>
      <c r="D513" s="132"/>
      <c r="E513" s="132"/>
      <c r="F513" s="132"/>
      <c r="G513" s="132"/>
      <c r="H513" s="132"/>
      <c r="I513" s="132"/>
      <c r="J513" s="132"/>
      <c r="K513" s="132"/>
      <c r="L513" s="132"/>
    </row>
    <row r="514" spans="1:12" x14ac:dyDescent="0.2">
      <c r="A514" s="193"/>
      <c r="B514" s="132"/>
      <c r="C514" s="132"/>
      <c r="D514" s="132"/>
      <c r="E514" s="132"/>
      <c r="F514" s="132"/>
      <c r="G514" s="132"/>
      <c r="H514" s="132"/>
      <c r="I514" s="132"/>
      <c r="J514" s="132"/>
      <c r="K514" s="132"/>
      <c r="L514" s="132"/>
    </row>
    <row r="515" spans="1:12" x14ac:dyDescent="0.2">
      <c r="A515" s="193"/>
      <c r="B515" s="132"/>
      <c r="C515" s="132"/>
      <c r="D515" s="132"/>
      <c r="E515" s="132"/>
      <c r="F515" s="132"/>
      <c r="G515" s="132"/>
      <c r="H515" s="132"/>
      <c r="I515" s="132"/>
      <c r="J515" s="132"/>
      <c r="K515" s="132"/>
      <c r="L515" s="132"/>
    </row>
    <row r="516" spans="1:12" x14ac:dyDescent="0.2">
      <c r="A516" s="193"/>
      <c r="B516" s="132"/>
      <c r="C516" s="132"/>
      <c r="D516" s="132"/>
      <c r="E516" s="132"/>
      <c r="F516" s="132"/>
      <c r="G516" s="132"/>
      <c r="H516" s="132"/>
      <c r="I516" s="132"/>
      <c r="J516" s="132"/>
      <c r="K516" s="132"/>
      <c r="L516" s="132"/>
    </row>
    <row r="517" spans="1:12" x14ac:dyDescent="0.2">
      <c r="A517" s="193"/>
      <c r="B517" s="132"/>
      <c r="C517" s="132"/>
      <c r="D517" s="132"/>
      <c r="E517" s="132"/>
      <c r="F517" s="132"/>
      <c r="G517" s="132"/>
      <c r="H517" s="132"/>
      <c r="I517" s="132"/>
      <c r="J517" s="132"/>
      <c r="K517" s="132"/>
      <c r="L517" s="132"/>
    </row>
    <row r="518" spans="1:12" ht="13.15" customHeight="1" x14ac:dyDescent="0.2">
      <c r="A518" s="193"/>
      <c r="B518" s="132"/>
      <c r="C518" s="132"/>
      <c r="D518" s="132"/>
      <c r="E518" s="132"/>
      <c r="F518" s="132"/>
      <c r="G518" s="132"/>
      <c r="H518" s="132"/>
      <c r="I518" s="132"/>
      <c r="J518" s="132"/>
      <c r="K518" s="132"/>
      <c r="L518" s="132"/>
    </row>
    <row r="519" spans="1:12" ht="13.15" customHeight="1" x14ac:dyDescent="0.2">
      <c r="A519" s="193"/>
      <c r="B519" s="132"/>
      <c r="C519" s="132"/>
      <c r="D519" s="132"/>
      <c r="E519" s="132"/>
      <c r="F519" s="132"/>
      <c r="G519" s="132"/>
      <c r="H519" s="132"/>
      <c r="I519" s="132"/>
      <c r="J519" s="132"/>
      <c r="K519" s="132"/>
      <c r="L519" s="132"/>
    </row>
    <row r="520" spans="1:12" ht="13.15" customHeight="1" x14ac:dyDescent="0.2">
      <c r="A520" s="193"/>
      <c r="B520" s="132"/>
      <c r="C520" s="132"/>
      <c r="D520" s="132"/>
      <c r="E520" s="132"/>
      <c r="F520" s="132"/>
      <c r="G520" s="132"/>
      <c r="H520" s="132"/>
      <c r="I520" s="132"/>
      <c r="J520" s="132"/>
      <c r="K520" s="132"/>
      <c r="L520" s="132"/>
    </row>
    <row r="521" spans="1:12" ht="13.15" customHeight="1" x14ac:dyDescent="0.2">
      <c r="A521" s="193"/>
      <c r="B521" s="132"/>
      <c r="C521" s="132"/>
      <c r="D521" s="132"/>
      <c r="E521" s="132"/>
      <c r="F521" s="132"/>
      <c r="G521" s="132"/>
      <c r="H521" s="132"/>
      <c r="I521" s="132"/>
      <c r="J521" s="132"/>
      <c r="K521" s="132"/>
      <c r="L521" s="132"/>
    </row>
    <row r="522" spans="1:12" ht="13.15" customHeight="1" x14ac:dyDescent="0.2">
      <c r="A522" s="193"/>
      <c r="B522" s="132"/>
      <c r="C522" s="132"/>
      <c r="D522" s="132"/>
      <c r="E522" s="132"/>
      <c r="F522" s="132"/>
      <c r="G522" s="132"/>
      <c r="H522" s="132"/>
      <c r="I522" s="132"/>
      <c r="J522" s="132"/>
      <c r="K522" s="132"/>
      <c r="L522" s="132"/>
    </row>
    <row r="523" spans="1:12" ht="13.15" customHeight="1" x14ac:dyDescent="0.2">
      <c r="A523" s="193"/>
      <c r="B523" s="132"/>
      <c r="C523" s="132"/>
      <c r="D523" s="132"/>
      <c r="E523" s="132"/>
      <c r="F523" s="132"/>
      <c r="G523" s="132"/>
      <c r="H523" s="132"/>
      <c r="I523" s="132"/>
      <c r="J523" s="132"/>
      <c r="K523" s="132"/>
      <c r="L523" s="132"/>
    </row>
    <row r="524" spans="1:12" ht="13.15" customHeight="1" x14ac:dyDescent="0.2">
      <c r="A524" s="193"/>
      <c r="B524" s="132"/>
      <c r="C524" s="132"/>
      <c r="D524" s="132"/>
      <c r="E524" s="132"/>
      <c r="F524" s="132"/>
      <c r="G524" s="132"/>
      <c r="H524" s="132"/>
      <c r="I524" s="132"/>
      <c r="J524" s="132"/>
      <c r="K524" s="132"/>
      <c r="L524" s="132"/>
    </row>
    <row r="525" spans="1:12" ht="13.15" customHeight="1" x14ac:dyDescent="0.2">
      <c r="A525" s="193"/>
      <c r="B525" s="132"/>
      <c r="C525" s="132"/>
      <c r="D525" s="132"/>
      <c r="E525" s="132"/>
      <c r="F525" s="132"/>
      <c r="G525" s="132"/>
      <c r="H525" s="132"/>
      <c r="I525" s="132"/>
      <c r="J525" s="132"/>
      <c r="K525" s="132"/>
      <c r="L525" s="132"/>
    </row>
    <row r="526" spans="1:12" ht="13.15" customHeight="1" x14ac:dyDescent="0.2">
      <c r="A526" s="193"/>
      <c r="B526" s="132"/>
      <c r="C526" s="132"/>
      <c r="D526" s="132"/>
      <c r="E526" s="132"/>
      <c r="F526" s="132"/>
      <c r="G526" s="132"/>
      <c r="H526" s="132"/>
      <c r="I526" s="132"/>
      <c r="J526" s="132"/>
      <c r="K526" s="132"/>
      <c r="L526" s="132"/>
    </row>
    <row r="527" spans="1:12" ht="13.15" customHeight="1" x14ac:dyDescent="0.2">
      <c r="A527" s="193"/>
      <c r="B527" s="132"/>
      <c r="C527" s="132"/>
      <c r="D527" s="132"/>
      <c r="E527" s="132"/>
      <c r="F527" s="132"/>
      <c r="G527" s="132"/>
      <c r="H527" s="132"/>
      <c r="I527" s="132"/>
      <c r="J527" s="132"/>
      <c r="K527" s="132"/>
      <c r="L527" s="132"/>
    </row>
    <row r="528" spans="1:12" x14ac:dyDescent="0.2">
      <c r="A528" s="193"/>
      <c r="B528" s="132"/>
      <c r="C528" s="132"/>
      <c r="D528" s="132"/>
      <c r="E528" s="132"/>
      <c r="F528" s="132"/>
      <c r="G528" s="132"/>
      <c r="H528" s="132"/>
      <c r="I528" s="132"/>
      <c r="J528" s="132"/>
      <c r="K528" s="132"/>
      <c r="L528" s="132"/>
    </row>
    <row r="529" spans="1:12" x14ac:dyDescent="0.2">
      <c r="A529" s="193"/>
      <c r="B529" s="132"/>
      <c r="C529" s="132"/>
      <c r="D529" s="132"/>
      <c r="E529" s="132"/>
      <c r="F529" s="132"/>
      <c r="G529" s="132"/>
      <c r="H529" s="132"/>
      <c r="I529" s="132"/>
      <c r="J529" s="132"/>
      <c r="K529" s="132"/>
      <c r="L529" s="132"/>
    </row>
    <row r="530" spans="1:12" x14ac:dyDescent="0.2">
      <c r="A530" s="193"/>
      <c r="B530" s="132"/>
      <c r="C530" s="132"/>
      <c r="D530" s="132"/>
      <c r="E530" s="132"/>
      <c r="F530" s="132"/>
      <c r="G530" s="132"/>
      <c r="H530" s="132"/>
      <c r="I530" s="132"/>
      <c r="J530" s="132"/>
      <c r="K530" s="132"/>
      <c r="L530" s="132"/>
    </row>
    <row r="531" spans="1:12" x14ac:dyDescent="0.2">
      <c r="A531" s="193"/>
      <c r="B531" s="132"/>
      <c r="C531" s="132"/>
      <c r="D531" s="132"/>
      <c r="E531" s="132"/>
      <c r="F531" s="132"/>
      <c r="G531" s="132"/>
      <c r="H531" s="132"/>
      <c r="I531" s="132"/>
      <c r="J531" s="132"/>
      <c r="K531" s="132"/>
      <c r="L531" s="132"/>
    </row>
    <row r="532" spans="1:12" x14ac:dyDescent="0.2">
      <c r="A532" s="193"/>
      <c r="B532" s="132"/>
      <c r="C532" s="132"/>
      <c r="D532" s="132"/>
      <c r="E532" s="132"/>
      <c r="F532" s="132"/>
      <c r="G532" s="132"/>
      <c r="H532" s="132"/>
      <c r="I532" s="132"/>
      <c r="J532" s="132"/>
      <c r="K532" s="132"/>
      <c r="L532" s="132"/>
    </row>
    <row r="533" spans="1:12" x14ac:dyDescent="0.2">
      <c r="A533" s="193"/>
      <c r="B533" s="132"/>
      <c r="C533" s="132"/>
      <c r="D533" s="132"/>
      <c r="E533" s="132"/>
      <c r="F533" s="132"/>
      <c r="G533" s="132"/>
      <c r="H533" s="132"/>
      <c r="I533" s="132"/>
      <c r="J533" s="132"/>
      <c r="K533" s="132"/>
      <c r="L533" s="132"/>
    </row>
    <row r="534" spans="1:12" x14ac:dyDescent="0.2">
      <c r="A534" s="193"/>
      <c r="B534" s="132"/>
      <c r="C534" s="132"/>
      <c r="D534" s="132"/>
      <c r="E534" s="132"/>
      <c r="F534" s="132"/>
      <c r="G534" s="132"/>
      <c r="H534" s="132"/>
      <c r="I534" s="132"/>
      <c r="J534" s="132"/>
      <c r="K534" s="132"/>
      <c r="L534" s="132"/>
    </row>
    <row r="535" spans="1:12" x14ac:dyDescent="0.2">
      <c r="A535" s="193"/>
      <c r="B535" s="132"/>
      <c r="C535" s="132"/>
      <c r="D535" s="132"/>
      <c r="E535" s="132"/>
      <c r="F535" s="132"/>
      <c r="G535" s="132"/>
      <c r="H535" s="132"/>
      <c r="I535" s="132"/>
      <c r="J535" s="132"/>
      <c r="K535" s="132"/>
      <c r="L535" s="132"/>
    </row>
    <row r="536" spans="1:12" x14ac:dyDescent="0.2">
      <c r="A536" s="193"/>
      <c r="B536" s="132"/>
      <c r="C536" s="132"/>
      <c r="D536" s="132"/>
      <c r="E536" s="132"/>
      <c r="F536" s="132"/>
      <c r="G536" s="132"/>
      <c r="H536" s="132"/>
      <c r="I536" s="132"/>
      <c r="J536" s="132"/>
      <c r="K536" s="132"/>
      <c r="L536" s="132"/>
    </row>
    <row r="537" spans="1:12" ht="13.15" customHeight="1" x14ac:dyDescent="0.2">
      <c r="A537" s="193"/>
      <c r="B537" s="132"/>
      <c r="C537" s="132"/>
      <c r="D537" s="132"/>
      <c r="E537" s="132"/>
      <c r="F537" s="132"/>
      <c r="G537" s="132"/>
      <c r="H537" s="132"/>
      <c r="I537" s="132"/>
      <c r="J537" s="132"/>
      <c r="K537" s="132"/>
      <c r="L537" s="132"/>
    </row>
    <row r="538" spans="1:12" ht="13.15" customHeight="1" x14ac:dyDescent="0.2">
      <c r="A538" s="193"/>
      <c r="B538" s="132"/>
      <c r="C538" s="132"/>
      <c r="D538" s="132"/>
      <c r="E538" s="132"/>
      <c r="F538" s="132"/>
      <c r="G538" s="132"/>
      <c r="H538" s="132"/>
      <c r="I538" s="132"/>
      <c r="J538" s="132"/>
      <c r="K538" s="132"/>
      <c r="L538" s="132"/>
    </row>
    <row r="539" spans="1:12" ht="13.15" customHeight="1" x14ac:dyDescent="0.2">
      <c r="A539" s="193"/>
      <c r="B539" s="132"/>
      <c r="C539" s="132"/>
      <c r="D539" s="132"/>
      <c r="E539" s="132"/>
      <c r="F539" s="132"/>
      <c r="G539" s="132"/>
      <c r="H539" s="132"/>
      <c r="I539" s="132"/>
      <c r="J539" s="132"/>
      <c r="K539" s="132"/>
      <c r="L539" s="132"/>
    </row>
    <row r="540" spans="1:12" ht="13.15" customHeight="1" x14ac:dyDescent="0.2">
      <c r="A540" s="193"/>
      <c r="B540" s="132"/>
      <c r="C540" s="132"/>
      <c r="D540" s="132"/>
      <c r="E540" s="132"/>
      <c r="F540" s="132"/>
      <c r="G540" s="132"/>
      <c r="H540" s="132"/>
      <c r="I540" s="132"/>
      <c r="J540" s="132"/>
      <c r="K540" s="132"/>
      <c r="L540" s="132"/>
    </row>
    <row r="541" spans="1:12" ht="13.15" customHeight="1" x14ac:dyDescent="0.2">
      <c r="A541" s="193"/>
      <c r="B541" s="132"/>
      <c r="C541" s="132"/>
      <c r="D541" s="132"/>
      <c r="E541" s="132"/>
      <c r="F541" s="132"/>
      <c r="G541" s="132"/>
      <c r="H541" s="132"/>
      <c r="I541" s="132"/>
      <c r="J541" s="132"/>
      <c r="K541" s="132"/>
      <c r="L541" s="132"/>
    </row>
    <row r="542" spans="1:12" x14ac:dyDescent="0.2">
      <c r="A542" s="193"/>
      <c r="B542" s="132"/>
      <c r="C542" s="132"/>
      <c r="D542" s="132"/>
      <c r="E542" s="132"/>
      <c r="F542" s="132"/>
      <c r="G542" s="132"/>
      <c r="H542" s="132"/>
      <c r="I542" s="132"/>
      <c r="J542" s="132"/>
      <c r="K542" s="132"/>
      <c r="L542" s="132"/>
    </row>
    <row r="543" spans="1:12" ht="13.15" customHeight="1" x14ac:dyDescent="0.2">
      <c r="A543" s="193"/>
      <c r="B543" s="132"/>
      <c r="C543" s="132"/>
      <c r="D543" s="132"/>
      <c r="E543" s="132"/>
      <c r="F543" s="132"/>
      <c r="G543" s="132"/>
      <c r="H543" s="132"/>
      <c r="I543" s="132"/>
      <c r="J543" s="132"/>
      <c r="K543" s="132"/>
      <c r="L543" s="132"/>
    </row>
    <row r="544" spans="1:12" ht="13.15" customHeight="1" x14ac:dyDescent="0.2">
      <c r="A544" s="193"/>
      <c r="B544" s="132"/>
      <c r="C544" s="132"/>
      <c r="D544" s="132"/>
      <c r="E544" s="132"/>
      <c r="F544" s="132"/>
      <c r="G544" s="132"/>
      <c r="H544" s="132"/>
      <c r="I544" s="132"/>
      <c r="J544" s="132"/>
      <c r="K544" s="132"/>
      <c r="L544" s="132"/>
    </row>
    <row r="545" spans="1:12" ht="13.15" customHeight="1" x14ac:dyDescent="0.2">
      <c r="A545" s="193"/>
      <c r="B545" s="132"/>
      <c r="C545" s="132"/>
      <c r="D545" s="132"/>
      <c r="E545" s="132"/>
      <c r="F545" s="132"/>
      <c r="G545" s="132"/>
      <c r="H545" s="132"/>
      <c r="I545" s="132"/>
      <c r="J545" s="132"/>
      <c r="K545" s="132"/>
      <c r="L545" s="132"/>
    </row>
    <row r="546" spans="1:12" ht="13.15" customHeight="1" x14ac:dyDescent="0.2">
      <c r="A546" s="193"/>
      <c r="B546" s="132"/>
      <c r="C546" s="132"/>
      <c r="D546" s="132"/>
      <c r="E546" s="132"/>
      <c r="F546" s="132"/>
      <c r="G546" s="132"/>
      <c r="H546" s="132"/>
      <c r="I546" s="132"/>
      <c r="J546" s="132"/>
      <c r="K546" s="132"/>
      <c r="L546" s="132"/>
    </row>
    <row r="547" spans="1:12" ht="13.15" customHeight="1" x14ac:dyDescent="0.2">
      <c r="A547" s="193"/>
      <c r="B547" s="132"/>
      <c r="C547" s="132"/>
      <c r="D547" s="132"/>
      <c r="E547" s="132"/>
      <c r="F547" s="132"/>
      <c r="G547" s="132"/>
      <c r="H547" s="132"/>
      <c r="I547" s="132"/>
      <c r="J547" s="132"/>
      <c r="K547" s="132"/>
      <c r="L547" s="132"/>
    </row>
    <row r="548" spans="1:12" ht="13.15" customHeight="1" x14ac:dyDescent="0.2">
      <c r="A548" s="193"/>
      <c r="B548" s="132"/>
      <c r="C548" s="132"/>
      <c r="D548" s="132"/>
      <c r="E548" s="132"/>
      <c r="F548" s="132"/>
      <c r="G548" s="132"/>
      <c r="H548" s="132"/>
      <c r="I548" s="132"/>
      <c r="J548" s="132"/>
      <c r="K548" s="132"/>
      <c r="L548" s="132"/>
    </row>
    <row r="549" spans="1:12" ht="13.15" customHeight="1" x14ac:dyDescent="0.2">
      <c r="A549" s="193"/>
      <c r="B549" s="132"/>
      <c r="C549" s="132"/>
      <c r="D549" s="132"/>
      <c r="E549" s="132"/>
      <c r="F549" s="132"/>
      <c r="G549" s="132"/>
      <c r="H549" s="132"/>
      <c r="I549" s="132"/>
      <c r="J549" s="132"/>
      <c r="K549" s="132"/>
      <c r="L549" s="132"/>
    </row>
    <row r="550" spans="1:12" ht="13.15" customHeight="1" x14ac:dyDescent="0.2">
      <c r="A550" s="193"/>
      <c r="B550" s="132"/>
      <c r="C550" s="132"/>
      <c r="D550" s="132"/>
      <c r="E550" s="132"/>
      <c r="F550" s="132"/>
      <c r="G550" s="132"/>
      <c r="H550" s="132"/>
      <c r="I550" s="132"/>
      <c r="J550" s="132"/>
      <c r="K550" s="132"/>
      <c r="L550" s="132"/>
    </row>
    <row r="551" spans="1:12" ht="13.15" customHeight="1" x14ac:dyDescent="0.2">
      <c r="A551" s="193"/>
      <c r="B551" s="132"/>
      <c r="C551" s="132"/>
      <c r="D551" s="132"/>
      <c r="E551" s="132"/>
      <c r="F551" s="132"/>
      <c r="G551" s="132"/>
      <c r="H551" s="132"/>
      <c r="I551" s="132"/>
      <c r="J551" s="132"/>
      <c r="K551" s="132"/>
      <c r="L551" s="132"/>
    </row>
    <row r="552" spans="1:12" ht="13.15" customHeight="1" x14ac:dyDescent="0.2">
      <c r="A552" s="193"/>
      <c r="B552" s="132"/>
      <c r="C552" s="132"/>
      <c r="D552" s="132"/>
      <c r="E552" s="132"/>
      <c r="F552" s="132"/>
      <c r="G552" s="132"/>
      <c r="H552" s="132"/>
      <c r="I552" s="132"/>
      <c r="J552" s="132"/>
      <c r="K552" s="132"/>
      <c r="L552" s="132"/>
    </row>
    <row r="553" spans="1:12" ht="13.15" customHeight="1" x14ac:dyDescent="0.2">
      <c r="A553" s="193"/>
      <c r="B553" s="132"/>
      <c r="C553" s="132"/>
      <c r="D553" s="132"/>
      <c r="E553" s="132"/>
      <c r="F553" s="132"/>
      <c r="G553" s="132"/>
      <c r="H553" s="132"/>
      <c r="I553" s="132"/>
      <c r="J553" s="132"/>
      <c r="K553" s="132"/>
      <c r="L553" s="132"/>
    </row>
    <row r="554" spans="1:12" ht="13.15" customHeight="1" x14ac:dyDescent="0.2">
      <c r="A554" s="193"/>
      <c r="B554" s="132"/>
      <c r="C554" s="132"/>
      <c r="D554" s="132"/>
      <c r="E554" s="132"/>
      <c r="F554" s="132"/>
      <c r="G554" s="132"/>
      <c r="H554" s="132"/>
      <c r="I554" s="132"/>
      <c r="J554" s="132"/>
      <c r="K554" s="132"/>
      <c r="L554" s="132"/>
    </row>
    <row r="555" spans="1:12" ht="13.15" customHeight="1" x14ac:dyDescent="0.2">
      <c r="A555" s="193"/>
      <c r="B555" s="132"/>
      <c r="C555" s="132"/>
      <c r="D555" s="132"/>
      <c r="E555" s="132"/>
      <c r="F555" s="132"/>
      <c r="G555" s="132"/>
      <c r="H555" s="132"/>
      <c r="I555" s="132"/>
      <c r="J555" s="132"/>
      <c r="K555" s="132"/>
      <c r="L555" s="132"/>
    </row>
    <row r="556" spans="1:12" ht="13.15" customHeight="1" x14ac:dyDescent="0.2">
      <c r="A556" s="193"/>
      <c r="B556" s="132"/>
      <c r="C556" s="132"/>
      <c r="D556" s="132"/>
      <c r="E556" s="132"/>
      <c r="F556" s="132"/>
      <c r="G556" s="132"/>
      <c r="H556" s="132"/>
      <c r="I556" s="132"/>
      <c r="J556" s="132"/>
      <c r="K556" s="132"/>
      <c r="L556" s="132"/>
    </row>
    <row r="557" spans="1:12" ht="13.15" customHeight="1" x14ac:dyDescent="0.2">
      <c r="A557" s="193"/>
      <c r="B557" s="132"/>
      <c r="C557" s="132"/>
      <c r="D557" s="132"/>
      <c r="E557" s="132"/>
      <c r="F557" s="132"/>
      <c r="G557" s="132"/>
      <c r="H557" s="132"/>
      <c r="I557" s="132"/>
      <c r="J557" s="132"/>
      <c r="K557" s="132"/>
      <c r="L557" s="132"/>
    </row>
    <row r="558" spans="1:12" ht="13.15" customHeight="1" x14ac:dyDescent="0.2">
      <c r="A558" s="193"/>
      <c r="B558" s="132"/>
      <c r="C558" s="132"/>
      <c r="D558" s="132"/>
      <c r="E558" s="132"/>
      <c r="F558" s="132"/>
      <c r="G558" s="132"/>
      <c r="H558" s="132"/>
      <c r="I558" s="132"/>
      <c r="J558" s="132"/>
      <c r="K558" s="132"/>
      <c r="L558" s="132"/>
    </row>
    <row r="559" spans="1:12" ht="13.15" customHeight="1" x14ac:dyDescent="0.2">
      <c r="A559" s="193"/>
      <c r="B559" s="132"/>
      <c r="C559" s="132"/>
      <c r="D559" s="132"/>
      <c r="E559" s="132"/>
      <c r="F559" s="132"/>
      <c r="G559" s="132"/>
      <c r="H559" s="132"/>
      <c r="I559" s="132"/>
      <c r="J559" s="132"/>
      <c r="K559" s="132"/>
      <c r="L559" s="132"/>
    </row>
    <row r="560" spans="1:12" ht="13.15" customHeight="1" x14ac:dyDescent="0.2">
      <c r="A560" s="193"/>
      <c r="B560" s="132"/>
      <c r="C560" s="132"/>
      <c r="D560" s="132"/>
      <c r="E560" s="132"/>
      <c r="F560" s="132"/>
      <c r="G560" s="132"/>
      <c r="H560" s="132"/>
      <c r="I560" s="132"/>
      <c r="J560" s="132"/>
      <c r="K560" s="132"/>
      <c r="L560" s="132"/>
    </row>
    <row r="561" spans="1:12" ht="13.15" customHeight="1" x14ac:dyDescent="0.2">
      <c r="A561" s="193"/>
      <c r="B561" s="132"/>
      <c r="C561" s="132"/>
      <c r="D561" s="132"/>
      <c r="E561" s="132"/>
      <c r="F561" s="132"/>
      <c r="G561" s="132"/>
      <c r="H561" s="132"/>
      <c r="I561" s="132"/>
      <c r="J561" s="132"/>
      <c r="K561" s="132"/>
      <c r="L561" s="132"/>
    </row>
    <row r="562" spans="1:12" ht="13.15" customHeight="1" x14ac:dyDescent="0.2">
      <c r="A562" s="193"/>
      <c r="B562" s="132"/>
      <c r="C562" s="132"/>
      <c r="D562" s="132"/>
      <c r="E562" s="132"/>
      <c r="F562" s="132"/>
      <c r="G562" s="132"/>
      <c r="H562" s="132"/>
      <c r="I562" s="132"/>
      <c r="J562" s="132"/>
      <c r="K562" s="132"/>
      <c r="L562" s="132"/>
    </row>
    <row r="563" spans="1:12" ht="13.15" customHeight="1" x14ac:dyDescent="0.2">
      <c r="A563" s="193"/>
      <c r="B563" s="132"/>
      <c r="C563" s="132"/>
      <c r="D563" s="132"/>
      <c r="E563" s="132"/>
      <c r="F563" s="132"/>
      <c r="G563" s="132"/>
      <c r="H563" s="132"/>
      <c r="I563" s="132"/>
      <c r="J563" s="132"/>
      <c r="K563" s="132"/>
      <c r="L563" s="132"/>
    </row>
    <row r="564" spans="1:12" ht="13.15" customHeight="1" x14ac:dyDescent="0.2">
      <c r="A564" s="193"/>
      <c r="B564" s="132"/>
      <c r="C564" s="132"/>
      <c r="D564" s="132"/>
      <c r="E564" s="132"/>
      <c r="F564" s="132"/>
      <c r="G564" s="132"/>
      <c r="H564" s="132"/>
      <c r="I564" s="132"/>
      <c r="J564" s="132"/>
      <c r="K564" s="132"/>
      <c r="L564" s="132"/>
    </row>
    <row r="565" spans="1:12" ht="13.15" customHeight="1" x14ac:dyDescent="0.2">
      <c r="A565" s="193"/>
      <c r="B565" s="132"/>
      <c r="C565" s="132"/>
      <c r="D565" s="132"/>
      <c r="E565" s="132"/>
      <c r="F565" s="132"/>
      <c r="G565" s="132"/>
      <c r="H565" s="132"/>
      <c r="I565" s="132"/>
      <c r="J565" s="132"/>
      <c r="K565" s="132"/>
      <c r="L565" s="132"/>
    </row>
    <row r="566" spans="1:12" ht="13.15" customHeight="1" x14ac:dyDescent="0.2">
      <c r="A566" s="193"/>
      <c r="B566" s="132"/>
      <c r="C566" s="132"/>
      <c r="D566" s="132"/>
      <c r="E566" s="132"/>
      <c r="F566" s="132"/>
      <c r="G566" s="132"/>
      <c r="H566" s="132"/>
      <c r="I566" s="132"/>
      <c r="J566" s="132"/>
      <c r="K566" s="132"/>
      <c r="L566" s="132"/>
    </row>
    <row r="567" spans="1:12" ht="13.15" customHeight="1" x14ac:dyDescent="0.2">
      <c r="A567" s="193"/>
      <c r="B567" s="132"/>
      <c r="C567" s="132"/>
      <c r="D567" s="132"/>
      <c r="E567" s="132"/>
      <c r="F567" s="132"/>
      <c r="G567" s="132"/>
      <c r="H567" s="132"/>
      <c r="I567" s="132"/>
      <c r="J567" s="132"/>
      <c r="K567" s="132"/>
      <c r="L567" s="132"/>
    </row>
    <row r="568" spans="1:12" ht="13.15" customHeight="1" x14ac:dyDescent="0.2">
      <c r="A568" s="193"/>
      <c r="B568" s="132"/>
      <c r="C568" s="132"/>
      <c r="D568" s="132"/>
      <c r="E568" s="132"/>
      <c r="F568" s="132"/>
      <c r="G568" s="132"/>
      <c r="H568" s="132"/>
      <c r="I568" s="132"/>
      <c r="J568" s="132"/>
      <c r="K568" s="132"/>
      <c r="L568" s="132"/>
    </row>
    <row r="569" spans="1:12" ht="13.15" customHeight="1" x14ac:dyDescent="0.2">
      <c r="A569" s="193"/>
      <c r="B569" s="132"/>
      <c r="C569" s="132"/>
      <c r="D569" s="132"/>
      <c r="E569" s="132"/>
      <c r="F569" s="132"/>
      <c r="G569" s="132"/>
      <c r="H569" s="132"/>
      <c r="I569" s="132"/>
      <c r="J569" s="132"/>
      <c r="K569" s="132"/>
      <c r="L569" s="132"/>
    </row>
    <row r="570" spans="1:12" ht="13.15" customHeight="1" x14ac:dyDescent="0.2">
      <c r="A570" s="193"/>
      <c r="B570" s="132"/>
      <c r="C570" s="132"/>
      <c r="D570" s="132"/>
      <c r="E570" s="132"/>
      <c r="F570" s="132"/>
      <c r="G570" s="132"/>
      <c r="H570" s="132"/>
      <c r="I570" s="132"/>
      <c r="J570" s="132"/>
      <c r="K570" s="132"/>
      <c r="L570" s="132"/>
    </row>
    <row r="571" spans="1:12" ht="13.15" customHeight="1" x14ac:dyDescent="0.2">
      <c r="A571" s="193"/>
      <c r="B571" s="132"/>
      <c r="C571" s="132"/>
      <c r="D571" s="132"/>
      <c r="E571" s="132"/>
      <c r="F571" s="132"/>
      <c r="G571" s="132"/>
      <c r="H571" s="132"/>
      <c r="I571" s="132"/>
      <c r="J571" s="132"/>
      <c r="K571" s="132"/>
      <c r="L571" s="132"/>
    </row>
    <row r="572" spans="1:12" ht="13.15" customHeight="1" x14ac:dyDescent="0.2">
      <c r="A572" s="193"/>
      <c r="B572" s="132"/>
      <c r="C572" s="132"/>
      <c r="D572" s="132"/>
      <c r="E572" s="132"/>
      <c r="F572" s="132"/>
      <c r="G572" s="132"/>
      <c r="H572" s="132"/>
      <c r="I572" s="132"/>
      <c r="J572" s="132"/>
      <c r="K572" s="132"/>
      <c r="L572" s="132"/>
    </row>
    <row r="573" spans="1:12" ht="13.15" customHeight="1" x14ac:dyDescent="0.2">
      <c r="A573" s="193"/>
      <c r="B573" s="132"/>
      <c r="C573" s="132"/>
      <c r="D573" s="132"/>
      <c r="E573" s="132"/>
      <c r="F573" s="132"/>
      <c r="G573" s="132"/>
      <c r="H573" s="132"/>
      <c r="I573" s="132"/>
      <c r="J573" s="132"/>
      <c r="K573" s="132"/>
      <c r="L573" s="132"/>
    </row>
    <row r="574" spans="1:12" ht="13.15" customHeight="1" x14ac:dyDescent="0.2">
      <c r="A574" s="193"/>
      <c r="B574" s="132"/>
      <c r="C574" s="132"/>
      <c r="D574" s="132"/>
      <c r="E574" s="132"/>
      <c r="F574" s="132"/>
      <c r="G574" s="132"/>
      <c r="H574" s="132"/>
      <c r="I574" s="132"/>
      <c r="J574" s="132"/>
      <c r="K574" s="132"/>
      <c r="L574" s="132"/>
    </row>
    <row r="575" spans="1:12" ht="13.15" customHeight="1" x14ac:dyDescent="0.2">
      <c r="A575" s="193"/>
      <c r="B575" s="132"/>
      <c r="C575" s="132"/>
      <c r="D575" s="132"/>
      <c r="E575" s="132"/>
      <c r="F575" s="132"/>
      <c r="G575" s="132"/>
      <c r="H575" s="132"/>
      <c r="I575" s="132"/>
      <c r="J575" s="132"/>
      <c r="K575" s="132"/>
      <c r="L575" s="132"/>
    </row>
    <row r="576" spans="1:12" ht="13.15" customHeight="1" x14ac:dyDescent="0.2">
      <c r="A576" s="193"/>
      <c r="B576" s="132"/>
      <c r="C576" s="132"/>
      <c r="D576" s="132"/>
      <c r="E576" s="132"/>
      <c r="F576" s="132"/>
      <c r="G576" s="132"/>
      <c r="H576" s="132"/>
      <c r="I576" s="132"/>
      <c r="J576" s="132"/>
      <c r="K576" s="132"/>
      <c r="L576" s="132"/>
    </row>
    <row r="577" spans="1:12" ht="13.15" customHeight="1" x14ac:dyDescent="0.2">
      <c r="A577" s="193"/>
      <c r="B577" s="132"/>
      <c r="C577" s="132"/>
      <c r="D577" s="132"/>
      <c r="E577" s="132"/>
      <c r="F577" s="132"/>
      <c r="G577" s="132"/>
      <c r="H577" s="132"/>
      <c r="I577" s="132"/>
      <c r="J577" s="132"/>
      <c r="K577" s="132"/>
      <c r="L577" s="132"/>
    </row>
    <row r="578" spans="1:12" ht="13.15" customHeight="1" x14ac:dyDescent="0.2">
      <c r="A578" s="193"/>
      <c r="B578" s="132"/>
      <c r="C578" s="132"/>
      <c r="D578" s="132"/>
      <c r="E578" s="132"/>
      <c r="F578" s="132"/>
      <c r="G578" s="132"/>
      <c r="H578" s="132"/>
      <c r="I578" s="132"/>
      <c r="J578" s="132"/>
      <c r="K578" s="132"/>
      <c r="L578" s="132"/>
    </row>
    <row r="579" spans="1:12" ht="13.15" customHeight="1" x14ac:dyDescent="0.2">
      <c r="A579" s="193"/>
      <c r="B579" s="132"/>
      <c r="C579" s="132"/>
      <c r="D579" s="132"/>
      <c r="E579" s="132"/>
      <c r="F579" s="132"/>
      <c r="G579" s="132"/>
      <c r="H579" s="132"/>
      <c r="I579" s="132"/>
      <c r="J579" s="132"/>
      <c r="K579" s="132"/>
      <c r="L579" s="132"/>
    </row>
    <row r="580" spans="1:12" ht="13.15" customHeight="1" x14ac:dyDescent="0.2">
      <c r="A580" s="193"/>
      <c r="B580" s="132"/>
      <c r="C580" s="132"/>
      <c r="D580" s="132"/>
      <c r="E580" s="132"/>
      <c r="F580" s="132"/>
      <c r="G580" s="132"/>
      <c r="H580" s="132"/>
      <c r="I580" s="132"/>
      <c r="J580" s="132"/>
      <c r="K580" s="132"/>
      <c r="L580" s="132"/>
    </row>
    <row r="581" spans="1:12" ht="13.15" customHeight="1" x14ac:dyDescent="0.2">
      <c r="A581" s="193"/>
      <c r="B581" s="132"/>
      <c r="C581" s="132"/>
      <c r="D581" s="132"/>
      <c r="E581" s="132"/>
      <c r="F581" s="132"/>
      <c r="G581" s="132"/>
      <c r="H581" s="132"/>
      <c r="I581" s="132"/>
      <c r="J581" s="132"/>
      <c r="K581" s="132"/>
      <c r="L581" s="132"/>
    </row>
    <row r="582" spans="1:12" ht="13.15" customHeight="1" x14ac:dyDescent="0.2">
      <c r="A582" s="193"/>
      <c r="B582" s="132"/>
      <c r="C582" s="132"/>
      <c r="D582" s="132"/>
      <c r="E582" s="132"/>
      <c r="F582" s="132"/>
      <c r="G582" s="132"/>
      <c r="H582" s="132"/>
      <c r="I582" s="132"/>
      <c r="J582" s="132"/>
      <c r="K582" s="132"/>
      <c r="L582" s="132"/>
    </row>
    <row r="583" spans="1:12" ht="13.15" customHeight="1" x14ac:dyDescent="0.2">
      <c r="A583" s="193"/>
      <c r="B583" s="132"/>
      <c r="C583" s="132"/>
      <c r="D583" s="132"/>
      <c r="E583" s="132"/>
      <c r="F583" s="132"/>
      <c r="G583" s="132"/>
      <c r="H583" s="132"/>
      <c r="I583" s="132"/>
      <c r="J583" s="132"/>
      <c r="K583" s="132"/>
      <c r="L583" s="132"/>
    </row>
    <row r="584" spans="1:12" ht="13.15" customHeight="1" x14ac:dyDescent="0.2">
      <c r="A584" s="193"/>
      <c r="B584" s="132"/>
      <c r="C584" s="132"/>
      <c r="D584" s="132"/>
      <c r="E584" s="132"/>
      <c r="F584" s="132"/>
      <c r="G584" s="132"/>
      <c r="H584" s="132"/>
      <c r="I584" s="132"/>
      <c r="J584" s="132"/>
      <c r="K584" s="132"/>
      <c r="L584" s="132"/>
    </row>
    <row r="585" spans="1:12" ht="13.15" customHeight="1" x14ac:dyDescent="0.2">
      <c r="A585" s="193"/>
      <c r="B585" s="132"/>
      <c r="C585" s="132"/>
      <c r="D585" s="132"/>
      <c r="E585" s="132"/>
      <c r="F585" s="132"/>
      <c r="G585" s="132"/>
      <c r="H585" s="132"/>
      <c r="I585" s="132"/>
      <c r="J585" s="132"/>
      <c r="K585" s="132"/>
      <c r="L585" s="132"/>
    </row>
    <row r="586" spans="1:12" ht="13.15" customHeight="1" x14ac:dyDescent="0.2">
      <c r="A586" s="193"/>
      <c r="B586" s="132"/>
      <c r="C586" s="132"/>
      <c r="D586" s="132"/>
      <c r="E586" s="132"/>
      <c r="F586" s="132"/>
      <c r="G586" s="132"/>
      <c r="H586" s="132"/>
      <c r="I586" s="132"/>
      <c r="J586" s="132"/>
      <c r="K586" s="132"/>
      <c r="L586" s="132"/>
    </row>
    <row r="587" spans="1:12" ht="13.15" customHeight="1" x14ac:dyDescent="0.2">
      <c r="A587" s="193"/>
      <c r="B587" s="132"/>
      <c r="C587" s="132"/>
      <c r="D587" s="132"/>
      <c r="E587" s="132"/>
      <c r="F587" s="132"/>
      <c r="G587" s="132"/>
      <c r="H587" s="132"/>
      <c r="I587" s="132"/>
      <c r="J587" s="132"/>
      <c r="K587" s="132"/>
      <c r="L587" s="132"/>
    </row>
    <row r="588" spans="1:12" ht="13.15" customHeight="1" x14ac:dyDescent="0.2">
      <c r="A588" s="193"/>
      <c r="B588" s="132"/>
      <c r="C588" s="132"/>
      <c r="D588" s="132"/>
      <c r="E588" s="132"/>
      <c r="F588" s="132"/>
      <c r="G588" s="132"/>
      <c r="H588" s="132"/>
      <c r="I588" s="132"/>
      <c r="J588" s="132"/>
      <c r="K588" s="132"/>
      <c r="L588" s="132"/>
    </row>
    <row r="589" spans="1:12" ht="13.15" customHeight="1" x14ac:dyDescent="0.2">
      <c r="A589" s="193"/>
      <c r="B589" s="132"/>
      <c r="C589" s="132"/>
      <c r="D589" s="132"/>
      <c r="E589" s="132"/>
      <c r="F589" s="132"/>
      <c r="G589" s="132"/>
      <c r="H589" s="132"/>
      <c r="I589" s="132"/>
      <c r="J589" s="132"/>
      <c r="K589" s="132"/>
      <c r="L589" s="132"/>
    </row>
    <row r="590" spans="1:12" ht="13.15" customHeight="1" x14ac:dyDescent="0.2">
      <c r="A590" s="193"/>
      <c r="B590" s="132"/>
      <c r="C590" s="132"/>
      <c r="D590" s="132"/>
      <c r="E590" s="132"/>
      <c r="F590" s="132"/>
      <c r="G590" s="132"/>
      <c r="H590" s="132"/>
      <c r="I590" s="132"/>
      <c r="J590" s="132"/>
      <c r="K590" s="132"/>
      <c r="L590" s="132"/>
    </row>
    <row r="591" spans="1:12" ht="13.15" customHeight="1" x14ac:dyDescent="0.2">
      <c r="A591" s="193"/>
      <c r="B591" s="132"/>
      <c r="C591" s="132"/>
      <c r="D591" s="132"/>
      <c r="E591" s="132"/>
      <c r="F591" s="132"/>
      <c r="G591" s="132"/>
      <c r="H591" s="132"/>
      <c r="I591" s="132"/>
      <c r="J591" s="132"/>
      <c r="K591" s="132"/>
      <c r="L591" s="132"/>
    </row>
    <row r="592" spans="1:12" ht="13.15" customHeight="1" x14ac:dyDescent="0.2">
      <c r="A592" s="193"/>
      <c r="B592" s="132"/>
      <c r="C592" s="132"/>
      <c r="D592" s="132"/>
      <c r="E592" s="132"/>
      <c r="F592" s="132"/>
      <c r="G592" s="132"/>
      <c r="H592" s="132"/>
      <c r="I592" s="132"/>
      <c r="J592" s="132"/>
      <c r="K592" s="132"/>
      <c r="L592" s="132"/>
    </row>
    <row r="593" spans="1:18" ht="13.15" customHeight="1" x14ac:dyDescent="0.2">
      <c r="A593" s="193"/>
      <c r="B593" s="132"/>
      <c r="C593" s="132"/>
      <c r="D593" s="132"/>
      <c r="E593" s="132"/>
      <c r="F593" s="132"/>
      <c r="G593" s="132"/>
      <c r="H593" s="132"/>
      <c r="I593" s="132"/>
      <c r="J593" s="132"/>
      <c r="K593" s="132"/>
      <c r="L593" s="132"/>
    </row>
    <row r="594" spans="1:18" ht="13.15" customHeight="1" x14ac:dyDescent="0.2">
      <c r="A594" s="193"/>
      <c r="B594" s="132"/>
      <c r="C594" s="132"/>
      <c r="D594" s="132"/>
      <c r="E594" s="132"/>
      <c r="F594" s="132"/>
      <c r="G594" s="132"/>
      <c r="H594" s="132"/>
      <c r="I594" s="132"/>
      <c r="J594" s="132"/>
      <c r="K594" s="132"/>
      <c r="L594" s="132"/>
    </row>
    <row r="595" spans="1:18" ht="13.15" customHeight="1" x14ac:dyDescent="0.2">
      <c r="A595" s="193"/>
      <c r="B595" s="132"/>
      <c r="C595" s="132"/>
      <c r="D595" s="132"/>
      <c r="E595" s="132"/>
      <c r="F595" s="132"/>
      <c r="G595" s="132"/>
      <c r="H595" s="132"/>
      <c r="I595" s="132"/>
      <c r="J595" s="132"/>
      <c r="K595" s="132"/>
      <c r="L595" s="132"/>
    </row>
    <row r="596" spans="1:18" ht="13.15" customHeight="1" x14ac:dyDescent="0.2">
      <c r="A596" s="193"/>
      <c r="B596" s="132"/>
      <c r="C596" s="132"/>
      <c r="D596" s="132"/>
      <c r="E596" s="132"/>
      <c r="F596" s="132"/>
      <c r="G596" s="132"/>
      <c r="H596" s="132"/>
      <c r="I596" s="132"/>
      <c r="J596" s="132"/>
      <c r="K596" s="132"/>
      <c r="L596" s="132"/>
    </row>
    <row r="597" spans="1:18" ht="13.15" customHeight="1" x14ac:dyDescent="0.2">
      <c r="A597" s="193"/>
      <c r="B597" s="132"/>
      <c r="C597" s="132"/>
      <c r="D597" s="132"/>
      <c r="E597" s="132"/>
      <c r="F597" s="132"/>
      <c r="G597" s="132"/>
      <c r="H597" s="132"/>
      <c r="I597" s="132"/>
      <c r="J597" s="132"/>
      <c r="K597" s="132"/>
      <c r="L597" s="132"/>
    </row>
    <row r="598" spans="1:18" ht="13.15" customHeight="1" x14ac:dyDescent="0.2">
      <c r="A598" s="193"/>
      <c r="B598" s="132"/>
      <c r="C598" s="132"/>
      <c r="D598" s="132"/>
      <c r="E598" s="132"/>
      <c r="F598" s="132"/>
      <c r="G598" s="132"/>
      <c r="H598" s="132"/>
      <c r="I598" s="132"/>
      <c r="J598" s="132"/>
      <c r="K598" s="132"/>
      <c r="L598" s="132"/>
    </row>
    <row r="599" spans="1:18" ht="13.15" customHeight="1" x14ac:dyDescent="0.2">
      <c r="A599" s="193"/>
      <c r="B599" s="132"/>
      <c r="C599" s="132"/>
      <c r="D599" s="132"/>
      <c r="E599" s="132"/>
      <c r="F599" s="132"/>
      <c r="G599" s="132"/>
      <c r="H599" s="132"/>
      <c r="I599" s="132"/>
      <c r="J599" s="132"/>
      <c r="K599" s="132"/>
      <c r="L599" s="132"/>
    </row>
    <row r="600" spans="1:18" ht="13.15" customHeight="1" x14ac:dyDescent="0.2">
      <c r="A600" s="193"/>
      <c r="B600" s="132"/>
      <c r="C600" s="132"/>
      <c r="D600" s="132"/>
      <c r="E600" s="132"/>
      <c r="F600" s="132"/>
      <c r="G600" s="132"/>
      <c r="H600" s="132"/>
      <c r="I600" s="132"/>
      <c r="J600" s="132"/>
      <c r="K600" s="132"/>
      <c r="L600" s="132"/>
    </row>
    <row r="601" spans="1:18" ht="13.15" customHeight="1" x14ac:dyDescent="0.2">
      <c r="A601" s="193"/>
      <c r="B601" s="132"/>
      <c r="C601" s="132"/>
      <c r="D601" s="132"/>
      <c r="E601" s="132"/>
      <c r="F601" s="132"/>
      <c r="G601" s="132"/>
      <c r="H601" s="132"/>
      <c r="I601" s="132"/>
      <c r="J601" s="132"/>
      <c r="K601" s="132"/>
      <c r="L601" s="132"/>
    </row>
    <row r="602" spans="1:18" ht="13.15" customHeight="1" x14ac:dyDescent="0.2">
      <c r="A602" s="193"/>
      <c r="B602" s="132"/>
      <c r="C602" s="132"/>
      <c r="D602" s="132"/>
      <c r="E602" s="132"/>
      <c r="F602" s="132"/>
      <c r="G602" s="132"/>
      <c r="H602" s="132"/>
      <c r="I602" s="132"/>
      <c r="J602" s="132"/>
      <c r="K602" s="132"/>
      <c r="L602" s="132"/>
    </row>
    <row r="603" spans="1:18" ht="13.15" customHeight="1" x14ac:dyDescent="0.2">
      <c r="A603" s="193"/>
      <c r="B603" s="132"/>
      <c r="C603" s="132"/>
      <c r="D603" s="132"/>
      <c r="E603" s="132"/>
      <c r="F603" s="132"/>
      <c r="G603" s="132"/>
      <c r="H603" s="132"/>
      <c r="I603" s="132"/>
      <c r="J603" s="132"/>
      <c r="K603" s="132"/>
      <c r="L603" s="132"/>
    </row>
    <row r="604" spans="1:18" ht="13.15" customHeight="1" x14ac:dyDescent="0.2">
      <c r="A604" s="193"/>
      <c r="B604" s="132"/>
      <c r="C604" s="132"/>
      <c r="D604" s="132"/>
      <c r="E604" s="132"/>
      <c r="F604" s="132"/>
      <c r="G604" s="132"/>
      <c r="H604" s="132"/>
      <c r="I604" s="132"/>
      <c r="J604" s="132"/>
      <c r="K604" s="132"/>
      <c r="L604" s="132"/>
    </row>
    <row r="605" spans="1:18" ht="13.15" customHeight="1" x14ac:dyDescent="0.2">
      <c r="A605" s="193"/>
      <c r="B605" s="132"/>
      <c r="C605" s="132"/>
      <c r="D605" s="132"/>
      <c r="E605" s="132"/>
      <c r="F605" s="132"/>
      <c r="G605" s="132"/>
      <c r="H605" s="132"/>
      <c r="I605" s="132"/>
      <c r="J605" s="132"/>
      <c r="K605" s="132"/>
      <c r="L605" s="132"/>
      <c r="M605" s="6"/>
      <c r="N605" s="6"/>
      <c r="O605" s="6"/>
      <c r="P605" s="6"/>
      <c r="Q605" s="6"/>
      <c r="R605" s="6"/>
    </row>
    <row r="606" spans="1:18" ht="13.15" customHeight="1" x14ac:dyDescent="0.2">
      <c r="A606" s="193"/>
      <c r="B606" s="132"/>
      <c r="C606" s="132"/>
      <c r="D606" s="132"/>
      <c r="E606" s="132"/>
      <c r="F606" s="132"/>
      <c r="G606" s="132"/>
      <c r="H606" s="132"/>
      <c r="I606" s="132"/>
      <c r="J606" s="132"/>
      <c r="K606" s="132"/>
      <c r="L606" s="132"/>
    </row>
    <row r="607" spans="1:18" ht="13.15" customHeight="1" x14ac:dyDescent="0.2">
      <c r="A607" s="193"/>
      <c r="B607" s="132"/>
      <c r="C607" s="132"/>
      <c r="D607" s="132"/>
      <c r="E607" s="132"/>
      <c r="F607" s="132"/>
      <c r="G607" s="132"/>
      <c r="H607" s="132"/>
      <c r="I607" s="132"/>
      <c r="J607" s="132"/>
      <c r="K607" s="132"/>
      <c r="L607" s="132"/>
    </row>
    <row r="608" spans="1:18" ht="13.15" customHeight="1" x14ac:dyDescent="0.2">
      <c r="A608" s="193"/>
      <c r="B608" s="132"/>
      <c r="C608" s="132"/>
      <c r="D608" s="132"/>
      <c r="E608" s="132"/>
      <c r="F608" s="132"/>
      <c r="G608" s="132"/>
      <c r="H608" s="132"/>
      <c r="I608" s="132"/>
      <c r="J608" s="132"/>
      <c r="K608" s="132"/>
      <c r="L608" s="132"/>
    </row>
    <row r="609" spans="1:12" ht="13.15" customHeight="1" x14ac:dyDescent="0.2">
      <c r="A609" s="193"/>
      <c r="B609" s="132"/>
      <c r="C609" s="132"/>
      <c r="D609" s="132"/>
      <c r="E609" s="132"/>
      <c r="F609" s="132"/>
      <c r="G609" s="132"/>
      <c r="H609" s="132"/>
      <c r="I609" s="132"/>
      <c r="J609" s="132"/>
      <c r="K609" s="132"/>
      <c r="L609" s="132"/>
    </row>
    <row r="610" spans="1:12" ht="13.15" customHeight="1" x14ac:dyDescent="0.2">
      <c r="A610" s="193"/>
      <c r="B610" s="132"/>
      <c r="C610" s="132"/>
      <c r="D610" s="132"/>
      <c r="E610" s="132"/>
      <c r="F610" s="132"/>
      <c r="G610" s="132"/>
      <c r="H610" s="132"/>
      <c r="I610" s="132"/>
      <c r="J610" s="132"/>
      <c r="K610" s="132"/>
      <c r="L610" s="132"/>
    </row>
    <row r="611" spans="1:12" ht="13.15" customHeight="1" x14ac:dyDescent="0.2">
      <c r="A611" s="193"/>
      <c r="B611" s="132"/>
      <c r="C611" s="132"/>
      <c r="D611" s="132"/>
      <c r="E611" s="132"/>
      <c r="F611" s="132"/>
      <c r="G611" s="132"/>
      <c r="H611" s="132"/>
      <c r="I611" s="132"/>
      <c r="J611" s="132"/>
      <c r="K611" s="132"/>
      <c r="L611" s="132"/>
    </row>
    <row r="612" spans="1:12" ht="13.15" customHeight="1" x14ac:dyDescent="0.2">
      <c r="A612" s="193"/>
      <c r="B612" s="132"/>
      <c r="C612" s="132"/>
      <c r="D612" s="132"/>
      <c r="E612" s="132"/>
      <c r="F612" s="132"/>
      <c r="G612" s="132"/>
      <c r="H612" s="132"/>
      <c r="I612" s="132"/>
      <c r="J612" s="132"/>
      <c r="K612" s="132"/>
      <c r="L612" s="132"/>
    </row>
    <row r="613" spans="1:12" ht="13.15" customHeight="1" x14ac:dyDescent="0.2">
      <c r="A613" s="193"/>
      <c r="B613" s="132"/>
      <c r="C613" s="132"/>
      <c r="D613" s="132"/>
      <c r="E613" s="132"/>
      <c r="F613" s="132"/>
      <c r="G613" s="132"/>
      <c r="H613" s="132"/>
      <c r="I613" s="132"/>
      <c r="J613" s="132"/>
      <c r="K613" s="132"/>
      <c r="L613" s="132"/>
    </row>
    <row r="614" spans="1:12" ht="13.15" customHeight="1" x14ac:dyDescent="0.2">
      <c r="A614" s="193"/>
      <c r="B614" s="132"/>
      <c r="C614" s="132"/>
      <c r="D614" s="132"/>
      <c r="E614" s="132"/>
      <c r="F614" s="132"/>
      <c r="G614" s="132"/>
      <c r="H614" s="132"/>
      <c r="I614" s="132"/>
      <c r="J614" s="132"/>
      <c r="K614" s="132"/>
      <c r="L614" s="132"/>
    </row>
    <row r="615" spans="1:12" ht="13.15" customHeight="1" x14ac:dyDescent="0.2">
      <c r="A615" s="193"/>
      <c r="B615" s="132"/>
      <c r="C615" s="132"/>
      <c r="D615" s="132"/>
      <c r="E615" s="132"/>
      <c r="F615" s="132"/>
      <c r="G615" s="132"/>
      <c r="H615" s="132"/>
      <c r="I615" s="132"/>
      <c r="J615" s="132"/>
      <c r="K615" s="132"/>
      <c r="L615" s="132"/>
    </row>
    <row r="616" spans="1:12" ht="13.15" customHeight="1" x14ac:dyDescent="0.2">
      <c r="A616" s="193"/>
      <c r="B616" s="132"/>
      <c r="C616" s="132"/>
      <c r="D616" s="132"/>
      <c r="E616" s="132"/>
      <c r="F616" s="132"/>
      <c r="G616" s="132"/>
      <c r="H616" s="132"/>
      <c r="I616" s="132"/>
      <c r="J616" s="132"/>
      <c r="K616" s="132"/>
      <c r="L616" s="132"/>
    </row>
    <row r="617" spans="1:12" ht="13.15" customHeight="1" x14ac:dyDescent="0.2">
      <c r="A617" s="193"/>
      <c r="B617" s="132"/>
      <c r="C617" s="132"/>
      <c r="D617" s="132"/>
      <c r="E617" s="132"/>
      <c r="F617" s="132"/>
      <c r="G617" s="132"/>
      <c r="H617" s="132"/>
      <c r="I617" s="132"/>
      <c r="J617" s="132"/>
      <c r="K617" s="132"/>
      <c r="L617" s="132"/>
    </row>
    <row r="618" spans="1:12" ht="13.15" customHeight="1" x14ac:dyDescent="0.2">
      <c r="A618" s="193"/>
      <c r="B618" s="132"/>
      <c r="C618" s="132"/>
      <c r="D618" s="132"/>
      <c r="E618" s="132"/>
      <c r="F618" s="132"/>
      <c r="G618" s="132"/>
      <c r="H618" s="132"/>
      <c r="I618" s="132"/>
      <c r="J618" s="132"/>
      <c r="K618" s="132"/>
      <c r="L618" s="132"/>
    </row>
    <row r="619" spans="1:12" ht="13.15" customHeight="1" x14ac:dyDescent="0.2">
      <c r="A619" s="193"/>
      <c r="B619" s="132"/>
      <c r="C619" s="132"/>
      <c r="D619" s="132"/>
      <c r="E619" s="132"/>
      <c r="F619" s="132"/>
      <c r="G619" s="132"/>
      <c r="H619" s="132"/>
      <c r="I619" s="132"/>
      <c r="J619" s="132"/>
      <c r="K619" s="132"/>
      <c r="L619" s="132"/>
    </row>
    <row r="620" spans="1:12" ht="13.15" customHeight="1" x14ac:dyDescent="0.2">
      <c r="A620" s="193"/>
      <c r="B620" s="132"/>
      <c r="C620" s="132"/>
      <c r="D620" s="132"/>
      <c r="E620" s="132"/>
      <c r="F620" s="132"/>
      <c r="G620" s="132"/>
      <c r="H620" s="132"/>
      <c r="I620" s="132"/>
      <c r="J620" s="132"/>
      <c r="K620" s="132"/>
      <c r="L620" s="132"/>
    </row>
    <row r="621" spans="1:12" ht="13.15" customHeight="1" x14ac:dyDescent="0.2">
      <c r="A621" s="193"/>
      <c r="B621" s="132"/>
      <c r="C621" s="132"/>
      <c r="D621" s="132"/>
      <c r="E621" s="132"/>
      <c r="F621" s="132"/>
      <c r="G621" s="132"/>
      <c r="H621" s="132"/>
      <c r="I621" s="132"/>
      <c r="J621" s="132"/>
      <c r="K621" s="132"/>
      <c r="L621" s="132"/>
    </row>
    <row r="622" spans="1:12" ht="13.15" customHeight="1" x14ac:dyDescent="0.2">
      <c r="A622" s="193"/>
      <c r="B622" s="132"/>
      <c r="C622" s="132"/>
      <c r="D622" s="132"/>
      <c r="E622" s="132"/>
      <c r="F622" s="132"/>
      <c r="G622" s="132"/>
      <c r="H622" s="132"/>
      <c r="I622" s="132"/>
      <c r="J622" s="132"/>
      <c r="K622" s="132"/>
      <c r="L622" s="132"/>
    </row>
    <row r="623" spans="1:12" ht="13.15" customHeight="1" x14ac:dyDescent="0.2">
      <c r="A623" s="193"/>
      <c r="B623" s="132"/>
      <c r="C623" s="132"/>
      <c r="D623" s="132"/>
      <c r="E623" s="132"/>
      <c r="F623" s="132"/>
      <c r="G623" s="132"/>
      <c r="H623" s="132"/>
      <c r="I623" s="132"/>
      <c r="J623" s="132"/>
      <c r="K623" s="132"/>
      <c r="L623" s="132"/>
    </row>
    <row r="624" spans="1:12" ht="13.15" customHeight="1" x14ac:dyDescent="0.2">
      <c r="A624" s="193"/>
      <c r="B624" s="132"/>
      <c r="C624" s="132"/>
      <c r="D624" s="132"/>
      <c r="E624" s="132"/>
      <c r="F624" s="132"/>
      <c r="G624" s="132"/>
      <c r="H624" s="132"/>
      <c r="I624" s="132"/>
      <c r="J624" s="132"/>
      <c r="K624" s="132"/>
      <c r="L624" s="132"/>
    </row>
    <row r="625" spans="1:12" ht="13.15" customHeight="1" x14ac:dyDescent="0.2">
      <c r="A625" s="193"/>
      <c r="B625" s="132"/>
      <c r="C625" s="132"/>
      <c r="D625" s="132"/>
      <c r="E625" s="132"/>
      <c r="F625" s="132"/>
      <c r="G625" s="132"/>
      <c r="H625" s="132"/>
      <c r="I625" s="132"/>
      <c r="J625" s="132"/>
      <c r="K625" s="132"/>
      <c r="L625" s="132"/>
    </row>
    <row r="626" spans="1:12" ht="13.15" customHeight="1" x14ac:dyDescent="0.2">
      <c r="A626" s="193"/>
      <c r="B626" s="132"/>
      <c r="C626" s="132"/>
      <c r="D626" s="132"/>
      <c r="E626" s="132"/>
      <c r="F626" s="132"/>
      <c r="G626" s="132"/>
      <c r="H626" s="132"/>
      <c r="I626" s="132"/>
      <c r="J626" s="132"/>
      <c r="K626" s="132"/>
      <c r="L626" s="132"/>
    </row>
    <row r="627" spans="1:12" ht="13.15" customHeight="1" x14ac:dyDescent="0.2">
      <c r="A627" s="193"/>
      <c r="B627" s="132"/>
      <c r="C627" s="132"/>
      <c r="D627" s="132"/>
      <c r="E627" s="132"/>
      <c r="F627" s="132"/>
      <c r="G627" s="132"/>
      <c r="H627" s="132"/>
      <c r="I627" s="132"/>
      <c r="J627" s="132"/>
      <c r="K627" s="132"/>
      <c r="L627" s="132"/>
    </row>
    <row r="628" spans="1:12" ht="13.15" customHeight="1" x14ac:dyDescent="0.2">
      <c r="A628" s="193"/>
      <c r="B628" s="132"/>
      <c r="C628" s="132"/>
      <c r="D628" s="132"/>
      <c r="E628" s="132"/>
      <c r="F628" s="132"/>
      <c r="G628" s="132"/>
      <c r="H628" s="132"/>
      <c r="I628" s="132"/>
      <c r="J628" s="132"/>
      <c r="K628" s="132"/>
      <c r="L628" s="132"/>
    </row>
    <row r="629" spans="1:12" ht="13.15" customHeight="1" x14ac:dyDescent="0.2">
      <c r="A629" s="193"/>
      <c r="B629" s="132"/>
      <c r="C629" s="132"/>
      <c r="D629" s="132"/>
      <c r="E629" s="132"/>
      <c r="F629" s="132"/>
      <c r="G629" s="132"/>
      <c r="H629" s="132"/>
      <c r="I629" s="132"/>
      <c r="J629" s="132"/>
      <c r="K629" s="132"/>
      <c r="L629" s="132"/>
    </row>
    <row r="630" spans="1:12" ht="13.15" customHeight="1" x14ac:dyDescent="0.2">
      <c r="A630" s="193"/>
      <c r="B630" s="132"/>
      <c r="C630" s="132"/>
      <c r="D630" s="132"/>
      <c r="E630" s="132"/>
      <c r="F630" s="132"/>
      <c r="G630" s="132"/>
      <c r="H630" s="132"/>
      <c r="I630" s="132"/>
      <c r="J630" s="132"/>
      <c r="K630" s="132"/>
      <c r="L630" s="132"/>
    </row>
    <row r="631" spans="1:12" ht="13.15" customHeight="1" x14ac:dyDescent="0.2">
      <c r="A631" s="193"/>
      <c r="B631" s="132"/>
      <c r="C631" s="132"/>
      <c r="D631" s="132"/>
      <c r="E631" s="132"/>
      <c r="F631" s="132"/>
      <c r="G631" s="132"/>
      <c r="H631" s="132"/>
      <c r="I631" s="132"/>
      <c r="J631" s="132"/>
      <c r="K631" s="132"/>
      <c r="L631" s="132"/>
    </row>
    <row r="632" spans="1:12" ht="13.15" customHeight="1" x14ac:dyDescent="0.2">
      <c r="A632" s="193"/>
      <c r="B632" s="132"/>
      <c r="C632" s="132"/>
      <c r="D632" s="132"/>
      <c r="E632" s="132"/>
      <c r="F632" s="132"/>
      <c r="G632" s="132"/>
      <c r="H632" s="132"/>
      <c r="I632" s="132"/>
      <c r="J632" s="132"/>
      <c r="K632" s="132"/>
      <c r="L632" s="132"/>
    </row>
    <row r="633" spans="1:12" ht="13.15" customHeight="1" x14ac:dyDescent="0.2">
      <c r="A633" s="193"/>
      <c r="B633" s="132"/>
      <c r="C633" s="132"/>
      <c r="D633" s="132"/>
      <c r="E633" s="132"/>
      <c r="F633" s="132"/>
      <c r="G633" s="132"/>
      <c r="H633" s="132"/>
      <c r="I633" s="132"/>
      <c r="J633" s="132"/>
      <c r="K633" s="132"/>
      <c r="L633" s="132"/>
    </row>
    <row r="634" spans="1:12" ht="13.15" customHeight="1" x14ac:dyDescent="0.2">
      <c r="A634" s="193"/>
      <c r="B634" s="132"/>
      <c r="C634" s="132"/>
      <c r="D634" s="132"/>
      <c r="E634" s="132"/>
      <c r="F634" s="132"/>
      <c r="G634" s="132"/>
      <c r="H634" s="132"/>
      <c r="I634" s="132"/>
      <c r="J634" s="132"/>
      <c r="K634" s="132"/>
      <c r="L634" s="132"/>
    </row>
    <row r="635" spans="1:12" ht="13.15" customHeight="1" x14ac:dyDescent="0.2">
      <c r="A635" s="193"/>
      <c r="B635" s="132"/>
      <c r="C635" s="132"/>
      <c r="D635" s="132"/>
      <c r="E635" s="132"/>
      <c r="F635" s="132"/>
      <c r="G635" s="132"/>
      <c r="H635" s="132"/>
      <c r="I635" s="132"/>
      <c r="J635" s="132"/>
      <c r="K635" s="132"/>
      <c r="L635" s="132"/>
    </row>
    <row r="636" spans="1:12" ht="13.15" customHeight="1" x14ac:dyDescent="0.2">
      <c r="A636" s="193"/>
      <c r="B636" s="132"/>
      <c r="C636" s="132"/>
      <c r="D636" s="132"/>
      <c r="E636" s="132"/>
      <c r="F636" s="132"/>
      <c r="G636" s="132"/>
      <c r="H636" s="132"/>
      <c r="I636" s="132"/>
      <c r="J636" s="132"/>
      <c r="K636" s="132"/>
      <c r="L636" s="132"/>
    </row>
    <row r="637" spans="1:12" ht="13.15" customHeight="1" x14ac:dyDescent="0.2">
      <c r="A637" s="193"/>
      <c r="B637" s="132"/>
      <c r="C637" s="132"/>
      <c r="D637" s="132"/>
      <c r="E637" s="132"/>
      <c r="F637" s="132"/>
      <c r="G637" s="132"/>
      <c r="H637" s="132"/>
      <c r="I637" s="132"/>
      <c r="J637" s="132"/>
      <c r="K637" s="132"/>
      <c r="L637" s="132"/>
    </row>
    <row r="638" spans="1:12" ht="13.15" customHeight="1" x14ac:dyDescent="0.2">
      <c r="A638" s="193"/>
      <c r="B638" s="132"/>
      <c r="C638" s="132"/>
      <c r="D638" s="132"/>
      <c r="E638" s="132"/>
      <c r="F638" s="132"/>
      <c r="G638" s="132"/>
      <c r="H638" s="132"/>
      <c r="I638" s="132"/>
      <c r="J638" s="132"/>
      <c r="K638" s="132"/>
      <c r="L638" s="132"/>
    </row>
    <row r="639" spans="1:12" ht="13.15" customHeight="1" x14ac:dyDescent="0.2">
      <c r="A639" s="193"/>
      <c r="B639" s="132"/>
      <c r="C639" s="132"/>
      <c r="D639" s="132"/>
      <c r="E639" s="132"/>
      <c r="F639" s="132"/>
      <c r="G639" s="132"/>
      <c r="H639" s="132"/>
      <c r="I639" s="132"/>
      <c r="J639" s="132"/>
      <c r="K639" s="132"/>
      <c r="L639" s="132"/>
    </row>
    <row r="640" spans="1:12" ht="13.15" customHeight="1" x14ac:dyDescent="0.2">
      <c r="A640" s="193"/>
      <c r="B640" s="132"/>
      <c r="C640" s="132"/>
      <c r="D640" s="132"/>
      <c r="E640" s="132"/>
      <c r="F640" s="132"/>
      <c r="G640" s="132"/>
      <c r="H640" s="132"/>
      <c r="I640" s="132"/>
      <c r="J640" s="132"/>
      <c r="K640" s="132"/>
      <c r="L640" s="132"/>
    </row>
    <row r="641" spans="1:18" ht="13.15" customHeight="1" x14ac:dyDescent="0.2">
      <c r="A641" s="193"/>
      <c r="B641" s="132"/>
      <c r="C641" s="132"/>
      <c r="D641" s="132"/>
      <c r="E641" s="132"/>
      <c r="F641" s="132"/>
      <c r="G641" s="132"/>
      <c r="H641" s="132"/>
      <c r="I641" s="132"/>
      <c r="J641" s="132"/>
      <c r="K641" s="132"/>
      <c r="L641" s="132"/>
    </row>
    <row r="642" spans="1:18" ht="13.15" customHeight="1" x14ac:dyDescent="0.2">
      <c r="A642" s="193"/>
      <c r="B642" s="132"/>
      <c r="C642" s="132"/>
      <c r="D642" s="132"/>
      <c r="E642" s="132"/>
      <c r="F642" s="132"/>
      <c r="G642" s="132"/>
      <c r="H642" s="132"/>
      <c r="I642" s="132"/>
      <c r="J642" s="132"/>
      <c r="K642" s="132"/>
      <c r="L642" s="132"/>
    </row>
    <row r="643" spans="1:18" ht="26.45" customHeight="1" x14ac:dyDescent="0.2">
      <c r="A643" s="193"/>
      <c r="B643" s="132"/>
      <c r="C643" s="132"/>
      <c r="D643" s="132"/>
      <c r="E643" s="132"/>
      <c r="F643" s="132"/>
      <c r="G643" s="132"/>
      <c r="H643" s="132"/>
      <c r="I643" s="132"/>
      <c r="J643" s="132"/>
      <c r="K643" s="132"/>
      <c r="L643" s="132"/>
    </row>
    <row r="644" spans="1:18" ht="26.45" customHeight="1" x14ac:dyDescent="0.2">
      <c r="A644" s="193"/>
      <c r="B644" s="132"/>
      <c r="C644" s="132"/>
      <c r="D644" s="132"/>
      <c r="E644" s="132"/>
      <c r="F644" s="132"/>
      <c r="G644" s="132"/>
      <c r="H644" s="132"/>
      <c r="I644" s="132"/>
      <c r="J644" s="132"/>
      <c r="K644" s="132"/>
      <c r="L644" s="132"/>
    </row>
    <row r="645" spans="1:18" ht="26.45" customHeight="1" x14ac:dyDescent="0.2">
      <c r="A645" s="193"/>
      <c r="B645" s="132"/>
      <c r="C645" s="132"/>
      <c r="D645" s="132"/>
      <c r="E645" s="132"/>
      <c r="F645" s="132"/>
      <c r="G645" s="132"/>
      <c r="H645" s="132"/>
      <c r="I645" s="132"/>
      <c r="J645" s="132"/>
      <c r="K645" s="132"/>
      <c r="L645" s="132"/>
    </row>
    <row r="646" spans="1:18" ht="26.45" customHeight="1" x14ac:dyDescent="0.2">
      <c r="A646" s="193"/>
      <c r="B646" s="132"/>
      <c r="C646" s="132"/>
      <c r="D646" s="132"/>
      <c r="E646" s="132"/>
      <c r="F646" s="132"/>
      <c r="G646" s="132"/>
      <c r="H646" s="132"/>
      <c r="I646" s="132"/>
      <c r="J646" s="132"/>
      <c r="K646" s="132"/>
      <c r="L646" s="132"/>
    </row>
    <row r="647" spans="1:18" ht="26.45" customHeight="1" x14ac:dyDescent="0.2">
      <c r="A647" s="193"/>
      <c r="B647" s="132"/>
      <c r="C647" s="132"/>
      <c r="D647" s="132"/>
      <c r="E647" s="132"/>
      <c r="F647" s="132"/>
      <c r="G647" s="132"/>
      <c r="H647" s="132"/>
      <c r="I647" s="132"/>
      <c r="J647" s="132"/>
      <c r="K647" s="132"/>
      <c r="L647" s="132"/>
    </row>
    <row r="648" spans="1:18" ht="26.45" customHeight="1" x14ac:dyDescent="0.2">
      <c r="A648" s="193"/>
      <c r="B648" s="132"/>
      <c r="C648" s="132"/>
      <c r="D648" s="132"/>
      <c r="E648" s="132"/>
      <c r="F648" s="132"/>
      <c r="G648" s="132"/>
      <c r="H648" s="132"/>
      <c r="I648" s="132"/>
      <c r="J648" s="132"/>
      <c r="K648" s="132"/>
      <c r="L648" s="132"/>
    </row>
    <row r="649" spans="1:18" ht="13.15" customHeight="1" x14ac:dyDescent="0.2">
      <c r="A649" s="193"/>
      <c r="B649" s="132"/>
      <c r="C649" s="132"/>
      <c r="D649" s="132"/>
      <c r="E649" s="132"/>
      <c r="F649" s="132"/>
      <c r="G649" s="132"/>
      <c r="H649" s="132"/>
      <c r="I649" s="132"/>
      <c r="J649" s="132"/>
      <c r="K649" s="132"/>
      <c r="L649" s="132"/>
    </row>
    <row r="650" spans="1:18" ht="13.15" customHeight="1" x14ac:dyDescent="0.2">
      <c r="A650" s="193"/>
      <c r="B650" s="132"/>
      <c r="C650" s="132"/>
      <c r="D650" s="132"/>
      <c r="E650" s="132"/>
      <c r="F650" s="132"/>
      <c r="G650" s="132"/>
      <c r="H650" s="132"/>
      <c r="I650" s="132"/>
      <c r="J650" s="132"/>
      <c r="K650" s="132"/>
      <c r="L650" s="132"/>
    </row>
    <row r="651" spans="1:18" ht="13.15" customHeight="1" x14ac:dyDescent="0.2">
      <c r="A651" s="193"/>
      <c r="B651" s="132"/>
      <c r="C651" s="132"/>
      <c r="D651" s="132"/>
      <c r="E651" s="132"/>
      <c r="F651" s="132"/>
      <c r="G651" s="132"/>
      <c r="H651" s="132"/>
      <c r="I651" s="132"/>
      <c r="J651" s="132"/>
      <c r="K651" s="132"/>
      <c r="L651" s="132"/>
    </row>
    <row r="652" spans="1:18" ht="13.15" customHeight="1" x14ac:dyDescent="0.2">
      <c r="A652" s="193"/>
      <c r="B652" s="132"/>
      <c r="C652" s="132"/>
      <c r="D652" s="132"/>
      <c r="E652" s="132"/>
      <c r="F652" s="132"/>
      <c r="G652" s="132"/>
      <c r="H652" s="132"/>
      <c r="I652" s="132"/>
      <c r="J652" s="132"/>
      <c r="K652" s="132"/>
      <c r="L652" s="132"/>
    </row>
    <row r="653" spans="1:18" s="6" customFormat="1" ht="13.15" customHeight="1" x14ac:dyDescent="0.2">
      <c r="A653" s="193"/>
      <c r="B653" s="132"/>
      <c r="C653" s="132"/>
      <c r="D653" s="132"/>
      <c r="E653" s="132"/>
      <c r="F653" s="132"/>
      <c r="G653" s="132"/>
      <c r="H653" s="132"/>
      <c r="I653" s="132"/>
      <c r="J653" s="132"/>
      <c r="K653" s="132"/>
      <c r="L653" s="132"/>
      <c r="M653"/>
      <c r="N653"/>
      <c r="O653"/>
      <c r="P653"/>
      <c r="Q653"/>
      <c r="R653"/>
    </row>
    <row r="654" spans="1:18" ht="13.15" customHeight="1" x14ac:dyDescent="0.2">
      <c r="A654" s="193"/>
      <c r="B654" s="132"/>
      <c r="C654" s="132"/>
      <c r="D654" s="132"/>
      <c r="E654" s="132"/>
      <c r="F654" s="132"/>
      <c r="G654" s="132"/>
      <c r="H654" s="132"/>
      <c r="I654" s="132"/>
      <c r="J654" s="132"/>
      <c r="K654" s="132"/>
      <c r="L654" s="132"/>
    </row>
    <row r="655" spans="1:18" ht="13.15" customHeight="1" x14ac:dyDescent="0.2">
      <c r="A655" s="193"/>
      <c r="B655" s="132"/>
      <c r="C655" s="132"/>
      <c r="D655" s="132"/>
      <c r="E655" s="132"/>
      <c r="F655" s="132"/>
      <c r="G655" s="132"/>
      <c r="H655" s="132"/>
      <c r="I655" s="132"/>
      <c r="J655" s="132"/>
      <c r="K655" s="132"/>
      <c r="L655" s="132"/>
    </row>
    <row r="656" spans="1:18" ht="13.15" customHeight="1" x14ac:dyDescent="0.2">
      <c r="A656" s="193"/>
      <c r="B656" s="132"/>
      <c r="C656" s="132"/>
      <c r="D656" s="132"/>
      <c r="E656" s="132"/>
      <c r="F656" s="132"/>
      <c r="G656" s="132"/>
      <c r="H656" s="132"/>
      <c r="I656" s="132"/>
      <c r="J656" s="132"/>
      <c r="K656" s="132"/>
      <c r="L656" s="132"/>
    </row>
    <row r="657" spans="1:12" ht="13.15" customHeight="1" x14ac:dyDescent="0.2">
      <c r="A657" s="193"/>
      <c r="B657" s="132"/>
      <c r="C657" s="132"/>
      <c r="D657" s="132"/>
      <c r="E657" s="132"/>
      <c r="F657" s="132"/>
      <c r="G657" s="132"/>
      <c r="H657" s="132"/>
      <c r="I657" s="132"/>
      <c r="J657" s="132"/>
      <c r="K657" s="132"/>
      <c r="L657" s="132"/>
    </row>
    <row r="658" spans="1:12" ht="13.15" customHeight="1" x14ac:dyDescent="0.2">
      <c r="A658" s="193"/>
      <c r="B658" s="132"/>
      <c r="C658" s="132"/>
      <c r="D658" s="132"/>
      <c r="E658" s="132"/>
      <c r="F658" s="132"/>
      <c r="G658" s="132"/>
      <c r="H658" s="132"/>
      <c r="I658" s="132"/>
      <c r="J658" s="132"/>
      <c r="K658" s="132"/>
      <c r="L658" s="132"/>
    </row>
    <row r="659" spans="1:12" ht="13.15" customHeight="1" x14ac:dyDescent="0.2">
      <c r="A659" s="193"/>
      <c r="B659" s="132"/>
      <c r="C659" s="132"/>
      <c r="D659" s="132"/>
      <c r="E659" s="132"/>
      <c r="F659" s="132"/>
      <c r="G659" s="132"/>
      <c r="H659" s="132"/>
      <c r="I659" s="132"/>
      <c r="J659" s="132"/>
      <c r="K659" s="132"/>
      <c r="L659" s="132"/>
    </row>
    <row r="660" spans="1:12" ht="13.15" customHeight="1" x14ac:dyDescent="0.2">
      <c r="A660" s="193"/>
      <c r="B660" s="132"/>
      <c r="C660" s="132"/>
      <c r="D660" s="132"/>
      <c r="E660" s="132"/>
      <c r="F660" s="132"/>
      <c r="G660" s="132"/>
      <c r="H660" s="132"/>
      <c r="I660" s="132"/>
      <c r="J660" s="132"/>
      <c r="K660" s="132"/>
      <c r="L660" s="132"/>
    </row>
    <row r="661" spans="1:12" ht="13.15" customHeight="1" x14ac:dyDescent="0.2">
      <c r="A661" s="193"/>
      <c r="B661" s="132"/>
      <c r="C661" s="132"/>
      <c r="D661" s="132"/>
      <c r="E661" s="132"/>
      <c r="F661" s="132"/>
      <c r="G661" s="132"/>
      <c r="H661" s="132"/>
      <c r="I661" s="132"/>
      <c r="J661" s="132"/>
      <c r="K661" s="132"/>
      <c r="L661" s="132"/>
    </row>
    <row r="662" spans="1:12" ht="13.15" customHeight="1" x14ac:dyDescent="0.2">
      <c r="A662" s="193"/>
      <c r="B662" s="132"/>
      <c r="C662" s="132"/>
      <c r="D662" s="132"/>
      <c r="E662" s="132"/>
      <c r="F662" s="132"/>
      <c r="G662" s="132"/>
      <c r="H662" s="132"/>
      <c r="I662" s="132"/>
      <c r="J662" s="132"/>
      <c r="K662" s="132"/>
      <c r="L662" s="132"/>
    </row>
    <row r="663" spans="1:12" ht="13.15" customHeight="1" x14ac:dyDescent="0.2">
      <c r="A663" s="193"/>
      <c r="B663" s="132"/>
      <c r="C663" s="132"/>
      <c r="D663" s="132"/>
      <c r="E663" s="132"/>
      <c r="F663" s="132"/>
      <c r="G663" s="132"/>
      <c r="H663" s="132"/>
      <c r="I663" s="132"/>
      <c r="J663" s="132"/>
      <c r="K663" s="132"/>
      <c r="L663" s="132"/>
    </row>
    <row r="664" spans="1:12" ht="13.15" customHeight="1" x14ac:dyDescent="0.2">
      <c r="A664" s="193"/>
      <c r="B664" s="132"/>
      <c r="C664" s="132"/>
      <c r="D664" s="132"/>
      <c r="E664" s="132"/>
      <c r="F664" s="132"/>
      <c r="G664" s="132"/>
      <c r="H664" s="132"/>
      <c r="I664" s="132"/>
      <c r="J664" s="132"/>
      <c r="K664" s="132"/>
      <c r="L664" s="132"/>
    </row>
    <row r="665" spans="1:12" ht="13.15" customHeight="1" x14ac:dyDescent="0.2">
      <c r="A665" s="193"/>
      <c r="B665" s="132"/>
      <c r="C665" s="132"/>
      <c r="D665" s="132"/>
      <c r="E665" s="132"/>
      <c r="F665" s="132"/>
      <c r="G665" s="132"/>
      <c r="H665" s="132"/>
      <c r="I665" s="132"/>
      <c r="J665" s="132"/>
      <c r="K665" s="132"/>
      <c r="L665" s="132"/>
    </row>
    <row r="666" spans="1:12" ht="13.15" customHeight="1" x14ac:dyDescent="0.2">
      <c r="A666" s="193"/>
      <c r="B666" s="132"/>
      <c r="C666" s="132"/>
      <c r="D666" s="132"/>
      <c r="E666" s="132"/>
      <c r="F666" s="132"/>
      <c r="G666" s="132"/>
      <c r="H666" s="132"/>
      <c r="I666" s="132"/>
      <c r="J666" s="132"/>
      <c r="K666" s="132"/>
      <c r="L666" s="132"/>
    </row>
    <row r="667" spans="1:12" ht="13.15" customHeight="1" x14ac:dyDescent="0.2">
      <c r="A667" s="193"/>
      <c r="B667" s="132"/>
      <c r="C667" s="132"/>
      <c r="D667" s="132"/>
      <c r="E667" s="132"/>
      <c r="F667" s="132"/>
      <c r="G667" s="132"/>
      <c r="H667" s="132"/>
      <c r="I667" s="132"/>
      <c r="J667" s="132"/>
      <c r="K667" s="132"/>
      <c r="L667" s="132"/>
    </row>
    <row r="668" spans="1:12" ht="13.15" customHeight="1" x14ac:dyDescent="0.2">
      <c r="A668" s="193"/>
      <c r="B668" s="132"/>
      <c r="C668" s="132"/>
      <c r="D668" s="132"/>
      <c r="E668" s="132"/>
      <c r="F668" s="132"/>
      <c r="G668" s="132"/>
      <c r="H668" s="132"/>
      <c r="I668" s="132"/>
      <c r="J668" s="132"/>
      <c r="K668" s="132"/>
      <c r="L668" s="132"/>
    </row>
    <row r="669" spans="1:12" ht="13.15" customHeight="1" x14ac:dyDescent="0.2">
      <c r="A669" s="193"/>
      <c r="B669" s="132"/>
      <c r="C669" s="132"/>
      <c r="D669" s="132"/>
      <c r="E669" s="132"/>
      <c r="F669" s="132"/>
      <c r="G669" s="132"/>
      <c r="H669" s="132"/>
      <c r="I669" s="132"/>
      <c r="J669" s="132"/>
      <c r="K669" s="132"/>
      <c r="L669" s="132"/>
    </row>
    <row r="670" spans="1:12" ht="13.15" customHeight="1" x14ac:dyDescent="0.2">
      <c r="A670" s="193"/>
      <c r="B670" s="132"/>
      <c r="C670" s="132"/>
      <c r="D670" s="132"/>
      <c r="E670" s="132"/>
      <c r="F670" s="132"/>
      <c r="G670" s="132"/>
      <c r="H670" s="132"/>
      <c r="I670" s="132"/>
      <c r="J670" s="132"/>
      <c r="K670" s="132"/>
      <c r="L670" s="132"/>
    </row>
    <row r="671" spans="1:12" ht="13.15" customHeight="1" x14ac:dyDescent="0.2">
      <c r="A671" s="193"/>
      <c r="B671" s="132"/>
      <c r="C671" s="132"/>
      <c r="D671" s="132"/>
      <c r="E671" s="132"/>
      <c r="F671" s="132"/>
      <c r="G671" s="132"/>
      <c r="H671" s="132"/>
      <c r="I671" s="132"/>
      <c r="J671" s="132"/>
      <c r="K671" s="132"/>
      <c r="L671" s="132"/>
    </row>
    <row r="672" spans="1:12" ht="13.15" customHeight="1" x14ac:dyDescent="0.2">
      <c r="A672" s="193"/>
      <c r="B672" s="132"/>
      <c r="C672" s="132"/>
      <c r="D672" s="132"/>
      <c r="E672" s="132"/>
      <c r="F672" s="132"/>
      <c r="G672" s="132"/>
      <c r="H672" s="132"/>
      <c r="I672" s="132"/>
      <c r="J672" s="132"/>
      <c r="K672" s="132"/>
      <c r="L672" s="132"/>
    </row>
    <row r="673" spans="1:12" ht="13.15" customHeight="1" x14ac:dyDescent="0.2">
      <c r="A673" s="193"/>
      <c r="B673" s="132"/>
      <c r="C673" s="132"/>
      <c r="D673" s="132"/>
      <c r="E673" s="132"/>
      <c r="F673" s="132"/>
      <c r="G673" s="132"/>
      <c r="H673" s="132"/>
      <c r="I673" s="132"/>
      <c r="J673" s="132"/>
      <c r="K673" s="132"/>
      <c r="L673" s="132"/>
    </row>
    <row r="674" spans="1:12" ht="13.15" customHeight="1" x14ac:dyDescent="0.2">
      <c r="A674" s="193"/>
      <c r="B674" s="132"/>
      <c r="C674" s="132"/>
      <c r="D674" s="132"/>
      <c r="E674" s="132"/>
      <c r="F674" s="132"/>
      <c r="G674" s="132"/>
      <c r="H674" s="132"/>
      <c r="I674" s="132"/>
      <c r="J674" s="132"/>
      <c r="K674" s="132"/>
      <c r="L674" s="132"/>
    </row>
    <row r="675" spans="1:12" ht="13.15" customHeight="1" x14ac:dyDescent="0.2">
      <c r="A675" s="193"/>
      <c r="B675" s="132"/>
      <c r="C675" s="132"/>
      <c r="D675" s="132"/>
      <c r="E675" s="132"/>
      <c r="F675" s="132"/>
      <c r="G675" s="132"/>
      <c r="H675" s="132"/>
      <c r="I675" s="132"/>
      <c r="J675" s="132"/>
      <c r="K675" s="132"/>
      <c r="L675" s="132"/>
    </row>
    <row r="676" spans="1:12" ht="13.15" customHeight="1" x14ac:dyDescent="0.2">
      <c r="A676" s="193"/>
      <c r="B676" s="132"/>
      <c r="C676" s="132"/>
      <c r="D676" s="132"/>
      <c r="E676" s="132"/>
      <c r="F676" s="132"/>
      <c r="G676" s="132"/>
      <c r="H676" s="132"/>
      <c r="I676" s="132"/>
      <c r="J676" s="132"/>
      <c r="K676" s="132"/>
      <c r="L676" s="132"/>
    </row>
    <row r="677" spans="1:12" ht="13.15" customHeight="1" x14ac:dyDescent="0.2">
      <c r="A677" s="193"/>
      <c r="B677" s="132"/>
      <c r="C677" s="132"/>
      <c r="D677" s="132"/>
      <c r="E677" s="132"/>
      <c r="F677" s="132"/>
      <c r="G677" s="132"/>
      <c r="H677" s="132"/>
      <c r="I677" s="132"/>
      <c r="J677" s="132"/>
      <c r="K677" s="132"/>
      <c r="L677" s="132"/>
    </row>
    <row r="678" spans="1:12" ht="13.15" customHeight="1" x14ac:dyDescent="0.2">
      <c r="A678" s="193"/>
      <c r="B678" s="132"/>
      <c r="C678" s="132"/>
      <c r="D678" s="132"/>
      <c r="E678" s="132"/>
      <c r="F678" s="132"/>
      <c r="G678" s="132"/>
      <c r="H678" s="132"/>
      <c r="I678" s="132"/>
      <c r="J678" s="132"/>
      <c r="K678" s="132"/>
      <c r="L678" s="132"/>
    </row>
    <row r="679" spans="1:12" ht="13.15" customHeight="1" x14ac:dyDescent="0.2">
      <c r="A679" s="193"/>
      <c r="B679" s="132"/>
      <c r="C679" s="132"/>
      <c r="D679" s="132"/>
      <c r="E679" s="132"/>
      <c r="F679" s="132"/>
      <c r="G679" s="132"/>
      <c r="H679" s="132"/>
      <c r="I679" s="132"/>
      <c r="J679" s="132"/>
      <c r="K679" s="132"/>
      <c r="L679" s="132"/>
    </row>
    <row r="680" spans="1:12" ht="13.15" customHeight="1" x14ac:dyDescent="0.2">
      <c r="A680" s="193"/>
      <c r="B680" s="132"/>
      <c r="C680" s="132"/>
      <c r="D680" s="132"/>
      <c r="E680" s="132"/>
      <c r="F680" s="132"/>
      <c r="G680" s="132"/>
      <c r="H680" s="132"/>
      <c r="I680" s="132"/>
      <c r="J680" s="132"/>
      <c r="K680" s="132"/>
      <c r="L680" s="132"/>
    </row>
    <row r="681" spans="1:12" ht="13.15" customHeight="1" x14ac:dyDescent="0.2">
      <c r="A681" s="193"/>
      <c r="B681" s="132"/>
      <c r="C681" s="132"/>
      <c r="D681" s="132"/>
      <c r="E681" s="132"/>
      <c r="F681" s="132"/>
      <c r="G681" s="132"/>
      <c r="H681" s="132"/>
      <c r="I681" s="132"/>
      <c r="J681" s="132"/>
      <c r="K681" s="132"/>
      <c r="L681" s="132"/>
    </row>
    <row r="682" spans="1:12" ht="13.15" customHeight="1" x14ac:dyDescent="0.2">
      <c r="A682" s="193"/>
      <c r="B682" s="132"/>
      <c r="C682" s="132"/>
      <c r="D682" s="132"/>
      <c r="E682" s="132"/>
      <c r="F682" s="132"/>
      <c r="G682" s="132"/>
      <c r="H682" s="132"/>
      <c r="I682" s="132"/>
      <c r="J682" s="132"/>
      <c r="K682" s="132"/>
      <c r="L682" s="132"/>
    </row>
    <row r="683" spans="1:12" ht="13.15" customHeight="1" x14ac:dyDescent="0.2">
      <c r="A683" s="193"/>
      <c r="B683" s="132"/>
      <c r="C683" s="132"/>
      <c r="D683" s="132"/>
      <c r="E683" s="132"/>
      <c r="F683" s="132"/>
      <c r="G683" s="132"/>
      <c r="H683" s="132"/>
      <c r="I683" s="132"/>
      <c r="J683" s="132"/>
      <c r="K683" s="132"/>
      <c r="L683" s="132"/>
    </row>
    <row r="684" spans="1:12" ht="13.15" customHeight="1" x14ac:dyDescent="0.2">
      <c r="A684" s="193"/>
      <c r="B684" s="132"/>
      <c r="C684" s="132"/>
      <c r="D684" s="132"/>
      <c r="E684" s="132"/>
      <c r="F684" s="132"/>
      <c r="G684" s="132"/>
      <c r="H684" s="132"/>
      <c r="I684" s="132"/>
      <c r="J684" s="132"/>
      <c r="K684" s="132"/>
      <c r="L684" s="132"/>
    </row>
    <row r="685" spans="1:12" ht="13.15" customHeight="1" x14ac:dyDescent="0.2">
      <c r="A685" s="193"/>
      <c r="B685" s="132"/>
      <c r="C685" s="132"/>
      <c r="D685" s="132"/>
      <c r="E685" s="132"/>
      <c r="F685" s="132"/>
      <c r="G685" s="132"/>
      <c r="H685" s="132"/>
      <c r="I685" s="132"/>
      <c r="J685" s="132"/>
      <c r="K685" s="132"/>
      <c r="L685" s="132"/>
    </row>
    <row r="686" spans="1:12" ht="13.15" customHeight="1" x14ac:dyDescent="0.2">
      <c r="A686" s="193"/>
      <c r="B686" s="132"/>
      <c r="C686" s="132"/>
      <c r="D686" s="132"/>
      <c r="E686" s="132"/>
      <c r="F686" s="132"/>
      <c r="G686" s="132"/>
      <c r="H686" s="132"/>
      <c r="I686" s="132"/>
      <c r="J686" s="132"/>
      <c r="K686" s="132"/>
      <c r="L686" s="132"/>
    </row>
    <row r="687" spans="1:12" ht="13.15" customHeight="1" x14ac:dyDescent="0.2">
      <c r="A687" s="193"/>
      <c r="B687" s="132"/>
      <c r="C687" s="132"/>
      <c r="D687" s="132"/>
      <c r="E687" s="132"/>
      <c r="F687" s="132"/>
      <c r="G687" s="132"/>
      <c r="H687" s="132"/>
      <c r="I687" s="132"/>
      <c r="J687" s="132"/>
      <c r="K687" s="132"/>
      <c r="L687" s="132"/>
    </row>
    <row r="688" spans="1:12" ht="13.15" customHeight="1" x14ac:dyDescent="0.2">
      <c r="A688" s="193"/>
      <c r="B688" s="132"/>
      <c r="C688" s="132"/>
      <c r="D688" s="132"/>
      <c r="E688" s="132"/>
      <c r="F688" s="132"/>
      <c r="G688" s="132"/>
      <c r="H688" s="132"/>
      <c r="I688" s="132"/>
      <c r="J688" s="132"/>
      <c r="K688" s="132"/>
      <c r="L688" s="132"/>
    </row>
    <row r="689" spans="1:12" ht="13.15" customHeight="1" x14ac:dyDescent="0.2">
      <c r="A689" s="193"/>
      <c r="B689" s="132"/>
      <c r="C689" s="132"/>
      <c r="D689" s="132"/>
      <c r="E689" s="132"/>
      <c r="F689" s="132"/>
      <c r="G689" s="132"/>
      <c r="H689" s="132"/>
      <c r="I689" s="132"/>
      <c r="J689" s="132"/>
      <c r="K689" s="132"/>
      <c r="L689" s="132"/>
    </row>
    <row r="690" spans="1:12" ht="13.15" customHeight="1" x14ac:dyDescent="0.2">
      <c r="A690" s="193"/>
      <c r="B690" s="132"/>
      <c r="C690" s="132"/>
      <c r="D690" s="132"/>
      <c r="E690" s="132"/>
      <c r="F690" s="132"/>
      <c r="G690" s="132"/>
      <c r="H690" s="132"/>
      <c r="I690" s="132"/>
      <c r="J690" s="132"/>
      <c r="K690" s="132"/>
      <c r="L690" s="132"/>
    </row>
    <row r="691" spans="1:12" ht="13.15" customHeight="1" x14ac:dyDescent="0.2">
      <c r="A691" s="193"/>
      <c r="B691" s="132"/>
      <c r="C691" s="132"/>
      <c r="D691" s="132"/>
      <c r="E691" s="132"/>
      <c r="F691" s="132"/>
      <c r="G691" s="132"/>
      <c r="H691" s="132"/>
      <c r="I691" s="132"/>
      <c r="J691" s="132"/>
      <c r="K691" s="132"/>
      <c r="L691" s="132"/>
    </row>
    <row r="692" spans="1:12" ht="13.15" customHeight="1" x14ac:dyDescent="0.2">
      <c r="A692" s="193"/>
      <c r="B692" s="132"/>
      <c r="C692" s="132"/>
      <c r="D692" s="132"/>
      <c r="E692" s="132"/>
      <c r="F692" s="132"/>
      <c r="G692" s="132"/>
      <c r="H692" s="132"/>
      <c r="I692" s="132"/>
      <c r="J692" s="132"/>
      <c r="K692" s="132"/>
      <c r="L692" s="132"/>
    </row>
    <row r="693" spans="1:12" ht="13.15" customHeight="1" x14ac:dyDescent="0.2">
      <c r="A693" s="193"/>
      <c r="B693" s="132"/>
      <c r="C693" s="132"/>
      <c r="D693" s="132"/>
      <c r="E693" s="132"/>
      <c r="F693" s="132"/>
      <c r="G693" s="132"/>
      <c r="H693" s="132"/>
      <c r="I693" s="132"/>
      <c r="J693" s="132"/>
      <c r="K693" s="132"/>
      <c r="L693" s="132"/>
    </row>
    <row r="694" spans="1:12" ht="13.15" customHeight="1" x14ac:dyDescent="0.2">
      <c r="A694" s="193"/>
      <c r="B694" s="132"/>
      <c r="C694" s="132"/>
      <c r="D694" s="132"/>
      <c r="E694" s="132"/>
      <c r="F694" s="132"/>
      <c r="G694" s="132"/>
      <c r="H694" s="132"/>
      <c r="I694" s="132"/>
      <c r="J694" s="132"/>
      <c r="K694" s="132"/>
      <c r="L694" s="132"/>
    </row>
    <row r="695" spans="1:12" ht="13.15" customHeight="1" x14ac:dyDescent="0.2">
      <c r="A695" s="193"/>
      <c r="B695" s="132"/>
      <c r="C695" s="132"/>
      <c r="D695" s="132"/>
      <c r="E695" s="132"/>
      <c r="F695" s="132"/>
      <c r="G695" s="132"/>
      <c r="H695" s="132"/>
      <c r="I695" s="132"/>
      <c r="J695" s="132"/>
      <c r="K695" s="132"/>
      <c r="L695" s="132"/>
    </row>
    <row r="696" spans="1:12" ht="13.15" customHeight="1" x14ac:dyDescent="0.2">
      <c r="A696" s="193"/>
      <c r="B696" s="132"/>
      <c r="C696" s="132"/>
      <c r="D696" s="132"/>
      <c r="E696" s="132"/>
      <c r="F696" s="132"/>
      <c r="G696" s="132"/>
      <c r="H696" s="132"/>
      <c r="I696" s="132"/>
      <c r="J696" s="132"/>
      <c r="K696" s="132"/>
      <c r="L696" s="132"/>
    </row>
    <row r="697" spans="1:12" ht="13.15" customHeight="1" x14ac:dyDescent="0.2">
      <c r="A697" s="193"/>
      <c r="B697" s="132"/>
      <c r="C697" s="132"/>
      <c r="D697" s="132"/>
      <c r="E697" s="132"/>
      <c r="F697" s="132"/>
      <c r="G697" s="132"/>
      <c r="H697" s="132"/>
      <c r="I697" s="132"/>
      <c r="J697" s="132"/>
      <c r="K697" s="132"/>
      <c r="L697" s="132"/>
    </row>
    <row r="698" spans="1:12" ht="13.15" customHeight="1" x14ac:dyDescent="0.2">
      <c r="A698" s="193"/>
      <c r="B698" s="132"/>
      <c r="C698" s="132"/>
      <c r="D698" s="132"/>
      <c r="E698" s="132"/>
      <c r="F698" s="132"/>
      <c r="G698" s="132"/>
      <c r="H698" s="132"/>
      <c r="I698" s="132"/>
      <c r="J698" s="132"/>
      <c r="K698" s="132"/>
      <c r="L698" s="132"/>
    </row>
    <row r="699" spans="1:12" ht="13.15" customHeight="1" x14ac:dyDescent="0.2">
      <c r="A699" s="193"/>
      <c r="B699" s="132"/>
      <c r="C699" s="132"/>
      <c r="D699" s="132"/>
      <c r="E699" s="132"/>
      <c r="F699" s="132"/>
      <c r="G699" s="132"/>
      <c r="H699" s="132"/>
      <c r="I699" s="132"/>
      <c r="J699" s="132"/>
      <c r="K699" s="132"/>
      <c r="L699" s="132"/>
    </row>
    <row r="700" spans="1:12" ht="13.15" customHeight="1" x14ac:dyDescent="0.2">
      <c r="A700" s="193"/>
      <c r="B700" s="132"/>
      <c r="C700" s="132"/>
      <c r="D700" s="132"/>
      <c r="E700" s="132"/>
      <c r="F700" s="132"/>
      <c r="G700" s="132"/>
      <c r="H700" s="132"/>
      <c r="I700" s="132"/>
      <c r="J700" s="132"/>
      <c r="K700" s="132"/>
      <c r="L700" s="132"/>
    </row>
    <row r="701" spans="1:12" ht="13.15" customHeight="1" x14ac:dyDescent="0.2">
      <c r="A701" s="193"/>
      <c r="B701" s="132"/>
      <c r="C701" s="132"/>
      <c r="D701" s="132"/>
      <c r="E701" s="132"/>
      <c r="F701" s="132"/>
      <c r="G701" s="132"/>
      <c r="H701" s="132"/>
      <c r="I701" s="132"/>
      <c r="J701" s="132"/>
      <c r="K701" s="132"/>
      <c r="L701" s="132"/>
    </row>
    <row r="702" spans="1:12" ht="13.15" customHeight="1" x14ac:dyDescent="0.2">
      <c r="A702" s="193"/>
      <c r="B702" s="132"/>
      <c r="C702" s="132"/>
      <c r="D702" s="132"/>
      <c r="E702" s="132"/>
      <c r="F702" s="132"/>
      <c r="G702" s="132"/>
      <c r="H702" s="132"/>
      <c r="I702" s="132"/>
      <c r="J702" s="132"/>
      <c r="K702" s="132"/>
      <c r="L702" s="132"/>
    </row>
    <row r="703" spans="1:12" ht="13.15" customHeight="1" x14ac:dyDescent="0.2">
      <c r="A703" s="193"/>
      <c r="B703" s="132"/>
      <c r="C703" s="132"/>
      <c r="D703" s="132"/>
      <c r="E703" s="132"/>
      <c r="F703" s="132"/>
      <c r="G703" s="132"/>
      <c r="H703" s="132"/>
      <c r="I703" s="132"/>
      <c r="J703" s="132"/>
      <c r="K703" s="132"/>
      <c r="L703" s="132"/>
    </row>
    <row r="704" spans="1:12" ht="13.15" customHeight="1" x14ac:dyDescent="0.2">
      <c r="A704" s="193"/>
      <c r="B704" s="132"/>
      <c r="C704" s="132"/>
      <c r="D704" s="132"/>
      <c r="E704" s="132"/>
      <c r="F704" s="132"/>
      <c r="G704" s="132"/>
      <c r="H704" s="132"/>
      <c r="I704" s="132"/>
      <c r="J704" s="132"/>
      <c r="K704" s="132"/>
      <c r="L704" s="132"/>
    </row>
    <row r="705" spans="1:12" ht="13.15" customHeight="1" x14ac:dyDescent="0.2">
      <c r="A705" s="193"/>
      <c r="B705" s="132"/>
      <c r="C705" s="132"/>
      <c r="D705" s="132"/>
      <c r="E705" s="132"/>
      <c r="F705" s="132"/>
      <c r="G705" s="132"/>
      <c r="H705" s="132"/>
      <c r="I705" s="132"/>
      <c r="J705" s="132"/>
      <c r="K705" s="132"/>
      <c r="L705" s="132"/>
    </row>
    <row r="706" spans="1:12" ht="13.15" customHeight="1" x14ac:dyDescent="0.2">
      <c r="A706" s="193"/>
      <c r="B706" s="132"/>
      <c r="C706" s="132"/>
      <c r="D706" s="132"/>
      <c r="E706" s="132"/>
      <c r="F706" s="132"/>
      <c r="G706" s="132"/>
      <c r="H706" s="132"/>
      <c r="I706" s="132"/>
      <c r="J706" s="132"/>
      <c r="K706" s="132"/>
      <c r="L706" s="132"/>
    </row>
    <row r="707" spans="1:12" ht="13.15" customHeight="1" x14ac:dyDescent="0.2">
      <c r="A707" s="193"/>
      <c r="B707" s="132"/>
      <c r="C707" s="132"/>
      <c r="D707" s="132"/>
      <c r="E707" s="132"/>
      <c r="F707" s="132"/>
      <c r="G707" s="132"/>
      <c r="H707" s="132"/>
      <c r="I707" s="132"/>
      <c r="J707" s="132"/>
      <c r="K707" s="132"/>
      <c r="L707" s="132"/>
    </row>
    <row r="708" spans="1:12" ht="13.15" customHeight="1" x14ac:dyDescent="0.2">
      <c r="A708" s="193"/>
      <c r="B708" s="132"/>
      <c r="C708" s="132"/>
      <c r="D708" s="132"/>
      <c r="E708" s="132"/>
      <c r="F708" s="132"/>
      <c r="G708" s="132"/>
      <c r="H708" s="132"/>
      <c r="I708" s="132"/>
      <c r="J708" s="132"/>
      <c r="K708" s="132"/>
      <c r="L708" s="132"/>
    </row>
    <row r="709" spans="1:12" ht="13.15" customHeight="1" x14ac:dyDescent="0.2">
      <c r="A709" s="193"/>
      <c r="B709" s="132"/>
      <c r="C709" s="132"/>
      <c r="D709" s="132"/>
      <c r="E709" s="132"/>
      <c r="F709" s="132"/>
      <c r="G709" s="132"/>
      <c r="H709" s="132"/>
      <c r="I709" s="132"/>
      <c r="J709" s="132"/>
      <c r="K709" s="132"/>
      <c r="L709" s="132"/>
    </row>
    <row r="710" spans="1:12" ht="13.15" customHeight="1" x14ac:dyDescent="0.2">
      <c r="A710" s="193"/>
      <c r="B710" s="132"/>
      <c r="C710" s="132"/>
      <c r="D710" s="132"/>
      <c r="E710" s="132"/>
      <c r="F710" s="132"/>
      <c r="G710" s="132"/>
      <c r="H710" s="132"/>
      <c r="I710" s="132"/>
      <c r="J710" s="132"/>
      <c r="K710" s="132"/>
      <c r="L710" s="132"/>
    </row>
    <row r="711" spans="1:12" ht="13.15" customHeight="1" x14ac:dyDescent="0.2">
      <c r="A711" s="193"/>
      <c r="B711" s="132"/>
      <c r="C711" s="132"/>
      <c r="D711" s="132"/>
      <c r="E711" s="132"/>
      <c r="F711" s="132"/>
      <c r="G711" s="132"/>
      <c r="H711" s="132"/>
      <c r="I711" s="132"/>
      <c r="J711" s="132"/>
      <c r="K711" s="132"/>
      <c r="L711" s="132"/>
    </row>
    <row r="712" spans="1:12" ht="13.15" customHeight="1" x14ac:dyDescent="0.2">
      <c r="A712" s="193"/>
      <c r="B712" s="132"/>
      <c r="C712" s="132"/>
      <c r="D712" s="132"/>
      <c r="E712" s="132"/>
      <c r="F712" s="132"/>
      <c r="G712" s="132"/>
      <c r="H712" s="132"/>
      <c r="I712" s="132"/>
      <c r="J712" s="132"/>
      <c r="K712" s="132"/>
      <c r="L712" s="132"/>
    </row>
    <row r="713" spans="1:12" ht="13.15" customHeight="1" x14ac:dyDescent="0.2">
      <c r="A713" s="193"/>
      <c r="B713" s="132"/>
      <c r="C713" s="132"/>
      <c r="D713" s="132"/>
      <c r="E713" s="132"/>
      <c r="F713" s="132"/>
      <c r="G713" s="132"/>
      <c r="H713" s="132"/>
      <c r="I713" s="132"/>
      <c r="J713" s="132"/>
      <c r="K713" s="132"/>
      <c r="L713" s="132"/>
    </row>
    <row r="714" spans="1:12" ht="13.15" customHeight="1" x14ac:dyDescent="0.2">
      <c r="A714" s="193"/>
      <c r="B714" s="132"/>
      <c r="C714" s="132"/>
      <c r="D714" s="132"/>
      <c r="E714" s="132"/>
      <c r="F714" s="132"/>
      <c r="G714" s="132"/>
      <c r="H714" s="132"/>
      <c r="I714" s="132"/>
      <c r="J714" s="132"/>
      <c r="K714" s="132"/>
      <c r="L714" s="132"/>
    </row>
    <row r="715" spans="1:12" ht="13.15" customHeight="1" x14ac:dyDescent="0.2">
      <c r="A715" s="193"/>
      <c r="B715" s="132"/>
      <c r="C715" s="132"/>
      <c r="D715" s="132"/>
      <c r="E715" s="132"/>
      <c r="F715" s="132"/>
      <c r="G715" s="132"/>
      <c r="H715" s="132"/>
      <c r="I715" s="132"/>
      <c r="J715" s="132"/>
      <c r="K715" s="132"/>
      <c r="L715" s="132"/>
    </row>
    <row r="716" spans="1:12" ht="13.15" customHeight="1" x14ac:dyDescent="0.2">
      <c r="A716" s="193"/>
      <c r="B716" s="132"/>
      <c r="C716" s="132"/>
      <c r="D716" s="132"/>
      <c r="E716" s="132"/>
      <c r="F716" s="132"/>
      <c r="G716" s="132"/>
      <c r="H716" s="132"/>
      <c r="I716" s="132"/>
      <c r="J716" s="132"/>
      <c r="K716" s="132"/>
      <c r="L716" s="132"/>
    </row>
    <row r="717" spans="1:12" ht="13.15" customHeight="1" x14ac:dyDescent="0.2">
      <c r="A717" s="193"/>
      <c r="B717" s="132"/>
      <c r="C717" s="132"/>
      <c r="D717" s="132"/>
      <c r="E717" s="132"/>
      <c r="F717" s="132"/>
      <c r="G717" s="132"/>
      <c r="H717" s="132"/>
      <c r="I717" s="132"/>
      <c r="J717" s="132"/>
      <c r="K717" s="132"/>
      <c r="L717" s="132"/>
    </row>
    <row r="718" spans="1:12" ht="13.15" customHeight="1" x14ac:dyDescent="0.2">
      <c r="A718" s="193"/>
      <c r="B718" s="132"/>
      <c r="C718" s="132"/>
      <c r="D718" s="132"/>
      <c r="E718" s="132"/>
      <c r="F718" s="132"/>
      <c r="G718" s="132"/>
      <c r="H718" s="132"/>
      <c r="I718" s="132"/>
      <c r="J718" s="132"/>
      <c r="K718" s="132"/>
      <c r="L718" s="132"/>
    </row>
    <row r="719" spans="1:12" ht="13.15" customHeight="1" x14ac:dyDescent="0.2">
      <c r="A719" s="193"/>
      <c r="B719" s="132"/>
      <c r="C719" s="132"/>
      <c r="D719" s="132"/>
      <c r="E719" s="132"/>
      <c r="F719" s="132"/>
      <c r="G719" s="132"/>
      <c r="H719" s="132"/>
      <c r="I719" s="132"/>
      <c r="J719" s="132"/>
      <c r="K719" s="132"/>
      <c r="L719" s="132"/>
    </row>
    <row r="720" spans="1:12" ht="13.15" customHeight="1" x14ac:dyDescent="0.2">
      <c r="A720" s="193"/>
      <c r="B720" s="132"/>
      <c r="C720" s="132"/>
      <c r="D720" s="132"/>
      <c r="E720" s="132"/>
      <c r="F720" s="132"/>
      <c r="G720" s="132"/>
      <c r="H720" s="132"/>
      <c r="I720" s="132"/>
      <c r="J720" s="132"/>
      <c r="K720" s="132"/>
      <c r="L720" s="132"/>
    </row>
    <row r="721" spans="1:12" ht="13.15" customHeight="1" x14ac:dyDescent="0.2">
      <c r="A721" s="193"/>
      <c r="B721" s="132"/>
      <c r="C721" s="132"/>
      <c r="D721" s="132"/>
      <c r="E721" s="132"/>
      <c r="F721" s="132"/>
      <c r="G721" s="132"/>
      <c r="H721" s="132"/>
      <c r="I721" s="132"/>
      <c r="J721" s="132"/>
      <c r="K721" s="132"/>
      <c r="L721" s="132"/>
    </row>
    <row r="722" spans="1:12" ht="13.15" customHeight="1" x14ac:dyDescent="0.2">
      <c r="A722" s="193"/>
      <c r="B722" s="132"/>
      <c r="C722" s="132"/>
      <c r="D722" s="132"/>
      <c r="E722" s="132"/>
      <c r="F722" s="132"/>
      <c r="G722" s="132"/>
      <c r="H722" s="132"/>
      <c r="I722" s="132"/>
      <c r="J722" s="132"/>
      <c r="K722" s="132"/>
      <c r="L722" s="132"/>
    </row>
    <row r="723" spans="1:12" ht="13.15" customHeight="1" x14ac:dyDescent="0.2">
      <c r="A723" s="193"/>
      <c r="B723" s="132"/>
      <c r="C723" s="132"/>
      <c r="D723" s="132"/>
      <c r="E723" s="132"/>
      <c r="F723" s="132"/>
      <c r="G723" s="132"/>
      <c r="H723" s="132"/>
      <c r="I723" s="132"/>
      <c r="J723" s="132"/>
      <c r="K723" s="132"/>
      <c r="L723" s="132"/>
    </row>
    <row r="724" spans="1:12" ht="13.15" customHeight="1" x14ac:dyDescent="0.2">
      <c r="A724" s="193"/>
      <c r="B724" s="132"/>
      <c r="C724" s="132"/>
      <c r="D724" s="132"/>
      <c r="E724" s="132"/>
      <c r="F724" s="132"/>
      <c r="G724" s="132"/>
      <c r="H724" s="132"/>
      <c r="I724" s="132"/>
      <c r="J724" s="132"/>
      <c r="K724" s="132"/>
      <c r="L724" s="132"/>
    </row>
    <row r="725" spans="1:12" ht="13.15" customHeight="1" x14ac:dyDescent="0.2">
      <c r="A725" s="193"/>
      <c r="B725" s="132"/>
      <c r="C725" s="132"/>
      <c r="D725" s="132"/>
      <c r="E725" s="132"/>
      <c r="F725" s="132"/>
      <c r="G725" s="132"/>
      <c r="H725" s="132"/>
      <c r="I725" s="132"/>
      <c r="J725" s="132"/>
      <c r="K725" s="132"/>
      <c r="L725" s="132"/>
    </row>
    <row r="726" spans="1:12" ht="13.15" customHeight="1" x14ac:dyDescent="0.2">
      <c r="A726" s="193"/>
      <c r="B726" s="132"/>
      <c r="C726" s="132"/>
      <c r="D726" s="132"/>
      <c r="E726" s="132"/>
      <c r="F726" s="132"/>
      <c r="G726" s="132"/>
      <c r="H726" s="132"/>
      <c r="I726" s="132"/>
      <c r="J726" s="132"/>
      <c r="K726" s="132"/>
      <c r="L726" s="132"/>
    </row>
    <row r="727" spans="1:12" ht="13.15" customHeight="1" x14ac:dyDescent="0.2">
      <c r="A727" s="193"/>
      <c r="B727" s="132"/>
      <c r="C727" s="132"/>
      <c r="D727" s="132"/>
      <c r="E727" s="132"/>
      <c r="F727" s="132"/>
      <c r="G727" s="132"/>
      <c r="H727" s="132"/>
      <c r="I727" s="132"/>
      <c r="J727" s="132"/>
      <c r="K727" s="132"/>
      <c r="L727" s="132"/>
    </row>
    <row r="728" spans="1:12" ht="13.15" customHeight="1" x14ac:dyDescent="0.2">
      <c r="A728" s="193"/>
      <c r="B728" s="132"/>
      <c r="C728" s="132"/>
      <c r="D728" s="132"/>
      <c r="E728" s="132"/>
      <c r="F728" s="132"/>
      <c r="G728" s="132"/>
      <c r="H728" s="132"/>
      <c r="I728" s="132"/>
      <c r="J728" s="132"/>
      <c r="K728" s="132"/>
      <c r="L728" s="132"/>
    </row>
    <row r="729" spans="1:12" ht="13.15" customHeight="1" x14ac:dyDescent="0.2">
      <c r="A729" s="193"/>
      <c r="B729" s="132"/>
      <c r="C729" s="132"/>
      <c r="D729" s="132"/>
      <c r="E729" s="132"/>
      <c r="F729" s="132"/>
      <c r="G729" s="132"/>
      <c r="H729" s="132"/>
      <c r="I729" s="132"/>
      <c r="J729" s="132"/>
      <c r="K729" s="132"/>
      <c r="L729" s="132"/>
    </row>
    <row r="730" spans="1:12" ht="13.15" customHeight="1" x14ac:dyDescent="0.2">
      <c r="A730" s="193"/>
      <c r="B730" s="132"/>
      <c r="C730" s="132"/>
      <c r="D730" s="132"/>
      <c r="E730" s="132"/>
      <c r="F730" s="132"/>
      <c r="G730" s="132"/>
      <c r="H730" s="132"/>
      <c r="I730" s="132"/>
      <c r="J730" s="132"/>
      <c r="K730" s="132"/>
      <c r="L730" s="132"/>
    </row>
    <row r="731" spans="1:12" ht="13.15" customHeight="1" x14ac:dyDescent="0.2">
      <c r="A731" s="193"/>
      <c r="B731" s="132"/>
      <c r="C731" s="132"/>
      <c r="D731" s="132"/>
      <c r="E731" s="132"/>
      <c r="F731" s="132"/>
      <c r="G731" s="132"/>
      <c r="H731" s="132"/>
      <c r="I731" s="132"/>
      <c r="J731" s="132"/>
      <c r="K731" s="132"/>
      <c r="L731" s="132"/>
    </row>
    <row r="732" spans="1:12" ht="13.15" customHeight="1" x14ac:dyDescent="0.2">
      <c r="A732" s="193"/>
      <c r="B732" s="132"/>
      <c r="C732" s="132"/>
      <c r="D732" s="132"/>
      <c r="E732" s="132"/>
      <c r="F732" s="132"/>
      <c r="G732" s="132"/>
      <c r="H732" s="132"/>
      <c r="I732" s="132"/>
      <c r="J732" s="132"/>
      <c r="K732" s="132"/>
      <c r="L732" s="132"/>
    </row>
    <row r="733" spans="1:12" ht="13.15" customHeight="1" x14ac:dyDescent="0.2">
      <c r="A733" s="193"/>
      <c r="B733" s="132"/>
      <c r="C733" s="132"/>
      <c r="D733" s="132"/>
      <c r="E733" s="132"/>
      <c r="F733" s="132"/>
      <c r="G733" s="132"/>
      <c r="H733" s="132"/>
      <c r="I733" s="132"/>
      <c r="J733" s="132"/>
      <c r="K733" s="132"/>
      <c r="L733" s="132"/>
    </row>
    <row r="734" spans="1:12" ht="13.15" customHeight="1" x14ac:dyDescent="0.2">
      <c r="A734" s="193"/>
      <c r="B734" s="132"/>
      <c r="C734" s="132"/>
      <c r="D734" s="132"/>
      <c r="E734" s="132"/>
      <c r="F734" s="132"/>
      <c r="G734" s="132"/>
      <c r="H734" s="132"/>
      <c r="I734" s="132"/>
      <c r="J734" s="132"/>
      <c r="K734" s="132"/>
      <c r="L734" s="132"/>
    </row>
    <row r="735" spans="1:12" ht="13.15" customHeight="1" x14ac:dyDescent="0.2">
      <c r="A735" s="193"/>
      <c r="B735" s="132"/>
      <c r="C735" s="132"/>
      <c r="D735" s="132"/>
      <c r="E735" s="132"/>
      <c r="F735" s="132"/>
      <c r="G735" s="132"/>
      <c r="H735" s="132"/>
      <c r="I735" s="132"/>
      <c r="J735" s="132"/>
      <c r="K735" s="132"/>
      <c r="L735" s="132"/>
    </row>
    <row r="736" spans="1:12" ht="13.15" customHeight="1" x14ac:dyDescent="0.2">
      <c r="A736" s="193"/>
      <c r="B736" s="132"/>
      <c r="C736" s="132"/>
      <c r="D736" s="132"/>
      <c r="E736" s="132"/>
      <c r="F736" s="132"/>
      <c r="G736" s="132"/>
      <c r="H736" s="132"/>
      <c r="I736" s="132"/>
      <c r="J736" s="132"/>
      <c r="K736" s="132"/>
      <c r="L736" s="132"/>
    </row>
    <row r="737" spans="1:12" ht="13.15" customHeight="1" x14ac:dyDescent="0.2">
      <c r="A737" s="193"/>
      <c r="B737" s="132"/>
      <c r="C737" s="132"/>
      <c r="D737" s="132"/>
      <c r="E737" s="132"/>
      <c r="F737" s="132"/>
      <c r="G737" s="132"/>
      <c r="H737" s="132"/>
      <c r="I737" s="132"/>
      <c r="J737" s="132"/>
      <c r="K737" s="132"/>
      <c r="L737" s="132"/>
    </row>
    <row r="738" spans="1:12" ht="13.15" customHeight="1" x14ac:dyDescent="0.2">
      <c r="A738" s="193"/>
      <c r="B738" s="132"/>
      <c r="C738" s="132"/>
      <c r="D738" s="132"/>
      <c r="E738" s="132"/>
      <c r="F738" s="132"/>
      <c r="G738" s="132"/>
      <c r="H738" s="132"/>
      <c r="I738" s="132"/>
      <c r="J738" s="132"/>
      <c r="K738" s="132"/>
      <c r="L738" s="132"/>
    </row>
    <row r="739" spans="1:12" ht="13.15" customHeight="1" x14ac:dyDescent="0.2">
      <c r="A739" s="193"/>
      <c r="B739" s="132"/>
      <c r="C739" s="132"/>
      <c r="D739" s="132"/>
      <c r="E739" s="132"/>
      <c r="F739" s="132"/>
      <c r="G739" s="132"/>
      <c r="H739" s="132"/>
      <c r="I739" s="132"/>
      <c r="J739" s="132"/>
      <c r="K739" s="132"/>
      <c r="L739" s="132"/>
    </row>
    <row r="740" spans="1:12" ht="13.15" customHeight="1" x14ac:dyDescent="0.2">
      <c r="A740" s="193"/>
      <c r="B740" s="132"/>
      <c r="C740" s="132"/>
      <c r="D740" s="132"/>
      <c r="E740" s="132"/>
      <c r="F740" s="132"/>
      <c r="G740" s="132"/>
      <c r="H740" s="132"/>
      <c r="I740" s="132"/>
      <c r="J740" s="132"/>
      <c r="K740" s="132"/>
      <c r="L740" s="132"/>
    </row>
    <row r="741" spans="1:12" ht="13.15" customHeight="1" x14ac:dyDescent="0.2">
      <c r="A741" s="193"/>
      <c r="B741" s="132"/>
      <c r="C741" s="132"/>
      <c r="D741" s="132"/>
      <c r="E741" s="132"/>
      <c r="F741" s="132"/>
      <c r="G741" s="132"/>
      <c r="H741" s="132"/>
      <c r="I741" s="132"/>
      <c r="J741" s="132"/>
      <c r="K741" s="132"/>
      <c r="L741" s="132"/>
    </row>
    <row r="742" spans="1:12" ht="13.15" customHeight="1" x14ac:dyDescent="0.2">
      <c r="A742" s="193"/>
      <c r="B742" s="132"/>
      <c r="C742" s="132"/>
      <c r="D742" s="132"/>
      <c r="E742" s="132"/>
      <c r="F742" s="132"/>
      <c r="G742" s="132"/>
      <c r="H742" s="132"/>
      <c r="I742" s="132"/>
      <c r="J742" s="132"/>
      <c r="K742" s="132"/>
      <c r="L742" s="132"/>
    </row>
    <row r="743" spans="1:12" ht="13.15" customHeight="1" x14ac:dyDescent="0.2">
      <c r="A743" s="193"/>
      <c r="B743" s="132"/>
      <c r="C743" s="132"/>
      <c r="D743" s="132"/>
      <c r="E743" s="132"/>
      <c r="F743" s="132"/>
      <c r="G743" s="132"/>
      <c r="H743" s="132"/>
      <c r="I743" s="132"/>
      <c r="J743" s="132"/>
      <c r="K743" s="132"/>
      <c r="L743" s="132"/>
    </row>
    <row r="744" spans="1:12" ht="13.15" customHeight="1" x14ac:dyDescent="0.2">
      <c r="A744" s="193"/>
      <c r="B744" s="132"/>
      <c r="C744" s="132"/>
      <c r="D744" s="132"/>
      <c r="E744" s="132"/>
      <c r="F744" s="132"/>
      <c r="G744" s="132"/>
      <c r="H744" s="132"/>
      <c r="I744" s="132"/>
      <c r="J744" s="132"/>
      <c r="K744" s="132"/>
      <c r="L744" s="132"/>
    </row>
    <row r="745" spans="1:12" ht="13.15" customHeight="1" x14ac:dyDescent="0.2">
      <c r="A745" s="193"/>
      <c r="B745" s="132"/>
      <c r="C745" s="132"/>
      <c r="D745" s="132"/>
      <c r="E745" s="132"/>
      <c r="F745" s="132"/>
      <c r="G745" s="132"/>
      <c r="H745" s="132"/>
      <c r="I745" s="132"/>
      <c r="J745" s="132"/>
      <c r="K745" s="132"/>
      <c r="L745" s="132"/>
    </row>
    <row r="746" spans="1:12" ht="13.15" customHeight="1" x14ac:dyDescent="0.2">
      <c r="A746" s="193"/>
      <c r="B746" s="132"/>
      <c r="C746" s="132"/>
      <c r="D746" s="132"/>
      <c r="E746" s="132"/>
      <c r="F746" s="132"/>
      <c r="G746" s="132"/>
      <c r="H746" s="132"/>
      <c r="I746" s="132"/>
      <c r="J746" s="132"/>
      <c r="K746" s="132"/>
      <c r="L746" s="132"/>
    </row>
    <row r="747" spans="1:12" ht="13.15" customHeight="1" x14ac:dyDescent="0.2">
      <c r="A747" s="193"/>
      <c r="B747" s="132"/>
      <c r="C747" s="132"/>
      <c r="D747" s="132"/>
      <c r="E747" s="132"/>
      <c r="F747" s="132"/>
      <c r="G747" s="132"/>
      <c r="H747" s="132"/>
      <c r="I747" s="132"/>
      <c r="J747" s="132"/>
      <c r="K747" s="132"/>
      <c r="L747" s="132"/>
    </row>
    <row r="748" spans="1:12" ht="13.15" customHeight="1" x14ac:dyDescent="0.2">
      <c r="A748" s="193"/>
      <c r="B748" s="132"/>
      <c r="C748" s="132"/>
      <c r="D748" s="132"/>
      <c r="E748" s="132"/>
      <c r="F748" s="132"/>
      <c r="G748" s="132"/>
      <c r="H748" s="132"/>
      <c r="I748" s="132"/>
      <c r="J748" s="132"/>
      <c r="K748" s="132"/>
      <c r="L748" s="132"/>
    </row>
    <row r="749" spans="1:12" ht="13.15" customHeight="1" x14ac:dyDescent="0.2">
      <c r="A749" s="193"/>
      <c r="B749" s="132"/>
      <c r="C749" s="132"/>
      <c r="D749" s="132"/>
      <c r="E749" s="132"/>
      <c r="F749" s="132"/>
      <c r="G749" s="132"/>
      <c r="H749" s="132"/>
      <c r="I749" s="132"/>
      <c r="J749" s="132"/>
      <c r="K749" s="132"/>
      <c r="L749" s="132"/>
    </row>
    <row r="750" spans="1:12" ht="13.15" customHeight="1" x14ac:dyDescent="0.2">
      <c r="A750" s="193"/>
      <c r="B750" s="132"/>
      <c r="C750" s="132"/>
      <c r="D750" s="132"/>
      <c r="E750" s="132"/>
      <c r="F750" s="132"/>
      <c r="G750" s="132"/>
      <c r="H750" s="132"/>
      <c r="I750" s="132"/>
      <c r="J750" s="132"/>
      <c r="K750" s="132"/>
      <c r="L750" s="132"/>
    </row>
    <row r="751" spans="1:12" ht="13.15" customHeight="1" x14ac:dyDescent="0.2">
      <c r="A751" s="193"/>
      <c r="B751" s="132"/>
      <c r="C751" s="132"/>
      <c r="D751" s="132"/>
      <c r="E751" s="132"/>
      <c r="F751" s="132"/>
      <c r="G751" s="132"/>
      <c r="H751" s="132"/>
      <c r="I751" s="132"/>
      <c r="J751" s="132"/>
      <c r="K751" s="132"/>
      <c r="L751" s="132"/>
    </row>
    <row r="752" spans="1:12" ht="13.15" customHeight="1" x14ac:dyDescent="0.2">
      <c r="A752" s="193"/>
      <c r="B752" s="132"/>
      <c r="C752" s="132"/>
      <c r="D752" s="132"/>
      <c r="E752" s="132"/>
      <c r="F752" s="132"/>
      <c r="G752" s="132"/>
      <c r="H752" s="132"/>
      <c r="I752" s="132"/>
      <c r="J752" s="132"/>
      <c r="K752" s="132"/>
      <c r="L752" s="132"/>
    </row>
    <row r="753" spans="1:12" ht="13.15" customHeight="1" x14ac:dyDescent="0.2">
      <c r="A753" s="193"/>
      <c r="B753" s="132"/>
      <c r="C753" s="132"/>
      <c r="D753" s="132"/>
      <c r="E753" s="132"/>
      <c r="F753" s="132"/>
      <c r="G753" s="132"/>
      <c r="H753" s="132"/>
      <c r="I753" s="132"/>
      <c r="J753" s="132"/>
      <c r="K753" s="132"/>
      <c r="L753" s="132"/>
    </row>
    <row r="754" spans="1:12" ht="13.15" customHeight="1" x14ac:dyDescent="0.2">
      <c r="A754" s="193"/>
      <c r="B754" s="132"/>
      <c r="C754" s="132"/>
      <c r="D754" s="132"/>
      <c r="E754" s="132"/>
      <c r="F754" s="132"/>
      <c r="G754" s="132"/>
      <c r="H754" s="132"/>
      <c r="I754" s="132"/>
      <c r="J754" s="132"/>
      <c r="K754" s="132"/>
      <c r="L754" s="132"/>
    </row>
    <row r="755" spans="1:12" ht="13.15" customHeight="1" x14ac:dyDescent="0.2">
      <c r="A755" s="193"/>
      <c r="B755" s="132"/>
      <c r="C755" s="132"/>
      <c r="D755" s="132"/>
      <c r="E755" s="132"/>
      <c r="F755" s="132"/>
      <c r="G755" s="132"/>
      <c r="H755" s="132"/>
      <c r="I755" s="132"/>
      <c r="J755" s="132"/>
      <c r="K755" s="132"/>
      <c r="L755" s="132"/>
    </row>
    <row r="756" spans="1:12" ht="13.15" customHeight="1" x14ac:dyDescent="0.2">
      <c r="A756" s="193"/>
      <c r="B756" s="132"/>
      <c r="C756" s="132"/>
      <c r="D756" s="132"/>
      <c r="E756" s="132"/>
      <c r="F756" s="132"/>
      <c r="G756" s="132"/>
      <c r="H756" s="132"/>
      <c r="I756" s="132"/>
      <c r="J756" s="132"/>
      <c r="K756" s="132"/>
      <c r="L756" s="132"/>
    </row>
    <row r="757" spans="1:12" ht="13.15" customHeight="1" x14ac:dyDescent="0.2">
      <c r="A757" s="193"/>
      <c r="B757" s="132"/>
      <c r="C757" s="132"/>
      <c r="D757" s="132"/>
      <c r="E757" s="132"/>
      <c r="F757" s="132"/>
      <c r="G757" s="132"/>
      <c r="H757" s="132"/>
      <c r="I757" s="132"/>
      <c r="J757" s="132"/>
      <c r="K757" s="132"/>
      <c r="L757" s="132"/>
    </row>
    <row r="758" spans="1:12" ht="13.15" customHeight="1" x14ac:dyDescent="0.2">
      <c r="A758" s="193"/>
      <c r="B758" s="132"/>
      <c r="C758" s="132"/>
      <c r="D758" s="132"/>
      <c r="E758" s="132"/>
      <c r="F758" s="132"/>
      <c r="G758" s="132"/>
      <c r="H758" s="132"/>
      <c r="I758" s="132"/>
      <c r="J758" s="132"/>
      <c r="K758" s="132"/>
      <c r="L758" s="132"/>
    </row>
    <row r="759" spans="1:12" ht="13.15" customHeight="1" x14ac:dyDescent="0.2">
      <c r="A759" s="193"/>
      <c r="B759" s="132"/>
      <c r="C759" s="132"/>
      <c r="D759" s="132"/>
      <c r="E759" s="132"/>
      <c r="F759" s="132"/>
      <c r="G759" s="132"/>
      <c r="H759" s="132"/>
      <c r="I759" s="132"/>
      <c r="J759" s="132"/>
      <c r="K759" s="132"/>
      <c r="L759" s="132"/>
    </row>
    <row r="760" spans="1:12" ht="13.15" customHeight="1" x14ac:dyDescent="0.2">
      <c r="A760" s="193"/>
      <c r="B760" s="132"/>
      <c r="C760" s="132"/>
      <c r="D760" s="132"/>
      <c r="E760" s="132"/>
      <c r="F760" s="132"/>
      <c r="G760" s="132"/>
      <c r="H760" s="132"/>
      <c r="I760" s="132"/>
      <c r="J760" s="132"/>
      <c r="K760" s="132"/>
      <c r="L760" s="132"/>
    </row>
    <row r="761" spans="1:12" ht="13.15" customHeight="1" x14ac:dyDescent="0.2">
      <c r="A761" s="193"/>
      <c r="B761" s="132"/>
      <c r="C761" s="132"/>
      <c r="D761" s="132"/>
      <c r="E761" s="132"/>
      <c r="F761" s="132"/>
      <c r="G761" s="132"/>
      <c r="H761" s="132"/>
      <c r="I761" s="132"/>
      <c r="J761" s="132"/>
      <c r="K761" s="132"/>
      <c r="L761" s="132"/>
    </row>
    <row r="762" spans="1:12" ht="13.15" customHeight="1" x14ac:dyDescent="0.2">
      <c r="A762" s="193"/>
      <c r="B762" s="132"/>
      <c r="C762" s="132"/>
      <c r="D762" s="132"/>
      <c r="E762" s="132"/>
      <c r="F762" s="132"/>
      <c r="G762" s="132"/>
      <c r="H762" s="132"/>
      <c r="I762" s="132"/>
      <c r="J762" s="132"/>
      <c r="K762" s="132"/>
      <c r="L762" s="132"/>
    </row>
    <row r="763" spans="1:12" ht="13.15" customHeight="1" x14ac:dyDescent="0.2">
      <c r="A763" s="193"/>
      <c r="B763" s="132"/>
      <c r="C763" s="132"/>
      <c r="D763" s="132"/>
      <c r="E763" s="132"/>
      <c r="F763" s="132"/>
      <c r="G763" s="132"/>
      <c r="H763" s="132"/>
      <c r="I763" s="132"/>
      <c r="J763" s="132"/>
      <c r="K763" s="132"/>
      <c r="L763" s="132"/>
    </row>
    <row r="764" spans="1:12" ht="13.15" customHeight="1" x14ac:dyDescent="0.2">
      <c r="A764" s="193"/>
      <c r="B764" s="132"/>
      <c r="C764" s="132"/>
      <c r="D764" s="132"/>
      <c r="E764" s="132"/>
      <c r="F764" s="132"/>
      <c r="G764" s="132"/>
      <c r="H764" s="132"/>
      <c r="I764" s="132"/>
      <c r="J764" s="132"/>
      <c r="K764" s="132"/>
      <c r="L764" s="132"/>
    </row>
    <row r="765" spans="1:12" ht="13.15" customHeight="1" x14ac:dyDescent="0.2">
      <c r="A765" s="193"/>
      <c r="B765" s="132"/>
      <c r="C765" s="132"/>
      <c r="D765" s="132"/>
      <c r="E765" s="132"/>
      <c r="F765" s="132"/>
      <c r="G765" s="132"/>
      <c r="H765" s="132"/>
      <c r="I765" s="132"/>
      <c r="J765" s="132"/>
      <c r="K765" s="132"/>
      <c r="L765" s="132"/>
    </row>
    <row r="766" spans="1:12" ht="13.15" customHeight="1" x14ac:dyDescent="0.2">
      <c r="A766" s="193"/>
      <c r="B766" s="132"/>
      <c r="C766" s="132"/>
      <c r="D766" s="132"/>
      <c r="E766" s="132"/>
      <c r="F766" s="132"/>
      <c r="G766" s="132"/>
      <c r="H766" s="132"/>
      <c r="I766" s="132"/>
      <c r="J766" s="132"/>
      <c r="K766" s="132"/>
      <c r="L766" s="132"/>
    </row>
    <row r="767" spans="1:12" ht="13.15" customHeight="1" x14ac:dyDescent="0.2">
      <c r="A767" s="193"/>
      <c r="B767" s="132"/>
      <c r="C767" s="132"/>
      <c r="D767" s="132"/>
      <c r="E767" s="132"/>
      <c r="F767" s="132"/>
      <c r="G767" s="132"/>
      <c r="H767" s="132"/>
      <c r="I767" s="132"/>
      <c r="J767" s="132"/>
      <c r="K767" s="132"/>
      <c r="L767" s="132"/>
    </row>
    <row r="768" spans="1:12" ht="13.15" customHeight="1" x14ac:dyDescent="0.2">
      <c r="A768" s="193"/>
      <c r="B768" s="132"/>
      <c r="C768" s="132"/>
      <c r="D768" s="132"/>
      <c r="E768" s="132"/>
      <c r="F768" s="132"/>
      <c r="G768" s="132"/>
      <c r="H768" s="132"/>
      <c r="I768" s="132"/>
      <c r="J768" s="132"/>
      <c r="K768" s="132"/>
      <c r="L768" s="132"/>
    </row>
    <row r="769" spans="1:12" ht="13.15" customHeight="1" x14ac:dyDescent="0.2">
      <c r="A769" s="193"/>
      <c r="B769" s="132"/>
      <c r="C769" s="132"/>
      <c r="D769" s="132"/>
      <c r="E769" s="132"/>
      <c r="F769" s="132"/>
      <c r="G769" s="132"/>
      <c r="H769" s="132"/>
      <c r="I769" s="132"/>
      <c r="J769" s="132"/>
      <c r="K769" s="132"/>
      <c r="L769" s="132"/>
    </row>
    <row r="770" spans="1:12" ht="13.15" customHeight="1" x14ac:dyDescent="0.2">
      <c r="A770" s="193"/>
      <c r="B770" s="132"/>
      <c r="C770" s="132"/>
      <c r="D770" s="132"/>
      <c r="E770" s="132"/>
      <c r="F770" s="132"/>
      <c r="G770" s="132"/>
      <c r="H770" s="132"/>
      <c r="I770" s="132"/>
      <c r="J770" s="132"/>
      <c r="K770" s="132"/>
      <c r="L770" s="132"/>
    </row>
    <row r="771" spans="1:12" ht="13.15" customHeight="1" x14ac:dyDescent="0.2">
      <c r="A771" s="193"/>
      <c r="B771" s="132"/>
      <c r="C771" s="132"/>
      <c r="D771" s="132"/>
      <c r="E771" s="132"/>
      <c r="F771" s="132"/>
      <c r="G771" s="132"/>
      <c r="H771" s="132"/>
      <c r="I771" s="132"/>
      <c r="J771" s="132"/>
      <c r="K771" s="132"/>
      <c r="L771" s="132"/>
    </row>
    <row r="772" spans="1:12" ht="13.15" customHeight="1" x14ac:dyDescent="0.2">
      <c r="A772" s="193"/>
      <c r="B772" s="132"/>
      <c r="C772" s="132"/>
      <c r="D772" s="132"/>
      <c r="E772" s="132"/>
      <c r="F772" s="132"/>
      <c r="G772" s="132"/>
      <c r="H772" s="132"/>
      <c r="I772" s="132"/>
      <c r="J772" s="132"/>
      <c r="K772" s="132"/>
      <c r="L772" s="132"/>
    </row>
    <row r="773" spans="1:12" ht="13.15" customHeight="1" x14ac:dyDescent="0.2">
      <c r="A773" s="193"/>
      <c r="B773" s="132"/>
      <c r="C773" s="132"/>
      <c r="D773" s="132"/>
      <c r="E773" s="132"/>
      <c r="F773" s="132"/>
      <c r="G773" s="132"/>
      <c r="H773" s="132"/>
      <c r="I773" s="132"/>
      <c r="J773" s="132"/>
      <c r="K773" s="132"/>
      <c r="L773" s="132"/>
    </row>
    <row r="774" spans="1:12" ht="13.15" customHeight="1" x14ac:dyDescent="0.2">
      <c r="A774" s="193"/>
      <c r="B774" s="132"/>
      <c r="C774" s="132"/>
      <c r="D774" s="132"/>
      <c r="E774" s="132"/>
      <c r="F774" s="132"/>
      <c r="G774" s="132"/>
      <c r="H774" s="132"/>
      <c r="I774" s="132"/>
      <c r="J774" s="132"/>
      <c r="K774" s="132"/>
      <c r="L774" s="132"/>
    </row>
    <row r="775" spans="1:12" ht="13.15" customHeight="1" x14ac:dyDescent="0.2">
      <c r="A775" s="193"/>
      <c r="B775" s="132"/>
      <c r="C775" s="132"/>
      <c r="D775" s="132"/>
      <c r="E775" s="132"/>
      <c r="F775" s="132"/>
      <c r="G775" s="132"/>
      <c r="H775" s="132"/>
      <c r="I775" s="132"/>
      <c r="J775" s="132"/>
      <c r="K775" s="132"/>
      <c r="L775" s="132"/>
    </row>
    <row r="776" spans="1:12" ht="13.15" customHeight="1" x14ac:dyDescent="0.2">
      <c r="A776" s="193"/>
      <c r="B776" s="132"/>
      <c r="C776" s="132"/>
      <c r="D776" s="132"/>
      <c r="E776" s="132"/>
      <c r="F776" s="132"/>
      <c r="G776" s="132"/>
      <c r="H776" s="132"/>
      <c r="I776" s="132"/>
      <c r="J776" s="132"/>
      <c r="K776" s="132"/>
      <c r="L776" s="132"/>
    </row>
    <row r="777" spans="1:12" ht="13.15" customHeight="1" x14ac:dyDescent="0.2">
      <c r="A777" s="193"/>
      <c r="B777" s="132"/>
      <c r="C777" s="132"/>
      <c r="D777" s="132"/>
      <c r="E777" s="132"/>
      <c r="F777" s="132"/>
      <c r="G777" s="132"/>
      <c r="H777" s="132"/>
      <c r="I777" s="132"/>
      <c r="J777" s="132"/>
      <c r="K777" s="132"/>
      <c r="L777" s="132"/>
    </row>
    <row r="778" spans="1:12" ht="13.15" customHeight="1" x14ac:dyDescent="0.2">
      <c r="A778" s="193"/>
      <c r="B778" s="132"/>
      <c r="C778" s="132"/>
      <c r="D778" s="132"/>
      <c r="E778" s="132"/>
      <c r="F778" s="132"/>
      <c r="G778" s="132"/>
      <c r="H778" s="132"/>
      <c r="I778" s="132"/>
      <c r="J778" s="132"/>
      <c r="K778" s="132"/>
      <c r="L778" s="132"/>
    </row>
    <row r="779" spans="1:12" ht="13.15" customHeight="1" x14ac:dyDescent="0.2">
      <c r="A779" s="193"/>
      <c r="B779" s="132"/>
      <c r="C779" s="132"/>
      <c r="D779" s="132"/>
      <c r="E779" s="132"/>
      <c r="F779" s="132"/>
      <c r="G779" s="132"/>
      <c r="H779" s="132"/>
      <c r="I779" s="132"/>
      <c r="J779" s="132"/>
      <c r="K779" s="132"/>
      <c r="L779" s="132"/>
    </row>
    <row r="780" spans="1:12" ht="13.15" customHeight="1" x14ac:dyDescent="0.2">
      <c r="A780" s="193"/>
      <c r="B780" s="132"/>
      <c r="C780" s="132"/>
      <c r="D780" s="132"/>
      <c r="E780" s="132"/>
      <c r="F780" s="132"/>
      <c r="G780" s="132"/>
      <c r="H780" s="132"/>
      <c r="I780" s="132"/>
      <c r="J780" s="132"/>
      <c r="K780" s="132"/>
      <c r="L780" s="132"/>
    </row>
    <row r="781" spans="1:12" ht="13.15" customHeight="1" x14ac:dyDescent="0.2">
      <c r="A781" s="193"/>
      <c r="B781" s="132"/>
      <c r="C781" s="132"/>
      <c r="D781" s="132"/>
      <c r="E781" s="132"/>
      <c r="F781" s="132"/>
      <c r="G781" s="132"/>
      <c r="H781" s="132"/>
      <c r="I781" s="132"/>
      <c r="J781" s="132"/>
      <c r="K781" s="132"/>
      <c r="L781" s="132"/>
    </row>
    <row r="782" spans="1:12" ht="13.15" customHeight="1" x14ac:dyDescent="0.2">
      <c r="A782" s="193"/>
      <c r="B782" s="132"/>
      <c r="C782" s="132"/>
      <c r="D782" s="132"/>
      <c r="E782" s="132"/>
      <c r="F782" s="132"/>
      <c r="G782" s="132"/>
      <c r="H782" s="132"/>
      <c r="I782" s="132"/>
      <c r="J782" s="132"/>
      <c r="K782" s="132"/>
      <c r="L782" s="132"/>
    </row>
    <row r="783" spans="1:12" ht="13.15" customHeight="1" x14ac:dyDescent="0.2">
      <c r="A783" s="193"/>
      <c r="B783" s="132"/>
      <c r="C783" s="132"/>
      <c r="D783" s="132"/>
      <c r="E783" s="132"/>
      <c r="F783" s="132"/>
      <c r="G783" s="132"/>
      <c r="H783" s="132"/>
      <c r="I783" s="132"/>
      <c r="J783" s="132"/>
      <c r="K783" s="132"/>
      <c r="L783" s="132"/>
    </row>
    <row r="784" spans="1:12" ht="13.15" customHeight="1" x14ac:dyDescent="0.2">
      <c r="A784" s="193"/>
      <c r="B784" s="132"/>
      <c r="C784" s="132"/>
      <c r="D784" s="132"/>
      <c r="E784" s="132"/>
      <c r="F784" s="132"/>
      <c r="G784" s="132"/>
      <c r="H784" s="132"/>
      <c r="I784" s="132"/>
      <c r="J784" s="132"/>
      <c r="K784" s="132"/>
      <c r="L784" s="132"/>
    </row>
    <row r="785" spans="1:12" ht="13.15" customHeight="1" x14ac:dyDescent="0.2">
      <c r="A785" s="193"/>
      <c r="B785" s="132"/>
      <c r="C785" s="132"/>
      <c r="D785" s="132"/>
      <c r="E785" s="132"/>
      <c r="F785" s="132"/>
      <c r="G785" s="132"/>
      <c r="H785" s="132"/>
      <c r="I785" s="132"/>
      <c r="J785" s="132"/>
      <c r="K785" s="132"/>
      <c r="L785" s="132"/>
    </row>
    <row r="786" spans="1:12" ht="13.15" customHeight="1" x14ac:dyDescent="0.2">
      <c r="A786" s="193"/>
      <c r="B786" s="132"/>
      <c r="C786" s="132"/>
      <c r="D786" s="132"/>
      <c r="E786" s="132"/>
      <c r="F786" s="132"/>
      <c r="G786" s="132"/>
      <c r="H786" s="132"/>
      <c r="I786" s="132"/>
      <c r="J786" s="132"/>
      <c r="K786" s="132"/>
      <c r="L786" s="132"/>
    </row>
    <row r="787" spans="1:12" ht="13.15" customHeight="1" x14ac:dyDescent="0.2">
      <c r="A787" s="193"/>
      <c r="B787" s="132"/>
      <c r="C787" s="132"/>
      <c r="D787" s="132"/>
      <c r="E787" s="132"/>
      <c r="F787" s="132"/>
      <c r="G787" s="132"/>
      <c r="H787" s="132"/>
      <c r="I787" s="132"/>
      <c r="J787" s="132"/>
      <c r="K787" s="132"/>
      <c r="L787" s="132"/>
    </row>
    <row r="788" spans="1:12" ht="13.15" customHeight="1" x14ac:dyDescent="0.2">
      <c r="A788" s="193"/>
      <c r="B788" s="132"/>
      <c r="C788" s="132"/>
      <c r="D788" s="132"/>
      <c r="E788" s="132"/>
      <c r="F788" s="132"/>
      <c r="G788" s="132"/>
      <c r="H788" s="132"/>
      <c r="I788" s="132"/>
      <c r="J788" s="132"/>
      <c r="K788" s="132"/>
      <c r="L788" s="132"/>
    </row>
    <row r="789" spans="1:12" ht="13.15" customHeight="1" x14ac:dyDescent="0.2">
      <c r="A789" s="193"/>
      <c r="B789" s="132"/>
      <c r="C789" s="132"/>
      <c r="D789" s="132"/>
      <c r="E789" s="132"/>
      <c r="F789" s="132"/>
      <c r="G789" s="132"/>
      <c r="H789" s="132"/>
      <c r="I789" s="132"/>
      <c r="J789" s="132"/>
      <c r="K789" s="132"/>
      <c r="L789" s="132"/>
    </row>
    <row r="790" spans="1:12" ht="13.15" customHeight="1" x14ac:dyDescent="0.2">
      <c r="A790" s="193"/>
      <c r="B790" s="132"/>
      <c r="C790" s="132"/>
      <c r="D790" s="132"/>
      <c r="E790" s="132"/>
      <c r="F790" s="132"/>
      <c r="G790" s="132"/>
      <c r="H790" s="132"/>
      <c r="I790" s="132"/>
      <c r="J790" s="132"/>
      <c r="K790" s="132"/>
      <c r="L790" s="132"/>
    </row>
    <row r="791" spans="1:12" ht="13.15" customHeight="1" x14ac:dyDescent="0.2">
      <c r="A791" s="193"/>
      <c r="B791" s="132"/>
      <c r="C791" s="132"/>
      <c r="D791" s="132"/>
      <c r="E791" s="132"/>
      <c r="F791" s="132"/>
      <c r="G791" s="132"/>
      <c r="H791" s="132"/>
      <c r="I791" s="132"/>
      <c r="J791" s="132"/>
      <c r="K791" s="132"/>
      <c r="L791" s="132"/>
    </row>
    <row r="792" spans="1:12" ht="13.15" customHeight="1" x14ac:dyDescent="0.2">
      <c r="A792" s="193"/>
      <c r="B792" s="132"/>
      <c r="C792" s="132"/>
      <c r="D792" s="132"/>
      <c r="E792" s="132"/>
      <c r="F792" s="132"/>
      <c r="G792" s="132"/>
      <c r="H792" s="132"/>
      <c r="I792" s="132"/>
      <c r="J792" s="132"/>
      <c r="K792" s="132"/>
      <c r="L792" s="132"/>
    </row>
    <row r="793" spans="1:12" ht="13.15" customHeight="1" x14ac:dyDescent="0.2">
      <c r="A793" s="193"/>
      <c r="B793" s="132"/>
      <c r="C793" s="132"/>
      <c r="D793" s="132"/>
      <c r="E793" s="132"/>
      <c r="F793" s="132"/>
      <c r="G793" s="132"/>
      <c r="H793" s="132"/>
      <c r="I793" s="132"/>
      <c r="J793" s="132"/>
      <c r="K793" s="132"/>
      <c r="L793" s="132"/>
    </row>
    <row r="794" spans="1:12" ht="13.15" customHeight="1" x14ac:dyDescent="0.2">
      <c r="A794" s="193"/>
      <c r="B794" s="132"/>
      <c r="C794" s="132"/>
      <c r="D794" s="132"/>
      <c r="E794" s="132"/>
      <c r="F794" s="132"/>
      <c r="G794" s="132"/>
      <c r="H794" s="132"/>
      <c r="I794" s="132"/>
      <c r="J794" s="132"/>
      <c r="K794" s="132"/>
      <c r="L794" s="132"/>
    </row>
    <row r="795" spans="1:12" ht="13.15" customHeight="1" x14ac:dyDescent="0.2">
      <c r="A795" s="193"/>
      <c r="B795" s="132"/>
      <c r="C795" s="132"/>
      <c r="D795" s="132"/>
      <c r="E795" s="132"/>
      <c r="F795" s="132"/>
      <c r="G795" s="132"/>
      <c r="H795" s="132"/>
      <c r="I795" s="132"/>
      <c r="J795" s="132"/>
      <c r="K795" s="132"/>
      <c r="L795" s="132"/>
    </row>
    <row r="796" spans="1:12" ht="13.15" customHeight="1" x14ac:dyDescent="0.2">
      <c r="A796" s="193"/>
      <c r="B796" s="132"/>
      <c r="C796" s="132"/>
      <c r="D796" s="132"/>
      <c r="E796" s="132"/>
      <c r="F796" s="132"/>
      <c r="G796" s="132"/>
      <c r="H796" s="132"/>
      <c r="I796" s="132"/>
      <c r="J796" s="132"/>
      <c r="K796" s="132"/>
      <c r="L796" s="132"/>
    </row>
    <row r="797" spans="1:12" ht="13.15" customHeight="1" x14ac:dyDescent="0.2">
      <c r="A797" s="193"/>
      <c r="B797" s="132"/>
      <c r="C797" s="132"/>
      <c r="D797" s="132"/>
      <c r="E797" s="132"/>
      <c r="F797" s="132"/>
      <c r="G797" s="132"/>
      <c r="H797" s="132"/>
      <c r="I797" s="132"/>
      <c r="J797" s="132"/>
      <c r="K797" s="132"/>
      <c r="L797" s="132"/>
    </row>
    <row r="798" spans="1:12" ht="13.15" customHeight="1" x14ac:dyDescent="0.2">
      <c r="A798" s="193"/>
      <c r="B798" s="132"/>
      <c r="C798" s="132"/>
      <c r="D798" s="132"/>
      <c r="E798" s="132"/>
      <c r="F798" s="132"/>
      <c r="G798" s="132"/>
      <c r="H798" s="132"/>
      <c r="I798" s="132"/>
      <c r="J798" s="132"/>
      <c r="K798" s="132"/>
      <c r="L798" s="132"/>
    </row>
    <row r="799" spans="1:12" ht="13.15" customHeight="1" x14ac:dyDescent="0.2">
      <c r="A799" s="193"/>
      <c r="B799" s="132"/>
      <c r="C799" s="132"/>
      <c r="D799" s="132"/>
      <c r="E799" s="132"/>
      <c r="F799" s="132"/>
      <c r="G799" s="132"/>
      <c r="H799" s="132"/>
      <c r="I799" s="132"/>
      <c r="J799" s="132"/>
      <c r="K799" s="132"/>
      <c r="L799" s="132"/>
    </row>
    <row r="800" spans="1:12" ht="13.15" customHeight="1" x14ac:dyDescent="0.2">
      <c r="A800" s="193"/>
      <c r="B800" s="132"/>
      <c r="C800" s="132"/>
      <c r="D800" s="132"/>
      <c r="E800" s="132"/>
      <c r="F800" s="132"/>
      <c r="G800" s="132"/>
      <c r="H800" s="132"/>
      <c r="I800" s="132"/>
      <c r="J800" s="132"/>
      <c r="K800" s="132"/>
      <c r="L800" s="132"/>
    </row>
    <row r="801" spans="1:12" ht="13.15" customHeight="1" x14ac:dyDescent="0.2">
      <c r="A801" s="193"/>
      <c r="B801" s="132"/>
      <c r="C801" s="132"/>
      <c r="D801" s="132"/>
      <c r="E801" s="132"/>
      <c r="F801" s="132"/>
      <c r="G801" s="132"/>
      <c r="H801" s="132"/>
      <c r="I801" s="132"/>
      <c r="J801" s="132"/>
      <c r="K801" s="132"/>
      <c r="L801" s="132"/>
    </row>
    <row r="802" spans="1:12" ht="13.15" customHeight="1" x14ac:dyDescent="0.2">
      <c r="A802" s="193"/>
      <c r="B802" s="132"/>
      <c r="C802" s="132"/>
      <c r="D802" s="132"/>
      <c r="E802" s="132"/>
      <c r="F802" s="132"/>
      <c r="G802" s="132"/>
      <c r="H802" s="132"/>
      <c r="I802" s="132"/>
      <c r="J802" s="132"/>
      <c r="K802" s="132"/>
      <c r="L802" s="132"/>
    </row>
    <row r="803" spans="1:12" ht="13.15" customHeight="1" x14ac:dyDescent="0.2">
      <c r="A803" s="193"/>
      <c r="B803" s="132"/>
      <c r="C803" s="132"/>
      <c r="D803" s="132"/>
      <c r="E803" s="132"/>
      <c r="F803" s="132"/>
      <c r="G803" s="132"/>
      <c r="H803" s="132"/>
      <c r="I803" s="132"/>
      <c r="J803" s="132"/>
      <c r="K803" s="132"/>
      <c r="L803" s="132"/>
    </row>
    <row r="804" spans="1:12" ht="13.15" customHeight="1" x14ac:dyDescent="0.2">
      <c r="A804" s="193"/>
      <c r="B804" s="132"/>
      <c r="C804" s="132"/>
      <c r="D804" s="132"/>
      <c r="E804" s="132"/>
      <c r="F804" s="132"/>
      <c r="G804" s="132"/>
      <c r="H804" s="132"/>
      <c r="I804" s="132"/>
      <c r="J804" s="132"/>
      <c r="K804" s="132"/>
      <c r="L804" s="132"/>
    </row>
    <row r="805" spans="1:12" ht="13.15" customHeight="1" x14ac:dyDescent="0.2">
      <c r="A805" s="193"/>
      <c r="B805" s="132"/>
      <c r="C805" s="132"/>
      <c r="D805" s="132"/>
      <c r="E805" s="132"/>
      <c r="F805" s="132"/>
      <c r="G805" s="132"/>
      <c r="H805" s="132"/>
      <c r="I805" s="132"/>
      <c r="J805" s="132"/>
      <c r="K805" s="132"/>
      <c r="L805" s="132"/>
    </row>
    <row r="806" spans="1:12" ht="13.15" customHeight="1" x14ac:dyDescent="0.2">
      <c r="A806" s="193"/>
      <c r="B806" s="132"/>
      <c r="C806" s="132"/>
      <c r="D806" s="132"/>
      <c r="E806" s="132"/>
      <c r="F806" s="132"/>
      <c r="G806" s="132"/>
      <c r="H806" s="132"/>
      <c r="I806" s="132"/>
      <c r="J806" s="132"/>
      <c r="K806" s="132"/>
      <c r="L806" s="132"/>
    </row>
    <row r="807" spans="1:12" ht="13.15" customHeight="1" x14ac:dyDescent="0.2">
      <c r="A807" s="193"/>
      <c r="B807" s="132"/>
      <c r="C807" s="132"/>
      <c r="D807" s="132"/>
      <c r="E807" s="132"/>
      <c r="F807" s="132"/>
      <c r="G807" s="132"/>
      <c r="H807" s="132"/>
      <c r="I807" s="132"/>
      <c r="J807" s="132"/>
      <c r="K807" s="132"/>
      <c r="L807" s="132"/>
    </row>
    <row r="808" spans="1:12" ht="13.15" customHeight="1" x14ac:dyDescent="0.2">
      <c r="A808" s="193"/>
      <c r="B808" s="132"/>
      <c r="C808" s="132"/>
      <c r="D808" s="132"/>
      <c r="E808" s="132"/>
      <c r="F808" s="132"/>
      <c r="G808" s="132"/>
      <c r="H808" s="132"/>
      <c r="I808" s="132"/>
      <c r="J808" s="132"/>
      <c r="K808" s="132"/>
      <c r="L808" s="132"/>
    </row>
    <row r="809" spans="1:12" ht="13.15" customHeight="1" x14ac:dyDescent="0.2">
      <c r="A809" s="193"/>
      <c r="B809" s="132"/>
      <c r="C809" s="132"/>
      <c r="D809" s="132"/>
      <c r="E809" s="132"/>
      <c r="F809" s="132"/>
      <c r="G809" s="132"/>
      <c r="H809" s="132"/>
      <c r="I809" s="132"/>
      <c r="J809" s="132"/>
      <c r="K809" s="132"/>
      <c r="L809" s="132"/>
    </row>
    <row r="810" spans="1:12" ht="13.15" customHeight="1" x14ac:dyDescent="0.2">
      <c r="A810" s="193"/>
      <c r="B810" s="132"/>
      <c r="C810" s="132"/>
      <c r="D810" s="132"/>
      <c r="E810" s="132"/>
      <c r="F810" s="132"/>
      <c r="G810" s="132"/>
      <c r="H810" s="132"/>
      <c r="I810" s="132"/>
      <c r="J810" s="132"/>
      <c r="K810" s="132"/>
      <c r="L810" s="132"/>
    </row>
    <row r="811" spans="1:12" ht="13.15" customHeight="1" x14ac:dyDescent="0.2">
      <c r="A811" s="193"/>
      <c r="B811" s="132"/>
      <c r="C811" s="132"/>
      <c r="D811" s="132"/>
      <c r="E811" s="132"/>
      <c r="F811" s="132"/>
      <c r="G811" s="132"/>
      <c r="H811" s="132"/>
      <c r="I811" s="132"/>
      <c r="J811" s="132"/>
      <c r="K811" s="132"/>
      <c r="L811" s="132"/>
    </row>
    <row r="812" spans="1:12" ht="13.15" customHeight="1" x14ac:dyDescent="0.2">
      <c r="A812" s="193"/>
      <c r="B812" s="132"/>
      <c r="C812" s="132"/>
      <c r="D812" s="132"/>
      <c r="E812" s="132"/>
      <c r="F812" s="132"/>
      <c r="G812" s="132"/>
      <c r="H812" s="132"/>
      <c r="I812" s="132"/>
      <c r="J812" s="132"/>
      <c r="K812" s="132"/>
      <c r="L812" s="132"/>
    </row>
    <row r="813" spans="1:12" ht="13.15" customHeight="1" x14ac:dyDescent="0.2">
      <c r="A813" s="193"/>
      <c r="B813" s="132"/>
      <c r="C813" s="132"/>
      <c r="D813" s="132"/>
      <c r="E813" s="132"/>
      <c r="F813" s="132"/>
      <c r="G813" s="132"/>
      <c r="H813" s="132"/>
      <c r="I813" s="132"/>
      <c r="J813" s="132"/>
      <c r="K813" s="132"/>
      <c r="L813" s="132"/>
    </row>
    <row r="814" spans="1:12" ht="13.15" customHeight="1" x14ac:dyDescent="0.2">
      <c r="A814" s="193"/>
      <c r="B814" s="132"/>
      <c r="C814" s="132"/>
      <c r="D814" s="132"/>
      <c r="E814" s="132"/>
      <c r="F814" s="132"/>
      <c r="G814" s="132"/>
      <c r="H814" s="132"/>
      <c r="I814" s="132"/>
      <c r="J814" s="132"/>
      <c r="K814" s="132"/>
      <c r="L814" s="132"/>
    </row>
    <row r="815" spans="1:12" ht="13.15" customHeight="1" x14ac:dyDescent="0.2">
      <c r="A815" s="193"/>
      <c r="B815" s="132"/>
      <c r="C815" s="132"/>
      <c r="D815" s="132"/>
      <c r="E815" s="132"/>
      <c r="F815" s="132"/>
      <c r="G815" s="132"/>
      <c r="H815" s="132"/>
      <c r="I815" s="132"/>
      <c r="J815" s="132"/>
      <c r="K815" s="132"/>
      <c r="L815" s="132"/>
    </row>
    <row r="816" spans="1:12" ht="13.15" customHeight="1" x14ac:dyDescent="0.2">
      <c r="A816" s="193"/>
      <c r="B816" s="132"/>
      <c r="C816" s="132"/>
      <c r="D816" s="132"/>
      <c r="E816" s="132"/>
      <c r="F816" s="132"/>
      <c r="G816" s="132"/>
      <c r="H816" s="132"/>
      <c r="I816" s="132"/>
      <c r="J816" s="132"/>
      <c r="K816" s="132"/>
      <c r="L816" s="132"/>
    </row>
    <row r="817" spans="1:12" ht="13.15" customHeight="1" x14ac:dyDescent="0.2">
      <c r="A817" s="193"/>
      <c r="B817" s="132"/>
      <c r="C817" s="132"/>
      <c r="D817" s="132"/>
      <c r="E817" s="132"/>
      <c r="F817" s="132"/>
      <c r="G817" s="132"/>
      <c r="H817" s="132"/>
      <c r="I817" s="132"/>
      <c r="J817" s="132"/>
      <c r="K817" s="132"/>
      <c r="L817" s="132"/>
    </row>
    <row r="818" spans="1:12" ht="13.15" customHeight="1" x14ac:dyDescent="0.2">
      <c r="A818" s="193"/>
      <c r="B818" s="132"/>
      <c r="C818" s="132"/>
      <c r="D818" s="132"/>
      <c r="E818" s="132"/>
      <c r="F818" s="132"/>
      <c r="G818" s="132"/>
      <c r="H818" s="132"/>
      <c r="I818" s="132"/>
      <c r="J818" s="132"/>
      <c r="K818" s="132"/>
      <c r="L818" s="132"/>
    </row>
    <row r="819" spans="1:12" ht="13.15" customHeight="1" x14ac:dyDescent="0.2">
      <c r="A819" s="193"/>
      <c r="B819" s="132"/>
      <c r="C819" s="132"/>
      <c r="D819" s="132"/>
      <c r="E819" s="132"/>
      <c r="F819" s="132"/>
      <c r="G819" s="132"/>
      <c r="H819" s="132"/>
      <c r="I819" s="132"/>
      <c r="J819" s="132"/>
      <c r="K819" s="132"/>
      <c r="L819" s="132"/>
    </row>
    <row r="820" spans="1:12" ht="13.15" customHeight="1" x14ac:dyDescent="0.2">
      <c r="A820" s="193"/>
      <c r="B820" s="132"/>
      <c r="C820" s="132"/>
      <c r="D820" s="132"/>
      <c r="E820" s="132"/>
      <c r="F820" s="132"/>
      <c r="G820" s="132"/>
      <c r="H820" s="132"/>
      <c r="I820" s="132"/>
      <c r="J820" s="132"/>
      <c r="K820" s="132"/>
      <c r="L820" s="132"/>
    </row>
    <row r="821" spans="1:12" ht="13.15" customHeight="1" x14ac:dyDescent="0.2">
      <c r="A821" s="193"/>
      <c r="B821" s="132"/>
      <c r="C821" s="132"/>
      <c r="D821" s="132"/>
      <c r="E821" s="132"/>
      <c r="F821" s="132"/>
      <c r="G821" s="132"/>
      <c r="H821" s="132"/>
      <c r="I821" s="132"/>
      <c r="J821" s="132"/>
      <c r="K821" s="132"/>
      <c r="L821" s="132"/>
    </row>
    <row r="822" spans="1:12" ht="13.15" customHeight="1" x14ac:dyDescent="0.2">
      <c r="A822" s="193"/>
      <c r="B822" s="132"/>
      <c r="C822" s="132"/>
      <c r="D822" s="132"/>
      <c r="E822" s="132"/>
      <c r="F822" s="132"/>
      <c r="G822" s="132"/>
      <c r="H822" s="132"/>
      <c r="I822" s="132"/>
      <c r="J822" s="132"/>
      <c r="K822" s="132"/>
      <c r="L822" s="132"/>
    </row>
    <row r="823" spans="1:12" ht="13.15" customHeight="1" x14ac:dyDescent="0.2">
      <c r="A823" s="193"/>
      <c r="B823" s="132"/>
      <c r="C823" s="132"/>
      <c r="D823" s="132"/>
      <c r="E823" s="132"/>
      <c r="F823" s="132"/>
      <c r="G823" s="132"/>
      <c r="H823" s="132"/>
      <c r="I823" s="132"/>
      <c r="J823" s="132"/>
      <c r="K823" s="132"/>
      <c r="L823" s="132"/>
    </row>
    <row r="824" spans="1:12" ht="13.15" customHeight="1" x14ac:dyDescent="0.2">
      <c r="A824" s="193"/>
      <c r="B824" s="132"/>
      <c r="C824" s="132"/>
      <c r="D824" s="132"/>
      <c r="E824" s="132"/>
      <c r="F824" s="132"/>
      <c r="G824" s="132"/>
      <c r="H824" s="132"/>
      <c r="I824" s="132"/>
      <c r="J824" s="132"/>
      <c r="K824" s="132"/>
      <c r="L824" s="132"/>
    </row>
    <row r="825" spans="1:12" ht="13.15" customHeight="1" x14ac:dyDescent="0.2">
      <c r="A825" s="193"/>
      <c r="B825" s="132"/>
      <c r="C825" s="132"/>
      <c r="D825" s="132"/>
      <c r="E825" s="132"/>
      <c r="F825" s="132"/>
      <c r="G825" s="132"/>
      <c r="H825" s="132"/>
      <c r="I825" s="132"/>
      <c r="J825" s="132"/>
      <c r="K825" s="132"/>
      <c r="L825" s="132"/>
    </row>
    <row r="826" spans="1:12" ht="13.15" customHeight="1" x14ac:dyDescent="0.2">
      <c r="A826" s="193"/>
      <c r="B826" s="132"/>
      <c r="C826" s="132"/>
      <c r="D826" s="132"/>
      <c r="E826" s="132"/>
      <c r="F826" s="132"/>
      <c r="G826" s="132"/>
      <c r="H826" s="132"/>
      <c r="I826" s="132"/>
      <c r="J826" s="132"/>
      <c r="K826" s="132"/>
      <c r="L826" s="132"/>
    </row>
    <row r="827" spans="1:12" ht="13.15" customHeight="1" x14ac:dyDescent="0.2">
      <c r="A827" s="193"/>
      <c r="B827" s="132"/>
      <c r="C827" s="132"/>
      <c r="D827" s="132"/>
      <c r="E827" s="132"/>
      <c r="F827" s="132"/>
      <c r="G827" s="132"/>
      <c r="H827" s="132"/>
      <c r="I827" s="132"/>
      <c r="J827" s="132"/>
      <c r="K827" s="132"/>
      <c r="L827" s="132"/>
    </row>
    <row r="828" spans="1:12" ht="13.15" customHeight="1" x14ac:dyDescent="0.2">
      <c r="A828" s="193"/>
      <c r="B828" s="132"/>
      <c r="C828" s="132"/>
      <c r="D828" s="132"/>
      <c r="E828" s="132"/>
      <c r="F828" s="132"/>
      <c r="G828" s="132"/>
      <c r="H828" s="132"/>
      <c r="I828" s="132"/>
      <c r="J828" s="132"/>
      <c r="K828" s="132"/>
      <c r="L828" s="132"/>
    </row>
    <row r="829" spans="1:12" ht="13.15" customHeight="1" x14ac:dyDescent="0.2">
      <c r="A829" s="193"/>
      <c r="B829" s="132"/>
      <c r="C829" s="132"/>
      <c r="D829" s="132"/>
      <c r="E829" s="132"/>
      <c r="F829" s="132"/>
      <c r="G829" s="132"/>
      <c r="H829" s="132"/>
      <c r="I829" s="132"/>
      <c r="J829" s="132"/>
      <c r="K829" s="132"/>
      <c r="L829" s="132"/>
    </row>
    <row r="830" spans="1:12" ht="13.15" customHeight="1" x14ac:dyDescent="0.2">
      <c r="A830" s="193"/>
      <c r="B830" s="132"/>
      <c r="C830" s="132"/>
      <c r="D830" s="132"/>
      <c r="E830" s="132"/>
      <c r="F830" s="132"/>
      <c r="G830" s="132"/>
      <c r="H830" s="132"/>
      <c r="I830" s="132"/>
      <c r="J830" s="132"/>
      <c r="K830" s="132"/>
      <c r="L830" s="132"/>
    </row>
    <row r="831" spans="1:12" ht="13.15" customHeight="1" x14ac:dyDescent="0.2">
      <c r="A831" s="193"/>
      <c r="B831" s="132"/>
      <c r="C831" s="132"/>
      <c r="D831" s="132"/>
      <c r="E831" s="132"/>
      <c r="F831" s="132"/>
      <c r="G831" s="132"/>
      <c r="H831" s="132"/>
      <c r="I831" s="132"/>
      <c r="J831" s="132"/>
      <c r="K831" s="132"/>
      <c r="L831" s="132"/>
    </row>
    <row r="832" spans="1:12" ht="13.15" customHeight="1" x14ac:dyDescent="0.2">
      <c r="A832" s="193"/>
      <c r="B832" s="132"/>
      <c r="C832" s="132"/>
      <c r="D832" s="132"/>
      <c r="E832" s="132"/>
      <c r="F832" s="132"/>
      <c r="G832" s="132"/>
      <c r="H832" s="132"/>
      <c r="I832" s="132"/>
      <c r="J832" s="132"/>
      <c r="K832" s="132"/>
      <c r="L832" s="132"/>
    </row>
    <row r="833" spans="1:12" ht="13.15" customHeight="1" x14ac:dyDescent="0.2">
      <c r="A833" s="193"/>
      <c r="B833" s="132"/>
      <c r="C833" s="132"/>
      <c r="D833" s="132"/>
      <c r="E833" s="132"/>
      <c r="F833" s="132"/>
      <c r="G833" s="132"/>
      <c r="H833" s="132"/>
      <c r="I833" s="132"/>
      <c r="J833" s="132"/>
      <c r="K833" s="132"/>
      <c r="L833" s="132"/>
    </row>
    <row r="834" spans="1:12" ht="13.15" customHeight="1" x14ac:dyDescent="0.2">
      <c r="A834" s="193"/>
      <c r="B834" s="132"/>
      <c r="C834" s="132"/>
      <c r="D834" s="132"/>
      <c r="E834" s="132"/>
      <c r="F834" s="132"/>
      <c r="G834" s="132"/>
      <c r="H834" s="132"/>
      <c r="I834" s="132"/>
      <c r="J834" s="132"/>
      <c r="K834" s="132"/>
      <c r="L834" s="132"/>
    </row>
    <row r="835" spans="1:12" ht="13.15" customHeight="1" x14ac:dyDescent="0.2">
      <c r="A835" s="193"/>
      <c r="B835" s="132"/>
      <c r="C835" s="132"/>
      <c r="D835" s="132"/>
      <c r="E835" s="132"/>
      <c r="F835" s="132"/>
      <c r="G835" s="132"/>
      <c r="H835" s="132"/>
      <c r="I835" s="132"/>
      <c r="J835" s="132"/>
      <c r="K835" s="132"/>
      <c r="L835" s="132"/>
    </row>
    <row r="836" spans="1:12" ht="13.15" customHeight="1" x14ac:dyDescent="0.2">
      <c r="A836" s="193"/>
      <c r="B836" s="132"/>
      <c r="C836" s="132"/>
      <c r="D836" s="132"/>
      <c r="E836" s="132"/>
      <c r="F836" s="132"/>
      <c r="G836" s="132"/>
      <c r="H836" s="132"/>
      <c r="I836" s="132"/>
      <c r="J836" s="132"/>
      <c r="K836" s="132"/>
      <c r="L836" s="132"/>
    </row>
    <row r="837" spans="1:12" ht="13.15" customHeight="1" x14ac:dyDescent="0.2">
      <c r="A837" s="193"/>
      <c r="B837" s="132"/>
      <c r="C837" s="132"/>
      <c r="D837" s="132"/>
      <c r="E837" s="132"/>
      <c r="F837" s="132"/>
      <c r="G837" s="132"/>
      <c r="H837" s="132"/>
      <c r="I837" s="132"/>
      <c r="J837" s="132"/>
      <c r="K837" s="132"/>
      <c r="L837" s="132"/>
    </row>
    <row r="838" spans="1:12" ht="13.15" customHeight="1" x14ac:dyDescent="0.2">
      <c r="A838" s="193"/>
      <c r="B838" s="132"/>
      <c r="C838" s="132"/>
      <c r="D838" s="132"/>
      <c r="E838" s="132"/>
      <c r="F838" s="132"/>
      <c r="G838" s="132"/>
      <c r="H838" s="132"/>
      <c r="I838" s="132"/>
      <c r="J838" s="132"/>
      <c r="K838" s="132"/>
      <c r="L838" s="132"/>
    </row>
    <row r="839" spans="1:12" ht="13.15" customHeight="1" x14ac:dyDescent="0.2">
      <c r="A839" s="193"/>
      <c r="B839" s="132"/>
      <c r="C839" s="132"/>
      <c r="D839" s="132"/>
      <c r="E839" s="132"/>
      <c r="F839" s="132"/>
      <c r="G839" s="132"/>
      <c r="H839" s="132"/>
      <c r="I839" s="132"/>
      <c r="J839" s="132"/>
      <c r="K839" s="132"/>
      <c r="L839" s="132"/>
    </row>
    <row r="840" spans="1:12" ht="13.15" customHeight="1" x14ac:dyDescent="0.2">
      <c r="A840" s="193"/>
      <c r="B840" s="132"/>
      <c r="C840" s="132"/>
      <c r="D840" s="132"/>
      <c r="E840" s="132"/>
      <c r="F840" s="132"/>
      <c r="G840" s="132"/>
      <c r="H840" s="132"/>
      <c r="I840" s="132"/>
      <c r="J840" s="132"/>
      <c r="K840" s="132"/>
      <c r="L840" s="132"/>
    </row>
    <row r="841" spans="1:12" ht="13.15" customHeight="1" x14ac:dyDescent="0.2">
      <c r="A841" s="193"/>
      <c r="B841" s="132"/>
      <c r="C841" s="132"/>
      <c r="D841" s="132"/>
      <c r="E841" s="132"/>
      <c r="F841" s="132"/>
      <c r="G841" s="132"/>
      <c r="H841" s="132"/>
      <c r="I841" s="132"/>
      <c r="J841" s="132"/>
      <c r="K841" s="132"/>
      <c r="L841" s="132"/>
    </row>
    <row r="842" spans="1:12" ht="13.15" customHeight="1" x14ac:dyDescent="0.2">
      <c r="A842" s="193"/>
      <c r="B842" s="132"/>
      <c r="C842" s="132"/>
      <c r="D842" s="132"/>
      <c r="E842" s="132"/>
      <c r="F842" s="132"/>
      <c r="G842" s="132"/>
      <c r="H842" s="132"/>
      <c r="I842" s="132"/>
      <c r="J842" s="132"/>
      <c r="K842" s="132"/>
      <c r="L842" s="132"/>
    </row>
    <row r="843" spans="1:12" ht="13.15" customHeight="1" x14ac:dyDescent="0.2">
      <c r="A843" s="193"/>
      <c r="B843" s="132"/>
      <c r="C843" s="132"/>
      <c r="D843" s="132"/>
      <c r="E843" s="132"/>
      <c r="F843" s="132"/>
      <c r="G843" s="132"/>
      <c r="H843" s="132"/>
      <c r="I843" s="132"/>
      <c r="J843" s="132"/>
      <c r="K843" s="132"/>
      <c r="L843" s="132"/>
    </row>
    <row r="844" spans="1:12" ht="13.15" customHeight="1" x14ac:dyDescent="0.2">
      <c r="A844" s="193"/>
      <c r="B844" s="132"/>
      <c r="C844" s="132"/>
      <c r="D844" s="132"/>
      <c r="E844" s="132"/>
      <c r="F844" s="132"/>
      <c r="G844" s="132"/>
      <c r="H844" s="132"/>
      <c r="I844" s="132"/>
      <c r="J844" s="132"/>
      <c r="K844" s="132"/>
      <c r="L844" s="132"/>
    </row>
    <row r="845" spans="1:12" ht="13.15" customHeight="1" x14ac:dyDescent="0.2">
      <c r="A845" s="193"/>
      <c r="B845" s="132"/>
      <c r="C845" s="132"/>
      <c r="D845" s="132"/>
      <c r="E845" s="132"/>
      <c r="F845" s="132"/>
      <c r="G845" s="132"/>
      <c r="H845" s="132"/>
      <c r="I845" s="132"/>
      <c r="J845" s="132"/>
      <c r="K845" s="132"/>
      <c r="L845" s="132"/>
    </row>
    <row r="846" spans="1:12" ht="13.15" customHeight="1" x14ac:dyDescent="0.2">
      <c r="A846" s="193"/>
      <c r="B846" s="132"/>
      <c r="C846" s="132"/>
      <c r="D846" s="132"/>
      <c r="E846" s="132"/>
      <c r="F846" s="132"/>
      <c r="G846" s="132"/>
      <c r="H846" s="132"/>
      <c r="I846" s="132"/>
      <c r="J846" s="132"/>
      <c r="K846" s="132"/>
      <c r="L846" s="132"/>
    </row>
    <row r="847" spans="1:12" ht="13.15" customHeight="1" x14ac:dyDescent="0.2">
      <c r="A847" s="193"/>
      <c r="B847" s="132"/>
      <c r="C847" s="132"/>
      <c r="D847" s="132"/>
      <c r="E847" s="132"/>
      <c r="F847" s="132"/>
      <c r="G847" s="132"/>
      <c r="H847" s="132"/>
      <c r="I847" s="132"/>
      <c r="J847" s="132"/>
      <c r="K847" s="132"/>
      <c r="L847" s="132"/>
    </row>
    <row r="848" spans="1:12" ht="13.15" customHeight="1" x14ac:dyDescent="0.2">
      <c r="A848" s="193"/>
      <c r="B848" s="132"/>
      <c r="C848" s="132"/>
      <c r="D848" s="132"/>
      <c r="E848" s="132"/>
      <c r="F848" s="132"/>
      <c r="G848" s="132"/>
      <c r="H848" s="132"/>
      <c r="I848" s="132"/>
      <c r="J848" s="132"/>
      <c r="K848" s="132"/>
      <c r="L848" s="132"/>
    </row>
    <row r="849" spans="1:12" ht="13.15" customHeight="1" x14ac:dyDescent="0.2">
      <c r="A849" s="193"/>
      <c r="B849" s="132"/>
      <c r="C849" s="132"/>
      <c r="D849" s="132"/>
      <c r="E849" s="132"/>
      <c r="F849" s="132"/>
      <c r="G849" s="132"/>
      <c r="H849" s="132"/>
      <c r="I849" s="132"/>
      <c r="J849" s="132"/>
      <c r="K849" s="132"/>
      <c r="L849" s="132"/>
    </row>
    <row r="850" spans="1:12" ht="13.15" customHeight="1" x14ac:dyDescent="0.2">
      <c r="A850" s="193"/>
      <c r="B850" s="132"/>
      <c r="C850" s="132"/>
      <c r="D850" s="132"/>
      <c r="E850" s="132"/>
      <c r="F850" s="132"/>
      <c r="G850" s="132"/>
      <c r="H850" s="132"/>
      <c r="I850" s="132"/>
      <c r="J850" s="132"/>
      <c r="K850" s="132"/>
      <c r="L850" s="132"/>
    </row>
    <row r="851" spans="1:12" ht="13.15" customHeight="1" x14ac:dyDescent="0.2">
      <c r="A851" s="193"/>
      <c r="B851" s="132"/>
      <c r="C851" s="132"/>
      <c r="D851" s="132"/>
      <c r="E851" s="132"/>
      <c r="F851" s="132"/>
      <c r="G851" s="132"/>
      <c r="H851" s="132"/>
      <c r="I851" s="132"/>
      <c r="J851" s="132"/>
      <c r="K851" s="132"/>
      <c r="L851" s="132"/>
    </row>
    <row r="852" spans="1:12" ht="13.15" customHeight="1" x14ac:dyDescent="0.2">
      <c r="A852" s="193"/>
      <c r="B852" s="132"/>
      <c r="C852" s="132"/>
      <c r="D852" s="132"/>
      <c r="E852" s="132"/>
      <c r="F852" s="132"/>
      <c r="G852" s="132"/>
      <c r="H852" s="132"/>
      <c r="I852" s="132"/>
      <c r="J852" s="132"/>
      <c r="K852" s="132"/>
      <c r="L852" s="132"/>
    </row>
    <row r="853" spans="1:12" ht="13.15" customHeight="1" x14ac:dyDescent="0.2">
      <c r="A853" s="193"/>
      <c r="B853" s="132"/>
      <c r="C853" s="132"/>
      <c r="D853" s="132"/>
      <c r="E853" s="132"/>
      <c r="F853" s="132"/>
      <c r="G853" s="132"/>
      <c r="H853" s="132"/>
      <c r="I853" s="132"/>
      <c r="J853" s="132"/>
      <c r="K853" s="132"/>
      <c r="L853" s="132"/>
    </row>
    <row r="854" spans="1:12" ht="13.15" customHeight="1" x14ac:dyDescent="0.2">
      <c r="A854" s="193"/>
      <c r="B854" s="132"/>
      <c r="C854" s="132"/>
      <c r="D854" s="132"/>
      <c r="E854" s="132"/>
      <c r="F854" s="132"/>
      <c r="G854" s="132"/>
      <c r="H854" s="132"/>
      <c r="I854" s="132"/>
      <c r="J854" s="132"/>
      <c r="K854" s="132"/>
      <c r="L854" s="132"/>
    </row>
    <row r="855" spans="1:12" ht="13.15" customHeight="1" x14ac:dyDescent="0.2">
      <c r="A855" s="193"/>
      <c r="B855" s="132"/>
      <c r="C855" s="132"/>
      <c r="D855" s="132"/>
      <c r="E855" s="132"/>
      <c r="F855" s="132"/>
      <c r="G855" s="132"/>
      <c r="H855" s="132"/>
      <c r="I855" s="132"/>
      <c r="J855" s="132"/>
      <c r="K855" s="132"/>
      <c r="L855" s="132"/>
    </row>
    <row r="856" spans="1:12" ht="13.15" customHeight="1" x14ac:dyDescent="0.2">
      <c r="A856" s="193"/>
      <c r="B856" s="132"/>
      <c r="C856" s="132"/>
      <c r="D856" s="132"/>
      <c r="E856" s="132"/>
      <c r="F856" s="132"/>
      <c r="G856" s="132"/>
      <c r="H856" s="132"/>
      <c r="I856" s="132"/>
      <c r="J856" s="132"/>
      <c r="K856" s="132"/>
      <c r="L856" s="132"/>
    </row>
    <row r="857" spans="1:12" ht="13.15" customHeight="1" x14ac:dyDescent="0.2">
      <c r="A857" s="193"/>
      <c r="B857" s="132"/>
      <c r="C857" s="132"/>
      <c r="D857" s="132"/>
      <c r="E857" s="132"/>
      <c r="F857" s="132"/>
      <c r="G857" s="132"/>
      <c r="H857" s="132"/>
      <c r="I857" s="132"/>
      <c r="J857" s="132"/>
      <c r="K857" s="132"/>
      <c r="L857" s="132"/>
    </row>
    <row r="858" spans="1:12" ht="13.15" customHeight="1" x14ac:dyDescent="0.2">
      <c r="A858" s="193"/>
      <c r="B858" s="132"/>
      <c r="C858" s="132"/>
      <c r="D858" s="132"/>
      <c r="E858" s="132"/>
      <c r="F858" s="132"/>
      <c r="G858" s="132"/>
      <c r="H858" s="132"/>
      <c r="I858" s="132"/>
      <c r="J858" s="132"/>
      <c r="K858" s="132"/>
      <c r="L858" s="132"/>
    </row>
    <row r="859" spans="1:12" ht="13.15" customHeight="1" x14ac:dyDescent="0.2">
      <c r="A859" s="193"/>
      <c r="B859" s="132"/>
      <c r="C859" s="132"/>
      <c r="D859" s="132"/>
      <c r="E859" s="132"/>
      <c r="F859" s="132"/>
      <c r="G859" s="132"/>
      <c r="H859" s="132"/>
      <c r="I859" s="132"/>
      <c r="J859" s="132"/>
      <c r="K859" s="132"/>
      <c r="L859" s="132"/>
    </row>
    <row r="860" spans="1:12" ht="13.15" customHeight="1" x14ac:dyDescent="0.2">
      <c r="A860" s="193"/>
      <c r="B860" s="132"/>
      <c r="C860" s="132"/>
      <c r="D860" s="132"/>
      <c r="E860" s="132"/>
      <c r="F860" s="132"/>
      <c r="G860" s="132"/>
      <c r="H860" s="132"/>
      <c r="I860" s="132"/>
      <c r="J860" s="132"/>
      <c r="K860" s="132"/>
      <c r="L860" s="132"/>
    </row>
    <row r="861" spans="1:12" ht="13.15" customHeight="1" x14ac:dyDescent="0.2">
      <c r="A861" s="193"/>
      <c r="B861" s="132"/>
      <c r="C861" s="132"/>
      <c r="D861" s="132"/>
      <c r="E861" s="132"/>
      <c r="F861" s="132"/>
      <c r="G861" s="132"/>
      <c r="H861" s="132"/>
      <c r="I861" s="132"/>
      <c r="J861" s="132"/>
      <c r="K861" s="132"/>
      <c r="L861" s="132"/>
    </row>
    <row r="862" spans="1:12" ht="13.15" customHeight="1" x14ac:dyDescent="0.2">
      <c r="A862" s="193"/>
      <c r="B862" s="132"/>
      <c r="C862" s="132"/>
      <c r="D862" s="132"/>
      <c r="E862" s="132"/>
      <c r="F862" s="132"/>
      <c r="G862" s="132"/>
      <c r="H862" s="132"/>
      <c r="I862" s="132"/>
      <c r="J862" s="132"/>
      <c r="K862" s="132"/>
      <c r="L862" s="132"/>
    </row>
    <row r="863" spans="1:12" ht="13.15" customHeight="1" x14ac:dyDescent="0.2">
      <c r="A863" s="193"/>
      <c r="B863" s="132"/>
      <c r="C863" s="132"/>
      <c r="D863" s="132"/>
      <c r="E863" s="132"/>
      <c r="F863" s="132"/>
      <c r="G863" s="132"/>
      <c r="H863" s="132"/>
      <c r="I863" s="132"/>
      <c r="J863" s="132"/>
      <c r="K863" s="132"/>
      <c r="L863" s="132"/>
    </row>
    <row r="864" spans="1:12" ht="13.15" customHeight="1" x14ac:dyDescent="0.2">
      <c r="A864" s="193"/>
      <c r="B864" s="132"/>
      <c r="C864" s="132"/>
      <c r="D864" s="132"/>
      <c r="E864" s="132"/>
      <c r="F864" s="132"/>
      <c r="G864" s="132"/>
      <c r="H864" s="132"/>
      <c r="I864" s="132"/>
      <c r="J864" s="132"/>
      <c r="K864" s="132"/>
      <c r="L864" s="132"/>
    </row>
    <row r="865" spans="1:12" ht="13.15" customHeight="1" x14ac:dyDescent="0.2">
      <c r="A865" s="193"/>
      <c r="B865" s="132"/>
      <c r="C865" s="132"/>
      <c r="D865" s="132"/>
      <c r="E865" s="132"/>
      <c r="F865" s="132"/>
      <c r="G865" s="132"/>
      <c r="H865" s="132"/>
      <c r="I865" s="132"/>
      <c r="J865" s="132"/>
      <c r="K865" s="132"/>
      <c r="L865" s="132"/>
    </row>
    <row r="866" spans="1:12" ht="13.15" customHeight="1" x14ac:dyDescent="0.2">
      <c r="A866" s="193"/>
      <c r="B866" s="132"/>
      <c r="C866" s="132"/>
      <c r="D866" s="132"/>
      <c r="E866" s="132"/>
      <c r="F866" s="132"/>
      <c r="G866" s="132"/>
      <c r="H866" s="132"/>
      <c r="I866" s="132"/>
      <c r="J866" s="132"/>
      <c r="K866" s="132"/>
      <c r="L866" s="132"/>
    </row>
    <row r="867" spans="1:12" ht="13.15" customHeight="1" x14ac:dyDescent="0.2">
      <c r="A867" s="193"/>
      <c r="B867" s="132"/>
      <c r="C867" s="132"/>
      <c r="D867" s="132"/>
      <c r="E867" s="132"/>
      <c r="F867" s="132"/>
      <c r="G867" s="132"/>
      <c r="H867" s="132"/>
      <c r="I867" s="132"/>
      <c r="J867" s="132"/>
      <c r="K867" s="132"/>
      <c r="L867" s="132"/>
    </row>
    <row r="868" spans="1:12" ht="13.15" customHeight="1" x14ac:dyDescent="0.2">
      <c r="A868" s="193"/>
      <c r="B868" s="132"/>
      <c r="C868" s="132"/>
      <c r="D868" s="132"/>
      <c r="E868" s="132"/>
      <c r="F868" s="132"/>
      <c r="G868" s="132"/>
      <c r="H868" s="132"/>
      <c r="I868" s="132"/>
      <c r="J868" s="132"/>
      <c r="K868" s="132"/>
      <c r="L868" s="132"/>
    </row>
    <row r="869" spans="1:12" ht="13.15" customHeight="1" x14ac:dyDescent="0.2">
      <c r="A869" s="193"/>
      <c r="B869" s="132"/>
      <c r="C869" s="132"/>
      <c r="D869" s="132"/>
      <c r="E869" s="132"/>
      <c r="F869" s="132"/>
      <c r="G869" s="132"/>
      <c r="H869" s="132"/>
      <c r="I869" s="132"/>
      <c r="J869" s="132"/>
      <c r="K869" s="132"/>
      <c r="L869" s="132"/>
    </row>
    <row r="870" spans="1:12" ht="13.15" customHeight="1" x14ac:dyDescent="0.2">
      <c r="A870" s="193"/>
      <c r="B870" s="132"/>
      <c r="C870" s="132"/>
      <c r="D870" s="132"/>
      <c r="E870" s="132"/>
      <c r="F870" s="132"/>
      <c r="G870" s="132"/>
      <c r="H870" s="132"/>
      <c r="I870" s="132"/>
      <c r="J870" s="132"/>
      <c r="K870" s="132"/>
      <c r="L870" s="132"/>
    </row>
    <row r="871" spans="1:12" ht="13.15" customHeight="1" x14ac:dyDescent="0.2">
      <c r="A871" s="193"/>
      <c r="B871" s="132"/>
      <c r="C871" s="132"/>
      <c r="D871" s="132"/>
      <c r="E871" s="132"/>
      <c r="F871" s="132"/>
      <c r="G871" s="132"/>
      <c r="H871" s="132"/>
      <c r="I871" s="132"/>
      <c r="J871" s="132"/>
      <c r="K871" s="132"/>
      <c r="L871" s="132"/>
    </row>
    <row r="872" spans="1:12" ht="13.15" customHeight="1" x14ac:dyDescent="0.2">
      <c r="A872" s="193"/>
      <c r="B872" s="132"/>
      <c r="C872" s="132"/>
      <c r="D872" s="132"/>
      <c r="E872" s="132"/>
      <c r="F872" s="132"/>
      <c r="G872" s="132"/>
      <c r="H872" s="132"/>
      <c r="I872" s="132"/>
      <c r="J872" s="132"/>
      <c r="K872" s="132"/>
      <c r="L872" s="132"/>
    </row>
    <row r="873" spans="1:12" ht="13.15" customHeight="1" x14ac:dyDescent="0.2">
      <c r="A873" s="193"/>
      <c r="B873" s="132"/>
      <c r="C873" s="132"/>
      <c r="D873" s="132"/>
      <c r="E873" s="132"/>
      <c r="F873" s="132"/>
      <c r="G873" s="132"/>
      <c r="H873" s="132"/>
      <c r="I873" s="132"/>
      <c r="J873" s="132"/>
      <c r="K873" s="132"/>
      <c r="L873" s="132"/>
    </row>
    <row r="874" spans="1:12" ht="13.15" customHeight="1" x14ac:dyDescent="0.2">
      <c r="A874" s="193"/>
      <c r="B874" s="132"/>
      <c r="C874" s="132"/>
      <c r="D874" s="132"/>
      <c r="E874" s="132"/>
      <c r="F874" s="132"/>
      <c r="G874" s="132"/>
      <c r="H874" s="132"/>
      <c r="I874" s="132"/>
      <c r="J874" s="132"/>
      <c r="K874" s="132"/>
      <c r="L874" s="132"/>
    </row>
    <row r="875" spans="1:12" ht="13.15" customHeight="1" x14ac:dyDescent="0.2">
      <c r="A875" s="193"/>
      <c r="B875" s="132"/>
      <c r="C875" s="132"/>
      <c r="D875" s="132"/>
      <c r="E875" s="132"/>
      <c r="F875" s="132"/>
      <c r="G875" s="132"/>
      <c r="H875" s="132"/>
      <c r="I875" s="132"/>
      <c r="J875" s="132"/>
      <c r="K875" s="132"/>
      <c r="L875" s="132"/>
    </row>
    <row r="876" spans="1:12" ht="13.15" customHeight="1" x14ac:dyDescent="0.2">
      <c r="A876" s="193"/>
      <c r="B876" s="132"/>
      <c r="C876" s="132"/>
      <c r="D876" s="132"/>
      <c r="E876" s="132"/>
      <c r="F876" s="132"/>
      <c r="G876" s="132"/>
      <c r="H876" s="132"/>
      <c r="I876" s="132"/>
      <c r="J876" s="132"/>
      <c r="K876" s="132"/>
      <c r="L876" s="132"/>
    </row>
    <row r="877" spans="1:12" ht="13.15" customHeight="1" x14ac:dyDescent="0.2">
      <c r="A877" s="193"/>
      <c r="B877" s="132"/>
      <c r="C877" s="132"/>
      <c r="D877" s="132"/>
      <c r="E877" s="132"/>
      <c r="F877" s="132"/>
      <c r="G877" s="132"/>
      <c r="H877" s="132"/>
      <c r="I877" s="132"/>
      <c r="J877" s="132"/>
      <c r="K877" s="132"/>
      <c r="L877" s="132"/>
    </row>
    <row r="878" spans="1:12" ht="13.15" customHeight="1" x14ac:dyDescent="0.2">
      <c r="A878" s="193"/>
      <c r="B878" s="132"/>
      <c r="C878" s="132"/>
      <c r="D878" s="132"/>
      <c r="E878" s="132"/>
      <c r="F878" s="132"/>
      <c r="G878" s="132"/>
      <c r="H878" s="132"/>
      <c r="I878" s="132"/>
      <c r="J878" s="132"/>
      <c r="K878" s="132"/>
      <c r="L878" s="132"/>
    </row>
    <row r="879" spans="1:12" ht="13.15" customHeight="1" x14ac:dyDescent="0.2">
      <c r="A879" s="193"/>
      <c r="B879" s="132"/>
      <c r="C879" s="132"/>
      <c r="D879" s="132"/>
      <c r="E879" s="132"/>
      <c r="F879" s="132"/>
      <c r="G879" s="132"/>
      <c r="H879" s="132"/>
      <c r="I879" s="132"/>
      <c r="J879" s="132"/>
      <c r="K879" s="132"/>
      <c r="L879" s="132"/>
    </row>
    <row r="880" spans="1:12" ht="13.15" customHeight="1" x14ac:dyDescent="0.2">
      <c r="A880" s="193"/>
      <c r="B880" s="132"/>
      <c r="C880" s="132"/>
      <c r="D880" s="132"/>
      <c r="E880" s="132"/>
      <c r="F880" s="132"/>
      <c r="G880" s="132"/>
      <c r="H880" s="132"/>
      <c r="I880" s="132"/>
      <c r="J880" s="132"/>
      <c r="K880" s="132"/>
      <c r="L880" s="132"/>
    </row>
    <row r="881" spans="1:12" ht="13.15" customHeight="1" x14ac:dyDescent="0.2">
      <c r="A881" s="193"/>
      <c r="B881" s="132"/>
      <c r="C881" s="132"/>
      <c r="D881" s="132"/>
      <c r="E881" s="132"/>
      <c r="F881" s="132"/>
      <c r="G881" s="132"/>
      <c r="H881" s="132"/>
      <c r="I881" s="132"/>
      <c r="J881" s="132"/>
      <c r="K881" s="132"/>
      <c r="L881" s="132"/>
    </row>
    <row r="882" spans="1:12" ht="13.15" customHeight="1" x14ac:dyDescent="0.2">
      <c r="A882" s="193"/>
      <c r="B882" s="132"/>
      <c r="C882" s="132"/>
      <c r="D882" s="132"/>
      <c r="E882" s="132"/>
      <c r="F882" s="132"/>
      <c r="G882" s="132"/>
      <c r="H882" s="132"/>
      <c r="I882" s="132"/>
      <c r="J882" s="132"/>
      <c r="K882" s="132"/>
      <c r="L882" s="132"/>
    </row>
    <row r="883" spans="1:12" ht="13.15" customHeight="1" x14ac:dyDescent="0.2">
      <c r="A883" s="193"/>
      <c r="B883" s="132"/>
      <c r="C883" s="132"/>
      <c r="D883" s="132"/>
      <c r="E883" s="132"/>
      <c r="F883" s="132"/>
      <c r="G883" s="132"/>
      <c r="H883" s="132"/>
      <c r="I883" s="132"/>
      <c r="J883" s="132"/>
      <c r="K883" s="132"/>
      <c r="L883" s="132"/>
    </row>
    <row r="884" spans="1:12" ht="13.15" customHeight="1" x14ac:dyDescent="0.2">
      <c r="A884" s="193"/>
      <c r="B884" s="132"/>
      <c r="C884" s="132"/>
      <c r="D884" s="132"/>
      <c r="E884" s="132"/>
      <c r="F884" s="132"/>
      <c r="G884" s="132"/>
      <c r="H884" s="132"/>
      <c r="I884" s="132"/>
      <c r="J884" s="132"/>
      <c r="K884" s="132"/>
      <c r="L884" s="132"/>
    </row>
    <row r="885" spans="1:12" ht="13.15" customHeight="1" x14ac:dyDescent="0.2">
      <c r="A885" s="193"/>
      <c r="B885" s="132"/>
      <c r="C885" s="132"/>
      <c r="D885" s="132"/>
      <c r="E885" s="132"/>
      <c r="F885" s="132"/>
      <c r="G885" s="132"/>
      <c r="H885" s="132"/>
      <c r="I885" s="132"/>
      <c r="J885" s="132"/>
      <c r="K885" s="132"/>
      <c r="L885" s="132"/>
    </row>
    <row r="886" spans="1:12" ht="13.15" customHeight="1" x14ac:dyDescent="0.2">
      <c r="A886" s="193"/>
      <c r="B886" s="132"/>
      <c r="C886" s="132"/>
      <c r="D886" s="132"/>
      <c r="E886" s="132"/>
      <c r="F886" s="132"/>
      <c r="G886" s="132"/>
      <c r="H886" s="132"/>
      <c r="I886" s="132"/>
      <c r="J886" s="132"/>
      <c r="K886" s="132"/>
      <c r="L886" s="132"/>
    </row>
    <row r="887" spans="1:12" ht="13.15" customHeight="1" x14ac:dyDescent="0.2">
      <c r="A887" s="193"/>
      <c r="B887" s="132"/>
      <c r="C887" s="132"/>
      <c r="D887" s="132"/>
      <c r="E887" s="132"/>
      <c r="F887" s="132"/>
      <c r="G887" s="132"/>
      <c r="H887" s="132"/>
      <c r="I887" s="132"/>
      <c r="J887" s="132"/>
      <c r="K887" s="132"/>
      <c r="L887" s="132"/>
    </row>
    <row r="888" spans="1:12" ht="13.15" customHeight="1" x14ac:dyDescent="0.2">
      <c r="A888" s="193"/>
      <c r="B888" s="132"/>
      <c r="C888" s="132"/>
      <c r="D888" s="132"/>
      <c r="E888" s="132"/>
      <c r="F888" s="132"/>
      <c r="G888" s="132"/>
      <c r="H888" s="132"/>
      <c r="I888" s="132"/>
      <c r="J888" s="132"/>
      <c r="K888" s="132"/>
      <c r="L888" s="132"/>
    </row>
    <row r="889" spans="1:12" ht="13.15" customHeight="1" x14ac:dyDescent="0.2">
      <c r="A889" s="193"/>
      <c r="B889" s="132"/>
      <c r="C889" s="132"/>
      <c r="D889" s="132"/>
      <c r="E889" s="132"/>
      <c r="F889" s="132"/>
      <c r="G889" s="132"/>
      <c r="H889" s="132"/>
      <c r="I889" s="132"/>
      <c r="J889" s="132"/>
      <c r="K889" s="132"/>
      <c r="L889" s="132"/>
    </row>
    <row r="890" spans="1:12" ht="13.15" customHeight="1" x14ac:dyDescent="0.2">
      <c r="A890" s="193"/>
      <c r="B890" s="132"/>
      <c r="C890" s="132"/>
      <c r="D890" s="132"/>
      <c r="E890" s="132"/>
      <c r="F890" s="132"/>
      <c r="G890" s="132"/>
      <c r="H890" s="132"/>
      <c r="I890" s="132"/>
      <c r="J890" s="132"/>
      <c r="K890" s="132"/>
      <c r="L890" s="132"/>
    </row>
    <row r="891" spans="1:12" ht="13.15" customHeight="1" x14ac:dyDescent="0.2">
      <c r="A891" s="193"/>
      <c r="B891" s="132"/>
      <c r="C891" s="132"/>
      <c r="D891" s="132"/>
      <c r="E891" s="132"/>
      <c r="F891" s="132"/>
      <c r="G891" s="132"/>
      <c r="H891" s="132"/>
      <c r="I891" s="132"/>
      <c r="J891" s="132"/>
      <c r="K891" s="132"/>
      <c r="L891" s="132"/>
    </row>
    <row r="892" spans="1:12" ht="13.15" customHeight="1" x14ac:dyDescent="0.2">
      <c r="A892" s="193"/>
      <c r="B892" s="132"/>
      <c r="C892" s="132"/>
      <c r="D892" s="132"/>
      <c r="E892" s="132"/>
      <c r="F892" s="132"/>
      <c r="G892" s="132"/>
      <c r="H892" s="132"/>
      <c r="I892" s="132"/>
      <c r="J892" s="132"/>
      <c r="K892" s="132"/>
      <c r="L892" s="132"/>
    </row>
    <row r="893" spans="1:12" ht="13.15" customHeight="1" x14ac:dyDescent="0.2">
      <c r="A893" s="193"/>
      <c r="B893" s="132"/>
      <c r="C893" s="132"/>
      <c r="D893" s="132"/>
      <c r="E893" s="132"/>
      <c r="F893" s="132"/>
      <c r="G893" s="132"/>
      <c r="H893" s="132"/>
      <c r="I893" s="132"/>
      <c r="J893" s="132"/>
      <c r="K893" s="132"/>
      <c r="L893" s="132"/>
    </row>
    <row r="894" spans="1:12" ht="13.15" customHeight="1" x14ac:dyDescent="0.2">
      <c r="A894" s="193"/>
      <c r="B894" s="132"/>
      <c r="C894" s="132"/>
      <c r="D894" s="132"/>
      <c r="E894" s="132"/>
      <c r="F894" s="132"/>
      <c r="G894" s="132"/>
      <c r="H894" s="132"/>
      <c r="I894" s="132"/>
      <c r="J894" s="132"/>
      <c r="K894" s="132"/>
      <c r="L894" s="132"/>
    </row>
    <row r="895" spans="1:12" ht="13.15" customHeight="1" x14ac:dyDescent="0.2">
      <c r="A895" s="193"/>
      <c r="B895" s="132"/>
      <c r="C895" s="132"/>
      <c r="D895" s="132"/>
      <c r="E895" s="132"/>
      <c r="F895" s="132"/>
      <c r="G895" s="132"/>
      <c r="H895" s="132"/>
      <c r="I895" s="132"/>
      <c r="J895" s="132"/>
      <c r="K895" s="132"/>
      <c r="L895" s="132"/>
    </row>
    <row r="896" spans="1:12" ht="13.15" customHeight="1" x14ac:dyDescent="0.2">
      <c r="A896" s="193"/>
      <c r="B896" s="132"/>
      <c r="C896" s="132"/>
      <c r="D896" s="132"/>
      <c r="E896" s="132"/>
      <c r="F896" s="132"/>
      <c r="G896" s="132"/>
      <c r="H896" s="132"/>
      <c r="I896" s="132"/>
      <c r="J896" s="132"/>
      <c r="K896" s="132"/>
      <c r="L896" s="132"/>
    </row>
    <row r="897" spans="1:12" ht="13.15" customHeight="1" x14ac:dyDescent="0.2">
      <c r="A897" s="193"/>
      <c r="B897" s="132"/>
      <c r="C897" s="132"/>
      <c r="D897" s="132"/>
      <c r="E897" s="132"/>
      <c r="F897" s="132"/>
      <c r="G897" s="132"/>
      <c r="H897" s="132"/>
      <c r="I897" s="132"/>
      <c r="J897" s="132"/>
      <c r="K897" s="132"/>
      <c r="L897" s="132"/>
    </row>
    <row r="898" spans="1:12" ht="13.15" customHeight="1" x14ac:dyDescent="0.2">
      <c r="A898" s="193"/>
      <c r="B898" s="132"/>
      <c r="C898" s="132"/>
      <c r="D898" s="132"/>
      <c r="E898" s="132"/>
      <c r="F898" s="132"/>
      <c r="G898" s="132"/>
      <c r="H898" s="132"/>
      <c r="I898" s="132"/>
      <c r="J898" s="132"/>
      <c r="K898" s="132"/>
      <c r="L898" s="132"/>
    </row>
    <row r="899" spans="1:12" ht="13.15" customHeight="1" x14ac:dyDescent="0.2">
      <c r="A899" s="193"/>
      <c r="B899" s="132"/>
      <c r="C899" s="132"/>
      <c r="D899" s="132"/>
      <c r="E899" s="132"/>
      <c r="F899" s="132"/>
      <c r="G899" s="132"/>
      <c r="H899" s="132"/>
      <c r="I899" s="132"/>
      <c r="J899" s="132"/>
      <c r="K899" s="132"/>
      <c r="L899" s="132"/>
    </row>
    <row r="900" spans="1:12" ht="13.15" customHeight="1" x14ac:dyDescent="0.2">
      <c r="A900" s="193"/>
      <c r="B900" s="132"/>
      <c r="C900" s="132"/>
      <c r="D900" s="132"/>
      <c r="E900" s="132"/>
      <c r="F900" s="132"/>
      <c r="G900" s="132"/>
      <c r="H900" s="132"/>
      <c r="I900" s="132"/>
      <c r="J900" s="132"/>
      <c r="K900" s="132"/>
      <c r="L900" s="132"/>
    </row>
    <row r="901" spans="1:12" ht="13.15" customHeight="1" x14ac:dyDescent="0.2">
      <c r="A901" s="193"/>
      <c r="B901" s="132"/>
      <c r="C901" s="132"/>
      <c r="D901" s="132"/>
      <c r="E901" s="132"/>
      <c r="F901" s="132"/>
      <c r="G901" s="132"/>
      <c r="H901" s="132"/>
      <c r="I901" s="132"/>
      <c r="J901" s="132"/>
      <c r="K901" s="132"/>
      <c r="L901" s="132"/>
    </row>
    <row r="902" spans="1:12" ht="13.15" customHeight="1" x14ac:dyDescent="0.2">
      <c r="A902" s="193"/>
      <c r="B902" s="132"/>
      <c r="C902" s="132"/>
      <c r="D902" s="132"/>
      <c r="E902" s="132"/>
      <c r="F902" s="132"/>
      <c r="G902" s="132"/>
      <c r="H902" s="132"/>
      <c r="I902" s="132"/>
      <c r="J902" s="132"/>
      <c r="K902" s="132"/>
      <c r="L902" s="132"/>
    </row>
    <row r="903" spans="1:12" ht="13.15" customHeight="1" x14ac:dyDescent="0.2">
      <c r="A903" s="193"/>
      <c r="B903" s="132"/>
      <c r="C903" s="132"/>
      <c r="D903" s="132"/>
      <c r="E903" s="132"/>
      <c r="F903" s="132"/>
      <c r="G903" s="132"/>
      <c r="H903" s="132"/>
      <c r="I903" s="132"/>
      <c r="J903" s="132"/>
      <c r="K903" s="132"/>
      <c r="L903" s="132"/>
    </row>
    <row r="904" spans="1:12" ht="13.15" customHeight="1" x14ac:dyDescent="0.2">
      <c r="A904" s="193"/>
      <c r="B904" s="132"/>
      <c r="C904" s="132"/>
      <c r="D904" s="132"/>
      <c r="E904" s="132"/>
      <c r="F904" s="132"/>
      <c r="G904" s="132"/>
      <c r="H904" s="132"/>
      <c r="I904" s="132"/>
      <c r="J904" s="132"/>
      <c r="K904" s="132"/>
      <c r="L904" s="132"/>
    </row>
    <row r="905" spans="1:12" ht="13.15" customHeight="1" x14ac:dyDescent="0.2">
      <c r="A905" s="193"/>
      <c r="B905" s="132"/>
      <c r="C905" s="132"/>
      <c r="D905" s="132"/>
      <c r="E905" s="132"/>
      <c r="F905" s="132"/>
      <c r="G905" s="132"/>
      <c r="H905" s="132"/>
      <c r="I905" s="132"/>
      <c r="J905" s="132"/>
      <c r="K905" s="132"/>
      <c r="L905" s="132"/>
    </row>
    <row r="906" spans="1:12" ht="13.15" customHeight="1" x14ac:dyDescent="0.2">
      <c r="A906" s="193"/>
      <c r="B906" s="132"/>
      <c r="C906" s="132"/>
      <c r="D906" s="132"/>
      <c r="E906" s="132"/>
      <c r="F906" s="132"/>
      <c r="G906" s="132"/>
      <c r="H906" s="132"/>
      <c r="I906" s="132"/>
      <c r="J906" s="132"/>
      <c r="K906" s="132"/>
      <c r="L906" s="132"/>
    </row>
    <row r="907" spans="1:12" ht="13.15" customHeight="1" x14ac:dyDescent="0.2">
      <c r="A907" s="193"/>
      <c r="B907" s="132"/>
      <c r="C907" s="132"/>
      <c r="D907" s="132"/>
      <c r="E907" s="132"/>
      <c r="F907" s="132"/>
      <c r="G907" s="132"/>
      <c r="H907" s="132"/>
      <c r="I907" s="132"/>
      <c r="J907" s="132"/>
      <c r="K907" s="132"/>
      <c r="L907" s="132"/>
    </row>
    <row r="908" spans="1:12" ht="13.15" customHeight="1" x14ac:dyDescent="0.2">
      <c r="A908" s="193"/>
      <c r="B908" s="132"/>
      <c r="C908" s="132"/>
      <c r="D908" s="132"/>
      <c r="E908" s="132"/>
      <c r="F908" s="132"/>
      <c r="G908" s="132"/>
      <c r="H908" s="132"/>
      <c r="I908" s="132"/>
      <c r="J908" s="132"/>
      <c r="K908" s="132"/>
      <c r="L908" s="132"/>
    </row>
    <row r="909" spans="1:12" ht="13.15" customHeight="1" x14ac:dyDescent="0.2">
      <c r="A909" s="193"/>
      <c r="B909" s="132"/>
      <c r="C909" s="132"/>
      <c r="D909" s="132"/>
      <c r="E909" s="132"/>
      <c r="F909" s="132"/>
      <c r="G909" s="132"/>
      <c r="H909" s="132"/>
      <c r="I909" s="132"/>
      <c r="J909" s="132"/>
      <c r="K909" s="132"/>
      <c r="L909" s="132"/>
    </row>
    <row r="910" spans="1:12" ht="13.15" customHeight="1" x14ac:dyDescent="0.2">
      <c r="A910" s="193"/>
      <c r="B910" s="132"/>
      <c r="C910" s="132"/>
      <c r="D910" s="132"/>
      <c r="E910" s="132"/>
      <c r="F910" s="132"/>
      <c r="G910" s="132"/>
      <c r="H910" s="132"/>
      <c r="I910" s="132"/>
      <c r="J910" s="132"/>
      <c r="K910" s="132"/>
      <c r="L910" s="132"/>
    </row>
    <row r="911" spans="1:12" ht="13.15" customHeight="1" x14ac:dyDescent="0.2">
      <c r="A911" s="193"/>
      <c r="B911" s="132"/>
      <c r="C911" s="132"/>
      <c r="D911" s="132"/>
      <c r="E911" s="132"/>
      <c r="F911" s="132"/>
      <c r="G911" s="132"/>
      <c r="H911" s="132"/>
      <c r="I911" s="132"/>
      <c r="J911" s="132"/>
      <c r="K911" s="132"/>
      <c r="L911" s="132"/>
    </row>
    <row r="912" spans="1:12" ht="13.15" customHeight="1" x14ac:dyDescent="0.2">
      <c r="A912" s="193"/>
      <c r="B912" s="132"/>
      <c r="C912" s="132"/>
      <c r="D912" s="132"/>
      <c r="E912" s="132"/>
      <c r="F912" s="132"/>
      <c r="G912" s="132"/>
      <c r="H912" s="132"/>
      <c r="I912" s="132"/>
      <c r="J912" s="132"/>
      <c r="K912" s="132"/>
      <c r="L912" s="132"/>
    </row>
    <row r="913" spans="1:12" ht="13.15" customHeight="1" x14ac:dyDescent="0.2">
      <c r="A913" s="193"/>
      <c r="B913" s="132"/>
      <c r="C913" s="132"/>
      <c r="D913" s="132"/>
      <c r="E913" s="132"/>
      <c r="F913" s="132"/>
      <c r="G913" s="132"/>
      <c r="H913" s="132"/>
      <c r="I913" s="132"/>
      <c r="J913" s="132"/>
      <c r="K913" s="132"/>
      <c r="L913" s="132"/>
    </row>
    <row r="914" spans="1:12" ht="13.15" customHeight="1" x14ac:dyDescent="0.2">
      <c r="A914" s="193"/>
      <c r="B914" s="132"/>
      <c r="C914" s="132"/>
      <c r="D914" s="132"/>
      <c r="E914" s="132"/>
      <c r="F914" s="132"/>
      <c r="G914" s="132"/>
      <c r="H914" s="132"/>
      <c r="I914" s="132"/>
      <c r="J914" s="132"/>
      <c r="K914" s="132"/>
      <c r="L914" s="132"/>
    </row>
    <row r="915" spans="1:12" ht="13.15" customHeight="1" x14ac:dyDescent="0.2">
      <c r="A915" s="193"/>
      <c r="B915" s="132"/>
      <c r="C915" s="132"/>
      <c r="D915" s="132"/>
      <c r="E915" s="132"/>
      <c r="F915" s="132"/>
      <c r="G915" s="132"/>
      <c r="H915" s="132"/>
      <c r="I915" s="132"/>
      <c r="J915" s="132"/>
      <c r="K915" s="132"/>
      <c r="L915" s="132"/>
    </row>
    <row r="916" spans="1:12" ht="13.15" customHeight="1" x14ac:dyDescent="0.2">
      <c r="A916" s="193"/>
      <c r="B916" s="132"/>
      <c r="C916" s="132"/>
      <c r="D916" s="132"/>
      <c r="E916" s="132"/>
      <c r="F916" s="132"/>
      <c r="G916" s="132"/>
      <c r="H916" s="132"/>
      <c r="I916" s="132"/>
      <c r="J916" s="132"/>
      <c r="K916" s="132"/>
      <c r="L916" s="132"/>
    </row>
    <row r="917" spans="1:12" ht="13.15" customHeight="1" x14ac:dyDescent="0.2">
      <c r="A917" s="193"/>
      <c r="B917" s="132"/>
      <c r="C917" s="132"/>
      <c r="D917" s="132"/>
      <c r="E917" s="132"/>
      <c r="F917" s="132"/>
      <c r="G917" s="132"/>
      <c r="H917" s="132"/>
      <c r="I917" s="132"/>
      <c r="J917" s="132"/>
      <c r="K917" s="132"/>
      <c r="L917" s="132"/>
    </row>
    <row r="918" spans="1:12" ht="13.15" customHeight="1" x14ac:dyDescent="0.2">
      <c r="A918" s="193"/>
      <c r="B918" s="132"/>
      <c r="C918" s="132"/>
      <c r="D918" s="132"/>
      <c r="E918" s="132"/>
      <c r="F918" s="132"/>
      <c r="G918" s="132"/>
      <c r="H918" s="132"/>
      <c r="I918" s="132"/>
      <c r="J918" s="132"/>
      <c r="K918" s="132"/>
      <c r="L918" s="132"/>
    </row>
    <row r="919" spans="1:12" ht="13.15" customHeight="1" x14ac:dyDescent="0.2">
      <c r="A919" s="193"/>
      <c r="B919" s="132"/>
      <c r="C919" s="132"/>
      <c r="D919" s="132"/>
      <c r="E919" s="132"/>
      <c r="F919" s="132"/>
      <c r="G919" s="132"/>
      <c r="H919" s="132"/>
      <c r="I919" s="132"/>
      <c r="J919" s="132"/>
      <c r="K919" s="132"/>
      <c r="L919" s="132"/>
    </row>
    <row r="920" spans="1:12" ht="13.15" customHeight="1" x14ac:dyDescent="0.2">
      <c r="A920" s="193"/>
      <c r="B920" s="132"/>
      <c r="C920" s="132"/>
      <c r="D920" s="132"/>
      <c r="E920" s="132"/>
      <c r="F920" s="132"/>
      <c r="G920" s="132"/>
      <c r="H920" s="132"/>
      <c r="I920" s="132"/>
      <c r="J920" s="132"/>
      <c r="K920" s="132"/>
      <c r="L920" s="132"/>
    </row>
    <row r="921" spans="1:12" ht="13.15" customHeight="1" x14ac:dyDescent="0.2">
      <c r="A921" s="193"/>
      <c r="B921" s="132"/>
      <c r="C921" s="132"/>
      <c r="D921" s="132"/>
      <c r="E921" s="132"/>
      <c r="F921" s="132"/>
      <c r="G921" s="132"/>
      <c r="H921" s="132"/>
      <c r="I921" s="132"/>
      <c r="J921" s="132"/>
      <c r="K921" s="132"/>
      <c r="L921" s="132"/>
    </row>
    <row r="922" spans="1:12" ht="13.15" customHeight="1" x14ac:dyDescent="0.2">
      <c r="A922" s="193"/>
      <c r="B922" s="132"/>
      <c r="C922" s="132"/>
      <c r="D922" s="132"/>
      <c r="E922" s="132"/>
      <c r="F922" s="132"/>
      <c r="G922" s="132"/>
      <c r="H922" s="132"/>
      <c r="I922" s="132"/>
      <c r="J922" s="132"/>
      <c r="K922" s="132"/>
      <c r="L922" s="132"/>
    </row>
    <row r="923" spans="1:12" ht="13.15" customHeight="1" x14ac:dyDescent="0.2">
      <c r="A923" s="193"/>
      <c r="B923" s="132"/>
      <c r="C923" s="132"/>
      <c r="D923" s="132"/>
      <c r="E923" s="132"/>
      <c r="F923" s="132"/>
      <c r="G923" s="132"/>
      <c r="H923" s="132"/>
      <c r="I923" s="132"/>
      <c r="J923" s="132"/>
      <c r="K923" s="132"/>
      <c r="L923" s="132"/>
    </row>
    <row r="924" spans="1:12" ht="13.15" customHeight="1" x14ac:dyDescent="0.2">
      <c r="A924" s="193"/>
      <c r="B924" s="132"/>
      <c r="C924" s="132"/>
      <c r="D924" s="132"/>
      <c r="E924" s="132"/>
      <c r="F924" s="132"/>
      <c r="G924" s="132"/>
      <c r="H924" s="132"/>
      <c r="I924" s="132"/>
      <c r="J924" s="132"/>
      <c r="K924" s="132"/>
      <c r="L924" s="132"/>
    </row>
    <row r="925" spans="1:12" ht="13.15" customHeight="1" x14ac:dyDescent="0.2">
      <c r="A925" s="193"/>
      <c r="B925" s="132"/>
      <c r="C925" s="132"/>
      <c r="D925" s="132"/>
      <c r="E925" s="132"/>
      <c r="F925" s="132"/>
      <c r="G925" s="132"/>
      <c r="H925" s="132"/>
      <c r="I925" s="132"/>
      <c r="J925" s="132"/>
      <c r="K925" s="132"/>
      <c r="L925" s="132"/>
    </row>
    <row r="926" spans="1:12" ht="13.15" customHeight="1" x14ac:dyDescent="0.2">
      <c r="A926" s="193"/>
      <c r="B926" s="132"/>
      <c r="C926" s="132"/>
      <c r="D926" s="132"/>
      <c r="E926" s="132"/>
      <c r="F926" s="132"/>
      <c r="G926" s="132"/>
      <c r="H926" s="132"/>
      <c r="I926" s="132"/>
      <c r="J926" s="132"/>
      <c r="K926" s="132"/>
      <c r="L926" s="132"/>
    </row>
    <row r="927" spans="1:12" ht="13.15" customHeight="1" x14ac:dyDescent="0.2">
      <c r="A927" s="193"/>
      <c r="B927" s="132"/>
      <c r="C927" s="132"/>
      <c r="D927" s="132"/>
      <c r="E927" s="132"/>
      <c r="F927" s="132"/>
      <c r="G927" s="132"/>
      <c r="H927" s="132"/>
      <c r="I927" s="132"/>
      <c r="J927" s="132"/>
      <c r="K927" s="132"/>
      <c r="L927" s="132"/>
    </row>
    <row r="928" spans="1:12" ht="13.15" customHeight="1" x14ac:dyDescent="0.2">
      <c r="A928" s="193"/>
      <c r="B928" s="132"/>
      <c r="C928" s="132"/>
      <c r="D928" s="132"/>
      <c r="E928" s="132"/>
      <c r="F928" s="132"/>
      <c r="G928" s="132"/>
      <c r="H928" s="132"/>
      <c r="I928" s="132"/>
      <c r="J928" s="132"/>
      <c r="K928" s="132"/>
      <c r="L928" s="132"/>
    </row>
    <row r="929" spans="1:12" ht="13.15" customHeight="1" x14ac:dyDescent="0.2">
      <c r="A929" s="193"/>
      <c r="B929" s="132"/>
      <c r="C929" s="132"/>
      <c r="D929" s="132"/>
      <c r="E929" s="132"/>
      <c r="F929" s="132"/>
      <c r="G929" s="132"/>
      <c r="H929" s="132"/>
      <c r="I929" s="132"/>
      <c r="J929" s="132"/>
      <c r="K929" s="132"/>
      <c r="L929" s="132"/>
    </row>
    <row r="930" spans="1:12" ht="13.15" customHeight="1" x14ac:dyDescent="0.2">
      <c r="A930" s="193"/>
      <c r="B930" s="132"/>
      <c r="C930" s="132"/>
      <c r="D930" s="132"/>
      <c r="E930" s="132"/>
      <c r="F930" s="132"/>
      <c r="G930" s="132"/>
      <c r="H930" s="132"/>
      <c r="I930" s="132"/>
      <c r="J930" s="132"/>
      <c r="K930" s="132"/>
      <c r="L930" s="132"/>
    </row>
    <row r="931" spans="1:12" ht="13.15" customHeight="1" x14ac:dyDescent="0.2">
      <c r="A931" s="193"/>
      <c r="B931" s="132"/>
      <c r="C931" s="132"/>
      <c r="D931" s="132"/>
      <c r="E931" s="132"/>
      <c r="F931" s="132"/>
      <c r="G931" s="132"/>
      <c r="H931" s="132"/>
      <c r="I931" s="132"/>
      <c r="J931" s="132"/>
      <c r="K931" s="132"/>
      <c r="L931" s="132"/>
    </row>
    <row r="932" spans="1:12" ht="13.15" customHeight="1" x14ac:dyDescent="0.2">
      <c r="A932" s="193"/>
      <c r="B932" s="132"/>
      <c r="C932" s="132"/>
      <c r="D932" s="132"/>
      <c r="E932" s="132"/>
      <c r="F932" s="132"/>
      <c r="G932" s="132"/>
      <c r="H932" s="132"/>
      <c r="I932" s="132"/>
      <c r="J932" s="132"/>
      <c r="K932" s="132"/>
      <c r="L932" s="132"/>
    </row>
    <row r="933" spans="1:12" ht="13.15" customHeight="1" x14ac:dyDescent="0.2">
      <c r="A933" s="193"/>
      <c r="B933" s="132"/>
      <c r="C933" s="132"/>
      <c r="D933" s="132"/>
      <c r="E933" s="132"/>
      <c r="F933" s="132"/>
      <c r="G933" s="132"/>
      <c r="H933" s="132"/>
      <c r="I933" s="132"/>
      <c r="J933" s="132"/>
      <c r="K933" s="132"/>
      <c r="L933" s="132"/>
    </row>
    <row r="934" spans="1:12" ht="13.15" customHeight="1" x14ac:dyDescent="0.2">
      <c r="A934" s="193"/>
      <c r="B934" s="132"/>
      <c r="C934" s="132"/>
      <c r="D934" s="132"/>
      <c r="E934" s="132"/>
      <c r="F934" s="132"/>
      <c r="G934" s="132"/>
      <c r="H934" s="132"/>
      <c r="I934" s="132"/>
      <c r="J934" s="132"/>
      <c r="K934" s="132"/>
      <c r="L934" s="132"/>
    </row>
    <row r="935" spans="1:12" ht="13.15" customHeight="1" x14ac:dyDescent="0.2">
      <c r="A935" s="193"/>
      <c r="B935" s="132"/>
      <c r="C935" s="132"/>
      <c r="D935" s="132"/>
      <c r="E935" s="132"/>
      <c r="F935" s="132"/>
      <c r="G935" s="132"/>
      <c r="H935" s="132"/>
      <c r="I935" s="132"/>
      <c r="J935" s="132"/>
      <c r="K935" s="132"/>
      <c r="L935" s="132"/>
    </row>
    <row r="936" spans="1:12" ht="13.15" customHeight="1" x14ac:dyDescent="0.2">
      <c r="A936" s="193"/>
      <c r="B936" s="132"/>
      <c r="C936" s="132"/>
      <c r="D936" s="132"/>
      <c r="E936" s="132"/>
      <c r="F936" s="132"/>
      <c r="G936" s="132"/>
      <c r="H936" s="132"/>
      <c r="I936" s="132"/>
      <c r="J936" s="132"/>
      <c r="K936" s="132"/>
      <c r="L936" s="132"/>
    </row>
    <row r="937" spans="1:12" ht="13.15" customHeight="1" x14ac:dyDescent="0.2">
      <c r="A937" s="193"/>
      <c r="B937" s="132"/>
      <c r="C937" s="132"/>
      <c r="D937" s="132"/>
      <c r="E937" s="132"/>
      <c r="F937" s="132"/>
      <c r="G937" s="132"/>
      <c r="H937" s="132"/>
      <c r="I937" s="132"/>
      <c r="J937" s="132"/>
      <c r="K937" s="132"/>
      <c r="L937" s="132"/>
    </row>
    <row r="938" spans="1:12" ht="13.15" customHeight="1" x14ac:dyDescent="0.2">
      <c r="A938" s="193"/>
      <c r="B938" s="132"/>
      <c r="C938" s="132"/>
      <c r="D938" s="132"/>
      <c r="E938" s="132"/>
      <c r="F938" s="132"/>
      <c r="G938" s="132"/>
      <c r="H938" s="132"/>
      <c r="I938" s="132"/>
      <c r="J938" s="132"/>
      <c r="K938" s="132"/>
      <c r="L938" s="132"/>
    </row>
    <row r="939" spans="1:12" ht="13.15" customHeight="1" x14ac:dyDescent="0.2">
      <c r="A939" s="193"/>
      <c r="B939" s="132"/>
      <c r="C939" s="132"/>
      <c r="D939" s="132"/>
      <c r="E939" s="132"/>
      <c r="F939" s="132"/>
      <c r="G939" s="132"/>
      <c r="H939" s="132"/>
      <c r="I939" s="132"/>
      <c r="J939" s="132"/>
      <c r="K939" s="132"/>
      <c r="L939" s="132"/>
    </row>
    <row r="940" spans="1:12" ht="13.15" customHeight="1" x14ac:dyDescent="0.2">
      <c r="A940" s="193"/>
      <c r="B940" s="132"/>
      <c r="C940" s="132"/>
      <c r="D940" s="132"/>
      <c r="E940" s="132"/>
      <c r="F940" s="132"/>
      <c r="G940" s="132"/>
      <c r="H940" s="132"/>
      <c r="I940" s="132"/>
      <c r="J940" s="132"/>
      <c r="K940" s="132"/>
      <c r="L940" s="132"/>
    </row>
    <row r="941" spans="1:12" ht="13.15" customHeight="1" x14ac:dyDescent="0.2">
      <c r="A941" s="193"/>
      <c r="B941" s="132"/>
      <c r="C941" s="132"/>
      <c r="D941" s="132"/>
      <c r="E941" s="132"/>
      <c r="F941" s="132"/>
      <c r="G941" s="132"/>
      <c r="H941" s="132"/>
      <c r="I941" s="132"/>
      <c r="J941" s="132"/>
      <c r="K941" s="132"/>
      <c r="L941" s="132"/>
    </row>
    <row r="942" spans="1:12" ht="13.15" customHeight="1" x14ac:dyDescent="0.2">
      <c r="A942" s="193"/>
      <c r="B942" s="132"/>
      <c r="C942" s="132"/>
      <c r="D942" s="132"/>
      <c r="E942" s="132"/>
      <c r="F942" s="132"/>
      <c r="G942" s="132"/>
      <c r="H942" s="132"/>
      <c r="I942" s="132"/>
      <c r="J942" s="132"/>
      <c r="K942" s="132"/>
      <c r="L942" s="132"/>
    </row>
    <row r="943" spans="1:12" ht="13.15" customHeight="1" x14ac:dyDescent="0.2">
      <c r="A943" s="193"/>
      <c r="B943" s="132"/>
      <c r="C943" s="132"/>
      <c r="D943" s="132"/>
      <c r="E943" s="132"/>
      <c r="F943" s="132"/>
      <c r="G943" s="132"/>
      <c r="H943" s="132"/>
      <c r="I943" s="132"/>
      <c r="J943" s="132"/>
      <c r="K943" s="132"/>
      <c r="L943" s="132"/>
    </row>
    <row r="944" spans="1:12" ht="13.15" customHeight="1" x14ac:dyDescent="0.2">
      <c r="A944" s="193"/>
      <c r="B944" s="132"/>
      <c r="C944" s="132"/>
      <c r="D944" s="132"/>
      <c r="E944" s="132"/>
      <c r="F944" s="132"/>
      <c r="G944" s="132"/>
      <c r="H944" s="132"/>
      <c r="I944" s="132"/>
      <c r="J944" s="132"/>
      <c r="K944" s="132"/>
      <c r="L944" s="132"/>
    </row>
    <row r="945" spans="1:12" ht="13.15" customHeight="1" x14ac:dyDescent="0.2">
      <c r="A945" s="193"/>
      <c r="B945" s="132"/>
      <c r="C945" s="132"/>
      <c r="D945" s="132"/>
      <c r="E945" s="132"/>
      <c r="F945" s="132"/>
      <c r="G945" s="132"/>
      <c r="H945" s="132"/>
      <c r="I945" s="132"/>
      <c r="J945" s="132"/>
      <c r="K945" s="132"/>
      <c r="L945" s="132"/>
    </row>
    <row r="946" spans="1:12" ht="13.15" customHeight="1" x14ac:dyDescent="0.2">
      <c r="A946" s="193"/>
      <c r="B946" s="132"/>
      <c r="C946" s="132"/>
      <c r="D946" s="132"/>
      <c r="E946" s="132"/>
      <c r="F946" s="132"/>
      <c r="G946" s="132"/>
      <c r="H946" s="132"/>
      <c r="I946" s="132"/>
      <c r="J946" s="132"/>
      <c r="K946" s="132"/>
      <c r="L946" s="132"/>
    </row>
    <row r="947" spans="1:12" ht="13.15" customHeight="1" x14ac:dyDescent="0.2">
      <c r="A947" s="193"/>
      <c r="B947" s="132"/>
      <c r="C947" s="132"/>
      <c r="D947" s="132"/>
      <c r="E947" s="132"/>
      <c r="F947" s="132"/>
      <c r="G947" s="132"/>
      <c r="H947" s="132"/>
      <c r="I947" s="132"/>
      <c r="J947" s="132"/>
      <c r="K947" s="132"/>
      <c r="L947" s="132"/>
    </row>
    <row r="948" spans="1:12" ht="13.15" customHeight="1" x14ac:dyDescent="0.2">
      <c r="A948" s="193"/>
      <c r="B948" s="132"/>
      <c r="C948" s="132"/>
      <c r="D948" s="132"/>
      <c r="E948" s="132"/>
      <c r="F948" s="132"/>
      <c r="G948" s="132"/>
      <c r="H948" s="132"/>
      <c r="I948" s="132"/>
      <c r="J948" s="132"/>
      <c r="K948" s="132"/>
      <c r="L948" s="132"/>
    </row>
    <row r="949" spans="1:12" ht="13.15" customHeight="1" x14ac:dyDescent="0.2">
      <c r="A949" s="193"/>
      <c r="B949" s="132"/>
      <c r="C949" s="132"/>
      <c r="D949" s="132"/>
      <c r="E949" s="132"/>
      <c r="F949" s="132"/>
      <c r="G949" s="132"/>
      <c r="H949" s="132"/>
      <c r="I949" s="132"/>
      <c r="J949" s="132"/>
      <c r="K949" s="132"/>
      <c r="L949" s="132"/>
    </row>
    <row r="950" spans="1:12" ht="13.15" customHeight="1" x14ac:dyDescent="0.2">
      <c r="A950" s="193"/>
      <c r="B950" s="132"/>
      <c r="C950" s="132"/>
      <c r="D950" s="132"/>
      <c r="E950" s="132"/>
      <c r="F950" s="132"/>
      <c r="G950" s="132"/>
      <c r="H950" s="132"/>
      <c r="I950" s="132"/>
      <c r="J950" s="132"/>
      <c r="K950" s="132"/>
      <c r="L950" s="132"/>
    </row>
    <row r="951" spans="1:12" ht="13.15" customHeight="1" x14ac:dyDescent="0.2">
      <c r="A951" s="193"/>
      <c r="B951" s="132"/>
      <c r="C951" s="132"/>
      <c r="D951" s="132"/>
      <c r="E951" s="132"/>
      <c r="F951" s="132"/>
      <c r="G951" s="132"/>
      <c r="H951" s="132"/>
      <c r="I951" s="132"/>
      <c r="J951" s="132"/>
      <c r="K951" s="132"/>
      <c r="L951" s="132"/>
    </row>
    <row r="952" spans="1:12" ht="13.15" customHeight="1" x14ac:dyDescent="0.2">
      <c r="A952" s="193"/>
      <c r="B952" s="132"/>
      <c r="C952" s="132"/>
      <c r="D952" s="132"/>
      <c r="E952" s="132"/>
      <c r="F952" s="132"/>
      <c r="G952" s="132"/>
      <c r="H952" s="132"/>
      <c r="I952" s="132"/>
      <c r="J952" s="132"/>
      <c r="K952" s="132"/>
      <c r="L952" s="132"/>
    </row>
    <row r="953" spans="1:12" ht="13.15" customHeight="1" x14ac:dyDescent="0.2">
      <c r="A953" s="193"/>
      <c r="B953" s="132"/>
      <c r="C953" s="132"/>
      <c r="D953" s="132"/>
      <c r="E953" s="132"/>
      <c r="F953" s="132"/>
      <c r="G953" s="132"/>
      <c r="H953" s="132"/>
      <c r="I953" s="132"/>
      <c r="J953" s="132"/>
      <c r="K953" s="132"/>
      <c r="L953" s="132"/>
    </row>
    <row r="954" spans="1:12" ht="13.15" customHeight="1" x14ac:dyDescent="0.2">
      <c r="A954" s="193"/>
      <c r="B954" s="132"/>
      <c r="C954" s="132"/>
      <c r="D954" s="132"/>
      <c r="E954" s="132"/>
      <c r="F954" s="132"/>
      <c r="G954" s="132"/>
      <c r="H954" s="132"/>
      <c r="I954" s="132"/>
      <c r="J954" s="132"/>
      <c r="K954" s="132"/>
      <c r="L954" s="132"/>
    </row>
    <row r="955" spans="1:12" ht="13.15" customHeight="1" x14ac:dyDescent="0.2">
      <c r="A955" s="193"/>
      <c r="B955" s="132"/>
      <c r="C955" s="132"/>
      <c r="D955" s="132"/>
      <c r="E955" s="132"/>
      <c r="F955" s="132"/>
      <c r="G955" s="132"/>
      <c r="H955" s="132"/>
      <c r="I955" s="132"/>
      <c r="J955" s="132"/>
      <c r="K955" s="132"/>
      <c r="L955" s="132"/>
    </row>
    <row r="956" spans="1:12" ht="13.15" customHeight="1" x14ac:dyDescent="0.2">
      <c r="A956" s="193"/>
      <c r="B956" s="132"/>
      <c r="C956" s="132"/>
      <c r="D956" s="132"/>
      <c r="E956" s="132"/>
      <c r="F956" s="132"/>
      <c r="G956" s="132"/>
      <c r="H956" s="132"/>
      <c r="I956" s="132"/>
      <c r="J956" s="132"/>
      <c r="K956" s="132"/>
      <c r="L956" s="132"/>
    </row>
    <row r="957" spans="1:12" ht="13.15" customHeight="1" x14ac:dyDescent="0.2">
      <c r="A957" s="193"/>
      <c r="B957" s="132"/>
      <c r="C957" s="132"/>
      <c r="D957" s="132"/>
      <c r="E957" s="132"/>
      <c r="F957" s="132"/>
      <c r="G957" s="132"/>
      <c r="H957" s="132"/>
      <c r="I957" s="132"/>
      <c r="J957" s="132"/>
      <c r="K957" s="132"/>
      <c r="L957" s="132"/>
    </row>
    <row r="958" spans="1:12" ht="13.15" customHeight="1" x14ac:dyDescent="0.2">
      <c r="A958" s="193"/>
      <c r="B958" s="132"/>
      <c r="C958" s="132"/>
      <c r="D958" s="132"/>
      <c r="E958" s="132"/>
      <c r="F958" s="132"/>
      <c r="G958" s="132"/>
      <c r="H958" s="132"/>
      <c r="I958" s="132"/>
      <c r="J958" s="132"/>
      <c r="K958" s="132"/>
      <c r="L958" s="132"/>
    </row>
    <row r="959" spans="1:12" ht="13.15" customHeight="1" x14ac:dyDescent="0.2">
      <c r="A959" s="193"/>
      <c r="B959" s="132"/>
      <c r="C959" s="132"/>
      <c r="D959" s="132"/>
      <c r="E959" s="132"/>
      <c r="F959" s="132"/>
      <c r="G959" s="132"/>
      <c r="H959" s="132"/>
      <c r="I959" s="132"/>
      <c r="J959" s="132"/>
      <c r="K959" s="132"/>
      <c r="L959" s="132"/>
    </row>
    <row r="960" spans="1:12" ht="13.15" customHeight="1" x14ac:dyDescent="0.2">
      <c r="A960" s="193"/>
      <c r="B960" s="132"/>
      <c r="C960" s="132"/>
      <c r="D960" s="132"/>
      <c r="E960" s="132"/>
      <c r="F960" s="132"/>
      <c r="G960" s="132"/>
      <c r="H960" s="132"/>
      <c r="I960" s="132"/>
      <c r="J960" s="132"/>
      <c r="K960" s="132"/>
      <c r="L960" s="132"/>
    </row>
    <row r="961" spans="1:12" ht="13.15" customHeight="1" x14ac:dyDescent="0.2">
      <c r="A961" s="193"/>
      <c r="B961" s="132"/>
      <c r="C961" s="132"/>
      <c r="D961" s="132"/>
      <c r="E961" s="132"/>
      <c r="F961" s="132"/>
      <c r="G961" s="132"/>
      <c r="H961" s="132"/>
      <c r="I961" s="132"/>
      <c r="J961" s="132"/>
      <c r="K961" s="132"/>
      <c r="L961" s="132"/>
    </row>
    <row r="962" spans="1:12" ht="13.15" customHeight="1" x14ac:dyDescent="0.2">
      <c r="A962" s="193"/>
      <c r="B962" s="132"/>
      <c r="C962" s="132"/>
      <c r="D962" s="132"/>
      <c r="E962" s="132"/>
      <c r="F962" s="132"/>
      <c r="G962" s="132"/>
      <c r="H962" s="132"/>
      <c r="I962" s="132"/>
      <c r="J962" s="132"/>
      <c r="K962" s="132"/>
      <c r="L962" s="132"/>
    </row>
    <row r="963" spans="1:12" ht="13.15" customHeight="1" x14ac:dyDescent="0.2">
      <c r="A963" s="193"/>
      <c r="B963" s="132"/>
      <c r="C963" s="132"/>
      <c r="D963" s="132"/>
      <c r="E963" s="132"/>
      <c r="F963" s="132"/>
      <c r="G963" s="132"/>
      <c r="H963" s="132"/>
      <c r="I963" s="132"/>
      <c r="J963" s="132"/>
      <c r="K963" s="132"/>
      <c r="L963" s="132"/>
    </row>
    <row r="964" spans="1:12" ht="13.15" customHeight="1" x14ac:dyDescent="0.2">
      <c r="A964" s="193"/>
      <c r="B964" s="132"/>
      <c r="C964" s="132"/>
      <c r="D964" s="132"/>
      <c r="E964" s="132"/>
      <c r="F964" s="132"/>
      <c r="G964" s="132"/>
      <c r="H964" s="132"/>
      <c r="I964" s="132"/>
      <c r="J964" s="132"/>
      <c r="K964" s="132"/>
      <c r="L964" s="132"/>
    </row>
    <row r="965" spans="1:12" ht="13.15" customHeight="1" x14ac:dyDescent="0.2">
      <c r="A965" s="193"/>
      <c r="B965" s="132"/>
      <c r="C965" s="132"/>
      <c r="D965" s="132"/>
      <c r="E965" s="132"/>
      <c r="F965" s="132"/>
      <c r="G965" s="132"/>
      <c r="H965" s="132"/>
      <c r="I965" s="132"/>
      <c r="J965" s="132"/>
      <c r="K965" s="132"/>
      <c r="L965" s="132"/>
    </row>
    <row r="966" spans="1:12" ht="13.15" customHeight="1" x14ac:dyDescent="0.2">
      <c r="A966" s="193"/>
      <c r="B966" s="132"/>
      <c r="C966" s="132"/>
      <c r="D966" s="132"/>
      <c r="E966" s="132"/>
      <c r="F966" s="132"/>
      <c r="G966" s="132"/>
      <c r="H966" s="132"/>
      <c r="I966" s="132"/>
      <c r="J966" s="132"/>
      <c r="K966" s="132"/>
      <c r="L966" s="132"/>
    </row>
    <row r="967" spans="1:12" ht="13.15" customHeight="1" x14ac:dyDescent="0.2">
      <c r="A967" s="193"/>
      <c r="B967" s="132"/>
      <c r="C967" s="132"/>
      <c r="D967" s="132"/>
      <c r="E967" s="132"/>
      <c r="F967" s="132"/>
      <c r="G967" s="132"/>
      <c r="H967" s="132"/>
      <c r="I967" s="132"/>
      <c r="J967" s="132"/>
      <c r="K967" s="132"/>
      <c r="L967" s="132"/>
    </row>
    <row r="968" spans="1:12" ht="13.15" customHeight="1" x14ac:dyDescent="0.2">
      <c r="A968" s="193"/>
      <c r="B968" s="132"/>
      <c r="C968" s="132"/>
      <c r="D968" s="132"/>
      <c r="E968" s="132"/>
      <c r="F968" s="132"/>
      <c r="G968" s="132"/>
      <c r="H968" s="132"/>
      <c r="I968" s="132"/>
      <c r="J968" s="132"/>
      <c r="K968" s="132"/>
      <c r="L968" s="132"/>
    </row>
    <row r="969" spans="1:12" ht="13.15" customHeight="1" x14ac:dyDescent="0.2">
      <c r="A969" s="193"/>
      <c r="B969" s="132"/>
      <c r="C969" s="132"/>
      <c r="D969" s="132"/>
      <c r="E969" s="132"/>
      <c r="F969" s="132"/>
      <c r="G969" s="132"/>
      <c r="H969" s="132"/>
      <c r="I969" s="132"/>
      <c r="J969" s="132"/>
      <c r="K969" s="132"/>
      <c r="L969" s="132"/>
    </row>
    <row r="970" spans="1:12" ht="13.15" customHeight="1" x14ac:dyDescent="0.2">
      <c r="A970" s="193"/>
      <c r="B970" s="132"/>
      <c r="C970" s="132"/>
      <c r="D970" s="132"/>
      <c r="E970" s="132"/>
      <c r="F970" s="132"/>
      <c r="G970" s="132"/>
      <c r="H970" s="132"/>
      <c r="I970" s="132"/>
      <c r="J970" s="132"/>
      <c r="K970" s="132"/>
      <c r="L970" s="132"/>
    </row>
    <row r="971" spans="1:12" ht="13.15" customHeight="1" x14ac:dyDescent="0.2">
      <c r="A971" s="193"/>
      <c r="B971" s="132"/>
      <c r="C971" s="132"/>
      <c r="D971" s="132"/>
      <c r="E971" s="132"/>
      <c r="F971" s="132"/>
      <c r="G971" s="132"/>
      <c r="H971" s="132"/>
      <c r="I971" s="132"/>
      <c r="J971" s="132"/>
      <c r="K971" s="132"/>
      <c r="L971" s="132"/>
    </row>
    <row r="972" spans="1:12" ht="13.15" customHeight="1" x14ac:dyDescent="0.2">
      <c r="A972" s="193"/>
      <c r="B972" s="132"/>
      <c r="C972" s="132"/>
      <c r="D972" s="132"/>
      <c r="E972" s="132"/>
      <c r="F972" s="132"/>
      <c r="G972" s="132"/>
      <c r="H972" s="132"/>
      <c r="I972" s="132"/>
      <c r="J972" s="132"/>
      <c r="K972" s="132"/>
      <c r="L972" s="132"/>
    </row>
    <row r="973" spans="1:12" ht="13.15" customHeight="1" x14ac:dyDescent="0.2">
      <c r="A973" s="193"/>
      <c r="B973" s="132"/>
      <c r="C973" s="132"/>
      <c r="D973" s="132"/>
      <c r="E973" s="132"/>
      <c r="F973" s="132"/>
      <c r="G973" s="132"/>
      <c r="H973" s="132"/>
      <c r="I973" s="132"/>
      <c r="J973" s="132"/>
      <c r="K973" s="132"/>
      <c r="L973" s="132"/>
    </row>
    <row r="974" spans="1:12" ht="13.15" customHeight="1" x14ac:dyDescent="0.2">
      <c r="A974" s="193"/>
      <c r="B974" s="132"/>
      <c r="C974" s="132"/>
      <c r="D974" s="132"/>
      <c r="E974" s="132"/>
      <c r="F974" s="132"/>
      <c r="G974" s="132"/>
      <c r="H974" s="132"/>
      <c r="I974" s="132"/>
      <c r="J974" s="132"/>
      <c r="K974" s="132"/>
      <c r="L974" s="132"/>
    </row>
    <row r="975" spans="1:12" ht="13.15" customHeight="1" x14ac:dyDescent="0.2">
      <c r="A975" s="193"/>
      <c r="B975" s="132"/>
      <c r="C975" s="132"/>
      <c r="D975" s="132"/>
      <c r="E975" s="132"/>
      <c r="F975" s="132"/>
      <c r="G975" s="132"/>
      <c r="H975" s="132"/>
      <c r="I975" s="132"/>
      <c r="J975" s="132"/>
      <c r="K975" s="132"/>
      <c r="L975" s="132"/>
    </row>
    <row r="976" spans="1:12" ht="13.15" customHeight="1" x14ac:dyDescent="0.2">
      <c r="A976" s="193"/>
      <c r="B976" s="132"/>
      <c r="C976" s="132"/>
      <c r="D976" s="132"/>
      <c r="E976" s="132"/>
      <c r="F976" s="132"/>
      <c r="G976" s="132"/>
      <c r="H976" s="132"/>
      <c r="I976" s="132"/>
      <c r="J976" s="132"/>
      <c r="K976" s="132"/>
      <c r="L976" s="132"/>
    </row>
    <row r="977" spans="1:18" ht="13.15" customHeight="1" x14ac:dyDescent="0.2">
      <c r="A977" s="193"/>
      <c r="B977" s="132"/>
      <c r="C977" s="132"/>
      <c r="D977" s="132"/>
      <c r="E977" s="132"/>
      <c r="F977" s="132"/>
      <c r="G977" s="132"/>
      <c r="H977" s="132"/>
      <c r="I977" s="132"/>
      <c r="J977" s="132"/>
      <c r="K977" s="132"/>
      <c r="L977" s="132"/>
    </row>
    <row r="978" spans="1:18" ht="13.15" customHeight="1" x14ac:dyDescent="0.2">
      <c r="A978" s="193"/>
      <c r="B978" s="132"/>
      <c r="C978" s="132"/>
      <c r="D978" s="132"/>
      <c r="E978" s="132"/>
      <c r="F978" s="132"/>
      <c r="G978" s="132"/>
      <c r="H978" s="132"/>
      <c r="I978" s="132"/>
      <c r="J978" s="132"/>
      <c r="K978" s="132"/>
      <c r="L978" s="132"/>
    </row>
    <row r="979" spans="1:18" ht="13.15" customHeight="1" x14ac:dyDescent="0.2">
      <c r="A979" s="193"/>
      <c r="B979" s="132"/>
      <c r="C979" s="132"/>
      <c r="D979" s="132"/>
      <c r="E979" s="132"/>
      <c r="F979" s="132"/>
      <c r="G979" s="132"/>
      <c r="H979" s="132"/>
      <c r="I979" s="132"/>
      <c r="J979" s="132"/>
      <c r="K979" s="132"/>
      <c r="L979" s="132"/>
    </row>
    <row r="980" spans="1:18" ht="13.15" customHeight="1" x14ac:dyDescent="0.2">
      <c r="A980" s="193"/>
      <c r="B980" s="132"/>
      <c r="C980" s="132"/>
      <c r="D980" s="132"/>
      <c r="E980" s="132"/>
      <c r="F980" s="132"/>
      <c r="G980" s="132"/>
      <c r="H980" s="132"/>
      <c r="I980" s="132"/>
      <c r="J980" s="132"/>
      <c r="K980" s="132"/>
      <c r="L980" s="132"/>
    </row>
    <row r="981" spans="1:18" ht="13.15" customHeight="1" x14ac:dyDescent="0.2">
      <c r="A981" s="193"/>
      <c r="B981" s="132"/>
      <c r="C981" s="132"/>
      <c r="D981" s="132"/>
      <c r="E981" s="132"/>
      <c r="F981" s="132"/>
      <c r="G981" s="132"/>
      <c r="H981" s="132"/>
      <c r="I981" s="132"/>
      <c r="J981" s="132"/>
      <c r="K981" s="132"/>
      <c r="L981" s="132"/>
    </row>
    <row r="982" spans="1:18" ht="13.15" customHeight="1" x14ac:dyDescent="0.2">
      <c r="A982" s="193"/>
      <c r="B982" s="132"/>
      <c r="C982" s="132"/>
      <c r="D982" s="132"/>
      <c r="E982" s="132"/>
      <c r="F982" s="132"/>
      <c r="G982" s="132"/>
      <c r="H982" s="132"/>
      <c r="I982" s="132"/>
      <c r="J982" s="132"/>
      <c r="K982" s="132"/>
      <c r="L982" s="132"/>
    </row>
    <row r="983" spans="1:18" ht="13.15" customHeight="1" x14ac:dyDescent="0.2">
      <c r="A983" s="193"/>
      <c r="B983" s="132"/>
      <c r="C983" s="132"/>
      <c r="D983" s="132"/>
      <c r="E983" s="132"/>
      <c r="F983" s="132"/>
      <c r="G983" s="132"/>
      <c r="H983" s="132"/>
      <c r="I983" s="132"/>
      <c r="J983" s="132"/>
      <c r="K983" s="132"/>
      <c r="L983" s="132"/>
    </row>
    <row r="984" spans="1:18" ht="13.15" customHeight="1" x14ac:dyDescent="0.2">
      <c r="A984" s="193"/>
      <c r="B984" s="132"/>
      <c r="C984" s="132"/>
      <c r="D984" s="132"/>
      <c r="E984" s="132"/>
      <c r="F984" s="132"/>
      <c r="G984" s="132"/>
      <c r="H984" s="132"/>
      <c r="I984" s="132"/>
      <c r="J984" s="132"/>
      <c r="K984" s="132"/>
      <c r="L984" s="132"/>
      <c r="M984" s="188"/>
      <c r="N984" s="188"/>
      <c r="O984" s="188"/>
      <c r="P984" s="188"/>
      <c r="Q984" s="188"/>
      <c r="R984" s="188"/>
    </row>
    <row r="985" spans="1:18" ht="13.15" customHeight="1" x14ac:dyDescent="0.2">
      <c r="A985" s="193"/>
      <c r="B985" s="132"/>
      <c r="C985" s="132"/>
      <c r="D985" s="132"/>
      <c r="E985" s="132"/>
      <c r="F985" s="132"/>
      <c r="G985" s="132"/>
      <c r="H985" s="132"/>
      <c r="I985" s="132"/>
      <c r="J985" s="132"/>
      <c r="K985" s="132"/>
      <c r="L985" s="132"/>
    </row>
    <row r="986" spans="1:18" ht="13.15" customHeight="1" x14ac:dyDescent="0.2">
      <c r="A986" s="193"/>
      <c r="B986" s="132"/>
      <c r="C986" s="132"/>
      <c r="D986" s="132"/>
      <c r="E986" s="132"/>
      <c r="F986" s="132"/>
      <c r="G986" s="132"/>
      <c r="H986" s="132"/>
      <c r="I986" s="132"/>
      <c r="J986" s="132"/>
      <c r="K986" s="132"/>
      <c r="L986" s="132"/>
    </row>
    <row r="987" spans="1:18" ht="13.15" customHeight="1" x14ac:dyDescent="0.2">
      <c r="A987" s="193"/>
      <c r="B987" s="132"/>
      <c r="C987" s="132"/>
      <c r="D987" s="132"/>
      <c r="E987" s="132"/>
      <c r="F987" s="132"/>
      <c r="G987" s="132"/>
      <c r="H987" s="132"/>
      <c r="I987" s="132"/>
      <c r="J987" s="132"/>
      <c r="K987" s="132"/>
      <c r="L987" s="132"/>
    </row>
    <row r="988" spans="1:18" ht="13.15" customHeight="1" x14ac:dyDescent="0.2">
      <c r="A988" s="193"/>
      <c r="B988" s="132"/>
      <c r="C988" s="132"/>
      <c r="D988" s="132"/>
      <c r="E988" s="132"/>
      <c r="F988" s="132"/>
      <c r="G988" s="132"/>
      <c r="H988" s="132"/>
      <c r="I988" s="132"/>
      <c r="J988" s="132"/>
      <c r="K988" s="132"/>
      <c r="L988" s="132"/>
    </row>
    <row r="989" spans="1:18" ht="13.15" customHeight="1" x14ac:dyDescent="0.2">
      <c r="A989" s="193"/>
      <c r="B989" s="132"/>
      <c r="C989" s="132"/>
      <c r="D989" s="132"/>
      <c r="E989" s="132"/>
      <c r="F989" s="132"/>
      <c r="G989" s="132"/>
      <c r="H989" s="132"/>
      <c r="I989" s="132"/>
      <c r="J989" s="132"/>
      <c r="K989" s="132"/>
      <c r="L989" s="132"/>
    </row>
    <row r="990" spans="1:18" ht="13.15" customHeight="1" x14ac:dyDescent="0.2">
      <c r="A990" s="193"/>
      <c r="B990" s="132"/>
      <c r="C990" s="132"/>
      <c r="D990" s="132"/>
      <c r="E990" s="132"/>
      <c r="F990" s="132"/>
      <c r="G990" s="132"/>
      <c r="H990" s="132"/>
      <c r="I990" s="132"/>
      <c r="J990" s="132"/>
      <c r="K990" s="132"/>
      <c r="L990" s="132"/>
    </row>
    <row r="991" spans="1:18" ht="13.15" customHeight="1" x14ac:dyDescent="0.2">
      <c r="A991" s="193"/>
      <c r="B991" s="132"/>
      <c r="C991" s="132"/>
      <c r="D991" s="132"/>
      <c r="E991" s="132"/>
      <c r="F991" s="132"/>
      <c r="G991" s="132"/>
      <c r="H991" s="132"/>
      <c r="I991" s="132"/>
      <c r="J991" s="132"/>
      <c r="K991" s="132"/>
      <c r="L991" s="132"/>
    </row>
    <row r="992" spans="1:18" ht="13.15" customHeight="1" x14ac:dyDescent="0.2">
      <c r="A992" s="193"/>
      <c r="B992" s="132"/>
      <c r="C992" s="132"/>
      <c r="D992" s="132"/>
      <c r="E992" s="132"/>
      <c r="F992" s="132"/>
      <c r="G992" s="132"/>
      <c r="H992" s="132"/>
      <c r="I992" s="132"/>
      <c r="J992" s="132"/>
      <c r="K992" s="132"/>
      <c r="L992" s="132"/>
    </row>
    <row r="993" spans="1:12" ht="13.15" customHeight="1" x14ac:dyDescent="0.2">
      <c r="A993" s="193"/>
      <c r="B993" s="132"/>
      <c r="C993" s="132"/>
      <c r="D993" s="132"/>
      <c r="E993" s="132"/>
      <c r="F993" s="132"/>
      <c r="G993" s="132"/>
      <c r="H993" s="132"/>
      <c r="I993" s="132"/>
      <c r="J993" s="132"/>
      <c r="K993" s="132"/>
      <c r="L993" s="132"/>
    </row>
    <row r="994" spans="1:12" ht="13.15" customHeight="1" x14ac:dyDescent="0.2">
      <c r="A994" s="193"/>
      <c r="B994" s="132"/>
      <c r="C994" s="132"/>
      <c r="D994" s="132"/>
      <c r="E994" s="132"/>
      <c r="F994" s="132"/>
      <c r="G994" s="132"/>
      <c r="H994" s="132"/>
      <c r="I994" s="132"/>
      <c r="J994" s="132"/>
      <c r="K994" s="132"/>
      <c r="L994" s="132"/>
    </row>
    <row r="995" spans="1:12" ht="13.15" customHeight="1" x14ac:dyDescent="0.2">
      <c r="A995" s="193"/>
      <c r="B995" s="132"/>
      <c r="C995" s="132"/>
      <c r="D995" s="132"/>
      <c r="E995" s="132"/>
      <c r="F995" s="132"/>
      <c r="G995" s="132"/>
      <c r="H995" s="132"/>
      <c r="I995" s="132"/>
      <c r="J995" s="132"/>
      <c r="K995" s="132"/>
      <c r="L995" s="132"/>
    </row>
    <row r="996" spans="1:12" ht="13.15" customHeight="1" x14ac:dyDescent="0.2">
      <c r="A996" s="193"/>
      <c r="B996" s="132"/>
      <c r="C996" s="132"/>
      <c r="D996" s="132"/>
      <c r="E996" s="132"/>
      <c r="F996" s="132"/>
      <c r="G996" s="132"/>
      <c r="H996" s="132"/>
      <c r="I996" s="132"/>
      <c r="J996" s="132"/>
      <c r="K996" s="132"/>
      <c r="L996" s="132"/>
    </row>
    <row r="997" spans="1:12" ht="13.15" customHeight="1" x14ac:dyDescent="0.2">
      <c r="A997" s="193"/>
      <c r="B997" s="132"/>
      <c r="C997" s="132"/>
      <c r="D997" s="132"/>
      <c r="E997" s="132"/>
      <c r="F997" s="132"/>
      <c r="G997" s="132"/>
      <c r="H997" s="132"/>
      <c r="I997" s="132"/>
      <c r="J997" s="132"/>
      <c r="K997" s="132"/>
      <c r="L997" s="132"/>
    </row>
    <row r="998" spans="1:12" ht="13.15" customHeight="1" x14ac:dyDescent="0.2">
      <c r="A998" s="193"/>
      <c r="B998" s="132"/>
      <c r="C998" s="132"/>
      <c r="D998" s="132"/>
      <c r="E998" s="132"/>
      <c r="F998" s="132"/>
      <c r="G998" s="132"/>
      <c r="H998" s="132"/>
      <c r="I998" s="132"/>
      <c r="J998" s="132"/>
      <c r="K998" s="132"/>
      <c r="L998" s="132"/>
    </row>
    <row r="999" spans="1:12" ht="13.15" customHeight="1" x14ac:dyDescent="0.2">
      <c r="A999" s="193"/>
      <c r="B999" s="132"/>
      <c r="C999" s="132"/>
      <c r="D999" s="132"/>
      <c r="E999" s="132"/>
      <c r="F999" s="132"/>
      <c r="G999" s="132"/>
      <c r="H999" s="132"/>
      <c r="I999" s="132"/>
      <c r="J999" s="132"/>
      <c r="K999" s="132"/>
      <c r="L999" s="132"/>
    </row>
    <row r="1000" spans="1:12" ht="13.15" customHeight="1" x14ac:dyDescent="0.2">
      <c r="A1000" s="193"/>
      <c r="B1000" s="132"/>
      <c r="C1000" s="132"/>
      <c r="D1000" s="132"/>
      <c r="E1000" s="132"/>
      <c r="F1000" s="132"/>
      <c r="G1000" s="132"/>
      <c r="H1000" s="132"/>
      <c r="I1000" s="132"/>
      <c r="J1000" s="132"/>
      <c r="K1000" s="132"/>
      <c r="L1000" s="132"/>
    </row>
    <row r="1001" spans="1:12" ht="13.15" customHeight="1" x14ac:dyDescent="0.2">
      <c r="A1001" s="193"/>
      <c r="B1001" s="132"/>
      <c r="C1001" s="132"/>
      <c r="D1001" s="132"/>
      <c r="E1001" s="132"/>
      <c r="F1001" s="132"/>
      <c r="G1001" s="132"/>
      <c r="H1001" s="132"/>
      <c r="I1001" s="132"/>
      <c r="J1001" s="132"/>
      <c r="K1001" s="132"/>
      <c r="L1001" s="132"/>
    </row>
    <row r="1002" spans="1:12" ht="13.15" customHeight="1" x14ac:dyDescent="0.2">
      <c r="A1002" s="193"/>
      <c r="B1002" s="132"/>
      <c r="C1002" s="132"/>
      <c r="D1002" s="132"/>
      <c r="E1002" s="132"/>
      <c r="F1002" s="132"/>
      <c r="G1002" s="132"/>
      <c r="H1002" s="132"/>
      <c r="I1002" s="132"/>
      <c r="J1002" s="132"/>
      <c r="K1002" s="132"/>
      <c r="L1002" s="132"/>
    </row>
    <row r="1003" spans="1:12" ht="13.15" customHeight="1" x14ac:dyDescent="0.2">
      <c r="A1003" s="193"/>
      <c r="B1003" s="132"/>
      <c r="C1003" s="132"/>
      <c r="D1003" s="132"/>
      <c r="E1003" s="132"/>
      <c r="F1003" s="132"/>
      <c r="G1003" s="132"/>
      <c r="H1003" s="132"/>
      <c r="I1003" s="132"/>
      <c r="J1003" s="132"/>
      <c r="K1003" s="132"/>
      <c r="L1003" s="132"/>
    </row>
    <row r="1004" spans="1:12" ht="13.15" customHeight="1" x14ac:dyDescent="0.2">
      <c r="A1004" s="193"/>
      <c r="B1004" s="132"/>
      <c r="C1004" s="132"/>
      <c r="D1004" s="132"/>
      <c r="E1004" s="132"/>
      <c r="F1004" s="132"/>
      <c r="G1004" s="132"/>
      <c r="H1004" s="132"/>
      <c r="I1004" s="132"/>
      <c r="J1004" s="132"/>
      <c r="K1004" s="132"/>
      <c r="L1004" s="132"/>
    </row>
    <row r="1005" spans="1:12" ht="13.15" customHeight="1" x14ac:dyDescent="0.2">
      <c r="A1005" s="193"/>
      <c r="B1005" s="132"/>
      <c r="C1005" s="132"/>
      <c r="D1005" s="132"/>
      <c r="E1005" s="132"/>
      <c r="F1005" s="132"/>
      <c r="G1005" s="132"/>
      <c r="H1005" s="132"/>
      <c r="I1005" s="132"/>
      <c r="J1005" s="132"/>
      <c r="K1005" s="132"/>
      <c r="L1005" s="132"/>
    </row>
    <row r="1006" spans="1:12" ht="13.15" customHeight="1" x14ac:dyDescent="0.2">
      <c r="A1006" s="193"/>
      <c r="B1006" s="132"/>
      <c r="C1006" s="132"/>
      <c r="D1006" s="132"/>
      <c r="E1006" s="132"/>
      <c r="F1006" s="132"/>
      <c r="G1006" s="132"/>
      <c r="H1006" s="132"/>
      <c r="I1006" s="132"/>
      <c r="J1006" s="132"/>
      <c r="K1006" s="132"/>
      <c r="L1006" s="132"/>
    </row>
    <row r="1007" spans="1:12" ht="13.15" customHeight="1" x14ac:dyDescent="0.2">
      <c r="A1007" s="193"/>
      <c r="B1007" s="132"/>
      <c r="C1007" s="132"/>
      <c r="D1007" s="132"/>
      <c r="E1007" s="132"/>
      <c r="F1007" s="132"/>
      <c r="G1007" s="132"/>
      <c r="H1007" s="132"/>
      <c r="I1007" s="132"/>
      <c r="J1007" s="132"/>
      <c r="K1007" s="132"/>
      <c r="L1007" s="132"/>
    </row>
    <row r="1008" spans="1:12" ht="13.15" customHeight="1" x14ac:dyDescent="0.2">
      <c r="A1008" s="193"/>
      <c r="B1008" s="132"/>
      <c r="C1008" s="132"/>
      <c r="D1008" s="132"/>
      <c r="E1008" s="132"/>
      <c r="F1008" s="132"/>
      <c r="G1008" s="132"/>
      <c r="H1008" s="132"/>
      <c r="I1008" s="132"/>
      <c r="J1008" s="132"/>
      <c r="K1008" s="132"/>
      <c r="L1008" s="132"/>
    </row>
    <row r="1009" spans="1:12" ht="13.15" customHeight="1" x14ac:dyDescent="0.2">
      <c r="A1009" s="193"/>
      <c r="B1009" s="132"/>
      <c r="C1009" s="132"/>
      <c r="D1009" s="132"/>
      <c r="E1009" s="132"/>
      <c r="F1009" s="132"/>
      <c r="G1009" s="132"/>
      <c r="H1009" s="132"/>
      <c r="I1009" s="132"/>
      <c r="J1009" s="132"/>
      <c r="K1009" s="132"/>
      <c r="L1009" s="132"/>
    </row>
    <row r="1010" spans="1:12" ht="13.15" customHeight="1" x14ac:dyDescent="0.2">
      <c r="A1010" s="193"/>
      <c r="B1010" s="132"/>
      <c r="C1010" s="132"/>
      <c r="D1010" s="132"/>
      <c r="E1010" s="132"/>
      <c r="F1010" s="132"/>
      <c r="G1010" s="132"/>
      <c r="H1010" s="132"/>
      <c r="I1010" s="132"/>
      <c r="J1010" s="132"/>
      <c r="K1010" s="132"/>
      <c r="L1010" s="132"/>
    </row>
    <row r="1011" spans="1:12" ht="13.15" customHeight="1" x14ac:dyDescent="0.2">
      <c r="A1011" s="193"/>
      <c r="B1011" s="132"/>
      <c r="C1011" s="132"/>
      <c r="D1011" s="132"/>
      <c r="E1011" s="132"/>
      <c r="F1011" s="132"/>
      <c r="G1011" s="132"/>
      <c r="H1011" s="132"/>
      <c r="I1011" s="132"/>
      <c r="J1011" s="132"/>
      <c r="K1011" s="132"/>
      <c r="L1011" s="132"/>
    </row>
    <row r="1012" spans="1:12" ht="13.15" customHeight="1" x14ac:dyDescent="0.2">
      <c r="A1012" s="193"/>
      <c r="B1012" s="132"/>
      <c r="C1012" s="132"/>
      <c r="D1012" s="132"/>
      <c r="E1012" s="132"/>
      <c r="F1012" s="132"/>
      <c r="G1012" s="132"/>
      <c r="H1012" s="132"/>
      <c r="I1012" s="132"/>
      <c r="J1012" s="132"/>
      <c r="K1012" s="132"/>
      <c r="L1012" s="132"/>
    </row>
    <row r="1013" spans="1:12" ht="13.15" customHeight="1" x14ac:dyDescent="0.2">
      <c r="A1013" s="193"/>
      <c r="B1013" s="132"/>
      <c r="C1013" s="132"/>
      <c r="D1013" s="132"/>
      <c r="E1013" s="132"/>
      <c r="F1013" s="132"/>
      <c r="G1013" s="132"/>
      <c r="H1013" s="132"/>
      <c r="I1013" s="132"/>
      <c r="J1013" s="132"/>
      <c r="K1013" s="132"/>
      <c r="L1013" s="132"/>
    </row>
    <row r="1014" spans="1:12" ht="13.15" customHeight="1" x14ac:dyDescent="0.2">
      <c r="A1014" s="193"/>
      <c r="B1014" s="132"/>
      <c r="C1014" s="132"/>
      <c r="D1014" s="132"/>
      <c r="E1014" s="132"/>
      <c r="F1014" s="132"/>
      <c r="G1014" s="132"/>
      <c r="H1014" s="132"/>
      <c r="I1014" s="132"/>
      <c r="J1014" s="132"/>
      <c r="K1014" s="132"/>
      <c r="L1014" s="132"/>
    </row>
    <row r="1015" spans="1:12" ht="13.15" customHeight="1" x14ac:dyDescent="0.2">
      <c r="A1015" s="193"/>
      <c r="B1015" s="132"/>
      <c r="C1015" s="132"/>
      <c r="D1015" s="132"/>
      <c r="E1015" s="132"/>
      <c r="F1015" s="132"/>
      <c r="G1015" s="132"/>
      <c r="H1015" s="132"/>
      <c r="I1015" s="132"/>
      <c r="J1015" s="132"/>
      <c r="K1015" s="132"/>
      <c r="L1015" s="132"/>
    </row>
    <row r="1016" spans="1:12" ht="13.15" customHeight="1" x14ac:dyDescent="0.2">
      <c r="A1016" s="193"/>
      <c r="B1016" s="132"/>
      <c r="C1016" s="132"/>
      <c r="D1016" s="132"/>
      <c r="E1016" s="132"/>
      <c r="F1016" s="132"/>
      <c r="G1016" s="132"/>
      <c r="H1016" s="132"/>
      <c r="I1016" s="132"/>
      <c r="J1016" s="132"/>
      <c r="K1016" s="132"/>
      <c r="L1016" s="132"/>
    </row>
    <row r="1017" spans="1:12" ht="13.15" customHeight="1" x14ac:dyDescent="0.2">
      <c r="A1017" s="193"/>
      <c r="B1017" s="132"/>
      <c r="C1017" s="132"/>
      <c r="D1017" s="132"/>
      <c r="E1017" s="132"/>
      <c r="F1017" s="132"/>
      <c r="G1017" s="132"/>
      <c r="H1017" s="132"/>
      <c r="I1017" s="132"/>
      <c r="J1017" s="132"/>
      <c r="K1017" s="132"/>
      <c r="L1017" s="132"/>
    </row>
    <row r="1018" spans="1:12" ht="13.15" customHeight="1" x14ac:dyDescent="0.2">
      <c r="A1018" s="193"/>
      <c r="B1018" s="132"/>
      <c r="C1018" s="132"/>
      <c r="D1018" s="132"/>
      <c r="E1018" s="132"/>
      <c r="F1018" s="132"/>
      <c r="G1018" s="132"/>
      <c r="H1018" s="132"/>
      <c r="I1018" s="132"/>
      <c r="J1018" s="132"/>
      <c r="K1018" s="132"/>
      <c r="L1018" s="132"/>
    </row>
    <row r="1019" spans="1:12" ht="13.15" customHeight="1" x14ac:dyDescent="0.2">
      <c r="A1019" s="193"/>
      <c r="B1019" s="132"/>
      <c r="C1019" s="132"/>
      <c r="D1019" s="132"/>
      <c r="E1019" s="132"/>
      <c r="F1019" s="132"/>
      <c r="G1019" s="132"/>
      <c r="H1019" s="132"/>
      <c r="I1019" s="132"/>
      <c r="J1019" s="132"/>
      <c r="K1019" s="132"/>
      <c r="L1019" s="132"/>
    </row>
    <row r="1020" spans="1:12" ht="13.15" customHeight="1" x14ac:dyDescent="0.2">
      <c r="A1020" s="193"/>
      <c r="B1020" s="132"/>
      <c r="C1020" s="132"/>
      <c r="D1020" s="132"/>
      <c r="E1020" s="132"/>
      <c r="F1020" s="132"/>
      <c r="G1020" s="132"/>
      <c r="H1020" s="132"/>
      <c r="I1020" s="132"/>
      <c r="J1020" s="132"/>
      <c r="K1020" s="132"/>
      <c r="L1020" s="132"/>
    </row>
    <row r="1021" spans="1:12" ht="13.15" customHeight="1" x14ac:dyDescent="0.2">
      <c r="A1021" s="193"/>
      <c r="B1021" s="132"/>
      <c r="C1021" s="132"/>
      <c r="D1021" s="132"/>
      <c r="E1021" s="132"/>
      <c r="F1021" s="132"/>
      <c r="G1021" s="132"/>
      <c r="H1021" s="132"/>
      <c r="I1021" s="132"/>
      <c r="J1021" s="132"/>
      <c r="K1021" s="132"/>
      <c r="L1021" s="132"/>
    </row>
    <row r="1022" spans="1:12" ht="13.15" customHeight="1" x14ac:dyDescent="0.2">
      <c r="A1022" s="193"/>
      <c r="B1022" s="132"/>
      <c r="C1022" s="132"/>
      <c r="D1022" s="132"/>
      <c r="E1022" s="132"/>
      <c r="F1022" s="132"/>
      <c r="G1022" s="132"/>
      <c r="H1022" s="132"/>
      <c r="I1022" s="132"/>
      <c r="J1022" s="132"/>
      <c r="K1022" s="132"/>
      <c r="L1022" s="132"/>
    </row>
    <row r="1023" spans="1:12" ht="13.15" customHeight="1" x14ac:dyDescent="0.2">
      <c r="A1023" s="193"/>
      <c r="B1023" s="132"/>
      <c r="C1023" s="132"/>
      <c r="D1023" s="132"/>
      <c r="E1023" s="132"/>
      <c r="F1023" s="132"/>
      <c r="G1023" s="132"/>
      <c r="H1023" s="132"/>
      <c r="I1023" s="132"/>
      <c r="J1023" s="132"/>
      <c r="K1023" s="132"/>
      <c r="L1023" s="132"/>
    </row>
    <row r="1024" spans="1:12" ht="13.15" customHeight="1" x14ac:dyDescent="0.2">
      <c r="A1024" s="193"/>
      <c r="B1024" s="132"/>
      <c r="C1024" s="132"/>
      <c r="D1024" s="132"/>
      <c r="E1024" s="132"/>
      <c r="F1024" s="132"/>
      <c r="G1024" s="132"/>
      <c r="H1024" s="132"/>
      <c r="I1024" s="132"/>
      <c r="J1024" s="132"/>
      <c r="K1024" s="132"/>
      <c r="L1024" s="132"/>
    </row>
    <row r="1025" spans="1:18" ht="13.15" customHeight="1" x14ac:dyDescent="0.2">
      <c r="A1025" s="193"/>
      <c r="B1025" s="132"/>
      <c r="C1025" s="132"/>
      <c r="D1025" s="132"/>
      <c r="E1025" s="132"/>
      <c r="F1025" s="132"/>
      <c r="G1025" s="132"/>
      <c r="H1025" s="132"/>
      <c r="I1025" s="132"/>
      <c r="J1025" s="132"/>
      <c r="K1025" s="132"/>
      <c r="L1025" s="132"/>
    </row>
    <row r="1026" spans="1:18" ht="13.15" customHeight="1" x14ac:dyDescent="0.2">
      <c r="A1026" s="193"/>
      <c r="B1026" s="132"/>
      <c r="C1026" s="132"/>
      <c r="D1026" s="132"/>
      <c r="E1026" s="132"/>
      <c r="F1026" s="132"/>
      <c r="G1026" s="132"/>
      <c r="H1026" s="132"/>
      <c r="I1026" s="132"/>
      <c r="J1026" s="132"/>
      <c r="K1026" s="132"/>
      <c r="L1026" s="132"/>
    </row>
    <row r="1027" spans="1:18" ht="13.15" customHeight="1" x14ac:dyDescent="0.2">
      <c r="A1027" s="193"/>
      <c r="B1027" s="132"/>
      <c r="C1027" s="132"/>
      <c r="D1027" s="132"/>
      <c r="E1027" s="132"/>
      <c r="F1027" s="132"/>
      <c r="G1027" s="132"/>
      <c r="H1027" s="132"/>
      <c r="I1027" s="132"/>
      <c r="J1027" s="132"/>
      <c r="K1027" s="132"/>
      <c r="L1027" s="132"/>
    </row>
    <row r="1028" spans="1:18" ht="13.15" customHeight="1" x14ac:dyDescent="0.2">
      <c r="A1028" s="193"/>
      <c r="B1028" s="132"/>
      <c r="C1028" s="132"/>
      <c r="D1028" s="132"/>
      <c r="E1028" s="132"/>
      <c r="F1028" s="132"/>
      <c r="G1028" s="132"/>
      <c r="H1028" s="132"/>
      <c r="I1028" s="132"/>
      <c r="J1028" s="132"/>
      <c r="K1028" s="132"/>
      <c r="L1028" s="132"/>
    </row>
    <row r="1029" spans="1:18" ht="13.15" customHeight="1" x14ac:dyDescent="0.2">
      <c r="A1029" s="193"/>
      <c r="B1029" s="132"/>
      <c r="C1029" s="132"/>
      <c r="D1029" s="132"/>
      <c r="E1029" s="132"/>
      <c r="F1029" s="132"/>
      <c r="G1029" s="132"/>
      <c r="H1029" s="132"/>
      <c r="I1029" s="132"/>
      <c r="J1029" s="132"/>
      <c r="K1029" s="132"/>
      <c r="L1029" s="132"/>
    </row>
    <row r="1030" spans="1:18" ht="13.15" customHeight="1" x14ac:dyDescent="0.2">
      <c r="A1030" s="193"/>
      <c r="B1030" s="132"/>
      <c r="C1030" s="132"/>
      <c r="D1030" s="132"/>
      <c r="E1030" s="132"/>
      <c r="F1030" s="132"/>
      <c r="G1030" s="132"/>
      <c r="H1030" s="132"/>
      <c r="I1030" s="132"/>
      <c r="J1030" s="132"/>
      <c r="K1030" s="132"/>
      <c r="L1030" s="132"/>
    </row>
    <row r="1031" spans="1:18" ht="13.15" customHeight="1" x14ac:dyDescent="0.2">
      <c r="A1031" s="193"/>
      <c r="B1031" s="132"/>
      <c r="C1031" s="132"/>
      <c r="D1031" s="132"/>
      <c r="E1031" s="132"/>
      <c r="F1031" s="132"/>
      <c r="G1031" s="132"/>
      <c r="H1031" s="132"/>
      <c r="I1031" s="132"/>
      <c r="J1031" s="132"/>
      <c r="K1031" s="132"/>
      <c r="L1031" s="132"/>
    </row>
    <row r="1032" spans="1:18" s="188" customFormat="1" ht="13.15" customHeight="1" x14ac:dyDescent="0.2">
      <c r="A1032" s="193"/>
      <c r="B1032" s="132"/>
      <c r="C1032" s="132"/>
      <c r="D1032" s="132"/>
      <c r="E1032" s="132"/>
      <c r="F1032" s="132"/>
      <c r="G1032" s="132"/>
      <c r="H1032" s="132"/>
      <c r="I1032" s="132"/>
      <c r="J1032" s="132"/>
      <c r="K1032" s="132"/>
      <c r="L1032" s="132"/>
      <c r="M1032"/>
      <c r="N1032"/>
      <c r="O1032"/>
      <c r="P1032"/>
      <c r="Q1032"/>
      <c r="R1032"/>
    </row>
    <row r="1033" spans="1:18" ht="13.15" customHeight="1" x14ac:dyDescent="0.2">
      <c r="A1033" s="193"/>
      <c r="B1033" s="132"/>
      <c r="C1033" s="132"/>
      <c r="D1033" s="132"/>
      <c r="E1033" s="132"/>
      <c r="F1033" s="132"/>
      <c r="G1033" s="132"/>
      <c r="H1033" s="132"/>
      <c r="I1033" s="132"/>
      <c r="J1033" s="132"/>
      <c r="K1033" s="132"/>
      <c r="L1033" s="132"/>
    </row>
    <row r="1034" spans="1:18" ht="13.15" customHeight="1" x14ac:dyDescent="0.2">
      <c r="A1034" s="193"/>
      <c r="B1034" s="132"/>
      <c r="C1034" s="132"/>
      <c r="D1034" s="132"/>
      <c r="E1034" s="132"/>
      <c r="F1034" s="132"/>
      <c r="G1034" s="132"/>
      <c r="H1034" s="132"/>
      <c r="I1034" s="132"/>
      <c r="J1034" s="132"/>
      <c r="K1034" s="132"/>
      <c r="L1034" s="132"/>
    </row>
    <row r="1035" spans="1:18" ht="13.15" customHeight="1" x14ac:dyDescent="0.2">
      <c r="A1035" s="193"/>
      <c r="B1035" s="132"/>
      <c r="C1035" s="132"/>
      <c r="D1035" s="132"/>
      <c r="E1035" s="132"/>
      <c r="F1035" s="132"/>
      <c r="G1035" s="132"/>
      <c r="H1035" s="132"/>
      <c r="I1035" s="132"/>
      <c r="J1035" s="132"/>
      <c r="K1035" s="132"/>
      <c r="L1035" s="132"/>
    </row>
    <row r="1036" spans="1:18" ht="13.15" customHeight="1" x14ac:dyDescent="0.2">
      <c r="A1036" s="193"/>
      <c r="B1036" s="132"/>
      <c r="C1036" s="132"/>
      <c r="D1036" s="132"/>
      <c r="E1036" s="132"/>
      <c r="F1036" s="132"/>
      <c r="G1036" s="132"/>
      <c r="H1036" s="132"/>
      <c r="I1036" s="132"/>
      <c r="J1036" s="132"/>
      <c r="K1036" s="132"/>
      <c r="L1036" s="132"/>
    </row>
    <row r="1037" spans="1:18" ht="13.15" customHeight="1" x14ac:dyDescent="0.2">
      <c r="A1037" s="193"/>
      <c r="B1037" s="132"/>
      <c r="C1037" s="132"/>
      <c r="D1037" s="132"/>
      <c r="E1037" s="132"/>
      <c r="F1037" s="132"/>
      <c r="G1037" s="132"/>
      <c r="H1037" s="132"/>
      <c r="I1037" s="132"/>
      <c r="J1037" s="132"/>
      <c r="K1037" s="132"/>
      <c r="L1037" s="132"/>
    </row>
    <row r="1038" spans="1:18" ht="13.15" customHeight="1" x14ac:dyDescent="0.2">
      <c r="A1038" s="193"/>
      <c r="B1038" s="132"/>
      <c r="C1038" s="132"/>
      <c r="D1038" s="132"/>
      <c r="E1038" s="132"/>
      <c r="F1038" s="132"/>
      <c r="G1038" s="132"/>
      <c r="H1038" s="132"/>
      <c r="I1038" s="132"/>
      <c r="J1038" s="132"/>
      <c r="K1038" s="132"/>
      <c r="L1038" s="132"/>
    </row>
    <row r="1039" spans="1:18" ht="13.15" customHeight="1" x14ac:dyDescent="0.2">
      <c r="A1039" s="193"/>
      <c r="B1039" s="132"/>
      <c r="C1039" s="132"/>
      <c r="D1039" s="132"/>
      <c r="E1039" s="132"/>
      <c r="F1039" s="132"/>
      <c r="G1039" s="132"/>
      <c r="H1039" s="132"/>
      <c r="I1039" s="132"/>
      <c r="J1039" s="132"/>
      <c r="K1039" s="132"/>
      <c r="L1039" s="132"/>
    </row>
    <row r="1040" spans="1:18" ht="13.15" customHeight="1" x14ac:dyDescent="0.2">
      <c r="A1040" s="193"/>
      <c r="B1040" s="132"/>
      <c r="C1040" s="132"/>
      <c r="D1040" s="132"/>
      <c r="E1040" s="132"/>
      <c r="F1040" s="132"/>
      <c r="G1040" s="132"/>
      <c r="H1040" s="132"/>
      <c r="I1040" s="132"/>
      <c r="J1040" s="132"/>
      <c r="K1040" s="132"/>
      <c r="L1040" s="132"/>
    </row>
    <row r="1041" spans="1:12" ht="13.15" customHeight="1" x14ac:dyDescent="0.2">
      <c r="A1041" s="193"/>
      <c r="B1041" s="132"/>
      <c r="C1041" s="132"/>
      <c r="D1041" s="132"/>
      <c r="E1041" s="132"/>
      <c r="F1041" s="132"/>
      <c r="G1041" s="132"/>
      <c r="H1041" s="132"/>
      <c r="I1041" s="132"/>
      <c r="J1041" s="132"/>
      <c r="K1041" s="132"/>
      <c r="L1041" s="132"/>
    </row>
    <row r="1042" spans="1:12" ht="13.15" customHeight="1" x14ac:dyDescent="0.2">
      <c r="A1042" s="193"/>
      <c r="B1042" s="132"/>
      <c r="C1042" s="132"/>
      <c r="D1042" s="132"/>
      <c r="E1042" s="132"/>
      <c r="F1042" s="132"/>
      <c r="G1042" s="132"/>
      <c r="H1042" s="132"/>
      <c r="I1042" s="132"/>
      <c r="J1042" s="132"/>
      <c r="K1042" s="132"/>
      <c r="L1042" s="132"/>
    </row>
    <row r="1043" spans="1:12" ht="13.15" customHeight="1" x14ac:dyDescent="0.2">
      <c r="A1043" s="193"/>
      <c r="B1043" s="132"/>
      <c r="C1043" s="132"/>
      <c r="D1043" s="132"/>
      <c r="E1043" s="132"/>
      <c r="F1043" s="132"/>
      <c r="G1043" s="132"/>
      <c r="H1043" s="132"/>
      <c r="I1043" s="132"/>
      <c r="J1043" s="132"/>
      <c r="K1043" s="132"/>
      <c r="L1043" s="132"/>
    </row>
    <row r="1044" spans="1:12" ht="13.15" customHeight="1" x14ac:dyDescent="0.2">
      <c r="A1044" s="193"/>
      <c r="B1044" s="132"/>
      <c r="C1044" s="132"/>
      <c r="D1044" s="132"/>
      <c r="E1044" s="132"/>
      <c r="F1044" s="132"/>
      <c r="G1044" s="132"/>
      <c r="H1044" s="132"/>
      <c r="I1044" s="132"/>
      <c r="J1044" s="132"/>
      <c r="K1044" s="132"/>
      <c r="L1044" s="132"/>
    </row>
    <row r="1045" spans="1:12" ht="13.15" customHeight="1" x14ac:dyDescent="0.2">
      <c r="A1045" s="193"/>
      <c r="B1045" s="132"/>
      <c r="C1045" s="132"/>
      <c r="D1045" s="132"/>
      <c r="E1045" s="132"/>
      <c r="F1045" s="132"/>
      <c r="G1045" s="132"/>
      <c r="H1045" s="132"/>
      <c r="I1045" s="132"/>
      <c r="J1045" s="132"/>
      <c r="K1045" s="132"/>
      <c r="L1045" s="132"/>
    </row>
    <row r="1046" spans="1:12" ht="13.15" customHeight="1" x14ac:dyDescent="0.2">
      <c r="A1046" s="193"/>
      <c r="B1046" s="132"/>
      <c r="C1046" s="132"/>
      <c r="D1046" s="132"/>
      <c r="E1046" s="132"/>
      <c r="F1046" s="132"/>
      <c r="G1046" s="132"/>
      <c r="H1046" s="132"/>
      <c r="I1046" s="132"/>
      <c r="J1046" s="132"/>
      <c r="K1046" s="132"/>
      <c r="L1046" s="132"/>
    </row>
    <row r="1047" spans="1:12" ht="13.15" customHeight="1" x14ac:dyDescent="0.2">
      <c r="A1047" s="193"/>
      <c r="B1047" s="132"/>
      <c r="C1047" s="132"/>
      <c r="D1047" s="132"/>
      <c r="E1047" s="132"/>
      <c r="F1047" s="132"/>
      <c r="G1047" s="132"/>
      <c r="H1047" s="132"/>
      <c r="I1047" s="132"/>
      <c r="J1047" s="132"/>
      <c r="K1047" s="132"/>
      <c r="L1047" s="132"/>
    </row>
    <row r="1048" spans="1:12" ht="13.15" customHeight="1" x14ac:dyDescent="0.2">
      <c r="A1048" s="193"/>
      <c r="B1048" s="132"/>
      <c r="C1048" s="132"/>
      <c r="D1048" s="132"/>
      <c r="E1048" s="132"/>
      <c r="F1048" s="132"/>
      <c r="G1048" s="132"/>
      <c r="H1048" s="132"/>
      <c r="I1048" s="132"/>
      <c r="J1048" s="132"/>
      <c r="K1048" s="132"/>
      <c r="L1048" s="132"/>
    </row>
    <row r="1049" spans="1:12" ht="13.15" customHeight="1" x14ac:dyDescent="0.2">
      <c r="A1049" s="193"/>
      <c r="B1049" s="132"/>
      <c r="C1049" s="132"/>
      <c r="D1049" s="132"/>
      <c r="E1049" s="132"/>
      <c r="F1049" s="132"/>
      <c r="G1049" s="132"/>
      <c r="H1049" s="132"/>
      <c r="I1049" s="132"/>
      <c r="J1049" s="132"/>
      <c r="K1049" s="132"/>
      <c r="L1049" s="132"/>
    </row>
    <row r="1050" spans="1:12" ht="13.15" customHeight="1" x14ac:dyDescent="0.2">
      <c r="A1050" s="193"/>
      <c r="B1050" s="132"/>
      <c r="C1050" s="132"/>
      <c r="D1050" s="132"/>
      <c r="E1050" s="132"/>
      <c r="F1050" s="132"/>
      <c r="G1050" s="132"/>
      <c r="H1050" s="132"/>
      <c r="I1050" s="132"/>
      <c r="J1050" s="132"/>
      <c r="K1050" s="132"/>
      <c r="L1050" s="132"/>
    </row>
    <row r="1051" spans="1:12" ht="13.15" customHeight="1" x14ac:dyDescent="0.2">
      <c r="A1051" s="193"/>
      <c r="B1051" s="132"/>
      <c r="C1051" s="132"/>
      <c r="D1051" s="132"/>
      <c r="E1051" s="132"/>
      <c r="F1051" s="132"/>
      <c r="G1051" s="132"/>
      <c r="H1051" s="132"/>
      <c r="I1051" s="132"/>
      <c r="J1051" s="132"/>
      <c r="K1051" s="132"/>
      <c r="L1051" s="132"/>
    </row>
    <row r="1052" spans="1:12" ht="13.15" customHeight="1" x14ac:dyDescent="0.2">
      <c r="A1052" s="193"/>
      <c r="B1052" s="132"/>
      <c r="C1052" s="132"/>
      <c r="D1052" s="132"/>
      <c r="E1052" s="132"/>
      <c r="F1052" s="132"/>
      <c r="G1052" s="132"/>
      <c r="H1052" s="132"/>
      <c r="I1052" s="132"/>
      <c r="J1052" s="132"/>
      <c r="K1052" s="132"/>
      <c r="L1052" s="132"/>
    </row>
    <row r="1053" spans="1:12" ht="13.15" customHeight="1" x14ac:dyDescent="0.2">
      <c r="A1053" s="193"/>
      <c r="B1053" s="132"/>
      <c r="C1053" s="132"/>
      <c r="D1053" s="132"/>
      <c r="E1053" s="132"/>
      <c r="F1053" s="132"/>
      <c r="G1053" s="132"/>
      <c r="H1053" s="132"/>
      <c r="I1053" s="132"/>
      <c r="J1053" s="132"/>
      <c r="K1053" s="132"/>
      <c r="L1053" s="132"/>
    </row>
    <row r="1054" spans="1:12" ht="13.15" customHeight="1" x14ac:dyDescent="0.2">
      <c r="A1054" s="193"/>
      <c r="B1054" s="132"/>
      <c r="C1054" s="132"/>
      <c r="D1054" s="132"/>
      <c r="E1054" s="132"/>
      <c r="F1054" s="132"/>
      <c r="G1054" s="132"/>
      <c r="H1054" s="132"/>
      <c r="I1054" s="132"/>
      <c r="J1054" s="132"/>
      <c r="K1054" s="132"/>
      <c r="L1054" s="132"/>
    </row>
    <row r="1055" spans="1:12" ht="13.15" customHeight="1" x14ac:dyDescent="0.2">
      <c r="A1055" s="193"/>
      <c r="B1055" s="132"/>
      <c r="C1055" s="132"/>
      <c r="D1055" s="132"/>
      <c r="E1055" s="132"/>
      <c r="F1055" s="132"/>
      <c r="G1055" s="132"/>
      <c r="H1055" s="132"/>
      <c r="I1055" s="132"/>
      <c r="J1055" s="132"/>
      <c r="K1055" s="132"/>
      <c r="L1055" s="132"/>
    </row>
    <row r="1056" spans="1:12" ht="13.15" customHeight="1" x14ac:dyDescent="0.2">
      <c r="A1056" s="193"/>
      <c r="B1056" s="132"/>
      <c r="C1056" s="132"/>
      <c r="D1056" s="132"/>
      <c r="E1056" s="132"/>
      <c r="F1056" s="132"/>
      <c r="G1056" s="132"/>
      <c r="H1056" s="132"/>
      <c r="I1056" s="132"/>
      <c r="J1056" s="132"/>
      <c r="K1056" s="132"/>
      <c r="L1056" s="132"/>
    </row>
    <row r="1057" spans="1:18" ht="13.15" customHeight="1" x14ac:dyDescent="0.2">
      <c r="A1057" s="193"/>
      <c r="B1057" s="132"/>
      <c r="C1057" s="132"/>
      <c r="D1057" s="132"/>
      <c r="E1057" s="132"/>
      <c r="F1057" s="132"/>
      <c r="G1057" s="132"/>
      <c r="H1057" s="132"/>
      <c r="I1057" s="132"/>
      <c r="J1057" s="132"/>
      <c r="K1057" s="132"/>
      <c r="L1057" s="132"/>
    </row>
    <row r="1058" spans="1:18" ht="13.15" customHeight="1" x14ac:dyDescent="0.2">
      <c r="A1058" s="193"/>
      <c r="B1058" s="132"/>
      <c r="C1058" s="132"/>
      <c r="D1058" s="132"/>
      <c r="E1058" s="132"/>
      <c r="F1058" s="132"/>
      <c r="G1058" s="132"/>
      <c r="H1058" s="132"/>
      <c r="I1058" s="132"/>
      <c r="J1058" s="132"/>
      <c r="K1058" s="132"/>
      <c r="L1058" s="132"/>
    </row>
    <row r="1059" spans="1:18" ht="13.15" customHeight="1" x14ac:dyDescent="0.2">
      <c r="A1059" s="193"/>
      <c r="B1059" s="132"/>
      <c r="C1059" s="132"/>
      <c r="D1059" s="132"/>
      <c r="E1059" s="132"/>
      <c r="F1059" s="132"/>
      <c r="G1059" s="132"/>
      <c r="H1059" s="132"/>
      <c r="I1059" s="132"/>
      <c r="J1059" s="132"/>
      <c r="K1059" s="132"/>
      <c r="L1059" s="132"/>
    </row>
    <row r="1060" spans="1:18" ht="13.15" customHeight="1" x14ac:dyDescent="0.2">
      <c r="A1060" s="193"/>
      <c r="B1060" s="132"/>
      <c r="C1060" s="132"/>
      <c r="D1060" s="132"/>
      <c r="E1060" s="132"/>
      <c r="F1060" s="132"/>
      <c r="G1060" s="132"/>
      <c r="H1060" s="132"/>
      <c r="I1060" s="132"/>
      <c r="J1060" s="132"/>
      <c r="K1060" s="132"/>
      <c r="L1060" s="132"/>
      <c r="M1060" s="6"/>
      <c r="N1060" s="6"/>
      <c r="O1060" s="6"/>
      <c r="P1060" s="6"/>
      <c r="Q1060" s="6"/>
      <c r="R1060" s="6"/>
    </row>
    <row r="1061" spans="1:18" ht="13.15" customHeight="1" x14ac:dyDescent="0.2">
      <c r="A1061" s="193"/>
      <c r="B1061" s="132"/>
      <c r="C1061" s="132"/>
      <c r="D1061" s="132"/>
      <c r="E1061" s="132"/>
      <c r="F1061" s="132"/>
      <c r="G1061" s="132"/>
      <c r="H1061" s="132"/>
      <c r="I1061" s="132"/>
      <c r="J1061" s="132"/>
      <c r="K1061" s="132"/>
      <c r="L1061" s="132"/>
      <c r="M1061" s="6"/>
      <c r="N1061" s="6"/>
      <c r="O1061" s="6"/>
      <c r="P1061" s="6"/>
      <c r="Q1061" s="6"/>
      <c r="R1061" s="6"/>
    </row>
    <row r="1062" spans="1:18" ht="13.15" customHeight="1" x14ac:dyDescent="0.2">
      <c r="A1062" s="193"/>
      <c r="B1062" s="132"/>
      <c r="C1062" s="132"/>
      <c r="D1062" s="132"/>
      <c r="E1062" s="132"/>
      <c r="F1062" s="132"/>
      <c r="G1062" s="132"/>
      <c r="H1062" s="132"/>
      <c r="I1062" s="132"/>
      <c r="J1062" s="132"/>
      <c r="K1062" s="132"/>
      <c r="L1062" s="132"/>
      <c r="M1062" s="6"/>
      <c r="N1062" s="6"/>
      <c r="O1062" s="6"/>
      <c r="P1062" s="6"/>
      <c r="Q1062" s="6"/>
      <c r="R1062" s="6"/>
    </row>
    <row r="1063" spans="1:18" ht="13.15" customHeight="1" x14ac:dyDescent="0.2">
      <c r="A1063" s="193"/>
      <c r="B1063" s="132"/>
      <c r="C1063" s="132"/>
      <c r="D1063" s="132"/>
      <c r="E1063" s="132"/>
      <c r="F1063" s="132"/>
      <c r="G1063" s="132"/>
      <c r="H1063" s="132"/>
      <c r="I1063" s="132"/>
      <c r="J1063" s="132"/>
      <c r="K1063" s="132"/>
      <c r="L1063" s="132"/>
      <c r="M1063" s="188"/>
      <c r="N1063" s="188"/>
      <c r="O1063" s="188"/>
      <c r="P1063" s="188"/>
      <c r="Q1063" s="188"/>
      <c r="R1063" s="188"/>
    </row>
    <row r="1064" spans="1:18" ht="13.15" customHeight="1" x14ac:dyDescent="0.2">
      <c r="A1064" s="193"/>
      <c r="B1064" s="132"/>
      <c r="C1064" s="132"/>
      <c r="D1064" s="132"/>
      <c r="E1064" s="132"/>
      <c r="F1064" s="132"/>
      <c r="G1064" s="132"/>
      <c r="H1064" s="132"/>
      <c r="I1064" s="132"/>
      <c r="J1064" s="132"/>
      <c r="K1064" s="132"/>
      <c r="L1064" s="132"/>
    </row>
    <row r="1065" spans="1:18" ht="13.15" customHeight="1" x14ac:dyDescent="0.2">
      <c r="A1065" s="193"/>
      <c r="B1065" s="132"/>
      <c r="C1065" s="132"/>
      <c r="D1065" s="132"/>
      <c r="E1065" s="132"/>
      <c r="F1065" s="132"/>
      <c r="G1065" s="132"/>
      <c r="H1065" s="132"/>
      <c r="I1065" s="132"/>
      <c r="J1065" s="132"/>
      <c r="K1065" s="132"/>
      <c r="L1065" s="132"/>
    </row>
    <row r="1066" spans="1:18" ht="13.15" customHeight="1" x14ac:dyDescent="0.2">
      <c r="A1066" s="193"/>
      <c r="B1066" s="132"/>
      <c r="C1066" s="132"/>
      <c r="D1066" s="132"/>
      <c r="E1066" s="132"/>
      <c r="F1066" s="132"/>
      <c r="G1066" s="132"/>
      <c r="H1066" s="132"/>
      <c r="I1066" s="132"/>
      <c r="J1066" s="132"/>
      <c r="K1066" s="132"/>
      <c r="L1066" s="132"/>
    </row>
    <row r="1067" spans="1:18" ht="13.15" customHeight="1" x14ac:dyDescent="0.2">
      <c r="A1067" s="193"/>
      <c r="B1067" s="132"/>
      <c r="C1067" s="132"/>
      <c r="D1067" s="132"/>
      <c r="E1067" s="132"/>
      <c r="F1067" s="132"/>
      <c r="G1067" s="132"/>
      <c r="H1067" s="132"/>
      <c r="I1067" s="132"/>
      <c r="J1067" s="132"/>
      <c r="K1067" s="132"/>
      <c r="L1067" s="132"/>
    </row>
    <row r="1068" spans="1:18" ht="13.15" customHeight="1" x14ac:dyDescent="0.2">
      <c r="A1068" s="193"/>
      <c r="B1068" s="132"/>
      <c r="C1068" s="132"/>
      <c r="D1068" s="132"/>
      <c r="E1068" s="132"/>
      <c r="F1068" s="132"/>
      <c r="G1068" s="132"/>
      <c r="H1068" s="132"/>
      <c r="I1068" s="132"/>
      <c r="J1068" s="132"/>
      <c r="K1068" s="132"/>
      <c r="L1068" s="132"/>
    </row>
    <row r="1069" spans="1:18" ht="13.15" customHeight="1" x14ac:dyDescent="0.2">
      <c r="A1069" s="193"/>
      <c r="B1069" s="132"/>
      <c r="C1069" s="132"/>
      <c r="D1069" s="132"/>
      <c r="E1069" s="132"/>
      <c r="F1069" s="132"/>
      <c r="G1069" s="132"/>
      <c r="H1069" s="132"/>
      <c r="I1069" s="132"/>
      <c r="J1069" s="132"/>
      <c r="K1069" s="132"/>
      <c r="L1069" s="132"/>
    </row>
    <row r="1070" spans="1:18" ht="13.15" customHeight="1" x14ac:dyDescent="0.2">
      <c r="A1070" s="193"/>
      <c r="B1070" s="132"/>
      <c r="C1070" s="132"/>
      <c r="D1070" s="132"/>
      <c r="E1070" s="132"/>
      <c r="F1070" s="132"/>
      <c r="G1070" s="132"/>
      <c r="H1070" s="132"/>
      <c r="I1070" s="132"/>
      <c r="J1070" s="132"/>
      <c r="K1070" s="132"/>
      <c r="L1070" s="132"/>
    </row>
    <row r="1071" spans="1:18" ht="13.15" customHeight="1" x14ac:dyDescent="0.2">
      <c r="A1071" s="193"/>
      <c r="B1071" s="132"/>
      <c r="C1071" s="132"/>
      <c r="D1071" s="132"/>
      <c r="E1071" s="132"/>
      <c r="F1071" s="132"/>
      <c r="G1071" s="132"/>
      <c r="H1071" s="132"/>
      <c r="I1071" s="132"/>
      <c r="J1071" s="132"/>
      <c r="K1071" s="132"/>
      <c r="L1071" s="132"/>
    </row>
    <row r="1072" spans="1:18" ht="13.15" customHeight="1" x14ac:dyDescent="0.2">
      <c r="A1072" s="193"/>
      <c r="B1072" s="132"/>
      <c r="C1072" s="132"/>
      <c r="D1072" s="132"/>
      <c r="E1072" s="132"/>
      <c r="F1072" s="132"/>
      <c r="G1072" s="132"/>
      <c r="H1072" s="132"/>
      <c r="I1072" s="132"/>
      <c r="J1072" s="132"/>
      <c r="K1072" s="132"/>
      <c r="L1072" s="132"/>
    </row>
    <row r="1073" spans="1:12" ht="13.15" customHeight="1" x14ac:dyDescent="0.2">
      <c r="A1073" s="193"/>
      <c r="B1073" s="132"/>
      <c r="C1073" s="132"/>
      <c r="D1073" s="132"/>
      <c r="E1073" s="132"/>
      <c r="F1073" s="132"/>
      <c r="G1073" s="132"/>
      <c r="H1073" s="132"/>
      <c r="I1073" s="132"/>
      <c r="J1073" s="132"/>
      <c r="K1073" s="132"/>
      <c r="L1073" s="132"/>
    </row>
    <row r="1074" spans="1:12" ht="13.15" customHeight="1" x14ac:dyDescent="0.2">
      <c r="A1074" s="193"/>
      <c r="B1074" s="132"/>
      <c r="C1074" s="132"/>
      <c r="D1074" s="132"/>
      <c r="E1074" s="132"/>
      <c r="F1074" s="132"/>
      <c r="G1074" s="132"/>
      <c r="H1074" s="132"/>
      <c r="I1074" s="132"/>
      <c r="J1074" s="132"/>
      <c r="K1074" s="132"/>
      <c r="L1074" s="132"/>
    </row>
    <row r="1075" spans="1:12" ht="13.15" customHeight="1" x14ac:dyDescent="0.2">
      <c r="A1075" s="193"/>
      <c r="B1075" s="132"/>
      <c r="C1075" s="132"/>
      <c r="D1075" s="132"/>
      <c r="E1075" s="132"/>
      <c r="F1075" s="132"/>
      <c r="G1075" s="132"/>
      <c r="H1075" s="132"/>
      <c r="I1075" s="132"/>
      <c r="J1075" s="132"/>
      <c r="K1075" s="132"/>
      <c r="L1075" s="132"/>
    </row>
    <row r="1076" spans="1:12" ht="13.15" customHeight="1" x14ac:dyDescent="0.2">
      <c r="A1076" s="193"/>
      <c r="B1076" s="132"/>
      <c r="C1076" s="132"/>
      <c r="D1076" s="132"/>
      <c r="E1076" s="132"/>
      <c r="F1076" s="132"/>
      <c r="G1076" s="132"/>
      <c r="H1076" s="132"/>
      <c r="I1076" s="132"/>
      <c r="J1076" s="132"/>
      <c r="K1076" s="132"/>
      <c r="L1076" s="132"/>
    </row>
    <row r="1077" spans="1:12" ht="13.15" customHeight="1" x14ac:dyDescent="0.2">
      <c r="A1077" s="193"/>
      <c r="B1077" s="132"/>
      <c r="C1077" s="132"/>
      <c r="D1077" s="132"/>
      <c r="E1077" s="132"/>
      <c r="F1077" s="132"/>
      <c r="G1077" s="132"/>
      <c r="H1077" s="132"/>
      <c r="I1077" s="132"/>
      <c r="J1077" s="132"/>
      <c r="K1077" s="132"/>
      <c r="L1077" s="132"/>
    </row>
    <row r="1078" spans="1:12" ht="13.15" customHeight="1" x14ac:dyDescent="0.2">
      <c r="A1078" s="193"/>
      <c r="B1078" s="132"/>
      <c r="C1078" s="132"/>
      <c r="D1078" s="132"/>
      <c r="E1078" s="132"/>
      <c r="F1078" s="132"/>
      <c r="G1078" s="132"/>
      <c r="H1078" s="132"/>
      <c r="I1078" s="132"/>
      <c r="J1078" s="132"/>
      <c r="K1078" s="132"/>
      <c r="L1078" s="132"/>
    </row>
    <row r="1079" spans="1:12" ht="13.15" customHeight="1" x14ac:dyDescent="0.2">
      <c r="A1079" s="193"/>
      <c r="B1079" s="132"/>
      <c r="C1079" s="132"/>
      <c r="D1079" s="132"/>
      <c r="E1079" s="132"/>
      <c r="F1079" s="132"/>
      <c r="G1079" s="132"/>
      <c r="H1079" s="132"/>
      <c r="I1079" s="132"/>
      <c r="J1079" s="132"/>
      <c r="K1079" s="132"/>
      <c r="L1079" s="132"/>
    </row>
    <row r="1080" spans="1:12" ht="13.15" customHeight="1" x14ac:dyDescent="0.2">
      <c r="A1080" s="193"/>
      <c r="B1080" s="132"/>
      <c r="C1080" s="132"/>
      <c r="D1080" s="132"/>
      <c r="E1080" s="132"/>
      <c r="F1080" s="132"/>
      <c r="G1080" s="132"/>
      <c r="H1080" s="132"/>
      <c r="I1080" s="132"/>
      <c r="J1080" s="132"/>
      <c r="K1080" s="132"/>
      <c r="L1080" s="132"/>
    </row>
    <row r="1081" spans="1:12" ht="13.15" customHeight="1" x14ac:dyDescent="0.2">
      <c r="A1081" s="193"/>
      <c r="B1081" s="132"/>
      <c r="C1081" s="132"/>
      <c r="D1081" s="132"/>
      <c r="E1081" s="132"/>
      <c r="F1081" s="132"/>
      <c r="G1081" s="132"/>
      <c r="H1081" s="132"/>
      <c r="I1081" s="132"/>
      <c r="J1081" s="132"/>
      <c r="K1081" s="132"/>
      <c r="L1081" s="132"/>
    </row>
    <row r="1082" spans="1:12" ht="13.15" customHeight="1" x14ac:dyDescent="0.2">
      <c r="A1082" s="193"/>
      <c r="B1082" s="132"/>
      <c r="C1082" s="132"/>
      <c r="D1082" s="132"/>
      <c r="E1082" s="132"/>
      <c r="F1082" s="132"/>
      <c r="G1082" s="132"/>
      <c r="H1082" s="132"/>
      <c r="I1082" s="132"/>
      <c r="J1082" s="132"/>
      <c r="K1082" s="132"/>
      <c r="L1082" s="132"/>
    </row>
    <row r="1083" spans="1:12" ht="13.15" customHeight="1" x14ac:dyDescent="0.2">
      <c r="A1083" s="193"/>
      <c r="B1083" s="132"/>
      <c r="C1083" s="132"/>
      <c r="D1083" s="132"/>
      <c r="E1083" s="132"/>
      <c r="F1083" s="132"/>
      <c r="G1083" s="132"/>
      <c r="H1083" s="132"/>
      <c r="I1083" s="132"/>
      <c r="J1083" s="132"/>
      <c r="K1083" s="132"/>
      <c r="L1083" s="132"/>
    </row>
    <row r="1084" spans="1:12" ht="13.15" customHeight="1" x14ac:dyDescent="0.2">
      <c r="A1084" s="193"/>
      <c r="B1084" s="132"/>
      <c r="C1084" s="132"/>
      <c r="D1084" s="132"/>
      <c r="E1084" s="132"/>
      <c r="F1084" s="132"/>
      <c r="G1084" s="132"/>
      <c r="H1084" s="132"/>
      <c r="I1084" s="132"/>
      <c r="J1084" s="132"/>
      <c r="K1084" s="132"/>
      <c r="L1084" s="132"/>
    </row>
    <row r="1085" spans="1:12" ht="13.15" customHeight="1" x14ac:dyDescent="0.2">
      <c r="A1085" s="193"/>
      <c r="B1085" s="132"/>
      <c r="C1085" s="132"/>
      <c r="D1085" s="132"/>
      <c r="E1085" s="132"/>
      <c r="F1085" s="132"/>
      <c r="G1085" s="132"/>
      <c r="H1085" s="132"/>
      <c r="I1085" s="132"/>
      <c r="J1085" s="132"/>
      <c r="K1085" s="132"/>
      <c r="L1085" s="132"/>
    </row>
    <row r="1086" spans="1:12" ht="13.15" customHeight="1" x14ac:dyDescent="0.2">
      <c r="A1086" s="193"/>
      <c r="B1086" s="132"/>
      <c r="C1086" s="132"/>
      <c r="D1086" s="132"/>
      <c r="E1086" s="132"/>
      <c r="F1086" s="132"/>
      <c r="G1086" s="132"/>
      <c r="H1086" s="132"/>
      <c r="I1086" s="132"/>
      <c r="J1086" s="132"/>
      <c r="K1086" s="132"/>
      <c r="L1086" s="132"/>
    </row>
    <row r="1087" spans="1:12" ht="13.15" customHeight="1" x14ac:dyDescent="0.2">
      <c r="A1087" s="193"/>
      <c r="B1087" s="132"/>
      <c r="C1087" s="132"/>
      <c r="D1087" s="132"/>
      <c r="E1087" s="132"/>
      <c r="F1087" s="132"/>
      <c r="G1087" s="132"/>
      <c r="H1087" s="132"/>
      <c r="I1087" s="132"/>
      <c r="J1087" s="132"/>
      <c r="K1087" s="132"/>
      <c r="L1087" s="132"/>
    </row>
    <row r="1088" spans="1:12" ht="13.15" customHeight="1" x14ac:dyDescent="0.2">
      <c r="A1088" s="193"/>
      <c r="B1088" s="132"/>
      <c r="C1088" s="132"/>
      <c r="D1088" s="132"/>
      <c r="E1088" s="132"/>
      <c r="F1088" s="132"/>
      <c r="G1088" s="132"/>
      <c r="H1088" s="132"/>
      <c r="I1088" s="132"/>
      <c r="J1088" s="132"/>
      <c r="K1088" s="132"/>
      <c r="L1088" s="132"/>
    </row>
    <row r="1089" spans="1:12" ht="13.15" customHeight="1" x14ac:dyDescent="0.2">
      <c r="A1089" s="193"/>
      <c r="B1089" s="132"/>
      <c r="C1089" s="132"/>
      <c r="D1089" s="132"/>
      <c r="E1089" s="132"/>
      <c r="F1089" s="132"/>
      <c r="G1089" s="132"/>
      <c r="H1089" s="132"/>
      <c r="I1089" s="132"/>
      <c r="J1089" s="132"/>
      <c r="K1089" s="132"/>
      <c r="L1089" s="132"/>
    </row>
    <row r="1090" spans="1:12" ht="13.15" customHeight="1" x14ac:dyDescent="0.2">
      <c r="A1090" s="193"/>
      <c r="B1090" s="132"/>
      <c r="C1090" s="132"/>
      <c r="D1090" s="132"/>
      <c r="E1090" s="132"/>
      <c r="F1090" s="132"/>
      <c r="G1090" s="132"/>
      <c r="H1090" s="132"/>
      <c r="I1090" s="132"/>
      <c r="J1090" s="132"/>
      <c r="K1090" s="132"/>
      <c r="L1090" s="132"/>
    </row>
    <row r="1091" spans="1:12" ht="13.15" customHeight="1" x14ac:dyDescent="0.2">
      <c r="A1091" s="193"/>
      <c r="B1091" s="132"/>
      <c r="C1091" s="132"/>
      <c r="D1091" s="132"/>
      <c r="E1091" s="132"/>
      <c r="F1091" s="132"/>
      <c r="G1091" s="132"/>
      <c r="H1091" s="132"/>
      <c r="I1091" s="132"/>
      <c r="J1091" s="132"/>
      <c r="K1091" s="132"/>
      <c r="L1091" s="132"/>
    </row>
    <row r="1092" spans="1:12" ht="13.15" customHeight="1" x14ac:dyDescent="0.2">
      <c r="A1092" s="193"/>
      <c r="B1092" s="132"/>
      <c r="C1092" s="132"/>
      <c r="D1092" s="132"/>
      <c r="E1092" s="132"/>
      <c r="F1092" s="132"/>
      <c r="G1092" s="132"/>
      <c r="H1092" s="132"/>
      <c r="I1092" s="132"/>
      <c r="J1092" s="132"/>
      <c r="K1092" s="132"/>
      <c r="L1092" s="132"/>
    </row>
    <row r="1093" spans="1:12" ht="13.15" customHeight="1" x14ac:dyDescent="0.2">
      <c r="A1093" s="193"/>
      <c r="B1093" s="132"/>
      <c r="C1093" s="132"/>
      <c r="D1093" s="132"/>
      <c r="E1093" s="132"/>
      <c r="F1093" s="132"/>
      <c r="G1093" s="132"/>
      <c r="H1093" s="132"/>
      <c r="I1093" s="132"/>
      <c r="J1093" s="132"/>
      <c r="K1093" s="132"/>
      <c r="L1093" s="132"/>
    </row>
    <row r="1094" spans="1:12" ht="13.15" customHeight="1" x14ac:dyDescent="0.2">
      <c r="A1094" s="193"/>
      <c r="B1094" s="132"/>
      <c r="C1094" s="132"/>
      <c r="D1094" s="132"/>
      <c r="E1094" s="132"/>
      <c r="F1094" s="132"/>
      <c r="G1094" s="132"/>
      <c r="H1094" s="132"/>
      <c r="I1094" s="132"/>
      <c r="J1094" s="132"/>
      <c r="K1094" s="132"/>
      <c r="L1094" s="132"/>
    </row>
    <row r="1095" spans="1:12" ht="13.15" customHeight="1" x14ac:dyDescent="0.2">
      <c r="A1095" s="193"/>
      <c r="B1095" s="132"/>
      <c r="C1095" s="132"/>
      <c r="D1095" s="132"/>
      <c r="E1095" s="132"/>
      <c r="F1095" s="132"/>
      <c r="G1095" s="132"/>
      <c r="H1095" s="132"/>
      <c r="I1095" s="132"/>
      <c r="J1095" s="132"/>
      <c r="K1095" s="132"/>
      <c r="L1095" s="132"/>
    </row>
    <row r="1096" spans="1:12" ht="13.15" customHeight="1" x14ac:dyDescent="0.2">
      <c r="A1096" s="193"/>
      <c r="B1096" s="132"/>
      <c r="C1096" s="132"/>
      <c r="D1096" s="132"/>
      <c r="E1096" s="132"/>
      <c r="F1096" s="132"/>
      <c r="G1096" s="132"/>
      <c r="H1096" s="132"/>
      <c r="I1096" s="132"/>
      <c r="J1096" s="132"/>
      <c r="K1096" s="132"/>
      <c r="L1096" s="132"/>
    </row>
    <row r="1097" spans="1:12" ht="13.15" customHeight="1" x14ac:dyDescent="0.2">
      <c r="A1097" s="193"/>
      <c r="B1097" s="132"/>
      <c r="C1097" s="132"/>
      <c r="D1097" s="132"/>
      <c r="E1097" s="132"/>
      <c r="F1097" s="132"/>
      <c r="G1097" s="132"/>
      <c r="H1097" s="132"/>
      <c r="I1097" s="132"/>
      <c r="J1097" s="132"/>
      <c r="K1097" s="132"/>
      <c r="L1097" s="132"/>
    </row>
    <row r="1098" spans="1:12" ht="13.15" customHeight="1" x14ac:dyDescent="0.2">
      <c r="A1098" s="193"/>
      <c r="B1098" s="132"/>
      <c r="C1098" s="132"/>
      <c r="D1098" s="132"/>
      <c r="E1098" s="132"/>
      <c r="F1098" s="132"/>
      <c r="G1098" s="132"/>
      <c r="H1098" s="132"/>
      <c r="I1098" s="132"/>
      <c r="J1098" s="132"/>
      <c r="K1098" s="132"/>
      <c r="L1098" s="132"/>
    </row>
    <row r="1099" spans="1:12" ht="13.15" customHeight="1" x14ac:dyDescent="0.2">
      <c r="A1099" s="193"/>
      <c r="B1099" s="132"/>
      <c r="C1099" s="132"/>
      <c r="D1099" s="132"/>
      <c r="E1099" s="132"/>
      <c r="F1099" s="132"/>
      <c r="G1099" s="132"/>
      <c r="H1099" s="132"/>
      <c r="I1099" s="132"/>
      <c r="J1099" s="132"/>
      <c r="K1099" s="132"/>
      <c r="L1099" s="132"/>
    </row>
    <row r="1100" spans="1:12" ht="13.15" customHeight="1" x14ac:dyDescent="0.2">
      <c r="A1100" s="193"/>
      <c r="B1100" s="132"/>
      <c r="C1100" s="132"/>
      <c r="D1100" s="132"/>
      <c r="E1100" s="132"/>
      <c r="F1100" s="132"/>
      <c r="G1100" s="132"/>
      <c r="H1100" s="132"/>
      <c r="I1100" s="132"/>
      <c r="J1100" s="132"/>
      <c r="K1100" s="132"/>
      <c r="L1100" s="132"/>
    </row>
    <row r="1101" spans="1:12" ht="13.15" customHeight="1" x14ac:dyDescent="0.2">
      <c r="A1101" s="193"/>
      <c r="B1101" s="132"/>
      <c r="C1101" s="132"/>
      <c r="D1101" s="132"/>
      <c r="E1101" s="132"/>
      <c r="F1101" s="132"/>
      <c r="G1101" s="132"/>
      <c r="H1101" s="132"/>
      <c r="I1101" s="132"/>
      <c r="J1101" s="132"/>
      <c r="K1101" s="132"/>
      <c r="L1101" s="132"/>
    </row>
    <row r="1102" spans="1:12" ht="13.15" customHeight="1" x14ac:dyDescent="0.2">
      <c r="A1102" s="193"/>
      <c r="B1102" s="132"/>
      <c r="C1102" s="132"/>
      <c r="D1102" s="132"/>
      <c r="E1102" s="132"/>
      <c r="F1102" s="132"/>
      <c r="G1102" s="132"/>
      <c r="H1102" s="132"/>
      <c r="I1102" s="132"/>
      <c r="J1102" s="132"/>
      <c r="K1102" s="132"/>
      <c r="L1102" s="132"/>
    </row>
    <row r="1103" spans="1:12" ht="13.15" customHeight="1" x14ac:dyDescent="0.2">
      <c r="A1103" s="193"/>
      <c r="B1103" s="132"/>
      <c r="C1103" s="132"/>
      <c r="D1103" s="132"/>
      <c r="E1103" s="132"/>
      <c r="F1103" s="132"/>
      <c r="G1103" s="132"/>
      <c r="H1103" s="132"/>
      <c r="I1103" s="132"/>
      <c r="J1103" s="132"/>
      <c r="K1103" s="132"/>
      <c r="L1103" s="132"/>
    </row>
    <row r="1104" spans="1:12" ht="13.15" customHeight="1" x14ac:dyDescent="0.2">
      <c r="A1104" s="193"/>
      <c r="B1104" s="132"/>
      <c r="C1104" s="132"/>
      <c r="D1104" s="132"/>
      <c r="E1104" s="132"/>
      <c r="F1104" s="132"/>
      <c r="G1104" s="132"/>
      <c r="H1104" s="132"/>
      <c r="I1104" s="132"/>
      <c r="J1104" s="132"/>
      <c r="K1104" s="132"/>
      <c r="L1104" s="132"/>
    </row>
    <row r="1105" spans="1:18" ht="13.15" customHeight="1" x14ac:dyDescent="0.2">
      <c r="A1105" s="193"/>
      <c r="B1105" s="132"/>
      <c r="C1105" s="132"/>
      <c r="D1105" s="132"/>
      <c r="E1105" s="132"/>
      <c r="F1105" s="132"/>
      <c r="G1105" s="132"/>
      <c r="H1105" s="132"/>
      <c r="I1105" s="132"/>
      <c r="J1105" s="132"/>
      <c r="K1105" s="132"/>
      <c r="L1105" s="132"/>
    </row>
    <row r="1106" spans="1:18" ht="13.15" customHeight="1" x14ac:dyDescent="0.2">
      <c r="A1106" s="193"/>
      <c r="B1106" s="132"/>
      <c r="C1106" s="132"/>
      <c r="D1106" s="132"/>
      <c r="E1106" s="132"/>
      <c r="F1106" s="132"/>
      <c r="G1106" s="132"/>
      <c r="H1106" s="132"/>
      <c r="I1106" s="132"/>
      <c r="J1106" s="132"/>
      <c r="K1106" s="132"/>
      <c r="L1106" s="132"/>
    </row>
    <row r="1107" spans="1:18" ht="13.15" customHeight="1" x14ac:dyDescent="0.2">
      <c r="A1107" s="193"/>
      <c r="B1107" s="132"/>
      <c r="C1107" s="132"/>
      <c r="D1107" s="132"/>
      <c r="E1107" s="132"/>
      <c r="F1107" s="132"/>
      <c r="G1107" s="132"/>
      <c r="H1107" s="132"/>
      <c r="I1107" s="132"/>
      <c r="J1107" s="132"/>
      <c r="K1107" s="132"/>
      <c r="L1107" s="132"/>
    </row>
    <row r="1108" spans="1:18" s="6" customFormat="1" ht="13.15" customHeight="1" x14ac:dyDescent="0.2">
      <c r="A1108" s="193"/>
      <c r="B1108" s="132"/>
      <c r="C1108" s="132"/>
      <c r="D1108" s="132"/>
      <c r="E1108" s="132"/>
      <c r="F1108" s="132"/>
      <c r="G1108" s="132"/>
      <c r="H1108" s="132"/>
      <c r="I1108" s="132"/>
      <c r="J1108" s="132"/>
      <c r="K1108" s="132"/>
      <c r="L1108" s="132"/>
      <c r="M1108"/>
      <c r="N1108"/>
      <c r="O1108"/>
      <c r="P1108"/>
      <c r="Q1108"/>
      <c r="R1108"/>
    </row>
    <row r="1109" spans="1:18" s="6" customFormat="1" ht="13.15" customHeight="1" x14ac:dyDescent="0.2">
      <c r="A1109" s="193"/>
      <c r="B1109" s="132"/>
      <c r="C1109" s="132"/>
      <c r="D1109" s="132"/>
      <c r="E1109" s="132"/>
      <c r="F1109" s="132"/>
      <c r="G1109" s="132"/>
      <c r="H1109" s="132"/>
      <c r="I1109" s="132"/>
      <c r="J1109" s="132"/>
      <c r="K1109" s="132"/>
      <c r="L1109" s="132"/>
      <c r="M1109"/>
      <c r="N1109"/>
      <c r="O1109"/>
      <c r="P1109"/>
      <c r="Q1109"/>
      <c r="R1109"/>
    </row>
    <row r="1110" spans="1:18" s="6" customFormat="1" ht="13.15" customHeight="1" x14ac:dyDescent="0.2">
      <c r="A1110" s="193"/>
      <c r="B1110" s="132"/>
      <c r="C1110" s="132"/>
      <c r="D1110" s="132"/>
      <c r="E1110" s="132"/>
      <c r="F1110" s="132"/>
      <c r="G1110" s="132"/>
      <c r="H1110" s="132"/>
      <c r="I1110" s="132"/>
      <c r="J1110" s="132"/>
      <c r="K1110" s="132"/>
      <c r="L1110" s="132"/>
      <c r="M1110"/>
      <c r="N1110"/>
      <c r="O1110"/>
      <c r="P1110"/>
      <c r="Q1110"/>
      <c r="R1110"/>
    </row>
    <row r="1111" spans="1:18" s="188" customFormat="1" ht="13.15" customHeight="1" x14ac:dyDescent="0.2">
      <c r="A1111" s="193"/>
      <c r="B1111" s="132"/>
      <c r="C1111" s="132"/>
      <c r="D1111" s="132"/>
      <c r="E1111" s="132"/>
      <c r="F1111" s="132"/>
      <c r="G1111" s="132"/>
      <c r="H1111" s="132"/>
      <c r="I1111" s="132"/>
      <c r="J1111" s="132"/>
      <c r="K1111" s="132"/>
      <c r="L1111" s="132"/>
      <c r="M1111"/>
      <c r="N1111"/>
      <c r="O1111"/>
      <c r="P1111"/>
      <c r="Q1111"/>
      <c r="R1111"/>
    </row>
    <row r="1112" spans="1:18" ht="13.15" customHeight="1" x14ac:dyDescent="0.2">
      <c r="A1112" s="193"/>
      <c r="B1112" s="132"/>
      <c r="C1112" s="132"/>
      <c r="D1112" s="132"/>
      <c r="E1112" s="132"/>
      <c r="F1112" s="132"/>
      <c r="G1112" s="132"/>
      <c r="H1112" s="132"/>
      <c r="I1112" s="132"/>
      <c r="J1112" s="132"/>
      <c r="K1112" s="132"/>
      <c r="L1112" s="132"/>
    </row>
    <row r="1113" spans="1:18" ht="13.15" customHeight="1" x14ac:dyDescent="0.2">
      <c r="A1113" s="193"/>
      <c r="B1113" s="132"/>
      <c r="C1113" s="132"/>
      <c r="D1113" s="132"/>
      <c r="E1113" s="132"/>
      <c r="F1113" s="132"/>
      <c r="G1113" s="132"/>
      <c r="H1113" s="132"/>
      <c r="I1113" s="132"/>
      <c r="J1113" s="132"/>
      <c r="K1113" s="132"/>
      <c r="L1113" s="132"/>
    </row>
    <row r="1114" spans="1:18" ht="13.15" customHeight="1" x14ac:dyDescent="0.2">
      <c r="A1114" s="193"/>
      <c r="B1114" s="132"/>
      <c r="C1114" s="132"/>
      <c r="D1114" s="132"/>
      <c r="E1114" s="132"/>
      <c r="F1114" s="132"/>
      <c r="G1114" s="132"/>
      <c r="H1114" s="132"/>
      <c r="I1114" s="132"/>
      <c r="J1114" s="132"/>
      <c r="K1114" s="132"/>
      <c r="L1114" s="132"/>
    </row>
    <row r="1115" spans="1:18" ht="13.15" customHeight="1" x14ac:dyDescent="0.2">
      <c r="A1115" s="193"/>
      <c r="B1115" s="132"/>
      <c r="C1115" s="132"/>
      <c r="D1115" s="132"/>
      <c r="E1115" s="132"/>
      <c r="F1115" s="132"/>
      <c r="G1115" s="132"/>
      <c r="H1115" s="132"/>
      <c r="I1115" s="132"/>
      <c r="J1115" s="132"/>
      <c r="K1115" s="132"/>
      <c r="L1115" s="132"/>
    </row>
    <row r="1116" spans="1:18" ht="13.15" customHeight="1" x14ac:dyDescent="0.2">
      <c r="A1116" s="193"/>
      <c r="B1116" s="132"/>
      <c r="C1116" s="132"/>
      <c r="D1116" s="132"/>
      <c r="E1116" s="132"/>
      <c r="F1116" s="132"/>
      <c r="G1116" s="132"/>
      <c r="H1116" s="132"/>
      <c r="I1116" s="132"/>
      <c r="J1116" s="132"/>
      <c r="K1116" s="132"/>
      <c r="L1116" s="132"/>
    </row>
    <row r="1117" spans="1:18" ht="13.15" customHeight="1" x14ac:dyDescent="0.2">
      <c r="A1117" s="193"/>
      <c r="B1117" s="132"/>
      <c r="C1117" s="132"/>
      <c r="D1117" s="132"/>
      <c r="E1117" s="132"/>
      <c r="F1117" s="132"/>
      <c r="G1117" s="132"/>
      <c r="H1117" s="132"/>
      <c r="I1117" s="132"/>
      <c r="J1117" s="132"/>
      <c r="K1117" s="132"/>
      <c r="L1117" s="132"/>
    </row>
    <row r="1118" spans="1:18" ht="13.15" customHeight="1" x14ac:dyDescent="0.2">
      <c r="A1118" s="193"/>
      <c r="B1118" s="132"/>
      <c r="C1118" s="132"/>
      <c r="D1118" s="132"/>
      <c r="E1118" s="132"/>
      <c r="F1118" s="132"/>
      <c r="G1118" s="132"/>
      <c r="H1118" s="132"/>
      <c r="I1118" s="132"/>
      <c r="J1118" s="132"/>
      <c r="K1118" s="132"/>
      <c r="L1118" s="132"/>
    </row>
    <row r="1119" spans="1:18" ht="13.15" customHeight="1" x14ac:dyDescent="0.2">
      <c r="A1119" s="193"/>
      <c r="B1119" s="132"/>
      <c r="C1119" s="132"/>
      <c r="D1119" s="132"/>
      <c r="E1119" s="132"/>
      <c r="F1119" s="132"/>
      <c r="G1119" s="132"/>
      <c r="H1119" s="132"/>
      <c r="I1119" s="132"/>
      <c r="J1119" s="132"/>
      <c r="K1119" s="132"/>
      <c r="L1119" s="132"/>
    </row>
    <row r="1120" spans="1:18" ht="13.15" customHeight="1" x14ac:dyDescent="0.2">
      <c r="A1120" s="193"/>
      <c r="B1120" s="132"/>
      <c r="C1120" s="132"/>
      <c r="D1120" s="132"/>
      <c r="E1120" s="132"/>
      <c r="F1120" s="132"/>
      <c r="G1120" s="132"/>
      <c r="H1120" s="132"/>
      <c r="I1120" s="132"/>
      <c r="J1120" s="132"/>
      <c r="K1120" s="132"/>
      <c r="L1120" s="132"/>
    </row>
    <row r="1121" spans="1:12" ht="13.15" customHeight="1" x14ac:dyDescent="0.2">
      <c r="A1121" s="193"/>
      <c r="B1121" s="132"/>
      <c r="C1121" s="132"/>
      <c r="D1121" s="132"/>
      <c r="E1121" s="132"/>
      <c r="F1121" s="132"/>
      <c r="G1121" s="132"/>
      <c r="H1121" s="132"/>
      <c r="I1121" s="132"/>
      <c r="J1121" s="132"/>
      <c r="K1121" s="132"/>
      <c r="L1121" s="132"/>
    </row>
    <row r="1122" spans="1:12" ht="13.15" customHeight="1" x14ac:dyDescent="0.2">
      <c r="A1122" s="193"/>
      <c r="B1122" s="132"/>
      <c r="C1122" s="132"/>
      <c r="D1122" s="132"/>
      <c r="E1122" s="132"/>
      <c r="F1122" s="132"/>
      <c r="G1122" s="132"/>
      <c r="H1122" s="132"/>
      <c r="I1122" s="132"/>
      <c r="J1122" s="132"/>
      <c r="K1122" s="132"/>
      <c r="L1122" s="132"/>
    </row>
    <row r="1123" spans="1:12" x14ac:dyDescent="0.2">
      <c r="A1123" s="193"/>
      <c r="B1123" s="132"/>
      <c r="C1123" s="132"/>
      <c r="D1123" s="132"/>
      <c r="E1123" s="132"/>
      <c r="F1123" s="132"/>
      <c r="G1123" s="132"/>
      <c r="H1123" s="132"/>
      <c r="I1123" s="132"/>
      <c r="J1123" s="132"/>
      <c r="K1123" s="132"/>
      <c r="L1123" s="132"/>
    </row>
    <row r="1124" spans="1:12" ht="13.15" customHeight="1" x14ac:dyDescent="0.2">
      <c r="A1124" s="193"/>
      <c r="B1124" s="132"/>
      <c r="C1124" s="132"/>
      <c r="D1124" s="132"/>
      <c r="E1124" s="132"/>
      <c r="F1124" s="132"/>
      <c r="G1124" s="132"/>
      <c r="H1124" s="132"/>
      <c r="I1124" s="132"/>
      <c r="J1124" s="132"/>
      <c r="K1124" s="132"/>
      <c r="L1124" s="132"/>
    </row>
    <row r="1125" spans="1:12" ht="13.15" customHeight="1" x14ac:dyDescent="0.2">
      <c r="A1125" s="193"/>
      <c r="B1125" s="132"/>
      <c r="C1125" s="132"/>
      <c r="D1125" s="132"/>
      <c r="E1125" s="132"/>
      <c r="F1125" s="132"/>
      <c r="G1125" s="132"/>
      <c r="H1125" s="132"/>
      <c r="I1125" s="132"/>
      <c r="J1125" s="132"/>
      <c r="K1125" s="132"/>
      <c r="L1125" s="132"/>
    </row>
    <row r="1126" spans="1:12" ht="13.15" customHeight="1" x14ac:dyDescent="0.2">
      <c r="A1126" s="193"/>
      <c r="B1126" s="132"/>
      <c r="C1126" s="132"/>
      <c r="D1126" s="132"/>
      <c r="E1126" s="132"/>
      <c r="F1126" s="132"/>
      <c r="G1126" s="132"/>
      <c r="H1126" s="132"/>
      <c r="I1126" s="132"/>
      <c r="J1126" s="132"/>
      <c r="K1126" s="132"/>
      <c r="L1126" s="132"/>
    </row>
    <row r="1127" spans="1:12" ht="13.15" customHeight="1" x14ac:dyDescent="0.2">
      <c r="A1127" s="193"/>
      <c r="B1127" s="132"/>
      <c r="C1127" s="132"/>
      <c r="D1127" s="132"/>
      <c r="E1127" s="132"/>
      <c r="F1127" s="132"/>
      <c r="G1127" s="132"/>
      <c r="H1127" s="132"/>
      <c r="I1127" s="132"/>
      <c r="J1127" s="132"/>
      <c r="K1127" s="132"/>
      <c r="L1127" s="132"/>
    </row>
    <row r="1128" spans="1:12" ht="13.15" customHeight="1" x14ac:dyDescent="0.2">
      <c r="A1128" s="193"/>
      <c r="B1128" s="132"/>
      <c r="C1128" s="132"/>
      <c r="D1128" s="132"/>
      <c r="E1128" s="132"/>
      <c r="F1128" s="132"/>
      <c r="G1128" s="132"/>
      <c r="H1128" s="132"/>
      <c r="I1128" s="132"/>
      <c r="J1128" s="132"/>
      <c r="K1128" s="132"/>
      <c r="L1128" s="132"/>
    </row>
    <row r="1129" spans="1:12" x14ac:dyDescent="0.2">
      <c r="A1129" s="193"/>
      <c r="B1129" s="132"/>
      <c r="C1129" s="132"/>
      <c r="D1129" s="132"/>
      <c r="E1129" s="132"/>
      <c r="F1129" s="132"/>
      <c r="G1129" s="132"/>
      <c r="H1129" s="132"/>
      <c r="I1129" s="132"/>
      <c r="J1129" s="132"/>
      <c r="K1129" s="132"/>
      <c r="L1129" s="132"/>
    </row>
    <row r="1130" spans="1:12" x14ac:dyDescent="0.2">
      <c r="A1130" s="193"/>
      <c r="B1130" s="132"/>
      <c r="C1130" s="132"/>
      <c r="D1130" s="132"/>
      <c r="E1130" s="132"/>
      <c r="F1130" s="132"/>
      <c r="G1130" s="132"/>
      <c r="H1130" s="132"/>
      <c r="I1130" s="132"/>
      <c r="J1130" s="132"/>
      <c r="K1130" s="132"/>
      <c r="L1130" s="132"/>
    </row>
    <row r="1131" spans="1:12" ht="13.15" customHeight="1" x14ac:dyDescent="0.2">
      <c r="A1131" s="193"/>
      <c r="B1131" s="132"/>
      <c r="C1131" s="132"/>
      <c r="D1131" s="132"/>
      <c r="E1131" s="132"/>
      <c r="F1131" s="132"/>
      <c r="G1131" s="132"/>
      <c r="H1131" s="132"/>
      <c r="I1131" s="132"/>
      <c r="J1131" s="132"/>
      <c r="K1131" s="132"/>
      <c r="L1131" s="132"/>
    </row>
    <row r="1132" spans="1:12" ht="13.15" customHeight="1" x14ac:dyDescent="0.2">
      <c r="A1132" s="193"/>
      <c r="B1132" s="132"/>
      <c r="C1132" s="132"/>
      <c r="D1132" s="132"/>
      <c r="E1132" s="132"/>
      <c r="F1132" s="132"/>
      <c r="G1132" s="132"/>
      <c r="H1132" s="132"/>
      <c r="I1132" s="132"/>
      <c r="J1132" s="132"/>
      <c r="K1132" s="132"/>
      <c r="L1132" s="132"/>
    </row>
    <row r="1133" spans="1:12" ht="13.15" customHeight="1" x14ac:dyDescent="0.2">
      <c r="A1133" s="193"/>
      <c r="B1133" s="132"/>
      <c r="C1133" s="132"/>
      <c r="D1133" s="132"/>
      <c r="E1133" s="132"/>
      <c r="F1133" s="132"/>
      <c r="G1133" s="132"/>
      <c r="H1133" s="132"/>
      <c r="I1133" s="132"/>
      <c r="J1133" s="132"/>
      <c r="K1133" s="132"/>
      <c r="L1133" s="132"/>
    </row>
    <row r="1134" spans="1:12" ht="13.15" customHeight="1" x14ac:dyDescent="0.2">
      <c r="A1134" s="193"/>
      <c r="B1134" s="132"/>
      <c r="C1134" s="132"/>
      <c r="D1134" s="132"/>
      <c r="E1134" s="132"/>
      <c r="F1134" s="132"/>
      <c r="G1134" s="132"/>
      <c r="H1134" s="132"/>
      <c r="I1134" s="132"/>
      <c r="J1134" s="132"/>
      <c r="K1134" s="132"/>
      <c r="L1134" s="132"/>
    </row>
    <row r="1135" spans="1:12" ht="13.15" customHeight="1" x14ac:dyDescent="0.2">
      <c r="A1135" s="193"/>
      <c r="B1135" s="132"/>
      <c r="C1135" s="132"/>
      <c r="D1135" s="132"/>
      <c r="E1135" s="132"/>
      <c r="F1135" s="132"/>
      <c r="G1135" s="132"/>
      <c r="H1135" s="132"/>
      <c r="I1135" s="132"/>
      <c r="J1135" s="132"/>
      <c r="K1135" s="132"/>
      <c r="L1135" s="132"/>
    </row>
    <row r="1136" spans="1:12" ht="13.15" customHeight="1" x14ac:dyDescent="0.2">
      <c r="A1136" s="193"/>
      <c r="B1136" s="132"/>
      <c r="C1136" s="132"/>
      <c r="D1136" s="132"/>
      <c r="E1136" s="132"/>
      <c r="F1136" s="132"/>
      <c r="G1136" s="132"/>
      <c r="H1136" s="132"/>
      <c r="I1136" s="132"/>
      <c r="J1136" s="132"/>
      <c r="K1136" s="132"/>
      <c r="L1136" s="132"/>
    </row>
    <row r="1137" spans="1:12" ht="13.15" customHeight="1" x14ac:dyDescent="0.2">
      <c r="A1137" s="193"/>
      <c r="B1137" s="132"/>
      <c r="C1137" s="132"/>
      <c r="D1137" s="132"/>
      <c r="E1137" s="132"/>
      <c r="F1137" s="132"/>
      <c r="G1137" s="132"/>
      <c r="H1137" s="132"/>
      <c r="I1137" s="132"/>
      <c r="J1137" s="132"/>
      <c r="K1137" s="132"/>
      <c r="L1137" s="132"/>
    </row>
    <row r="1138" spans="1:12" ht="13.15" customHeight="1" x14ac:dyDescent="0.2">
      <c r="A1138" s="193"/>
      <c r="B1138" s="132"/>
      <c r="C1138" s="132"/>
      <c r="D1138" s="132"/>
      <c r="E1138" s="132"/>
      <c r="F1138" s="132"/>
      <c r="G1138" s="132"/>
      <c r="H1138" s="132"/>
      <c r="I1138" s="132"/>
      <c r="J1138" s="132"/>
      <c r="K1138" s="132"/>
      <c r="L1138" s="132"/>
    </row>
    <row r="1139" spans="1:12" ht="13.15" customHeight="1" x14ac:dyDescent="0.2">
      <c r="A1139" s="193"/>
      <c r="B1139" s="132"/>
      <c r="C1139" s="132"/>
      <c r="D1139" s="132"/>
      <c r="E1139" s="132"/>
      <c r="F1139" s="132"/>
      <c r="G1139" s="132"/>
      <c r="H1139" s="132"/>
      <c r="I1139" s="132"/>
      <c r="J1139" s="132"/>
      <c r="K1139" s="132"/>
      <c r="L1139" s="132"/>
    </row>
    <row r="1140" spans="1:12" ht="13.15" customHeight="1" x14ac:dyDescent="0.2">
      <c r="A1140" s="193"/>
      <c r="B1140" s="132"/>
      <c r="C1140" s="132"/>
      <c r="D1140" s="132"/>
      <c r="E1140" s="132"/>
      <c r="F1140" s="132"/>
      <c r="G1140" s="132"/>
      <c r="H1140" s="132"/>
      <c r="I1140" s="132"/>
      <c r="J1140" s="132"/>
      <c r="K1140" s="132"/>
      <c r="L1140" s="132"/>
    </row>
    <row r="1141" spans="1:12" ht="13.15" customHeight="1" x14ac:dyDescent="0.2">
      <c r="A1141" s="193"/>
      <c r="B1141" s="132"/>
      <c r="C1141" s="132"/>
      <c r="D1141" s="132"/>
      <c r="E1141" s="132"/>
      <c r="F1141" s="132"/>
      <c r="G1141" s="132"/>
      <c r="H1141" s="132"/>
      <c r="I1141" s="132"/>
      <c r="J1141" s="132"/>
      <c r="K1141" s="132"/>
      <c r="L1141" s="132"/>
    </row>
    <row r="1142" spans="1:12" ht="13.15" customHeight="1" x14ac:dyDescent="0.2">
      <c r="A1142" s="193"/>
      <c r="B1142" s="132"/>
      <c r="C1142" s="132"/>
      <c r="D1142" s="132"/>
      <c r="E1142" s="132"/>
      <c r="F1142" s="132"/>
      <c r="G1142" s="132"/>
      <c r="H1142" s="132"/>
      <c r="I1142" s="132"/>
      <c r="J1142" s="132"/>
      <c r="K1142" s="132"/>
      <c r="L1142" s="132"/>
    </row>
    <row r="1143" spans="1:12" ht="13.15" customHeight="1" x14ac:dyDescent="0.2">
      <c r="A1143" s="193"/>
      <c r="B1143" s="132"/>
      <c r="C1143" s="132"/>
      <c r="D1143" s="132"/>
      <c r="E1143" s="132"/>
      <c r="F1143" s="132"/>
      <c r="G1143" s="132"/>
      <c r="H1143" s="132"/>
      <c r="I1143" s="132"/>
      <c r="J1143" s="132"/>
      <c r="K1143" s="132"/>
      <c r="L1143" s="132"/>
    </row>
    <row r="1144" spans="1:12" ht="13.15" customHeight="1" x14ac:dyDescent="0.2">
      <c r="A1144" s="193"/>
      <c r="B1144" s="132"/>
      <c r="C1144" s="132"/>
      <c r="D1144" s="132"/>
      <c r="E1144" s="132"/>
      <c r="F1144" s="132"/>
      <c r="G1144" s="132"/>
      <c r="H1144" s="132"/>
      <c r="I1144" s="132"/>
      <c r="J1144" s="132"/>
      <c r="K1144" s="132"/>
      <c r="L1144" s="132"/>
    </row>
    <row r="1145" spans="1:12" ht="13.15" customHeight="1" x14ac:dyDescent="0.2">
      <c r="A1145" s="193"/>
      <c r="B1145" s="132"/>
      <c r="C1145" s="132"/>
      <c r="D1145" s="132"/>
      <c r="E1145" s="132"/>
      <c r="F1145" s="132"/>
      <c r="G1145" s="132"/>
      <c r="H1145" s="132"/>
      <c r="I1145" s="132"/>
      <c r="J1145" s="132"/>
      <c r="K1145" s="132"/>
      <c r="L1145" s="132"/>
    </row>
    <row r="1146" spans="1:12" ht="13.15" customHeight="1" x14ac:dyDescent="0.2">
      <c r="A1146" s="193"/>
      <c r="B1146" s="132"/>
      <c r="C1146" s="132"/>
      <c r="D1146" s="132"/>
      <c r="E1146" s="132"/>
      <c r="F1146" s="132"/>
      <c r="G1146" s="132"/>
      <c r="H1146" s="132"/>
      <c r="I1146" s="132"/>
      <c r="J1146" s="132"/>
      <c r="K1146" s="132"/>
      <c r="L1146" s="132"/>
    </row>
    <row r="1147" spans="1:12" ht="13.15" customHeight="1" x14ac:dyDescent="0.2">
      <c r="A1147" s="193"/>
      <c r="B1147" s="132"/>
      <c r="C1147" s="132"/>
      <c r="D1147" s="132"/>
      <c r="E1147" s="132"/>
      <c r="F1147" s="132"/>
      <c r="G1147" s="132"/>
      <c r="H1147" s="132"/>
      <c r="I1147" s="132"/>
      <c r="J1147" s="132"/>
      <c r="K1147" s="132"/>
      <c r="L1147" s="132"/>
    </row>
    <row r="1148" spans="1:12" ht="13.15" customHeight="1" x14ac:dyDescent="0.2">
      <c r="A1148" s="193"/>
      <c r="B1148" s="132"/>
      <c r="C1148" s="132"/>
      <c r="D1148" s="132"/>
      <c r="E1148" s="132"/>
      <c r="F1148" s="132"/>
      <c r="G1148" s="132"/>
      <c r="H1148" s="132"/>
      <c r="I1148" s="132"/>
      <c r="J1148" s="132"/>
      <c r="K1148" s="132"/>
      <c r="L1148" s="132"/>
    </row>
    <row r="1149" spans="1:12" ht="13.15" customHeight="1" x14ac:dyDescent="0.2">
      <c r="A1149" s="193"/>
      <c r="B1149" s="132"/>
      <c r="C1149" s="132"/>
      <c r="D1149" s="132"/>
      <c r="E1149" s="132"/>
      <c r="F1149" s="132"/>
      <c r="G1149" s="132"/>
      <c r="H1149" s="132"/>
      <c r="I1149" s="132"/>
      <c r="J1149" s="132"/>
      <c r="K1149" s="132"/>
      <c r="L1149" s="132"/>
    </row>
    <row r="1150" spans="1:12" ht="13.15" customHeight="1" x14ac:dyDescent="0.2">
      <c r="A1150" s="193"/>
      <c r="B1150" s="132"/>
      <c r="C1150" s="132"/>
      <c r="D1150" s="132"/>
      <c r="E1150" s="132"/>
      <c r="F1150" s="132"/>
      <c r="G1150" s="132"/>
      <c r="H1150" s="132"/>
      <c r="I1150" s="132"/>
      <c r="J1150" s="132"/>
      <c r="K1150" s="132"/>
      <c r="L1150" s="132"/>
    </row>
    <row r="1151" spans="1:12" ht="13.15" customHeight="1" x14ac:dyDescent="0.2">
      <c r="A1151" s="193"/>
      <c r="B1151" s="132"/>
      <c r="C1151" s="132"/>
      <c r="D1151" s="132"/>
      <c r="E1151" s="132"/>
      <c r="F1151" s="132"/>
      <c r="G1151" s="132"/>
      <c r="H1151" s="132"/>
      <c r="I1151" s="132"/>
      <c r="J1151" s="132"/>
      <c r="K1151" s="132"/>
      <c r="L1151" s="132"/>
    </row>
    <row r="1152" spans="1:12" ht="13.15" customHeight="1" x14ac:dyDescent="0.2">
      <c r="A1152" s="193"/>
      <c r="B1152" s="132"/>
      <c r="C1152" s="132"/>
      <c r="D1152" s="132"/>
      <c r="E1152" s="132"/>
      <c r="F1152" s="132"/>
      <c r="G1152" s="132"/>
      <c r="H1152" s="132"/>
      <c r="I1152" s="132"/>
      <c r="J1152" s="132"/>
      <c r="K1152" s="132"/>
      <c r="L1152" s="132"/>
    </row>
    <row r="1153" spans="1:12" ht="13.15" customHeight="1" x14ac:dyDescent="0.2">
      <c r="A1153" s="193"/>
      <c r="B1153" s="132"/>
      <c r="C1153" s="132"/>
      <c r="D1153" s="132"/>
      <c r="E1153" s="132"/>
      <c r="F1153" s="132"/>
      <c r="G1153" s="132"/>
      <c r="H1153" s="132"/>
      <c r="I1153" s="132"/>
      <c r="J1153" s="132"/>
      <c r="K1153" s="132"/>
      <c r="L1153" s="132"/>
    </row>
    <row r="1154" spans="1:12" ht="13.15" customHeight="1" x14ac:dyDescent="0.2">
      <c r="A1154" s="193"/>
      <c r="B1154" s="132"/>
      <c r="C1154" s="132"/>
      <c r="D1154" s="132"/>
      <c r="E1154" s="132"/>
      <c r="F1154" s="132"/>
      <c r="G1154" s="132"/>
      <c r="H1154" s="132"/>
      <c r="I1154" s="132"/>
      <c r="J1154" s="132"/>
      <c r="K1154" s="132"/>
      <c r="L1154" s="132"/>
    </row>
    <row r="1155" spans="1:12" ht="13.15" customHeight="1" x14ac:dyDescent="0.2">
      <c r="A1155" s="193"/>
      <c r="B1155" s="132"/>
      <c r="C1155" s="132"/>
      <c r="D1155" s="132"/>
      <c r="E1155" s="132"/>
      <c r="F1155" s="132"/>
      <c r="G1155" s="132"/>
      <c r="H1155" s="132"/>
      <c r="I1155" s="132"/>
      <c r="J1155" s="132"/>
      <c r="K1155" s="132"/>
      <c r="L1155" s="132"/>
    </row>
    <row r="1156" spans="1:12" ht="13.15" customHeight="1" x14ac:dyDescent="0.2">
      <c r="A1156" s="193"/>
      <c r="B1156" s="132"/>
      <c r="C1156" s="132"/>
      <c r="D1156" s="132"/>
      <c r="E1156" s="132"/>
      <c r="F1156" s="132"/>
      <c r="G1156" s="132"/>
      <c r="H1156" s="132"/>
      <c r="I1156" s="132"/>
      <c r="J1156" s="132"/>
      <c r="K1156" s="132"/>
      <c r="L1156" s="132"/>
    </row>
    <row r="1157" spans="1:12" ht="13.15" customHeight="1" x14ac:dyDescent="0.2">
      <c r="A1157" s="193"/>
      <c r="B1157" s="132"/>
      <c r="C1157" s="132"/>
      <c r="D1157" s="132"/>
      <c r="E1157" s="132"/>
      <c r="F1157" s="132"/>
      <c r="G1157" s="132"/>
      <c r="H1157" s="132"/>
      <c r="I1157" s="132"/>
      <c r="J1157" s="132"/>
      <c r="K1157" s="132"/>
      <c r="L1157" s="132"/>
    </row>
    <row r="1158" spans="1:12" ht="13.15" customHeight="1" x14ac:dyDescent="0.2">
      <c r="A1158" s="193"/>
      <c r="B1158" s="132"/>
      <c r="C1158" s="132"/>
      <c r="D1158" s="132"/>
      <c r="E1158" s="132"/>
      <c r="F1158" s="132"/>
      <c r="G1158" s="132"/>
      <c r="H1158" s="132"/>
      <c r="I1158" s="132"/>
      <c r="J1158" s="132"/>
      <c r="K1158" s="132"/>
      <c r="L1158" s="132"/>
    </row>
    <row r="1159" spans="1:12" ht="13.15" customHeight="1" x14ac:dyDescent="0.2">
      <c r="A1159" s="193"/>
      <c r="B1159" s="132"/>
      <c r="C1159" s="132"/>
      <c r="D1159" s="132"/>
      <c r="E1159" s="132"/>
      <c r="F1159" s="132"/>
      <c r="G1159" s="132"/>
      <c r="H1159" s="132"/>
      <c r="I1159" s="132"/>
      <c r="J1159" s="132"/>
      <c r="K1159" s="132"/>
      <c r="L1159" s="132"/>
    </row>
    <row r="1160" spans="1:12" ht="13.15" customHeight="1" x14ac:dyDescent="0.2">
      <c r="A1160" s="193"/>
      <c r="B1160" s="132"/>
      <c r="C1160" s="132"/>
      <c r="D1160" s="132"/>
      <c r="E1160" s="132"/>
      <c r="F1160" s="132"/>
      <c r="G1160" s="132"/>
      <c r="H1160" s="132"/>
      <c r="I1160" s="132"/>
      <c r="J1160" s="132"/>
      <c r="K1160" s="132"/>
      <c r="L1160" s="132"/>
    </row>
    <row r="1161" spans="1:12" ht="13.15" customHeight="1" x14ac:dyDescent="0.2">
      <c r="A1161" s="193"/>
      <c r="B1161" s="132"/>
      <c r="C1161" s="132"/>
      <c r="D1161" s="132"/>
      <c r="E1161" s="132"/>
      <c r="F1161" s="132"/>
      <c r="G1161" s="132"/>
      <c r="H1161" s="132"/>
      <c r="I1161" s="132"/>
      <c r="J1161" s="132"/>
      <c r="K1161" s="132"/>
      <c r="L1161" s="132"/>
    </row>
    <row r="1162" spans="1:12" ht="13.15" customHeight="1" x14ac:dyDescent="0.2">
      <c r="A1162" s="193"/>
      <c r="B1162" s="132"/>
      <c r="C1162" s="132"/>
      <c r="D1162" s="132"/>
      <c r="E1162" s="132"/>
      <c r="F1162" s="132"/>
      <c r="G1162" s="132"/>
      <c r="H1162" s="132"/>
      <c r="I1162" s="132"/>
      <c r="J1162" s="132"/>
      <c r="K1162" s="132"/>
      <c r="L1162" s="132"/>
    </row>
    <row r="1163" spans="1:12" ht="13.15" customHeight="1" x14ac:dyDescent="0.2">
      <c r="A1163" s="193"/>
      <c r="B1163" s="132"/>
      <c r="C1163" s="132"/>
      <c r="D1163" s="132"/>
      <c r="E1163" s="132"/>
      <c r="F1163" s="132"/>
      <c r="G1163" s="132"/>
      <c r="H1163" s="132"/>
      <c r="I1163" s="132"/>
      <c r="J1163" s="132"/>
      <c r="K1163" s="132"/>
      <c r="L1163" s="132"/>
    </row>
    <row r="1164" spans="1:12" ht="13.15" customHeight="1" x14ac:dyDescent="0.2">
      <c r="A1164" s="193"/>
      <c r="B1164" s="132"/>
      <c r="C1164" s="132"/>
      <c r="D1164" s="132"/>
      <c r="E1164" s="132"/>
      <c r="F1164" s="132"/>
      <c r="G1164" s="132"/>
      <c r="H1164" s="132"/>
      <c r="I1164" s="132"/>
      <c r="J1164" s="132"/>
      <c r="K1164" s="132"/>
      <c r="L1164" s="132"/>
    </row>
    <row r="1165" spans="1:12" ht="13.15" customHeight="1" x14ac:dyDescent="0.2">
      <c r="A1165" s="193"/>
      <c r="B1165" s="132"/>
      <c r="C1165" s="132"/>
      <c r="D1165" s="132"/>
      <c r="E1165" s="132"/>
      <c r="F1165" s="132"/>
      <c r="G1165" s="132"/>
      <c r="H1165" s="132"/>
      <c r="I1165" s="132"/>
      <c r="J1165" s="132"/>
      <c r="K1165" s="132"/>
      <c r="L1165" s="132"/>
    </row>
    <row r="1166" spans="1:12" ht="13.15" customHeight="1" x14ac:dyDescent="0.2">
      <c r="A1166" s="193"/>
      <c r="B1166" s="132"/>
      <c r="C1166" s="132"/>
      <c r="D1166" s="132"/>
      <c r="E1166" s="132"/>
      <c r="F1166" s="132"/>
      <c r="G1166" s="132"/>
      <c r="H1166" s="132"/>
      <c r="I1166" s="132"/>
      <c r="J1166" s="132"/>
      <c r="K1166" s="132"/>
      <c r="L1166" s="132"/>
    </row>
    <row r="1167" spans="1:12" ht="13.15" customHeight="1" x14ac:dyDescent="0.2">
      <c r="A1167" s="193"/>
      <c r="B1167" s="132"/>
      <c r="C1167" s="132"/>
      <c r="D1167" s="132"/>
      <c r="E1167" s="132"/>
      <c r="F1167" s="132"/>
      <c r="G1167" s="132"/>
      <c r="H1167" s="132"/>
      <c r="I1167" s="132"/>
      <c r="J1167" s="132"/>
      <c r="K1167" s="132"/>
      <c r="L1167" s="132"/>
    </row>
    <row r="1168" spans="1:12" ht="13.15" customHeight="1" x14ac:dyDescent="0.2">
      <c r="A1168" s="193"/>
      <c r="B1168" s="132"/>
      <c r="C1168" s="132"/>
      <c r="D1168" s="132"/>
      <c r="E1168" s="132"/>
      <c r="F1168" s="132"/>
      <c r="G1168" s="132"/>
      <c r="H1168" s="132"/>
      <c r="I1168" s="132"/>
      <c r="J1168" s="132"/>
      <c r="K1168" s="132"/>
      <c r="L1168" s="132"/>
    </row>
    <row r="1169" spans="1:12" ht="13.15" customHeight="1" x14ac:dyDescent="0.2">
      <c r="A1169" s="193"/>
      <c r="B1169" s="132"/>
      <c r="C1169" s="132"/>
      <c r="D1169" s="132"/>
      <c r="E1169" s="132"/>
      <c r="F1169" s="132"/>
      <c r="G1169" s="132"/>
      <c r="H1169" s="132"/>
      <c r="I1169" s="132"/>
      <c r="J1169" s="132"/>
      <c r="K1169" s="132"/>
      <c r="L1169" s="132"/>
    </row>
    <row r="1170" spans="1:12" ht="13.15" customHeight="1" x14ac:dyDescent="0.2">
      <c r="A1170" s="193"/>
      <c r="B1170" s="132"/>
      <c r="C1170" s="132"/>
      <c r="D1170" s="132"/>
      <c r="E1170" s="132"/>
      <c r="F1170" s="132"/>
      <c r="G1170" s="132"/>
      <c r="H1170" s="132"/>
      <c r="I1170" s="132"/>
      <c r="J1170" s="132"/>
      <c r="K1170" s="132"/>
      <c r="L1170" s="132"/>
    </row>
    <row r="1171" spans="1:12" ht="13.15" customHeight="1" x14ac:dyDescent="0.2">
      <c r="A1171" s="193"/>
      <c r="B1171" s="132"/>
      <c r="C1171" s="132"/>
      <c r="D1171" s="132"/>
      <c r="E1171" s="132"/>
      <c r="F1171" s="132"/>
      <c r="G1171" s="132"/>
      <c r="H1171" s="132"/>
      <c r="I1171" s="132"/>
      <c r="J1171" s="132"/>
      <c r="K1171" s="132"/>
      <c r="L1171" s="132"/>
    </row>
    <row r="1172" spans="1:12" ht="13.15" customHeight="1" x14ac:dyDescent="0.2">
      <c r="A1172" s="193"/>
      <c r="B1172" s="132"/>
      <c r="C1172" s="132"/>
      <c r="D1172" s="132"/>
      <c r="E1172" s="132"/>
      <c r="F1172" s="132"/>
      <c r="G1172" s="132"/>
      <c r="H1172" s="132"/>
      <c r="I1172" s="132"/>
      <c r="J1172" s="132"/>
      <c r="K1172" s="132"/>
      <c r="L1172" s="132"/>
    </row>
    <row r="1173" spans="1:12" ht="13.15" customHeight="1" x14ac:dyDescent="0.2">
      <c r="A1173" s="193"/>
      <c r="B1173" s="132"/>
      <c r="C1173" s="132"/>
      <c r="D1173" s="132"/>
      <c r="E1173" s="132"/>
      <c r="F1173" s="132"/>
      <c r="G1173" s="132"/>
      <c r="H1173" s="132"/>
      <c r="I1173" s="132"/>
      <c r="J1173" s="132"/>
      <c r="K1173" s="132"/>
      <c r="L1173" s="132"/>
    </row>
    <row r="1174" spans="1:12" ht="13.15" customHeight="1" x14ac:dyDescent="0.2">
      <c r="A1174" s="193"/>
      <c r="B1174" s="132"/>
      <c r="C1174" s="132"/>
      <c r="D1174" s="132"/>
      <c r="E1174" s="132"/>
      <c r="F1174" s="132"/>
      <c r="G1174" s="132"/>
      <c r="H1174" s="132"/>
      <c r="I1174" s="132"/>
      <c r="J1174" s="132"/>
      <c r="K1174" s="132"/>
      <c r="L1174" s="132"/>
    </row>
    <row r="1175" spans="1:12" ht="13.15" customHeight="1" x14ac:dyDescent="0.2">
      <c r="A1175" s="193"/>
      <c r="B1175" s="132"/>
      <c r="C1175" s="132"/>
      <c r="D1175" s="132"/>
      <c r="E1175" s="132"/>
      <c r="F1175" s="132"/>
      <c r="G1175" s="132"/>
      <c r="H1175" s="132"/>
      <c r="I1175" s="132"/>
      <c r="J1175" s="132"/>
      <c r="K1175" s="132"/>
      <c r="L1175" s="132"/>
    </row>
    <row r="1176" spans="1:12" ht="13.15" customHeight="1" x14ac:dyDescent="0.2">
      <c r="A1176" s="193"/>
      <c r="B1176" s="132"/>
      <c r="C1176" s="132"/>
      <c r="D1176" s="132"/>
      <c r="E1176" s="132"/>
      <c r="F1176" s="132"/>
      <c r="G1176" s="132"/>
      <c r="H1176" s="132"/>
      <c r="I1176" s="132"/>
      <c r="J1176" s="132"/>
      <c r="K1176" s="132"/>
      <c r="L1176" s="132"/>
    </row>
    <row r="1177" spans="1:12" ht="13.15" customHeight="1" x14ac:dyDescent="0.2">
      <c r="A1177" s="193"/>
      <c r="B1177" s="132"/>
      <c r="C1177" s="132"/>
      <c r="D1177" s="132"/>
      <c r="E1177" s="132"/>
      <c r="F1177" s="132"/>
      <c r="G1177" s="132"/>
      <c r="H1177" s="132"/>
      <c r="I1177" s="132"/>
      <c r="J1177" s="132"/>
      <c r="K1177" s="132"/>
      <c r="L1177" s="132"/>
    </row>
    <row r="1178" spans="1:12" ht="13.15" customHeight="1" x14ac:dyDescent="0.2">
      <c r="A1178" s="193"/>
      <c r="B1178" s="132"/>
      <c r="C1178" s="132"/>
      <c r="D1178" s="132"/>
      <c r="E1178" s="132"/>
      <c r="F1178" s="132"/>
      <c r="G1178" s="132"/>
      <c r="H1178" s="132"/>
      <c r="I1178" s="132"/>
      <c r="J1178" s="132"/>
      <c r="K1178" s="132"/>
      <c r="L1178" s="132"/>
    </row>
    <row r="1179" spans="1:12" ht="13.15" customHeight="1" x14ac:dyDescent="0.2">
      <c r="A1179" s="193"/>
      <c r="B1179" s="132"/>
      <c r="C1179" s="132"/>
      <c r="D1179" s="132"/>
      <c r="E1179" s="132"/>
      <c r="F1179" s="132"/>
      <c r="G1179" s="132"/>
      <c r="H1179" s="132"/>
      <c r="I1179" s="132"/>
      <c r="J1179" s="132"/>
      <c r="K1179" s="132"/>
      <c r="L1179" s="132"/>
    </row>
    <row r="1180" spans="1:12" ht="13.15" customHeight="1" x14ac:dyDescent="0.2">
      <c r="A1180" s="193"/>
      <c r="B1180" s="132"/>
      <c r="C1180" s="132"/>
      <c r="D1180" s="132"/>
      <c r="E1180" s="132"/>
      <c r="F1180" s="132"/>
      <c r="G1180" s="132"/>
      <c r="H1180" s="132"/>
      <c r="I1180" s="132"/>
      <c r="J1180" s="132"/>
      <c r="K1180" s="132"/>
      <c r="L1180" s="132"/>
    </row>
    <row r="1181" spans="1:12" ht="13.15" customHeight="1" x14ac:dyDescent="0.2">
      <c r="A1181" s="193"/>
      <c r="B1181" s="132"/>
      <c r="C1181" s="132"/>
      <c r="D1181" s="132"/>
      <c r="E1181" s="132"/>
      <c r="F1181" s="132"/>
      <c r="G1181" s="132"/>
      <c r="H1181" s="132"/>
      <c r="I1181" s="132"/>
      <c r="J1181" s="132"/>
      <c r="K1181" s="132"/>
      <c r="L1181" s="132"/>
    </row>
    <row r="1182" spans="1:12" ht="13.15" customHeight="1" x14ac:dyDescent="0.2">
      <c r="A1182" s="193"/>
      <c r="B1182" s="132"/>
      <c r="C1182" s="132"/>
      <c r="D1182" s="132"/>
      <c r="E1182" s="132"/>
      <c r="F1182" s="132"/>
      <c r="G1182" s="132"/>
      <c r="H1182" s="132"/>
      <c r="I1182" s="132"/>
      <c r="J1182" s="132"/>
      <c r="K1182" s="132"/>
      <c r="L1182" s="132"/>
    </row>
    <row r="1183" spans="1:12" ht="13.15" customHeight="1" x14ac:dyDescent="0.2">
      <c r="A1183" s="193"/>
      <c r="B1183" s="132"/>
      <c r="C1183" s="132"/>
      <c r="D1183" s="132"/>
      <c r="E1183" s="132"/>
      <c r="F1183" s="132"/>
      <c r="G1183" s="132"/>
      <c r="H1183" s="132"/>
      <c r="I1183" s="132"/>
      <c r="J1183" s="132"/>
      <c r="K1183" s="132"/>
      <c r="L1183" s="132"/>
    </row>
    <row r="1184" spans="1:12" ht="13.15" customHeight="1" x14ac:dyDescent="0.2">
      <c r="A1184" s="193"/>
      <c r="B1184" s="132"/>
      <c r="C1184" s="132"/>
      <c r="D1184" s="132"/>
      <c r="E1184" s="132"/>
      <c r="F1184" s="132"/>
      <c r="G1184" s="132"/>
      <c r="H1184" s="132"/>
      <c r="I1184" s="132"/>
      <c r="J1184" s="132"/>
      <c r="K1184" s="132"/>
      <c r="L1184" s="132"/>
    </row>
    <row r="1185" spans="1:12" ht="13.15" customHeight="1" x14ac:dyDescent="0.2">
      <c r="A1185" s="193"/>
      <c r="B1185" s="132"/>
      <c r="C1185" s="132"/>
      <c r="D1185" s="132"/>
      <c r="E1185" s="132"/>
      <c r="F1185" s="132"/>
      <c r="G1185" s="132"/>
      <c r="H1185" s="132"/>
      <c r="I1185" s="132"/>
      <c r="J1185" s="132"/>
      <c r="K1185" s="132"/>
      <c r="L1185" s="132"/>
    </row>
    <row r="1186" spans="1:12" ht="13.15" customHeight="1" x14ac:dyDescent="0.2">
      <c r="A1186" s="193"/>
      <c r="B1186" s="132"/>
      <c r="C1186" s="132"/>
      <c r="D1186" s="132"/>
      <c r="E1186" s="132"/>
      <c r="F1186" s="132"/>
      <c r="G1186" s="132"/>
      <c r="H1186" s="132"/>
      <c r="I1186" s="132"/>
      <c r="J1186" s="132"/>
      <c r="K1186" s="132"/>
      <c r="L1186" s="132"/>
    </row>
    <row r="1187" spans="1:12" ht="13.15" customHeight="1" x14ac:dyDescent="0.2">
      <c r="A1187" s="193"/>
      <c r="B1187" s="132"/>
      <c r="C1187" s="132"/>
      <c r="D1187" s="132"/>
      <c r="E1187" s="132"/>
      <c r="F1187" s="132"/>
      <c r="G1187" s="132"/>
      <c r="H1187" s="132"/>
      <c r="I1187" s="132"/>
      <c r="J1187" s="132"/>
      <c r="K1187" s="132"/>
      <c r="L1187" s="132"/>
    </row>
    <row r="1188" spans="1:12" ht="13.15" customHeight="1" x14ac:dyDescent="0.2">
      <c r="A1188" s="193"/>
      <c r="B1188" s="132"/>
      <c r="C1188" s="132"/>
      <c r="D1188" s="132"/>
      <c r="E1188" s="132"/>
      <c r="F1188" s="132"/>
      <c r="G1188" s="132"/>
      <c r="H1188" s="132"/>
      <c r="I1188" s="132"/>
      <c r="J1188" s="132"/>
      <c r="K1188" s="132"/>
      <c r="L1188" s="132"/>
    </row>
    <row r="1189" spans="1:12" ht="13.15" customHeight="1" x14ac:dyDescent="0.2">
      <c r="A1189" s="193"/>
      <c r="B1189" s="132"/>
      <c r="C1189" s="132"/>
      <c r="D1189" s="132"/>
      <c r="E1189" s="132"/>
      <c r="F1189" s="132"/>
      <c r="G1189" s="132"/>
      <c r="H1189" s="132"/>
      <c r="I1189" s="132"/>
      <c r="J1189" s="132"/>
      <c r="K1189" s="132"/>
      <c r="L1189" s="132"/>
    </row>
    <row r="1190" spans="1:12" ht="13.15" customHeight="1" x14ac:dyDescent="0.2">
      <c r="A1190" s="193"/>
      <c r="B1190" s="132"/>
      <c r="C1190" s="132"/>
      <c r="D1190" s="132"/>
      <c r="E1190" s="132"/>
      <c r="F1190" s="132"/>
      <c r="G1190" s="132"/>
      <c r="H1190" s="132"/>
      <c r="I1190" s="132"/>
      <c r="J1190" s="132"/>
      <c r="K1190" s="132"/>
      <c r="L1190" s="132"/>
    </row>
    <row r="1191" spans="1:12" ht="13.15" customHeight="1" x14ac:dyDescent="0.2">
      <c r="A1191" s="193"/>
      <c r="B1191" s="132"/>
      <c r="C1191" s="132"/>
      <c r="D1191" s="132"/>
      <c r="E1191" s="132"/>
      <c r="F1191" s="132"/>
      <c r="G1191" s="132"/>
      <c r="H1191" s="132"/>
      <c r="I1191" s="132"/>
      <c r="J1191" s="132"/>
      <c r="K1191" s="132"/>
      <c r="L1191" s="132"/>
    </row>
    <row r="1192" spans="1:12" ht="13.15" customHeight="1" x14ac:dyDescent="0.2">
      <c r="A1192" s="193"/>
      <c r="B1192" s="132"/>
      <c r="C1192" s="132"/>
      <c r="D1192" s="132"/>
      <c r="E1192" s="132"/>
      <c r="F1192" s="132"/>
      <c r="G1192" s="132"/>
      <c r="H1192" s="132"/>
      <c r="I1192" s="132"/>
      <c r="J1192" s="132"/>
      <c r="K1192" s="132"/>
      <c r="L1192" s="132"/>
    </row>
    <row r="1193" spans="1:12" ht="13.15" customHeight="1" x14ac:dyDescent="0.2">
      <c r="A1193" s="193"/>
      <c r="B1193" s="132"/>
      <c r="C1193" s="132"/>
      <c r="D1193" s="132"/>
      <c r="E1193" s="132"/>
      <c r="F1193" s="132"/>
      <c r="G1193" s="132"/>
      <c r="H1193" s="132"/>
      <c r="I1193" s="132"/>
      <c r="J1193" s="132"/>
      <c r="K1193" s="132"/>
      <c r="L1193" s="132"/>
    </row>
    <row r="1194" spans="1:12" ht="13.15" customHeight="1" x14ac:dyDescent="0.2">
      <c r="A1194" s="193"/>
      <c r="B1194" s="132"/>
      <c r="C1194" s="132"/>
      <c r="D1194" s="132"/>
      <c r="E1194" s="132"/>
      <c r="F1194" s="132"/>
      <c r="G1194" s="132"/>
      <c r="H1194" s="132"/>
      <c r="I1194" s="132"/>
      <c r="J1194" s="132"/>
      <c r="K1194" s="132"/>
      <c r="L1194" s="132"/>
    </row>
    <row r="1195" spans="1:12" ht="13.15" customHeight="1" x14ac:dyDescent="0.2">
      <c r="A1195" s="193"/>
      <c r="B1195" s="132"/>
      <c r="C1195" s="132"/>
      <c r="D1195" s="132"/>
      <c r="E1195" s="132"/>
      <c r="F1195" s="132"/>
      <c r="G1195" s="132"/>
      <c r="H1195" s="132"/>
      <c r="I1195" s="132"/>
      <c r="J1195" s="132"/>
      <c r="K1195" s="132"/>
      <c r="L1195" s="132"/>
    </row>
    <row r="1196" spans="1:12" ht="13.15" customHeight="1" x14ac:dyDescent="0.2">
      <c r="A1196" s="193"/>
      <c r="B1196" s="132"/>
      <c r="C1196" s="132"/>
      <c r="D1196" s="132"/>
      <c r="E1196" s="132"/>
      <c r="F1196" s="132"/>
      <c r="G1196" s="132"/>
      <c r="H1196" s="132"/>
      <c r="I1196" s="132"/>
      <c r="J1196" s="132"/>
      <c r="K1196" s="132"/>
      <c r="L1196" s="132"/>
    </row>
    <row r="1197" spans="1:12" ht="13.15" customHeight="1" x14ac:dyDescent="0.2">
      <c r="A1197" s="193"/>
      <c r="B1197" s="132"/>
      <c r="C1197" s="132"/>
      <c r="D1197" s="132"/>
      <c r="E1197" s="132"/>
      <c r="F1197" s="132"/>
      <c r="G1197" s="132"/>
      <c r="H1197" s="132"/>
      <c r="I1197" s="132"/>
      <c r="J1197" s="132"/>
      <c r="K1197" s="132"/>
      <c r="L1197" s="132"/>
    </row>
    <row r="1198" spans="1:12" ht="13.15" customHeight="1" x14ac:dyDescent="0.2">
      <c r="A1198" s="193"/>
      <c r="B1198" s="132"/>
      <c r="C1198" s="132"/>
      <c r="D1198" s="132"/>
      <c r="E1198" s="132"/>
      <c r="F1198" s="132"/>
      <c r="G1198" s="132"/>
      <c r="H1198" s="132"/>
      <c r="I1198" s="132"/>
      <c r="J1198" s="132"/>
      <c r="K1198" s="132"/>
      <c r="L1198" s="132"/>
    </row>
    <row r="1199" spans="1:12" ht="13.15" customHeight="1" x14ac:dyDescent="0.2">
      <c r="A1199" s="193"/>
      <c r="B1199" s="132"/>
      <c r="C1199" s="132"/>
      <c r="D1199" s="132"/>
      <c r="E1199" s="132"/>
      <c r="F1199" s="132"/>
      <c r="G1199" s="132"/>
      <c r="H1199" s="132"/>
      <c r="I1199" s="132"/>
      <c r="J1199" s="132"/>
      <c r="K1199" s="132"/>
      <c r="L1199" s="132"/>
    </row>
    <row r="1200" spans="1:12" ht="13.15" customHeight="1" x14ac:dyDescent="0.2">
      <c r="A1200" s="193"/>
      <c r="B1200" s="132"/>
      <c r="C1200" s="132"/>
      <c r="D1200" s="132"/>
      <c r="E1200" s="132"/>
      <c r="F1200" s="132"/>
      <c r="G1200" s="132"/>
      <c r="H1200" s="132"/>
      <c r="I1200" s="132"/>
      <c r="J1200" s="132"/>
      <c r="K1200" s="132"/>
      <c r="L1200" s="132"/>
    </row>
    <row r="1201" spans="1:12" ht="13.15" customHeight="1" x14ac:dyDescent="0.2">
      <c r="A1201" s="193"/>
      <c r="B1201" s="132"/>
      <c r="C1201" s="132"/>
      <c r="D1201" s="132"/>
      <c r="E1201" s="132"/>
      <c r="F1201" s="132"/>
      <c r="G1201" s="132"/>
      <c r="H1201" s="132"/>
      <c r="I1201" s="132"/>
      <c r="J1201" s="132"/>
      <c r="K1201" s="132"/>
      <c r="L1201" s="132"/>
    </row>
    <row r="1202" spans="1:12" ht="13.15" customHeight="1" x14ac:dyDescent="0.2">
      <c r="A1202" s="193"/>
      <c r="B1202" s="132"/>
      <c r="C1202" s="132"/>
      <c r="D1202" s="132"/>
      <c r="E1202" s="132"/>
      <c r="F1202" s="132"/>
      <c r="G1202" s="132"/>
      <c r="H1202" s="132"/>
      <c r="I1202" s="132"/>
      <c r="J1202" s="132"/>
      <c r="K1202" s="132"/>
      <c r="L1202" s="132"/>
    </row>
    <row r="1203" spans="1:12" ht="13.15" customHeight="1" x14ac:dyDescent="0.2">
      <c r="A1203" s="193"/>
      <c r="B1203" s="132"/>
      <c r="C1203" s="132"/>
      <c r="D1203" s="132"/>
      <c r="E1203" s="132"/>
      <c r="F1203" s="132"/>
      <c r="G1203" s="132"/>
      <c r="H1203" s="132"/>
      <c r="I1203" s="132"/>
      <c r="J1203" s="132"/>
      <c r="K1203" s="132"/>
      <c r="L1203" s="132"/>
    </row>
    <row r="1204" spans="1:12" ht="13.15" customHeight="1" x14ac:dyDescent="0.2">
      <c r="A1204" s="193"/>
      <c r="B1204" s="132"/>
      <c r="C1204" s="132"/>
      <c r="D1204" s="132"/>
      <c r="E1204" s="132"/>
      <c r="F1204" s="132"/>
      <c r="G1204" s="132"/>
      <c r="H1204" s="132"/>
      <c r="I1204" s="132"/>
      <c r="J1204" s="132"/>
      <c r="K1204" s="132"/>
      <c r="L1204" s="132"/>
    </row>
    <row r="1205" spans="1:12" ht="13.15" customHeight="1" x14ac:dyDescent="0.2">
      <c r="A1205" s="193"/>
      <c r="B1205" s="132"/>
      <c r="C1205" s="132"/>
      <c r="D1205" s="132"/>
      <c r="E1205" s="132"/>
      <c r="F1205" s="132"/>
      <c r="G1205" s="132"/>
      <c r="H1205" s="132"/>
      <c r="I1205" s="132"/>
      <c r="J1205" s="132"/>
      <c r="K1205" s="132"/>
      <c r="L1205" s="132"/>
    </row>
    <row r="1206" spans="1:12" ht="13.15" customHeight="1" x14ac:dyDescent="0.2">
      <c r="A1206" s="193"/>
      <c r="B1206" s="132"/>
      <c r="C1206" s="132"/>
      <c r="D1206" s="132"/>
      <c r="E1206" s="132"/>
      <c r="F1206" s="132"/>
      <c r="G1206" s="132"/>
      <c r="H1206" s="132"/>
      <c r="I1206" s="132"/>
      <c r="J1206" s="132"/>
      <c r="K1206" s="132"/>
      <c r="L1206" s="132"/>
    </row>
    <row r="1207" spans="1:12" ht="13.15" customHeight="1" x14ac:dyDescent="0.2">
      <c r="A1207" s="193"/>
      <c r="B1207" s="132"/>
      <c r="C1207" s="132"/>
      <c r="D1207" s="132"/>
      <c r="E1207" s="132"/>
      <c r="F1207" s="132"/>
      <c r="G1207" s="132"/>
      <c r="H1207" s="132"/>
      <c r="I1207" s="132"/>
      <c r="J1207" s="132"/>
      <c r="K1207" s="132"/>
      <c r="L1207" s="132"/>
    </row>
    <row r="1208" spans="1:12" ht="13.15" customHeight="1" x14ac:dyDescent="0.2">
      <c r="A1208" s="193"/>
      <c r="B1208" s="132"/>
      <c r="C1208" s="132"/>
      <c r="D1208" s="132"/>
      <c r="E1208" s="132"/>
      <c r="F1208" s="132"/>
      <c r="G1208" s="132"/>
      <c r="H1208" s="132"/>
      <c r="I1208" s="132"/>
      <c r="J1208" s="132"/>
      <c r="K1208" s="132"/>
      <c r="L1208" s="132"/>
    </row>
    <row r="1209" spans="1:12" ht="13.15" customHeight="1" x14ac:dyDescent="0.2">
      <c r="A1209" s="193"/>
      <c r="B1209" s="132"/>
      <c r="C1209" s="132"/>
      <c r="D1209" s="132"/>
      <c r="E1209" s="132"/>
      <c r="F1209" s="132"/>
      <c r="G1209" s="132"/>
      <c r="H1209" s="132"/>
      <c r="I1209" s="132"/>
      <c r="J1209" s="132"/>
      <c r="K1209" s="132"/>
      <c r="L1209" s="132"/>
    </row>
    <row r="1210" spans="1:12" ht="13.15" customHeight="1" x14ac:dyDescent="0.2">
      <c r="A1210" s="193"/>
      <c r="B1210" s="132"/>
      <c r="C1210" s="132"/>
      <c r="D1210" s="132"/>
      <c r="E1210" s="132"/>
      <c r="F1210" s="132"/>
      <c r="G1210" s="132"/>
      <c r="H1210" s="132"/>
      <c r="I1210" s="132"/>
      <c r="J1210" s="132"/>
      <c r="K1210" s="132"/>
      <c r="L1210" s="132"/>
    </row>
    <row r="1211" spans="1:12" ht="13.15" customHeight="1" x14ac:dyDescent="0.2">
      <c r="A1211" s="193"/>
      <c r="B1211" s="132"/>
      <c r="C1211" s="132"/>
      <c r="D1211" s="132"/>
      <c r="E1211" s="132"/>
      <c r="F1211" s="132"/>
      <c r="G1211" s="132"/>
      <c r="H1211" s="132"/>
      <c r="I1211" s="132"/>
      <c r="J1211" s="132"/>
      <c r="K1211" s="132"/>
      <c r="L1211" s="132"/>
    </row>
    <row r="1212" spans="1:12" ht="13.15" customHeight="1" x14ac:dyDescent="0.2">
      <c r="A1212" s="193"/>
      <c r="B1212" s="132"/>
      <c r="C1212" s="132"/>
      <c r="D1212" s="132"/>
      <c r="E1212" s="132"/>
      <c r="F1212" s="132"/>
      <c r="G1212" s="132"/>
      <c r="H1212" s="132"/>
      <c r="I1212" s="132"/>
      <c r="J1212" s="132"/>
      <c r="K1212" s="132"/>
      <c r="L1212" s="132"/>
    </row>
    <row r="1213" spans="1:12" ht="13.15" customHeight="1" x14ac:dyDescent="0.2">
      <c r="A1213" s="193"/>
      <c r="B1213" s="132"/>
      <c r="C1213" s="132"/>
      <c r="D1213" s="132"/>
      <c r="E1213" s="132"/>
      <c r="F1213" s="132"/>
      <c r="G1213" s="132"/>
      <c r="H1213" s="132"/>
      <c r="I1213" s="132"/>
      <c r="J1213" s="132"/>
      <c r="K1213" s="132"/>
      <c r="L1213" s="132"/>
    </row>
    <row r="1214" spans="1:12" ht="13.15" customHeight="1" x14ac:dyDescent="0.2">
      <c r="A1214" s="193"/>
      <c r="B1214" s="132"/>
      <c r="C1214" s="132"/>
      <c r="D1214" s="132"/>
      <c r="E1214" s="132"/>
      <c r="F1214" s="132"/>
      <c r="G1214" s="132"/>
      <c r="H1214" s="132"/>
      <c r="I1214" s="132"/>
      <c r="J1214" s="132"/>
      <c r="K1214" s="132"/>
      <c r="L1214" s="132"/>
    </row>
    <row r="1215" spans="1:12" ht="13.15" customHeight="1" x14ac:dyDescent="0.2">
      <c r="A1215" s="193"/>
      <c r="B1215" s="132"/>
      <c r="C1215" s="132"/>
      <c r="D1215" s="132"/>
      <c r="E1215" s="132"/>
      <c r="F1215" s="132"/>
      <c r="G1215" s="132"/>
      <c r="H1215" s="132"/>
      <c r="I1215" s="132"/>
      <c r="J1215" s="132"/>
      <c r="K1215" s="132"/>
      <c r="L1215" s="132"/>
    </row>
    <row r="1216" spans="1:12" ht="13.15" customHeight="1" x14ac:dyDescent="0.2">
      <c r="A1216" s="193"/>
      <c r="B1216" s="132"/>
      <c r="C1216" s="132"/>
      <c r="D1216" s="132"/>
      <c r="E1216" s="132"/>
      <c r="F1216" s="132"/>
      <c r="G1216" s="132"/>
      <c r="H1216" s="132"/>
      <c r="I1216" s="132"/>
      <c r="J1216" s="132"/>
      <c r="K1216" s="132"/>
      <c r="L1216" s="132"/>
    </row>
    <row r="1217" spans="1:12" ht="13.15" customHeight="1" x14ac:dyDescent="0.2">
      <c r="A1217" s="193"/>
      <c r="B1217" s="132"/>
      <c r="C1217" s="132"/>
      <c r="D1217" s="132"/>
      <c r="E1217" s="132"/>
      <c r="F1217" s="132"/>
      <c r="G1217" s="132"/>
      <c r="H1217" s="132"/>
      <c r="I1217" s="132"/>
      <c r="J1217" s="132"/>
      <c r="K1217" s="132"/>
      <c r="L1217" s="132"/>
    </row>
    <row r="1218" spans="1:12" ht="13.15" customHeight="1" x14ac:dyDescent="0.2">
      <c r="A1218" s="193"/>
      <c r="B1218" s="132"/>
      <c r="C1218" s="132"/>
      <c r="D1218" s="132"/>
      <c r="E1218" s="132"/>
      <c r="F1218" s="132"/>
      <c r="G1218" s="132"/>
      <c r="H1218" s="132"/>
      <c r="I1218" s="132"/>
      <c r="J1218" s="132"/>
      <c r="K1218" s="132"/>
      <c r="L1218" s="132"/>
    </row>
    <row r="1219" spans="1:12" ht="13.15" customHeight="1" x14ac:dyDescent="0.2">
      <c r="A1219" s="193"/>
      <c r="B1219" s="132"/>
      <c r="C1219" s="132"/>
      <c r="D1219" s="132"/>
      <c r="E1219" s="132"/>
      <c r="F1219" s="132"/>
      <c r="G1219" s="132"/>
      <c r="H1219" s="132"/>
      <c r="I1219" s="132"/>
      <c r="J1219" s="132"/>
      <c r="K1219" s="132"/>
      <c r="L1219" s="132"/>
    </row>
    <row r="1220" spans="1:12" ht="13.15" customHeight="1" x14ac:dyDescent="0.2">
      <c r="A1220" s="193"/>
      <c r="B1220" s="132"/>
      <c r="C1220" s="132"/>
      <c r="D1220" s="132"/>
      <c r="E1220" s="132"/>
      <c r="F1220" s="132"/>
      <c r="G1220" s="132"/>
      <c r="H1220" s="132"/>
      <c r="I1220" s="132"/>
      <c r="J1220" s="132"/>
      <c r="K1220" s="132"/>
      <c r="L1220" s="132"/>
    </row>
    <row r="1221" spans="1:12" ht="13.15" customHeight="1" x14ac:dyDescent="0.2">
      <c r="A1221" s="193"/>
      <c r="B1221" s="132"/>
      <c r="C1221" s="132"/>
      <c r="D1221" s="132"/>
      <c r="E1221" s="132"/>
      <c r="F1221" s="132"/>
      <c r="G1221" s="132"/>
      <c r="H1221" s="132"/>
      <c r="I1221" s="132"/>
      <c r="J1221" s="132"/>
      <c r="K1221" s="132"/>
      <c r="L1221" s="132"/>
    </row>
    <row r="1222" spans="1:12" ht="13.15" customHeight="1" x14ac:dyDescent="0.2">
      <c r="A1222" s="193"/>
      <c r="B1222" s="132"/>
      <c r="C1222" s="132"/>
      <c r="D1222" s="132"/>
      <c r="E1222" s="132"/>
      <c r="F1222" s="132"/>
      <c r="G1222" s="132"/>
      <c r="H1222" s="132"/>
      <c r="I1222" s="132"/>
      <c r="J1222" s="132"/>
      <c r="K1222" s="132"/>
      <c r="L1222" s="132"/>
    </row>
    <row r="1223" spans="1:12" ht="13.15" customHeight="1" x14ac:dyDescent="0.2">
      <c r="A1223" s="193"/>
      <c r="B1223" s="132"/>
      <c r="C1223" s="132"/>
      <c r="D1223" s="132"/>
      <c r="E1223" s="132"/>
      <c r="F1223" s="132"/>
      <c r="G1223" s="132"/>
      <c r="H1223" s="132"/>
      <c r="I1223" s="132"/>
      <c r="J1223" s="132"/>
      <c r="K1223" s="132"/>
      <c r="L1223" s="132"/>
    </row>
    <row r="1224" spans="1:12" ht="13.15" customHeight="1" x14ac:dyDescent="0.2">
      <c r="A1224" s="193"/>
      <c r="B1224" s="132"/>
      <c r="C1224" s="132"/>
      <c r="D1224" s="132"/>
      <c r="E1224" s="132"/>
      <c r="F1224" s="132"/>
      <c r="G1224" s="132"/>
      <c r="H1224" s="132"/>
      <c r="I1224" s="132"/>
      <c r="J1224" s="132"/>
      <c r="K1224" s="132"/>
      <c r="L1224" s="132"/>
    </row>
    <row r="1225" spans="1:12" ht="13.15" customHeight="1" x14ac:dyDescent="0.2">
      <c r="A1225" s="193"/>
      <c r="B1225" s="132"/>
      <c r="C1225" s="132"/>
      <c r="D1225" s="132"/>
      <c r="E1225" s="132"/>
      <c r="F1225" s="132"/>
      <c r="G1225" s="132"/>
      <c r="H1225" s="132"/>
      <c r="I1225" s="132"/>
      <c r="J1225" s="132"/>
      <c r="K1225" s="132"/>
      <c r="L1225" s="132"/>
    </row>
    <row r="1226" spans="1:12" ht="13.15" customHeight="1" x14ac:dyDescent="0.2">
      <c r="A1226" s="193"/>
      <c r="B1226" s="132"/>
      <c r="C1226" s="132"/>
      <c r="D1226" s="132"/>
      <c r="E1226" s="132"/>
      <c r="F1226" s="132"/>
      <c r="G1226" s="132"/>
      <c r="H1226" s="132"/>
      <c r="I1226" s="132"/>
      <c r="J1226" s="132"/>
      <c r="K1226" s="132"/>
      <c r="L1226" s="132"/>
    </row>
    <row r="1227" spans="1:12" ht="13.15" customHeight="1" x14ac:dyDescent="0.2">
      <c r="A1227" s="193"/>
      <c r="B1227" s="132"/>
      <c r="C1227" s="132"/>
      <c r="D1227" s="132"/>
      <c r="E1227" s="132"/>
      <c r="F1227" s="132"/>
      <c r="G1227" s="132"/>
      <c r="H1227" s="132"/>
      <c r="I1227" s="132"/>
      <c r="J1227" s="132"/>
      <c r="K1227" s="132"/>
      <c r="L1227" s="132"/>
    </row>
    <row r="1228" spans="1:12" ht="13.15" customHeight="1" x14ac:dyDescent="0.2">
      <c r="A1228" s="193"/>
      <c r="B1228" s="132"/>
      <c r="C1228" s="132"/>
      <c r="D1228" s="132"/>
      <c r="E1228" s="132"/>
      <c r="F1228" s="132"/>
      <c r="G1228" s="132"/>
      <c r="H1228" s="132"/>
      <c r="I1228" s="132"/>
      <c r="J1228" s="132"/>
      <c r="K1228" s="132"/>
      <c r="L1228" s="132"/>
    </row>
    <row r="1229" spans="1:12" ht="13.15" customHeight="1" x14ac:dyDescent="0.2">
      <c r="A1229" s="193"/>
      <c r="B1229" s="132"/>
      <c r="C1229" s="132"/>
      <c r="D1229" s="132"/>
      <c r="E1229" s="132"/>
      <c r="F1229" s="132"/>
      <c r="G1229" s="132"/>
      <c r="H1229" s="132"/>
      <c r="I1229" s="132"/>
      <c r="J1229" s="132"/>
      <c r="K1229" s="132"/>
      <c r="L1229" s="132"/>
    </row>
    <row r="1230" spans="1:12" ht="13.15" customHeight="1" x14ac:dyDescent="0.2">
      <c r="A1230" s="193"/>
      <c r="B1230" s="132"/>
      <c r="C1230" s="132"/>
      <c r="D1230" s="132"/>
      <c r="E1230" s="132"/>
      <c r="F1230" s="132"/>
      <c r="G1230" s="132"/>
      <c r="H1230" s="132"/>
      <c r="I1230" s="132"/>
      <c r="J1230" s="132"/>
      <c r="K1230" s="132"/>
      <c r="L1230" s="132"/>
    </row>
    <row r="1231" spans="1:12" ht="13.15" customHeight="1" x14ac:dyDescent="0.2">
      <c r="A1231" s="193"/>
      <c r="B1231" s="132"/>
      <c r="C1231" s="132"/>
      <c r="D1231" s="132"/>
      <c r="E1231" s="132"/>
      <c r="F1231" s="132"/>
      <c r="G1231" s="132"/>
      <c r="H1231" s="132"/>
      <c r="I1231" s="132"/>
      <c r="J1231" s="132"/>
      <c r="K1231" s="132"/>
      <c r="L1231" s="132"/>
    </row>
    <row r="1232" spans="1:12" ht="13.15" customHeight="1" x14ac:dyDescent="0.2">
      <c r="A1232" s="193"/>
      <c r="B1232" s="132"/>
      <c r="C1232" s="132"/>
      <c r="D1232" s="132"/>
      <c r="E1232" s="132"/>
      <c r="F1232" s="132"/>
      <c r="G1232" s="132"/>
      <c r="H1232" s="132"/>
      <c r="I1232" s="132"/>
      <c r="J1232" s="132"/>
      <c r="K1232" s="132"/>
      <c r="L1232" s="132"/>
    </row>
    <row r="1233" spans="1:12" ht="13.15" customHeight="1" x14ac:dyDescent="0.2">
      <c r="A1233" s="193"/>
      <c r="B1233" s="132"/>
      <c r="C1233" s="132"/>
      <c r="D1233" s="132"/>
      <c r="E1233" s="132"/>
      <c r="F1233" s="132"/>
      <c r="G1233" s="132"/>
      <c r="H1233" s="132"/>
      <c r="I1233" s="132"/>
      <c r="J1233" s="132"/>
      <c r="K1233" s="132"/>
      <c r="L1233" s="132"/>
    </row>
    <row r="1234" spans="1:12" ht="13.15" customHeight="1" x14ac:dyDescent="0.2">
      <c r="A1234" s="193"/>
      <c r="B1234" s="132"/>
      <c r="C1234" s="132"/>
      <c r="D1234" s="132"/>
      <c r="E1234" s="132"/>
      <c r="F1234" s="132"/>
      <c r="G1234" s="132"/>
      <c r="H1234" s="132"/>
      <c r="I1234" s="132"/>
      <c r="J1234" s="132"/>
      <c r="K1234" s="132"/>
      <c r="L1234" s="132"/>
    </row>
    <row r="1235" spans="1:12" ht="13.15" customHeight="1" x14ac:dyDescent="0.2">
      <c r="A1235" s="193"/>
      <c r="B1235" s="132"/>
      <c r="C1235" s="132"/>
      <c r="D1235" s="132"/>
      <c r="E1235" s="132"/>
      <c r="F1235" s="132"/>
      <c r="G1235" s="132"/>
      <c r="H1235" s="132"/>
      <c r="I1235" s="132"/>
      <c r="J1235" s="132"/>
      <c r="K1235" s="132"/>
      <c r="L1235" s="132"/>
    </row>
    <row r="1236" spans="1:12" ht="13.15" customHeight="1" x14ac:dyDescent="0.2">
      <c r="A1236" s="193"/>
      <c r="B1236" s="132"/>
      <c r="C1236" s="132"/>
      <c r="D1236" s="132"/>
      <c r="E1236" s="132"/>
      <c r="F1236" s="132"/>
      <c r="G1236" s="132"/>
      <c r="H1236" s="132"/>
      <c r="I1236" s="132"/>
      <c r="J1236" s="132"/>
      <c r="K1236" s="132"/>
      <c r="L1236" s="132"/>
    </row>
    <row r="1237" spans="1:12" ht="13.15" customHeight="1" x14ac:dyDescent="0.2">
      <c r="A1237" s="193"/>
      <c r="B1237" s="132"/>
      <c r="C1237" s="132"/>
      <c r="D1237" s="132"/>
      <c r="E1237" s="132"/>
      <c r="F1237" s="132"/>
      <c r="G1237" s="132"/>
      <c r="H1237" s="132"/>
      <c r="I1237" s="132"/>
      <c r="J1237" s="132"/>
      <c r="K1237" s="132"/>
      <c r="L1237" s="132"/>
    </row>
    <row r="1238" spans="1:12" ht="13.15" customHeight="1" x14ac:dyDescent="0.2">
      <c r="A1238" s="193"/>
      <c r="B1238" s="132"/>
      <c r="C1238" s="132"/>
      <c r="D1238" s="132"/>
      <c r="E1238" s="132"/>
      <c r="F1238" s="132"/>
      <c r="G1238" s="132"/>
      <c r="H1238" s="132"/>
      <c r="I1238" s="132"/>
      <c r="J1238" s="132"/>
      <c r="K1238" s="132"/>
      <c r="L1238" s="132"/>
    </row>
    <row r="1239" spans="1:12" ht="13.15" customHeight="1" x14ac:dyDescent="0.2">
      <c r="A1239" s="193"/>
      <c r="B1239" s="132"/>
      <c r="C1239" s="132"/>
      <c r="D1239" s="132"/>
      <c r="E1239" s="132"/>
      <c r="F1239" s="132"/>
      <c r="G1239" s="132"/>
      <c r="H1239" s="132"/>
      <c r="I1239" s="132"/>
      <c r="J1239" s="132"/>
      <c r="K1239" s="132"/>
      <c r="L1239" s="132"/>
    </row>
    <row r="1240" spans="1:12" ht="13.15" customHeight="1" x14ac:dyDescent="0.2">
      <c r="A1240" s="193"/>
      <c r="B1240" s="132"/>
      <c r="C1240" s="132"/>
      <c r="D1240" s="132"/>
      <c r="E1240" s="132"/>
      <c r="F1240" s="132"/>
      <c r="G1240" s="132"/>
      <c r="H1240" s="132"/>
      <c r="I1240" s="132"/>
      <c r="J1240" s="132"/>
      <c r="K1240" s="132"/>
      <c r="L1240" s="132"/>
    </row>
    <row r="1241" spans="1:12" ht="13.15" customHeight="1" x14ac:dyDescent="0.2">
      <c r="A1241" s="193"/>
      <c r="B1241" s="132"/>
      <c r="C1241" s="132"/>
      <c r="D1241" s="132"/>
      <c r="E1241" s="132"/>
      <c r="F1241" s="132"/>
      <c r="G1241" s="132"/>
      <c r="H1241" s="132"/>
      <c r="I1241" s="132"/>
      <c r="J1241" s="132"/>
      <c r="K1241" s="132"/>
      <c r="L1241" s="132"/>
    </row>
    <row r="1242" spans="1:12" ht="13.15" customHeight="1" x14ac:dyDescent="0.2">
      <c r="A1242" s="193"/>
      <c r="B1242" s="132"/>
      <c r="C1242" s="132"/>
      <c r="D1242" s="132"/>
      <c r="E1242" s="132"/>
      <c r="F1242" s="132"/>
      <c r="G1242" s="132"/>
      <c r="H1242" s="132"/>
      <c r="I1242" s="132"/>
      <c r="J1242" s="132"/>
      <c r="K1242" s="132"/>
      <c r="L1242" s="132"/>
    </row>
    <row r="1243" spans="1:12" ht="13.15" customHeight="1" x14ac:dyDescent="0.2">
      <c r="A1243" s="193"/>
      <c r="B1243" s="132"/>
      <c r="C1243" s="132"/>
      <c r="D1243" s="132"/>
      <c r="E1243" s="132"/>
      <c r="F1243" s="132"/>
      <c r="G1243" s="132"/>
      <c r="H1243" s="132"/>
      <c r="I1243" s="132"/>
      <c r="J1243" s="132"/>
      <c r="K1243" s="132"/>
      <c r="L1243" s="132"/>
    </row>
    <row r="1244" spans="1:12" ht="13.15" customHeight="1" x14ac:dyDescent="0.2">
      <c r="A1244" s="193"/>
      <c r="B1244" s="132"/>
      <c r="C1244" s="132"/>
      <c r="D1244" s="132"/>
      <c r="E1244" s="132"/>
      <c r="F1244" s="132"/>
      <c r="G1244" s="132"/>
      <c r="H1244" s="132"/>
      <c r="I1244" s="132"/>
      <c r="J1244" s="132"/>
      <c r="K1244" s="132"/>
      <c r="L1244" s="132"/>
    </row>
    <row r="1245" spans="1:12" ht="13.15" customHeight="1" x14ac:dyDescent="0.2">
      <c r="A1245" s="193"/>
      <c r="B1245" s="132"/>
      <c r="C1245" s="132"/>
      <c r="D1245" s="132"/>
      <c r="E1245" s="132"/>
      <c r="F1245" s="132"/>
      <c r="G1245" s="132"/>
      <c r="H1245" s="132"/>
      <c r="I1245" s="132"/>
      <c r="J1245" s="132"/>
      <c r="K1245" s="132"/>
      <c r="L1245" s="132"/>
    </row>
    <row r="1246" spans="1:12" ht="13.15" customHeight="1" x14ac:dyDescent="0.2">
      <c r="A1246" s="193"/>
      <c r="B1246" s="132"/>
      <c r="C1246" s="132"/>
      <c r="D1246" s="132"/>
      <c r="E1246" s="132"/>
      <c r="F1246" s="132"/>
      <c r="G1246" s="132"/>
      <c r="H1246" s="132"/>
      <c r="I1246" s="132"/>
      <c r="J1246" s="132"/>
      <c r="K1246" s="132"/>
      <c r="L1246" s="132"/>
    </row>
    <row r="1247" spans="1:12" ht="13.15" customHeight="1" x14ac:dyDescent="0.2">
      <c r="A1247" s="193"/>
      <c r="B1247" s="132"/>
      <c r="C1247" s="132"/>
      <c r="D1247" s="132"/>
      <c r="E1247" s="132"/>
      <c r="F1247" s="132"/>
      <c r="G1247" s="132"/>
      <c r="H1247" s="132"/>
      <c r="I1247" s="132"/>
      <c r="J1247" s="132"/>
      <c r="K1247" s="132"/>
      <c r="L1247" s="132"/>
    </row>
    <row r="1248" spans="1:12" ht="13.15" customHeight="1" x14ac:dyDescent="0.2">
      <c r="A1248" s="193"/>
      <c r="B1248" s="132"/>
      <c r="C1248" s="132"/>
      <c r="D1248" s="132"/>
      <c r="E1248" s="132"/>
      <c r="F1248" s="132"/>
      <c r="G1248" s="132"/>
      <c r="H1248" s="132"/>
      <c r="I1248" s="132"/>
      <c r="J1248" s="132"/>
      <c r="K1248" s="132"/>
      <c r="L1248" s="132"/>
    </row>
    <row r="1249" spans="1:12" ht="13.15" customHeight="1" x14ac:dyDescent="0.2">
      <c r="A1249" s="193"/>
      <c r="B1249" s="132"/>
      <c r="C1249" s="132"/>
      <c r="D1249" s="132"/>
      <c r="E1249" s="132"/>
      <c r="F1249" s="132"/>
      <c r="G1249" s="132"/>
      <c r="H1249" s="132"/>
      <c r="I1249" s="132"/>
      <c r="J1249" s="132"/>
      <c r="K1249" s="132"/>
      <c r="L1249" s="132"/>
    </row>
    <row r="1250" spans="1:12" ht="13.15" customHeight="1" x14ac:dyDescent="0.2">
      <c r="A1250" s="193"/>
      <c r="B1250" s="132"/>
      <c r="C1250" s="132"/>
      <c r="D1250" s="132"/>
      <c r="E1250" s="132"/>
      <c r="F1250" s="132"/>
      <c r="G1250" s="132"/>
      <c r="H1250" s="132"/>
      <c r="I1250" s="132"/>
      <c r="J1250" s="132"/>
      <c r="K1250" s="132"/>
      <c r="L1250" s="132"/>
    </row>
    <row r="1251" spans="1:12" ht="13.15" customHeight="1" x14ac:dyDescent="0.2">
      <c r="A1251" s="193"/>
      <c r="B1251" s="132"/>
      <c r="C1251" s="132"/>
      <c r="D1251" s="132"/>
      <c r="E1251" s="132"/>
      <c r="F1251" s="132"/>
      <c r="G1251" s="132"/>
      <c r="H1251" s="132"/>
      <c r="I1251" s="132"/>
      <c r="J1251" s="132"/>
      <c r="K1251" s="132"/>
      <c r="L1251" s="132"/>
    </row>
    <row r="1252" spans="1:12" ht="13.15" customHeight="1" x14ac:dyDescent="0.2">
      <c r="A1252" s="193"/>
      <c r="B1252" s="132"/>
      <c r="C1252" s="132"/>
      <c r="D1252" s="132"/>
      <c r="E1252" s="132"/>
      <c r="F1252" s="132"/>
      <c r="G1252" s="132"/>
      <c r="H1252" s="132"/>
      <c r="I1252" s="132"/>
      <c r="J1252" s="132"/>
      <c r="K1252" s="132"/>
      <c r="L1252" s="132"/>
    </row>
    <row r="1253" spans="1:12" ht="13.15" customHeight="1" x14ac:dyDescent="0.2">
      <c r="A1253" s="193"/>
      <c r="B1253" s="132"/>
      <c r="C1253" s="132"/>
      <c r="D1253" s="132"/>
      <c r="E1253" s="132"/>
      <c r="F1253" s="132"/>
      <c r="G1253" s="132"/>
      <c r="H1253" s="132"/>
      <c r="I1253" s="132"/>
      <c r="J1253" s="132"/>
      <c r="K1253" s="132"/>
      <c r="L1253" s="132"/>
    </row>
    <row r="1254" spans="1:12" ht="13.15" customHeight="1" x14ac:dyDescent="0.2">
      <c r="A1254" s="193"/>
      <c r="B1254" s="132"/>
      <c r="C1254" s="132"/>
      <c r="D1254" s="132"/>
      <c r="E1254" s="132"/>
      <c r="F1254" s="132"/>
      <c r="G1254" s="132"/>
      <c r="H1254" s="132"/>
      <c r="I1254" s="132"/>
      <c r="J1254" s="132"/>
      <c r="K1254" s="132"/>
      <c r="L1254" s="132"/>
    </row>
    <row r="1255" spans="1:12" ht="13.15" customHeight="1" x14ac:dyDescent="0.2">
      <c r="A1255" s="193"/>
      <c r="B1255" s="132"/>
      <c r="C1255" s="132"/>
      <c r="D1255" s="132"/>
      <c r="E1255" s="132"/>
      <c r="F1255" s="132"/>
      <c r="G1255" s="132"/>
      <c r="H1255" s="132"/>
      <c r="I1255" s="132"/>
      <c r="J1255" s="132"/>
      <c r="K1255" s="132"/>
      <c r="L1255" s="132"/>
    </row>
    <row r="1256" spans="1:12" ht="13.15" customHeight="1" x14ac:dyDescent="0.2">
      <c r="A1256" s="193"/>
      <c r="B1256" s="132"/>
      <c r="C1256" s="132"/>
      <c r="D1256" s="132"/>
      <c r="E1256" s="132"/>
      <c r="F1256" s="132"/>
      <c r="G1256" s="132"/>
      <c r="H1256" s="132"/>
      <c r="I1256" s="132"/>
      <c r="J1256" s="132"/>
      <c r="K1256" s="132"/>
      <c r="L1256" s="132"/>
    </row>
    <row r="1257" spans="1:12" ht="13.15" customHeight="1" x14ac:dyDescent="0.2">
      <c r="A1257" s="193"/>
      <c r="B1257" s="132"/>
      <c r="C1257" s="132"/>
      <c r="D1257" s="132"/>
      <c r="E1257" s="132"/>
      <c r="F1257" s="132"/>
      <c r="G1257" s="132"/>
      <c r="H1257" s="132"/>
      <c r="I1257" s="132"/>
      <c r="J1257" s="132"/>
      <c r="K1257" s="132"/>
      <c r="L1257" s="132"/>
    </row>
    <row r="1258" spans="1:12" ht="13.15" customHeight="1" x14ac:dyDescent="0.2">
      <c r="A1258" s="193"/>
      <c r="B1258" s="132"/>
      <c r="C1258" s="132"/>
      <c r="D1258" s="132"/>
      <c r="E1258" s="132"/>
      <c r="F1258" s="132"/>
      <c r="G1258" s="132"/>
      <c r="H1258" s="132"/>
      <c r="I1258" s="132"/>
      <c r="J1258" s="132"/>
      <c r="K1258" s="132"/>
      <c r="L1258" s="132"/>
    </row>
    <row r="1259" spans="1:12" ht="13.15" customHeight="1" x14ac:dyDescent="0.2">
      <c r="A1259" s="193"/>
      <c r="B1259" s="132"/>
      <c r="C1259" s="132"/>
      <c r="D1259" s="132"/>
      <c r="E1259" s="132"/>
      <c r="F1259" s="132"/>
      <c r="G1259" s="132"/>
      <c r="H1259" s="132"/>
      <c r="I1259" s="132"/>
      <c r="J1259" s="132"/>
      <c r="K1259" s="132"/>
      <c r="L1259" s="132"/>
    </row>
    <row r="1260" spans="1:12" ht="13.15" customHeight="1" x14ac:dyDescent="0.2">
      <c r="A1260" s="193"/>
      <c r="B1260" s="132"/>
      <c r="C1260" s="132"/>
      <c r="D1260" s="132"/>
      <c r="E1260" s="132"/>
      <c r="F1260" s="132"/>
      <c r="G1260" s="132"/>
      <c r="H1260" s="132"/>
      <c r="I1260" s="132"/>
      <c r="J1260" s="132"/>
      <c r="K1260" s="132"/>
      <c r="L1260" s="132"/>
    </row>
    <row r="1261" spans="1:12" ht="13.15" customHeight="1" x14ac:dyDescent="0.2">
      <c r="A1261" s="193"/>
      <c r="B1261" s="132"/>
      <c r="C1261" s="132"/>
      <c r="D1261" s="132"/>
      <c r="E1261" s="132"/>
      <c r="F1261" s="132"/>
      <c r="G1261" s="132"/>
      <c r="H1261" s="132"/>
      <c r="I1261" s="132"/>
      <c r="J1261" s="132"/>
      <c r="K1261" s="132"/>
      <c r="L1261" s="132"/>
    </row>
    <row r="1262" spans="1:12" ht="13.15" customHeight="1" x14ac:dyDescent="0.2">
      <c r="A1262" s="193"/>
      <c r="B1262" s="132"/>
      <c r="C1262" s="132"/>
      <c r="D1262" s="132"/>
      <c r="E1262" s="132"/>
      <c r="F1262" s="132"/>
      <c r="G1262" s="132"/>
      <c r="H1262" s="132"/>
      <c r="I1262" s="132"/>
      <c r="J1262" s="132"/>
      <c r="K1262" s="132"/>
      <c r="L1262" s="132"/>
    </row>
    <row r="1263" spans="1:12" ht="13.15" customHeight="1" x14ac:dyDescent="0.2">
      <c r="A1263" s="193"/>
      <c r="B1263" s="132"/>
      <c r="C1263" s="132"/>
      <c r="D1263" s="132"/>
      <c r="E1263" s="132"/>
      <c r="F1263" s="132"/>
      <c r="G1263" s="132"/>
      <c r="H1263" s="132"/>
      <c r="I1263" s="132"/>
      <c r="J1263" s="132"/>
      <c r="K1263" s="132"/>
      <c r="L1263" s="132"/>
    </row>
    <row r="1264" spans="1:12" ht="13.15" customHeight="1" x14ac:dyDescent="0.2">
      <c r="A1264" s="193"/>
      <c r="B1264" s="132"/>
      <c r="C1264" s="132"/>
      <c r="D1264" s="132"/>
      <c r="E1264" s="132"/>
      <c r="F1264" s="132"/>
      <c r="G1264" s="132"/>
      <c r="H1264" s="132"/>
      <c r="I1264" s="132"/>
      <c r="J1264" s="132"/>
      <c r="K1264" s="132"/>
      <c r="L1264" s="132"/>
    </row>
    <row r="1265" spans="1:12" ht="13.15" customHeight="1" x14ac:dyDescent="0.2">
      <c r="A1265" s="193"/>
      <c r="B1265" s="132"/>
      <c r="C1265" s="132"/>
      <c r="D1265" s="132"/>
      <c r="E1265" s="132"/>
      <c r="F1265" s="132"/>
      <c r="G1265" s="132"/>
      <c r="H1265" s="132"/>
      <c r="I1265" s="132"/>
      <c r="J1265" s="132"/>
      <c r="K1265" s="132"/>
      <c r="L1265" s="132"/>
    </row>
    <row r="1266" spans="1:12" ht="13.15" customHeight="1" x14ac:dyDescent="0.2">
      <c r="A1266" s="193"/>
      <c r="B1266" s="132"/>
      <c r="C1266" s="132"/>
      <c r="D1266" s="132"/>
      <c r="E1266" s="132"/>
      <c r="F1266" s="132"/>
      <c r="G1266" s="132"/>
      <c r="H1266" s="132"/>
      <c r="I1266" s="132"/>
      <c r="J1266" s="132"/>
      <c r="K1266" s="132"/>
      <c r="L1266" s="132"/>
    </row>
    <row r="1267" spans="1:12" ht="13.15" customHeight="1" x14ac:dyDescent="0.2">
      <c r="A1267" s="193"/>
      <c r="B1267" s="132"/>
      <c r="C1267" s="132"/>
      <c r="D1267" s="132"/>
      <c r="E1267" s="132"/>
      <c r="F1267" s="132"/>
      <c r="G1267" s="132"/>
      <c r="H1267" s="132"/>
      <c r="I1267" s="132"/>
      <c r="J1267" s="132"/>
      <c r="K1267" s="132"/>
      <c r="L1267" s="132"/>
    </row>
    <row r="1268" spans="1:12" ht="13.15" customHeight="1" x14ac:dyDescent="0.2">
      <c r="A1268" s="193"/>
      <c r="B1268" s="132"/>
      <c r="C1268" s="132"/>
      <c r="D1268" s="132"/>
      <c r="E1268" s="132"/>
      <c r="F1268" s="132"/>
      <c r="G1268" s="132"/>
      <c r="H1268" s="132"/>
      <c r="I1268" s="132"/>
      <c r="J1268" s="132"/>
      <c r="K1268" s="132"/>
      <c r="L1268" s="132"/>
    </row>
    <row r="1269" spans="1:12" ht="13.15" customHeight="1" x14ac:dyDescent="0.2">
      <c r="A1269" s="193"/>
      <c r="B1269" s="132"/>
      <c r="C1269" s="132"/>
      <c r="D1269" s="132"/>
      <c r="E1269" s="132"/>
      <c r="F1269" s="132"/>
      <c r="G1269" s="132"/>
      <c r="H1269" s="132"/>
      <c r="I1269" s="132"/>
      <c r="J1269" s="132"/>
      <c r="K1269" s="132"/>
      <c r="L1269" s="132"/>
    </row>
    <row r="1270" spans="1:12" ht="13.15" customHeight="1" x14ac:dyDescent="0.2">
      <c r="A1270" s="193"/>
      <c r="B1270" s="132"/>
      <c r="C1270" s="132"/>
      <c r="D1270" s="132"/>
      <c r="E1270" s="132"/>
      <c r="F1270" s="132"/>
      <c r="G1270" s="132"/>
      <c r="H1270" s="132"/>
      <c r="I1270" s="132"/>
      <c r="J1270" s="132"/>
      <c r="K1270" s="132"/>
      <c r="L1270" s="132"/>
    </row>
    <row r="1271" spans="1:12" ht="13.15" customHeight="1" x14ac:dyDescent="0.2">
      <c r="A1271" s="193"/>
      <c r="B1271" s="132"/>
      <c r="C1271" s="132"/>
      <c r="D1271" s="132"/>
      <c r="E1271" s="132"/>
      <c r="F1271" s="132"/>
      <c r="G1271" s="132"/>
      <c r="H1271" s="132"/>
      <c r="I1271" s="132"/>
      <c r="J1271" s="132"/>
      <c r="K1271" s="132"/>
      <c r="L1271" s="132"/>
    </row>
    <row r="1272" spans="1:12" ht="13.15" customHeight="1" x14ac:dyDescent="0.2">
      <c r="A1272" s="193"/>
      <c r="B1272" s="132"/>
      <c r="C1272" s="132"/>
      <c r="D1272" s="132"/>
      <c r="E1272" s="132"/>
      <c r="F1272" s="132"/>
      <c r="G1272" s="132"/>
      <c r="H1272" s="132"/>
      <c r="I1272" s="132"/>
      <c r="J1272" s="132"/>
      <c r="K1272" s="132"/>
      <c r="L1272" s="132"/>
    </row>
    <row r="1273" spans="1:12" ht="13.15" customHeight="1" x14ac:dyDescent="0.2">
      <c r="A1273" s="193"/>
      <c r="B1273" s="132"/>
      <c r="C1273" s="132"/>
      <c r="D1273" s="132"/>
      <c r="E1273" s="132"/>
      <c r="F1273" s="132"/>
      <c r="G1273" s="132"/>
      <c r="H1273" s="132"/>
      <c r="I1273" s="132"/>
      <c r="J1273" s="132"/>
      <c r="K1273" s="132"/>
      <c r="L1273" s="132"/>
    </row>
    <row r="1274" spans="1:12" ht="13.15" customHeight="1" x14ac:dyDescent="0.2">
      <c r="A1274" s="193"/>
      <c r="B1274" s="132"/>
      <c r="C1274" s="132"/>
      <c r="D1274" s="132"/>
      <c r="E1274" s="132"/>
      <c r="F1274" s="132"/>
      <c r="G1274" s="132"/>
      <c r="H1274" s="132"/>
      <c r="I1274" s="132"/>
      <c r="J1274" s="132"/>
      <c r="K1274" s="132"/>
      <c r="L1274" s="132"/>
    </row>
    <row r="1275" spans="1:12" ht="13.15" customHeight="1" x14ac:dyDescent="0.2">
      <c r="A1275" s="193"/>
      <c r="B1275" s="132"/>
      <c r="C1275" s="132"/>
      <c r="D1275" s="132"/>
      <c r="E1275" s="132"/>
      <c r="F1275" s="132"/>
      <c r="G1275" s="132"/>
      <c r="H1275" s="132"/>
      <c r="I1275" s="132"/>
      <c r="J1275" s="132"/>
      <c r="K1275" s="132"/>
      <c r="L1275" s="132"/>
    </row>
    <row r="1276" spans="1:12" ht="13.15" customHeight="1" x14ac:dyDescent="0.2">
      <c r="A1276" s="193"/>
      <c r="B1276" s="132"/>
      <c r="C1276" s="132"/>
      <c r="D1276" s="132"/>
      <c r="E1276" s="132"/>
      <c r="F1276" s="132"/>
      <c r="G1276" s="132"/>
      <c r="H1276" s="132"/>
      <c r="I1276" s="132"/>
      <c r="J1276" s="132"/>
      <c r="K1276" s="132"/>
      <c r="L1276" s="132"/>
    </row>
    <row r="1277" spans="1:12" ht="13.15" customHeight="1" x14ac:dyDescent="0.2">
      <c r="A1277" s="193"/>
      <c r="B1277" s="132"/>
      <c r="C1277" s="132"/>
      <c r="D1277" s="132"/>
      <c r="E1277" s="132"/>
      <c r="F1277" s="132"/>
      <c r="G1277" s="132"/>
      <c r="H1277" s="132"/>
      <c r="I1277" s="132"/>
      <c r="J1277" s="132"/>
      <c r="K1277" s="132"/>
      <c r="L1277" s="132"/>
    </row>
    <row r="1278" spans="1:12" ht="13.15" customHeight="1" x14ac:dyDescent="0.2">
      <c r="A1278" s="193"/>
      <c r="B1278" s="132"/>
      <c r="C1278" s="132"/>
      <c r="D1278" s="132"/>
      <c r="E1278" s="132"/>
      <c r="F1278" s="132"/>
      <c r="G1278" s="132"/>
      <c r="H1278" s="132"/>
      <c r="I1278" s="132"/>
      <c r="J1278" s="132"/>
      <c r="K1278" s="132"/>
      <c r="L1278" s="132"/>
    </row>
    <row r="1279" spans="1:12" ht="13.15" customHeight="1" x14ac:dyDescent="0.2">
      <c r="A1279" s="193"/>
      <c r="B1279" s="132"/>
      <c r="C1279" s="132"/>
      <c r="D1279" s="132"/>
      <c r="E1279" s="132"/>
      <c r="F1279" s="132"/>
      <c r="G1279" s="132"/>
      <c r="H1279" s="132"/>
      <c r="I1279" s="132"/>
      <c r="J1279" s="132"/>
      <c r="K1279" s="132"/>
      <c r="L1279" s="132"/>
    </row>
    <row r="1280" spans="1:12" ht="13.15" customHeight="1" x14ac:dyDescent="0.2">
      <c r="A1280" s="193"/>
      <c r="B1280" s="132"/>
      <c r="C1280" s="132"/>
      <c r="D1280" s="132"/>
      <c r="E1280" s="132"/>
      <c r="F1280" s="132"/>
      <c r="G1280" s="132"/>
      <c r="H1280" s="132"/>
      <c r="I1280" s="132"/>
      <c r="J1280" s="132"/>
      <c r="K1280" s="132"/>
      <c r="L1280" s="132"/>
    </row>
    <row r="1281" spans="1:12" ht="13.15" customHeight="1" x14ac:dyDescent="0.2">
      <c r="A1281" s="193"/>
      <c r="B1281" s="132"/>
      <c r="C1281" s="132"/>
      <c r="D1281" s="132"/>
      <c r="E1281" s="132"/>
      <c r="F1281" s="132"/>
      <c r="G1281" s="132"/>
      <c r="H1281" s="132"/>
      <c r="I1281" s="132"/>
      <c r="J1281" s="132"/>
      <c r="K1281" s="132"/>
      <c r="L1281" s="132"/>
    </row>
    <row r="1282" spans="1:12" ht="13.15" customHeight="1" x14ac:dyDescent="0.2">
      <c r="A1282" s="193"/>
      <c r="B1282" s="132"/>
      <c r="C1282" s="132"/>
      <c r="D1282" s="132"/>
      <c r="E1282" s="132"/>
      <c r="F1282" s="132"/>
      <c r="G1282" s="132"/>
      <c r="H1282" s="132"/>
      <c r="I1282" s="132"/>
      <c r="J1282" s="132"/>
      <c r="K1282" s="132"/>
      <c r="L1282" s="132"/>
    </row>
    <row r="1283" spans="1:12" ht="13.15" customHeight="1" x14ac:dyDescent="0.2">
      <c r="A1283" s="193"/>
      <c r="B1283" s="132"/>
      <c r="C1283" s="132"/>
      <c r="D1283" s="132"/>
      <c r="E1283" s="132"/>
      <c r="F1283" s="132"/>
      <c r="G1283" s="132"/>
      <c r="H1283" s="132"/>
      <c r="I1283" s="132"/>
      <c r="J1283" s="132"/>
      <c r="K1283" s="132"/>
      <c r="L1283" s="132"/>
    </row>
    <row r="1284" spans="1:12" ht="13.15" customHeight="1" x14ac:dyDescent="0.2">
      <c r="A1284" s="193"/>
      <c r="B1284" s="132"/>
      <c r="C1284" s="132"/>
      <c r="D1284" s="132"/>
      <c r="E1284" s="132"/>
      <c r="F1284" s="132"/>
      <c r="G1284" s="132"/>
      <c r="H1284" s="132"/>
      <c r="I1284" s="132"/>
      <c r="J1284" s="132"/>
      <c r="K1284" s="132"/>
      <c r="L1284" s="132"/>
    </row>
    <row r="1285" spans="1:12" ht="13.15" customHeight="1" x14ac:dyDescent="0.2">
      <c r="A1285" s="193"/>
      <c r="B1285" s="132"/>
      <c r="C1285" s="132"/>
      <c r="D1285" s="132"/>
      <c r="E1285" s="132"/>
      <c r="F1285" s="132"/>
      <c r="G1285" s="132"/>
      <c r="H1285" s="132"/>
      <c r="I1285" s="132"/>
      <c r="J1285" s="132"/>
      <c r="K1285" s="132"/>
      <c r="L1285" s="132"/>
    </row>
    <row r="1286" spans="1:12" ht="13.15" customHeight="1" x14ac:dyDescent="0.2">
      <c r="A1286" s="193"/>
      <c r="B1286" s="132"/>
      <c r="C1286" s="132"/>
      <c r="D1286" s="132"/>
      <c r="E1286" s="132"/>
      <c r="F1286" s="132"/>
      <c r="G1286" s="132"/>
      <c r="H1286" s="132"/>
      <c r="I1286" s="132"/>
      <c r="J1286" s="132"/>
      <c r="K1286" s="132"/>
      <c r="L1286" s="132"/>
    </row>
    <row r="1287" spans="1:12" ht="13.15" customHeight="1" x14ac:dyDescent="0.2">
      <c r="A1287" s="193"/>
      <c r="B1287" s="132"/>
      <c r="C1287" s="132"/>
      <c r="D1287" s="132"/>
      <c r="E1287" s="132"/>
      <c r="F1287" s="132"/>
      <c r="G1287" s="132"/>
      <c r="H1287" s="132"/>
      <c r="I1287" s="132"/>
      <c r="J1287" s="132"/>
      <c r="K1287" s="132"/>
      <c r="L1287" s="132"/>
    </row>
    <row r="1288" spans="1:12" ht="13.15" customHeight="1" x14ac:dyDescent="0.2">
      <c r="A1288" s="193"/>
      <c r="B1288" s="132"/>
      <c r="C1288" s="132"/>
      <c r="D1288" s="132"/>
      <c r="E1288" s="132"/>
      <c r="F1288" s="132"/>
      <c r="G1288" s="132"/>
      <c r="H1288" s="132"/>
      <c r="I1288" s="132"/>
      <c r="J1288" s="132"/>
      <c r="K1288" s="132"/>
      <c r="L1288" s="132"/>
    </row>
    <row r="1289" spans="1:12" ht="13.15" customHeight="1" x14ac:dyDescent="0.2">
      <c r="A1289" s="193"/>
      <c r="B1289" s="132"/>
      <c r="C1289" s="132"/>
      <c r="D1289" s="132"/>
      <c r="E1289" s="132"/>
      <c r="F1289" s="132"/>
      <c r="G1289" s="132"/>
      <c r="H1289" s="132"/>
      <c r="I1289" s="132"/>
      <c r="J1289" s="132"/>
      <c r="K1289" s="132"/>
      <c r="L1289" s="132"/>
    </row>
    <row r="1290" spans="1:12" ht="13.5" customHeight="1" x14ac:dyDescent="0.2">
      <c r="A1290" s="193"/>
      <c r="B1290" s="132"/>
      <c r="C1290" s="132"/>
      <c r="D1290" s="132"/>
      <c r="E1290" s="132"/>
      <c r="F1290" s="132"/>
      <c r="G1290" s="132"/>
      <c r="H1290" s="132"/>
      <c r="I1290" s="132"/>
      <c r="J1290" s="132"/>
      <c r="K1290" s="132"/>
      <c r="L1290" s="132"/>
    </row>
    <row r="1291" spans="1:12" ht="13.5" customHeight="1" x14ac:dyDescent="0.2">
      <c r="A1291" s="193"/>
      <c r="B1291" s="132"/>
      <c r="C1291" s="132"/>
      <c r="D1291" s="132"/>
      <c r="E1291" s="132"/>
      <c r="F1291" s="132"/>
      <c r="G1291" s="132"/>
      <c r="H1291" s="132"/>
      <c r="I1291" s="132"/>
      <c r="J1291" s="132"/>
      <c r="K1291" s="132"/>
      <c r="L1291" s="132"/>
    </row>
    <row r="1292" spans="1:12" ht="13.5" customHeight="1" x14ac:dyDescent="0.2">
      <c r="A1292" s="193"/>
      <c r="B1292" s="132"/>
      <c r="C1292" s="132"/>
      <c r="D1292" s="132"/>
      <c r="E1292" s="132"/>
      <c r="F1292" s="132"/>
      <c r="G1292" s="132"/>
      <c r="H1292" s="132"/>
      <c r="I1292" s="132"/>
      <c r="J1292" s="132"/>
      <c r="K1292" s="132"/>
      <c r="L1292" s="132"/>
    </row>
    <row r="1293" spans="1:12" ht="13.5" customHeight="1" x14ac:dyDescent="0.2">
      <c r="A1293" s="193"/>
      <c r="B1293" s="132"/>
      <c r="C1293" s="132"/>
      <c r="D1293" s="132"/>
      <c r="E1293" s="132"/>
      <c r="F1293" s="132"/>
      <c r="G1293" s="132"/>
      <c r="H1293" s="132"/>
      <c r="I1293" s="132"/>
      <c r="J1293" s="132"/>
      <c r="K1293" s="132"/>
      <c r="L1293" s="132"/>
    </row>
    <row r="1294" spans="1:12" ht="13.5" customHeight="1" x14ac:dyDescent="0.2">
      <c r="A1294" s="193"/>
      <c r="B1294" s="132"/>
      <c r="C1294" s="132"/>
      <c r="D1294" s="132"/>
      <c r="E1294" s="132"/>
      <c r="F1294" s="132"/>
      <c r="G1294" s="132"/>
      <c r="H1294" s="132"/>
      <c r="I1294" s="132"/>
      <c r="J1294" s="132"/>
      <c r="K1294" s="132"/>
      <c r="L1294" s="132"/>
    </row>
    <row r="1295" spans="1:12" ht="13.5" customHeight="1" x14ac:dyDescent="0.2">
      <c r="A1295" s="193"/>
      <c r="B1295" s="132"/>
      <c r="C1295" s="132"/>
      <c r="D1295" s="132"/>
      <c r="E1295" s="132"/>
      <c r="F1295" s="132"/>
      <c r="G1295" s="132"/>
      <c r="H1295" s="132"/>
      <c r="I1295" s="132"/>
      <c r="J1295" s="132"/>
      <c r="K1295" s="132"/>
      <c r="L1295" s="132"/>
    </row>
    <row r="1296" spans="1:12" ht="13.5" customHeight="1" x14ac:dyDescent="0.2">
      <c r="A1296" s="193"/>
      <c r="B1296" s="132"/>
      <c r="C1296" s="132"/>
      <c r="D1296" s="132"/>
      <c r="E1296" s="132"/>
      <c r="F1296" s="132"/>
      <c r="G1296" s="132"/>
      <c r="H1296" s="132"/>
      <c r="I1296" s="132"/>
      <c r="J1296" s="132"/>
      <c r="K1296" s="132"/>
      <c r="L1296" s="132"/>
    </row>
    <row r="1297" spans="1:12" ht="13.5" customHeight="1" x14ac:dyDescent="0.2">
      <c r="A1297" s="193"/>
      <c r="B1297" s="132"/>
      <c r="C1297" s="132"/>
      <c r="D1297" s="132"/>
      <c r="E1297" s="132"/>
      <c r="F1297" s="132"/>
      <c r="G1297" s="132"/>
      <c r="H1297" s="132"/>
      <c r="I1297" s="132"/>
      <c r="J1297" s="132"/>
      <c r="K1297" s="132"/>
      <c r="L1297" s="132"/>
    </row>
    <row r="1298" spans="1:12" ht="13.5" customHeight="1" x14ac:dyDescent="0.2">
      <c r="A1298" s="193"/>
      <c r="B1298" s="132"/>
      <c r="C1298" s="132"/>
      <c r="D1298" s="132"/>
      <c r="E1298" s="132"/>
      <c r="F1298" s="132"/>
      <c r="G1298" s="132"/>
      <c r="H1298" s="132"/>
      <c r="I1298" s="132"/>
      <c r="J1298" s="132"/>
      <c r="K1298" s="132"/>
      <c r="L1298" s="132"/>
    </row>
    <row r="1299" spans="1:12" ht="13.5" customHeight="1" x14ac:dyDescent="0.2">
      <c r="A1299" s="193"/>
      <c r="B1299" s="132"/>
      <c r="C1299" s="132"/>
      <c r="D1299" s="132"/>
      <c r="E1299" s="132"/>
      <c r="F1299" s="132"/>
      <c r="G1299" s="132"/>
      <c r="H1299" s="132"/>
      <c r="I1299" s="132"/>
      <c r="J1299" s="132"/>
      <c r="K1299" s="132"/>
      <c r="L1299" s="132"/>
    </row>
    <row r="1300" spans="1:12" ht="13.5" customHeight="1" x14ac:dyDescent="0.2">
      <c r="A1300" s="193"/>
      <c r="B1300" s="132"/>
      <c r="C1300" s="132"/>
      <c r="D1300" s="132"/>
      <c r="E1300" s="132"/>
      <c r="F1300" s="132"/>
      <c r="G1300" s="132"/>
      <c r="H1300" s="132"/>
      <c r="I1300" s="132"/>
      <c r="J1300" s="132"/>
      <c r="K1300" s="132"/>
      <c r="L1300" s="132"/>
    </row>
    <row r="1301" spans="1:12" ht="13.5" customHeight="1" x14ac:dyDescent="0.2">
      <c r="A1301" s="193"/>
      <c r="B1301" s="132"/>
      <c r="C1301" s="132"/>
      <c r="D1301" s="132"/>
      <c r="E1301" s="132"/>
      <c r="F1301" s="132"/>
      <c r="G1301" s="132"/>
      <c r="H1301" s="132"/>
      <c r="I1301" s="132"/>
      <c r="J1301" s="132"/>
      <c r="K1301" s="132"/>
      <c r="L1301" s="132"/>
    </row>
    <row r="1302" spans="1:12" ht="13.5" customHeight="1" x14ac:dyDescent="0.2">
      <c r="A1302" s="193"/>
      <c r="B1302" s="132"/>
      <c r="C1302" s="132"/>
      <c r="D1302" s="132"/>
      <c r="E1302" s="132"/>
      <c r="F1302" s="132"/>
      <c r="G1302" s="132"/>
      <c r="H1302" s="132"/>
      <c r="I1302" s="132"/>
      <c r="J1302" s="132"/>
      <c r="K1302" s="132"/>
      <c r="L1302" s="132"/>
    </row>
    <row r="1303" spans="1:12" ht="13.5" customHeight="1" x14ac:dyDescent="0.2">
      <c r="A1303" s="193"/>
      <c r="B1303" s="132"/>
      <c r="C1303" s="132"/>
      <c r="D1303" s="132"/>
      <c r="E1303" s="132"/>
      <c r="F1303" s="132"/>
      <c r="G1303" s="132"/>
      <c r="H1303" s="132"/>
      <c r="I1303" s="132"/>
      <c r="J1303" s="132"/>
      <c r="K1303" s="132"/>
      <c r="L1303" s="132"/>
    </row>
    <row r="1304" spans="1:12" ht="13.5" customHeight="1" x14ac:dyDescent="0.2">
      <c r="A1304" s="193"/>
      <c r="B1304" s="132"/>
      <c r="C1304" s="132"/>
      <c r="D1304" s="132"/>
      <c r="E1304" s="132"/>
      <c r="F1304" s="132"/>
      <c r="G1304" s="132"/>
      <c r="H1304" s="132"/>
      <c r="I1304" s="132"/>
      <c r="J1304" s="132"/>
      <c r="K1304" s="132"/>
      <c r="L1304" s="132"/>
    </row>
    <row r="1305" spans="1:12" ht="13.5" customHeight="1" x14ac:dyDescent="0.2">
      <c r="A1305" s="193"/>
      <c r="B1305" s="132"/>
      <c r="C1305" s="132"/>
      <c r="D1305" s="132"/>
      <c r="E1305" s="132"/>
      <c r="F1305" s="132"/>
      <c r="G1305" s="132"/>
      <c r="H1305" s="132"/>
      <c r="I1305" s="132"/>
      <c r="J1305" s="132"/>
      <c r="K1305" s="132"/>
      <c r="L1305" s="132"/>
    </row>
    <row r="1306" spans="1:12" ht="13.5" customHeight="1" x14ac:dyDescent="0.2">
      <c r="A1306" s="193"/>
      <c r="B1306" s="132"/>
      <c r="C1306" s="132"/>
      <c r="D1306" s="132"/>
      <c r="E1306" s="132"/>
      <c r="F1306" s="132"/>
      <c r="G1306" s="132"/>
      <c r="H1306" s="132"/>
      <c r="I1306" s="132"/>
      <c r="J1306" s="132"/>
      <c r="K1306" s="132"/>
      <c r="L1306" s="132"/>
    </row>
    <row r="1307" spans="1:12" ht="13.5" customHeight="1" x14ac:dyDescent="0.2">
      <c r="A1307" s="193"/>
      <c r="B1307" s="132"/>
      <c r="C1307" s="132"/>
      <c r="D1307" s="132"/>
      <c r="E1307" s="132"/>
      <c r="F1307" s="132"/>
      <c r="G1307" s="132"/>
      <c r="H1307" s="132"/>
      <c r="I1307" s="132"/>
      <c r="J1307" s="132"/>
      <c r="K1307" s="132"/>
      <c r="L1307" s="132"/>
    </row>
    <row r="1308" spans="1:12" ht="13.5" customHeight="1" x14ac:dyDescent="0.2">
      <c r="A1308" s="193"/>
      <c r="B1308" s="132"/>
      <c r="C1308" s="132"/>
      <c r="D1308" s="132"/>
      <c r="E1308" s="132"/>
      <c r="F1308" s="132"/>
      <c r="G1308" s="132"/>
      <c r="H1308" s="132"/>
      <c r="I1308" s="132"/>
      <c r="J1308" s="132"/>
      <c r="K1308" s="132"/>
      <c r="L1308" s="132"/>
    </row>
    <row r="1309" spans="1:12" ht="13.5" customHeight="1" x14ac:dyDescent="0.2">
      <c r="A1309" s="193"/>
      <c r="B1309" s="132"/>
      <c r="C1309" s="132"/>
      <c r="D1309" s="132"/>
      <c r="E1309" s="132"/>
      <c r="F1309" s="132"/>
      <c r="G1309" s="132"/>
      <c r="H1309" s="132"/>
      <c r="I1309" s="132"/>
      <c r="J1309" s="132"/>
      <c r="K1309" s="132"/>
      <c r="L1309" s="132"/>
    </row>
    <row r="1310" spans="1:12" ht="13.5" customHeight="1" x14ac:dyDescent="0.2">
      <c r="A1310" s="193"/>
      <c r="B1310" s="132"/>
      <c r="C1310" s="132"/>
      <c r="D1310" s="132"/>
      <c r="E1310" s="132"/>
      <c r="F1310" s="132"/>
      <c r="G1310" s="132"/>
      <c r="H1310" s="132"/>
      <c r="I1310" s="132"/>
      <c r="J1310" s="132"/>
      <c r="K1310" s="132"/>
      <c r="L1310" s="132"/>
    </row>
    <row r="1311" spans="1:12" ht="13.5" customHeight="1" x14ac:dyDescent="0.2">
      <c r="A1311" s="193"/>
      <c r="B1311" s="132"/>
      <c r="C1311" s="132"/>
      <c r="D1311" s="132"/>
      <c r="E1311" s="132"/>
      <c r="F1311" s="132"/>
      <c r="G1311" s="132"/>
      <c r="H1311" s="132"/>
      <c r="I1311" s="132"/>
      <c r="J1311" s="132"/>
      <c r="K1311" s="132"/>
      <c r="L1311" s="132"/>
    </row>
    <row r="1312" spans="1:12" ht="13.5" customHeight="1" x14ac:dyDescent="0.2">
      <c r="A1312" s="193"/>
      <c r="B1312" s="132"/>
      <c r="C1312" s="132"/>
      <c r="D1312" s="132"/>
      <c r="E1312" s="132"/>
      <c r="F1312" s="132"/>
      <c r="G1312" s="132"/>
      <c r="H1312" s="132"/>
      <c r="I1312" s="132"/>
      <c r="J1312" s="132"/>
      <c r="K1312" s="132"/>
      <c r="L1312" s="132"/>
    </row>
    <row r="1313" spans="1:12" ht="13.5" customHeight="1" x14ac:dyDescent="0.2">
      <c r="A1313" s="193"/>
      <c r="B1313" s="132"/>
      <c r="C1313" s="132"/>
      <c r="D1313" s="132"/>
      <c r="E1313" s="132"/>
      <c r="F1313" s="132"/>
      <c r="G1313" s="132"/>
      <c r="H1313" s="132"/>
      <c r="I1313" s="132"/>
      <c r="J1313" s="132"/>
      <c r="K1313" s="132"/>
      <c r="L1313" s="132"/>
    </row>
    <row r="1314" spans="1:12" ht="13.5" customHeight="1" x14ac:dyDescent="0.2">
      <c r="A1314" s="193"/>
      <c r="B1314" s="132"/>
      <c r="C1314" s="132"/>
      <c r="D1314" s="132"/>
      <c r="E1314" s="132"/>
      <c r="F1314" s="132"/>
      <c r="G1314" s="132"/>
      <c r="H1314" s="132"/>
      <c r="I1314" s="132"/>
      <c r="J1314" s="132"/>
      <c r="K1314" s="132"/>
      <c r="L1314" s="132"/>
    </row>
    <row r="1315" spans="1:12" ht="13.5" customHeight="1" x14ac:dyDescent="0.2">
      <c r="A1315" s="193"/>
      <c r="B1315" s="132"/>
      <c r="C1315" s="132"/>
      <c r="D1315" s="132"/>
      <c r="E1315" s="132"/>
      <c r="F1315" s="132"/>
      <c r="G1315" s="132"/>
      <c r="H1315" s="132"/>
      <c r="I1315" s="132"/>
      <c r="J1315" s="132"/>
      <c r="K1315" s="132"/>
      <c r="L1315" s="132"/>
    </row>
    <row r="1316" spans="1:12" ht="13.5" customHeight="1" x14ac:dyDescent="0.2">
      <c r="A1316" s="193"/>
      <c r="B1316" s="132"/>
      <c r="C1316" s="132"/>
      <c r="D1316" s="132"/>
      <c r="E1316" s="132"/>
      <c r="F1316" s="132"/>
      <c r="G1316" s="132"/>
      <c r="H1316" s="132"/>
      <c r="I1316" s="132"/>
      <c r="J1316" s="132"/>
      <c r="K1316" s="132"/>
      <c r="L1316" s="132"/>
    </row>
    <row r="1317" spans="1:12" ht="13.5" customHeight="1" x14ac:dyDescent="0.2">
      <c r="A1317" s="193"/>
      <c r="B1317" s="132"/>
      <c r="C1317" s="132"/>
      <c r="D1317" s="132"/>
      <c r="E1317" s="132"/>
      <c r="F1317" s="132"/>
      <c r="G1317" s="132"/>
      <c r="H1317" s="132"/>
      <c r="I1317" s="132"/>
      <c r="J1317" s="132"/>
      <c r="K1317" s="132"/>
      <c r="L1317" s="132"/>
    </row>
    <row r="1318" spans="1:12" ht="13.5" customHeight="1" x14ac:dyDescent="0.2">
      <c r="A1318" s="193"/>
      <c r="B1318" s="132"/>
      <c r="C1318" s="132"/>
      <c r="D1318" s="132"/>
      <c r="E1318" s="132"/>
      <c r="F1318" s="132"/>
      <c r="G1318" s="132"/>
      <c r="H1318" s="132"/>
      <c r="I1318" s="132"/>
      <c r="J1318" s="132"/>
      <c r="K1318" s="132"/>
      <c r="L1318" s="132"/>
    </row>
    <row r="1319" spans="1:12" ht="13.5" customHeight="1" x14ac:dyDescent="0.2">
      <c r="A1319" s="193"/>
      <c r="B1319" s="132"/>
      <c r="C1319" s="132"/>
      <c r="D1319" s="132"/>
      <c r="E1319" s="132"/>
      <c r="F1319" s="132"/>
      <c r="G1319" s="132"/>
      <c r="H1319" s="132"/>
      <c r="I1319" s="132"/>
      <c r="J1319" s="132"/>
      <c r="K1319" s="132"/>
      <c r="L1319" s="132"/>
    </row>
    <row r="1320" spans="1:12" ht="13.5" customHeight="1" x14ac:dyDescent="0.2">
      <c r="A1320" s="193"/>
      <c r="B1320" s="132"/>
      <c r="C1320" s="132"/>
      <c r="D1320" s="132"/>
      <c r="E1320" s="132"/>
      <c r="F1320" s="132"/>
      <c r="G1320" s="132"/>
      <c r="H1320" s="132"/>
      <c r="I1320" s="132"/>
      <c r="J1320" s="132"/>
      <c r="K1320" s="132"/>
      <c r="L1320" s="132"/>
    </row>
    <row r="1321" spans="1:12" ht="13.5" customHeight="1" x14ac:dyDescent="0.2">
      <c r="A1321" s="193"/>
      <c r="B1321" s="132"/>
      <c r="C1321" s="132"/>
      <c r="D1321" s="132"/>
      <c r="E1321" s="132"/>
      <c r="F1321" s="132"/>
      <c r="G1321" s="132"/>
      <c r="H1321" s="132"/>
      <c r="I1321" s="132"/>
      <c r="J1321" s="132"/>
      <c r="K1321" s="132"/>
      <c r="L1321" s="132"/>
    </row>
    <row r="1322" spans="1:12" ht="13.5" customHeight="1" x14ac:dyDescent="0.2">
      <c r="A1322" s="193"/>
      <c r="B1322" s="132"/>
      <c r="C1322" s="132"/>
      <c r="D1322" s="132"/>
      <c r="E1322" s="132"/>
      <c r="F1322" s="132"/>
      <c r="G1322" s="132"/>
      <c r="H1322" s="132"/>
      <c r="I1322" s="132"/>
      <c r="J1322" s="132"/>
      <c r="K1322" s="132"/>
      <c r="L1322" s="132"/>
    </row>
    <row r="1323" spans="1:12" ht="13.5" customHeight="1" x14ac:dyDescent="0.2">
      <c r="A1323" s="193"/>
      <c r="B1323" s="132"/>
      <c r="C1323" s="132"/>
      <c r="D1323" s="132"/>
      <c r="E1323" s="132"/>
      <c r="F1323" s="132"/>
      <c r="G1323" s="132"/>
      <c r="H1323" s="132"/>
      <c r="I1323" s="132"/>
      <c r="J1323" s="132"/>
      <c r="K1323" s="132"/>
      <c r="L1323" s="132"/>
    </row>
    <row r="1324" spans="1:12" ht="13.5" customHeight="1" x14ac:dyDescent="0.2">
      <c r="A1324" s="193"/>
      <c r="B1324" s="132"/>
      <c r="C1324" s="132"/>
      <c r="D1324" s="132"/>
      <c r="E1324" s="132"/>
      <c r="F1324" s="132"/>
      <c r="G1324" s="132"/>
      <c r="H1324" s="132"/>
      <c r="I1324" s="132"/>
      <c r="J1324" s="132"/>
      <c r="K1324" s="132"/>
      <c r="L1324" s="132"/>
    </row>
    <row r="1325" spans="1:12" ht="13.5" customHeight="1" x14ac:dyDescent="0.2">
      <c r="A1325" s="193"/>
      <c r="B1325" s="132"/>
      <c r="C1325" s="132"/>
      <c r="D1325" s="132"/>
      <c r="E1325" s="132"/>
      <c r="F1325" s="132"/>
      <c r="G1325" s="132"/>
      <c r="H1325" s="132"/>
      <c r="I1325" s="132"/>
      <c r="J1325" s="132"/>
      <c r="K1325" s="132"/>
      <c r="L1325" s="132"/>
    </row>
    <row r="1326" spans="1:12" ht="13.5" customHeight="1" x14ac:dyDescent="0.2">
      <c r="A1326" s="193"/>
      <c r="B1326" s="132"/>
      <c r="C1326" s="132"/>
      <c r="D1326" s="132"/>
      <c r="E1326" s="132"/>
      <c r="F1326" s="132"/>
      <c r="G1326" s="132"/>
      <c r="H1326" s="132"/>
      <c r="I1326" s="132"/>
      <c r="J1326" s="132"/>
      <c r="K1326" s="132"/>
      <c r="L1326" s="132"/>
    </row>
    <row r="1327" spans="1:12" ht="13.5" customHeight="1" x14ac:dyDescent="0.2">
      <c r="A1327" s="193"/>
      <c r="B1327" s="132"/>
      <c r="C1327" s="132"/>
      <c r="D1327" s="132"/>
      <c r="E1327" s="132"/>
      <c r="F1327" s="132"/>
      <c r="G1327" s="132"/>
      <c r="H1327" s="132"/>
      <c r="I1327" s="132"/>
      <c r="J1327" s="132"/>
      <c r="K1327" s="132"/>
      <c r="L1327" s="132"/>
    </row>
    <row r="1328" spans="1:12" ht="13.5" customHeight="1" x14ac:dyDescent="0.2">
      <c r="A1328" s="193"/>
      <c r="B1328" s="132"/>
      <c r="C1328" s="132"/>
      <c r="D1328" s="132"/>
      <c r="E1328" s="132"/>
      <c r="F1328" s="132"/>
      <c r="G1328" s="132"/>
      <c r="H1328" s="132"/>
      <c r="I1328" s="132"/>
      <c r="J1328" s="132"/>
      <c r="K1328" s="132"/>
      <c r="L1328" s="132"/>
    </row>
    <row r="1329" spans="1:12" ht="13.5" customHeight="1" x14ac:dyDescent="0.2">
      <c r="A1329" s="193"/>
      <c r="B1329" s="132"/>
      <c r="C1329" s="132"/>
      <c r="D1329" s="132"/>
      <c r="E1329" s="132"/>
      <c r="F1329" s="132"/>
      <c r="G1329" s="132"/>
      <c r="H1329" s="132"/>
      <c r="I1329" s="132"/>
      <c r="J1329" s="132"/>
      <c r="K1329" s="132"/>
      <c r="L1329" s="132"/>
    </row>
    <row r="1330" spans="1:12" ht="13.5" customHeight="1" x14ac:dyDescent="0.2">
      <c r="A1330" s="193"/>
      <c r="B1330" s="132"/>
      <c r="C1330" s="132"/>
      <c r="D1330" s="132"/>
      <c r="E1330" s="132"/>
      <c r="F1330" s="132"/>
      <c r="G1330" s="132"/>
      <c r="H1330" s="132"/>
      <c r="I1330" s="132"/>
      <c r="J1330" s="132"/>
      <c r="K1330" s="132"/>
      <c r="L1330" s="132"/>
    </row>
    <row r="1331" spans="1:12" ht="13.5" customHeight="1" x14ac:dyDescent="0.2">
      <c r="A1331" s="193"/>
      <c r="B1331" s="132"/>
      <c r="C1331" s="132"/>
      <c r="D1331" s="132"/>
      <c r="E1331" s="132"/>
      <c r="F1331" s="132"/>
      <c r="G1331" s="132"/>
      <c r="H1331" s="132"/>
      <c r="I1331" s="132"/>
      <c r="J1331" s="132"/>
      <c r="K1331" s="132"/>
      <c r="L1331" s="132"/>
    </row>
    <row r="1332" spans="1:12" ht="13.5" customHeight="1" x14ac:dyDescent="0.2">
      <c r="A1332" s="193"/>
      <c r="B1332" s="132"/>
      <c r="C1332" s="132"/>
      <c r="D1332" s="132"/>
      <c r="E1332" s="132"/>
      <c r="F1332" s="132"/>
      <c r="G1332" s="132"/>
      <c r="H1332" s="132"/>
      <c r="I1332" s="132"/>
      <c r="J1332" s="132"/>
      <c r="K1332" s="132"/>
      <c r="L1332" s="132"/>
    </row>
    <row r="1333" spans="1:12" ht="13.5" customHeight="1" x14ac:dyDescent="0.2">
      <c r="A1333" s="193"/>
      <c r="B1333" s="132"/>
      <c r="C1333" s="132"/>
      <c r="D1333" s="132"/>
      <c r="E1333" s="132"/>
      <c r="F1333" s="132"/>
      <c r="G1333" s="132"/>
      <c r="H1333" s="132"/>
      <c r="I1333" s="132"/>
      <c r="J1333" s="132"/>
      <c r="K1333" s="132"/>
      <c r="L1333" s="132"/>
    </row>
    <row r="1334" spans="1:12" ht="13.5" customHeight="1" x14ac:dyDescent="0.2">
      <c r="A1334" s="193"/>
      <c r="B1334" s="132"/>
      <c r="C1334" s="132"/>
      <c r="D1334" s="132"/>
      <c r="E1334" s="132"/>
      <c r="F1334" s="132"/>
      <c r="G1334" s="132"/>
      <c r="H1334" s="132"/>
      <c r="I1334" s="132"/>
      <c r="J1334" s="132"/>
      <c r="K1334" s="132"/>
      <c r="L1334" s="132"/>
    </row>
    <row r="1335" spans="1:12" ht="13.5" customHeight="1" x14ac:dyDescent="0.2">
      <c r="A1335" s="193"/>
      <c r="B1335" s="132"/>
      <c r="C1335" s="132"/>
      <c r="D1335" s="132"/>
      <c r="E1335" s="132"/>
      <c r="F1335" s="132"/>
      <c r="G1335" s="132"/>
      <c r="H1335" s="132"/>
      <c r="I1335" s="132"/>
      <c r="J1335" s="132"/>
      <c r="K1335" s="132"/>
      <c r="L1335" s="132"/>
    </row>
    <row r="1336" spans="1:12" ht="13.5" customHeight="1" x14ac:dyDescent="0.2">
      <c r="A1336" s="193"/>
      <c r="B1336" s="132"/>
      <c r="C1336" s="132"/>
      <c r="D1336" s="132"/>
      <c r="E1336" s="132"/>
      <c r="F1336" s="132"/>
      <c r="G1336" s="132"/>
      <c r="H1336" s="132"/>
      <c r="I1336" s="132"/>
      <c r="J1336" s="132"/>
      <c r="K1336" s="132"/>
      <c r="L1336" s="132"/>
    </row>
    <row r="1337" spans="1:12" ht="13.5" customHeight="1" x14ac:dyDescent="0.2">
      <c r="A1337" s="193"/>
      <c r="B1337" s="132"/>
      <c r="C1337" s="132"/>
      <c r="D1337" s="132"/>
      <c r="E1337" s="132"/>
      <c r="F1337" s="132"/>
      <c r="G1337" s="132"/>
      <c r="H1337" s="132"/>
      <c r="I1337" s="132"/>
      <c r="J1337" s="132"/>
      <c r="K1337" s="132"/>
      <c r="L1337" s="132"/>
    </row>
    <row r="1338" spans="1:12" ht="13.5" customHeight="1" x14ac:dyDescent="0.2">
      <c r="A1338" s="193"/>
      <c r="B1338" s="132"/>
      <c r="C1338" s="132"/>
      <c r="D1338" s="132"/>
      <c r="E1338" s="132"/>
      <c r="F1338" s="132"/>
      <c r="G1338" s="132"/>
      <c r="H1338" s="132"/>
      <c r="I1338" s="132"/>
      <c r="J1338" s="132"/>
      <c r="K1338" s="132"/>
      <c r="L1338" s="132"/>
    </row>
    <row r="1339" spans="1:12" ht="13.5" customHeight="1" x14ac:dyDescent="0.2">
      <c r="A1339" s="193"/>
      <c r="B1339" s="132"/>
      <c r="C1339" s="132"/>
      <c r="D1339" s="132"/>
      <c r="E1339" s="132"/>
      <c r="F1339" s="132"/>
      <c r="G1339" s="132"/>
      <c r="H1339" s="132"/>
      <c r="I1339" s="132"/>
      <c r="J1339" s="132"/>
      <c r="K1339" s="132"/>
      <c r="L1339" s="132"/>
    </row>
    <row r="1340" spans="1:12" ht="13.5" customHeight="1" x14ac:dyDescent="0.2">
      <c r="A1340" s="193"/>
      <c r="B1340" s="132"/>
      <c r="C1340" s="132"/>
      <c r="D1340" s="132"/>
      <c r="E1340" s="132"/>
      <c r="F1340" s="132"/>
      <c r="G1340" s="132"/>
      <c r="H1340" s="132"/>
      <c r="I1340" s="132"/>
      <c r="J1340" s="132"/>
      <c r="K1340" s="132"/>
      <c r="L1340" s="132"/>
    </row>
    <row r="1341" spans="1:12" ht="13.5" customHeight="1" x14ac:dyDescent="0.2">
      <c r="A1341" s="193"/>
      <c r="B1341" s="132"/>
      <c r="C1341" s="132"/>
      <c r="D1341" s="132"/>
      <c r="E1341" s="132"/>
      <c r="F1341" s="132"/>
      <c r="G1341" s="132"/>
      <c r="H1341" s="132"/>
      <c r="I1341" s="132"/>
      <c r="J1341" s="132"/>
      <c r="K1341" s="132"/>
      <c r="L1341" s="132"/>
    </row>
    <row r="1342" spans="1:12" ht="13.5" customHeight="1" x14ac:dyDescent="0.2">
      <c r="A1342" s="193"/>
      <c r="B1342" s="132"/>
      <c r="C1342" s="132"/>
      <c r="D1342" s="132"/>
      <c r="E1342" s="132"/>
      <c r="F1342" s="132"/>
      <c r="G1342" s="132"/>
      <c r="H1342" s="132"/>
      <c r="I1342" s="132"/>
      <c r="J1342" s="132"/>
      <c r="K1342" s="132"/>
      <c r="L1342" s="132"/>
    </row>
    <row r="1343" spans="1:12" ht="13.5" customHeight="1" x14ac:dyDescent="0.2">
      <c r="A1343" s="193"/>
      <c r="B1343" s="132"/>
      <c r="C1343" s="132"/>
      <c r="D1343" s="132"/>
      <c r="E1343" s="132"/>
      <c r="F1343" s="132"/>
      <c r="G1343" s="132"/>
      <c r="H1343" s="132"/>
      <c r="I1343" s="132"/>
      <c r="J1343" s="132"/>
      <c r="K1343" s="132"/>
      <c r="L1343" s="132"/>
    </row>
    <row r="1344" spans="1:12" ht="13.5" customHeight="1" x14ac:dyDescent="0.2">
      <c r="A1344" s="193"/>
      <c r="B1344" s="132"/>
      <c r="C1344" s="132"/>
      <c r="D1344" s="132"/>
      <c r="E1344" s="132"/>
      <c r="F1344" s="132"/>
      <c r="G1344" s="132"/>
      <c r="H1344" s="132"/>
      <c r="I1344" s="132"/>
      <c r="J1344" s="132"/>
      <c r="K1344" s="132"/>
      <c r="L1344" s="132"/>
    </row>
    <row r="1345" spans="1:12" ht="13.5" customHeight="1" x14ac:dyDescent="0.2">
      <c r="A1345" s="193"/>
      <c r="B1345" s="132"/>
      <c r="C1345" s="132"/>
      <c r="D1345" s="132"/>
      <c r="E1345" s="132"/>
      <c r="F1345" s="132"/>
      <c r="G1345" s="132"/>
      <c r="H1345" s="132"/>
      <c r="I1345" s="132"/>
      <c r="J1345" s="132"/>
      <c r="K1345" s="132"/>
      <c r="L1345" s="132"/>
    </row>
    <row r="1346" spans="1:12" ht="13.5" customHeight="1" x14ac:dyDescent="0.2">
      <c r="A1346" s="193"/>
      <c r="B1346" s="132"/>
      <c r="C1346" s="132"/>
      <c r="D1346" s="132"/>
      <c r="E1346" s="132"/>
      <c r="F1346" s="132"/>
      <c r="G1346" s="132"/>
      <c r="H1346" s="132"/>
      <c r="I1346" s="132"/>
      <c r="J1346" s="132"/>
      <c r="K1346" s="132"/>
      <c r="L1346" s="132"/>
    </row>
    <row r="1347" spans="1:12" ht="13.5" customHeight="1" x14ac:dyDescent="0.2">
      <c r="A1347" s="193"/>
      <c r="B1347" s="132"/>
      <c r="C1347" s="132"/>
      <c r="D1347" s="132"/>
      <c r="E1347" s="132"/>
      <c r="F1347" s="132"/>
      <c r="G1347" s="132"/>
      <c r="H1347" s="132"/>
      <c r="I1347" s="132"/>
      <c r="J1347" s="132"/>
      <c r="K1347" s="132"/>
      <c r="L1347" s="132"/>
    </row>
    <row r="1348" spans="1:12" ht="13.5" customHeight="1" x14ac:dyDescent="0.2">
      <c r="A1348" s="193"/>
      <c r="B1348" s="132"/>
      <c r="C1348" s="132"/>
      <c r="D1348" s="132"/>
      <c r="E1348" s="132"/>
      <c r="F1348" s="132"/>
      <c r="G1348" s="132"/>
      <c r="H1348" s="132"/>
      <c r="I1348" s="132"/>
      <c r="J1348" s="132"/>
      <c r="K1348" s="132"/>
      <c r="L1348" s="132"/>
    </row>
    <row r="1349" spans="1:12" ht="13.5" customHeight="1" x14ac:dyDescent="0.2">
      <c r="A1349" s="193"/>
      <c r="B1349" s="132"/>
      <c r="C1349" s="132"/>
      <c r="D1349" s="132"/>
      <c r="E1349" s="132"/>
      <c r="F1349" s="132"/>
      <c r="G1349" s="132"/>
      <c r="H1349" s="132"/>
      <c r="I1349" s="132"/>
      <c r="J1349" s="132"/>
      <c r="K1349" s="132"/>
      <c r="L1349" s="132"/>
    </row>
    <row r="1350" spans="1:12" ht="13.5" customHeight="1" x14ac:dyDescent="0.2">
      <c r="A1350" s="193"/>
      <c r="B1350" s="132"/>
      <c r="C1350" s="132"/>
      <c r="D1350" s="132"/>
      <c r="E1350" s="132"/>
      <c r="F1350" s="132"/>
      <c r="G1350" s="132"/>
      <c r="H1350" s="132"/>
      <c r="I1350" s="132"/>
      <c r="J1350" s="132"/>
      <c r="K1350" s="132"/>
      <c r="L1350" s="132"/>
    </row>
    <row r="1351" spans="1:12" ht="13.5" customHeight="1" x14ac:dyDescent="0.2">
      <c r="A1351" s="193"/>
      <c r="B1351" s="132"/>
      <c r="C1351" s="132"/>
      <c r="D1351" s="132"/>
      <c r="E1351" s="132"/>
      <c r="F1351" s="132"/>
      <c r="G1351" s="132"/>
      <c r="H1351" s="132"/>
      <c r="I1351" s="132"/>
      <c r="J1351" s="132"/>
      <c r="K1351" s="132"/>
      <c r="L1351" s="132"/>
    </row>
    <row r="1352" spans="1:12" ht="13.5" customHeight="1" x14ac:dyDescent="0.2">
      <c r="A1352" s="193"/>
      <c r="B1352" s="132"/>
      <c r="C1352" s="132"/>
      <c r="D1352" s="132"/>
      <c r="E1352" s="132"/>
      <c r="F1352" s="132"/>
      <c r="G1352" s="132"/>
      <c r="H1352" s="132"/>
      <c r="I1352" s="132"/>
      <c r="J1352" s="132"/>
      <c r="K1352" s="132"/>
      <c r="L1352" s="132"/>
    </row>
    <row r="1353" spans="1:12" ht="13.5" customHeight="1" x14ac:dyDescent="0.2">
      <c r="A1353" s="193"/>
      <c r="B1353" s="132"/>
      <c r="C1353" s="132"/>
      <c r="D1353" s="132"/>
      <c r="E1353" s="132"/>
      <c r="F1353" s="132"/>
      <c r="G1353" s="132"/>
      <c r="H1353" s="132"/>
      <c r="I1353" s="132"/>
      <c r="J1353" s="132"/>
      <c r="K1353" s="132"/>
      <c r="L1353" s="132"/>
    </row>
    <row r="1354" spans="1:12" ht="13.5" customHeight="1" x14ac:dyDescent="0.2">
      <c r="A1354" s="193"/>
      <c r="B1354" s="132"/>
      <c r="C1354" s="132"/>
      <c r="D1354" s="132"/>
      <c r="E1354" s="132"/>
      <c r="F1354" s="132"/>
      <c r="G1354" s="132"/>
      <c r="H1354" s="132"/>
      <c r="I1354" s="132"/>
      <c r="J1354" s="132"/>
      <c r="K1354" s="132"/>
      <c r="L1354" s="132"/>
    </row>
    <row r="1355" spans="1:12" ht="13.5" customHeight="1" x14ac:dyDescent="0.2">
      <c r="A1355" s="193"/>
      <c r="B1355" s="132"/>
      <c r="C1355" s="132"/>
      <c r="D1355" s="132"/>
      <c r="E1355" s="132"/>
      <c r="F1355" s="132"/>
      <c r="G1355" s="132"/>
      <c r="H1355" s="132"/>
      <c r="I1355" s="132"/>
      <c r="J1355" s="132"/>
      <c r="K1355" s="132"/>
      <c r="L1355" s="132"/>
    </row>
    <row r="1356" spans="1:12" ht="13.5" customHeight="1" x14ac:dyDescent="0.2">
      <c r="A1356" s="193"/>
      <c r="B1356" s="132"/>
      <c r="C1356" s="132"/>
      <c r="D1356" s="132"/>
      <c r="E1356" s="132"/>
      <c r="F1356" s="132"/>
      <c r="G1356" s="132"/>
      <c r="H1356" s="132"/>
      <c r="I1356" s="132"/>
      <c r="J1356" s="132"/>
      <c r="K1356" s="132"/>
      <c r="L1356" s="132"/>
    </row>
    <row r="1357" spans="1:12" ht="13.5" customHeight="1" x14ac:dyDescent="0.2">
      <c r="A1357" s="193"/>
      <c r="B1357" s="132"/>
      <c r="C1357" s="132"/>
      <c r="D1357" s="132"/>
      <c r="E1357" s="132"/>
      <c r="F1357" s="132"/>
      <c r="G1357" s="132"/>
      <c r="H1357" s="132"/>
      <c r="I1357" s="132"/>
      <c r="J1357" s="132"/>
      <c r="K1357" s="132"/>
      <c r="L1357" s="132"/>
    </row>
    <row r="1358" spans="1:12" ht="13.5" customHeight="1" x14ac:dyDescent="0.2">
      <c r="A1358" s="193"/>
      <c r="B1358" s="132"/>
      <c r="C1358" s="132"/>
      <c r="D1358" s="132"/>
      <c r="E1358" s="132"/>
      <c r="F1358" s="132"/>
      <c r="G1358" s="132"/>
      <c r="H1358" s="132"/>
      <c r="I1358" s="132"/>
      <c r="J1358" s="132"/>
      <c r="K1358" s="132"/>
      <c r="L1358" s="132"/>
    </row>
    <row r="1359" spans="1:12" ht="13.5" customHeight="1" x14ac:dyDescent="0.2">
      <c r="A1359" s="193"/>
      <c r="B1359" s="132"/>
      <c r="C1359" s="132"/>
      <c r="D1359" s="132"/>
      <c r="E1359" s="132"/>
      <c r="F1359" s="132"/>
      <c r="G1359" s="132"/>
      <c r="H1359" s="132"/>
      <c r="I1359" s="132"/>
      <c r="J1359" s="132"/>
      <c r="K1359" s="132"/>
      <c r="L1359" s="132"/>
    </row>
    <row r="1360" spans="1:12" ht="13.5" customHeight="1" x14ac:dyDescent="0.2">
      <c r="A1360" s="193"/>
      <c r="B1360" s="132"/>
      <c r="C1360" s="132"/>
      <c r="D1360" s="132"/>
      <c r="E1360" s="132"/>
      <c r="F1360" s="132"/>
      <c r="G1360" s="132"/>
      <c r="H1360" s="132"/>
      <c r="I1360" s="132"/>
      <c r="J1360" s="132"/>
      <c r="K1360" s="132"/>
      <c r="L1360" s="132"/>
    </row>
    <row r="1361" spans="1:12" ht="13.5" customHeight="1" x14ac:dyDescent="0.2">
      <c r="A1361" s="193"/>
      <c r="B1361" s="132"/>
      <c r="C1361" s="132"/>
      <c r="D1361" s="132"/>
      <c r="E1361" s="132"/>
      <c r="F1361" s="132"/>
      <c r="G1361" s="132"/>
      <c r="H1361" s="132"/>
      <c r="I1361" s="132"/>
      <c r="J1361" s="132"/>
      <c r="K1361" s="132"/>
      <c r="L1361" s="132"/>
    </row>
    <row r="1362" spans="1:12" ht="13.5" customHeight="1" x14ac:dyDescent="0.2">
      <c r="A1362" s="193"/>
      <c r="B1362" s="132"/>
      <c r="C1362" s="132"/>
      <c r="D1362" s="132"/>
      <c r="E1362" s="132"/>
      <c r="F1362" s="132"/>
      <c r="G1362" s="132"/>
      <c r="H1362" s="132"/>
      <c r="I1362" s="132"/>
      <c r="J1362" s="132"/>
      <c r="K1362" s="132"/>
      <c r="L1362" s="132"/>
    </row>
    <row r="1363" spans="1:12" ht="13.5" customHeight="1" x14ac:dyDescent="0.2">
      <c r="A1363" s="193"/>
      <c r="B1363" s="132"/>
      <c r="C1363" s="132"/>
      <c r="D1363" s="132"/>
      <c r="E1363" s="132"/>
      <c r="F1363" s="132"/>
      <c r="G1363" s="132"/>
      <c r="H1363" s="132"/>
      <c r="I1363" s="132"/>
      <c r="J1363" s="132"/>
      <c r="K1363" s="132"/>
      <c r="L1363" s="132"/>
    </row>
    <row r="1364" spans="1:12" ht="13.5" customHeight="1" x14ac:dyDescent="0.2">
      <c r="A1364" s="193"/>
      <c r="B1364" s="132"/>
      <c r="C1364" s="132"/>
      <c r="D1364" s="132"/>
      <c r="E1364" s="132"/>
      <c r="F1364" s="132"/>
      <c r="G1364" s="132"/>
      <c r="H1364" s="132"/>
      <c r="I1364" s="132"/>
      <c r="J1364" s="132"/>
      <c r="K1364" s="132"/>
      <c r="L1364" s="132"/>
    </row>
    <row r="1365" spans="1:12" ht="13.5" customHeight="1" x14ac:dyDescent="0.2">
      <c r="A1365" s="193"/>
      <c r="B1365" s="132"/>
      <c r="C1365" s="132"/>
      <c r="D1365" s="132"/>
      <c r="E1365" s="132"/>
      <c r="F1365" s="132"/>
      <c r="G1365" s="132"/>
      <c r="H1365" s="132"/>
      <c r="I1365" s="132"/>
      <c r="J1365" s="132"/>
      <c r="K1365" s="132"/>
      <c r="L1365" s="132"/>
    </row>
    <row r="1366" spans="1:12" ht="13.5" customHeight="1" x14ac:dyDescent="0.2">
      <c r="A1366" s="193"/>
      <c r="B1366" s="132"/>
      <c r="C1366" s="132"/>
      <c r="D1366" s="132"/>
      <c r="E1366" s="132"/>
      <c r="F1366" s="132"/>
      <c r="G1366" s="132"/>
      <c r="H1366" s="132"/>
      <c r="I1366" s="132"/>
      <c r="J1366" s="132"/>
      <c r="K1366" s="132"/>
      <c r="L1366" s="132"/>
    </row>
    <row r="1367" spans="1:12" ht="13.5" customHeight="1" x14ac:dyDescent="0.2">
      <c r="A1367" s="193"/>
      <c r="B1367" s="132"/>
      <c r="C1367" s="132"/>
      <c r="D1367" s="132"/>
      <c r="E1367" s="132"/>
      <c r="F1367" s="132"/>
      <c r="G1367" s="132"/>
      <c r="H1367" s="132"/>
      <c r="I1367" s="132"/>
      <c r="J1367" s="132"/>
      <c r="K1367" s="132"/>
      <c r="L1367" s="132"/>
    </row>
    <row r="1368" spans="1:12" ht="13.5" customHeight="1" x14ac:dyDescent="0.2">
      <c r="A1368" s="193"/>
      <c r="B1368" s="132"/>
      <c r="C1368" s="132"/>
      <c r="D1368" s="132"/>
      <c r="E1368" s="132"/>
      <c r="F1368" s="132"/>
      <c r="G1368" s="132"/>
      <c r="H1368" s="132"/>
      <c r="I1368" s="132"/>
      <c r="J1368" s="132"/>
      <c r="K1368" s="132"/>
      <c r="L1368" s="132"/>
    </row>
    <row r="1369" spans="1:12" ht="13.5" customHeight="1" x14ac:dyDescent="0.2">
      <c r="A1369" s="193"/>
      <c r="B1369" s="132"/>
      <c r="C1369" s="132"/>
      <c r="D1369" s="132"/>
      <c r="E1369" s="132"/>
      <c r="F1369" s="132"/>
      <c r="G1369" s="132"/>
      <c r="H1369" s="132"/>
      <c r="I1369" s="132"/>
      <c r="J1369" s="132"/>
      <c r="K1369" s="132"/>
      <c r="L1369" s="132"/>
    </row>
    <row r="1370" spans="1:12" ht="13.5" customHeight="1" x14ac:dyDescent="0.2">
      <c r="A1370" s="193"/>
      <c r="B1370" s="132"/>
      <c r="C1370" s="132"/>
      <c r="D1370" s="132"/>
      <c r="E1370" s="132"/>
      <c r="F1370" s="132"/>
      <c r="G1370" s="132"/>
      <c r="H1370" s="132"/>
      <c r="I1370" s="132"/>
      <c r="J1370" s="132"/>
      <c r="K1370" s="132"/>
      <c r="L1370" s="132"/>
    </row>
    <row r="1371" spans="1:12" ht="13.5" customHeight="1" x14ac:dyDescent="0.2">
      <c r="A1371" s="193"/>
      <c r="B1371" s="132"/>
      <c r="C1371" s="132"/>
      <c r="D1371" s="132"/>
      <c r="E1371" s="132"/>
      <c r="F1371" s="132"/>
      <c r="G1371" s="132"/>
      <c r="H1371" s="132"/>
      <c r="I1371" s="132"/>
      <c r="J1371" s="132"/>
      <c r="K1371" s="132"/>
      <c r="L1371" s="132"/>
    </row>
    <row r="1372" spans="1:12" ht="13.5" customHeight="1" x14ac:dyDescent="0.2">
      <c r="A1372" s="193"/>
      <c r="B1372" s="132"/>
      <c r="C1372" s="132"/>
      <c r="D1372" s="132"/>
      <c r="E1372" s="132"/>
      <c r="F1372" s="132"/>
      <c r="G1372" s="132"/>
      <c r="H1372" s="132"/>
      <c r="I1372" s="132"/>
      <c r="J1372" s="132"/>
      <c r="K1372" s="132"/>
      <c r="L1372" s="132"/>
    </row>
    <row r="1373" spans="1:12" ht="13.5" customHeight="1" x14ac:dyDescent="0.2">
      <c r="A1373" s="193"/>
      <c r="B1373" s="132"/>
      <c r="C1373" s="132"/>
      <c r="D1373" s="132"/>
      <c r="E1373" s="132"/>
      <c r="F1373" s="132"/>
      <c r="G1373" s="132"/>
      <c r="H1373" s="132"/>
      <c r="I1373" s="132"/>
      <c r="J1373" s="132"/>
      <c r="K1373" s="132"/>
      <c r="L1373" s="132"/>
    </row>
    <row r="1374" spans="1:12" ht="13.5" customHeight="1" x14ac:dyDescent="0.2">
      <c r="A1374" s="193"/>
      <c r="B1374" s="132"/>
      <c r="C1374" s="132"/>
      <c r="D1374" s="132"/>
      <c r="E1374" s="132"/>
      <c r="F1374" s="132"/>
      <c r="G1374" s="132"/>
      <c r="H1374" s="132"/>
      <c r="I1374" s="132"/>
      <c r="J1374" s="132"/>
      <c r="K1374" s="132"/>
      <c r="L1374" s="132"/>
    </row>
    <row r="1375" spans="1:12" ht="13.5" customHeight="1" x14ac:dyDescent="0.2">
      <c r="A1375" s="193"/>
      <c r="B1375" s="132"/>
      <c r="C1375" s="132"/>
      <c r="D1375" s="132"/>
      <c r="E1375" s="132"/>
      <c r="F1375" s="132"/>
      <c r="G1375" s="132"/>
      <c r="H1375" s="132"/>
      <c r="I1375" s="132"/>
      <c r="J1375" s="132"/>
      <c r="K1375" s="132"/>
      <c r="L1375" s="132"/>
    </row>
    <row r="1376" spans="1:12" ht="13.5" customHeight="1" x14ac:dyDescent="0.2">
      <c r="A1376" s="193"/>
      <c r="B1376" s="132"/>
      <c r="C1376" s="132"/>
      <c r="D1376" s="132"/>
      <c r="E1376" s="132"/>
      <c r="F1376" s="132"/>
      <c r="G1376" s="132"/>
      <c r="H1376" s="132"/>
      <c r="I1376" s="132"/>
      <c r="J1376" s="132"/>
      <c r="K1376" s="132"/>
      <c r="L1376" s="132"/>
    </row>
    <row r="1377" spans="1:12" ht="13.5" customHeight="1" x14ac:dyDescent="0.2">
      <c r="A1377" s="193"/>
      <c r="B1377" s="132"/>
      <c r="C1377" s="132"/>
      <c r="D1377" s="132"/>
      <c r="E1377" s="132"/>
      <c r="F1377" s="132"/>
      <c r="G1377" s="132"/>
      <c r="H1377" s="132"/>
      <c r="I1377" s="132"/>
      <c r="J1377" s="132"/>
      <c r="K1377" s="132"/>
      <c r="L1377" s="132"/>
    </row>
    <row r="1378" spans="1:12" ht="13.5" customHeight="1" x14ac:dyDescent="0.2">
      <c r="A1378" s="193"/>
      <c r="B1378" s="132"/>
      <c r="C1378" s="132"/>
      <c r="D1378" s="132"/>
      <c r="E1378" s="132"/>
      <c r="F1378" s="132"/>
      <c r="G1378" s="132"/>
      <c r="H1378" s="132"/>
      <c r="I1378" s="132"/>
      <c r="J1378" s="132"/>
      <c r="K1378" s="132"/>
      <c r="L1378" s="132"/>
    </row>
    <row r="1379" spans="1:12" ht="13.5" customHeight="1" x14ac:dyDescent="0.2">
      <c r="A1379" s="193"/>
      <c r="B1379" s="132"/>
      <c r="C1379" s="132"/>
      <c r="D1379" s="132"/>
      <c r="E1379" s="132"/>
      <c r="F1379" s="132"/>
      <c r="G1379" s="132"/>
      <c r="H1379" s="132"/>
      <c r="I1379" s="132"/>
      <c r="J1379" s="132"/>
      <c r="K1379" s="132"/>
      <c r="L1379" s="132"/>
    </row>
    <row r="1380" spans="1:12" ht="13.5" customHeight="1" x14ac:dyDescent="0.2">
      <c r="A1380" s="193"/>
      <c r="B1380" s="132"/>
      <c r="C1380" s="132"/>
      <c r="D1380" s="132"/>
      <c r="E1380" s="132"/>
      <c r="F1380" s="132"/>
      <c r="G1380" s="132"/>
      <c r="H1380" s="132"/>
      <c r="I1380" s="132"/>
      <c r="J1380" s="132"/>
      <c r="K1380" s="132"/>
      <c r="L1380" s="132"/>
    </row>
    <row r="1381" spans="1:12" ht="13.5" customHeight="1" x14ac:dyDescent="0.2">
      <c r="A1381" s="193"/>
      <c r="B1381" s="132"/>
      <c r="C1381" s="132"/>
      <c r="D1381" s="132"/>
      <c r="E1381" s="132"/>
      <c r="F1381" s="132"/>
      <c r="G1381" s="132"/>
      <c r="H1381" s="132"/>
      <c r="I1381" s="132"/>
      <c r="J1381" s="132"/>
      <c r="K1381" s="132"/>
      <c r="L1381" s="132"/>
    </row>
    <row r="1382" spans="1:12" ht="13.5" customHeight="1" x14ac:dyDescent="0.2">
      <c r="A1382" s="193"/>
      <c r="B1382" s="132"/>
      <c r="C1382" s="132"/>
      <c r="D1382" s="132"/>
      <c r="E1382" s="132"/>
      <c r="F1382" s="132"/>
      <c r="G1382" s="132"/>
      <c r="H1382" s="132"/>
      <c r="I1382" s="132"/>
      <c r="J1382" s="132"/>
      <c r="K1382" s="132"/>
      <c r="L1382" s="132"/>
    </row>
    <row r="1383" spans="1:12" ht="13.5" customHeight="1" x14ac:dyDescent="0.2">
      <c r="A1383" s="193"/>
      <c r="B1383" s="132"/>
      <c r="C1383" s="132"/>
      <c r="D1383" s="132"/>
      <c r="E1383" s="132"/>
      <c r="F1383" s="132"/>
      <c r="G1383" s="132"/>
      <c r="H1383" s="132"/>
      <c r="I1383" s="132"/>
      <c r="J1383" s="132"/>
      <c r="K1383" s="132"/>
      <c r="L1383" s="132"/>
    </row>
    <row r="1384" spans="1:12" ht="13.5" customHeight="1" x14ac:dyDescent="0.2">
      <c r="A1384" s="193"/>
      <c r="B1384" s="132"/>
      <c r="C1384" s="132"/>
      <c r="D1384" s="132"/>
      <c r="E1384" s="132"/>
      <c r="F1384" s="132"/>
      <c r="G1384" s="132"/>
      <c r="H1384" s="132"/>
      <c r="I1384" s="132"/>
      <c r="J1384" s="132"/>
      <c r="K1384" s="132"/>
      <c r="L1384" s="132"/>
    </row>
    <row r="1385" spans="1:12" ht="13.5" customHeight="1" x14ac:dyDescent="0.2">
      <c r="A1385" s="193"/>
      <c r="B1385" s="132"/>
      <c r="C1385" s="132"/>
      <c r="D1385" s="132"/>
      <c r="E1385" s="132"/>
      <c r="F1385" s="132"/>
      <c r="G1385" s="132"/>
      <c r="H1385" s="132"/>
      <c r="I1385" s="132"/>
      <c r="J1385" s="132"/>
      <c r="K1385" s="132"/>
      <c r="L1385" s="132"/>
    </row>
    <row r="1386" spans="1:12" ht="13.5" customHeight="1" x14ac:dyDescent="0.2">
      <c r="A1386" s="193"/>
      <c r="B1386" s="132"/>
      <c r="C1386" s="132"/>
      <c r="D1386" s="132"/>
      <c r="E1386" s="132"/>
      <c r="F1386" s="132"/>
      <c r="G1386" s="132"/>
      <c r="H1386" s="132"/>
      <c r="I1386" s="132"/>
      <c r="J1386" s="132"/>
      <c r="K1386" s="132"/>
      <c r="L1386" s="132"/>
    </row>
    <row r="1387" spans="1:12" ht="13.5" customHeight="1" x14ac:dyDescent="0.2">
      <c r="A1387" s="193"/>
      <c r="B1387" s="132"/>
      <c r="C1387" s="132"/>
      <c r="D1387" s="132"/>
      <c r="E1387" s="132"/>
      <c r="F1387" s="132"/>
      <c r="G1387" s="132"/>
      <c r="H1387" s="132"/>
      <c r="I1387" s="132"/>
      <c r="J1387" s="132"/>
      <c r="K1387" s="132"/>
      <c r="L1387" s="132"/>
    </row>
    <row r="1388" spans="1:12" ht="13.5" customHeight="1" x14ac:dyDescent="0.2">
      <c r="A1388" s="193"/>
      <c r="B1388" s="132"/>
      <c r="C1388" s="132"/>
      <c r="D1388" s="132"/>
      <c r="E1388" s="132"/>
      <c r="F1388" s="132"/>
      <c r="G1388" s="132"/>
      <c r="H1388" s="132"/>
      <c r="I1388" s="132"/>
      <c r="J1388" s="132"/>
      <c r="K1388" s="132"/>
      <c r="L1388" s="132"/>
    </row>
    <row r="1389" spans="1:12" ht="13.5" customHeight="1" x14ac:dyDescent="0.2">
      <c r="A1389" s="193"/>
      <c r="B1389" s="132"/>
      <c r="C1389" s="132"/>
      <c r="D1389" s="132"/>
      <c r="E1389" s="132"/>
      <c r="F1389" s="132"/>
      <c r="G1389" s="132"/>
      <c r="H1389" s="132"/>
      <c r="I1389" s="132"/>
      <c r="J1389" s="132"/>
      <c r="K1389" s="132"/>
      <c r="L1389" s="132"/>
    </row>
    <row r="1390" spans="1:12" ht="13.5" customHeight="1" x14ac:dyDescent="0.2">
      <c r="A1390" s="193"/>
      <c r="B1390" s="132"/>
      <c r="C1390" s="132"/>
      <c r="D1390" s="132"/>
      <c r="E1390" s="132"/>
      <c r="F1390" s="132"/>
      <c r="G1390" s="132"/>
      <c r="H1390" s="132"/>
      <c r="I1390" s="132"/>
      <c r="J1390" s="132"/>
      <c r="K1390" s="132"/>
      <c r="L1390" s="132"/>
    </row>
    <row r="1391" spans="1:12" ht="13.5" customHeight="1" x14ac:dyDescent="0.2">
      <c r="A1391" s="193"/>
      <c r="B1391" s="132"/>
      <c r="C1391" s="132"/>
      <c r="D1391" s="132"/>
      <c r="E1391" s="132"/>
      <c r="F1391" s="132"/>
      <c r="G1391" s="132"/>
      <c r="H1391" s="132"/>
      <c r="I1391" s="132"/>
      <c r="J1391" s="132"/>
      <c r="K1391" s="132"/>
      <c r="L1391" s="132"/>
    </row>
    <row r="1392" spans="1:12" ht="13.5" customHeight="1" x14ac:dyDescent="0.2">
      <c r="A1392" s="193"/>
      <c r="B1392" s="132"/>
      <c r="C1392" s="132"/>
      <c r="D1392" s="132"/>
      <c r="E1392" s="132"/>
      <c r="F1392" s="132"/>
      <c r="G1392" s="132"/>
      <c r="H1392" s="132"/>
      <c r="I1392" s="132"/>
      <c r="J1392" s="132"/>
      <c r="K1392" s="132"/>
      <c r="L1392" s="132"/>
    </row>
    <row r="1393" spans="1:12" ht="13.5" customHeight="1" x14ac:dyDescent="0.2">
      <c r="A1393" s="193"/>
      <c r="B1393" s="132"/>
      <c r="C1393" s="132"/>
      <c r="D1393" s="132"/>
      <c r="E1393" s="132"/>
      <c r="F1393" s="132"/>
      <c r="G1393" s="132"/>
      <c r="H1393" s="132"/>
      <c r="I1393" s="132"/>
      <c r="J1393" s="132"/>
      <c r="K1393" s="132"/>
      <c r="L1393" s="132"/>
    </row>
    <row r="1394" spans="1:12" ht="13.5" customHeight="1" x14ac:dyDescent="0.2">
      <c r="A1394" s="193"/>
      <c r="B1394" s="132"/>
      <c r="C1394" s="132"/>
      <c r="D1394" s="132"/>
      <c r="E1394" s="132"/>
      <c r="F1394" s="132"/>
      <c r="G1394" s="132"/>
      <c r="H1394" s="132"/>
      <c r="I1394" s="132"/>
      <c r="J1394" s="132"/>
      <c r="K1394" s="132"/>
      <c r="L1394" s="132"/>
    </row>
    <row r="1395" spans="1:12" ht="13.5" customHeight="1" x14ac:dyDescent="0.2">
      <c r="A1395" s="193"/>
      <c r="B1395" s="132"/>
      <c r="C1395" s="132"/>
      <c r="D1395" s="132"/>
      <c r="E1395" s="132"/>
      <c r="F1395" s="132"/>
      <c r="G1395" s="132"/>
      <c r="H1395" s="132"/>
      <c r="I1395" s="132"/>
      <c r="J1395" s="132"/>
      <c r="K1395" s="132"/>
      <c r="L1395" s="132"/>
    </row>
    <row r="1396" spans="1:12" ht="13.5" customHeight="1" x14ac:dyDescent="0.2">
      <c r="A1396" s="193"/>
      <c r="B1396" s="132"/>
      <c r="C1396" s="132"/>
      <c r="D1396" s="132"/>
      <c r="E1396" s="132"/>
      <c r="F1396" s="132"/>
      <c r="G1396" s="132"/>
      <c r="H1396" s="132"/>
      <c r="I1396" s="132"/>
      <c r="J1396" s="132"/>
      <c r="K1396" s="132"/>
      <c r="L1396" s="132"/>
    </row>
    <row r="1397" spans="1:12" ht="13.5" customHeight="1" x14ac:dyDescent="0.2">
      <c r="A1397" s="193"/>
      <c r="B1397" s="132"/>
      <c r="C1397" s="132"/>
      <c r="D1397" s="132"/>
      <c r="E1397" s="132"/>
      <c r="F1397" s="132"/>
      <c r="G1397" s="132"/>
      <c r="H1397" s="132"/>
      <c r="I1397" s="132"/>
      <c r="J1397" s="132"/>
      <c r="K1397" s="132"/>
      <c r="L1397" s="132"/>
    </row>
    <row r="1398" spans="1:12" ht="13.5" customHeight="1" x14ac:dyDescent="0.2">
      <c r="A1398" s="193"/>
      <c r="B1398" s="132"/>
      <c r="C1398" s="132"/>
      <c r="D1398" s="132"/>
      <c r="E1398" s="132"/>
      <c r="F1398" s="132"/>
      <c r="G1398" s="132"/>
      <c r="H1398" s="132"/>
      <c r="I1398" s="132"/>
      <c r="J1398" s="132"/>
      <c r="K1398" s="132"/>
      <c r="L1398" s="132"/>
    </row>
    <row r="1399" spans="1:12" ht="13.5" customHeight="1" x14ac:dyDescent="0.2">
      <c r="A1399" s="193"/>
      <c r="B1399" s="132"/>
      <c r="C1399" s="132"/>
      <c r="D1399" s="132"/>
      <c r="E1399" s="132"/>
      <c r="F1399" s="132"/>
      <c r="G1399" s="132"/>
      <c r="H1399" s="132"/>
      <c r="I1399" s="132"/>
      <c r="J1399" s="132"/>
      <c r="K1399" s="132"/>
      <c r="L1399" s="132"/>
    </row>
    <row r="1400" spans="1:12" ht="13.5" customHeight="1" x14ac:dyDescent="0.2">
      <c r="A1400" s="193"/>
      <c r="B1400" s="132"/>
      <c r="C1400" s="132"/>
      <c r="D1400" s="132"/>
      <c r="E1400" s="132"/>
      <c r="F1400" s="132"/>
      <c r="G1400" s="132"/>
      <c r="H1400" s="132"/>
      <c r="I1400" s="132"/>
      <c r="J1400" s="132"/>
      <c r="K1400" s="132"/>
      <c r="L1400" s="132"/>
    </row>
    <row r="1401" spans="1:12" ht="13.5" customHeight="1" x14ac:dyDescent="0.2">
      <c r="A1401" s="193"/>
      <c r="B1401" s="132"/>
      <c r="C1401" s="132"/>
      <c r="D1401" s="132"/>
      <c r="E1401" s="132"/>
      <c r="F1401" s="132"/>
      <c r="G1401" s="132"/>
      <c r="H1401" s="132"/>
      <c r="I1401" s="132"/>
      <c r="J1401" s="132"/>
      <c r="K1401" s="132"/>
      <c r="L1401" s="132"/>
    </row>
    <row r="1402" spans="1:12" ht="13.5" customHeight="1" x14ac:dyDescent="0.2">
      <c r="A1402" s="193"/>
      <c r="B1402" s="132"/>
      <c r="C1402" s="132"/>
      <c r="D1402" s="132"/>
      <c r="E1402" s="132"/>
      <c r="F1402" s="132"/>
      <c r="G1402" s="132"/>
      <c r="H1402" s="132"/>
      <c r="I1402" s="132"/>
      <c r="J1402" s="132"/>
      <c r="K1402" s="132"/>
      <c r="L1402" s="132"/>
    </row>
    <row r="1403" spans="1:12" ht="13.5" customHeight="1" x14ac:dyDescent="0.2">
      <c r="A1403" s="193"/>
      <c r="B1403" s="132"/>
      <c r="C1403" s="132"/>
      <c r="D1403" s="132"/>
      <c r="E1403" s="132"/>
      <c r="F1403" s="132"/>
      <c r="G1403" s="132"/>
      <c r="H1403" s="132"/>
      <c r="I1403" s="132"/>
      <c r="J1403" s="132"/>
      <c r="K1403" s="132"/>
      <c r="L1403" s="132"/>
    </row>
    <row r="1404" spans="1:12" ht="13.5" customHeight="1" x14ac:dyDescent="0.2">
      <c r="A1404" s="193"/>
      <c r="B1404" s="132"/>
      <c r="C1404" s="132"/>
      <c r="D1404" s="132"/>
      <c r="E1404" s="132"/>
      <c r="F1404" s="132"/>
      <c r="G1404" s="132"/>
      <c r="H1404" s="132"/>
      <c r="I1404" s="132"/>
      <c r="J1404" s="132"/>
      <c r="K1404" s="132"/>
      <c r="L1404" s="132"/>
    </row>
    <row r="1405" spans="1:12" ht="13.5" customHeight="1" x14ac:dyDescent="0.2">
      <c r="A1405" s="193"/>
      <c r="B1405" s="132"/>
      <c r="C1405" s="132"/>
      <c r="D1405" s="132"/>
      <c r="E1405" s="132"/>
      <c r="F1405" s="132"/>
      <c r="G1405" s="132"/>
      <c r="H1405" s="132"/>
      <c r="I1405" s="132"/>
      <c r="J1405" s="132"/>
      <c r="K1405" s="132"/>
      <c r="L1405" s="132"/>
    </row>
    <row r="1406" spans="1:12" ht="13.5" customHeight="1" x14ac:dyDescent="0.2">
      <c r="A1406" s="193"/>
      <c r="B1406" s="132"/>
      <c r="C1406" s="132"/>
      <c r="D1406" s="132"/>
      <c r="E1406" s="132"/>
      <c r="F1406" s="132"/>
      <c r="G1406" s="132"/>
      <c r="H1406" s="132"/>
      <c r="I1406" s="132"/>
      <c r="J1406" s="132"/>
      <c r="K1406" s="132"/>
      <c r="L1406" s="132"/>
    </row>
    <row r="1407" spans="1:12" ht="13.5" customHeight="1" x14ac:dyDescent="0.2">
      <c r="A1407" s="193"/>
      <c r="B1407" s="132"/>
      <c r="C1407" s="132"/>
      <c r="D1407" s="132"/>
      <c r="E1407" s="132"/>
      <c r="F1407" s="132"/>
      <c r="G1407" s="132"/>
      <c r="H1407" s="132"/>
      <c r="I1407" s="132"/>
      <c r="J1407" s="132"/>
      <c r="K1407" s="132"/>
      <c r="L1407" s="132"/>
    </row>
    <row r="1408" spans="1:12" ht="13.5" customHeight="1" x14ac:dyDescent="0.2">
      <c r="A1408" s="193"/>
      <c r="B1408" s="132"/>
      <c r="C1408" s="132"/>
      <c r="D1408" s="132"/>
      <c r="E1408" s="132"/>
      <c r="F1408" s="132"/>
      <c r="G1408" s="132"/>
      <c r="H1408" s="132"/>
      <c r="I1408" s="132"/>
      <c r="J1408" s="132"/>
      <c r="K1408" s="132"/>
      <c r="L1408" s="132"/>
    </row>
    <row r="1409" spans="1:12" ht="13.5" customHeight="1" x14ac:dyDescent="0.2">
      <c r="A1409" s="193"/>
      <c r="B1409" s="132"/>
      <c r="C1409" s="132"/>
      <c r="D1409" s="132"/>
      <c r="E1409" s="132"/>
      <c r="F1409" s="132"/>
      <c r="G1409" s="132"/>
      <c r="H1409" s="132"/>
      <c r="I1409" s="132"/>
      <c r="J1409" s="132"/>
      <c r="K1409" s="132"/>
      <c r="L1409" s="132"/>
    </row>
    <row r="1410" spans="1:12" ht="13.5" customHeight="1" x14ac:dyDescent="0.2">
      <c r="A1410" s="193"/>
      <c r="B1410" s="132"/>
      <c r="C1410" s="132"/>
      <c r="D1410" s="132"/>
      <c r="E1410" s="132"/>
      <c r="F1410" s="132"/>
      <c r="G1410" s="132"/>
      <c r="H1410" s="132"/>
      <c r="I1410" s="132"/>
      <c r="J1410" s="132"/>
      <c r="K1410" s="132"/>
      <c r="L1410" s="132"/>
    </row>
    <row r="1411" spans="1:12" ht="13.5" customHeight="1" x14ac:dyDescent="0.2">
      <c r="A1411" s="193"/>
      <c r="B1411" s="132"/>
      <c r="C1411" s="132"/>
      <c r="D1411" s="132"/>
      <c r="E1411" s="132"/>
      <c r="F1411" s="132"/>
      <c r="G1411" s="132"/>
      <c r="H1411" s="132"/>
      <c r="I1411" s="132"/>
      <c r="J1411" s="132"/>
      <c r="K1411" s="132"/>
      <c r="L1411" s="132"/>
    </row>
    <row r="1412" spans="1:12" ht="13.5" customHeight="1" x14ac:dyDescent="0.2">
      <c r="A1412" s="193"/>
      <c r="B1412" s="132"/>
      <c r="C1412" s="132"/>
      <c r="D1412" s="132"/>
      <c r="E1412" s="132"/>
      <c r="F1412" s="132"/>
      <c r="G1412" s="132"/>
      <c r="H1412" s="132"/>
      <c r="I1412" s="132"/>
      <c r="J1412" s="132"/>
      <c r="K1412" s="132"/>
      <c r="L1412" s="132"/>
    </row>
    <row r="1413" spans="1:12" ht="13.5" customHeight="1" x14ac:dyDescent="0.2">
      <c r="A1413" s="193"/>
      <c r="B1413" s="132"/>
      <c r="C1413" s="132"/>
      <c r="D1413" s="132"/>
      <c r="E1413" s="132"/>
      <c r="F1413" s="132"/>
      <c r="G1413" s="132"/>
      <c r="H1413" s="132"/>
      <c r="I1413" s="132"/>
      <c r="J1413" s="132"/>
      <c r="K1413" s="132"/>
      <c r="L1413" s="132"/>
    </row>
    <row r="1414" spans="1:12" ht="13.5" customHeight="1" x14ac:dyDescent="0.2">
      <c r="A1414" s="193"/>
      <c r="B1414" s="132"/>
      <c r="C1414" s="132"/>
      <c r="D1414" s="132"/>
      <c r="E1414" s="132"/>
      <c r="F1414" s="132"/>
      <c r="G1414" s="132"/>
      <c r="H1414" s="132"/>
      <c r="I1414" s="132"/>
      <c r="J1414" s="132"/>
      <c r="K1414" s="132"/>
      <c r="L1414" s="132"/>
    </row>
    <row r="1415" spans="1:12" ht="13.5" customHeight="1" x14ac:dyDescent="0.2">
      <c r="A1415" s="193"/>
      <c r="B1415" s="132"/>
      <c r="C1415" s="132"/>
      <c r="D1415" s="132"/>
      <c r="E1415" s="132"/>
      <c r="F1415" s="132"/>
      <c r="G1415" s="132"/>
      <c r="H1415" s="132"/>
      <c r="I1415" s="132"/>
      <c r="J1415" s="132"/>
      <c r="K1415" s="132"/>
      <c r="L1415" s="132"/>
    </row>
    <row r="1416" spans="1:12" ht="13.5" customHeight="1" x14ac:dyDescent="0.2">
      <c r="A1416" s="193"/>
      <c r="B1416" s="132"/>
      <c r="C1416" s="132"/>
      <c r="D1416" s="132"/>
      <c r="E1416" s="132"/>
      <c r="F1416" s="132"/>
      <c r="G1416" s="132"/>
      <c r="H1416" s="132"/>
      <c r="I1416" s="132"/>
      <c r="J1416" s="132"/>
      <c r="K1416" s="132"/>
      <c r="L1416" s="132"/>
    </row>
    <row r="1417" spans="1:12" ht="13.5" customHeight="1" x14ac:dyDescent="0.2">
      <c r="A1417" s="193"/>
      <c r="B1417" s="132"/>
      <c r="C1417" s="132"/>
      <c r="D1417" s="132"/>
      <c r="E1417" s="132"/>
      <c r="F1417" s="132"/>
      <c r="G1417" s="132"/>
      <c r="H1417" s="132"/>
      <c r="I1417" s="132"/>
      <c r="J1417" s="132"/>
      <c r="K1417" s="132"/>
      <c r="L1417" s="132"/>
    </row>
    <row r="1418" spans="1:12" ht="13.5" customHeight="1" x14ac:dyDescent="0.2">
      <c r="A1418" s="193"/>
      <c r="B1418" s="132"/>
      <c r="C1418" s="132"/>
      <c r="D1418" s="132"/>
      <c r="E1418" s="132"/>
      <c r="F1418" s="132"/>
      <c r="G1418" s="132"/>
      <c r="H1418" s="132"/>
      <c r="I1418" s="132"/>
      <c r="J1418" s="132"/>
      <c r="K1418" s="132"/>
      <c r="L1418" s="132"/>
    </row>
    <row r="1419" spans="1:12" ht="13.5" customHeight="1" x14ac:dyDescent="0.2">
      <c r="A1419" s="193"/>
      <c r="B1419" s="132"/>
      <c r="C1419" s="132"/>
      <c r="D1419" s="132"/>
      <c r="E1419" s="132"/>
      <c r="F1419" s="132"/>
      <c r="G1419" s="132"/>
      <c r="H1419" s="132"/>
      <c r="I1419" s="132"/>
      <c r="J1419" s="132"/>
      <c r="K1419" s="132"/>
      <c r="L1419" s="132"/>
    </row>
    <row r="1420" spans="1:12" ht="13.5" customHeight="1" x14ac:dyDescent="0.2">
      <c r="A1420" s="193"/>
      <c r="B1420" s="132"/>
      <c r="C1420" s="132"/>
      <c r="D1420" s="132"/>
      <c r="E1420" s="132"/>
      <c r="F1420" s="132"/>
      <c r="G1420" s="132"/>
      <c r="H1420" s="132"/>
      <c r="I1420" s="132"/>
      <c r="J1420" s="132"/>
      <c r="K1420" s="132"/>
      <c r="L1420" s="132"/>
    </row>
    <row r="1421" spans="1:12" ht="13.5" customHeight="1" x14ac:dyDescent="0.2">
      <c r="A1421" s="193"/>
      <c r="B1421" s="132"/>
      <c r="C1421" s="132"/>
      <c r="D1421" s="132"/>
      <c r="E1421" s="132"/>
      <c r="F1421" s="132"/>
      <c r="G1421" s="132"/>
      <c r="H1421" s="132"/>
      <c r="I1421" s="132"/>
      <c r="J1421" s="132"/>
      <c r="K1421" s="132"/>
      <c r="L1421" s="132"/>
    </row>
    <row r="1422" spans="1:12" ht="13.5" customHeight="1" x14ac:dyDescent="0.2">
      <c r="A1422" s="193"/>
      <c r="B1422" s="132"/>
      <c r="C1422" s="132"/>
      <c r="D1422" s="132"/>
      <c r="E1422" s="132"/>
      <c r="F1422" s="132"/>
      <c r="G1422" s="132"/>
      <c r="H1422" s="132"/>
      <c r="I1422" s="132"/>
      <c r="J1422" s="132"/>
      <c r="K1422" s="132"/>
      <c r="L1422" s="132"/>
    </row>
    <row r="1423" spans="1:12" ht="13.5" customHeight="1" x14ac:dyDescent="0.2">
      <c r="A1423" s="193"/>
      <c r="B1423" s="132"/>
      <c r="C1423" s="132"/>
      <c r="D1423" s="132"/>
      <c r="E1423" s="132"/>
      <c r="F1423" s="132"/>
      <c r="G1423" s="132"/>
      <c r="H1423" s="132"/>
      <c r="I1423" s="132"/>
      <c r="J1423" s="132"/>
      <c r="K1423" s="132"/>
      <c r="L1423" s="132"/>
    </row>
    <row r="1424" spans="1:12" ht="13.5" customHeight="1" x14ac:dyDescent="0.2">
      <c r="A1424" s="193"/>
      <c r="B1424" s="132"/>
      <c r="C1424" s="132"/>
      <c r="D1424" s="132"/>
      <c r="E1424" s="132"/>
      <c r="F1424" s="132"/>
      <c r="G1424" s="132"/>
      <c r="H1424" s="132"/>
      <c r="I1424" s="132"/>
      <c r="J1424" s="132"/>
      <c r="K1424" s="132"/>
      <c r="L1424" s="132"/>
    </row>
    <row r="1425" spans="1:12" ht="13.5" customHeight="1" x14ac:dyDescent="0.2">
      <c r="A1425" s="193"/>
      <c r="B1425" s="132"/>
      <c r="C1425" s="132"/>
      <c r="D1425" s="132"/>
      <c r="E1425" s="132"/>
      <c r="F1425" s="132"/>
      <c r="G1425" s="132"/>
      <c r="H1425" s="132"/>
      <c r="I1425" s="132"/>
      <c r="J1425" s="132"/>
      <c r="K1425" s="132"/>
      <c r="L1425" s="132"/>
    </row>
    <row r="1426" spans="1:12" ht="13.5" customHeight="1" x14ac:dyDescent="0.2">
      <c r="A1426" s="193"/>
      <c r="B1426" s="132"/>
      <c r="C1426" s="132"/>
      <c r="D1426" s="132"/>
      <c r="E1426" s="132"/>
      <c r="F1426" s="132"/>
      <c r="G1426" s="132"/>
      <c r="H1426" s="132"/>
      <c r="I1426" s="132"/>
      <c r="J1426" s="132"/>
      <c r="K1426" s="132"/>
      <c r="L1426" s="132"/>
    </row>
    <row r="1427" spans="1:12" ht="13.5" customHeight="1" x14ac:dyDescent="0.2">
      <c r="A1427" s="193"/>
      <c r="B1427" s="132"/>
      <c r="C1427" s="132"/>
      <c r="D1427" s="132"/>
      <c r="E1427" s="132"/>
      <c r="F1427" s="132"/>
      <c r="G1427" s="132"/>
      <c r="H1427" s="132"/>
      <c r="I1427" s="132"/>
      <c r="J1427" s="132"/>
      <c r="K1427" s="132"/>
      <c r="L1427" s="132"/>
    </row>
    <row r="1428" spans="1:12" ht="13.5" customHeight="1" x14ac:dyDescent="0.2">
      <c r="A1428" s="193"/>
      <c r="B1428" s="132"/>
      <c r="C1428" s="132"/>
      <c r="D1428" s="132"/>
      <c r="E1428" s="132"/>
      <c r="F1428" s="132"/>
      <c r="G1428" s="132"/>
      <c r="H1428" s="132"/>
      <c r="I1428" s="132"/>
      <c r="J1428" s="132"/>
      <c r="K1428" s="132"/>
      <c r="L1428" s="132"/>
    </row>
    <row r="1429" spans="1:12" ht="13.5" customHeight="1" x14ac:dyDescent="0.2">
      <c r="A1429" s="193"/>
      <c r="B1429" s="132"/>
      <c r="C1429" s="132"/>
      <c r="D1429" s="132"/>
      <c r="E1429" s="132"/>
      <c r="F1429" s="132"/>
      <c r="G1429" s="132"/>
      <c r="H1429" s="132"/>
      <c r="I1429" s="132"/>
      <c r="J1429" s="132"/>
      <c r="K1429" s="132"/>
      <c r="L1429" s="132"/>
    </row>
    <row r="1430" spans="1:12" ht="13.5" customHeight="1" x14ac:dyDescent="0.2">
      <c r="A1430" s="193"/>
      <c r="B1430" s="132"/>
      <c r="C1430" s="132"/>
      <c r="D1430" s="132"/>
      <c r="E1430" s="132"/>
      <c r="F1430" s="132"/>
      <c r="G1430" s="132"/>
      <c r="H1430" s="132"/>
      <c r="I1430" s="132"/>
      <c r="J1430" s="132"/>
      <c r="K1430" s="132"/>
      <c r="L1430" s="132"/>
    </row>
    <row r="1431" spans="1:12" ht="13.5" customHeight="1" x14ac:dyDescent="0.2">
      <c r="A1431" s="193"/>
      <c r="B1431" s="132"/>
      <c r="C1431" s="132"/>
      <c r="D1431" s="132"/>
      <c r="E1431" s="132"/>
      <c r="F1431" s="132"/>
      <c r="G1431" s="132"/>
      <c r="H1431" s="132"/>
      <c r="I1431" s="132"/>
      <c r="J1431" s="132"/>
      <c r="K1431" s="132"/>
      <c r="L1431" s="132"/>
    </row>
    <row r="1432" spans="1:12" ht="13.5" customHeight="1" x14ac:dyDescent="0.2">
      <c r="A1432" s="193"/>
      <c r="B1432" s="132"/>
      <c r="C1432" s="132"/>
      <c r="D1432" s="132"/>
      <c r="E1432" s="132"/>
      <c r="F1432" s="132"/>
      <c r="G1432" s="132"/>
      <c r="H1432" s="132"/>
      <c r="I1432" s="132"/>
      <c r="J1432" s="132"/>
      <c r="K1432" s="132"/>
      <c r="L1432" s="132"/>
    </row>
    <row r="1433" spans="1:12" ht="13.5" customHeight="1" x14ac:dyDescent="0.2">
      <c r="A1433" s="193"/>
      <c r="B1433" s="132"/>
      <c r="C1433" s="132"/>
      <c r="D1433" s="132"/>
      <c r="E1433" s="132"/>
      <c r="F1433" s="132"/>
      <c r="G1433" s="132"/>
      <c r="H1433" s="132"/>
      <c r="I1433" s="132"/>
      <c r="J1433" s="132"/>
      <c r="K1433" s="132"/>
      <c r="L1433" s="132"/>
    </row>
    <row r="1434" spans="1:12" ht="13.5" customHeight="1" x14ac:dyDescent="0.2">
      <c r="A1434" s="193"/>
      <c r="B1434" s="132"/>
      <c r="C1434" s="132"/>
      <c r="D1434" s="132"/>
      <c r="E1434" s="132"/>
      <c r="F1434" s="132"/>
      <c r="G1434" s="132"/>
      <c r="H1434" s="132"/>
      <c r="I1434" s="132"/>
      <c r="J1434" s="132"/>
      <c r="K1434" s="132"/>
      <c r="L1434" s="132"/>
    </row>
    <row r="1435" spans="1:12" ht="13.5" customHeight="1" x14ac:dyDescent="0.2">
      <c r="A1435" s="193"/>
      <c r="B1435" s="132"/>
      <c r="C1435" s="132"/>
      <c r="D1435" s="132"/>
      <c r="E1435" s="132"/>
      <c r="F1435" s="132"/>
      <c r="G1435" s="132"/>
      <c r="H1435" s="132"/>
      <c r="I1435" s="132"/>
      <c r="J1435" s="132"/>
      <c r="K1435" s="132"/>
      <c r="L1435" s="132"/>
    </row>
    <row r="1436" spans="1:12" ht="13.5" customHeight="1" x14ac:dyDescent="0.2">
      <c r="A1436" s="193"/>
      <c r="B1436" s="132"/>
      <c r="C1436" s="132"/>
      <c r="D1436" s="132"/>
      <c r="E1436" s="132"/>
      <c r="F1436" s="132"/>
      <c r="G1436" s="132"/>
      <c r="H1436" s="132"/>
      <c r="I1436" s="132"/>
      <c r="J1436" s="132"/>
      <c r="K1436" s="132"/>
      <c r="L1436" s="132"/>
    </row>
    <row r="1437" spans="1:12" ht="13.5" customHeight="1" x14ac:dyDescent="0.2">
      <c r="A1437" s="193"/>
      <c r="B1437" s="132"/>
      <c r="C1437" s="132"/>
      <c r="D1437" s="132"/>
      <c r="E1437" s="132"/>
      <c r="F1437" s="132"/>
      <c r="G1437" s="132"/>
      <c r="H1437" s="132"/>
      <c r="I1437" s="132"/>
      <c r="J1437" s="132"/>
      <c r="K1437" s="132"/>
      <c r="L1437" s="132"/>
    </row>
    <row r="1438" spans="1:12" ht="13.5" customHeight="1" x14ac:dyDescent="0.2">
      <c r="A1438" s="193"/>
      <c r="B1438" s="132"/>
      <c r="C1438" s="132"/>
      <c r="D1438" s="132"/>
      <c r="E1438" s="132"/>
      <c r="F1438" s="132"/>
      <c r="G1438" s="132"/>
      <c r="H1438" s="132"/>
      <c r="I1438" s="132"/>
      <c r="J1438" s="132"/>
      <c r="K1438" s="132"/>
      <c r="L1438" s="132"/>
    </row>
    <row r="1439" spans="1:12" ht="13.5" customHeight="1" x14ac:dyDescent="0.2">
      <c r="A1439" s="193"/>
      <c r="B1439" s="132"/>
      <c r="C1439" s="132"/>
      <c r="D1439" s="132"/>
      <c r="E1439" s="132"/>
      <c r="F1439" s="132"/>
      <c r="G1439" s="132"/>
      <c r="H1439" s="132"/>
      <c r="I1439" s="132"/>
      <c r="J1439" s="132"/>
      <c r="K1439" s="132"/>
      <c r="L1439" s="132"/>
    </row>
    <row r="1440" spans="1:12" ht="13.5" customHeight="1" x14ac:dyDescent="0.2">
      <c r="A1440" s="193"/>
      <c r="B1440" s="132"/>
      <c r="C1440" s="132"/>
      <c r="D1440" s="132"/>
      <c r="E1440" s="132"/>
      <c r="F1440" s="132"/>
      <c r="G1440" s="132"/>
      <c r="H1440" s="132"/>
      <c r="I1440" s="132"/>
      <c r="J1440" s="132"/>
      <c r="K1440" s="132"/>
      <c r="L1440" s="132"/>
    </row>
    <row r="1441" spans="1:12" ht="13.5" customHeight="1" x14ac:dyDescent="0.2">
      <c r="A1441" s="193"/>
      <c r="B1441" s="132"/>
      <c r="C1441" s="132"/>
      <c r="D1441" s="132"/>
      <c r="E1441" s="132"/>
      <c r="F1441" s="132"/>
      <c r="G1441" s="132"/>
      <c r="H1441" s="132"/>
      <c r="I1441" s="132"/>
      <c r="J1441" s="132"/>
      <c r="K1441" s="132"/>
      <c r="L1441" s="132"/>
    </row>
    <row r="1442" spans="1:12" ht="13.5" customHeight="1" x14ac:dyDescent="0.2">
      <c r="A1442" s="193"/>
      <c r="B1442" s="132"/>
      <c r="C1442" s="132"/>
      <c r="D1442" s="132"/>
      <c r="E1442" s="132"/>
      <c r="F1442" s="132"/>
      <c r="G1442" s="132"/>
      <c r="H1442" s="132"/>
      <c r="I1442" s="132"/>
      <c r="J1442" s="132"/>
      <c r="K1442" s="132"/>
      <c r="L1442" s="132"/>
    </row>
    <row r="1443" spans="1:12" ht="13.5" customHeight="1" x14ac:dyDescent="0.2">
      <c r="A1443" s="193"/>
      <c r="B1443" s="132"/>
      <c r="C1443" s="132"/>
      <c r="D1443" s="132"/>
      <c r="E1443" s="132"/>
      <c r="F1443" s="132"/>
      <c r="G1443" s="132"/>
      <c r="H1443" s="132"/>
      <c r="I1443" s="132"/>
      <c r="J1443" s="132"/>
      <c r="K1443" s="132"/>
      <c r="L1443" s="132"/>
    </row>
    <row r="1444" spans="1:12" ht="13.5" customHeight="1" x14ac:dyDescent="0.2">
      <c r="A1444" s="193"/>
      <c r="B1444" s="132"/>
      <c r="C1444" s="132"/>
      <c r="D1444" s="132"/>
      <c r="E1444" s="132"/>
      <c r="F1444" s="132"/>
      <c r="G1444" s="132"/>
      <c r="H1444" s="132"/>
      <c r="I1444" s="132"/>
      <c r="J1444" s="132"/>
      <c r="K1444" s="132"/>
      <c r="L1444" s="132"/>
    </row>
    <row r="1445" spans="1:12" ht="13.5" customHeight="1" x14ac:dyDescent="0.2">
      <c r="A1445" s="193"/>
      <c r="B1445" s="132"/>
      <c r="C1445" s="132"/>
      <c r="D1445" s="132"/>
      <c r="E1445" s="132"/>
      <c r="F1445" s="132"/>
      <c r="G1445" s="132"/>
      <c r="H1445" s="132"/>
      <c r="I1445" s="132"/>
      <c r="J1445" s="132"/>
      <c r="K1445" s="132"/>
      <c r="L1445" s="132"/>
    </row>
    <row r="1446" spans="1:12" ht="13.5" customHeight="1" x14ac:dyDescent="0.2">
      <c r="A1446" s="193"/>
      <c r="B1446" s="132"/>
      <c r="C1446" s="132"/>
      <c r="D1446" s="132"/>
      <c r="E1446" s="132"/>
      <c r="F1446" s="132"/>
      <c r="G1446" s="132"/>
      <c r="H1446" s="132"/>
      <c r="I1446" s="132"/>
      <c r="J1446" s="132"/>
      <c r="K1446" s="132"/>
      <c r="L1446" s="132"/>
    </row>
    <row r="1447" spans="1:12" ht="13.5" customHeight="1" x14ac:dyDescent="0.2">
      <c r="A1447" s="193"/>
      <c r="B1447" s="132"/>
      <c r="C1447" s="132"/>
      <c r="D1447" s="132"/>
      <c r="E1447" s="132"/>
      <c r="F1447" s="132"/>
      <c r="G1447" s="132"/>
      <c r="H1447" s="132"/>
      <c r="I1447" s="132"/>
      <c r="J1447" s="132"/>
      <c r="K1447" s="132"/>
      <c r="L1447" s="132"/>
    </row>
    <row r="1448" spans="1:12" ht="13.5" customHeight="1" x14ac:dyDescent="0.2">
      <c r="A1448" s="193"/>
      <c r="B1448" s="132"/>
      <c r="C1448" s="132"/>
      <c r="D1448" s="132"/>
      <c r="E1448" s="132"/>
      <c r="F1448" s="132"/>
      <c r="G1448" s="132"/>
      <c r="H1448" s="132"/>
      <c r="I1448" s="132"/>
      <c r="J1448" s="132"/>
      <c r="K1448" s="132"/>
      <c r="L1448" s="132"/>
    </row>
    <row r="1449" spans="1:12" ht="13.5" customHeight="1" x14ac:dyDescent="0.2">
      <c r="A1449" s="193"/>
      <c r="B1449" s="132"/>
      <c r="C1449" s="132"/>
      <c r="D1449" s="132"/>
      <c r="E1449" s="132"/>
      <c r="F1449" s="132"/>
      <c r="G1449" s="132"/>
      <c r="H1449" s="132"/>
      <c r="I1449" s="132"/>
      <c r="J1449" s="132"/>
      <c r="K1449" s="132"/>
      <c r="L1449" s="132"/>
    </row>
    <row r="1450" spans="1:12" ht="13.5" customHeight="1" x14ac:dyDescent="0.2">
      <c r="A1450" s="193"/>
      <c r="B1450" s="132"/>
      <c r="C1450" s="132"/>
      <c r="D1450" s="132"/>
      <c r="E1450" s="132"/>
      <c r="F1450" s="132"/>
      <c r="G1450" s="132"/>
      <c r="H1450" s="132"/>
      <c r="I1450" s="132"/>
      <c r="J1450" s="132"/>
      <c r="K1450" s="132"/>
      <c r="L1450" s="132"/>
    </row>
    <row r="1451" spans="1:12" ht="13.5" customHeight="1" x14ac:dyDescent="0.2">
      <c r="A1451" s="193"/>
      <c r="B1451" s="132"/>
      <c r="C1451" s="132"/>
      <c r="D1451" s="132"/>
      <c r="E1451" s="132"/>
      <c r="F1451" s="132"/>
      <c r="G1451" s="132"/>
      <c r="H1451" s="132"/>
      <c r="I1451" s="132"/>
      <c r="J1451" s="132"/>
      <c r="K1451" s="132"/>
      <c r="L1451" s="132"/>
    </row>
    <row r="1452" spans="1:12" ht="13.5" customHeight="1" x14ac:dyDescent="0.2">
      <c r="A1452" s="193"/>
      <c r="B1452" s="132"/>
      <c r="C1452" s="132"/>
      <c r="D1452" s="132"/>
      <c r="E1452" s="132"/>
      <c r="F1452" s="132"/>
      <c r="G1452" s="132"/>
      <c r="H1452" s="132"/>
      <c r="I1452" s="132"/>
      <c r="J1452" s="132"/>
      <c r="K1452" s="132"/>
      <c r="L1452" s="132"/>
    </row>
    <row r="1453" spans="1:12" ht="13.5" customHeight="1" x14ac:dyDescent="0.2">
      <c r="A1453" s="193"/>
      <c r="B1453" s="132"/>
      <c r="C1453" s="132"/>
      <c r="D1453" s="132"/>
      <c r="E1453" s="132"/>
      <c r="F1453" s="132"/>
      <c r="G1453" s="132"/>
      <c r="H1453" s="132"/>
      <c r="I1453" s="132"/>
      <c r="J1453" s="132"/>
      <c r="K1453" s="132"/>
      <c r="L1453" s="132"/>
    </row>
    <row r="1454" spans="1:12" ht="13.5" customHeight="1" x14ac:dyDescent="0.2">
      <c r="A1454" s="193"/>
      <c r="B1454" s="132"/>
      <c r="C1454" s="132"/>
      <c r="D1454" s="132"/>
      <c r="E1454" s="132"/>
      <c r="F1454" s="132"/>
      <c r="G1454" s="132"/>
      <c r="H1454" s="132"/>
      <c r="I1454" s="132"/>
      <c r="J1454" s="132"/>
      <c r="K1454" s="132"/>
      <c r="L1454" s="132"/>
    </row>
    <row r="1455" spans="1:12" ht="13.5" customHeight="1" x14ac:dyDescent="0.2">
      <c r="A1455" s="193"/>
      <c r="B1455" s="132"/>
      <c r="C1455" s="132"/>
      <c r="D1455" s="132"/>
      <c r="E1455" s="132"/>
      <c r="F1455" s="132"/>
      <c r="G1455" s="132"/>
      <c r="H1455" s="132"/>
      <c r="I1455" s="132"/>
      <c r="J1455" s="132"/>
      <c r="K1455" s="132"/>
      <c r="L1455" s="132"/>
    </row>
    <row r="1456" spans="1:12" ht="13.5" customHeight="1" x14ac:dyDescent="0.2">
      <c r="A1456" s="193"/>
      <c r="B1456" s="132"/>
      <c r="C1456" s="132"/>
      <c r="D1456" s="132"/>
      <c r="E1456" s="132"/>
      <c r="F1456" s="132"/>
      <c r="G1456" s="132"/>
      <c r="H1456" s="132"/>
      <c r="I1456" s="132"/>
      <c r="J1456" s="132"/>
      <c r="K1456" s="132"/>
      <c r="L1456" s="132"/>
    </row>
    <row r="1457" spans="1:12" ht="13.5" customHeight="1" x14ac:dyDescent="0.2">
      <c r="A1457" s="193"/>
      <c r="B1457" s="132"/>
      <c r="C1457" s="132"/>
      <c r="D1457" s="132"/>
      <c r="E1457" s="132"/>
      <c r="F1457" s="132"/>
      <c r="G1457" s="132"/>
      <c r="H1457" s="132"/>
      <c r="I1457" s="132"/>
      <c r="J1457" s="132"/>
      <c r="K1457" s="132"/>
      <c r="L1457" s="132"/>
    </row>
    <row r="1458" spans="1:12" ht="13.5" customHeight="1" x14ac:dyDescent="0.2">
      <c r="A1458" s="193"/>
      <c r="B1458" s="132"/>
      <c r="C1458" s="132"/>
      <c r="D1458" s="132"/>
      <c r="E1458" s="132"/>
      <c r="F1458" s="132"/>
      <c r="G1458" s="132"/>
      <c r="H1458" s="132"/>
      <c r="I1458" s="132"/>
      <c r="J1458" s="132"/>
      <c r="K1458" s="132"/>
      <c r="L1458" s="132"/>
    </row>
    <row r="1459" spans="1:12" ht="13.5" customHeight="1" x14ac:dyDescent="0.2">
      <c r="A1459" s="193"/>
      <c r="B1459" s="132"/>
      <c r="C1459" s="132"/>
      <c r="D1459" s="132"/>
      <c r="E1459" s="132"/>
      <c r="F1459" s="132"/>
      <c r="G1459" s="132"/>
      <c r="H1459" s="132"/>
      <c r="I1459" s="132"/>
      <c r="J1459" s="132"/>
      <c r="K1459" s="132"/>
      <c r="L1459" s="132"/>
    </row>
    <row r="1460" spans="1:12" ht="13.5" customHeight="1" x14ac:dyDescent="0.2">
      <c r="A1460" s="193"/>
      <c r="B1460" s="132"/>
      <c r="C1460" s="132"/>
      <c r="D1460" s="132"/>
      <c r="E1460" s="132"/>
      <c r="F1460" s="132"/>
      <c r="G1460" s="132"/>
      <c r="H1460" s="132"/>
      <c r="I1460" s="132"/>
      <c r="J1460" s="132"/>
      <c r="K1460" s="132"/>
      <c r="L1460" s="132"/>
    </row>
    <row r="1461" spans="1:12" ht="13.5" customHeight="1" x14ac:dyDescent="0.2">
      <c r="A1461" s="193"/>
      <c r="B1461" s="132"/>
      <c r="C1461" s="132"/>
      <c r="D1461" s="132"/>
      <c r="E1461" s="132"/>
      <c r="F1461" s="132"/>
      <c r="G1461" s="132"/>
      <c r="H1461" s="132"/>
      <c r="I1461" s="132"/>
      <c r="J1461" s="132"/>
      <c r="K1461" s="132"/>
      <c r="L1461" s="132"/>
    </row>
    <row r="1462" spans="1:12" ht="13.5" customHeight="1" x14ac:dyDescent="0.2">
      <c r="A1462" s="193"/>
      <c r="B1462" s="132"/>
      <c r="C1462" s="132"/>
      <c r="D1462" s="132"/>
      <c r="E1462" s="132"/>
      <c r="F1462" s="132"/>
      <c r="G1462" s="132"/>
      <c r="H1462" s="132"/>
      <c r="I1462" s="132"/>
      <c r="J1462" s="132"/>
      <c r="K1462" s="132"/>
      <c r="L1462" s="132"/>
    </row>
    <row r="1463" spans="1:12" ht="13.5" customHeight="1" x14ac:dyDescent="0.2">
      <c r="A1463" s="193"/>
      <c r="B1463" s="132"/>
      <c r="C1463" s="132"/>
      <c r="D1463" s="132"/>
      <c r="E1463" s="132"/>
      <c r="F1463" s="132"/>
      <c r="G1463" s="132"/>
      <c r="H1463" s="132"/>
      <c r="I1463" s="132"/>
      <c r="J1463" s="132"/>
      <c r="K1463" s="132"/>
      <c r="L1463" s="132"/>
    </row>
    <row r="1464" spans="1:12" ht="13.5" customHeight="1" x14ac:dyDescent="0.2">
      <c r="A1464" s="193"/>
      <c r="B1464" s="132"/>
      <c r="C1464" s="132"/>
      <c r="D1464" s="132"/>
      <c r="E1464" s="132"/>
      <c r="F1464" s="132"/>
      <c r="G1464" s="132"/>
      <c r="H1464" s="132"/>
      <c r="I1464" s="132"/>
      <c r="J1464" s="132"/>
      <c r="K1464" s="132"/>
      <c r="L1464" s="132"/>
    </row>
    <row r="1465" spans="1:12" ht="13.5" customHeight="1" x14ac:dyDescent="0.2">
      <c r="A1465" s="193"/>
      <c r="B1465" s="132"/>
      <c r="C1465" s="132"/>
      <c r="D1465" s="132"/>
      <c r="E1465" s="132"/>
      <c r="F1465" s="132"/>
      <c r="G1465" s="132"/>
      <c r="H1465" s="132"/>
      <c r="I1465" s="132"/>
      <c r="J1465" s="132"/>
      <c r="K1465" s="132"/>
      <c r="L1465" s="132"/>
    </row>
    <row r="1466" spans="1:12" ht="13.5" customHeight="1" x14ac:dyDescent="0.2">
      <c r="A1466" s="193"/>
      <c r="B1466" s="132"/>
      <c r="C1466" s="132"/>
      <c r="D1466" s="132"/>
      <c r="E1466" s="132"/>
      <c r="F1466" s="132"/>
      <c r="G1466" s="132"/>
      <c r="H1466" s="132"/>
      <c r="I1466" s="132"/>
      <c r="J1466" s="132"/>
      <c r="K1466" s="132"/>
      <c r="L1466" s="132"/>
    </row>
    <row r="1467" spans="1:12" ht="13.5" customHeight="1" x14ac:dyDescent="0.2">
      <c r="A1467" s="193"/>
      <c r="B1467" s="132"/>
      <c r="C1467" s="132"/>
      <c r="D1467" s="132"/>
      <c r="E1467" s="132"/>
      <c r="F1467" s="132"/>
      <c r="G1467" s="132"/>
      <c r="H1467" s="132"/>
      <c r="I1467" s="132"/>
      <c r="J1467" s="132"/>
      <c r="K1467" s="132"/>
      <c r="L1467" s="132"/>
    </row>
    <row r="1468" spans="1:12" ht="13.5" customHeight="1" x14ac:dyDescent="0.2">
      <c r="A1468" s="193"/>
      <c r="B1468" s="132"/>
      <c r="C1468" s="132"/>
      <c r="D1468" s="132"/>
      <c r="E1468" s="132"/>
      <c r="F1468" s="132"/>
      <c r="G1468" s="132"/>
      <c r="H1468" s="132"/>
      <c r="I1468" s="132"/>
      <c r="J1468" s="132"/>
      <c r="K1468" s="132"/>
      <c r="L1468" s="132"/>
    </row>
    <row r="1469" spans="1:12" ht="13.5" customHeight="1" x14ac:dyDescent="0.2">
      <c r="A1469" s="193"/>
      <c r="B1469" s="132"/>
      <c r="C1469" s="132"/>
      <c r="D1469" s="132"/>
      <c r="E1469" s="132"/>
      <c r="F1469" s="132"/>
      <c r="G1469" s="132"/>
      <c r="H1469" s="132"/>
      <c r="I1469" s="132"/>
      <c r="J1469" s="132"/>
      <c r="K1469" s="132"/>
      <c r="L1469" s="132"/>
    </row>
    <row r="1470" spans="1:12" ht="13.5" customHeight="1" x14ac:dyDescent="0.2">
      <c r="A1470" s="193"/>
      <c r="B1470" s="132"/>
      <c r="C1470" s="132"/>
      <c r="D1470" s="132"/>
      <c r="E1470" s="132"/>
      <c r="F1470" s="132"/>
      <c r="G1470" s="132"/>
      <c r="H1470" s="132"/>
      <c r="I1470" s="132"/>
      <c r="J1470" s="132"/>
      <c r="K1470" s="132"/>
      <c r="L1470" s="132"/>
    </row>
    <row r="1471" spans="1:12" ht="13.5" customHeight="1" x14ac:dyDescent="0.2">
      <c r="A1471" s="193"/>
      <c r="B1471" s="132"/>
      <c r="C1471" s="132"/>
      <c r="D1471" s="132"/>
      <c r="E1471" s="132"/>
      <c r="F1471" s="132"/>
      <c r="G1471" s="132"/>
      <c r="H1471" s="132"/>
      <c r="I1471" s="132"/>
      <c r="J1471" s="132"/>
      <c r="K1471" s="132"/>
      <c r="L1471" s="132"/>
    </row>
    <row r="1472" spans="1:12" ht="13.5" customHeight="1" x14ac:dyDescent="0.2">
      <c r="A1472" s="193"/>
      <c r="B1472" s="132"/>
      <c r="C1472" s="132"/>
      <c r="D1472" s="132"/>
      <c r="E1472" s="132"/>
      <c r="F1472" s="132"/>
      <c r="G1472" s="132"/>
      <c r="H1472" s="132"/>
      <c r="I1472" s="132"/>
      <c r="J1472" s="132"/>
      <c r="K1472" s="132"/>
      <c r="L1472" s="132"/>
    </row>
    <row r="1473" spans="1:12" ht="13.5" customHeight="1" x14ac:dyDescent="0.2">
      <c r="A1473" s="193"/>
      <c r="B1473" s="132"/>
      <c r="C1473" s="132"/>
      <c r="D1473" s="132"/>
      <c r="E1473" s="132"/>
      <c r="F1473" s="132"/>
      <c r="G1473" s="132"/>
      <c r="H1473" s="132"/>
      <c r="I1473" s="132"/>
      <c r="J1473" s="132"/>
      <c r="K1473" s="132"/>
      <c r="L1473" s="132"/>
    </row>
    <row r="1474" spans="1:12" ht="13.5" customHeight="1" x14ac:dyDescent="0.2">
      <c r="A1474" s="193"/>
      <c r="B1474" s="132"/>
      <c r="C1474" s="132"/>
      <c r="D1474" s="132"/>
      <c r="E1474" s="132"/>
      <c r="F1474" s="132"/>
      <c r="G1474" s="132"/>
      <c r="H1474" s="132"/>
      <c r="I1474" s="132"/>
      <c r="J1474" s="132"/>
      <c r="K1474" s="132"/>
      <c r="L1474" s="132"/>
    </row>
    <row r="1475" spans="1:12" ht="13.5" customHeight="1" x14ac:dyDescent="0.2">
      <c r="A1475" s="193"/>
      <c r="B1475" s="132"/>
      <c r="C1475" s="132"/>
      <c r="D1475" s="132"/>
      <c r="E1475" s="132"/>
      <c r="F1475" s="132"/>
      <c r="G1475" s="132"/>
      <c r="H1475" s="132"/>
      <c r="I1475" s="132"/>
      <c r="J1475" s="132"/>
      <c r="K1475" s="132"/>
      <c r="L1475" s="132"/>
    </row>
    <row r="1476" spans="1:12" ht="13.5" customHeight="1" x14ac:dyDescent="0.2">
      <c r="A1476" s="193"/>
      <c r="B1476" s="132"/>
      <c r="C1476" s="132"/>
      <c r="D1476" s="132"/>
      <c r="E1476" s="132"/>
      <c r="F1476" s="132"/>
      <c r="G1476" s="132"/>
      <c r="H1476" s="132"/>
      <c r="I1476" s="132"/>
      <c r="J1476" s="132"/>
      <c r="K1476" s="132"/>
      <c r="L1476" s="132"/>
    </row>
    <row r="1477" spans="1:12" ht="13.5" customHeight="1" x14ac:dyDescent="0.2">
      <c r="A1477" s="193"/>
      <c r="B1477" s="132"/>
      <c r="C1477" s="132"/>
      <c r="D1477" s="132"/>
      <c r="E1477" s="132"/>
      <c r="F1477" s="132"/>
      <c r="G1477" s="132"/>
      <c r="H1477" s="132"/>
      <c r="I1477" s="132"/>
      <c r="J1477" s="132"/>
      <c r="K1477" s="132"/>
      <c r="L1477" s="132"/>
    </row>
    <row r="1478" spans="1:12" ht="13.5" customHeight="1" x14ac:dyDescent="0.2">
      <c r="A1478" s="193"/>
      <c r="B1478" s="132"/>
      <c r="C1478" s="132"/>
      <c r="D1478" s="132"/>
      <c r="E1478" s="132"/>
      <c r="F1478" s="132"/>
      <c r="G1478" s="132"/>
      <c r="H1478" s="132"/>
      <c r="I1478" s="132"/>
      <c r="J1478" s="132"/>
      <c r="K1478" s="132"/>
      <c r="L1478" s="132"/>
    </row>
    <row r="1479" spans="1:12" ht="13.5" customHeight="1" x14ac:dyDescent="0.2">
      <c r="A1479" s="193"/>
      <c r="B1479" s="132"/>
      <c r="C1479" s="132"/>
      <c r="D1479" s="132"/>
      <c r="E1479" s="132"/>
      <c r="F1479" s="132"/>
      <c r="G1479" s="132"/>
      <c r="H1479" s="132"/>
      <c r="I1479" s="132"/>
      <c r="J1479" s="132"/>
      <c r="K1479" s="132"/>
      <c r="L1479" s="132"/>
    </row>
    <row r="1480" spans="1:12" ht="13.5" customHeight="1" x14ac:dyDescent="0.2">
      <c r="A1480" s="193"/>
      <c r="B1480" s="132"/>
      <c r="C1480" s="132"/>
      <c r="D1480" s="132"/>
      <c r="E1480" s="132"/>
      <c r="F1480" s="132"/>
      <c r="G1480" s="132"/>
      <c r="H1480" s="132"/>
      <c r="I1480" s="132"/>
      <c r="J1480" s="132"/>
      <c r="K1480" s="132"/>
      <c r="L1480" s="132"/>
    </row>
    <row r="1481" spans="1:12" ht="13.5" customHeight="1" x14ac:dyDescent="0.2">
      <c r="A1481" s="193"/>
      <c r="B1481" s="132"/>
      <c r="C1481" s="132"/>
      <c r="D1481" s="132"/>
      <c r="E1481" s="132"/>
      <c r="F1481" s="132"/>
      <c r="G1481" s="132"/>
      <c r="H1481" s="132"/>
      <c r="I1481" s="132"/>
      <c r="J1481" s="132"/>
      <c r="K1481" s="132"/>
      <c r="L1481" s="132"/>
    </row>
    <row r="1482" spans="1:12" ht="13.5" customHeight="1" x14ac:dyDescent="0.2">
      <c r="A1482" s="193"/>
      <c r="B1482" s="132"/>
      <c r="C1482" s="132"/>
      <c r="D1482" s="132"/>
      <c r="E1482" s="132"/>
      <c r="F1482" s="132"/>
      <c r="G1482" s="132"/>
      <c r="H1482" s="132"/>
      <c r="I1482" s="132"/>
      <c r="J1482" s="132"/>
      <c r="K1482" s="132"/>
      <c r="L1482" s="132"/>
    </row>
    <row r="1483" spans="1:12" ht="13.5" customHeight="1" x14ac:dyDescent="0.2">
      <c r="A1483" s="193"/>
      <c r="B1483" s="132"/>
      <c r="C1483" s="132"/>
      <c r="D1483" s="132"/>
      <c r="E1483" s="132"/>
      <c r="F1483" s="132"/>
      <c r="G1483" s="132"/>
      <c r="H1483" s="132"/>
      <c r="I1483" s="132"/>
      <c r="J1483" s="132"/>
      <c r="K1483" s="132"/>
      <c r="L1483" s="132"/>
    </row>
    <row r="1484" spans="1:12" ht="13.5" customHeight="1" x14ac:dyDescent="0.2">
      <c r="A1484" s="193"/>
      <c r="B1484" s="132"/>
      <c r="C1484" s="132"/>
      <c r="D1484" s="132"/>
      <c r="E1484" s="132"/>
      <c r="F1484" s="132"/>
      <c r="G1484" s="132"/>
      <c r="H1484" s="132"/>
      <c r="I1484" s="132"/>
      <c r="J1484" s="132"/>
      <c r="K1484" s="132"/>
      <c r="L1484" s="132"/>
    </row>
    <row r="1485" spans="1:12" ht="13.5" customHeight="1" x14ac:dyDescent="0.2">
      <c r="A1485" s="193"/>
      <c r="B1485" s="132"/>
      <c r="C1485" s="132"/>
      <c r="D1485" s="132"/>
      <c r="E1485" s="132"/>
      <c r="F1485" s="132"/>
      <c r="G1485" s="132"/>
      <c r="H1485" s="132"/>
      <c r="I1485" s="132"/>
      <c r="J1485" s="132"/>
      <c r="K1485" s="132"/>
      <c r="L1485" s="132"/>
    </row>
    <row r="1486" spans="1:12" ht="13.5" customHeight="1" x14ac:dyDescent="0.2">
      <c r="A1486" s="193"/>
      <c r="B1486" s="132"/>
      <c r="C1486" s="132"/>
      <c r="D1486" s="132"/>
      <c r="E1486" s="132"/>
      <c r="F1486" s="132"/>
      <c r="G1486" s="132"/>
      <c r="H1486" s="132"/>
      <c r="I1486" s="132"/>
      <c r="J1486" s="132"/>
      <c r="K1486" s="132"/>
      <c r="L1486" s="132"/>
    </row>
    <row r="1487" spans="1:12" ht="13.5" customHeight="1" x14ac:dyDescent="0.2">
      <c r="A1487" s="193"/>
      <c r="B1487" s="132"/>
      <c r="C1487" s="132"/>
      <c r="D1487" s="132"/>
      <c r="E1487" s="132"/>
      <c r="F1487" s="132"/>
      <c r="G1487" s="132"/>
      <c r="H1487" s="132"/>
      <c r="I1487" s="132"/>
      <c r="J1487" s="132"/>
      <c r="K1487" s="132"/>
      <c r="L1487" s="132"/>
    </row>
    <row r="1488" spans="1:12" ht="13.5" customHeight="1" x14ac:dyDescent="0.2">
      <c r="A1488" s="193"/>
      <c r="B1488" s="132"/>
      <c r="C1488" s="132"/>
      <c r="D1488" s="132"/>
      <c r="E1488" s="132"/>
      <c r="F1488" s="132"/>
      <c r="G1488" s="132"/>
      <c r="H1488" s="132"/>
      <c r="I1488" s="132"/>
      <c r="J1488" s="132"/>
      <c r="K1488" s="132"/>
      <c r="L1488" s="132"/>
    </row>
    <row r="1489" spans="1:12" ht="13.5" customHeight="1" x14ac:dyDescent="0.2">
      <c r="A1489" s="193"/>
      <c r="B1489" s="132"/>
      <c r="C1489" s="132"/>
      <c r="D1489" s="132"/>
      <c r="E1489" s="132"/>
      <c r="F1489" s="132"/>
      <c r="G1489" s="132"/>
      <c r="H1489" s="132"/>
      <c r="I1489" s="132"/>
      <c r="J1489" s="132"/>
      <c r="K1489" s="132"/>
      <c r="L1489" s="132"/>
    </row>
    <row r="1490" spans="1:12" ht="13.5" customHeight="1" x14ac:dyDescent="0.2">
      <c r="A1490" s="193"/>
      <c r="B1490" s="132"/>
      <c r="C1490" s="132"/>
      <c r="D1490" s="132"/>
      <c r="E1490" s="132"/>
      <c r="F1490" s="132"/>
      <c r="G1490" s="132"/>
      <c r="H1490" s="132"/>
      <c r="I1490" s="132"/>
      <c r="J1490" s="132"/>
      <c r="K1490" s="132"/>
      <c r="L1490" s="132"/>
    </row>
    <row r="1491" spans="1:12" ht="13.5" customHeight="1" x14ac:dyDescent="0.2">
      <c r="A1491" s="193"/>
      <c r="B1491" s="132"/>
      <c r="C1491" s="132"/>
      <c r="D1491" s="132"/>
      <c r="E1491" s="132"/>
      <c r="F1491" s="132"/>
      <c r="G1491" s="132"/>
      <c r="H1491" s="132"/>
      <c r="I1491" s="132"/>
      <c r="J1491" s="132"/>
      <c r="K1491" s="132"/>
      <c r="L1491" s="132"/>
    </row>
    <row r="1492" spans="1:12" ht="13.5" customHeight="1" x14ac:dyDescent="0.2">
      <c r="A1492" s="193"/>
      <c r="B1492" s="132"/>
      <c r="C1492" s="132"/>
      <c r="D1492" s="132"/>
      <c r="E1492" s="132"/>
      <c r="F1492" s="132"/>
      <c r="G1492" s="132"/>
      <c r="H1492" s="132"/>
      <c r="I1492" s="132"/>
      <c r="J1492" s="132"/>
      <c r="K1492" s="132"/>
      <c r="L1492" s="132"/>
    </row>
    <row r="1493" spans="1:12" ht="13.5" customHeight="1" x14ac:dyDescent="0.2">
      <c r="A1493" s="193"/>
      <c r="B1493" s="132"/>
      <c r="C1493" s="132"/>
      <c r="D1493" s="132"/>
      <c r="E1493" s="132"/>
      <c r="F1493" s="132"/>
      <c r="G1493" s="132"/>
      <c r="H1493" s="132"/>
      <c r="I1493" s="132"/>
      <c r="J1493" s="132"/>
      <c r="K1493" s="132"/>
      <c r="L1493" s="132"/>
    </row>
    <row r="1494" spans="1:12" ht="13.5" customHeight="1" x14ac:dyDescent="0.2">
      <c r="A1494" s="193"/>
      <c r="B1494" s="132"/>
      <c r="C1494" s="132"/>
      <c r="D1494" s="132"/>
      <c r="E1494" s="132"/>
      <c r="F1494" s="132"/>
      <c r="G1494" s="132"/>
      <c r="H1494" s="132"/>
      <c r="I1494" s="132"/>
      <c r="J1494" s="132"/>
      <c r="K1494" s="132"/>
      <c r="L1494" s="132"/>
    </row>
    <row r="1495" spans="1:12" ht="13.5" customHeight="1" x14ac:dyDescent="0.2">
      <c r="A1495" s="193"/>
      <c r="B1495" s="132"/>
      <c r="C1495" s="132"/>
      <c r="D1495" s="132"/>
      <c r="E1495" s="132"/>
      <c r="F1495" s="132"/>
      <c r="G1495" s="132"/>
      <c r="H1495" s="132"/>
      <c r="I1495" s="132"/>
      <c r="J1495" s="132"/>
      <c r="K1495" s="132"/>
      <c r="L1495" s="132"/>
    </row>
    <row r="1496" spans="1:12" ht="13.5" customHeight="1" x14ac:dyDescent="0.2">
      <c r="A1496" s="193"/>
      <c r="B1496" s="132"/>
      <c r="C1496" s="132"/>
      <c r="D1496" s="132"/>
      <c r="E1496" s="132"/>
      <c r="F1496" s="132"/>
      <c r="G1496" s="132"/>
      <c r="H1496" s="132"/>
      <c r="I1496" s="132"/>
      <c r="J1496" s="132"/>
      <c r="K1496" s="132"/>
      <c r="L1496" s="132"/>
    </row>
    <row r="1497" spans="1:12" ht="13.5" customHeight="1" x14ac:dyDescent="0.2">
      <c r="A1497" s="193"/>
      <c r="B1497" s="132"/>
      <c r="C1497" s="132"/>
      <c r="D1497" s="132"/>
      <c r="E1497" s="132"/>
      <c r="F1497" s="132"/>
      <c r="G1497" s="132"/>
      <c r="H1497" s="132"/>
      <c r="I1497" s="132"/>
      <c r="J1497" s="132"/>
      <c r="K1497" s="132"/>
      <c r="L1497" s="132"/>
    </row>
    <row r="1498" spans="1:12" ht="13.5" customHeight="1" x14ac:dyDescent="0.2">
      <c r="A1498" s="193"/>
      <c r="B1498" s="132"/>
      <c r="C1498" s="132"/>
      <c r="D1498" s="132"/>
      <c r="E1498" s="132"/>
      <c r="F1498" s="132"/>
      <c r="G1498" s="132"/>
      <c r="H1498" s="132"/>
      <c r="I1498" s="132"/>
      <c r="J1498" s="132"/>
      <c r="K1498" s="132"/>
      <c r="L1498" s="132"/>
    </row>
    <row r="1499" spans="1:12" ht="13.5" customHeight="1" x14ac:dyDescent="0.2">
      <c r="A1499" s="193"/>
      <c r="B1499" s="132"/>
      <c r="C1499" s="132"/>
      <c r="D1499" s="132"/>
      <c r="E1499" s="132"/>
      <c r="F1499" s="132"/>
      <c r="G1499" s="132"/>
      <c r="H1499" s="132"/>
      <c r="I1499" s="132"/>
      <c r="J1499" s="132"/>
      <c r="K1499" s="132"/>
      <c r="L1499" s="132"/>
    </row>
    <row r="1500" spans="1:12" ht="13.5" customHeight="1" x14ac:dyDescent="0.2">
      <c r="A1500" s="193"/>
      <c r="B1500" s="132"/>
      <c r="C1500" s="132"/>
      <c r="D1500" s="132"/>
      <c r="E1500" s="132"/>
      <c r="F1500" s="132"/>
      <c r="G1500" s="132"/>
      <c r="H1500" s="132"/>
      <c r="I1500" s="132"/>
      <c r="J1500" s="132"/>
      <c r="K1500" s="132"/>
      <c r="L1500" s="132"/>
    </row>
    <row r="1501" spans="1:12" ht="13.5" customHeight="1" x14ac:dyDescent="0.2">
      <c r="A1501" s="193"/>
      <c r="B1501" s="132"/>
      <c r="C1501" s="132"/>
      <c r="D1501" s="132"/>
      <c r="E1501" s="132"/>
      <c r="F1501" s="132"/>
      <c r="G1501" s="132"/>
      <c r="H1501" s="132"/>
      <c r="I1501" s="132"/>
      <c r="J1501" s="132"/>
      <c r="K1501" s="132"/>
      <c r="L1501" s="132"/>
    </row>
    <row r="1502" spans="1:12" ht="13.5" customHeight="1" x14ac:dyDescent="0.2">
      <c r="A1502" s="193"/>
      <c r="B1502" s="132"/>
      <c r="C1502" s="132"/>
      <c r="D1502" s="132"/>
      <c r="E1502" s="132"/>
      <c r="F1502" s="132"/>
      <c r="G1502" s="132"/>
      <c r="H1502" s="132"/>
      <c r="I1502" s="132"/>
      <c r="J1502" s="132"/>
      <c r="K1502" s="132"/>
      <c r="L1502" s="132"/>
    </row>
    <row r="1503" spans="1:12" ht="13.5" customHeight="1" x14ac:dyDescent="0.2">
      <c r="A1503" s="193"/>
      <c r="B1503" s="132"/>
      <c r="C1503" s="132"/>
      <c r="D1503" s="132"/>
      <c r="E1503" s="132"/>
      <c r="F1503" s="132"/>
      <c r="G1503" s="132"/>
      <c r="H1503" s="132"/>
      <c r="I1503" s="132"/>
      <c r="J1503" s="132"/>
      <c r="K1503" s="132"/>
      <c r="L1503" s="132"/>
    </row>
    <row r="1504" spans="1:12" ht="13.5" customHeight="1" x14ac:dyDescent="0.2">
      <c r="A1504" s="193"/>
      <c r="B1504" s="132"/>
      <c r="C1504" s="132"/>
      <c r="D1504" s="132"/>
      <c r="E1504" s="132"/>
      <c r="F1504" s="132"/>
      <c r="G1504" s="132"/>
      <c r="H1504" s="132"/>
      <c r="I1504" s="132"/>
      <c r="J1504" s="132"/>
      <c r="K1504" s="132"/>
      <c r="L1504" s="132"/>
    </row>
    <row r="1505" spans="1:12" ht="13.5" customHeight="1" x14ac:dyDescent="0.2">
      <c r="A1505" s="193"/>
      <c r="B1505" s="132"/>
      <c r="C1505" s="132"/>
      <c r="D1505" s="132"/>
      <c r="E1505" s="132"/>
      <c r="F1505" s="132"/>
      <c r="G1505" s="132"/>
      <c r="H1505" s="132"/>
      <c r="I1505" s="132"/>
      <c r="J1505" s="132"/>
      <c r="K1505" s="132"/>
      <c r="L1505" s="132"/>
    </row>
    <row r="1506" spans="1:12" ht="13.5" customHeight="1" x14ac:dyDescent="0.2">
      <c r="A1506" s="193"/>
      <c r="B1506" s="132"/>
      <c r="C1506" s="132"/>
      <c r="D1506" s="132"/>
      <c r="E1506" s="132"/>
      <c r="F1506" s="132"/>
      <c r="G1506" s="132"/>
      <c r="H1506" s="132"/>
      <c r="I1506" s="132"/>
      <c r="J1506" s="132"/>
      <c r="K1506" s="132"/>
      <c r="L1506" s="132"/>
    </row>
    <row r="1507" spans="1:12" ht="13.5" customHeight="1" x14ac:dyDescent="0.2">
      <c r="A1507" s="193"/>
      <c r="B1507" s="132"/>
      <c r="C1507" s="132"/>
      <c r="D1507" s="132"/>
      <c r="E1507" s="132"/>
      <c r="F1507" s="132"/>
      <c r="G1507" s="132"/>
      <c r="H1507" s="132"/>
      <c r="I1507" s="132"/>
      <c r="J1507" s="132"/>
      <c r="K1507" s="132"/>
      <c r="L1507" s="132"/>
    </row>
    <row r="1508" spans="1:12" ht="13.5" customHeight="1" x14ac:dyDescent="0.2">
      <c r="A1508" s="193"/>
      <c r="B1508" s="132"/>
      <c r="C1508" s="132"/>
      <c r="D1508" s="132"/>
      <c r="E1508" s="132"/>
      <c r="F1508" s="132"/>
      <c r="G1508" s="132"/>
      <c r="H1508" s="132"/>
      <c r="I1508" s="132"/>
      <c r="J1508" s="132"/>
      <c r="K1508" s="132"/>
      <c r="L1508" s="132"/>
    </row>
    <row r="1509" spans="1:12" ht="13.5" customHeight="1" x14ac:dyDescent="0.2">
      <c r="A1509" s="193"/>
      <c r="B1509" s="132"/>
      <c r="C1509" s="132"/>
      <c r="D1509" s="132"/>
      <c r="E1509" s="132"/>
      <c r="F1509" s="132"/>
      <c r="G1509" s="132"/>
      <c r="H1509" s="132"/>
      <c r="I1509" s="132"/>
      <c r="J1509" s="132"/>
      <c r="K1509" s="132"/>
      <c r="L1509" s="132"/>
    </row>
    <row r="1510" spans="1:12" ht="13.5" customHeight="1" x14ac:dyDescent="0.2">
      <c r="A1510" s="193"/>
      <c r="B1510" s="132"/>
      <c r="C1510" s="132"/>
      <c r="D1510" s="132"/>
      <c r="E1510" s="132"/>
      <c r="F1510" s="132"/>
      <c r="G1510" s="132"/>
      <c r="H1510" s="132"/>
      <c r="I1510" s="132"/>
      <c r="J1510" s="132"/>
      <c r="K1510" s="132"/>
      <c r="L1510" s="132"/>
    </row>
    <row r="1511" spans="1:12" ht="13.5" customHeight="1" x14ac:dyDescent="0.2">
      <c r="A1511" s="193"/>
      <c r="B1511" s="132"/>
      <c r="C1511" s="132"/>
      <c r="D1511" s="132"/>
      <c r="E1511" s="132"/>
      <c r="F1511" s="132"/>
      <c r="G1511" s="132"/>
      <c r="H1511" s="132"/>
      <c r="I1511" s="132"/>
      <c r="J1511" s="132"/>
      <c r="K1511" s="132"/>
      <c r="L1511" s="132"/>
    </row>
    <row r="1512" spans="1:12" ht="13.5" customHeight="1" x14ac:dyDescent="0.2">
      <c r="A1512" s="193"/>
      <c r="B1512" s="132"/>
      <c r="C1512" s="132"/>
      <c r="D1512" s="132"/>
      <c r="E1512" s="132"/>
      <c r="F1512" s="132"/>
      <c r="G1512" s="132"/>
      <c r="H1512" s="132"/>
      <c r="I1512" s="132"/>
      <c r="J1512" s="132"/>
      <c r="K1512" s="132"/>
      <c r="L1512" s="132"/>
    </row>
    <row r="1513" spans="1:12" ht="13.5" customHeight="1" x14ac:dyDescent="0.2">
      <c r="A1513" s="193"/>
      <c r="B1513" s="132"/>
      <c r="C1513" s="132"/>
      <c r="D1513" s="132"/>
      <c r="E1513" s="132"/>
      <c r="F1513" s="132"/>
      <c r="G1513" s="132"/>
      <c r="H1513" s="132"/>
      <c r="I1513" s="132"/>
      <c r="J1513" s="132"/>
      <c r="K1513" s="132"/>
      <c r="L1513" s="132"/>
    </row>
    <row r="1514" spans="1:12" ht="13.5" customHeight="1" x14ac:dyDescent="0.2">
      <c r="A1514" s="193"/>
      <c r="B1514" s="132"/>
      <c r="C1514" s="132"/>
      <c r="D1514" s="132"/>
      <c r="E1514" s="132"/>
      <c r="F1514" s="132"/>
      <c r="G1514" s="132"/>
      <c r="H1514" s="132"/>
      <c r="I1514" s="132"/>
      <c r="J1514" s="132"/>
      <c r="K1514" s="132"/>
      <c r="L1514" s="132"/>
    </row>
    <row r="1515" spans="1:12" ht="13.5" customHeight="1" x14ac:dyDescent="0.2">
      <c r="A1515" s="193"/>
      <c r="B1515" s="132"/>
      <c r="C1515" s="132"/>
      <c r="D1515" s="132"/>
      <c r="E1515" s="132"/>
      <c r="F1515" s="132"/>
      <c r="G1515" s="132"/>
      <c r="H1515" s="132"/>
      <c r="I1515" s="132"/>
      <c r="J1515" s="132"/>
      <c r="K1515" s="132"/>
      <c r="L1515" s="132"/>
    </row>
    <row r="1516" spans="1:12" ht="13.5" customHeight="1" x14ac:dyDescent="0.2">
      <c r="A1516" s="193"/>
      <c r="B1516" s="132"/>
      <c r="C1516" s="132"/>
      <c r="D1516" s="132"/>
      <c r="E1516" s="132"/>
      <c r="F1516" s="132"/>
      <c r="G1516" s="132"/>
      <c r="H1516" s="132"/>
      <c r="I1516" s="132"/>
      <c r="J1516" s="132"/>
      <c r="K1516" s="132"/>
      <c r="L1516" s="132"/>
    </row>
    <row r="1517" spans="1:12" ht="13.5" customHeight="1" x14ac:dyDescent="0.2">
      <c r="A1517" s="193"/>
      <c r="B1517" s="132"/>
      <c r="C1517" s="132"/>
      <c r="D1517" s="132"/>
      <c r="E1517" s="132"/>
      <c r="F1517" s="132"/>
      <c r="G1517" s="132"/>
      <c r="H1517" s="132"/>
      <c r="I1517" s="132"/>
      <c r="J1517" s="132"/>
      <c r="K1517" s="132"/>
      <c r="L1517" s="132"/>
    </row>
    <row r="1518" spans="1:12" ht="13.5" customHeight="1" x14ac:dyDescent="0.2">
      <c r="A1518" s="193"/>
      <c r="B1518" s="132"/>
      <c r="C1518" s="132"/>
      <c r="D1518" s="132"/>
      <c r="E1518" s="132"/>
      <c r="F1518" s="132"/>
      <c r="G1518" s="132"/>
      <c r="H1518" s="132"/>
      <c r="I1518" s="132"/>
      <c r="J1518" s="132"/>
      <c r="K1518" s="132"/>
      <c r="L1518" s="132"/>
    </row>
    <row r="1519" spans="1:12" ht="13.5" customHeight="1" x14ac:dyDescent="0.2">
      <c r="A1519" s="193"/>
      <c r="B1519" s="132"/>
      <c r="C1519" s="132"/>
      <c r="D1519" s="132"/>
      <c r="E1519" s="132"/>
      <c r="F1519" s="132"/>
      <c r="G1519" s="132"/>
      <c r="H1519" s="132"/>
      <c r="I1519" s="132"/>
      <c r="J1519" s="132"/>
      <c r="K1519" s="132"/>
      <c r="L1519" s="132"/>
    </row>
    <row r="1520" spans="1:12" ht="13.5" customHeight="1" x14ac:dyDescent="0.2">
      <c r="A1520" s="193"/>
      <c r="B1520" s="132"/>
      <c r="C1520" s="132"/>
      <c r="D1520" s="132"/>
      <c r="E1520" s="132"/>
      <c r="F1520" s="132"/>
      <c r="G1520" s="132"/>
      <c r="H1520" s="132"/>
      <c r="I1520" s="132"/>
      <c r="J1520" s="132"/>
      <c r="K1520" s="132"/>
      <c r="L1520" s="132"/>
    </row>
    <row r="1521" spans="1:12" ht="13.5" customHeight="1" x14ac:dyDescent="0.2">
      <c r="A1521" s="193"/>
      <c r="B1521" s="132"/>
      <c r="C1521" s="132"/>
      <c r="D1521" s="132"/>
      <c r="E1521" s="132"/>
      <c r="F1521" s="132"/>
      <c r="G1521" s="132"/>
      <c r="H1521" s="132"/>
      <c r="I1521" s="132"/>
      <c r="J1521" s="132"/>
      <c r="K1521" s="132"/>
      <c r="L1521" s="132"/>
    </row>
    <row r="1522" spans="1:12" ht="13.5" customHeight="1" x14ac:dyDescent="0.2">
      <c r="A1522" s="193"/>
      <c r="B1522" s="132"/>
      <c r="C1522" s="132"/>
      <c r="D1522" s="132"/>
      <c r="E1522" s="132"/>
      <c r="F1522" s="132"/>
      <c r="G1522" s="132"/>
      <c r="H1522" s="132"/>
      <c r="I1522" s="132"/>
      <c r="J1522" s="132"/>
      <c r="K1522" s="132"/>
      <c r="L1522" s="132"/>
    </row>
    <row r="1523" spans="1:12" ht="13.5" customHeight="1" x14ac:dyDescent="0.2">
      <c r="A1523" s="193"/>
      <c r="B1523" s="132"/>
      <c r="C1523" s="132"/>
      <c r="D1523" s="132"/>
      <c r="E1523" s="132"/>
      <c r="F1523" s="132"/>
      <c r="G1523" s="132"/>
      <c r="H1523" s="132"/>
      <c r="I1523" s="132"/>
      <c r="J1523" s="132"/>
      <c r="K1523" s="132"/>
      <c r="L1523" s="132"/>
    </row>
    <row r="1524" spans="1:12" ht="13.5" customHeight="1" x14ac:dyDescent="0.2">
      <c r="A1524" s="193"/>
      <c r="B1524" s="132"/>
      <c r="C1524" s="132"/>
      <c r="D1524" s="132"/>
      <c r="E1524" s="132"/>
      <c r="F1524" s="132"/>
      <c r="G1524" s="132"/>
      <c r="H1524" s="132"/>
      <c r="I1524" s="132"/>
      <c r="J1524" s="132"/>
      <c r="K1524" s="132"/>
      <c r="L1524" s="132"/>
    </row>
    <row r="1525" spans="1:12" ht="13.5" customHeight="1" x14ac:dyDescent="0.2">
      <c r="A1525" s="193"/>
      <c r="B1525" s="132"/>
      <c r="C1525" s="132"/>
      <c r="D1525" s="132"/>
      <c r="E1525" s="132"/>
      <c r="F1525" s="132"/>
      <c r="G1525" s="132"/>
      <c r="H1525" s="132"/>
      <c r="I1525" s="132"/>
      <c r="J1525" s="132"/>
      <c r="K1525" s="132"/>
      <c r="L1525" s="132"/>
    </row>
    <row r="1526" spans="1:12" ht="13.5" customHeight="1" x14ac:dyDescent="0.2">
      <c r="A1526" s="193"/>
      <c r="B1526" s="132"/>
      <c r="C1526" s="132"/>
      <c r="D1526" s="132"/>
      <c r="E1526" s="132"/>
      <c r="F1526" s="132"/>
      <c r="G1526" s="132"/>
      <c r="H1526" s="132"/>
      <c r="I1526" s="132"/>
      <c r="J1526" s="132"/>
      <c r="K1526" s="132"/>
      <c r="L1526" s="132"/>
    </row>
    <row r="1527" spans="1:12" ht="13.5" customHeight="1" x14ac:dyDescent="0.2">
      <c r="A1527" s="193"/>
      <c r="B1527" s="132"/>
      <c r="C1527" s="132"/>
      <c r="D1527" s="132"/>
      <c r="E1527" s="132"/>
      <c r="F1527" s="132"/>
      <c r="G1527" s="132"/>
      <c r="H1527" s="132"/>
      <c r="I1527" s="132"/>
      <c r="J1527" s="132"/>
      <c r="K1527" s="132"/>
      <c r="L1527" s="132"/>
    </row>
    <row r="1528" spans="1:12" ht="13.5" customHeight="1" x14ac:dyDescent="0.2">
      <c r="A1528" s="193"/>
      <c r="B1528" s="132"/>
      <c r="C1528" s="132"/>
      <c r="D1528" s="132"/>
      <c r="E1528" s="132"/>
      <c r="F1528" s="132"/>
      <c r="G1528" s="132"/>
      <c r="H1528" s="132"/>
      <c r="I1528" s="132"/>
      <c r="J1528" s="132"/>
      <c r="K1528" s="132"/>
      <c r="L1528" s="132"/>
    </row>
    <row r="1529" spans="1:12" ht="13.5" customHeight="1" x14ac:dyDescent="0.2">
      <c r="A1529" s="193"/>
      <c r="B1529" s="132"/>
      <c r="C1529" s="132"/>
      <c r="D1529" s="132"/>
      <c r="E1529" s="132"/>
      <c r="F1529" s="132"/>
      <c r="G1529" s="132"/>
      <c r="H1529" s="132"/>
      <c r="I1529" s="132"/>
      <c r="J1529" s="132"/>
      <c r="K1529" s="132"/>
      <c r="L1529" s="132"/>
    </row>
    <row r="1530" spans="1:12" ht="13.5" customHeight="1" x14ac:dyDescent="0.2">
      <c r="A1530" s="193"/>
      <c r="B1530" s="132"/>
      <c r="C1530" s="132"/>
      <c r="D1530" s="132"/>
      <c r="E1530" s="132"/>
      <c r="F1530" s="132"/>
      <c r="G1530" s="132"/>
      <c r="H1530" s="132"/>
      <c r="I1530" s="132"/>
      <c r="J1530" s="132"/>
      <c r="K1530" s="132"/>
      <c r="L1530" s="132"/>
    </row>
    <row r="1531" spans="1:12" ht="13.5" customHeight="1" x14ac:dyDescent="0.2">
      <c r="A1531" s="193"/>
      <c r="B1531" s="132"/>
      <c r="C1531" s="132"/>
      <c r="D1531" s="132"/>
      <c r="E1531" s="132"/>
      <c r="F1531" s="132"/>
      <c r="G1531" s="132"/>
      <c r="H1531" s="132"/>
      <c r="I1531" s="132"/>
      <c r="J1531" s="132"/>
      <c r="K1531" s="132"/>
      <c r="L1531" s="132"/>
    </row>
    <row r="1532" spans="1:12" ht="13.5" customHeight="1" x14ac:dyDescent="0.2">
      <c r="A1532" s="193"/>
      <c r="B1532" s="132"/>
      <c r="C1532" s="132"/>
      <c r="D1532" s="132"/>
      <c r="E1532" s="132"/>
      <c r="F1532" s="132"/>
      <c r="G1532" s="132"/>
      <c r="H1532" s="132"/>
      <c r="I1532" s="132"/>
      <c r="J1532" s="132"/>
      <c r="K1532" s="132"/>
      <c r="L1532" s="132"/>
    </row>
    <row r="1533" spans="1:12" ht="13.5" customHeight="1" x14ac:dyDescent="0.2">
      <c r="A1533" s="193"/>
      <c r="B1533" s="132"/>
      <c r="C1533" s="132"/>
      <c r="D1533" s="132"/>
      <c r="E1533" s="132"/>
      <c r="F1533" s="132"/>
      <c r="G1533" s="132"/>
      <c r="H1533" s="132"/>
      <c r="I1533" s="132"/>
      <c r="J1533" s="132"/>
      <c r="K1533" s="132"/>
      <c r="L1533" s="132"/>
    </row>
    <row r="1534" spans="1:12" ht="13.5" customHeight="1" x14ac:dyDescent="0.2">
      <c r="A1534" s="193"/>
      <c r="B1534" s="132"/>
      <c r="C1534" s="132"/>
      <c r="D1534" s="132"/>
      <c r="E1534" s="132"/>
      <c r="F1534" s="132"/>
      <c r="G1534" s="132"/>
      <c r="H1534" s="132"/>
      <c r="I1534" s="132"/>
      <c r="J1534" s="132"/>
      <c r="K1534" s="132"/>
      <c r="L1534" s="132"/>
    </row>
    <row r="1535" spans="1:12" ht="13.5" customHeight="1" x14ac:dyDescent="0.2">
      <c r="A1535" s="193"/>
      <c r="B1535" s="132"/>
      <c r="C1535" s="132"/>
      <c r="D1535" s="132"/>
      <c r="E1535" s="132"/>
      <c r="F1535" s="132"/>
      <c r="G1535" s="132"/>
      <c r="H1535" s="132"/>
      <c r="I1535" s="132"/>
      <c r="J1535" s="132"/>
      <c r="K1535" s="132"/>
      <c r="L1535" s="132"/>
    </row>
    <row r="1536" spans="1:12" ht="13.5" customHeight="1" x14ac:dyDescent="0.2">
      <c r="A1536" s="193"/>
      <c r="B1536" s="132"/>
      <c r="C1536" s="132"/>
      <c r="D1536" s="132"/>
      <c r="E1536" s="132"/>
      <c r="F1536" s="132"/>
      <c r="G1536" s="132"/>
      <c r="H1536" s="132"/>
      <c r="I1536" s="132"/>
      <c r="J1536" s="132"/>
      <c r="K1536" s="132"/>
      <c r="L1536" s="132"/>
    </row>
    <row r="1537" spans="1:18" ht="13.5" customHeight="1" x14ac:dyDescent="0.2">
      <c r="A1537" s="193"/>
      <c r="B1537" s="132"/>
      <c r="C1537" s="132"/>
      <c r="D1537" s="132"/>
      <c r="E1537" s="132"/>
      <c r="F1537" s="132"/>
      <c r="G1537" s="132"/>
      <c r="H1537" s="132"/>
      <c r="I1537" s="132"/>
      <c r="J1537" s="132"/>
      <c r="K1537" s="132"/>
      <c r="L1537" s="132"/>
    </row>
    <row r="1538" spans="1:18" ht="13.5" customHeight="1" x14ac:dyDescent="0.2">
      <c r="A1538" s="193"/>
      <c r="B1538" s="132"/>
      <c r="C1538" s="132"/>
      <c r="D1538" s="132"/>
      <c r="E1538" s="132"/>
      <c r="F1538" s="132"/>
      <c r="G1538" s="132"/>
      <c r="H1538" s="132"/>
      <c r="I1538" s="132"/>
      <c r="J1538" s="132"/>
      <c r="K1538" s="132"/>
      <c r="L1538" s="132"/>
    </row>
    <row r="1539" spans="1:18" ht="13.5" customHeight="1" x14ac:dyDescent="0.2">
      <c r="A1539" s="193"/>
      <c r="B1539" s="132"/>
      <c r="C1539" s="132"/>
      <c r="D1539" s="132"/>
      <c r="E1539" s="132"/>
      <c r="F1539" s="132"/>
      <c r="G1539" s="132"/>
      <c r="H1539" s="132"/>
      <c r="I1539" s="132"/>
      <c r="J1539" s="132"/>
      <c r="K1539" s="132"/>
      <c r="L1539" s="132"/>
      <c r="M1539" s="6"/>
      <c r="N1539" s="6"/>
      <c r="O1539" s="6"/>
      <c r="P1539" s="6"/>
      <c r="Q1539" s="6"/>
      <c r="R1539" s="6"/>
    </row>
    <row r="1540" spans="1:18" ht="13.5" customHeight="1" x14ac:dyDescent="0.2">
      <c r="A1540" s="193"/>
      <c r="B1540" s="132"/>
      <c r="C1540" s="132"/>
      <c r="D1540" s="132"/>
      <c r="E1540" s="132"/>
      <c r="F1540" s="132"/>
      <c r="G1540" s="132"/>
      <c r="H1540" s="132"/>
      <c r="I1540" s="132"/>
      <c r="J1540" s="132"/>
      <c r="K1540" s="132"/>
      <c r="L1540" s="132"/>
      <c r="M1540" s="6"/>
      <c r="N1540" s="6"/>
      <c r="O1540" s="6"/>
      <c r="P1540" s="6"/>
      <c r="Q1540" s="6"/>
      <c r="R1540" s="6"/>
    </row>
    <row r="1541" spans="1:18" ht="13.5" customHeight="1" x14ac:dyDescent="0.2">
      <c r="A1541" s="193"/>
      <c r="B1541" s="132"/>
      <c r="C1541" s="132"/>
      <c r="D1541" s="132"/>
      <c r="E1541" s="132"/>
      <c r="F1541" s="132"/>
      <c r="G1541" s="132"/>
      <c r="H1541" s="132"/>
      <c r="I1541" s="132"/>
      <c r="J1541" s="132"/>
      <c r="K1541" s="132"/>
      <c r="L1541" s="132"/>
    </row>
    <row r="1542" spans="1:18" ht="13.5" customHeight="1" x14ac:dyDescent="0.2">
      <c r="A1542" s="193"/>
      <c r="B1542" s="132"/>
      <c r="C1542" s="132"/>
      <c r="D1542" s="132"/>
      <c r="E1542" s="132"/>
      <c r="F1542" s="132"/>
      <c r="G1542" s="132"/>
      <c r="H1542" s="132"/>
      <c r="I1542" s="132"/>
      <c r="J1542" s="132"/>
      <c r="K1542" s="132"/>
      <c r="L1542" s="132"/>
    </row>
    <row r="1543" spans="1:18" ht="13.5" customHeight="1" x14ac:dyDescent="0.2">
      <c r="A1543" s="193"/>
      <c r="B1543" s="132"/>
      <c r="C1543" s="132"/>
      <c r="D1543" s="132"/>
      <c r="E1543" s="132"/>
      <c r="F1543" s="132"/>
      <c r="G1543" s="132"/>
      <c r="H1543" s="132"/>
      <c r="I1543" s="132"/>
      <c r="J1543" s="132"/>
      <c r="K1543" s="132"/>
      <c r="L1543" s="132"/>
    </row>
    <row r="1544" spans="1:18" ht="13.5" customHeight="1" x14ac:dyDescent="0.2">
      <c r="A1544" s="193"/>
      <c r="B1544" s="132"/>
      <c r="C1544" s="132"/>
      <c r="D1544" s="132"/>
      <c r="E1544" s="132"/>
      <c r="F1544" s="132"/>
      <c r="G1544" s="132"/>
      <c r="H1544" s="132"/>
      <c r="I1544" s="132"/>
      <c r="J1544" s="132"/>
      <c r="K1544" s="132"/>
      <c r="L1544" s="132"/>
    </row>
    <row r="1545" spans="1:18" ht="13.5" customHeight="1" x14ac:dyDescent="0.2">
      <c r="A1545" s="193"/>
      <c r="B1545" s="132"/>
      <c r="C1545" s="132"/>
      <c r="D1545" s="132"/>
      <c r="E1545" s="132"/>
      <c r="F1545" s="132"/>
      <c r="G1545" s="132"/>
      <c r="H1545" s="132"/>
      <c r="I1545" s="132"/>
      <c r="J1545" s="132"/>
      <c r="K1545" s="132"/>
      <c r="L1545" s="132"/>
    </row>
    <row r="1546" spans="1:18" ht="13.5" customHeight="1" x14ac:dyDescent="0.2">
      <c r="A1546" s="193"/>
      <c r="B1546" s="132"/>
      <c r="C1546" s="132"/>
      <c r="D1546" s="132"/>
      <c r="E1546" s="132"/>
      <c r="F1546" s="132"/>
      <c r="G1546" s="132"/>
      <c r="H1546" s="132"/>
      <c r="I1546" s="132"/>
      <c r="J1546" s="132"/>
      <c r="K1546" s="132"/>
      <c r="L1546" s="132"/>
    </row>
    <row r="1547" spans="1:18" ht="13.5" customHeight="1" x14ac:dyDescent="0.2">
      <c r="A1547" s="193"/>
      <c r="B1547" s="132"/>
      <c r="C1547" s="132"/>
      <c r="D1547" s="132"/>
      <c r="E1547" s="132"/>
      <c r="F1547" s="132"/>
      <c r="G1547" s="132"/>
      <c r="H1547" s="132"/>
      <c r="I1547" s="132"/>
      <c r="J1547" s="132"/>
      <c r="K1547" s="132"/>
      <c r="L1547" s="132"/>
    </row>
    <row r="1548" spans="1:18" ht="13.5" customHeight="1" x14ac:dyDescent="0.2">
      <c r="A1548" s="193"/>
      <c r="B1548" s="132"/>
      <c r="C1548" s="132"/>
      <c r="D1548" s="132"/>
      <c r="E1548" s="132"/>
      <c r="F1548" s="132"/>
      <c r="G1548" s="132"/>
      <c r="H1548" s="132"/>
      <c r="I1548" s="132"/>
      <c r="J1548" s="132"/>
      <c r="K1548" s="132"/>
      <c r="L1548" s="132"/>
    </row>
    <row r="1549" spans="1:18" ht="13.5" customHeight="1" x14ac:dyDescent="0.2">
      <c r="A1549" s="193"/>
      <c r="B1549" s="132"/>
      <c r="C1549" s="132"/>
      <c r="D1549" s="132"/>
      <c r="E1549" s="132"/>
      <c r="F1549" s="132"/>
      <c r="G1549" s="132"/>
      <c r="H1549" s="132"/>
      <c r="I1549" s="132"/>
      <c r="J1549" s="132"/>
      <c r="K1549" s="132"/>
      <c r="L1549" s="132"/>
    </row>
    <row r="1550" spans="1:18" ht="13.5" customHeight="1" x14ac:dyDescent="0.2">
      <c r="A1550" s="193"/>
      <c r="B1550" s="132"/>
      <c r="C1550" s="132"/>
      <c r="D1550" s="132"/>
      <c r="E1550" s="132"/>
      <c r="F1550" s="132"/>
      <c r="G1550" s="132"/>
      <c r="H1550" s="132"/>
      <c r="I1550" s="132"/>
      <c r="J1550" s="132"/>
      <c r="K1550" s="132"/>
      <c r="L1550" s="132"/>
    </row>
    <row r="1551" spans="1:18" ht="13.5" customHeight="1" x14ac:dyDescent="0.2">
      <c r="A1551" s="193"/>
      <c r="B1551" s="132"/>
      <c r="C1551" s="132"/>
      <c r="D1551" s="132"/>
      <c r="E1551" s="132"/>
      <c r="F1551" s="132"/>
      <c r="G1551" s="132"/>
      <c r="H1551" s="132"/>
      <c r="I1551" s="132"/>
      <c r="J1551" s="132"/>
      <c r="K1551" s="132"/>
      <c r="L1551" s="132"/>
    </row>
    <row r="1552" spans="1:18" ht="13.5" customHeight="1" x14ac:dyDescent="0.2">
      <c r="A1552" s="193"/>
      <c r="B1552" s="132"/>
      <c r="C1552" s="132"/>
      <c r="D1552" s="132"/>
      <c r="E1552" s="132"/>
      <c r="F1552" s="132"/>
      <c r="G1552" s="132"/>
      <c r="H1552" s="132"/>
      <c r="I1552" s="132"/>
      <c r="J1552" s="132"/>
      <c r="K1552" s="132"/>
      <c r="L1552" s="132"/>
    </row>
    <row r="1553" spans="1:12" ht="13.5" customHeight="1" x14ac:dyDescent="0.2">
      <c r="A1553" s="193"/>
      <c r="B1553" s="132"/>
      <c r="C1553" s="132"/>
      <c r="D1553" s="132"/>
      <c r="E1553" s="132"/>
      <c r="F1553" s="132"/>
      <c r="G1553" s="132"/>
      <c r="H1553" s="132"/>
      <c r="I1553" s="132"/>
      <c r="J1553" s="132"/>
      <c r="K1553" s="132"/>
      <c r="L1553" s="132"/>
    </row>
    <row r="1554" spans="1:12" ht="13.5" customHeight="1" x14ac:dyDescent="0.2">
      <c r="A1554" s="193"/>
      <c r="B1554" s="132"/>
      <c r="C1554" s="132"/>
      <c r="D1554" s="132"/>
      <c r="E1554" s="132"/>
      <c r="F1554" s="132"/>
      <c r="G1554" s="132"/>
      <c r="H1554" s="132"/>
      <c r="I1554" s="132"/>
      <c r="J1554" s="132"/>
      <c r="K1554" s="132"/>
      <c r="L1554" s="132"/>
    </row>
    <row r="1555" spans="1:12" ht="13.5" customHeight="1" x14ac:dyDescent="0.2">
      <c r="A1555" s="193"/>
      <c r="B1555" s="132"/>
      <c r="C1555" s="132"/>
      <c r="D1555" s="132"/>
      <c r="E1555" s="132"/>
      <c r="F1555" s="132"/>
      <c r="G1555" s="132"/>
      <c r="H1555" s="132"/>
      <c r="I1555" s="132"/>
      <c r="J1555" s="132"/>
      <c r="K1555" s="132"/>
      <c r="L1555" s="132"/>
    </row>
    <row r="1556" spans="1:12" ht="13.5" customHeight="1" x14ac:dyDescent="0.2">
      <c r="A1556" s="193"/>
      <c r="B1556" s="132"/>
      <c r="C1556" s="132"/>
      <c r="D1556" s="132"/>
      <c r="E1556" s="132"/>
      <c r="F1556" s="132"/>
      <c r="G1556" s="132"/>
      <c r="H1556" s="132"/>
      <c r="I1556" s="132"/>
      <c r="J1556" s="132"/>
      <c r="K1556" s="132"/>
      <c r="L1556" s="132"/>
    </row>
    <row r="1557" spans="1:12" ht="13.5" customHeight="1" x14ac:dyDescent="0.2">
      <c r="A1557" s="193"/>
      <c r="B1557" s="132"/>
      <c r="C1557" s="132"/>
      <c r="D1557" s="132"/>
      <c r="E1557" s="132"/>
      <c r="F1557" s="132"/>
      <c r="G1557" s="132"/>
      <c r="H1557" s="132"/>
      <c r="I1557" s="132"/>
      <c r="J1557" s="132"/>
      <c r="K1557" s="132"/>
      <c r="L1557" s="132"/>
    </row>
    <row r="1558" spans="1:12" ht="13.5" customHeight="1" x14ac:dyDescent="0.2">
      <c r="A1558" s="193"/>
      <c r="B1558" s="132"/>
      <c r="C1558" s="132"/>
      <c r="D1558" s="132"/>
      <c r="E1558" s="132"/>
      <c r="F1558" s="132"/>
      <c r="G1558" s="132"/>
      <c r="H1558" s="132"/>
      <c r="I1558" s="132"/>
      <c r="J1558" s="132"/>
      <c r="K1558" s="132"/>
      <c r="L1558" s="132"/>
    </row>
    <row r="1559" spans="1:12" ht="13.5" customHeight="1" x14ac:dyDescent="0.2">
      <c r="A1559" s="193"/>
      <c r="B1559" s="132"/>
      <c r="C1559" s="132"/>
      <c r="D1559" s="132"/>
      <c r="E1559" s="132"/>
      <c r="F1559" s="132"/>
      <c r="G1559" s="132"/>
      <c r="H1559" s="132"/>
      <c r="I1559" s="132"/>
      <c r="J1559" s="132"/>
      <c r="K1559" s="132"/>
      <c r="L1559" s="132"/>
    </row>
    <row r="1560" spans="1:12" ht="13.5" customHeight="1" x14ac:dyDescent="0.2">
      <c r="A1560" s="193"/>
      <c r="B1560" s="132"/>
      <c r="C1560" s="132"/>
      <c r="D1560" s="132"/>
      <c r="E1560" s="132"/>
      <c r="F1560" s="132"/>
      <c r="G1560" s="132"/>
      <c r="H1560" s="132"/>
      <c r="I1560" s="132"/>
      <c r="J1560" s="132"/>
      <c r="K1560" s="132"/>
      <c r="L1560" s="132"/>
    </row>
    <row r="1561" spans="1:12" ht="13.5" customHeight="1" x14ac:dyDescent="0.2">
      <c r="A1561" s="193"/>
      <c r="B1561" s="132"/>
      <c r="C1561" s="132"/>
      <c r="D1561" s="132"/>
      <c r="E1561" s="132"/>
      <c r="F1561" s="132"/>
      <c r="G1561" s="132"/>
      <c r="H1561" s="132"/>
      <c r="I1561" s="132"/>
      <c r="J1561" s="132"/>
      <c r="K1561" s="132"/>
      <c r="L1561" s="132"/>
    </row>
    <row r="1562" spans="1:12" ht="13.5" customHeight="1" x14ac:dyDescent="0.2">
      <c r="A1562" s="193"/>
      <c r="B1562" s="132"/>
      <c r="C1562" s="132"/>
      <c r="D1562" s="132"/>
      <c r="E1562" s="132"/>
      <c r="F1562" s="132"/>
      <c r="G1562" s="132"/>
      <c r="H1562" s="132"/>
      <c r="I1562" s="132"/>
      <c r="J1562" s="132"/>
      <c r="K1562" s="132"/>
      <c r="L1562" s="132"/>
    </row>
    <row r="1563" spans="1:12" ht="13.5" customHeight="1" x14ac:dyDescent="0.2">
      <c r="A1563" s="193"/>
      <c r="B1563" s="132"/>
      <c r="C1563" s="132"/>
      <c r="D1563" s="132"/>
      <c r="E1563" s="132"/>
      <c r="F1563" s="132"/>
      <c r="G1563" s="132"/>
      <c r="H1563" s="132"/>
      <c r="I1563" s="132"/>
      <c r="J1563" s="132"/>
      <c r="K1563" s="132"/>
      <c r="L1563" s="132"/>
    </row>
    <row r="1564" spans="1:12" ht="13.5" customHeight="1" x14ac:dyDescent="0.2">
      <c r="A1564" s="193"/>
      <c r="B1564" s="132"/>
      <c r="C1564" s="132"/>
      <c r="D1564" s="132"/>
      <c r="E1564" s="132"/>
      <c r="F1564" s="132"/>
      <c r="G1564" s="132"/>
      <c r="H1564" s="132"/>
      <c r="I1564" s="132"/>
      <c r="J1564" s="132"/>
      <c r="K1564" s="132"/>
      <c r="L1564" s="132"/>
    </row>
    <row r="1565" spans="1:12" ht="13.5" customHeight="1" x14ac:dyDescent="0.2">
      <c r="A1565" s="193"/>
      <c r="B1565" s="132"/>
      <c r="C1565" s="132"/>
      <c r="D1565" s="132"/>
      <c r="E1565" s="132"/>
      <c r="F1565" s="132"/>
      <c r="G1565" s="132"/>
      <c r="H1565" s="132"/>
      <c r="I1565" s="132"/>
      <c r="J1565" s="132"/>
      <c r="K1565" s="132"/>
      <c r="L1565" s="132"/>
    </row>
    <row r="1566" spans="1:12" ht="13.5" customHeight="1" x14ac:dyDescent="0.2">
      <c r="A1566" s="193"/>
      <c r="B1566" s="132"/>
      <c r="C1566" s="132"/>
      <c r="D1566" s="132"/>
      <c r="E1566" s="132"/>
      <c r="F1566" s="132"/>
      <c r="G1566" s="132"/>
      <c r="H1566" s="132"/>
      <c r="I1566" s="132"/>
      <c r="J1566" s="132"/>
      <c r="K1566" s="132"/>
      <c r="L1566" s="132"/>
    </row>
    <row r="1567" spans="1:12" ht="13.5" customHeight="1" x14ac:dyDescent="0.2">
      <c r="A1567" s="193"/>
      <c r="B1567" s="132"/>
      <c r="C1567" s="132"/>
      <c r="D1567" s="132"/>
      <c r="E1567" s="132"/>
      <c r="F1567" s="132"/>
      <c r="G1567" s="132"/>
      <c r="H1567" s="132"/>
      <c r="I1567" s="132"/>
      <c r="J1567" s="132"/>
      <c r="K1567" s="132"/>
      <c r="L1567" s="132"/>
    </row>
    <row r="1568" spans="1:12" ht="13.5" customHeight="1" x14ac:dyDescent="0.2">
      <c r="A1568" s="193"/>
      <c r="B1568" s="132"/>
      <c r="C1568" s="132"/>
      <c r="D1568" s="132"/>
      <c r="E1568" s="132"/>
      <c r="F1568" s="132"/>
      <c r="G1568" s="132"/>
      <c r="H1568" s="132"/>
      <c r="I1568" s="132"/>
      <c r="J1568" s="132"/>
      <c r="K1568" s="132"/>
      <c r="L1568" s="132"/>
    </row>
    <row r="1569" spans="1:12" ht="13.5" customHeight="1" x14ac:dyDescent="0.2">
      <c r="A1569" s="193"/>
      <c r="B1569" s="132"/>
      <c r="C1569" s="132"/>
      <c r="D1569" s="132"/>
      <c r="E1569" s="132"/>
      <c r="F1569" s="132"/>
      <c r="G1569" s="132"/>
      <c r="H1569" s="132"/>
      <c r="I1569" s="132"/>
      <c r="J1569" s="132"/>
      <c r="K1569" s="132"/>
      <c r="L1569" s="132"/>
    </row>
    <row r="1570" spans="1:12" ht="13.5" customHeight="1" x14ac:dyDescent="0.2">
      <c r="A1570" s="193"/>
      <c r="B1570" s="132"/>
      <c r="C1570" s="132"/>
      <c r="D1570" s="132"/>
      <c r="E1570" s="132"/>
      <c r="F1570" s="132"/>
      <c r="G1570" s="132"/>
      <c r="H1570" s="132"/>
      <c r="I1570" s="132"/>
      <c r="J1570" s="132"/>
      <c r="K1570" s="132"/>
      <c r="L1570" s="132"/>
    </row>
    <row r="1571" spans="1:12" ht="13.5" customHeight="1" x14ac:dyDescent="0.2">
      <c r="A1571" s="193"/>
      <c r="B1571" s="132"/>
      <c r="C1571" s="132"/>
      <c r="D1571" s="132"/>
      <c r="E1571" s="132"/>
      <c r="F1571" s="132"/>
      <c r="G1571" s="132"/>
      <c r="H1571" s="132"/>
      <c r="I1571" s="132"/>
      <c r="J1571" s="132"/>
      <c r="K1571" s="132"/>
      <c r="L1571" s="132"/>
    </row>
    <row r="1572" spans="1:12" ht="13.5" customHeight="1" x14ac:dyDescent="0.2">
      <c r="A1572" s="193"/>
      <c r="B1572" s="132"/>
      <c r="C1572" s="132"/>
      <c r="D1572" s="132"/>
      <c r="E1572" s="132"/>
      <c r="F1572" s="132"/>
      <c r="G1572" s="132"/>
      <c r="H1572" s="132"/>
      <c r="I1572" s="132"/>
      <c r="J1572" s="132"/>
      <c r="K1572" s="132"/>
      <c r="L1572" s="132"/>
    </row>
    <row r="1573" spans="1:12" ht="13.5" customHeight="1" x14ac:dyDescent="0.2">
      <c r="A1573" s="193"/>
      <c r="B1573" s="132"/>
      <c r="C1573" s="132"/>
      <c r="D1573" s="132"/>
      <c r="E1573" s="132"/>
      <c r="F1573" s="132"/>
      <c r="G1573" s="132"/>
      <c r="H1573" s="132"/>
      <c r="I1573" s="132"/>
      <c r="J1573" s="132"/>
      <c r="K1573" s="132"/>
      <c r="L1573" s="132"/>
    </row>
    <row r="1574" spans="1:12" ht="13.5" customHeight="1" x14ac:dyDescent="0.2">
      <c r="A1574" s="193"/>
      <c r="B1574" s="132"/>
      <c r="C1574" s="132"/>
      <c r="D1574" s="132"/>
      <c r="E1574" s="132"/>
      <c r="F1574" s="132"/>
      <c r="G1574" s="132"/>
      <c r="H1574" s="132"/>
      <c r="I1574" s="132"/>
      <c r="J1574" s="132"/>
      <c r="K1574" s="132"/>
      <c r="L1574" s="132"/>
    </row>
    <row r="1575" spans="1:12" ht="13.5" customHeight="1" x14ac:dyDescent="0.2">
      <c r="A1575" s="193"/>
      <c r="B1575" s="132"/>
      <c r="C1575" s="132"/>
      <c r="D1575" s="132"/>
      <c r="E1575" s="132"/>
      <c r="F1575" s="132"/>
      <c r="G1575" s="132"/>
      <c r="H1575" s="132"/>
      <c r="I1575" s="132"/>
      <c r="J1575" s="132"/>
      <c r="K1575" s="132"/>
      <c r="L1575" s="132"/>
    </row>
    <row r="1576" spans="1:12" ht="13.5" customHeight="1" x14ac:dyDescent="0.2">
      <c r="A1576" s="193"/>
      <c r="B1576" s="132"/>
      <c r="C1576" s="132"/>
      <c r="D1576" s="132"/>
      <c r="E1576" s="132"/>
      <c r="F1576" s="132"/>
      <c r="G1576" s="132"/>
      <c r="H1576" s="132"/>
      <c r="I1576" s="132"/>
      <c r="J1576" s="132"/>
      <c r="K1576" s="132"/>
      <c r="L1576" s="132"/>
    </row>
    <row r="1577" spans="1:12" ht="13.5" customHeight="1" x14ac:dyDescent="0.2">
      <c r="A1577" s="193"/>
      <c r="B1577" s="132"/>
      <c r="C1577" s="132"/>
      <c r="D1577" s="132"/>
      <c r="E1577" s="132"/>
      <c r="F1577" s="132"/>
      <c r="G1577" s="132"/>
      <c r="H1577" s="132"/>
      <c r="I1577" s="132"/>
      <c r="J1577" s="132"/>
      <c r="K1577" s="132"/>
      <c r="L1577" s="132"/>
    </row>
    <row r="1578" spans="1:12" ht="13.5" customHeight="1" x14ac:dyDescent="0.2">
      <c r="A1578" s="193"/>
      <c r="B1578" s="132"/>
      <c r="C1578" s="132"/>
      <c r="D1578" s="132"/>
      <c r="E1578" s="132"/>
      <c r="F1578" s="132"/>
      <c r="G1578" s="132"/>
      <c r="H1578" s="132"/>
      <c r="I1578" s="132"/>
      <c r="J1578" s="132"/>
      <c r="K1578" s="132"/>
      <c r="L1578" s="132"/>
    </row>
    <row r="1579" spans="1:12" ht="13.5" customHeight="1" x14ac:dyDescent="0.2">
      <c r="A1579" s="193"/>
      <c r="B1579" s="132"/>
      <c r="C1579" s="132"/>
      <c r="D1579" s="132"/>
      <c r="E1579" s="132"/>
      <c r="F1579" s="132"/>
      <c r="G1579" s="132"/>
      <c r="H1579" s="132"/>
      <c r="I1579" s="132"/>
      <c r="J1579" s="132"/>
      <c r="K1579" s="132"/>
      <c r="L1579" s="132"/>
    </row>
    <row r="1580" spans="1:12" ht="13.5" customHeight="1" x14ac:dyDescent="0.2">
      <c r="A1580" s="193"/>
      <c r="B1580" s="132"/>
      <c r="C1580" s="132"/>
      <c r="D1580" s="132"/>
      <c r="E1580" s="132"/>
      <c r="F1580" s="132"/>
      <c r="G1580" s="132"/>
      <c r="H1580" s="132"/>
      <c r="I1580" s="132"/>
      <c r="J1580" s="132"/>
      <c r="K1580" s="132"/>
      <c r="L1580" s="132"/>
    </row>
    <row r="1581" spans="1:12" ht="13.5" customHeight="1" x14ac:dyDescent="0.2">
      <c r="A1581" s="193"/>
      <c r="B1581" s="132"/>
      <c r="C1581" s="132"/>
      <c r="D1581" s="132"/>
      <c r="E1581" s="132"/>
      <c r="F1581" s="132"/>
      <c r="G1581" s="132"/>
      <c r="H1581" s="132"/>
      <c r="I1581" s="132"/>
      <c r="J1581" s="132"/>
      <c r="K1581" s="132"/>
      <c r="L1581" s="132"/>
    </row>
    <row r="1582" spans="1:12" ht="13.5" customHeight="1" x14ac:dyDescent="0.2">
      <c r="A1582" s="193"/>
      <c r="B1582" s="132"/>
      <c r="C1582" s="132"/>
      <c r="D1582" s="132"/>
      <c r="E1582" s="132"/>
      <c r="F1582" s="132"/>
      <c r="G1582" s="132"/>
      <c r="H1582" s="132"/>
      <c r="I1582" s="132"/>
      <c r="J1582" s="132"/>
      <c r="K1582" s="132"/>
      <c r="L1582" s="132"/>
    </row>
    <row r="1583" spans="1:12" ht="13.5" customHeight="1" x14ac:dyDescent="0.2">
      <c r="A1583" s="193"/>
      <c r="B1583" s="132"/>
      <c r="C1583" s="132"/>
      <c r="D1583" s="132"/>
      <c r="E1583" s="132"/>
      <c r="F1583" s="132"/>
      <c r="G1583" s="132"/>
      <c r="H1583" s="132"/>
      <c r="I1583" s="132"/>
      <c r="J1583" s="132"/>
      <c r="K1583" s="132"/>
      <c r="L1583" s="132"/>
    </row>
    <row r="1584" spans="1:12" ht="13.5" customHeight="1" x14ac:dyDescent="0.2">
      <c r="A1584" s="193"/>
      <c r="B1584" s="132"/>
      <c r="C1584" s="132"/>
      <c r="D1584" s="132"/>
      <c r="E1584" s="132"/>
      <c r="F1584" s="132"/>
      <c r="G1584" s="132"/>
      <c r="H1584" s="132"/>
      <c r="I1584" s="132"/>
      <c r="J1584" s="132"/>
      <c r="K1584" s="132"/>
      <c r="L1584" s="132"/>
    </row>
    <row r="1585" spans="1:18" ht="13.5" customHeight="1" x14ac:dyDescent="0.2">
      <c r="A1585" s="193"/>
      <c r="B1585" s="132"/>
      <c r="C1585" s="132"/>
      <c r="D1585" s="132"/>
      <c r="E1585" s="132"/>
      <c r="F1585" s="132"/>
      <c r="G1585" s="132"/>
      <c r="H1585" s="132"/>
      <c r="I1585" s="132"/>
      <c r="J1585" s="132"/>
      <c r="K1585" s="132"/>
      <c r="L1585" s="132"/>
    </row>
    <row r="1586" spans="1:18" ht="13.5" customHeight="1" x14ac:dyDescent="0.2">
      <c r="A1586" s="193"/>
      <c r="B1586" s="132"/>
      <c r="C1586" s="132"/>
      <c r="D1586" s="132"/>
      <c r="E1586" s="132"/>
      <c r="F1586" s="132"/>
      <c r="G1586" s="132"/>
      <c r="H1586" s="132"/>
      <c r="I1586" s="132"/>
      <c r="J1586" s="132"/>
      <c r="K1586" s="132"/>
      <c r="L1586" s="132"/>
    </row>
    <row r="1587" spans="1:18" s="6" customFormat="1" ht="13.5" customHeight="1" x14ac:dyDescent="0.2">
      <c r="A1587" s="193"/>
      <c r="B1587" s="132"/>
      <c r="C1587" s="132"/>
      <c r="D1587" s="132"/>
      <c r="E1587" s="132"/>
      <c r="F1587" s="132"/>
      <c r="G1587" s="132"/>
      <c r="H1587" s="132"/>
      <c r="I1587" s="132"/>
      <c r="J1587" s="132"/>
      <c r="K1587" s="132"/>
      <c r="L1587" s="132"/>
      <c r="M1587"/>
      <c r="N1587"/>
      <c r="O1587"/>
      <c r="P1587"/>
      <c r="Q1587"/>
      <c r="R1587"/>
    </row>
    <row r="1588" spans="1:18" s="6" customFormat="1" ht="13.5" customHeight="1" x14ac:dyDescent="0.2">
      <c r="A1588" s="193"/>
      <c r="B1588" s="132"/>
      <c r="C1588" s="132"/>
      <c r="D1588" s="132"/>
      <c r="E1588" s="132"/>
      <c r="F1588" s="132"/>
      <c r="G1588" s="132"/>
      <c r="H1588" s="132"/>
      <c r="I1588" s="132"/>
      <c r="J1588" s="132"/>
      <c r="K1588" s="132"/>
      <c r="L1588" s="132"/>
      <c r="M1588"/>
      <c r="N1588"/>
      <c r="O1588"/>
      <c r="P1588"/>
      <c r="Q1588"/>
      <c r="R1588"/>
    </row>
    <row r="1589" spans="1:18" ht="13.5" customHeight="1" x14ac:dyDescent="0.2">
      <c r="A1589" s="193"/>
      <c r="B1589" s="132"/>
      <c r="C1589" s="132"/>
      <c r="D1589" s="132"/>
      <c r="E1589" s="132"/>
      <c r="F1589" s="132"/>
      <c r="G1589" s="132"/>
      <c r="H1589" s="132"/>
      <c r="I1589" s="132"/>
      <c r="J1589" s="132"/>
      <c r="K1589" s="132"/>
      <c r="L1589" s="132"/>
    </row>
    <row r="1590" spans="1:18" ht="13.5" customHeight="1" x14ac:dyDescent="0.2">
      <c r="A1590" s="193"/>
      <c r="B1590" s="132"/>
      <c r="C1590" s="132"/>
      <c r="D1590" s="132"/>
      <c r="E1590" s="132"/>
      <c r="F1590" s="132"/>
      <c r="G1590" s="132"/>
      <c r="H1590" s="132"/>
      <c r="I1590" s="132"/>
      <c r="J1590" s="132"/>
      <c r="K1590" s="132"/>
      <c r="L1590" s="132"/>
    </row>
    <row r="1591" spans="1:18" ht="13.5" customHeight="1" x14ac:dyDescent="0.2">
      <c r="A1591" s="193"/>
      <c r="B1591" s="132"/>
      <c r="C1591" s="132"/>
      <c r="D1591" s="132"/>
      <c r="E1591" s="132"/>
      <c r="F1591" s="132"/>
      <c r="G1591" s="132"/>
      <c r="H1591" s="132"/>
      <c r="I1591" s="132"/>
      <c r="J1591" s="132"/>
      <c r="K1591" s="132"/>
      <c r="L1591" s="132"/>
    </row>
    <row r="1592" spans="1:18" ht="13.5" customHeight="1" x14ac:dyDescent="0.2">
      <c r="A1592" s="193"/>
      <c r="B1592" s="132"/>
      <c r="C1592" s="132"/>
      <c r="D1592" s="132"/>
      <c r="E1592" s="132"/>
      <c r="F1592" s="132"/>
      <c r="G1592" s="132"/>
      <c r="H1592" s="132"/>
      <c r="I1592" s="132"/>
      <c r="J1592" s="132"/>
      <c r="K1592" s="132"/>
      <c r="L1592" s="132"/>
    </row>
    <row r="1593" spans="1:18" ht="13.5" customHeight="1" x14ac:dyDescent="0.2">
      <c r="A1593" s="193"/>
      <c r="B1593" s="132"/>
      <c r="C1593" s="132"/>
      <c r="D1593" s="132"/>
      <c r="E1593" s="132"/>
      <c r="F1593" s="132"/>
      <c r="G1593" s="132"/>
      <c r="H1593" s="132"/>
      <c r="I1593" s="132"/>
      <c r="J1593" s="132"/>
      <c r="K1593" s="132"/>
      <c r="L1593" s="132"/>
    </row>
    <row r="1594" spans="1:18" ht="13.5" customHeight="1" x14ac:dyDescent="0.2">
      <c r="A1594" s="193"/>
      <c r="B1594" s="132"/>
      <c r="C1594" s="132"/>
      <c r="D1594" s="132"/>
      <c r="E1594" s="132"/>
      <c r="F1594" s="132"/>
      <c r="G1594" s="132"/>
      <c r="H1594" s="132"/>
      <c r="I1594" s="132"/>
      <c r="J1594" s="132"/>
      <c r="K1594" s="132"/>
      <c r="L1594" s="132"/>
    </row>
    <row r="1595" spans="1:18" ht="13.5" customHeight="1" x14ac:dyDescent="0.2">
      <c r="A1595" s="193"/>
      <c r="B1595" s="132"/>
      <c r="C1595" s="132"/>
      <c r="D1595" s="132"/>
      <c r="E1595" s="132"/>
      <c r="F1595" s="132"/>
      <c r="G1595" s="132"/>
      <c r="H1595" s="132"/>
      <c r="I1595" s="132"/>
      <c r="J1595" s="132"/>
      <c r="K1595" s="132"/>
      <c r="L1595" s="132"/>
    </row>
    <row r="1596" spans="1:18" ht="13.5" customHeight="1" x14ac:dyDescent="0.2">
      <c r="A1596" s="193"/>
      <c r="B1596" s="132"/>
      <c r="C1596" s="132"/>
      <c r="D1596" s="132"/>
      <c r="E1596" s="132"/>
      <c r="F1596" s="132"/>
      <c r="G1596" s="132"/>
      <c r="H1596" s="132"/>
      <c r="I1596" s="132"/>
      <c r="J1596" s="132"/>
      <c r="K1596" s="132"/>
      <c r="L1596" s="132"/>
    </row>
    <row r="1597" spans="1:18" ht="13.5" customHeight="1" x14ac:dyDescent="0.2">
      <c r="A1597" s="193"/>
      <c r="B1597" s="132"/>
      <c r="C1597" s="132"/>
      <c r="D1597" s="132"/>
      <c r="E1597" s="132"/>
      <c r="F1597" s="132"/>
      <c r="G1597" s="132"/>
      <c r="H1597" s="132"/>
      <c r="I1597" s="132"/>
      <c r="J1597" s="132"/>
      <c r="K1597" s="132"/>
      <c r="L1597" s="132"/>
    </row>
    <row r="1598" spans="1:18" ht="13.5" customHeight="1" x14ac:dyDescent="0.2">
      <c r="A1598" s="193"/>
      <c r="B1598" s="132"/>
      <c r="C1598" s="132"/>
      <c r="D1598" s="132"/>
      <c r="E1598" s="132"/>
      <c r="F1598" s="132"/>
      <c r="G1598" s="132"/>
      <c r="H1598" s="132"/>
      <c r="I1598" s="132"/>
      <c r="J1598" s="132"/>
      <c r="K1598" s="132"/>
      <c r="L1598" s="132"/>
    </row>
    <row r="1599" spans="1:18" ht="13.5" customHeight="1" x14ac:dyDescent="0.2">
      <c r="A1599" s="193"/>
      <c r="B1599" s="132"/>
      <c r="C1599" s="132"/>
      <c r="D1599" s="132"/>
      <c r="E1599" s="132"/>
      <c r="F1599" s="132"/>
      <c r="G1599" s="132"/>
      <c r="H1599" s="132"/>
      <c r="I1599" s="132"/>
      <c r="J1599" s="132"/>
      <c r="K1599" s="132"/>
      <c r="L1599" s="132"/>
    </row>
    <row r="1600" spans="1:18" ht="13.5" customHeight="1" x14ac:dyDescent="0.2">
      <c r="A1600" s="193"/>
      <c r="B1600" s="132"/>
      <c r="C1600" s="132"/>
      <c r="D1600" s="132"/>
      <c r="E1600" s="132"/>
      <c r="F1600" s="132"/>
      <c r="G1600" s="132"/>
      <c r="H1600" s="132"/>
      <c r="I1600" s="132"/>
      <c r="J1600" s="132"/>
      <c r="K1600" s="132"/>
      <c r="L1600" s="132"/>
    </row>
    <row r="1601" spans="1:12" ht="13.5" customHeight="1" x14ac:dyDescent="0.2">
      <c r="A1601" s="193"/>
      <c r="B1601" s="132"/>
      <c r="C1601" s="132"/>
      <c r="D1601" s="132"/>
      <c r="E1601" s="132"/>
      <c r="F1601" s="132"/>
      <c r="G1601" s="132"/>
      <c r="H1601" s="132"/>
      <c r="I1601" s="132"/>
      <c r="J1601" s="132"/>
      <c r="K1601" s="132"/>
      <c r="L1601" s="132"/>
    </row>
    <row r="1602" spans="1:12" ht="13.5" customHeight="1" x14ac:dyDescent="0.2">
      <c r="A1602" s="193"/>
      <c r="B1602" s="132"/>
      <c r="C1602" s="132"/>
      <c r="D1602" s="132"/>
      <c r="E1602" s="132"/>
      <c r="F1602" s="132"/>
      <c r="G1602" s="132"/>
      <c r="H1602" s="132"/>
      <c r="I1602" s="132"/>
      <c r="J1602" s="132"/>
      <c r="K1602" s="132"/>
      <c r="L1602" s="132"/>
    </row>
    <row r="1603" spans="1:12" ht="13.5" customHeight="1" x14ac:dyDescent="0.2">
      <c r="A1603" s="193"/>
      <c r="B1603" s="132"/>
      <c r="C1603" s="132"/>
      <c r="D1603" s="132"/>
      <c r="E1603" s="132"/>
      <c r="F1603" s="132"/>
      <c r="G1603" s="132"/>
      <c r="H1603" s="132"/>
      <c r="I1603" s="132"/>
      <c r="J1603" s="132"/>
      <c r="K1603" s="132"/>
      <c r="L1603" s="132"/>
    </row>
    <row r="1604" spans="1:12" ht="13.5" customHeight="1" x14ac:dyDescent="0.2">
      <c r="A1604" s="193"/>
      <c r="B1604" s="132"/>
      <c r="C1604" s="132"/>
      <c r="D1604" s="132"/>
      <c r="E1604" s="132"/>
      <c r="F1604" s="132"/>
      <c r="G1604" s="132"/>
      <c r="H1604" s="132"/>
      <c r="I1604" s="132"/>
      <c r="J1604" s="132"/>
      <c r="K1604" s="132"/>
      <c r="L1604" s="132"/>
    </row>
    <row r="1605" spans="1:12" ht="13.15" customHeight="1" x14ac:dyDescent="0.2">
      <c r="A1605" s="193"/>
      <c r="B1605" s="132"/>
      <c r="C1605" s="132"/>
      <c r="D1605" s="132"/>
      <c r="E1605" s="132"/>
      <c r="F1605" s="132"/>
      <c r="G1605" s="132"/>
      <c r="H1605" s="132"/>
      <c r="I1605" s="132"/>
      <c r="J1605" s="132"/>
      <c r="K1605" s="132"/>
      <c r="L1605" s="132"/>
    </row>
    <row r="1606" spans="1:12" ht="13.15" customHeight="1" x14ac:dyDescent="0.2">
      <c r="A1606" s="193"/>
      <c r="B1606" s="132"/>
      <c r="C1606" s="132"/>
      <c r="D1606" s="132"/>
      <c r="E1606" s="132"/>
      <c r="F1606" s="132"/>
      <c r="G1606" s="132"/>
      <c r="H1606" s="132"/>
      <c r="I1606" s="132"/>
      <c r="J1606" s="132"/>
      <c r="K1606" s="132"/>
      <c r="L1606" s="132"/>
    </row>
    <row r="1607" spans="1:12" ht="13.15" customHeight="1" x14ac:dyDescent="0.2">
      <c r="A1607" s="193"/>
      <c r="B1607" s="132"/>
      <c r="C1607" s="132"/>
      <c r="D1607" s="132"/>
      <c r="E1607" s="132"/>
      <c r="F1607" s="132"/>
      <c r="G1607" s="132"/>
      <c r="H1607" s="132"/>
      <c r="I1607" s="132"/>
      <c r="J1607" s="132"/>
      <c r="K1607" s="132"/>
      <c r="L1607" s="132"/>
    </row>
    <row r="1608" spans="1:12" ht="13.15" customHeight="1" x14ac:dyDescent="0.2">
      <c r="A1608" s="193"/>
      <c r="B1608" s="132"/>
      <c r="C1608" s="132"/>
      <c r="D1608" s="132"/>
      <c r="E1608" s="132"/>
      <c r="F1608" s="132"/>
      <c r="G1608" s="132"/>
      <c r="H1608" s="132"/>
      <c r="I1608" s="132"/>
      <c r="J1608" s="132"/>
      <c r="K1608" s="132"/>
      <c r="L1608" s="132"/>
    </row>
    <row r="1609" spans="1:12" ht="13.15" customHeight="1" x14ac:dyDescent="0.2">
      <c r="A1609" s="193"/>
      <c r="B1609" s="132"/>
      <c r="C1609" s="132"/>
      <c r="D1609" s="132"/>
      <c r="E1609" s="132"/>
      <c r="F1609" s="132"/>
      <c r="G1609" s="132"/>
      <c r="H1609" s="132"/>
      <c r="I1609" s="132"/>
      <c r="J1609" s="132"/>
      <c r="K1609" s="132"/>
      <c r="L1609" s="132"/>
    </row>
    <row r="1610" spans="1:12" ht="13.15" customHeight="1" x14ac:dyDescent="0.2">
      <c r="A1610" s="193"/>
      <c r="B1610" s="132"/>
      <c r="C1610" s="132"/>
      <c r="D1610" s="132"/>
      <c r="E1610" s="132"/>
      <c r="F1610" s="132"/>
      <c r="G1610" s="132"/>
      <c r="H1610" s="132"/>
      <c r="I1610" s="132"/>
      <c r="J1610" s="132"/>
      <c r="K1610" s="132"/>
      <c r="L1610" s="132"/>
    </row>
    <row r="1611" spans="1:12" ht="13.15" customHeight="1" x14ac:dyDescent="0.2">
      <c r="A1611" s="193"/>
      <c r="B1611" s="132"/>
      <c r="C1611" s="132"/>
      <c r="D1611" s="132"/>
      <c r="E1611" s="132"/>
      <c r="F1611" s="132"/>
      <c r="G1611" s="132"/>
      <c r="H1611" s="132"/>
      <c r="I1611" s="132"/>
      <c r="J1611" s="132"/>
      <c r="K1611" s="132"/>
      <c r="L1611" s="132"/>
    </row>
    <row r="1612" spans="1:12" ht="13.15" customHeight="1" x14ac:dyDescent="0.2">
      <c r="A1612" s="193"/>
      <c r="B1612" s="132"/>
      <c r="C1612" s="132"/>
      <c r="D1612" s="132"/>
      <c r="E1612" s="132"/>
      <c r="F1612" s="132"/>
      <c r="G1612" s="132"/>
      <c r="H1612" s="132"/>
      <c r="I1612" s="132"/>
      <c r="J1612" s="132"/>
      <c r="K1612" s="132"/>
      <c r="L1612" s="132"/>
    </row>
    <row r="1613" spans="1:12" ht="13.15" customHeight="1" x14ac:dyDescent="0.2">
      <c r="A1613" s="193"/>
      <c r="B1613" s="132"/>
      <c r="C1613" s="132"/>
      <c r="D1613" s="132"/>
      <c r="E1613" s="132"/>
      <c r="F1613" s="132"/>
      <c r="G1613" s="132"/>
      <c r="H1613" s="132"/>
      <c r="I1613" s="132"/>
      <c r="J1613" s="132"/>
      <c r="K1613" s="132"/>
      <c r="L1613" s="132"/>
    </row>
    <row r="1614" spans="1:12" ht="13.15" customHeight="1" x14ac:dyDescent="0.2">
      <c r="A1614" s="193"/>
      <c r="B1614" s="132"/>
      <c r="C1614" s="132"/>
      <c r="D1614" s="132"/>
      <c r="E1614" s="132"/>
      <c r="F1614" s="132"/>
      <c r="G1614" s="132"/>
      <c r="H1614" s="132"/>
      <c r="I1614" s="132"/>
      <c r="J1614" s="132"/>
      <c r="K1614" s="132"/>
      <c r="L1614" s="132"/>
    </row>
    <row r="1615" spans="1:12" ht="13.15" customHeight="1" x14ac:dyDescent="0.2">
      <c r="A1615" s="193"/>
      <c r="B1615" s="132"/>
      <c r="C1615" s="132"/>
      <c r="D1615" s="132"/>
      <c r="E1615" s="132"/>
      <c r="F1615" s="132"/>
      <c r="G1615" s="132"/>
      <c r="H1615" s="132"/>
      <c r="I1615" s="132"/>
      <c r="J1615" s="132"/>
      <c r="K1615" s="132"/>
      <c r="L1615" s="132"/>
    </row>
    <row r="1616" spans="1:12" ht="13.15" customHeight="1" x14ac:dyDescent="0.2">
      <c r="A1616" s="193"/>
      <c r="B1616" s="132"/>
      <c r="C1616" s="132"/>
      <c r="D1616" s="132"/>
      <c r="E1616" s="132"/>
      <c r="F1616" s="132"/>
      <c r="G1616" s="132"/>
      <c r="H1616" s="132"/>
      <c r="I1616" s="132"/>
      <c r="J1616" s="132"/>
      <c r="K1616" s="132"/>
      <c r="L1616" s="132"/>
    </row>
    <row r="1617" spans="1:12" ht="13.15" customHeight="1" x14ac:dyDescent="0.2">
      <c r="A1617" s="193"/>
      <c r="B1617" s="132"/>
      <c r="C1617" s="132"/>
      <c r="D1617" s="132"/>
      <c r="E1617" s="132"/>
      <c r="F1617" s="132"/>
      <c r="G1617" s="132"/>
      <c r="H1617" s="132"/>
      <c r="I1617" s="132"/>
      <c r="J1617" s="132"/>
      <c r="K1617" s="132"/>
      <c r="L1617" s="132"/>
    </row>
    <row r="1618" spans="1:12" ht="13.15" customHeight="1" x14ac:dyDescent="0.2">
      <c r="A1618" s="193"/>
      <c r="B1618" s="132"/>
      <c r="C1618" s="132"/>
      <c r="D1618" s="132"/>
      <c r="E1618" s="132"/>
      <c r="F1618" s="132"/>
      <c r="G1618" s="132"/>
      <c r="H1618" s="132"/>
      <c r="I1618" s="132"/>
      <c r="J1618" s="132"/>
      <c r="K1618" s="132"/>
      <c r="L1618" s="132"/>
    </row>
    <row r="1619" spans="1:12" ht="13.15" customHeight="1" x14ac:dyDescent="0.2">
      <c r="A1619" s="193"/>
      <c r="B1619" s="132"/>
      <c r="C1619" s="132"/>
      <c r="D1619" s="132"/>
      <c r="E1619" s="132"/>
      <c r="F1619" s="132"/>
      <c r="G1619" s="132"/>
      <c r="H1619" s="132"/>
      <c r="I1619" s="132"/>
      <c r="J1619" s="132"/>
      <c r="K1619" s="132"/>
      <c r="L1619" s="132"/>
    </row>
    <row r="1620" spans="1:12" ht="13.15" customHeight="1" x14ac:dyDescent="0.2">
      <c r="A1620" s="193"/>
      <c r="B1620" s="132"/>
      <c r="C1620" s="132"/>
      <c r="D1620" s="132"/>
      <c r="E1620" s="132"/>
      <c r="F1620" s="132"/>
      <c r="G1620" s="132"/>
      <c r="H1620" s="132"/>
      <c r="I1620" s="132"/>
      <c r="J1620" s="132"/>
      <c r="K1620" s="132"/>
      <c r="L1620" s="132"/>
    </row>
    <row r="1621" spans="1:12" ht="13.15" customHeight="1" x14ac:dyDescent="0.2">
      <c r="A1621" s="193"/>
      <c r="B1621" s="132"/>
      <c r="C1621" s="132"/>
      <c r="D1621" s="132"/>
      <c r="E1621" s="132"/>
      <c r="F1621" s="132"/>
      <c r="G1621" s="132"/>
      <c r="H1621" s="132"/>
      <c r="I1621" s="132"/>
      <c r="J1621" s="132"/>
      <c r="K1621" s="132"/>
      <c r="L1621" s="132"/>
    </row>
    <row r="1622" spans="1:12" ht="13.15" customHeight="1" x14ac:dyDescent="0.2">
      <c r="A1622" s="193"/>
      <c r="B1622" s="132"/>
      <c r="C1622" s="132"/>
      <c r="D1622" s="132"/>
      <c r="E1622" s="132"/>
      <c r="F1622" s="132"/>
      <c r="G1622" s="132"/>
      <c r="H1622" s="132"/>
      <c r="I1622" s="132"/>
      <c r="J1622" s="132"/>
      <c r="K1622" s="132"/>
      <c r="L1622" s="132"/>
    </row>
    <row r="1623" spans="1:12" ht="13.15" customHeight="1" x14ac:dyDescent="0.2">
      <c r="A1623" s="193"/>
      <c r="B1623" s="132"/>
      <c r="C1623" s="132"/>
      <c r="D1623" s="132"/>
      <c r="E1623" s="132"/>
      <c r="F1623" s="132"/>
      <c r="G1623" s="132"/>
      <c r="H1623" s="132"/>
      <c r="I1623" s="132"/>
      <c r="J1623" s="132"/>
      <c r="K1623" s="132"/>
      <c r="L1623" s="132"/>
    </row>
    <row r="1624" spans="1:12" ht="13.15" customHeight="1" x14ac:dyDescent="0.2">
      <c r="A1624" s="193"/>
      <c r="B1624" s="132"/>
      <c r="C1624" s="132"/>
      <c r="D1624" s="132"/>
      <c r="E1624" s="132"/>
      <c r="F1624" s="132"/>
      <c r="G1624" s="132"/>
      <c r="H1624" s="132"/>
      <c r="I1624" s="132"/>
      <c r="J1624" s="132"/>
      <c r="K1624" s="132"/>
      <c r="L1624" s="132"/>
    </row>
    <row r="1625" spans="1:12" ht="13.15" customHeight="1" x14ac:dyDescent="0.2">
      <c r="A1625" s="193"/>
      <c r="B1625" s="132"/>
      <c r="C1625" s="132"/>
      <c r="D1625" s="132"/>
      <c r="E1625" s="132"/>
      <c r="F1625" s="132"/>
      <c r="G1625" s="132"/>
      <c r="H1625" s="132"/>
      <c r="I1625" s="132"/>
      <c r="J1625" s="132"/>
      <c r="K1625" s="132"/>
      <c r="L1625" s="132"/>
    </row>
    <row r="1626" spans="1:12" ht="13.15" customHeight="1" x14ac:dyDescent="0.2">
      <c r="A1626" s="193"/>
      <c r="B1626" s="132"/>
      <c r="C1626" s="132"/>
      <c r="D1626" s="132"/>
      <c r="E1626" s="132"/>
      <c r="F1626" s="132"/>
      <c r="G1626" s="132"/>
      <c r="H1626" s="132"/>
      <c r="I1626" s="132"/>
      <c r="J1626" s="132"/>
      <c r="K1626" s="132"/>
      <c r="L1626" s="132"/>
    </row>
    <row r="1627" spans="1:12" ht="13.15" customHeight="1" x14ac:dyDescent="0.2">
      <c r="A1627" s="193"/>
      <c r="B1627" s="132"/>
      <c r="C1627" s="132"/>
      <c r="D1627" s="132"/>
      <c r="E1627" s="132"/>
      <c r="F1627" s="132"/>
      <c r="G1627" s="132"/>
      <c r="H1627" s="132"/>
      <c r="I1627" s="132"/>
      <c r="J1627" s="132"/>
      <c r="K1627" s="132"/>
      <c r="L1627" s="132"/>
    </row>
    <row r="1628" spans="1:12" ht="13.15" customHeight="1" x14ac:dyDescent="0.2">
      <c r="A1628" s="193"/>
      <c r="B1628" s="132"/>
      <c r="C1628" s="132"/>
      <c r="D1628" s="132"/>
      <c r="E1628" s="132"/>
      <c r="F1628" s="132"/>
      <c r="G1628" s="132"/>
      <c r="H1628" s="132"/>
      <c r="I1628" s="132"/>
      <c r="J1628" s="132"/>
      <c r="K1628" s="132"/>
      <c r="L1628" s="132"/>
    </row>
    <row r="1629" spans="1:12" ht="13.15" customHeight="1" x14ac:dyDescent="0.2">
      <c r="A1629" s="193"/>
      <c r="B1629" s="132"/>
      <c r="C1629" s="132"/>
      <c r="D1629" s="132"/>
      <c r="E1629" s="132"/>
      <c r="F1629" s="132"/>
      <c r="G1629" s="132"/>
      <c r="H1629" s="132"/>
      <c r="I1629" s="132"/>
      <c r="J1629" s="132"/>
      <c r="K1629" s="132"/>
      <c r="L1629" s="132"/>
    </row>
    <row r="1630" spans="1:12" ht="13.15" customHeight="1" x14ac:dyDescent="0.2">
      <c r="A1630" s="193"/>
      <c r="B1630" s="132"/>
      <c r="C1630" s="132"/>
      <c r="D1630" s="132"/>
      <c r="E1630" s="132"/>
      <c r="F1630" s="132"/>
      <c r="G1630" s="132"/>
      <c r="H1630" s="132"/>
      <c r="I1630" s="132"/>
      <c r="J1630" s="132"/>
      <c r="K1630" s="132"/>
      <c r="L1630" s="132"/>
    </row>
    <row r="1631" spans="1:12" ht="13.15" customHeight="1" x14ac:dyDescent="0.2">
      <c r="A1631" s="193"/>
      <c r="B1631" s="132"/>
      <c r="C1631" s="132"/>
      <c r="D1631" s="132"/>
      <c r="E1631" s="132"/>
      <c r="F1631" s="132"/>
      <c r="G1631" s="132"/>
      <c r="H1631" s="132"/>
      <c r="I1631" s="132"/>
      <c r="J1631" s="132"/>
      <c r="K1631" s="132"/>
      <c r="L1631" s="132"/>
    </row>
    <row r="1632" spans="1:12" ht="13.15" customHeight="1" x14ac:dyDescent="0.2">
      <c r="A1632" s="193"/>
      <c r="B1632" s="132"/>
      <c r="C1632" s="132"/>
      <c r="D1632" s="132"/>
      <c r="E1632" s="132"/>
      <c r="F1632" s="132"/>
      <c r="G1632" s="132"/>
      <c r="H1632" s="132"/>
      <c r="I1632" s="132"/>
      <c r="J1632" s="132"/>
      <c r="K1632" s="132"/>
      <c r="L1632" s="132"/>
    </row>
    <row r="1633" spans="1:18" ht="13.15" customHeight="1" x14ac:dyDescent="0.2">
      <c r="A1633" s="193"/>
      <c r="B1633" s="132"/>
      <c r="C1633" s="132"/>
      <c r="D1633" s="132"/>
      <c r="E1633" s="132"/>
      <c r="F1633" s="132"/>
      <c r="G1633" s="132"/>
      <c r="H1633" s="132"/>
      <c r="I1633" s="132"/>
      <c r="J1633" s="132"/>
      <c r="K1633" s="132"/>
      <c r="L1633" s="132"/>
    </row>
    <row r="1634" spans="1:18" ht="13.15" customHeight="1" x14ac:dyDescent="0.2">
      <c r="A1634" s="193"/>
      <c r="B1634" s="132"/>
      <c r="C1634" s="132"/>
      <c r="D1634" s="132"/>
      <c r="E1634" s="132"/>
      <c r="F1634" s="132"/>
      <c r="G1634" s="132"/>
      <c r="H1634" s="132"/>
      <c r="I1634" s="132"/>
      <c r="J1634" s="132"/>
      <c r="K1634" s="132"/>
      <c r="L1634" s="132"/>
    </row>
    <row r="1635" spans="1:18" ht="13.15" customHeight="1" x14ac:dyDescent="0.2">
      <c r="A1635" s="193"/>
      <c r="B1635" s="132"/>
      <c r="C1635" s="132"/>
      <c r="D1635" s="132"/>
      <c r="E1635" s="132"/>
      <c r="F1635" s="132"/>
      <c r="G1635" s="132"/>
      <c r="H1635" s="132"/>
      <c r="I1635" s="132"/>
      <c r="J1635" s="132"/>
      <c r="K1635" s="132"/>
      <c r="L1635" s="132"/>
    </row>
    <row r="1636" spans="1:18" ht="13.15" customHeight="1" x14ac:dyDescent="0.2">
      <c r="A1636" s="193"/>
      <c r="B1636" s="132"/>
      <c r="C1636" s="132"/>
      <c r="D1636" s="132"/>
      <c r="E1636" s="132"/>
      <c r="F1636" s="132"/>
      <c r="G1636" s="132"/>
      <c r="H1636" s="132"/>
      <c r="I1636" s="132"/>
      <c r="J1636" s="132"/>
      <c r="K1636" s="132"/>
      <c r="L1636" s="132"/>
    </row>
    <row r="1637" spans="1:18" ht="13.15" customHeight="1" x14ac:dyDescent="0.2">
      <c r="A1637" s="193"/>
      <c r="B1637" s="132"/>
      <c r="C1637" s="132"/>
      <c r="D1637" s="132"/>
      <c r="E1637" s="132"/>
      <c r="F1637" s="132"/>
      <c r="G1637" s="132"/>
      <c r="H1637" s="132"/>
      <c r="I1637" s="132"/>
      <c r="J1637" s="132"/>
      <c r="K1637" s="132"/>
      <c r="L1637" s="132"/>
    </row>
    <row r="1638" spans="1:18" ht="13.15" customHeight="1" x14ac:dyDescent="0.2">
      <c r="A1638" s="193"/>
      <c r="B1638" s="132"/>
      <c r="C1638" s="132"/>
      <c r="D1638" s="132"/>
      <c r="E1638" s="132"/>
      <c r="F1638" s="132"/>
      <c r="G1638" s="132"/>
      <c r="H1638" s="132"/>
      <c r="I1638" s="132"/>
      <c r="J1638" s="132"/>
      <c r="K1638" s="132"/>
      <c r="L1638" s="132"/>
    </row>
    <row r="1639" spans="1:18" ht="13.15" customHeight="1" x14ac:dyDescent="0.2">
      <c r="A1639" s="193"/>
      <c r="B1639" s="132"/>
      <c r="C1639" s="132"/>
      <c r="D1639" s="132"/>
      <c r="E1639" s="132"/>
      <c r="F1639" s="132"/>
      <c r="G1639" s="132"/>
      <c r="H1639" s="132"/>
      <c r="I1639" s="132"/>
      <c r="J1639" s="132"/>
      <c r="K1639" s="132"/>
      <c r="L1639" s="132"/>
    </row>
    <row r="1640" spans="1:18" ht="13.15" customHeight="1" x14ac:dyDescent="0.2">
      <c r="A1640" s="193"/>
      <c r="B1640" s="132"/>
      <c r="C1640" s="132"/>
      <c r="D1640" s="132"/>
      <c r="E1640" s="132"/>
      <c r="F1640" s="132"/>
      <c r="G1640" s="132"/>
      <c r="H1640" s="132"/>
      <c r="I1640" s="132"/>
      <c r="J1640" s="132"/>
      <c r="K1640" s="132"/>
      <c r="L1640" s="132"/>
      <c r="M1640" s="6"/>
      <c r="N1640" s="6"/>
      <c r="O1640" s="6"/>
      <c r="P1640" s="6"/>
      <c r="Q1640" s="6"/>
      <c r="R1640" s="6"/>
    </row>
    <row r="1641" spans="1:18" ht="13.15" customHeight="1" x14ac:dyDescent="0.2">
      <c r="A1641" s="193"/>
      <c r="B1641" s="132"/>
      <c r="C1641" s="132"/>
      <c r="D1641" s="132"/>
      <c r="E1641" s="132"/>
      <c r="F1641" s="132"/>
      <c r="G1641" s="132"/>
      <c r="H1641" s="132"/>
      <c r="I1641" s="132"/>
      <c r="J1641" s="132"/>
      <c r="K1641" s="132"/>
      <c r="L1641" s="132"/>
    </row>
    <row r="1642" spans="1:18" ht="13.15" customHeight="1" x14ac:dyDescent="0.2">
      <c r="A1642" s="193"/>
      <c r="B1642" s="132"/>
      <c r="C1642" s="132"/>
      <c r="D1642" s="132"/>
      <c r="E1642" s="132"/>
      <c r="F1642" s="132"/>
      <c r="G1642" s="132"/>
      <c r="H1642" s="132"/>
      <c r="I1642" s="132"/>
      <c r="J1642" s="132"/>
      <c r="K1642" s="132"/>
      <c r="L1642" s="132"/>
    </row>
    <row r="1643" spans="1:18" ht="13.15" customHeight="1" x14ac:dyDescent="0.2">
      <c r="A1643" s="193"/>
      <c r="B1643" s="132"/>
      <c r="C1643" s="132"/>
      <c r="D1643" s="132"/>
      <c r="E1643" s="132"/>
      <c r="F1643" s="132"/>
      <c r="G1643" s="132"/>
      <c r="H1643" s="132"/>
      <c r="I1643" s="132"/>
      <c r="J1643" s="132"/>
      <c r="K1643" s="132"/>
      <c r="L1643" s="132"/>
    </row>
    <row r="1644" spans="1:18" ht="13.15" customHeight="1" x14ac:dyDescent="0.2">
      <c r="A1644" s="193"/>
      <c r="B1644" s="132"/>
      <c r="C1644" s="132"/>
      <c r="D1644" s="132"/>
      <c r="E1644" s="132"/>
      <c r="F1644" s="132"/>
      <c r="G1644" s="132"/>
      <c r="H1644" s="132"/>
      <c r="I1644" s="132"/>
      <c r="J1644" s="132"/>
      <c r="K1644" s="132"/>
      <c r="L1644" s="132"/>
    </row>
    <row r="1645" spans="1:18" ht="13.15" customHeight="1" x14ac:dyDescent="0.2">
      <c r="A1645" s="193"/>
      <c r="B1645" s="132"/>
      <c r="C1645" s="132"/>
      <c r="D1645" s="132"/>
      <c r="E1645" s="132"/>
      <c r="F1645" s="132"/>
      <c r="G1645" s="132"/>
      <c r="H1645" s="132"/>
      <c r="I1645" s="132"/>
      <c r="J1645" s="132"/>
      <c r="K1645" s="132"/>
      <c r="L1645" s="132"/>
    </row>
    <row r="1646" spans="1:18" ht="13.15" customHeight="1" x14ac:dyDescent="0.2">
      <c r="A1646" s="193"/>
      <c r="B1646" s="132"/>
      <c r="C1646" s="132"/>
      <c r="D1646" s="132"/>
      <c r="E1646" s="132"/>
      <c r="F1646" s="132"/>
      <c r="G1646" s="132"/>
      <c r="H1646" s="132"/>
      <c r="I1646" s="132"/>
      <c r="J1646" s="132"/>
      <c r="K1646" s="132"/>
      <c r="L1646" s="132"/>
    </row>
    <row r="1647" spans="1:18" ht="13.15" customHeight="1" x14ac:dyDescent="0.2">
      <c r="A1647" s="193"/>
      <c r="B1647" s="132"/>
      <c r="C1647" s="132"/>
      <c r="D1647" s="132"/>
      <c r="E1647" s="132"/>
      <c r="F1647" s="132"/>
      <c r="G1647" s="132"/>
      <c r="H1647" s="132"/>
      <c r="I1647" s="132"/>
      <c r="J1647" s="132"/>
      <c r="K1647" s="132"/>
      <c r="L1647" s="132"/>
    </row>
    <row r="1648" spans="1:18" ht="13.15" customHeight="1" x14ac:dyDescent="0.2">
      <c r="A1648" s="193"/>
      <c r="B1648" s="132"/>
      <c r="C1648" s="132"/>
      <c r="D1648" s="132"/>
      <c r="E1648" s="132"/>
      <c r="F1648" s="132"/>
      <c r="G1648" s="132"/>
      <c r="H1648" s="132"/>
      <c r="I1648" s="132"/>
      <c r="J1648" s="132"/>
      <c r="K1648" s="132"/>
      <c r="L1648" s="132"/>
    </row>
    <row r="1649" spans="1:12" ht="13.15" customHeight="1" x14ac:dyDescent="0.2">
      <c r="A1649" s="193"/>
      <c r="B1649" s="132"/>
      <c r="C1649" s="132"/>
      <c r="D1649" s="132"/>
      <c r="E1649" s="132"/>
      <c r="F1649" s="132"/>
      <c r="G1649" s="132"/>
      <c r="H1649" s="132"/>
      <c r="I1649" s="132"/>
      <c r="J1649" s="132"/>
      <c r="K1649" s="132"/>
      <c r="L1649" s="132"/>
    </row>
    <row r="1650" spans="1:12" ht="13.15" customHeight="1" x14ac:dyDescent="0.2">
      <c r="A1650" s="193"/>
      <c r="B1650" s="132"/>
      <c r="C1650" s="132"/>
      <c r="D1650" s="132"/>
      <c r="E1650" s="132"/>
      <c r="F1650" s="132"/>
      <c r="G1650" s="132"/>
      <c r="H1650" s="132"/>
      <c r="I1650" s="132"/>
      <c r="J1650" s="132"/>
      <c r="K1650" s="132"/>
      <c r="L1650" s="132"/>
    </row>
    <row r="1651" spans="1:12" ht="13.15" customHeight="1" x14ac:dyDescent="0.2">
      <c r="A1651" s="193"/>
      <c r="B1651" s="132"/>
      <c r="C1651" s="132"/>
      <c r="D1651" s="132"/>
      <c r="E1651" s="132"/>
      <c r="F1651" s="132"/>
      <c r="G1651" s="132"/>
      <c r="H1651" s="132"/>
      <c r="I1651" s="132"/>
      <c r="J1651" s="132"/>
      <c r="K1651" s="132"/>
      <c r="L1651" s="132"/>
    </row>
    <row r="1652" spans="1:12" ht="13.15" customHeight="1" x14ac:dyDescent="0.2">
      <c r="A1652" s="193"/>
      <c r="B1652" s="132"/>
      <c r="C1652" s="132"/>
      <c r="D1652" s="132"/>
      <c r="E1652" s="132"/>
      <c r="F1652" s="132"/>
      <c r="G1652" s="132"/>
      <c r="H1652" s="132"/>
      <c r="I1652" s="132"/>
      <c r="J1652" s="132"/>
      <c r="K1652" s="132"/>
      <c r="L1652" s="132"/>
    </row>
    <row r="1653" spans="1:12" ht="13.15" customHeight="1" x14ac:dyDescent="0.2">
      <c r="A1653" s="193"/>
      <c r="B1653" s="132"/>
      <c r="C1653" s="132"/>
      <c r="D1653" s="132"/>
      <c r="E1653" s="132"/>
      <c r="F1653" s="132"/>
      <c r="G1653" s="132"/>
      <c r="H1653" s="132"/>
      <c r="I1653" s="132"/>
      <c r="J1653" s="132"/>
      <c r="K1653" s="132"/>
      <c r="L1653" s="132"/>
    </row>
    <row r="1654" spans="1:12" ht="13.15" customHeight="1" x14ac:dyDescent="0.2">
      <c r="A1654" s="193"/>
      <c r="B1654" s="132"/>
      <c r="C1654" s="132"/>
      <c r="D1654" s="132"/>
      <c r="E1654" s="132"/>
      <c r="F1654" s="132"/>
      <c r="G1654" s="132"/>
      <c r="H1654" s="132"/>
      <c r="I1654" s="132"/>
      <c r="J1654" s="132"/>
      <c r="K1654" s="132"/>
      <c r="L1654" s="132"/>
    </row>
    <row r="1655" spans="1:12" ht="13.15" customHeight="1" x14ac:dyDescent="0.2">
      <c r="A1655" s="193"/>
      <c r="B1655" s="132"/>
      <c r="C1655" s="132"/>
      <c r="D1655" s="132"/>
      <c r="E1655" s="132"/>
      <c r="F1655" s="132"/>
      <c r="G1655" s="132"/>
      <c r="H1655" s="132"/>
      <c r="I1655" s="132"/>
      <c r="J1655" s="132"/>
      <c r="K1655" s="132"/>
      <c r="L1655" s="132"/>
    </row>
    <row r="1656" spans="1:12" ht="13.15" customHeight="1" x14ac:dyDescent="0.2">
      <c r="A1656" s="193"/>
      <c r="B1656" s="132"/>
      <c r="C1656" s="132"/>
      <c r="D1656" s="132"/>
      <c r="E1656" s="132"/>
      <c r="F1656" s="132"/>
      <c r="G1656" s="132"/>
      <c r="H1656" s="132"/>
      <c r="I1656" s="132"/>
      <c r="J1656" s="132"/>
      <c r="K1656" s="132"/>
      <c r="L1656" s="132"/>
    </row>
    <row r="1657" spans="1:12" ht="13.15" customHeight="1" x14ac:dyDescent="0.2">
      <c r="A1657" s="193"/>
      <c r="B1657" s="132"/>
      <c r="C1657" s="132"/>
      <c r="D1657" s="132"/>
      <c r="E1657" s="132"/>
      <c r="F1657" s="132"/>
      <c r="G1657" s="132"/>
      <c r="H1657" s="132"/>
      <c r="I1657" s="132"/>
      <c r="J1657" s="132"/>
      <c r="K1657" s="132"/>
      <c r="L1657" s="132"/>
    </row>
    <row r="1658" spans="1:12" ht="13.15" customHeight="1" x14ac:dyDescent="0.2">
      <c r="A1658" s="193"/>
      <c r="B1658" s="132"/>
      <c r="C1658" s="132"/>
      <c r="D1658" s="132"/>
      <c r="E1658" s="132"/>
      <c r="F1658" s="132"/>
      <c r="G1658" s="132"/>
      <c r="H1658" s="132"/>
      <c r="I1658" s="132"/>
      <c r="J1658" s="132"/>
      <c r="K1658" s="132"/>
      <c r="L1658" s="132"/>
    </row>
    <row r="1659" spans="1:12" ht="13.15" customHeight="1" x14ac:dyDescent="0.2">
      <c r="A1659" s="193"/>
      <c r="B1659" s="132"/>
      <c r="C1659" s="132"/>
      <c r="D1659" s="132"/>
      <c r="E1659" s="132"/>
      <c r="F1659" s="132"/>
      <c r="G1659" s="132"/>
      <c r="H1659" s="132"/>
      <c r="I1659" s="132"/>
      <c r="J1659" s="132"/>
      <c r="K1659" s="132"/>
      <c r="L1659" s="132"/>
    </row>
    <row r="1660" spans="1:12" ht="13.15" customHeight="1" x14ac:dyDescent="0.2">
      <c r="A1660" s="193"/>
      <c r="B1660" s="132"/>
      <c r="C1660" s="132"/>
      <c r="D1660" s="132"/>
      <c r="E1660" s="132"/>
      <c r="F1660" s="132"/>
      <c r="G1660" s="132"/>
      <c r="H1660" s="132"/>
      <c r="I1660" s="132"/>
      <c r="J1660" s="132"/>
      <c r="K1660" s="132"/>
      <c r="L1660" s="132"/>
    </row>
    <row r="1661" spans="1:12" ht="13.15" customHeight="1" x14ac:dyDescent="0.2">
      <c r="A1661" s="193"/>
      <c r="B1661" s="132"/>
      <c r="C1661" s="132"/>
      <c r="D1661" s="132"/>
      <c r="E1661" s="132"/>
      <c r="F1661" s="132"/>
      <c r="G1661" s="132"/>
      <c r="H1661" s="132"/>
      <c r="I1661" s="132"/>
      <c r="J1661" s="132"/>
      <c r="K1661" s="132"/>
      <c r="L1661" s="132"/>
    </row>
    <row r="1662" spans="1:12" ht="13.15" customHeight="1" x14ac:dyDescent="0.2">
      <c r="A1662" s="193"/>
      <c r="B1662" s="132"/>
      <c r="C1662" s="132"/>
      <c r="D1662" s="132"/>
      <c r="E1662" s="132"/>
      <c r="F1662" s="132"/>
      <c r="G1662" s="132"/>
      <c r="H1662" s="132"/>
      <c r="I1662" s="132"/>
      <c r="J1662" s="132"/>
      <c r="K1662" s="132"/>
      <c r="L1662" s="132"/>
    </row>
    <row r="1663" spans="1:12" ht="13.15" customHeight="1" x14ac:dyDescent="0.2">
      <c r="A1663" s="193"/>
      <c r="B1663" s="132"/>
      <c r="C1663" s="132"/>
      <c r="D1663" s="132"/>
      <c r="E1663" s="132"/>
      <c r="F1663" s="132"/>
      <c r="G1663" s="132"/>
      <c r="H1663" s="132"/>
      <c r="I1663" s="132"/>
      <c r="J1663" s="132"/>
      <c r="K1663" s="132"/>
      <c r="L1663" s="132"/>
    </row>
    <row r="1664" spans="1:12" ht="13.15" customHeight="1" x14ac:dyDescent="0.2">
      <c r="A1664" s="193"/>
      <c r="B1664" s="132"/>
      <c r="C1664" s="132"/>
      <c r="D1664" s="132"/>
      <c r="E1664" s="132"/>
      <c r="F1664" s="132"/>
      <c r="G1664" s="132"/>
      <c r="H1664" s="132"/>
      <c r="I1664" s="132"/>
      <c r="J1664" s="132"/>
      <c r="K1664" s="132"/>
      <c r="L1664" s="132"/>
    </row>
    <row r="1665" spans="1:12" ht="13.15" customHeight="1" x14ac:dyDescent="0.2">
      <c r="A1665" s="193"/>
      <c r="B1665" s="132"/>
      <c r="C1665" s="132"/>
      <c r="D1665" s="132"/>
      <c r="E1665" s="132"/>
      <c r="F1665" s="132"/>
      <c r="G1665" s="132"/>
      <c r="H1665" s="132"/>
      <c r="I1665" s="132"/>
      <c r="J1665" s="132"/>
      <c r="K1665" s="132"/>
      <c r="L1665" s="132"/>
    </row>
    <row r="1666" spans="1:12" ht="13.15" customHeight="1" x14ac:dyDescent="0.2">
      <c r="A1666" s="193"/>
      <c r="B1666" s="132"/>
      <c r="C1666" s="132"/>
      <c r="D1666" s="132"/>
      <c r="E1666" s="132"/>
      <c r="F1666" s="132"/>
      <c r="G1666" s="132"/>
      <c r="H1666" s="132"/>
      <c r="I1666" s="132"/>
      <c r="J1666" s="132"/>
      <c r="K1666" s="132"/>
      <c r="L1666" s="132"/>
    </row>
    <row r="1667" spans="1:12" ht="13.15" customHeight="1" x14ac:dyDescent="0.2">
      <c r="A1667" s="193"/>
      <c r="B1667" s="132"/>
      <c r="C1667" s="132"/>
      <c r="D1667" s="132"/>
      <c r="E1667" s="132"/>
      <c r="F1667" s="132"/>
      <c r="G1667" s="132"/>
      <c r="H1667" s="132"/>
      <c r="I1667" s="132"/>
      <c r="J1667" s="132"/>
      <c r="K1667" s="132"/>
      <c r="L1667" s="132"/>
    </row>
    <row r="1668" spans="1:12" ht="13.15" customHeight="1" x14ac:dyDescent="0.2">
      <c r="A1668" s="193"/>
      <c r="B1668" s="132"/>
      <c r="C1668" s="132"/>
      <c r="D1668" s="132"/>
      <c r="E1668" s="132"/>
      <c r="F1668" s="132"/>
      <c r="G1668" s="132"/>
      <c r="H1668" s="132"/>
      <c r="I1668" s="132"/>
      <c r="J1668" s="132"/>
      <c r="K1668" s="132"/>
      <c r="L1668" s="132"/>
    </row>
    <row r="1669" spans="1:12" ht="13.15" customHeight="1" x14ac:dyDescent="0.2">
      <c r="A1669" s="193"/>
      <c r="B1669" s="132"/>
      <c r="C1669" s="132"/>
      <c r="D1669" s="132"/>
      <c r="E1669" s="132"/>
      <c r="F1669" s="132"/>
      <c r="G1669" s="132"/>
      <c r="H1669" s="132"/>
      <c r="I1669" s="132"/>
      <c r="J1669" s="132"/>
      <c r="K1669" s="132"/>
      <c r="L1669" s="132"/>
    </row>
    <row r="1670" spans="1:12" ht="13.15" customHeight="1" x14ac:dyDescent="0.2">
      <c r="A1670" s="193"/>
      <c r="B1670" s="132"/>
      <c r="C1670" s="132"/>
      <c r="D1670" s="132"/>
      <c r="E1670" s="132"/>
      <c r="F1670" s="132"/>
      <c r="G1670" s="132"/>
      <c r="H1670" s="132"/>
      <c r="I1670" s="132"/>
      <c r="J1670" s="132"/>
      <c r="K1670" s="132"/>
      <c r="L1670" s="132"/>
    </row>
    <row r="1671" spans="1:12" ht="13.15" customHeight="1" x14ac:dyDescent="0.2">
      <c r="A1671" s="193"/>
      <c r="B1671" s="132"/>
      <c r="C1671" s="132"/>
      <c r="D1671" s="132"/>
      <c r="E1671" s="132"/>
      <c r="F1671" s="132"/>
      <c r="G1671" s="132"/>
      <c r="H1671" s="132"/>
      <c r="I1671" s="132"/>
      <c r="J1671" s="132"/>
      <c r="K1671" s="132"/>
      <c r="L1671" s="132"/>
    </row>
    <row r="1672" spans="1:12" ht="13.15" customHeight="1" x14ac:dyDescent="0.2">
      <c r="A1672" s="193"/>
      <c r="B1672" s="132"/>
      <c r="C1672" s="132"/>
      <c r="D1672" s="132"/>
      <c r="E1672" s="132"/>
      <c r="F1672" s="132"/>
      <c r="G1672" s="132"/>
      <c r="H1672" s="132"/>
      <c r="I1672" s="132"/>
      <c r="J1672" s="132"/>
      <c r="K1672" s="132"/>
      <c r="L1672" s="132"/>
    </row>
    <row r="1673" spans="1:12" ht="13.15" customHeight="1" x14ac:dyDescent="0.2">
      <c r="A1673" s="193"/>
      <c r="B1673" s="132"/>
      <c r="C1673" s="132"/>
      <c r="D1673" s="132"/>
      <c r="E1673" s="132"/>
      <c r="F1673" s="132"/>
      <c r="G1673" s="132"/>
      <c r="H1673" s="132"/>
      <c r="I1673" s="132"/>
      <c r="J1673" s="132"/>
      <c r="K1673" s="132"/>
      <c r="L1673" s="132"/>
    </row>
    <row r="1674" spans="1:12" ht="13.15" customHeight="1" x14ac:dyDescent="0.2">
      <c r="A1674" s="193"/>
      <c r="B1674" s="132"/>
      <c r="C1674" s="132"/>
      <c r="D1674" s="132"/>
      <c r="E1674" s="132"/>
      <c r="F1674" s="132"/>
      <c r="G1674" s="132"/>
      <c r="H1674" s="132"/>
      <c r="I1674" s="132"/>
      <c r="J1674" s="132"/>
      <c r="K1674" s="132"/>
      <c r="L1674" s="132"/>
    </row>
    <row r="1675" spans="1:12" ht="13.15" customHeight="1" x14ac:dyDescent="0.2">
      <c r="A1675" s="193"/>
      <c r="B1675" s="132"/>
      <c r="C1675" s="132"/>
      <c r="D1675" s="132"/>
      <c r="E1675" s="132"/>
      <c r="F1675" s="132"/>
      <c r="G1675" s="132"/>
      <c r="H1675" s="132"/>
      <c r="I1675" s="132"/>
      <c r="J1675" s="132"/>
      <c r="K1675" s="132"/>
      <c r="L1675" s="132"/>
    </row>
    <row r="1676" spans="1:12" ht="13.15" customHeight="1" x14ac:dyDescent="0.2">
      <c r="A1676" s="193"/>
      <c r="B1676" s="132"/>
      <c r="C1676" s="132"/>
      <c r="D1676" s="132"/>
      <c r="E1676" s="132"/>
      <c r="F1676" s="132"/>
      <c r="G1676" s="132"/>
      <c r="H1676" s="132"/>
      <c r="I1676" s="132"/>
      <c r="J1676" s="132"/>
      <c r="K1676" s="132"/>
      <c r="L1676" s="132"/>
    </row>
    <row r="1677" spans="1:12" ht="13.15" customHeight="1" x14ac:dyDescent="0.2">
      <c r="A1677" s="193"/>
      <c r="B1677" s="132"/>
      <c r="C1677" s="132"/>
      <c r="D1677" s="132"/>
      <c r="E1677" s="132"/>
      <c r="F1677" s="132"/>
      <c r="G1677" s="132"/>
      <c r="H1677" s="132"/>
      <c r="I1677" s="132"/>
      <c r="J1677" s="132"/>
      <c r="K1677" s="132"/>
      <c r="L1677" s="132"/>
    </row>
    <row r="1678" spans="1:12" ht="13.15" customHeight="1" x14ac:dyDescent="0.2">
      <c r="A1678" s="193"/>
      <c r="B1678" s="132"/>
      <c r="C1678" s="132"/>
      <c r="D1678" s="132"/>
      <c r="E1678" s="132"/>
      <c r="F1678" s="132"/>
      <c r="G1678" s="132"/>
      <c r="H1678" s="132"/>
      <c r="I1678" s="132"/>
      <c r="J1678" s="132"/>
      <c r="K1678" s="132"/>
      <c r="L1678" s="132"/>
    </row>
    <row r="1679" spans="1:12" ht="13.15" customHeight="1" x14ac:dyDescent="0.2">
      <c r="A1679" s="193"/>
      <c r="B1679" s="132"/>
      <c r="C1679" s="132"/>
      <c r="D1679" s="132"/>
      <c r="E1679" s="132"/>
      <c r="F1679" s="132"/>
      <c r="G1679" s="132"/>
      <c r="H1679" s="132"/>
      <c r="I1679" s="132"/>
      <c r="J1679" s="132"/>
      <c r="K1679" s="132"/>
      <c r="L1679" s="132"/>
    </row>
    <row r="1680" spans="1:12" ht="13.15" customHeight="1" x14ac:dyDescent="0.2">
      <c r="A1680" s="193"/>
      <c r="B1680" s="132"/>
      <c r="C1680" s="132"/>
      <c r="D1680" s="132"/>
      <c r="E1680" s="132"/>
      <c r="F1680" s="132"/>
      <c r="G1680" s="132"/>
      <c r="H1680" s="132"/>
      <c r="I1680" s="132"/>
      <c r="J1680" s="132"/>
      <c r="K1680" s="132"/>
      <c r="L1680" s="132"/>
    </row>
    <row r="1681" spans="1:18" ht="13.15" customHeight="1" x14ac:dyDescent="0.2">
      <c r="A1681" s="193"/>
      <c r="B1681" s="132"/>
      <c r="C1681" s="132"/>
      <c r="D1681" s="132"/>
      <c r="E1681" s="132"/>
      <c r="F1681" s="132"/>
      <c r="G1681" s="132"/>
      <c r="H1681" s="132"/>
      <c r="I1681" s="132"/>
      <c r="J1681" s="132"/>
      <c r="K1681" s="132"/>
      <c r="L1681" s="132"/>
    </row>
    <row r="1682" spans="1:18" ht="13.15" customHeight="1" x14ac:dyDescent="0.2">
      <c r="A1682" s="193"/>
      <c r="B1682" s="132"/>
      <c r="C1682" s="132"/>
      <c r="D1682" s="132"/>
      <c r="E1682" s="132"/>
      <c r="F1682" s="132"/>
      <c r="G1682" s="132"/>
      <c r="H1682" s="132"/>
      <c r="I1682" s="132"/>
      <c r="J1682" s="132"/>
      <c r="K1682" s="132"/>
      <c r="L1682" s="132"/>
    </row>
    <row r="1683" spans="1:18" ht="13.15" customHeight="1" x14ac:dyDescent="0.2">
      <c r="A1683" s="193"/>
      <c r="B1683" s="132"/>
      <c r="C1683" s="132"/>
      <c r="D1683" s="132"/>
      <c r="E1683" s="132"/>
      <c r="F1683" s="132"/>
      <c r="G1683" s="132"/>
      <c r="H1683" s="132"/>
      <c r="I1683" s="132"/>
      <c r="J1683" s="132"/>
      <c r="K1683" s="132"/>
      <c r="L1683" s="132"/>
    </row>
    <row r="1684" spans="1:18" ht="13.15" customHeight="1" x14ac:dyDescent="0.2">
      <c r="A1684" s="193"/>
      <c r="B1684" s="132"/>
      <c r="C1684" s="132"/>
      <c r="D1684" s="132"/>
      <c r="E1684" s="132"/>
      <c r="F1684" s="132"/>
      <c r="G1684" s="132"/>
      <c r="H1684" s="132"/>
      <c r="I1684" s="132"/>
      <c r="J1684" s="132"/>
      <c r="K1684" s="132"/>
      <c r="L1684" s="132"/>
    </row>
    <row r="1685" spans="1:18" ht="13.15" customHeight="1" x14ac:dyDescent="0.2">
      <c r="A1685" s="193"/>
      <c r="B1685" s="132"/>
      <c r="C1685" s="132"/>
      <c r="D1685" s="132"/>
      <c r="E1685" s="132"/>
      <c r="F1685" s="132"/>
      <c r="G1685" s="132"/>
      <c r="H1685" s="132"/>
      <c r="I1685" s="132"/>
      <c r="J1685" s="132"/>
      <c r="K1685" s="132"/>
      <c r="L1685" s="132"/>
    </row>
    <row r="1686" spans="1:18" ht="13.15" customHeight="1" x14ac:dyDescent="0.2">
      <c r="A1686" s="193"/>
      <c r="B1686" s="132"/>
      <c r="C1686" s="132"/>
      <c r="D1686" s="132"/>
      <c r="E1686" s="132"/>
      <c r="F1686" s="132"/>
      <c r="G1686" s="132"/>
      <c r="H1686" s="132"/>
      <c r="I1686" s="132"/>
      <c r="J1686" s="132"/>
      <c r="K1686" s="132"/>
      <c r="L1686" s="132"/>
    </row>
    <row r="1687" spans="1:18" ht="13.15" customHeight="1" x14ac:dyDescent="0.2">
      <c r="A1687" s="193"/>
      <c r="B1687" s="132"/>
      <c r="C1687" s="132"/>
      <c r="D1687" s="132"/>
      <c r="E1687" s="132"/>
      <c r="F1687" s="132"/>
      <c r="G1687" s="132"/>
      <c r="H1687" s="132"/>
      <c r="I1687" s="132"/>
      <c r="J1687" s="132"/>
      <c r="K1687" s="132"/>
      <c r="L1687" s="132"/>
    </row>
    <row r="1688" spans="1:18" s="6" customFormat="1" ht="13.15" customHeight="1" x14ac:dyDescent="0.2">
      <c r="A1688" s="193"/>
      <c r="B1688" s="132"/>
      <c r="C1688" s="132"/>
      <c r="D1688" s="132"/>
      <c r="E1688" s="132"/>
      <c r="F1688" s="132"/>
      <c r="G1688" s="132"/>
      <c r="H1688" s="132"/>
      <c r="I1688" s="132"/>
      <c r="J1688" s="132"/>
      <c r="K1688" s="132"/>
      <c r="L1688" s="132"/>
      <c r="M1688"/>
      <c r="N1688"/>
      <c r="O1688"/>
      <c r="P1688"/>
      <c r="Q1688"/>
      <c r="R1688"/>
    </row>
    <row r="1689" spans="1:18" ht="13.15" customHeight="1" x14ac:dyDescent="0.2">
      <c r="A1689" s="193"/>
      <c r="B1689" s="132"/>
      <c r="C1689" s="132"/>
      <c r="D1689" s="132"/>
      <c r="E1689" s="132"/>
      <c r="F1689" s="132"/>
      <c r="G1689" s="132"/>
      <c r="H1689" s="132"/>
      <c r="I1689" s="132"/>
      <c r="J1689" s="132"/>
      <c r="K1689" s="132"/>
      <c r="L1689" s="132"/>
    </row>
    <row r="1690" spans="1:18" ht="13.15" customHeight="1" x14ac:dyDescent="0.2">
      <c r="A1690" s="193"/>
      <c r="B1690" s="132"/>
      <c r="C1690" s="132"/>
      <c r="D1690" s="132"/>
      <c r="E1690" s="132"/>
      <c r="F1690" s="132"/>
      <c r="G1690" s="132"/>
      <c r="H1690" s="132"/>
      <c r="I1690" s="132"/>
      <c r="J1690" s="132"/>
      <c r="K1690" s="132"/>
      <c r="L1690" s="132"/>
    </row>
    <row r="1691" spans="1:18" ht="13.15" customHeight="1" x14ac:dyDescent="0.2">
      <c r="A1691" s="193"/>
      <c r="B1691" s="132"/>
      <c r="C1691" s="132"/>
      <c r="D1691" s="132"/>
      <c r="E1691" s="132"/>
      <c r="F1691" s="132"/>
      <c r="G1691" s="132"/>
      <c r="H1691" s="132"/>
      <c r="I1691" s="132"/>
      <c r="J1691" s="132"/>
      <c r="K1691" s="132"/>
      <c r="L1691" s="132"/>
    </row>
    <row r="1692" spans="1:18" ht="13.15" customHeight="1" x14ac:dyDescent="0.2">
      <c r="A1692" s="193"/>
      <c r="B1692" s="132"/>
      <c r="C1692" s="132"/>
      <c r="D1692" s="132"/>
      <c r="E1692" s="132"/>
      <c r="F1692" s="132"/>
      <c r="G1692" s="132"/>
      <c r="H1692" s="132"/>
      <c r="I1692" s="132"/>
      <c r="J1692" s="132"/>
      <c r="K1692" s="132"/>
      <c r="L1692" s="132"/>
    </row>
    <row r="1693" spans="1:18" ht="13.15" customHeight="1" x14ac:dyDescent="0.2">
      <c r="A1693" s="193"/>
      <c r="B1693" s="132"/>
      <c r="C1693" s="132"/>
      <c r="D1693" s="132"/>
      <c r="E1693" s="132"/>
      <c r="F1693" s="132"/>
      <c r="G1693" s="132"/>
      <c r="H1693" s="132"/>
      <c r="I1693" s="132"/>
      <c r="J1693" s="132"/>
      <c r="K1693" s="132"/>
      <c r="L1693" s="132"/>
    </row>
    <row r="1694" spans="1:18" ht="13.15" customHeight="1" x14ac:dyDescent="0.2">
      <c r="A1694" s="193"/>
      <c r="B1694" s="132"/>
      <c r="C1694" s="132"/>
      <c r="D1694" s="132"/>
      <c r="E1694" s="132"/>
      <c r="F1694" s="132"/>
      <c r="G1694" s="132"/>
      <c r="H1694" s="132"/>
      <c r="I1694" s="132"/>
      <c r="J1694" s="132"/>
      <c r="K1694" s="132"/>
      <c r="L1694" s="132"/>
    </row>
    <row r="1695" spans="1:18" ht="13.15" customHeight="1" x14ac:dyDescent="0.2">
      <c r="A1695" s="193"/>
      <c r="B1695" s="132"/>
      <c r="C1695" s="132"/>
      <c r="D1695" s="132"/>
      <c r="E1695" s="132"/>
      <c r="F1695" s="132"/>
      <c r="G1695" s="132"/>
      <c r="H1695" s="132"/>
      <c r="I1695" s="132"/>
      <c r="J1695" s="132"/>
      <c r="K1695" s="132"/>
      <c r="L1695" s="132"/>
    </row>
    <row r="1696" spans="1:18" ht="13.15" customHeight="1" x14ac:dyDescent="0.2">
      <c r="A1696" s="193"/>
      <c r="B1696" s="132"/>
      <c r="C1696" s="132"/>
      <c r="D1696" s="132"/>
      <c r="E1696" s="132"/>
      <c r="F1696" s="132"/>
      <c r="G1696" s="132"/>
      <c r="H1696" s="132"/>
      <c r="I1696" s="132"/>
      <c r="J1696" s="132"/>
      <c r="K1696" s="132"/>
      <c r="L1696" s="132"/>
    </row>
    <row r="1697" spans="1:12" ht="13.15" customHeight="1" x14ac:dyDescent="0.2">
      <c r="A1697" s="193"/>
      <c r="B1697" s="132"/>
      <c r="C1697" s="132"/>
      <c r="D1697" s="132"/>
      <c r="E1697" s="132"/>
      <c r="F1697" s="132"/>
      <c r="G1697" s="132"/>
      <c r="H1697" s="132"/>
      <c r="I1697" s="132"/>
      <c r="J1697" s="132"/>
      <c r="K1697" s="132"/>
      <c r="L1697" s="132"/>
    </row>
    <row r="1698" spans="1:12" ht="13.15" customHeight="1" x14ac:dyDescent="0.2">
      <c r="A1698" s="193"/>
      <c r="B1698" s="132"/>
      <c r="C1698" s="132"/>
      <c r="D1698" s="132"/>
      <c r="E1698" s="132"/>
      <c r="F1698" s="132"/>
      <c r="G1698" s="132"/>
      <c r="H1698" s="132"/>
      <c r="I1698" s="132"/>
      <c r="J1698" s="132"/>
      <c r="K1698" s="132"/>
      <c r="L1698" s="132"/>
    </row>
    <row r="1699" spans="1:12" ht="13.15" customHeight="1" x14ac:dyDescent="0.2">
      <c r="A1699" s="193"/>
      <c r="B1699" s="132"/>
      <c r="C1699" s="132"/>
      <c r="D1699" s="132"/>
      <c r="E1699" s="132"/>
      <c r="F1699" s="132"/>
      <c r="G1699" s="132"/>
      <c r="H1699" s="132"/>
      <c r="I1699" s="132"/>
      <c r="J1699" s="132"/>
      <c r="K1699" s="132"/>
      <c r="L1699" s="132"/>
    </row>
    <row r="1700" spans="1:12" ht="13.15" customHeight="1" x14ac:dyDescent="0.2">
      <c r="A1700" s="193"/>
      <c r="B1700" s="132"/>
      <c r="C1700" s="132"/>
      <c r="D1700" s="132"/>
      <c r="E1700" s="132"/>
      <c r="F1700" s="132"/>
      <c r="G1700" s="132"/>
      <c r="H1700" s="132"/>
      <c r="I1700" s="132"/>
      <c r="J1700" s="132"/>
      <c r="K1700" s="132"/>
      <c r="L1700" s="132"/>
    </row>
    <row r="1701" spans="1:12" ht="13.15" customHeight="1" x14ac:dyDescent="0.2">
      <c r="A1701" s="193"/>
      <c r="B1701" s="132"/>
      <c r="C1701" s="132"/>
      <c r="D1701" s="132"/>
      <c r="E1701" s="132"/>
      <c r="F1701" s="132"/>
      <c r="G1701" s="132"/>
      <c r="H1701" s="132"/>
      <c r="I1701" s="132"/>
      <c r="J1701" s="132"/>
      <c r="K1701" s="132"/>
      <c r="L1701" s="132"/>
    </row>
    <row r="1702" spans="1:12" ht="13.15" customHeight="1" x14ac:dyDescent="0.2">
      <c r="A1702" s="193"/>
      <c r="B1702" s="132"/>
      <c r="C1702" s="132"/>
      <c r="D1702" s="132"/>
      <c r="E1702" s="132"/>
      <c r="F1702" s="132"/>
      <c r="G1702" s="132"/>
      <c r="H1702" s="132"/>
      <c r="I1702" s="132"/>
      <c r="J1702" s="132"/>
      <c r="K1702" s="132"/>
      <c r="L1702" s="132"/>
    </row>
    <row r="1703" spans="1:12" ht="13.15" customHeight="1" x14ac:dyDescent="0.2">
      <c r="A1703" s="193"/>
      <c r="B1703" s="132"/>
      <c r="C1703" s="132"/>
      <c r="D1703" s="132"/>
      <c r="E1703" s="132"/>
      <c r="F1703" s="132"/>
      <c r="G1703" s="132"/>
      <c r="H1703" s="132"/>
      <c r="I1703" s="132"/>
      <c r="J1703" s="132"/>
      <c r="K1703" s="132"/>
      <c r="L1703" s="132"/>
    </row>
    <row r="1704" spans="1:12" ht="13.15" customHeight="1" x14ac:dyDescent="0.2">
      <c r="A1704" s="193"/>
      <c r="B1704" s="132"/>
      <c r="C1704" s="132"/>
      <c r="D1704" s="132"/>
      <c r="E1704" s="132"/>
      <c r="F1704" s="132"/>
      <c r="G1704" s="132"/>
      <c r="H1704" s="132"/>
      <c r="I1704" s="132"/>
      <c r="J1704" s="132"/>
      <c r="K1704" s="132"/>
      <c r="L1704" s="132"/>
    </row>
    <row r="1705" spans="1:12" ht="13.15" customHeight="1" x14ac:dyDescent="0.2">
      <c r="A1705" s="193"/>
      <c r="B1705" s="132"/>
      <c r="C1705" s="132"/>
      <c r="D1705" s="132"/>
      <c r="E1705" s="132"/>
      <c r="F1705" s="132"/>
      <c r="G1705" s="132"/>
      <c r="H1705" s="132"/>
      <c r="I1705" s="132"/>
      <c r="J1705" s="132"/>
      <c r="K1705" s="132"/>
      <c r="L1705" s="132"/>
    </row>
    <row r="1706" spans="1:12" ht="13.15" customHeight="1" x14ac:dyDescent="0.2">
      <c r="A1706" s="193"/>
      <c r="B1706" s="132"/>
      <c r="C1706" s="132"/>
      <c r="D1706" s="132"/>
      <c r="E1706" s="132"/>
      <c r="F1706" s="132"/>
      <c r="G1706" s="132"/>
      <c r="H1706" s="132"/>
      <c r="I1706" s="132"/>
      <c r="J1706" s="132"/>
      <c r="K1706" s="132"/>
      <c r="L1706" s="132"/>
    </row>
    <row r="1707" spans="1:12" ht="13.15" customHeight="1" x14ac:dyDescent="0.2">
      <c r="A1707" s="193"/>
      <c r="B1707" s="132"/>
      <c r="C1707" s="132"/>
      <c r="D1707" s="132"/>
      <c r="E1707" s="132"/>
      <c r="F1707" s="132"/>
      <c r="G1707" s="132"/>
      <c r="H1707" s="132"/>
      <c r="I1707" s="132"/>
      <c r="J1707" s="132"/>
      <c r="K1707" s="132"/>
      <c r="L1707" s="132"/>
    </row>
    <row r="1708" spans="1:12" ht="13.15" customHeight="1" x14ac:dyDescent="0.2">
      <c r="A1708" s="193"/>
      <c r="B1708" s="132"/>
      <c r="C1708" s="132"/>
      <c r="D1708" s="132"/>
      <c r="E1708" s="132"/>
      <c r="F1708" s="132"/>
      <c r="G1708" s="132"/>
      <c r="H1708" s="132"/>
      <c r="I1708" s="132"/>
      <c r="J1708" s="132"/>
      <c r="K1708" s="132"/>
      <c r="L1708" s="132"/>
    </row>
    <row r="1709" spans="1:12" ht="13.15" customHeight="1" x14ac:dyDescent="0.2">
      <c r="A1709" s="193"/>
      <c r="B1709" s="132"/>
      <c r="C1709" s="132"/>
      <c r="D1709" s="132"/>
      <c r="E1709" s="132"/>
      <c r="F1709" s="132"/>
      <c r="G1709" s="132"/>
      <c r="H1709" s="132"/>
      <c r="I1709" s="132"/>
      <c r="J1709" s="132"/>
      <c r="K1709" s="132"/>
      <c r="L1709" s="132"/>
    </row>
    <row r="1710" spans="1:12" ht="13.15" customHeight="1" x14ac:dyDescent="0.2">
      <c r="A1710" s="193"/>
      <c r="B1710" s="132"/>
      <c r="C1710" s="132"/>
      <c r="D1710" s="132"/>
      <c r="E1710" s="132"/>
      <c r="F1710" s="132"/>
      <c r="G1710" s="132"/>
      <c r="H1710" s="132"/>
      <c r="I1710" s="132"/>
      <c r="J1710" s="132"/>
      <c r="K1710" s="132"/>
      <c r="L1710" s="132"/>
    </row>
    <row r="1711" spans="1:12" ht="13.15" customHeight="1" x14ac:dyDescent="0.2">
      <c r="A1711" s="193"/>
      <c r="B1711" s="132"/>
      <c r="C1711" s="132"/>
      <c r="D1711" s="132"/>
      <c r="E1711" s="132"/>
      <c r="F1711" s="132"/>
      <c r="G1711" s="132"/>
      <c r="H1711" s="132"/>
      <c r="I1711" s="132"/>
      <c r="J1711" s="132"/>
      <c r="K1711" s="132"/>
      <c r="L1711" s="132"/>
    </row>
    <row r="1712" spans="1:12" ht="13.15" customHeight="1" x14ac:dyDescent="0.2">
      <c r="A1712" s="193"/>
      <c r="B1712" s="132"/>
      <c r="C1712" s="132"/>
      <c r="D1712" s="132"/>
      <c r="E1712" s="132"/>
      <c r="F1712" s="132"/>
      <c r="G1712" s="132"/>
      <c r="H1712" s="132"/>
      <c r="I1712" s="132"/>
      <c r="J1712" s="132"/>
      <c r="K1712" s="132"/>
      <c r="L1712" s="132"/>
    </row>
    <row r="1713" spans="1:12" ht="13.15" customHeight="1" x14ac:dyDescent="0.2">
      <c r="A1713" s="193"/>
      <c r="B1713" s="132"/>
      <c r="C1713" s="132"/>
      <c r="D1713" s="132"/>
      <c r="E1713" s="132"/>
      <c r="F1713" s="132"/>
      <c r="G1713" s="132"/>
      <c r="H1713" s="132"/>
      <c r="I1713" s="132"/>
      <c r="J1713" s="132"/>
      <c r="K1713" s="132"/>
      <c r="L1713" s="132"/>
    </row>
    <row r="1714" spans="1:12" ht="13.15" customHeight="1" x14ac:dyDescent="0.2">
      <c r="A1714" s="193"/>
      <c r="B1714" s="132"/>
      <c r="C1714" s="132"/>
      <c r="D1714" s="132"/>
      <c r="E1714" s="132"/>
      <c r="F1714" s="132"/>
      <c r="G1714" s="132"/>
      <c r="H1714" s="132"/>
      <c r="I1714" s="132"/>
      <c r="J1714" s="132"/>
      <c r="K1714" s="132"/>
      <c r="L1714" s="132"/>
    </row>
    <row r="1715" spans="1:12" ht="13.15" customHeight="1" x14ac:dyDescent="0.2">
      <c r="A1715" s="193"/>
      <c r="B1715" s="132"/>
      <c r="C1715" s="132"/>
      <c r="D1715" s="132"/>
      <c r="E1715" s="132"/>
      <c r="F1715" s="132"/>
      <c r="G1715" s="132"/>
      <c r="H1715" s="132"/>
      <c r="I1715" s="132"/>
      <c r="J1715" s="132"/>
      <c r="K1715" s="132"/>
      <c r="L1715" s="132"/>
    </row>
    <row r="1716" spans="1:12" ht="13.15" customHeight="1" x14ac:dyDescent="0.2">
      <c r="A1716" s="193"/>
      <c r="B1716" s="132"/>
      <c r="C1716" s="132"/>
      <c r="D1716" s="132"/>
      <c r="E1716" s="132"/>
      <c r="F1716" s="132"/>
      <c r="G1716" s="132"/>
      <c r="H1716" s="132"/>
      <c r="I1716" s="132"/>
      <c r="J1716" s="132"/>
      <c r="K1716" s="132"/>
      <c r="L1716" s="132"/>
    </row>
    <row r="1717" spans="1:12" ht="13.15" customHeight="1" x14ac:dyDescent="0.2">
      <c r="A1717" s="193"/>
      <c r="B1717" s="132"/>
      <c r="C1717" s="132"/>
      <c r="D1717" s="132"/>
      <c r="E1717" s="132"/>
      <c r="F1717" s="132"/>
      <c r="G1717" s="132"/>
      <c r="H1717" s="132"/>
      <c r="I1717" s="132"/>
      <c r="J1717" s="132"/>
      <c r="K1717" s="132"/>
      <c r="L1717" s="132"/>
    </row>
    <row r="1718" spans="1:12" ht="13.15" customHeight="1" x14ac:dyDescent="0.2">
      <c r="A1718" s="193"/>
      <c r="B1718" s="132"/>
      <c r="C1718" s="132"/>
      <c r="D1718" s="132"/>
      <c r="E1718" s="132"/>
      <c r="F1718" s="132"/>
      <c r="G1718" s="132"/>
      <c r="H1718" s="132"/>
      <c r="I1718" s="132"/>
      <c r="J1718" s="132"/>
      <c r="K1718" s="132"/>
      <c r="L1718" s="132"/>
    </row>
    <row r="1719" spans="1:12" ht="13.15" customHeight="1" x14ac:dyDescent="0.2">
      <c r="A1719" s="193"/>
      <c r="B1719" s="132"/>
      <c r="C1719" s="132"/>
      <c r="D1719" s="132"/>
      <c r="E1719" s="132"/>
      <c r="F1719" s="132"/>
      <c r="G1719" s="132"/>
      <c r="H1719" s="132"/>
      <c r="I1719" s="132"/>
      <c r="J1719" s="132"/>
      <c r="K1719" s="132"/>
      <c r="L1719" s="132"/>
    </row>
    <row r="1720" spans="1:12" ht="13.15" customHeight="1" x14ac:dyDescent="0.2">
      <c r="A1720" s="193"/>
      <c r="B1720" s="132"/>
      <c r="C1720" s="132"/>
      <c r="D1720" s="132"/>
      <c r="E1720" s="132"/>
      <c r="F1720" s="132"/>
      <c r="G1720" s="132"/>
      <c r="H1720" s="132"/>
      <c r="I1720" s="132"/>
      <c r="J1720" s="132"/>
      <c r="K1720" s="132"/>
      <c r="L1720" s="132"/>
    </row>
    <row r="1721" spans="1:12" ht="13.15" customHeight="1" x14ac:dyDescent="0.2">
      <c r="A1721" s="193"/>
      <c r="B1721" s="132"/>
      <c r="C1721" s="132"/>
      <c r="D1721" s="132"/>
      <c r="E1721" s="132"/>
      <c r="F1721" s="132"/>
      <c r="G1721" s="132"/>
      <c r="H1721" s="132"/>
      <c r="I1721" s="132"/>
      <c r="J1721" s="132"/>
      <c r="K1721" s="132"/>
      <c r="L1721" s="132"/>
    </row>
    <row r="1722" spans="1:12" ht="13.15" customHeight="1" x14ac:dyDescent="0.2">
      <c r="A1722" s="193"/>
      <c r="B1722" s="132"/>
      <c r="C1722" s="132"/>
      <c r="D1722" s="132"/>
      <c r="E1722" s="132"/>
      <c r="F1722" s="132"/>
      <c r="G1722" s="132"/>
      <c r="H1722" s="132"/>
      <c r="I1722" s="132"/>
      <c r="J1722" s="132"/>
      <c r="K1722" s="132"/>
      <c r="L1722" s="132"/>
    </row>
    <row r="1723" spans="1:12" ht="13.15" customHeight="1" x14ac:dyDescent="0.2">
      <c r="A1723" s="193"/>
      <c r="B1723" s="132"/>
      <c r="C1723" s="132"/>
      <c r="D1723" s="132"/>
      <c r="E1723" s="132"/>
      <c r="F1723" s="132"/>
      <c r="G1723" s="132"/>
      <c r="H1723" s="132"/>
      <c r="I1723" s="132"/>
      <c r="J1723" s="132"/>
      <c r="K1723" s="132"/>
      <c r="L1723" s="132"/>
    </row>
    <row r="1724" spans="1:12" ht="13.15" customHeight="1" x14ac:dyDescent="0.2">
      <c r="A1724" s="193"/>
      <c r="B1724" s="132"/>
      <c r="C1724" s="132"/>
      <c r="D1724" s="132"/>
      <c r="E1724" s="132"/>
      <c r="F1724" s="132"/>
      <c r="G1724" s="132"/>
      <c r="H1724" s="132"/>
      <c r="I1724" s="132"/>
      <c r="J1724" s="132"/>
      <c r="K1724" s="132"/>
      <c r="L1724" s="132"/>
    </row>
    <row r="1725" spans="1:12" ht="13.15" customHeight="1" x14ac:dyDescent="0.2">
      <c r="A1725" s="193"/>
      <c r="B1725" s="132"/>
      <c r="C1725" s="132"/>
      <c r="D1725" s="132"/>
      <c r="E1725" s="132"/>
      <c r="F1725" s="132"/>
      <c r="G1725" s="132"/>
      <c r="H1725" s="132"/>
      <c r="I1725" s="132"/>
      <c r="J1725" s="132"/>
      <c r="K1725" s="132"/>
      <c r="L1725" s="132"/>
    </row>
    <row r="1726" spans="1:12" ht="13.15" customHeight="1" x14ac:dyDescent="0.2">
      <c r="A1726" s="193"/>
      <c r="B1726" s="132"/>
      <c r="C1726" s="132"/>
      <c r="D1726" s="132"/>
      <c r="E1726" s="132"/>
      <c r="F1726" s="132"/>
      <c r="G1726" s="132"/>
      <c r="H1726" s="132"/>
      <c r="I1726" s="132"/>
      <c r="J1726" s="132"/>
      <c r="K1726" s="132"/>
      <c r="L1726" s="132"/>
    </row>
    <row r="1727" spans="1:12" ht="13.15" customHeight="1" x14ac:dyDescent="0.2">
      <c r="A1727" s="193"/>
      <c r="B1727" s="132"/>
      <c r="C1727" s="132"/>
      <c r="D1727" s="132"/>
      <c r="E1727" s="132"/>
      <c r="F1727" s="132"/>
      <c r="G1727" s="132"/>
      <c r="H1727" s="132"/>
      <c r="I1727" s="132"/>
      <c r="J1727" s="132"/>
      <c r="K1727" s="132"/>
      <c r="L1727" s="132"/>
    </row>
    <row r="1728" spans="1:12" ht="13.15" customHeight="1" x14ac:dyDescent="0.2">
      <c r="A1728" s="193"/>
      <c r="B1728" s="132"/>
      <c r="C1728" s="132"/>
      <c r="D1728" s="132"/>
      <c r="E1728" s="132"/>
      <c r="F1728" s="132"/>
      <c r="G1728" s="132"/>
      <c r="H1728" s="132"/>
      <c r="I1728" s="132"/>
      <c r="J1728" s="132"/>
      <c r="K1728" s="132"/>
      <c r="L1728" s="132"/>
    </row>
    <row r="1729" spans="1:12" ht="13.15" customHeight="1" x14ac:dyDescent="0.2">
      <c r="A1729" s="193"/>
      <c r="B1729" s="132"/>
      <c r="C1729" s="132"/>
      <c r="D1729" s="132"/>
      <c r="E1729" s="132"/>
      <c r="F1729" s="132"/>
      <c r="G1729" s="132"/>
      <c r="H1729" s="132"/>
      <c r="I1729" s="132"/>
      <c r="J1729" s="132"/>
      <c r="K1729" s="132"/>
      <c r="L1729" s="132"/>
    </row>
    <row r="1730" spans="1:12" ht="13.15" customHeight="1" x14ac:dyDescent="0.2">
      <c r="A1730" s="193"/>
      <c r="B1730" s="132"/>
      <c r="C1730" s="132"/>
      <c r="D1730" s="132"/>
      <c r="E1730" s="132"/>
      <c r="F1730" s="132"/>
      <c r="G1730" s="132"/>
      <c r="H1730" s="132"/>
      <c r="I1730" s="132"/>
      <c r="J1730" s="132"/>
      <c r="K1730" s="132"/>
      <c r="L1730" s="132"/>
    </row>
    <row r="1731" spans="1:12" ht="13.15" customHeight="1" x14ac:dyDescent="0.2">
      <c r="A1731" s="193"/>
      <c r="B1731" s="132"/>
      <c r="C1731" s="132"/>
      <c r="D1731" s="132"/>
      <c r="E1731" s="132"/>
      <c r="F1731" s="132"/>
      <c r="G1731" s="132"/>
      <c r="H1731" s="132"/>
      <c r="I1731" s="132"/>
      <c r="J1731" s="132"/>
      <c r="K1731" s="132"/>
      <c r="L1731" s="132"/>
    </row>
    <row r="1732" spans="1:12" ht="13.15" customHeight="1" x14ac:dyDescent="0.2">
      <c r="A1732" s="193"/>
      <c r="B1732" s="132"/>
      <c r="C1732" s="132"/>
      <c r="D1732" s="132"/>
      <c r="E1732" s="132"/>
      <c r="F1732" s="132"/>
      <c r="G1732" s="132"/>
      <c r="H1732" s="132"/>
      <c r="I1732" s="132"/>
      <c r="J1732" s="132"/>
      <c r="K1732" s="132"/>
      <c r="L1732" s="132"/>
    </row>
    <row r="1733" spans="1:12" ht="13.15" customHeight="1" x14ac:dyDescent="0.2">
      <c r="A1733" s="193"/>
      <c r="B1733" s="132"/>
      <c r="C1733" s="132"/>
      <c r="D1733" s="132"/>
      <c r="E1733" s="132"/>
      <c r="F1733" s="132"/>
      <c r="G1733" s="132"/>
      <c r="H1733" s="132"/>
      <c r="I1733" s="132"/>
      <c r="J1733" s="132"/>
      <c r="K1733" s="132"/>
      <c r="L1733" s="132"/>
    </row>
    <row r="1734" spans="1:12" ht="13.15" customHeight="1" x14ac:dyDescent="0.2">
      <c r="A1734" s="193"/>
      <c r="B1734" s="132"/>
      <c r="C1734" s="132"/>
      <c r="D1734" s="132"/>
      <c r="E1734" s="132"/>
      <c r="F1734" s="132"/>
      <c r="G1734" s="132"/>
      <c r="H1734" s="132"/>
      <c r="I1734" s="132"/>
      <c r="J1734" s="132"/>
      <c r="K1734" s="132"/>
      <c r="L1734" s="132"/>
    </row>
    <row r="1735" spans="1:12" ht="13.15" customHeight="1" x14ac:dyDescent="0.2">
      <c r="A1735" s="193"/>
      <c r="B1735" s="132"/>
      <c r="C1735" s="132"/>
      <c r="D1735" s="132"/>
      <c r="E1735" s="132"/>
      <c r="F1735" s="132"/>
      <c r="G1735" s="132"/>
      <c r="H1735" s="132"/>
      <c r="I1735" s="132"/>
      <c r="J1735" s="132"/>
      <c r="K1735" s="132"/>
      <c r="L1735" s="132"/>
    </row>
    <row r="1736" spans="1:12" ht="13.15" customHeight="1" x14ac:dyDescent="0.2">
      <c r="A1736" s="193"/>
      <c r="B1736" s="132"/>
      <c r="C1736" s="132"/>
      <c r="D1736" s="132"/>
      <c r="E1736" s="132"/>
      <c r="F1736" s="132"/>
      <c r="G1736" s="132"/>
      <c r="H1736" s="132"/>
      <c r="I1736" s="132"/>
      <c r="J1736" s="132"/>
      <c r="K1736" s="132"/>
      <c r="L1736" s="132"/>
    </row>
    <row r="1737" spans="1:12" ht="13.15" customHeight="1" x14ac:dyDescent="0.2">
      <c r="A1737" s="193"/>
      <c r="B1737" s="132"/>
      <c r="C1737" s="132"/>
      <c r="D1737" s="132"/>
      <c r="E1737" s="132"/>
      <c r="F1737" s="132"/>
      <c r="G1737" s="132"/>
      <c r="H1737" s="132"/>
      <c r="I1737" s="132"/>
      <c r="J1737" s="132"/>
      <c r="K1737" s="132"/>
      <c r="L1737" s="132"/>
    </row>
    <row r="1738" spans="1:12" ht="13.15" customHeight="1" x14ac:dyDescent="0.2">
      <c r="A1738" s="193"/>
      <c r="B1738" s="132"/>
      <c r="C1738" s="132"/>
      <c r="D1738" s="132"/>
      <c r="E1738" s="132"/>
      <c r="F1738" s="132"/>
      <c r="G1738" s="132"/>
      <c r="H1738" s="132"/>
      <c r="I1738" s="132"/>
      <c r="J1738" s="132"/>
      <c r="K1738" s="132"/>
      <c r="L1738" s="132"/>
    </row>
    <row r="1739" spans="1:12" ht="13.15" customHeight="1" x14ac:dyDescent="0.2">
      <c r="A1739" s="193"/>
      <c r="B1739" s="132"/>
      <c r="C1739" s="132"/>
      <c r="D1739" s="132"/>
      <c r="E1739" s="132"/>
      <c r="F1739" s="132"/>
      <c r="G1739" s="132"/>
      <c r="H1739" s="132"/>
      <c r="I1739" s="132"/>
      <c r="J1739" s="132"/>
      <c r="K1739" s="132"/>
      <c r="L1739" s="132"/>
    </row>
    <row r="1740" spans="1:12" ht="13.15" customHeight="1" x14ac:dyDescent="0.2">
      <c r="A1740" s="193"/>
      <c r="B1740" s="132"/>
      <c r="C1740" s="132"/>
      <c r="D1740" s="132"/>
      <c r="E1740" s="132"/>
      <c r="F1740" s="132"/>
      <c r="G1740" s="132"/>
      <c r="H1740" s="132"/>
      <c r="I1740" s="132"/>
      <c r="J1740" s="132"/>
      <c r="K1740" s="132"/>
      <c r="L1740" s="132"/>
    </row>
    <row r="1741" spans="1:12" ht="13.15" customHeight="1" x14ac:dyDescent="0.2">
      <c r="A1741" s="193"/>
      <c r="B1741" s="132"/>
      <c r="C1741" s="132"/>
      <c r="D1741" s="132"/>
      <c r="E1741" s="132"/>
      <c r="F1741" s="132"/>
      <c r="G1741" s="132"/>
      <c r="H1741" s="132"/>
      <c r="I1741" s="132"/>
      <c r="J1741" s="132"/>
      <c r="K1741" s="132"/>
      <c r="L1741" s="132"/>
    </row>
    <row r="1742" spans="1:12" ht="13.15" customHeight="1" x14ac:dyDescent="0.2">
      <c r="A1742" s="193"/>
      <c r="B1742" s="132"/>
      <c r="C1742" s="132"/>
      <c r="D1742" s="132"/>
      <c r="E1742" s="132"/>
      <c r="F1742" s="132"/>
      <c r="G1742" s="132"/>
      <c r="H1742" s="132"/>
      <c r="I1742" s="132"/>
      <c r="J1742" s="132"/>
      <c r="K1742" s="132"/>
      <c r="L1742" s="132"/>
    </row>
    <row r="1743" spans="1:12" ht="13.15" customHeight="1" x14ac:dyDescent="0.2">
      <c r="A1743" s="193"/>
      <c r="B1743" s="132"/>
      <c r="C1743" s="132"/>
      <c r="D1743" s="132"/>
      <c r="E1743" s="132"/>
      <c r="F1743" s="132"/>
      <c r="G1743" s="132"/>
      <c r="H1743" s="132"/>
      <c r="I1743" s="132"/>
      <c r="J1743" s="132"/>
      <c r="K1743" s="132"/>
      <c r="L1743" s="132"/>
    </row>
    <row r="1744" spans="1:12" ht="13.15" customHeight="1" x14ac:dyDescent="0.2">
      <c r="A1744" s="193"/>
      <c r="B1744" s="132"/>
      <c r="C1744" s="132"/>
      <c r="D1744" s="132"/>
      <c r="E1744" s="132"/>
      <c r="F1744" s="132"/>
      <c r="G1744" s="132"/>
      <c r="H1744" s="132"/>
      <c r="I1744" s="132"/>
      <c r="J1744" s="132"/>
      <c r="K1744" s="132"/>
      <c r="L1744" s="132"/>
    </row>
    <row r="1745" spans="1:12" ht="13.15" customHeight="1" x14ac:dyDescent="0.2">
      <c r="A1745" s="193"/>
      <c r="B1745" s="132"/>
      <c r="C1745" s="132"/>
      <c r="D1745" s="132"/>
      <c r="E1745" s="132"/>
      <c r="F1745" s="132"/>
      <c r="G1745" s="132"/>
      <c r="H1745" s="132"/>
      <c r="I1745" s="132"/>
      <c r="J1745" s="132"/>
      <c r="K1745" s="132"/>
      <c r="L1745" s="132"/>
    </row>
    <row r="1746" spans="1:12" ht="13.15" customHeight="1" x14ac:dyDescent="0.2">
      <c r="A1746" s="193"/>
      <c r="B1746" s="132"/>
      <c r="C1746" s="132"/>
      <c r="D1746" s="132"/>
      <c r="E1746" s="132"/>
      <c r="F1746" s="132"/>
      <c r="G1746" s="132"/>
      <c r="H1746" s="132"/>
      <c r="I1746" s="132"/>
      <c r="J1746" s="132"/>
      <c r="K1746" s="132"/>
      <c r="L1746" s="132"/>
    </row>
    <row r="1747" spans="1:12" ht="13.15" customHeight="1" x14ac:dyDescent="0.2">
      <c r="A1747" s="193"/>
      <c r="B1747" s="132"/>
      <c r="C1747" s="132"/>
      <c r="D1747" s="132"/>
      <c r="E1747" s="132"/>
      <c r="F1747" s="132"/>
      <c r="G1747" s="132"/>
      <c r="H1747" s="132"/>
      <c r="I1747" s="132"/>
      <c r="J1747" s="132"/>
      <c r="K1747" s="132"/>
      <c r="L1747" s="132"/>
    </row>
    <row r="1748" spans="1:12" ht="13.15" customHeight="1" x14ac:dyDescent="0.2">
      <c r="A1748" s="193"/>
      <c r="B1748" s="132"/>
      <c r="C1748" s="132"/>
      <c r="D1748" s="132"/>
      <c r="E1748" s="132"/>
      <c r="F1748" s="132"/>
      <c r="G1748" s="132"/>
      <c r="H1748" s="132"/>
      <c r="I1748" s="132"/>
      <c r="J1748" s="132"/>
      <c r="K1748" s="132"/>
      <c r="L1748" s="132"/>
    </row>
    <row r="1749" spans="1:12" ht="13.15" customHeight="1" x14ac:dyDescent="0.2">
      <c r="A1749" s="193"/>
      <c r="B1749" s="132"/>
      <c r="C1749" s="132"/>
      <c r="D1749" s="132"/>
      <c r="E1749" s="132"/>
      <c r="F1749" s="132"/>
      <c r="G1749" s="132"/>
      <c r="H1749" s="132"/>
      <c r="I1749" s="132"/>
      <c r="J1749" s="132"/>
      <c r="K1749" s="132"/>
      <c r="L1749" s="132"/>
    </row>
    <row r="1750" spans="1:12" ht="13.15" customHeight="1" x14ac:dyDescent="0.2">
      <c r="A1750" s="193"/>
      <c r="B1750" s="132"/>
      <c r="C1750" s="132"/>
      <c r="D1750" s="132"/>
      <c r="E1750" s="132"/>
      <c r="F1750" s="132"/>
      <c r="G1750" s="132"/>
      <c r="H1750" s="132"/>
      <c r="I1750" s="132"/>
      <c r="J1750" s="132"/>
      <c r="K1750" s="132"/>
      <c r="L1750" s="132"/>
    </row>
    <row r="1751" spans="1:12" ht="13.15" customHeight="1" x14ac:dyDescent="0.2">
      <c r="A1751" s="193"/>
      <c r="B1751" s="132"/>
      <c r="C1751" s="132"/>
      <c r="D1751" s="132"/>
      <c r="E1751" s="132"/>
      <c r="F1751" s="132"/>
      <c r="G1751" s="132"/>
      <c r="H1751" s="132"/>
      <c r="I1751" s="132"/>
      <c r="J1751" s="132"/>
      <c r="K1751" s="132"/>
      <c r="L1751" s="132"/>
    </row>
    <row r="1752" spans="1:12" ht="13.15" customHeight="1" x14ac:dyDescent="0.2">
      <c r="A1752" s="193"/>
      <c r="B1752" s="132"/>
      <c r="C1752" s="132"/>
      <c r="D1752" s="132"/>
      <c r="E1752" s="132"/>
      <c r="F1752" s="132"/>
      <c r="G1752" s="132"/>
      <c r="H1752" s="132"/>
      <c r="I1752" s="132"/>
      <c r="J1752" s="132"/>
      <c r="K1752" s="132"/>
      <c r="L1752" s="132"/>
    </row>
    <row r="1753" spans="1:12" ht="13.15" customHeight="1" x14ac:dyDescent="0.2">
      <c r="A1753" s="193"/>
      <c r="B1753" s="132"/>
      <c r="C1753" s="132"/>
      <c r="D1753" s="132"/>
      <c r="E1753" s="132"/>
      <c r="F1753" s="132"/>
      <c r="G1753" s="132"/>
      <c r="H1753" s="132"/>
      <c r="I1753" s="132"/>
      <c r="J1753" s="132"/>
      <c r="K1753" s="132"/>
      <c r="L1753" s="132"/>
    </row>
    <row r="1754" spans="1:12" ht="13.15" customHeight="1" x14ac:dyDescent="0.2">
      <c r="A1754" s="193"/>
      <c r="B1754" s="132"/>
      <c r="C1754" s="132"/>
      <c r="D1754" s="132"/>
      <c r="E1754" s="132"/>
      <c r="F1754" s="132"/>
      <c r="G1754" s="132"/>
      <c r="H1754" s="132"/>
      <c r="I1754" s="132"/>
      <c r="J1754" s="132"/>
      <c r="K1754" s="132"/>
      <c r="L1754" s="132"/>
    </row>
    <row r="1755" spans="1:12" ht="13.15" customHeight="1" x14ac:dyDescent="0.2">
      <c r="A1755" s="193"/>
      <c r="B1755" s="132"/>
      <c r="C1755" s="132"/>
      <c r="D1755" s="132"/>
      <c r="E1755" s="132"/>
      <c r="F1755" s="132"/>
      <c r="G1755" s="132"/>
      <c r="H1755" s="132"/>
      <c r="I1755" s="132"/>
      <c r="J1755" s="132"/>
      <c r="K1755" s="132"/>
      <c r="L1755" s="132"/>
    </row>
    <row r="1756" spans="1:12" ht="13.15" customHeight="1" x14ac:dyDescent="0.2">
      <c r="A1756" s="193"/>
      <c r="B1756" s="132"/>
      <c r="C1756" s="132"/>
      <c r="D1756" s="132"/>
      <c r="E1756" s="132"/>
      <c r="F1756" s="132"/>
      <c r="G1756" s="132"/>
      <c r="H1756" s="132"/>
      <c r="I1756" s="132"/>
      <c r="J1756" s="132"/>
      <c r="K1756" s="132"/>
      <c r="L1756" s="132"/>
    </row>
    <row r="1757" spans="1:12" ht="13.15" customHeight="1" x14ac:dyDescent="0.2">
      <c r="A1757" s="193"/>
      <c r="B1757" s="132"/>
      <c r="C1757" s="132"/>
      <c r="D1757" s="132"/>
      <c r="E1757" s="132"/>
      <c r="F1757" s="132"/>
      <c r="G1757" s="132"/>
      <c r="H1757" s="132"/>
      <c r="I1757" s="132"/>
      <c r="J1757" s="132"/>
      <c r="K1757" s="132"/>
      <c r="L1757" s="132"/>
    </row>
    <row r="1758" spans="1:12" ht="13.15" customHeight="1" x14ac:dyDescent="0.2">
      <c r="A1758" s="193"/>
      <c r="B1758" s="132"/>
      <c r="C1758" s="132"/>
      <c r="D1758" s="132"/>
      <c r="E1758" s="132"/>
      <c r="F1758" s="132"/>
      <c r="G1758" s="132"/>
      <c r="H1758" s="132"/>
      <c r="I1758" s="132"/>
      <c r="J1758" s="132"/>
      <c r="K1758" s="132"/>
      <c r="L1758" s="132"/>
    </row>
    <row r="1759" spans="1:12" ht="13.15" customHeight="1" x14ac:dyDescent="0.2">
      <c r="A1759" s="193"/>
      <c r="B1759" s="132"/>
      <c r="C1759" s="132"/>
      <c r="D1759" s="132"/>
      <c r="E1759" s="132"/>
      <c r="F1759" s="132"/>
      <c r="G1759" s="132"/>
      <c r="H1759" s="132"/>
      <c r="I1759" s="132"/>
      <c r="J1759" s="132"/>
      <c r="K1759" s="132"/>
      <c r="L1759" s="132"/>
    </row>
    <row r="1760" spans="1:12" ht="13.15" customHeight="1" x14ac:dyDescent="0.2">
      <c r="A1760" s="193"/>
      <c r="B1760" s="132"/>
      <c r="C1760" s="132"/>
      <c r="D1760" s="132"/>
      <c r="E1760" s="132"/>
      <c r="F1760" s="132"/>
      <c r="G1760" s="132"/>
      <c r="H1760" s="132"/>
      <c r="I1760" s="132"/>
      <c r="J1760" s="132"/>
      <c r="K1760" s="132"/>
      <c r="L1760" s="132"/>
    </row>
    <row r="1761" spans="1:12" ht="13.15" customHeight="1" x14ac:dyDescent="0.2">
      <c r="A1761" s="193"/>
      <c r="B1761" s="132"/>
      <c r="C1761" s="132"/>
      <c r="D1761" s="132"/>
      <c r="E1761" s="132"/>
      <c r="F1761" s="132"/>
      <c r="G1761" s="132"/>
      <c r="H1761" s="132"/>
      <c r="I1761" s="132"/>
      <c r="J1761" s="132"/>
      <c r="K1761" s="132"/>
      <c r="L1761" s="132"/>
    </row>
    <row r="1762" spans="1:12" ht="13.15" customHeight="1" x14ac:dyDescent="0.2">
      <c r="A1762" s="193"/>
      <c r="B1762" s="132"/>
      <c r="C1762" s="132"/>
      <c r="D1762" s="132"/>
      <c r="E1762" s="132"/>
      <c r="F1762" s="132"/>
      <c r="G1762" s="132"/>
      <c r="H1762" s="132"/>
      <c r="I1762" s="132"/>
      <c r="J1762" s="132"/>
      <c r="K1762" s="132"/>
      <c r="L1762" s="132"/>
    </row>
    <row r="1763" spans="1:12" ht="13.15" customHeight="1" x14ac:dyDescent="0.2">
      <c r="A1763" s="193"/>
      <c r="B1763" s="132"/>
      <c r="C1763" s="132"/>
      <c r="D1763" s="132"/>
      <c r="E1763" s="132"/>
      <c r="F1763" s="132"/>
      <c r="G1763" s="132"/>
      <c r="H1763" s="132"/>
      <c r="I1763" s="132"/>
      <c r="J1763" s="132"/>
      <c r="K1763" s="132"/>
      <c r="L1763" s="132"/>
    </row>
    <row r="1764" spans="1:12" ht="13.15" customHeight="1" x14ac:dyDescent="0.2">
      <c r="A1764" s="193"/>
      <c r="B1764" s="132"/>
      <c r="C1764" s="132"/>
      <c r="D1764" s="132"/>
      <c r="E1764" s="132"/>
      <c r="F1764" s="132"/>
      <c r="G1764" s="132"/>
      <c r="H1764" s="132"/>
      <c r="I1764" s="132"/>
      <c r="J1764" s="132"/>
      <c r="K1764" s="132"/>
      <c r="L1764" s="132"/>
    </row>
    <row r="1765" spans="1:12" ht="13.15" customHeight="1" x14ac:dyDescent="0.2">
      <c r="A1765" s="193"/>
      <c r="B1765" s="132"/>
      <c r="C1765" s="132"/>
      <c r="D1765" s="132"/>
      <c r="E1765" s="132"/>
      <c r="F1765" s="132"/>
      <c r="G1765" s="132"/>
      <c r="H1765" s="132"/>
      <c r="I1765" s="132"/>
      <c r="J1765" s="132"/>
      <c r="K1765" s="132"/>
      <c r="L1765" s="132"/>
    </row>
    <row r="1766" spans="1:12" ht="13.15" customHeight="1" x14ac:dyDescent="0.2">
      <c r="A1766" s="193"/>
      <c r="B1766" s="132"/>
      <c r="C1766" s="132"/>
      <c r="D1766" s="132"/>
      <c r="E1766" s="132"/>
      <c r="F1766" s="132"/>
      <c r="G1766" s="132"/>
      <c r="H1766" s="132"/>
      <c r="I1766" s="132"/>
      <c r="J1766" s="132"/>
      <c r="K1766" s="132"/>
      <c r="L1766" s="132"/>
    </row>
    <row r="1767" spans="1:12" ht="13.15" customHeight="1" x14ac:dyDescent="0.2">
      <c r="A1767" s="193"/>
      <c r="B1767" s="132"/>
      <c r="C1767" s="132"/>
      <c r="D1767" s="132"/>
      <c r="E1767" s="132"/>
      <c r="F1767" s="132"/>
      <c r="G1767" s="132"/>
      <c r="H1767" s="132"/>
      <c r="I1767" s="132"/>
      <c r="J1767" s="132"/>
      <c r="K1767" s="132"/>
      <c r="L1767" s="132"/>
    </row>
    <row r="1768" spans="1:12" ht="13.15" customHeight="1" x14ac:dyDescent="0.2">
      <c r="A1768" s="193"/>
      <c r="B1768" s="132"/>
      <c r="C1768" s="132"/>
      <c r="D1768" s="132"/>
      <c r="E1768" s="132"/>
      <c r="F1768" s="132"/>
      <c r="G1768" s="132"/>
      <c r="H1768" s="132"/>
      <c r="I1768" s="132"/>
      <c r="J1768" s="132"/>
      <c r="K1768" s="132"/>
      <c r="L1768" s="132"/>
    </row>
    <row r="1769" spans="1:12" ht="13.15" customHeight="1" x14ac:dyDescent="0.2">
      <c r="A1769" s="193"/>
      <c r="B1769" s="132"/>
      <c r="C1769" s="132"/>
      <c r="D1769" s="132"/>
      <c r="E1769" s="132"/>
      <c r="F1769" s="132"/>
      <c r="G1769" s="132"/>
      <c r="H1769" s="132"/>
      <c r="I1769" s="132"/>
      <c r="J1769" s="132"/>
      <c r="K1769" s="132"/>
      <c r="L1769" s="132"/>
    </row>
    <row r="1770" spans="1:12" ht="13.15" customHeight="1" x14ac:dyDescent="0.2">
      <c r="A1770" s="193"/>
      <c r="B1770" s="132"/>
      <c r="C1770" s="132"/>
      <c r="D1770" s="132"/>
      <c r="E1770" s="132"/>
      <c r="F1770" s="132"/>
      <c r="G1770" s="132"/>
      <c r="H1770" s="132"/>
      <c r="I1770" s="132"/>
      <c r="J1770" s="132"/>
      <c r="K1770" s="132"/>
      <c r="L1770" s="132"/>
    </row>
    <row r="1771" spans="1:12" ht="13.15" customHeight="1" x14ac:dyDescent="0.2">
      <c r="A1771" s="193"/>
      <c r="B1771" s="132"/>
      <c r="C1771" s="132"/>
      <c r="D1771" s="132"/>
      <c r="E1771" s="132"/>
      <c r="F1771" s="132"/>
      <c r="G1771" s="132"/>
      <c r="H1771" s="132"/>
      <c r="I1771" s="132"/>
      <c r="J1771" s="132"/>
      <c r="K1771" s="132"/>
      <c r="L1771" s="132"/>
    </row>
    <row r="1772" spans="1:12" ht="13.15" customHeight="1" x14ac:dyDescent="0.2">
      <c r="A1772" s="193"/>
      <c r="B1772" s="132"/>
      <c r="C1772" s="132"/>
      <c r="D1772" s="132"/>
      <c r="E1772" s="132"/>
      <c r="F1772" s="132"/>
      <c r="G1772" s="132"/>
      <c r="H1772" s="132"/>
      <c r="I1772" s="132"/>
      <c r="J1772" s="132"/>
      <c r="K1772" s="132"/>
      <c r="L1772" s="132"/>
    </row>
    <row r="1773" spans="1:12" ht="13.15" customHeight="1" x14ac:dyDescent="0.2">
      <c r="A1773" s="193"/>
      <c r="B1773" s="132"/>
      <c r="C1773" s="132"/>
      <c r="D1773" s="132"/>
      <c r="E1773" s="132"/>
      <c r="F1773" s="132"/>
      <c r="G1773" s="132"/>
      <c r="H1773" s="132"/>
      <c r="I1773" s="132"/>
      <c r="J1773" s="132"/>
      <c r="K1773" s="132"/>
      <c r="L1773" s="132"/>
    </row>
    <row r="1774" spans="1:12" ht="13.15" customHeight="1" x14ac:dyDescent="0.2">
      <c r="A1774" s="193"/>
      <c r="B1774" s="132"/>
      <c r="C1774" s="132"/>
      <c r="D1774" s="132"/>
      <c r="E1774" s="132"/>
      <c r="F1774" s="132"/>
      <c r="G1774" s="132"/>
      <c r="H1774" s="132"/>
      <c r="I1774" s="132"/>
      <c r="J1774" s="132"/>
      <c r="K1774" s="132"/>
      <c r="L1774" s="132"/>
    </row>
    <row r="1775" spans="1:12" ht="13.15" customHeight="1" x14ac:dyDescent="0.2">
      <c r="A1775" s="193"/>
      <c r="B1775" s="132"/>
      <c r="C1775" s="132"/>
      <c r="D1775" s="132"/>
      <c r="E1775" s="132"/>
      <c r="F1775" s="132"/>
      <c r="G1775" s="132"/>
      <c r="H1775" s="132"/>
      <c r="I1775" s="132"/>
      <c r="J1775" s="132"/>
      <c r="K1775" s="132"/>
      <c r="L1775" s="132"/>
    </row>
    <row r="1776" spans="1:12" ht="13.15" customHeight="1" x14ac:dyDescent="0.2">
      <c r="A1776" s="193"/>
      <c r="B1776" s="132"/>
      <c r="C1776" s="132"/>
      <c r="D1776" s="132"/>
      <c r="E1776" s="132"/>
      <c r="F1776" s="132"/>
      <c r="G1776" s="132"/>
      <c r="H1776" s="132"/>
      <c r="I1776" s="132"/>
      <c r="J1776" s="132"/>
      <c r="K1776" s="132"/>
      <c r="L1776" s="132"/>
    </row>
    <row r="1777" spans="1:12" ht="13.15" customHeight="1" x14ac:dyDescent="0.2">
      <c r="A1777" s="193"/>
      <c r="B1777" s="132"/>
      <c r="C1777" s="132"/>
      <c r="D1777" s="132"/>
      <c r="E1777" s="132"/>
      <c r="F1777" s="132"/>
      <c r="G1777" s="132"/>
      <c r="H1777" s="132"/>
      <c r="I1777" s="132"/>
      <c r="J1777" s="132"/>
      <c r="K1777" s="132"/>
      <c r="L1777" s="132"/>
    </row>
    <row r="1778" spans="1:12" ht="13.15" customHeight="1" x14ac:dyDescent="0.2">
      <c r="A1778" s="193"/>
      <c r="B1778" s="132"/>
      <c r="C1778" s="132"/>
      <c r="D1778" s="132"/>
      <c r="E1778" s="132"/>
      <c r="F1778" s="132"/>
      <c r="G1778" s="132"/>
      <c r="H1778" s="132"/>
      <c r="I1778" s="132"/>
      <c r="J1778" s="132"/>
      <c r="K1778" s="132"/>
      <c r="L1778" s="132"/>
    </row>
    <row r="1779" spans="1:12" ht="13.15" customHeight="1" x14ac:dyDescent="0.2">
      <c r="A1779" s="193"/>
      <c r="B1779" s="132"/>
      <c r="C1779" s="132"/>
      <c r="D1779" s="132"/>
      <c r="E1779" s="132"/>
      <c r="F1779" s="132"/>
      <c r="G1779" s="132"/>
      <c r="H1779" s="132"/>
      <c r="I1779" s="132"/>
      <c r="J1779" s="132"/>
      <c r="K1779" s="132"/>
      <c r="L1779" s="132"/>
    </row>
    <row r="1780" spans="1:12" ht="13.15" customHeight="1" x14ac:dyDescent="0.2">
      <c r="A1780" s="193"/>
      <c r="B1780" s="132"/>
      <c r="C1780" s="132"/>
      <c r="D1780" s="132"/>
      <c r="E1780" s="132"/>
      <c r="F1780" s="132"/>
      <c r="G1780" s="132"/>
      <c r="H1780" s="132"/>
      <c r="I1780" s="132"/>
      <c r="J1780" s="132"/>
      <c r="K1780" s="132"/>
      <c r="L1780" s="132"/>
    </row>
    <row r="1781" spans="1:12" ht="13.15" customHeight="1" x14ac:dyDescent="0.2">
      <c r="A1781" s="193"/>
      <c r="B1781" s="132"/>
      <c r="C1781" s="132"/>
      <c r="D1781" s="132"/>
      <c r="E1781" s="132"/>
      <c r="F1781" s="132"/>
      <c r="G1781" s="132"/>
      <c r="H1781" s="132"/>
      <c r="I1781" s="132"/>
      <c r="J1781" s="132"/>
      <c r="K1781" s="132"/>
      <c r="L1781" s="132"/>
    </row>
    <row r="1782" spans="1:12" ht="13.15" customHeight="1" x14ac:dyDescent="0.2">
      <c r="A1782" s="193"/>
      <c r="B1782" s="132"/>
      <c r="C1782" s="132"/>
      <c r="D1782" s="132"/>
      <c r="E1782" s="132"/>
      <c r="F1782" s="132"/>
      <c r="G1782" s="132"/>
      <c r="H1782" s="132"/>
      <c r="I1782" s="132"/>
      <c r="J1782" s="132"/>
      <c r="K1782" s="132"/>
      <c r="L1782" s="132"/>
    </row>
    <row r="1783" spans="1:12" ht="13.15" customHeight="1" x14ac:dyDescent="0.2">
      <c r="A1783" s="193"/>
      <c r="B1783" s="132"/>
      <c r="C1783" s="132"/>
      <c r="D1783" s="132"/>
      <c r="E1783" s="132"/>
      <c r="F1783" s="132"/>
      <c r="G1783" s="132"/>
      <c r="H1783" s="132"/>
      <c r="I1783" s="132"/>
      <c r="J1783" s="132"/>
      <c r="K1783" s="132"/>
      <c r="L1783" s="132"/>
    </row>
    <row r="1784" spans="1:12" ht="13.15" customHeight="1" x14ac:dyDescent="0.2">
      <c r="A1784" s="193"/>
      <c r="B1784" s="132"/>
      <c r="C1784" s="132"/>
      <c r="D1784" s="132"/>
      <c r="E1784" s="132"/>
      <c r="F1784" s="132"/>
      <c r="G1784" s="132"/>
      <c r="H1784" s="132"/>
      <c r="I1784" s="132"/>
      <c r="J1784" s="132"/>
      <c r="K1784" s="132"/>
      <c r="L1784" s="132"/>
    </row>
    <row r="1785" spans="1:12" ht="13.15" customHeight="1" x14ac:dyDescent="0.2">
      <c r="A1785" s="193"/>
      <c r="B1785" s="132"/>
      <c r="C1785" s="132"/>
      <c r="D1785" s="132"/>
      <c r="E1785" s="132"/>
      <c r="F1785" s="132"/>
      <c r="G1785" s="132"/>
      <c r="H1785" s="132"/>
      <c r="I1785" s="132"/>
      <c r="J1785" s="132"/>
      <c r="K1785" s="132"/>
      <c r="L1785" s="132"/>
    </row>
    <row r="1786" spans="1:12" ht="13.15" customHeight="1" x14ac:dyDescent="0.2">
      <c r="A1786" s="193"/>
      <c r="B1786" s="132"/>
      <c r="C1786" s="132"/>
      <c r="D1786" s="132"/>
      <c r="E1786" s="132"/>
      <c r="F1786" s="132"/>
      <c r="G1786" s="132"/>
      <c r="H1786" s="132"/>
      <c r="I1786" s="132"/>
      <c r="J1786" s="132"/>
      <c r="K1786" s="132"/>
      <c r="L1786" s="132"/>
    </row>
    <row r="1787" spans="1:12" ht="13.15" customHeight="1" x14ac:dyDescent="0.2">
      <c r="A1787" s="193"/>
      <c r="B1787" s="132"/>
      <c r="C1787" s="132"/>
      <c r="D1787" s="132"/>
      <c r="E1787" s="132"/>
      <c r="F1787" s="132"/>
      <c r="G1787" s="132"/>
      <c r="H1787" s="132"/>
      <c r="I1787" s="132"/>
      <c r="J1787" s="132"/>
      <c r="K1787" s="132"/>
      <c r="L1787" s="132"/>
    </row>
    <row r="1788" spans="1:12" ht="13.15" customHeight="1" x14ac:dyDescent="0.2">
      <c r="A1788" s="193"/>
      <c r="B1788" s="132"/>
      <c r="C1788" s="132"/>
      <c r="D1788" s="132"/>
      <c r="E1788" s="132"/>
      <c r="F1788" s="132"/>
      <c r="G1788" s="132"/>
      <c r="H1788" s="132"/>
      <c r="I1788" s="132"/>
      <c r="J1788" s="132"/>
      <c r="K1788" s="132"/>
      <c r="L1788" s="132"/>
    </row>
    <row r="1789" spans="1:12" ht="13.15" customHeight="1" x14ac:dyDescent="0.2">
      <c r="A1789" s="193"/>
      <c r="B1789" s="132"/>
      <c r="C1789" s="132"/>
      <c r="D1789" s="132"/>
      <c r="E1789" s="132"/>
      <c r="F1789" s="132"/>
      <c r="G1789" s="132"/>
      <c r="H1789" s="132"/>
      <c r="I1789" s="132"/>
      <c r="J1789" s="132"/>
      <c r="K1789" s="132"/>
      <c r="L1789" s="132"/>
    </row>
    <row r="1790" spans="1:12" ht="13.15" customHeight="1" x14ac:dyDescent="0.2">
      <c r="A1790" s="193"/>
      <c r="B1790" s="132"/>
      <c r="C1790" s="132"/>
      <c r="D1790" s="132"/>
      <c r="E1790" s="132"/>
      <c r="F1790" s="132"/>
      <c r="G1790" s="132"/>
      <c r="H1790" s="132"/>
      <c r="I1790" s="132"/>
      <c r="J1790" s="132"/>
      <c r="K1790" s="132"/>
      <c r="L1790" s="132"/>
    </row>
    <row r="1791" spans="1:12" ht="13.15" customHeight="1" x14ac:dyDescent="0.2">
      <c r="A1791" s="193"/>
      <c r="B1791" s="132"/>
      <c r="C1791" s="132"/>
      <c r="D1791" s="132"/>
      <c r="E1791" s="132"/>
      <c r="F1791" s="132"/>
      <c r="G1791" s="132"/>
      <c r="H1791" s="132"/>
      <c r="I1791" s="132"/>
      <c r="J1791" s="132"/>
      <c r="K1791" s="132"/>
      <c r="L1791" s="132"/>
    </row>
    <row r="1792" spans="1:12" ht="13.15" customHeight="1" x14ac:dyDescent="0.2">
      <c r="A1792" s="193"/>
      <c r="B1792" s="132"/>
      <c r="C1792" s="132"/>
      <c r="D1792" s="132"/>
      <c r="E1792" s="132"/>
      <c r="F1792" s="132"/>
      <c r="G1792" s="132"/>
      <c r="H1792" s="132"/>
      <c r="I1792" s="132"/>
      <c r="J1792" s="132"/>
      <c r="K1792" s="132"/>
      <c r="L1792" s="132"/>
    </row>
    <row r="1793" spans="1:12" ht="13.15" customHeight="1" x14ac:dyDescent="0.2">
      <c r="A1793" s="193"/>
      <c r="B1793" s="132"/>
      <c r="C1793" s="132"/>
      <c r="D1793" s="132"/>
      <c r="E1793" s="132"/>
      <c r="F1793" s="132"/>
      <c r="G1793" s="132"/>
      <c r="H1793" s="132"/>
      <c r="I1793" s="132"/>
      <c r="J1793" s="132"/>
      <c r="K1793" s="132"/>
      <c r="L1793" s="132"/>
    </row>
    <row r="1794" spans="1:12" ht="13.15" customHeight="1" x14ac:dyDescent="0.2">
      <c r="A1794" s="193"/>
      <c r="B1794" s="132"/>
      <c r="C1794" s="132"/>
      <c r="D1794" s="132"/>
      <c r="E1794" s="132"/>
      <c r="F1794" s="132"/>
      <c r="G1794" s="132"/>
      <c r="H1794" s="132"/>
      <c r="I1794" s="132"/>
      <c r="J1794" s="132"/>
      <c r="K1794" s="132"/>
      <c r="L1794" s="132"/>
    </row>
    <row r="1795" spans="1:12" ht="13.15" customHeight="1" x14ac:dyDescent="0.2">
      <c r="A1795" s="193"/>
      <c r="B1795" s="132"/>
      <c r="C1795" s="132"/>
      <c r="D1795" s="132"/>
      <c r="E1795" s="132"/>
      <c r="F1795" s="132"/>
      <c r="G1795" s="132"/>
      <c r="H1795" s="132"/>
      <c r="I1795" s="132"/>
      <c r="J1795" s="132"/>
      <c r="K1795" s="132"/>
      <c r="L1795" s="132"/>
    </row>
    <row r="1796" spans="1:12" ht="13.15" customHeight="1" x14ac:dyDescent="0.2">
      <c r="A1796" s="193"/>
      <c r="B1796" s="132"/>
      <c r="C1796" s="132"/>
      <c r="D1796" s="132"/>
      <c r="E1796" s="132"/>
      <c r="F1796" s="132"/>
      <c r="G1796" s="132"/>
      <c r="H1796" s="132"/>
      <c r="I1796" s="132"/>
      <c r="J1796" s="132"/>
      <c r="K1796" s="132"/>
      <c r="L1796" s="132"/>
    </row>
    <row r="1797" spans="1:12" ht="13.15" customHeight="1" x14ac:dyDescent="0.2">
      <c r="A1797" s="193"/>
      <c r="B1797" s="132"/>
      <c r="C1797" s="132"/>
      <c r="D1797" s="132"/>
      <c r="E1797" s="132"/>
      <c r="F1797" s="132"/>
      <c r="G1797" s="132"/>
      <c r="H1797" s="132"/>
      <c r="I1797" s="132"/>
      <c r="J1797" s="132"/>
      <c r="K1797" s="132"/>
      <c r="L1797" s="132"/>
    </row>
    <row r="1798" spans="1:12" ht="13.15" customHeight="1" x14ac:dyDescent="0.2">
      <c r="A1798" s="193"/>
      <c r="B1798" s="132"/>
      <c r="C1798" s="132"/>
      <c r="D1798" s="132"/>
      <c r="E1798" s="132"/>
      <c r="F1798" s="132"/>
      <c r="G1798" s="132"/>
      <c r="H1798" s="132"/>
      <c r="I1798" s="132"/>
      <c r="J1798" s="132"/>
      <c r="K1798" s="132"/>
      <c r="L1798" s="132"/>
    </row>
    <row r="1799" spans="1:12" ht="13.15" customHeight="1" x14ac:dyDescent="0.2">
      <c r="A1799" s="193"/>
      <c r="B1799" s="132"/>
      <c r="C1799" s="132"/>
      <c r="D1799" s="132"/>
      <c r="E1799" s="132"/>
      <c r="F1799" s="132"/>
      <c r="G1799" s="132"/>
      <c r="H1799" s="132"/>
      <c r="I1799" s="132"/>
      <c r="J1799" s="132"/>
      <c r="K1799" s="132"/>
      <c r="L1799" s="132"/>
    </row>
    <row r="1800" spans="1:12" ht="13.15" customHeight="1" x14ac:dyDescent="0.2">
      <c r="A1800" s="193"/>
      <c r="B1800" s="132"/>
      <c r="C1800" s="132"/>
      <c r="D1800" s="132"/>
      <c r="E1800" s="132"/>
      <c r="F1800" s="132"/>
      <c r="G1800" s="132"/>
      <c r="H1800" s="132"/>
      <c r="I1800" s="132"/>
      <c r="J1800" s="132"/>
      <c r="K1800" s="132"/>
      <c r="L1800" s="132"/>
    </row>
    <row r="1801" spans="1:12" ht="13.15" customHeight="1" x14ac:dyDescent="0.2">
      <c r="A1801" s="193"/>
      <c r="B1801" s="132"/>
      <c r="C1801" s="132"/>
      <c r="D1801" s="132"/>
      <c r="E1801" s="132"/>
      <c r="F1801" s="132"/>
      <c r="G1801" s="132"/>
      <c r="H1801" s="132"/>
      <c r="I1801" s="132"/>
      <c r="J1801" s="132"/>
      <c r="K1801" s="132"/>
      <c r="L1801" s="132"/>
    </row>
    <row r="1802" spans="1:12" ht="13.15" customHeight="1" x14ac:dyDescent="0.2">
      <c r="A1802" s="193"/>
      <c r="B1802" s="132"/>
      <c r="C1802" s="132"/>
      <c r="D1802" s="132"/>
      <c r="E1802" s="132"/>
      <c r="F1802" s="132"/>
      <c r="G1802" s="132"/>
      <c r="H1802" s="132"/>
      <c r="I1802" s="132"/>
      <c r="J1802" s="132"/>
      <c r="K1802" s="132"/>
      <c r="L1802" s="132"/>
    </row>
    <row r="1803" spans="1:12" ht="13.15" customHeight="1" x14ac:dyDescent="0.2">
      <c r="A1803" s="193"/>
      <c r="B1803" s="132"/>
      <c r="C1803" s="132"/>
      <c r="D1803" s="132"/>
      <c r="E1803" s="132"/>
      <c r="F1803" s="132"/>
      <c r="G1803" s="132"/>
      <c r="H1803" s="132"/>
      <c r="I1803" s="132"/>
      <c r="J1803" s="132"/>
      <c r="K1803" s="132"/>
      <c r="L1803" s="132"/>
    </row>
    <row r="1804" spans="1:12" ht="13.15" customHeight="1" x14ac:dyDescent="0.2">
      <c r="A1804" s="193"/>
      <c r="B1804" s="132"/>
      <c r="C1804" s="132"/>
      <c r="D1804" s="132"/>
      <c r="E1804" s="132"/>
      <c r="F1804" s="132"/>
      <c r="G1804" s="132"/>
      <c r="H1804" s="132"/>
      <c r="I1804" s="132"/>
      <c r="J1804" s="132"/>
      <c r="K1804" s="132"/>
      <c r="L1804" s="132"/>
    </row>
    <row r="1805" spans="1:12" ht="13.15" customHeight="1" x14ac:dyDescent="0.2">
      <c r="A1805" s="193"/>
      <c r="B1805" s="132"/>
      <c r="C1805" s="132"/>
      <c r="D1805" s="132"/>
      <c r="E1805" s="132"/>
      <c r="F1805" s="132"/>
      <c r="G1805" s="132"/>
      <c r="H1805" s="132"/>
      <c r="I1805" s="132"/>
      <c r="J1805" s="132"/>
      <c r="K1805" s="132"/>
      <c r="L1805" s="132"/>
    </row>
    <row r="1806" spans="1:12" ht="13.15" customHeight="1" x14ac:dyDescent="0.2">
      <c r="A1806" s="193"/>
      <c r="B1806" s="132"/>
      <c r="C1806" s="132"/>
      <c r="D1806" s="132"/>
      <c r="E1806" s="132"/>
      <c r="F1806" s="132"/>
      <c r="G1806" s="132"/>
      <c r="H1806" s="132"/>
      <c r="I1806" s="132"/>
      <c r="J1806" s="132"/>
      <c r="K1806" s="132"/>
      <c r="L1806" s="132"/>
    </row>
    <row r="1807" spans="1:12" ht="13.15" customHeight="1" x14ac:dyDescent="0.2">
      <c r="A1807" s="193"/>
      <c r="B1807" s="132"/>
      <c r="C1807" s="132"/>
      <c r="D1807" s="132"/>
      <c r="E1807" s="132"/>
      <c r="F1807" s="132"/>
      <c r="G1807" s="132"/>
      <c r="H1807" s="132"/>
      <c r="I1807" s="132"/>
      <c r="J1807" s="132"/>
      <c r="K1807" s="132"/>
      <c r="L1807" s="132"/>
    </row>
    <row r="1808" spans="1:12" ht="13.15" customHeight="1" x14ac:dyDescent="0.2">
      <c r="A1808" s="193"/>
      <c r="B1808" s="132"/>
      <c r="C1808" s="132"/>
      <c r="D1808" s="132"/>
      <c r="E1808" s="132"/>
      <c r="F1808" s="132"/>
      <c r="G1808" s="132"/>
      <c r="H1808" s="132"/>
      <c r="I1808" s="132"/>
      <c r="J1808" s="132"/>
      <c r="K1808" s="132"/>
      <c r="L1808" s="132"/>
    </row>
    <row r="1809" spans="1:12" ht="13.15" customHeight="1" x14ac:dyDescent="0.2">
      <c r="A1809" s="193"/>
      <c r="B1809" s="132"/>
      <c r="C1809" s="132"/>
      <c r="D1809" s="132"/>
      <c r="E1809" s="132"/>
      <c r="F1809" s="132"/>
      <c r="G1809" s="132"/>
      <c r="H1809" s="132"/>
      <c r="I1809" s="132"/>
      <c r="J1809" s="132"/>
      <c r="K1809" s="132"/>
      <c r="L1809" s="132"/>
    </row>
    <row r="1810" spans="1:12" ht="13.15" customHeight="1" x14ac:dyDescent="0.2">
      <c r="A1810" s="193"/>
      <c r="B1810" s="132"/>
      <c r="C1810" s="132"/>
      <c r="D1810" s="132"/>
      <c r="E1810" s="132"/>
      <c r="F1810" s="132"/>
      <c r="G1810" s="132"/>
      <c r="H1810" s="132"/>
      <c r="I1810" s="132"/>
      <c r="J1810" s="132"/>
      <c r="K1810" s="132"/>
      <c r="L1810" s="132"/>
    </row>
    <row r="1811" spans="1:12" ht="13.15" customHeight="1" x14ac:dyDescent="0.2">
      <c r="A1811" s="193"/>
      <c r="B1811" s="132"/>
      <c r="C1811" s="132"/>
      <c r="D1811" s="132"/>
      <c r="E1811" s="132"/>
      <c r="F1811" s="132"/>
      <c r="G1811" s="132"/>
      <c r="H1811" s="132"/>
      <c r="I1811" s="132"/>
      <c r="J1811" s="132"/>
      <c r="K1811" s="132"/>
      <c r="L1811" s="132"/>
    </row>
    <row r="1812" spans="1:12" ht="13.15" customHeight="1" x14ac:dyDescent="0.2">
      <c r="A1812" s="193"/>
      <c r="B1812" s="132"/>
      <c r="C1812" s="132"/>
      <c r="D1812" s="132"/>
      <c r="E1812" s="132"/>
      <c r="F1812" s="132"/>
      <c r="G1812" s="132"/>
      <c r="H1812" s="132"/>
      <c r="I1812" s="132"/>
      <c r="J1812" s="132"/>
      <c r="K1812" s="132"/>
      <c r="L1812" s="132"/>
    </row>
    <row r="1813" spans="1:12" ht="13.15" customHeight="1" x14ac:dyDescent="0.2">
      <c r="A1813" s="193"/>
      <c r="B1813" s="132"/>
      <c r="C1813" s="132"/>
      <c r="D1813" s="132"/>
      <c r="E1813" s="132"/>
      <c r="F1813" s="132"/>
      <c r="G1813" s="132"/>
      <c r="H1813" s="132"/>
      <c r="I1813" s="132"/>
      <c r="J1813" s="132"/>
      <c r="K1813" s="132"/>
      <c r="L1813" s="132"/>
    </row>
    <row r="1814" spans="1:12" ht="13.15" customHeight="1" x14ac:dyDescent="0.2">
      <c r="A1814" s="193"/>
      <c r="B1814" s="132"/>
      <c r="C1814" s="132"/>
      <c r="D1814" s="132"/>
      <c r="E1814" s="132"/>
      <c r="F1814" s="132"/>
      <c r="G1814" s="132"/>
      <c r="H1814" s="132"/>
      <c r="I1814" s="132"/>
      <c r="J1814" s="132"/>
      <c r="K1814" s="132"/>
      <c r="L1814" s="132"/>
    </row>
    <row r="1815" spans="1:12" ht="13.15" customHeight="1" x14ac:dyDescent="0.2">
      <c r="A1815" s="193"/>
      <c r="B1815" s="132"/>
      <c r="C1815" s="132"/>
      <c r="D1815" s="132"/>
      <c r="E1815" s="132"/>
      <c r="F1815" s="132"/>
      <c r="G1815" s="132"/>
      <c r="H1815" s="132"/>
      <c r="I1815" s="132"/>
      <c r="J1815" s="132"/>
      <c r="K1815" s="132"/>
      <c r="L1815" s="132"/>
    </row>
    <row r="1816" spans="1:12" ht="13.15" customHeight="1" x14ac:dyDescent="0.2">
      <c r="A1816" s="193"/>
      <c r="B1816" s="132"/>
      <c r="C1816" s="132"/>
      <c r="D1816" s="132"/>
      <c r="E1816" s="132"/>
      <c r="F1816" s="132"/>
      <c r="G1816" s="132"/>
      <c r="H1816" s="132"/>
      <c r="I1816" s="132"/>
      <c r="J1816" s="132"/>
      <c r="K1816" s="132"/>
      <c r="L1816" s="132"/>
    </row>
    <row r="1817" spans="1:12" ht="13.15" customHeight="1" x14ac:dyDescent="0.2">
      <c r="A1817" s="193"/>
      <c r="B1817" s="132"/>
      <c r="C1817" s="132"/>
      <c r="D1817" s="132"/>
      <c r="E1817" s="132"/>
      <c r="F1817" s="132"/>
      <c r="G1817" s="132"/>
      <c r="H1817" s="132"/>
      <c r="I1817" s="132"/>
      <c r="J1817" s="132"/>
      <c r="K1817" s="132"/>
      <c r="L1817" s="132"/>
    </row>
    <row r="1818" spans="1:12" ht="13.15" customHeight="1" x14ac:dyDescent="0.2">
      <c r="A1818" s="193"/>
      <c r="B1818" s="132"/>
      <c r="C1818" s="132"/>
      <c r="D1818" s="132"/>
      <c r="E1818" s="132"/>
      <c r="F1818" s="132"/>
      <c r="G1818" s="132"/>
      <c r="H1818" s="132"/>
      <c r="I1818" s="132"/>
      <c r="J1818" s="132"/>
      <c r="K1818" s="132"/>
      <c r="L1818" s="132"/>
    </row>
    <row r="1819" spans="1:12" ht="13.15" customHeight="1" x14ac:dyDescent="0.2">
      <c r="A1819" s="193"/>
      <c r="B1819" s="132"/>
      <c r="C1819" s="132"/>
      <c r="D1819" s="132"/>
      <c r="E1819" s="132"/>
      <c r="F1819" s="132"/>
      <c r="G1819" s="132"/>
      <c r="H1819" s="132"/>
      <c r="I1819" s="132"/>
      <c r="J1819" s="132"/>
      <c r="K1819" s="132"/>
      <c r="L1819" s="132"/>
    </row>
    <row r="1820" spans="1:12" ht="13.15" customHeight="1" x14ac:dyDescent="0.2">
      <c r="A1820" s="193"/>
      <c r="B1820" s="132"/>
      <c r="C1820" s="132"/>
      <c r="D1820" s="132"/>
      <c r="E1820" s="132"/>
      <c r="F1820" s="132"/>
      <c r="G1820" s="132"/>
      <c r="H1820" s="132"/>
      <c r="I1820" s="132"/>
      <c r="J1820" s="132"/>
      <c r="K1820" s="132"/>
      <c r="L1820" s="132"/>
    </row>
    <row r="1821" spans="1:12" ht="13.15" customHeight="1" x14ac:dyDescent="0.2">
      <c r="A1821" s="193"/>
      <c r="B1821" s="132"/>
      <c r="C1821" s="132"/>
      <c r="D1821" s="132"/>
      <c r="E1821" s="132"/>
      <c r="F1821" s="132"/>
      <c r="G1821" s="132"/>
      <c r="H1821" s="132"/>
      <c r="I1821" s="132"/>
      <c r="J1821" s="132"/>
      <c r="K1821" s="132"/>
      <c r="L1821" s="132"/>
    </row>
    <row r="1822" spans="1:12" ht="13.15" customHeight="1" x14ac:dyDescent="0.2">
      <c r="A1822" s="193"/>
      <c r="B1822" s="132"/>
      <c r="C1822" s="132"/>
      <c r="D1822" s="132"/>
      <c r="E1822" s="132"/>
      <c r="F1822" s="132"/>
      <c r="G1822" s="132"/>
      <c r="H1822" s="132"/>
      <c r="I1822" s="132"/>
      <c r="J1822" s="132"/>
      <c r="K1822" s="132"/>
      <c r="L1822" s="132"/>
    </row>
    <row r="1823" spans="1:12" ht="13.15" customHeight="1" x14ac:dyDescent="0.2">
      <c r="A1823" s="193"/>
      <c r="B1823" s="132"/>
      <c r="C1823" s="132"/>
      <c r="D1823" s="132"/>
      <c r="E1823" s="132"/>
      <c r="F1823" s="132"/>
      <c r="G1823" s="132"/>
      <c r="H1823" s="132"/>
      <c r="I1823" s="132"/>
      <c r="J1823" s="132"/>
      <c r="K1823" s="132"/>
      <c r="L1823" s="132"/>
    </row>
    <row r="1824" spans="1:12" ht="13.15" customHeight="1" x14ac:dyDescent="0.2">
      <c r="A1824" s="193"/>
      <c r="B1824" s="132"/>
      <c r="C1824" s="132"/>
      <c r="D1824" s="132"/>
      <c r="E1824" s="132"/>
      <c r="F1824" s="132"/>
      <c r="G1824" s="132"/>
      <c r="H1824" s="132"/>
      <c r="I1824" s="132"/>
      <c r="J1824" s="132"/>
      <c r="K1824" s="132"/>
      <c r="L1824" s="132"/>
    </row>
    <row r="1825" spans="1:12" ht="13.15" customHeight="1" x14ac:dyDescent="0.2">
      <c r="A1825" s="193"/>
      <c r="B1825" s="132"/>
      <c r="C1825" s="132"/>
      <c r="D1825" s="132"/>
      <c r="E1825" s="132"/>
      <c r="F1825" s="132"/>
      <c r="G1825" s="132"/>
      <c r="H1825" s="132"/>
      <c r="I1825" s="132"/>
      <c r="J1825" s="132"/>
      <c r="K1825" s="132"/>
      <c r="L1825" s="132"/>
    </row>
    <row r="1826" spans="1:12" ht="13.15" customHeight="1" x14ac:dyDescent="0.2">
      <c r="A1826" s="193"/>
      <c r="B1826" s="132"/>
      <c r="C1826" s="132"/>
      <c r="D1826" s="132"/>
      <c r="E1826" s="132"/>
      <c r="F1826" s="132"/>
      <c r="G1826" s="132"/>
      <c r="H1826" s="132"/>
      <c r="I1826" s="132"/>
      <c r="J1826" s="132"/>
      <c r="K1826" s="132"/>
      <c r="L1826" s="132"/>
    </row>
    <row r="1827" spans="1:12" ht="13.15" customHeight="1" x14ac:dyDescent="0.2">
      <c r="A1827" s="193"/>
      <c r="B1827" s="132"/>
      <c r="C1827" s="132"/>
      <c r="D1827" s="132"/>
      <c r="E1827" s="132"/>
      <c r="F1827" s="132"/>
      <c r="G1827" s="132"/>
      <c r="H1827" s="132"/>
      <c r="I1827" s="132"/>
      <c r="J1827" s="132"/>
      <c r="K1827" s="132"/>
      <c r="L1827" s="132"/>
    </row>
    <row r="1828" spans="1:12" ht="13.15" customHeight="1" x14ac:dyDescent="0.2">
      <c r="A1828" s="193"/>
      <c r="B1828" s="132"/>
      <c r="C1828" s="132"/>
      <c r="D1828" s="132"/>
      <c r="E1828" s="132"/>
      <c r="F1828" s="132"/>
      <c r="G1828" s="132"/>
      <c r="H1828" s="132"/>
      <c r="I1828" s="132"/>
      <c r="J1828" s="132"/>
      <c r="K1828" s="132"/>
      <c r="L1828" s="132"/>
    </row>
    <row r="1829" spans="1:12" ht="13.15" customHeight="1" x14ac:dyDescent="0.2">
      <c r="A1829" s="193"/>
      <c r="B1829" s="132"/>
      <c r="C1829" s="132"/>
      <c r="D1829" s="132"/>
      <c r="E1829" s="132"/>
      <c r="F1829" s="132"/>
      <c r="G1829" s="132"/>
      <c r="H1829" s="132"/>
      <c r="I1829" s="132"/>
      <c r="J1829" s="132"/>
      <c r="K1829" s="132"/>
      <c r="L1829" s="132"/>
    </row>
    <row r="1830" spans="1:12" ht="13.15" customHeight="1" x14ac:dyDescent="0.2">
      <c r="A1830" s="193"/>
      <c r="B1830" s="132"/>
      <c r="C1830" s="132"/>
      <c r="D1830" s="132"/>
      <c r="E1830" s="132"/>
      <c r="F1830" s="132"/>
      <c r="G1830" s="132"/>
      <c r="H1830" s="132"/>
      <c r="I1830" s="132"/>
      <c r="J1830" s="132"/>
      <c r="K1830" s="132"/>
      <c r="L1830" s="132"/>
    </row>
    <row r="1831" spans="1:12" ht="13.15" customHeight="1" x14ac:dyDescent="0.2">
      <c r="A1831" s="193"/>
      <c r="B1831" s="132"/>
      <c r="C1831" s="132"/>
      <c r="D1831" s="132"/>
      <c r="E1831" s="132"/>
      <c r="F1831" s="132"/>
      <c r="G1831" s="132"/>
      <c r="H1831" s="132"/>
      <c r="I1831" s="132"/>
      <c r="J1831" s="132"/>
      <c r="K1831" s="132"/>
      <c r="L1831" s="132"/>
    </row>
    <row r="1832" spans="1:12" ht="13.15" customHeight="1" x14ac:dyDescent="0.2">
      <c r="A1832" s="193"/>
      <c r="B1832" s="132"/>
      <c r="C1832" s="132"/>
      <c r="D1832" s="132"/>
      <c r="E1832" s="132"/>
      <c r="F1832" s="132"/>
      <c r="G1832" s="132"/>
      <c r="H1832" s="132"/>
      <c r="I1832" s="132"/>
      <c r="J1832" s="132"/>
      <c r="K1832" s="132"/>
      <c r="L1832" s="132"/>
    </row>
    <row r="1833" spans="1:12" ht="13.15" customHeight="1" x14ac:dyDescent="0.2">
      <c r="A1833" s="193"/>
      <c r="B1833" s="132"/>
      <c r="C1833" s="132"/>
      <c r="D1833" s="132"/>
      <c r="E1833" s="132"/>
      <c r="F1833" s="132"/>
      <c r="G1833" s="132"/>
      <c r="H1833" s="132"/>
      <c r="I1833" s="132"/>
      <c r="J1833" s="132"/>
      <c r="K1833" s="132"/>
      <c r="L1833" s="132"/>
    </row>
    <row r="1834" spans="1:12" ht="13.15" customHeight="1" x14ac:dyDescent="0.2">
      <c r="A1834" s="193"/>
      <c r="B1834" s="132"/>
      <c r="C1834" s="132"/>
      <c r="D1834" s="132"/>
      <c r="E1834" s="132"/>
      <c r="F1834" s="132"/>
      <c r="G1834" s="132"/>
      <c r="H1834" s="132"/>
      <c r="I1834" s="132"/>
      <c r="J1834" s="132"/>
      <c r="K1834" s="132"/>
      <c r="L1834" s="132"/>
    </row>
    <row r="1835" spans="1:12" ht="13.15" customHeight="1" x14ac:dyDescent="0.2">
      <c r="A1835" s="193"/>
      <c r="B1835" s="132"/>
      <c r="C1835" s="132"/>
      <c r="D1835" s="132"/>
      <c r="E1835" s="132"/>
      <c r="F1835" s="132"/>
      <c r="G1835" s="132"/>
      <c r="H1835" s="132"/>
      <c r="I1835" s="132"/>
      <c r="J1835" s="132"/>
      <c r="K1835" s="132"/>
      <c r="L1835" s="132"/>
    </row>
    <row r="1836" spans="1:12" ht="13.15" customHeight="1" x14ac:dyDescent="0.2">
      <c r="A1836" s="193"/>
      <c r="B1836" s="132"/>
      <c r="C1836" s="132"/>
      <c r="D1836" s="132"/>
      <c r="E1836" s="132"/>
      <c r="F1836" s="132"/>
      <c r="G1836" s="132"/>
      <c r="H1836" s="132"/>
      <c r="I1836" s="132"/>
      <c r="J1836" s="132"/>
      <c r="K1836" s="132"/>
      <c r="L1836" s="132"/>
    </row>
    <row r="1837" spans="1:12" ht="13.15" customHeight="1" x14ac:dyDescent="0.2">
      <c r="A1837" s="193"/>
      <c r="B1837" s="132"/>
      <c r="C1837" s="132"/>
      <c r="D1837" s="132"/>
      <c r="E1837" s="132"/>
      <c r="F1837" s="132"/>
      <c r="G1837" s="132"/>
      <c r="H1837" s="132"/>
      <c r="I1837" s="132"/>
      <c r="J1837" s="132"/>
      <c r="K1837" s="132"/>
      <c r="L1837" s="132"/>
    </row>
    <row r="1838" spans="1:12" ht="13.15" customHeight="1" x14ac:dyDescent="0.2">
      <c r="A1838" s="193"/>
      <c r="B1838" s="132"/>
      <c r="C1838" s="132"/>
      <c r="D1838" s="132"/>
      <c r="E1838" s="132"/>
      <c r="F1838" s="132"/>
      <c r="G1838" s="132"/>
      <c r="H1838" s="132"/>
      <c r="I1838" s="132"/>
      <c r="J1838" s="132"/>
      <c r="K1838" s="132"/>
      <c r="L1838" s="132"/>
    </row>
    <row r="1839" spans="1:12" ht="13.15" customHeight="1" x14ac:dyDescent="0.2">
      <c r="A1839" s="193"/>
      <c r="B1839" s="132"/>
      <c r="C1839" s="132"/>
      <c r="D1839" s="132"/>
      <c r="E1839" s="132"/>
      <c r="F1839" s="132"/>
      <c r="G1839" s="132"/>
      <c r="H1839" s="132"/>
      <c r="I1839" s="132"/>
      <c r="J1839" s="132"/>
      <c r="K1839" s="132"/>
      <c r="L1839" s="132"/>
    </row>
    <row r="1840" spans="1:12" ht="13.15" customHeight="1" x14ac:dyDescent="0.2">
      <c r="A1840" s="193"/>
      <c r="B1840" s="132"/>
      <c r="C1840" s="132"/>
      <c r="D1840" s="132"/>
      <c r="E1840" s="132"/>
      <c r="F1840" s="132"/>
      <c r="G1840" s="132"/>
      <c r="H1840" s="132"/>
      <c r="I1840" s="132"/>
      <c r="J1840" s="132"/>
      <c r="K1840" s="132"/>
      <c r="L1840" s="132"/>
    </row>
    <row r="1841" spans="1:12" ht="13.15" customHeight="1" x14ac:dyDescent="0.2">
      <c r="A1841" s="193"/>
      <c r="B1841" s="132"/>
      <c r="C1841" s="132"/>
      <c r="D1841" s="132"/>
      <c r="E1841" s="132"/>
      <c r="F1841" s="132"/>
      <c r="G1841" s="132"/>
      <c r="H1841" s="132"/>
      <c r="I1841" s="132"/>
      <c r="J1841" s="132"/>
      <c r="K1841" s="132"/>
      <c r="L1841" s="132"/>
    </row>
    <row r="1842" spans="1:12" ht="13.15" customHeight="1" x14ac:dyDescent="0.2">
      <c r="A1842" s="193"/>
      <c r="B1842" s="132"/>
      <c r="C1842" s="132"/>
      <c r="D1842" s="132"/>
      <c r="E1842" s="132"/>
      <c r="F1842" s="132"/>
      <c r="G1842" s="132"/>
      <c r="H1842" s="132"/>
      <c r="I1842" s="132"/>
      <c r="J1842" s="132"/>
      <c r="K1842" s="132"/>
      <c r="L1842" s="132"/>
    </row>
    <row r="1843" spans="1:12" ht="13.15" customHeight="1" x14ac:dyDescent="0.2">
      <c r="A1843" s="193"/>
      <c r="B1843" s="132"/>
      <c r="C1843" s="132"/>
      <c r="D1843" s="132"/>
      <c r="E1843" s="132"/>
      <c r="F1843" s="132"/>
      <c r="G1843" s="132"/>
      <c r="H1843" s="132"/>
      <c r="I1843" s="132"/>
      <c r="J1843" s="132"/>
      <c r="K1843" s="132"/>
      <c r="L1843" s="132"/>
    </row>
    <row r="1844" spans="1:12" ht="13.15" customHeight="1" x14ac:dyDescent="0.2">
      <c r="A1844" s="193"/>
      <c r="B1844" s="132"/>
      <c r="C1844" s="132"/>
      <c r="D1844" s="132"/>
      <c r="E1844" s="132"/>
      <c r="F1844" s="132"/>
      <c r="G1844" s="132"/>
      <c r="H1844" s="132"/>
      <c r="I1844" s="132"/>
      <c r="J1844" s="132"/>
      <c r="K1844" s="132"/>
      <c r="L1844" s="132"/>
    </row>
    <row r="1845" spans="1:12" ht="13.15" customHeight="1" x14ac:dyDescent="0.2">
      <c r="A1845" s="193"/>
      <c r="B1845" s="132"/>
      <c r="C1845" s="132"/>
      <c r="D1845" s="132"/>
      <c r="E1845" s="132"/>
      <c r="F1845" s="132"/>
      <c r="G1845" s="132"/>
      <c r="H1845" s="132"/>
      <c r="I1845" s="132"/>
      <c r="J1845" s="132"/>
      <c r="K1845" s="132"/>
      <c r="L1845" s="132"/>
    </row>
    <row r="1846" spans="1:12" ht="13.15" customHeight="1" x14ac:dyDescent="0.2">
      <c r="A1846" s="193"/>
      <c r="B1846" s="132"/>
      <c r="C1846" s="132"/>
      <c r="D1846" s="132"/>
      <c r="E1846" s="132"/>
      <c r="F1846" s="132"/>
      <c r="G1846" s="132"/>
      <c r="H1846" s="132"/>
      <c r="I1846" s="132"/>
      <c r="J1846" s="132"/>
      <c r="K1846" s="132"/>
      <c r="L1846" s="132"/>
    </row>
    <row r="1847" spans="1:12" ht="13.15" customHeight="1" x14ac:dyDescent="0.2">
      <c r="A1847" s="193"/>
      <c r="B1847" s="132"/>
      <c r="C1847" s="132"/>
      <c r="D1847" s="132"/>
      <c r="E1847" s="132"/>
      <c r="F1847" s="132"/>
      <c r="G1847" s="132"/>
      <c r="H1847" s="132"/>
      <c r="I1847" s="132"/>
      <c r="J1847" s="132"/>
      <c r="K1847" s="132"/>
      <c r="L1847" s="132"/>
    </row>
    <row r="1848" spans="1:12" ht="13.15" customHeight="1" x14ac:dyDescent="0.2">
      <c r="A1848" s="193"/>
      <c r="B1848" s="132"/>
      <c r="C1848" s="132"/>
      <c r="D1848" s="132"/>
      <c r="E1848" s="132"/>
      <c r="F1848" s="132"/>
      <c r="G1848" s="132"/>
      <c r="H1848" s="132"/>
      <c r="I1848" s="132"/>
      <c r="J1848" s="132"/>
      <c r="K1848" s="132"/>
      <c r="L1848" s="132"/>
    </row>
    <row r="1849" spans="1:12" ht="13.15" customHeight="1" x14ac:dyDescent="0.2">
      <c r="A1849" s="193"/>
      <c r="B1849" s="132"/>
      <c r="C1849" s="132"/>
      <c r="D1849" s="132"/>
      <c r="E1849" s="132"/>
      <c r="F1849" s="132"/>
      <c r="G1849" s="132"/>
      <c r="H1849" s="132"/>
      <c r="I1849" s="132"/>
      <c r="J1849" s="132"/>
      <c r="K1849" s="132"/>
      <c r="L1849" s="132"/>
    </row>
    <row r="1850" spans="1:12" ht="13.15" customHeight="1" x14ac:dyDescent="0.2">
      <c r="A1850" s="193"/>
      <c r="B1850" s="132"/>
      <c r="C1850" s="132"/>
      <c r="D1850" s="132"/>
      <c r="E1850" s="132"/>
      <c r="F1850" s="132"/>
      <c r="G1850" s="132"/>
      <c r="H1850" s="132"/>
      <c r="I1850" s="132"/>
      <c r="J1850" s="132"/>
      <c r="K1850" s="132"/>
      <c r="L1850" s="132"/>
    </row>
    <row r="1851" spans="1:12" ht="13.15" customHeight="1" x14ac:dyDescent="0.2">
      <c r="A1851" s="193"/>
      <c r="B1851" s="132"/>
      <c r="C1851" s="132"/>
      <c r="D1851" s="132"/>
      <c r="E1851" s="132"/>
      <c r="F1851" s="132"/>
      <c r="G1851" s="132"/>
      <c r="H1851" s="132"/>
      <c r="I1851" s="132"/>
      <c r="J1851" s="132"/>
      <c r="K1851" s="132"/>
      <c r="L1851" s="132"/>
    </row>
    <row r="1852" spans="1:12" ht="13.15" customHeight="1" x14ac:dyDescent="0.2">
      <c r="A1852" s="193"/>
      <c r="B1852" s="132"/>
      <c r="C1852" s="132"/>
      <c r="D1852" s="132"/>
      <c r="E1852" s="132"/>
      <c r="F1852" s="132"/>
      <c r="G1852" s="132"/>
      <c r="H1852" s="132"/>
      <c r="I1852" s="132"/>
      <c r="J1852" s="132"/>
      <c r="K1852" s="132"/>
      <c r="L1852" s="132"/>
    </row>
    <row r="1853" spans="1:12" ht="13.15" customHeight="1" x14ac:dyDescent="0.2">
      <c r="A1853" s="193"/>
      <c r="B1853" s="132"/>
      <c r="C1853" s="132"/>
      <c r="D1853" s="132"/>
      <c r="E1853" s="132"/>
      <c r="F1853" s="132"/>
      <c r="G1853" s="132"/>
      <c r="H1853" s="132"/>
      <c r="I1853" s="132"/>
      <c r="J1853" s="132"/>
      <c r="K1853" s="132"/>
      <c r="L1853" s="132"/>
    </row>
    <row r="1854" spans="1:12" ht="13.15" customHeight="1" x14ac:dyDescent="0.2">
      <c r="A1854" s="193"/>
      <c r="B1854" s="132"/>
      <c r="C1854" s="132"/>
      <c r="D1854" s="132"/>
      <c r="E1854" s="132"/>
      <c r="F1854" s="132"/>
      <c r="G1854" s="132"/>
      <c r="H1854" s="132"/>
      <c r="I1854" s="132"/>
      <c r="J1854" s="132"/>
      <c r="K1854" s="132"/>
      <c r="L1854" s="132"/>
    </row>
    <row r="1855" spans="1:12" ht="13.15" customHeight="1" x14ac:dyDescent="0.2">
      <c r="A1855" s="193"/>
      <c r="B1855" s="132"/>
      <c r="C1855" s="132"/>
      <c r="D1855" s="132"/>
      <c r="E1855" s="132"/>
      <c r="F1855" s="132"/>
      <c r="G1855" s="132"/>
      <c r="H1855" s="132"/>
      <c r="I1855" s="132"/>
      <c r="J1855" s="132"/>
      <c r="K1855" s="132"/>
      <c r="L1855" s="132"/>
    </row>
    <row r="1856" spans="1:12" ht="13.15" customHeight="1" x14ac:dyDescent="0.2">
      <c r="A1856" s="193"/>
      <c r="B1856" s="132"/>
      <c r="C1856" s="132"/>
      <c r="D1856" s="132"/>
      <c r="E1856" s="132"/>
      <c r="F1856" s="132"/>
      <c r="G1856" s="132"/>
      <c r="H1856" s="132"/>
      <c r="I1856" s="132"/>
      <c r="J1856" s="132"/>
      <c r="K1856" s="132"/>
      <c r="L1856" s="132"/>
    </row>
    <row r="1857" spans="1:12" ht="13.15" customHeight="1" x14ac:dyDescent="0.2">
      <c r="A1857" s="193"/>
      <c r="B1857" s="132"/>
      <c r="C1857" s="132"/>
      <c r="D1857" s="132"/>
      <c r="E1857" s="132"/>
      <c r="F1857" s="132"/>
      <c r="G1857" s="132"/>
      <c r="H1857" s="132"/>
      <c r="I1857" s="132"/>
      <c r="J1857" s="132"/>
      <c r="K1857" s="132"/>
      <c r="L1857" s="132"/>
    </row>
    <row r="1858" spans="1:12" ht="13.15" customHeight="1" x14ac:dyDescent="0.2">
      <c r="A1858" s="193"/>
      <c r="B1858" s="132"/>
      <c r="C1858" s="132"/>
      <c r="D1858" s="132"/>
      <c r="E1858" s="132"/>
      <c r="F1858" s="132"/>
      <c r="G1858" s="132"/>
      <c r="H1858" s="132"/>
      <c r="I1858" s="132"/>
      <c r="J1858" s="132"/>
      <c r="K1858" s="132"/>
      <c r="L1858" s="132"/>
    </row>
    <row r="1859" spans="1:12" ht="13.15" customHeight="1" x14ac:dyDescent="0.2">
      <c r="A1859" s="193"/>
      <c r="B1859" s="132"/>
      <c r="C1859" s="132"/>
      <c r="D1859" s="132"/>
      <c r="E1859" s="132"/>
      <c r="F1859" s="132"/>
      <c r="G1859" s="132"/>
      <c r="H1859" s="132"/>
      <c r="I1859" s="132"/>
      <c r="J1859" s="132"/>
      <c r="K1859" s="132"/>
      <c r="L1859" s="132"/>
    </row>
    <row r="1860" spans="1:12" ht="13.15" customHeight="1" x14ac:dyDescent="0.2">
      <c r="A1860" s="193"/>
      <c r="B1860" s="132"/>
      <c r="C1860" s="132"/>
      <c r="D1860" s="132"/>
      <c r="E1860" s="132"/>
      <c r="F1860" s="132"/>
      <c r="G1860" s="132"/>
      <c r="H1860" s="132"/>
      <c r="I1860" s="132"/>
      <c r="J1860" s="132"/>
      <c r="K1860" s="132"/>
      <c r="L1860" s="132"/>
    </row>
    <row r="1861" spans="1:12" ht="13.15" customHeight="1" x14ac:dyDescent="0.2">
      <c r="A1861" s="193"/>
      <c r="B1861" s="132"/>
      <c r="C1861" s="132"/>
      <c r="D1861" s="132"/>
      <c r="E1861" s="132"/>
      <c r="F1861" s="132"/>
      <c r="G1861" s="132"/>
      <c r="H1861" s="132"/>
      <c r="I1861" s="132"/>
      <c r="J1861" s="132"/>
      <c r="K1861" s="132"/>
      <c r="L1861" s="132"/>
    </row>
    <row r="1862" spans="1:12" ht="13.15" customHeight="1" x14ac:dyDescent="0.2">
      <c r="A1862" s="175"/>
      <c r="B1862" s="175"/>
      <c r="C1862" s="194"/>
      <c r="D1862" s="183"/>
      <c r="E1862" s="176"/>
      <c r="F1862" s="193"/>
      <c r="G1862" s="175"/>
      <c r="H1862" s="175"/>
      <c r="I1862" s="175"/>
      <c r="J1862" s="175"/>
      <c r="K1862" s="175"/>
      <c r="L1862" s="175"/>
    </row>
    <row r="1863" spans="1:12" ht="13.15" customHeight="1" x14ac:dyDescent="0.2">
      <c r="A1863" s="175"/>
      <c r="B1863" s="175"/>
      <c r="C1863" s="194"/>
      <c r="D1863" s="183"/>
      <c r="E1863" s="176"/>
      <c r="F1863" s="193"/>
      <c r="G1863" s="175"/>
      <c r="H1863" s="175"/>
      <c r="I1863" s="175"/>
      <c r="J1863" s="175"/>
      <c r="K1863" s="175"/>
      <c r="L1863" s="175"/>
    </row>
    <row r="1864" spans="1:12" ht="13.15" customHeight="1" x14ac:dyDescent="0.2">
      <c r="A1864" s="193"/>
      <c r="B1864" s="193"/>
      <c r="C1864" s="194"/>
      <c r="D1864" s="194"/>
      <c r="E1864" s="195"/>
      <c r="F1864" s="193"/>
      <c r="G1864" s="193"/>
      <c r="H1864" s="193"/>
      <c r="I1864" s="193"/>
      <c r="J1864" s="193"/>
      <c r="K1864" s="193"/>
      <c r="L1864" s="193"/>
    </row>
    <row r="1865" spans="1:12" ht="13.15" customHeight="1" x14ac:dyDescent="0.2">
      <c r="A1865" s="175"/>
      <c r="B1865" s="175"/>
      <c r="C1865" s="183"/>
      <c r="D1865" s="183"/>
      <c r="E1865" s="176"/>
      <c r="F1865" s="193"/>
      <c r="G1865" s="175"/>
      <c r="H1865" s="175"/>
      <c r="I1865" s="175"/>
      <c r="J1865" s="175"/>
      <c r="K1865" s="175"/>
      <c r="L1865" s="175"/>
    </row>
    <row r="1866" spans="1:12" ht="13.15" customHeight="1" x14ac:dyDescent="0.2">
      <c r="A1866" s="175"/>
      <c r="B1866" s="175"/>
      <c r="C1866" s="183"/>
      <c r="D1866" s="183"/>
      <c r="E1866" s="176"/>
      <c r="F1866" s="193"/>
      <c r="G1866" s="175"/>
      <c r="H1866" s="175"/>
      <c r="I1866" s="175"/>
      <c r="J1866" s="175"/>
      <c r="K1866" s="175"/>
      <c r="L1866" s="175"/>
    </row>
    <row r="1867" spans="1:12" ht="13.15" customHeight="1" x14ac:dyDescent="0.2">
      <c r="A1867" s="175"/>
      <c r="B1867" s="175"/>
      <c r="C1867" s="183"/>
      <c r="D1867" s="183"/>
      <c r="E1867" s="176"/>
      <c r="F1867" s="193"/>
      <c r="G1867" s="175"/>
      <c r="H1867" s="175"/>
      <c r="I1867" s="175"/>
      <c r="J1867" s="175"/>
      <c r="K1867" s="175"/>
      <c r="L1867" s="175"/>
    </row>
    <row r="1868" spans="1:12" ht="13.15" customHeight="1" x14ac:dyDescent="0.2">
      <c r="A1868" s="175"/>
      <c r="B1868" s="175"/>
      <c r="C1868" s="183"/>
      <c r="D1868" s="183"/>
      <c r="E1868" s="176"/>
      <c r="F1868" s="193"/>
      <c r="G1868" s="175"/>
      <c r="H1868" s="175"/>
      <c r="I1868" s="175"/>
      <c r="J1868" s="175"/>
      <c r="K1868" s="175"/>
      <c r="L1868" s="175"/>
    </row>
    <row r="1869" spans="1:12" ht="13.15" customHeight="1" x14ac:dyDescent="0.2">
      <c r="A1869" s="175"/>
      <c r="B1869" s="175"/>
      <c r="C1869" s="183"/>
      <c r="D1869" s="183"/>
      <c r="E1869" s="176"/>
      <c r="F1869" s="193"/>
      <c r="G1869" s="175"/>
      <c r="H1869" s="175"/>
      <c r="I1869" s="175"/>
      <c r="J1869" s="175"/>
      <c r="K1869" s="175"/>
      <c r="L1869" s="175"/>
    </row>
    <row r="1870" spans="1:12" ht="13.15" customHeight="1" x14ac:dyDescent="0.2">
      <c r="A1870" s="175"/>
      <c r="B1870" s="175"/>
      <c r="C1870" s="183"/>
      <c r="D1870" s="183"/>
      <c r="E1870" s="176"/>
      <c r="F1870" s="193"/>
      <c r="G1870" s="175"/>
      <c r="H1870" s="175"/>
      <c r="I1870" s="175"/>
      <c r="J1870" s="175"/>
      <c r="K1870" s="175"/>
      <c r="L1870" s="175"/>
    </row>
    <row r="1871" spans="1:12" ht="13.15" customHeight="1" x14ac:dyDescent="0.2">
      <c r="A1871" s="175"/>
      <c r="B1871" s="175"/>
      <c r="C1871" s="183"/>
      <c r="D1871" s="183"/>
      <c r="E1871" s="176"/>
      <c r="F1871" s="193"/>
      <c r="G1871" s="175"/>
      <c r="H1871" s="175"/>
      <c r="I1871" s="175"/>
      <c r="J1871" s="175"/>
      <c r="K1871" s="175"/>
      <c r="L1871" s="175"/>
    </row>
    <row r="1872" spans="1:12" ht="13.15" customHeight="1" x14ac:dyDescent="0.2">
      <c r="A1872" s="175"/>
      <c r="B1872" s="175"/>
      <c r="C1872" s="183"/>
      <c r="D1872" s="183"/>
      <c r="E1872" s="176"/>
      <c r="F1872" s="193"/>
      <c r="G1872" s="175"/>
      <c r="H1872" s="175"/>
      <c r="I1872" s="175"/>
      <c r="J1872" s="175"/>
      <c r="K1872" s="175"/>
      <c r="L1872" s="175"/>
    </row>
    <row r="1873" spans="1:12" ht="13.15" customHeight="1" x14ac:dyDescent="0.2">
      <c r="A1873" s="175"/>
      <c r="B1873" s="175"/>
      <c r="C1873" s="183"/>
      <c r="D1873" s="183"/>
      <c r="E1873" s="176"/>
      <c r="F1873" s="193"/>
      <c r="G1873" s="175"/>
      <c r="H1873" s="175"/>
      <c r="I1873" s="175"/>
      <c r="J1873" s="175"/>
      <c r="K1873" s="175"/>
      <c r="L1873" s="175"/>
    </row>
    <row r="1874" spans="1:12" ht="13.15" customHeight="1" x14ac:dyDescent="0.2">
      <c r="A1874" s="175"/>
      <c r="B1874" s="175"/>
      <c r="C1874" s="183"/>
      <c r="D1874" s="183"/>
      <c r="E1874" s="176"/>
      <c r="F1874" s="193"/>
      <c r="G1874" s="175"/>
      <c r="H1874" s="175"/>
      <c r="I1874" s="175"/>
      <c r="J1874" s="175"/>
      <c r="K1874" s="175"/>
      <c r="L1874" s="175"/>
    </row>
    <row r="1875" spans="1:12" ht="13.15" customHeight="1" x14ac:dyDescent="0.2">
      <c r="A1875" s="175"/>
      <c r="B1875" s="175"/>
      <c r="C1875" s="183"/>
      <c r="D1875" s="183"/>
      <c r="E1875" s="176"/>
      <c r="F1875" s="193"/>
      <c r="G1875" s="175"/>
      <c r="H1875" s="175"/>
      <c r="I1875" s="175"/>
      <c r="J1875" s="175"/>
      <c r="K1875" s="175"/>
      <c r="L1875" s="175"/>
    </row>
    <row r="1876" spans="1:12" ht="13.15" customHeight="1" x14ac:dyDescent="0.2">
      <c r="A1876" s="175"/>
      <c r="B1876" s="175"/>
      <c r="C1876" s="183"/>
      <c r="D1876" s="183"/>
      <c r="E1876" s="176"/>
      <c r="F1876" s="193"/>
      <c r="G1876" s="175"/>
      <c r="H1876" s="175"/>
      <c r="I1876" s="175"/>
      <c r="J1876" s="175"/>
      <c r="K1876" s="175"/>
      <c r="L1876" s="175"/>
    </row>
    <row r="1877" spans="1:12" ht="13.15" customHeight="1" x14ac:dyDescent="0.2">
      <c r="A1877" s="175"/>
      <c r="B1877" s="175"/>
      <c r="C1877" s="183"/>
      <c r="D1877" s="183"/>
      <c r="E1877" s="176"/>
      <c r="F1877" s="193"/>
      <c r="G1877" s="175"/>
      <c r="H1877" s="175"/>
      <c r="I1877" s="175"/>
      <c r="J1877" s="175"/>
      <c r="K1877" s="175"/>
      <c r="L1877" s="175"/>
    </row>
    <row r="1878" spans="1:12" ht="13.15" customHeight="1" x14ac:dyDescent="0.2">
      <c r="A1878" s="175"/>
      <c r="B1878" s="175"/>
      <c r="C1878" s="183"/>
      <c r="D1878" s="183"/>
      <c r="E1878" s="176"/>
      <c r="F1878" s="193"/>
      <c r="G1878" s="175"/>
      <c r="H1878" s="175"/>
      <c r="I1878" s="175"/>
      <c r="J1878" s="175"/>
      <c r="K1878" s="175"/>
      <c r="L1878" s="175"/>
    </row>
    <row r="1879" spans="1:12" ht="13.15" customHeight="1" x14ac:dyDescent="0.2">
      <c r="A1879" s="175"/>
      <c r="B1879" s="175"/>
      <c r="C1879" s="183"/>
      <c r="D1879" s="183"/>
      <c r="E1879" s="176"/>
      <c r="F1879" s="193"/>
      <c r="G1879" s="175"/>
      <c r="H1879" s="175"/>
      <c r="I1879" s="175"/>
      <c r="J1879" s="175"/>
      <c r="K1879" s="175"/>
      <c r="L1879" s="175"/>
    </row>
    <row r="1880" spans="1:12" ht="13.15" customHeight="1" x14ac:dyDescent="0.2">
      <c r="A1880" s="175"/>
      <c r="B1880" s="175"/>
      <c r="C1880" s="183"/>
      <c r="D1880" s="183"/>
      <c r="E1880" s="176"/>
      <c r="F1880" s="193"/>
      <c r="G1880" s="175"/>
      <c r="H1880" s="175"/>
      <c r="I1880" s="175"/>
      <c r="J1880" s="175"/>
      <c r="K1880" s="175"/>
      <c r="L1880" s="175"/>
    </row>
    <row r="1881" spans="1:12" ht="13.15" customHeight="1" x14ac:dyDescent="0.2">
      <c r="A1881" s="175"/>
      <c r="B1881" s="175"/>
      <c r="C1881" s="183"/>
      <c r="D1881" s="183"/>
      <c r="E1881" s="176"/>
      <c r="F1881" s="193"/>
      <c r="G1881" s="175"/>
      <c r="H1881" s="175"/>
      <c r="I1881" s="175"/>
      <c r="J1881" s="175"/>
      <c r="K1881" s="175"/>
      <c r="L1881" s="175"/>
    </row>
    <row r="1882" spans="1:12" ht="13.15" customHeight="1" x14ac:dyDescent="0.2">
      <c r="A1882" s="175"/>
      <c r="B1882" s="175"/>
      <c r="C1882" s="183"/>
      <c r="D1882" s="183"/>
      <c r="E1882" s="176"/>
      <c r="F1882" s="193"/>
      <c r="G1882" s="175"/>
      <c r="H1882" s="175"/>
      <c r="I1882" s="175"/>
      <c r="J1882" s="175"/>
      <c r="K1882" s="175"/>
      <c r="L1882" s="175"/>
    </row>
    <row r="1883" spans="1:12" ht="13.15" customHeight="1" x14ac:dyDescent="0.2">
      <c r="A1883" s="175"/>
      <c r="B1883" s="175"/>
      <c r="C1883" s="183"/>
      <c r="D1883" s="183"/>
      <c r="E1883" s="176"/>
      <c r="F1883" s="193"/>
      <c r="G1883" s="175"/>
      <c r="H1883" s="175"/>
      <c r="I1883" s="175"/>
      <c r="J1883" s="175"/>
      <c r="K1883" s="175"/>
      <c r="L1883" s="175"/>
    </row>
    <row r="1884" spans="1:12" ht="13.15" customHeight="1" x14ac:dyDescent="0.2">
      <c r="A1884" s="175"/>
      <c r="B1884" s="175"/>
      <c r="C1884" s="183"/>
      <c r="D1884" s="183"/>
      <c r="E1884" s="176"/>
      <c r="F1884" s="193"/>
      <c r="G1884" s="175"/>
      <c r="H1884" s="175"/>
      <c r="I1884" s="175"/>
      <c r="J1884" s="175"/>
      <c r="K1884" s="175"/>
      <c r="L1884" s="175"/>
    </row>
    <row r="1885" spans="1:12" ht="13.15" customHeight="1" x14ac:dyDescent="0.2">
      <c r="A1885" s="175"/>
      <c r="B1885" s="175"/>
      <c r="C1885" s="183"/>
      <c r="D1885" s="183"/>
      <c r="E1885" s="176"/>
      <c r="F1885" s="193"/>
      <c r="G1885" s="175"/>
      <c r="H1885" s="175"/>
      <c r="I1885" s="175"/>
      <c r="J1885" s="175"/>
      <c r="K1885" s="175"/>
      <c r="L1885" s="175"/>
    </row>
    <row r="1886" spans="1:12" ht="13.15" customHeight="1" x14ac:dyDescent="0.2">
      <c r="A1886" s="175"/>
      <c r="B1886" s="175"/>
      <c r="C1886" s="183"/>
      <c r="D1886" s="183"/>
      <c r="E1886" s="176"/>
      <c r="F1886" s="193"/>
      <c r="G1886" s="175"/>
      <c r="H1886" s="175"/>
      <c r="I1886" s="175"/>
      <c r="J1886" s="175"/>
      <c r="K1886" s="175"/>
      <c r="L1886" s="175"/>
    </row>
    <row r="1887" spans="1:12" ht="13.15" customHeight="1" x14ac:dyDescent="0.2">
      <c r="A1887" s="175"/>
      <c r="B1887" s="175"/>
      <c r="C1887" s="183"/>
      <c r="D1887" s="183"/>
      <c r="E1887" s="176"/>
      <c r="F1887" s="193"/>
      <c r="G1887" s="175"/>
      <c r="H1887" s="175"/>
      <c r="I1887" s="175"/>
      <c r="J1887" s="175"/>
      <c r="K1887" s="175"/>
      <c r="L1887" s="175"/>
    </row>
    <row r="1888" spans="1:12" ht="13.15" customHeight="1" x14ac:dyDescent="0.2">
      <c r="A1888" s="175"/>
      <c r="B1888" s="175"/>
      <c r="C1888" s="183"/>
      <c r="D1888" s="183"/>
      <c r="E1888" s="176"/>
      <c r="F1888" s="193"/>
      <c r="G1888" s="175"/>
      <c r="H1888" s="175"/>
      <c r="I1888" s="175"/>
      <c r="J1888" s="175"/>
      <c r="K1888" s="175"/>
      <c r="L1888" s="175"/>
    </row>
    <row r="1889" spans="1:12" ht="13.15" customHeight="1" x14ac:dyDescent="0.2">
      <c r="A1889" s="175"/>
      <c r="B1889" s="175"/>
      <c r="C1889" s="183"/>
      <c r="D1889" s="183"/>
      <c r="E1889" s="176"/>
      <c r="F1889" s="193"/>
      <c r="G1889" s="175"/>
      <c r="H1889" s="175"/>
      <c r="I1889" s="175"/>
      <c r="J1889" s="175"/>
      <c r="K1889" s="175"/>
      <c r="L1889" s="175"/>
    </row>
    <row r="1890" spans="1:12" ht="13.15" customHeight="1" x14ac:dyDescent="0.2">
      <c r="A1890" s="175"/>
      <c r="B1890" s="175"/>
      <c r="C1890" s="183"/>
      <c r="D1890" s="183"/>
      <c r="E1890" s="176"/>
      <c r="F1890" s="193"/>
      <c r="G1890" s="175"/>
      <c r="H1890" s="175"/>
      <c r="I1890" s="175"/>
      <c r="J1890" s="175"/>
      <c r="K1890" s="175"/>
      <c r="L1890" s="175"/>
    </row>
    <row r="1891" spans="1:12" ht="13.15" customHeight="1" x14ac:dyDescent="0.2">
      <c r="A1891" s="175"/>
      <c r="B1891" s="175"/>
      <c r="C1891" s="183"/>
      <c r="D1891" s="183"/>
      <c r="E1891" s="176"/>
      <c r="F1891" s="193"/>
      <c r="G1891" s="175"/>
      <c r="H1891" s="175"/>
      <c r="I1891" s="175"/>
      <c r="J1891" s="175"/>
      <c r="K1891" s="175"/>
      <c r="L1891" s="175"/>
    </row>
    <row r="1892" spans="1:12" ht="13.15" customHeight="1" x14ac:dyDescent="0.2">
      <c r="A1892" s="175"/>
      <c r="B1892" s="175"/>
      <c r="C1892" s="183"/>
      <c r="D1892" s="183"/>
      <c r="E1892" s="176"/>
      <c r="F1892" s="193"/>
      <c r="G1892" s="175"/>
      <c r="H1892" s="175"/>
      <c r="I1892" s="175"/>
      <c r="J1892" s="175"/>
      <c r="K1892" s="175"/>
      <c r="L1892" s="175"/>
    </row>
    <row r="1893" spans="1:12" ht="13.15" customHeight="1" x14ac:dyDescent="0.2">
      <c r="A1893" s="175"/>
      <c r="B1893" s="175"/>
      <c r="C1893" s="183"/>
      <c r="D1893" s="183"/>
      <c r="E1893" s="176"/>
      <c r="F1893" s="193"/>
      <c r="G1893" s="175"/>
      <c r="H1893" s="175"/>
      <c r="I1893" s="175"/>
      <c r="J1893" s="175"/>
      <c r="K1893" s="175"/>
      <c r="L1893" s="175"/>
    </row>
    <row r="1894" spans="1:12" ht="13.15" customHeight="1" x14ac:dyDescent="0.2">
      <c r="A1894" s="175"/>
      <c r="B1894" s="175"/>
      <c r="C1894" s="183"/>
      <c r="D1894" s="183"/>
      <c r="E1894" s="176"/>
      <c r="F1894" s="193"/>
      <c r="G1894" s="175"/>
      <c r="H1894" s="175"/>
      <c r="I1894" s="175"/>
      <c r="J1894" s="175"/>
      <c r="K1894" s="175"/>
      <c r="L1894" s="175"/>
    </row>
    <row r="1895" spans="1:12" ht="13.15" customHeight="1" x14ac:dyDescent="0.2">
      <c r="A1895" s="175"/>
      <c r="B1895" s="175"/>
      <c r="C1895" s="183"/>
      <c r="D1895" s="183"/>
      <c r="E1895" s="176"/>
      <c r="F1895" s="193"/>
      <c r="G1895" s="175"/>
      <c r="H1895" s="175"/>
      <c r="I1895" s="175"/>
      <c r="J1895" s="175"/>
      <c r="K1895" s="175"/>
      <c r="L1895" s="175"/>
    </row>
    <row r="1896" spans="1:12" ht="13.15" customHeight="1" x14ac:dyDescent="0.2">
      <c r="A1896" s="175"/>
      <c r="B1896" s="175"/>
      <c r="C1896" s="183"/>
      <c r="D1896" s="183"/>
      <c r="E1896" s="176"/>
      <c r="F1896" s="193"/>
      <c r="G1896" s="175"/>
      <c r="H1896" s="175"/>
      <c r="I1896" s="175"/>
      <c r="J1896" s="175"/>
      <c r="K1896" s="175"/>
      <c r="L1896" s="175"/>
    </row>
    <row r="1897" spans="1:12" ht="13.15" customHeight="1" x14ac:dyDescent="0.2">
      <c r="A1897" s="175"/>
      <c r="B1897" s="175"/>
      <c r="C1897" s="183"/>
      <c r="D1897" s="183"/>
      <c r="E1897" s="176"/>
      <c r="F1897" s="193"/>
      <c r="G1897" s="175"/>
      <c r="H1897" s="175"/>
      <c r="I1897" s="175"/>
      <c r="J1897" s="175"/>
      <c r="K1897" s="175"/>
      <c r="L1897" s="175"/>
    </row>
    <row r="1898" spans="1:12" ht="13.15" customHeight="1" x14ac:dyDescent="0.2">
      <c r="A1898" s="175"/>
      <c r="B1898" s="175"/>
      <c r="C1898" s="183"/>
      <c r="D1898" s="183"/>
      <c r="E1898" s="176"/>
      <c r="F1898" s="193"/>
      <c r="G1898" s="175"/>
      <c r="H1898" s="175"/>
      <c r="I1898" s="175"/>
      <c r="J1898" s="175"/>
      <c r="K1898" s="175"/>
      <c r="L1898" s="175"/>
    </row>
    <row r="1899" spans="1:12" ht="13.15" customHeight="1" x14ac:dyDescent="0.2">
      <c r="A1899" s="175"/>
      <c r="B1899" s="175"/>
      <c r="C1899" s="183"/>
      <c r="D1899" s="183"/>
      <c r="E1899" s="176"/>
      <c r="F1899" s="193"/>
      <c r="G1899" s="175"/>
      <c r="H1899" s="175"/>
      <c r="I1899" s="175"/>
      <c r="J1899" s="175"/>
      <c r="K1899" s="175"/>
      <c r="L1899" s="175"/>
    </row>
    <row r="1900" spans="1:12" ht="13.15" customHeight="1" x14ac:dyDescent="0.2">
      <c r="A1900" s="175"/>
      <c r="B1900" s="175"/>
      <c r="C1900" s="183"/>
      <c r="D1900" s="183"/>
      <c r="E1900" s="176"/>
      <c r="F1900" s="193"/>
      <c r="G1900" s="175"/>
      <c r="H1900" s="175"/>
      <c r="I1900" s="175"/>
      <c r="J1900" s="175"/>
      <c r="K1900" s="175"/>
      <c r="L1900" s="175"/>
    </row>
    <row r="1901" spans="1:12" ht="13.15" customHeight="1" x14ac:dyDescent="0.2">
      <c r="A1901" s="175"/>
      <c r="B1901" s="175"/>
      <c r="C1901" s="183"/>
      <c r="D1901" s="183"/>
      <c r="E1901" s="176"/>
      <c r="F1901" s="193"/>
      <c r="G1901" s="175"/>
      <c r="H1901" s="175"/>
      <c r="I1901" s="175"/>
      <c r="J1901" s="175"/>
      <c r="K1901" s="175"/>
      <c r="L1901" s="175"/>
    </row>
    <row r="1902" spans="1:12" ht="13.15" customHeight="1" x14ac:dyDescent="0.2">
      <c r="A1902" s="175"/>
      <c r="B1902" s="175"/>
      <c r="C1902" s="183"/>
      <c r="D1902" s="183"/>
      <c r="E1902" s="176"/>
      <c r="F1902" s="193"/>
      <c r="G1902" s="175"/>
      <c r="H1902" s="175"/>
      <c r="I1902" s="175"/>
      <c r="J1902" s="175"/>
      <c r="K1902" s="175"/>
      <c r="L1902" s="175"/>
    </row>
    <row r="1903" spans="1:12" ht="13.15" customHeight="1" x14ac:dyDescent="0.2">
      <c r="A1903" s="175"/>
      <c r="B1903" s="175"/>
      <c r="C1903" s="183"/>
      <c r="D1903" s="183"/>
      <c r="E1903" s="176"/>
      <c r="F1903" s="193"/>
      <c r="G1903" s="175"/>
      <c r="H1903" s="175"/>
      <c r="I1903" s="175"/>
      <c r="J1903" s="175"/>
      <c r="K1903" s="175"/>
      <c r="L1903" s="175"/>
    </row>
    <row r="1904" spans="1:12" ht="13.15" customHeight="1" x14ac:dyDescent="0.2">
      <c r="A1904" s="175"/>
      <c r="B1904" s="175"/>
      <c r="C1904" s="183"/>
      <c r="D1904" s="183"/>
      <c r="E1904" s="176"/>
      <c r="F1904" s="193"/>
      <c r="G1904" s="175"/>
      <c r="H1904" s="175"/>
      <c r="I1904" s="175"/>
      <c r="J1904" s="175"/>
      <c r="K1904" s="175"/>
      <c r="L1904" s="175"/>
    </row>
    <row r="1905" spans="1:12" ht="13.15" customHeight="1" x14ac:dyDescent="0.2">
      <c r="A1905" s="175"/>
      <c r="B1905" s="175"/>
      <c r="C1905" s="183"/>
      <c r="D1905" s="183"/>
      <c r="E1905" s="176"/>
      <c r="F1905" s="193"/>
      <c r="G1905" s="175"/>
      <c r="H1905" s="175"/>
      <c r="I1905" s="175"/>
      <c r="J1905" s="175"/>
      <c r="K1905" s="175"/>
      <c r="L1905" s="175"/>
    </row>
    <row r="1906" spans="1:12" ht="13.15" customHeight="1" x14ac:dyDescent="0.2">
      <c r="A1906" s="175"/>
      <c r="B1906" s="175"/>
      <c r="C1906" s="183"/>
      <c r="D1906" s="183"/>
      <c r="E1906" s="176"/>
      <c r="F1906" s="193"/>
      <c r="G1906" s="175"/>
      <c r="H1906" s="175"/>
      <c r="I1906" s="175"/>
      <c r="J1906" s="175"/>
      <c r="K1906" s="175"/>
      <c r="L1906" s="175"/>
    </row>
    <row r="1907" spans="1:12" ht="13.15" customHeight="1" x14ac:dyDescent="0.2">
      <c r="A1907" s="175"/>
      <c r="B1907" s="175"/>
      <c r="C1907" s="183"/>
      <c r="D1907" s="183"/>
      <c r="E1907" s="176"/>
      <c r="F1907" s="193"/>
      <c r="G1907" s="175"/>
      <c r="H1907" s="175"/>
      <c r="I1907" s="175"/>
      <c r="J1907" s="175"/>
      <c r="K1907" s="175"/>
      <c r="L1907" s="175"/>
    </row>
    <row r="1908" spans="1:12" ht="13.15" customHeight="1" x14ac:dyDescent="0.2">
      <c r="A1908" s="175"/>
      <c r="B1908" s="175"/>
      <c r="C1908" s="183"/>
      <c r="D1908" s="183"/>
      <c r="E1908" s="176"/>
      <c r="F1908" s="193"/>
      <c r="G1908" s="175"/>
      <c r="H1908" s="175"/>
      <c r="I1908" s="175"/>
      <c r="J1908" s="175"/>
      <c r="K1908" s="175"/>
      <c r="L1908" s="175"/>
    </row>
    <row r="1909" spans="1:12" ht="13.15" customHeight="1" x14ac:dyDescent="0.2">
      <c r="A1909" s="175"/>
      <c r="B1909" s="175"/>
      <c r="C1909" s="183"/>
      <c r="D1909" s="183"/>
      <c r="E1909" s="176"/>
      <c r="F1909" s="193"/>
      <c r="G1909" s="175"/>
      <c r="H1909" s="175"/>
      <c r="I1909" s="175"/>
      <c r="J1909" s="175"/>
      <c r="K1909" s="175"/>
      <c r="L1909" s="175"/>
    </row>
    <row r="1910" spans="1:12" ht="13.15" customHeight="1" x14ac:dyDescent="0.2">
      <c r="A1910" s="175"/>
      <c r="B1910" s="175"/>
      <c r="C1910" s="183"/>
      <c r="D1910" s="183"/>
      <c r="E1910" s="176"/>
      <c r="F1910" s="193"/>
      <c r="G1910" s="175"/>
      <c r="H1910" s="175"/>
      <c r="I1910" s="175"/>
      <c r="J1910" s="175"/>
      <c r="K1910" s="175"/>
      <c r="L1910" s="175"/>
    </row>
    <row r="1911" spans="1:12" ht="13.15" customHeight="1" x14ac:dyDescent="0.2">
      <c r="A1911" s="175"/>
      <c r="B1911" s="175"/>
      <c r="C1911" s="183"/>
      <c r="D1911" s="183"/>
      <c r="E1911" s="176"/>
      <c r="F1911" s="193"/>
      <c r="G1911" s="175"/>
      <c r="H1911" s="175"/>
      <c r="I1911" s="175"/>
      <c r="J1911" s="175"/>
      <c r="K1911" s="175"/>
      <c r="L1911" s="175"/>
    </row>
    <row r="1912" spans="1:12" ht="13.15" customHeight="1" x14ac:dyDescent="0.2">
      <c r="A1912" s="175"/>
      <c r="B1912" s="175"/>
      <c r="C1912" s="183"/>
      <c r="D1912" s="183"/>
      <c r="E1912" s="176"/>
      <c r="F1912" s="193"/>
      <c r="G1912" s="175"/>
      <c r="H1912" s="175"/>
      <c r="I1912" s="175"/>
      <c r="J1912" s="175"/>
      <c r="K1912" s="175"/>
      <c r="L1912" s="175"/>
    </row>
    <row r="1913" spans="1:12" ht="13.15" customHeight="1" x14ac:dyDescent="0.2">
      <c r="A1913" s="175"/>
      <c r="B1913" s="175"/>
      <c r="C1913" s="183"/>
      <c r="D1913" s="183"/>
      <c r="E1913" s="176"/>
      <c r="F1913" s="193"/>
      <c r="G1913" s="175"/>
      <c r="H1913" s="175"/>
      <c r="I1913" s="175"/>
      <c r="J1913" s="175"/>
      <c r="K1913" s="175"/>
      <c r="L1913" s="175"/>
    </row>
    <row r="1914" spans="1:12" ht="13.15" customHeight="1" x14ac:dyDescent="0.2">
      <c r="A1914" s="175"/>
      <c r="B1914" s="175"/>
      <c r="C1914" s="183"/>
      <c r="D1914" s="183"/>
      <c r="E1914" s="176"/>
      <c r="F1914" s="193"/>
      <c r="G1914" s="175"/>
      <c r="H1914" s="175"/>
      <c r="I1914" s="175"/>
      <c r="J1914" s="175"/>
      <c r="K1914" s="175"/>
      <c r="L1914" s="175"/>
    </row>
    <row r="1915" spans="1:12" ht="13.15" customHeight="1" x14ac:dyDescent="0.2">
      <c r="A1915" s="175"/>
      <c r="B1915" s="175"/>
      <c r="C1915" s="183"/>
      <c r="D1915" s="183"/>
      <c r="E1915" s="176"/>
      <c r="F1915" s="193"/>
      <c r="G1915" s="175"/>
      <c r="H1915" s="175"/>
      <c r="I1915" s="175"/>
      <c r="J1915" s="175"/>
      <c r="K1915" s="175"/>
      <c r="L1915" s="175"/>
    </row>
    <row r="1916" spans="1:12" ht="13.15" customHeight="1" x14ac:dyDescent="0.2">
      <c r="A1916" s="175"/>
      <c r="B1916" s="175"/>
      <c r="C1916" s="183"/>
      <c r="D1916" s="183"/>
      <c r="E1916" s="176"/>
      <c r="F1916" s="193"/>
      <c r="G1916" s="175"/>
      <c r="H1916" s="175"/>
      <c r="I1916" s="175"/>
      <c r="J1916" s="175"/>
      <c r="K1916" s="175"/>
      <c r="L1916" s="175"/>
    </row>
    <row r="1917" spans="1:12" ht="13.15" customHeight="1" x14ac:dyDescent="0.2">
      <c r="A1917" s="175"/>
      <c r="B1917" s="175"/>
      <c r="C1917" s="183"/>
      <c r="D1917" s="183"/>
      <c r="E1917" s="176"/>
      <c r="F1917" s="193"/>
      <c r="G1917" s="175"/>
      <c r="H1917" s="175"/>
      <c r="I1917" s="175"/>
      <c r="J1917" s="175"/>
      <c r="K1917" s="175"/>
      <c r="L1917" s="175"/>
    </row>
    <row r="1918" spans="1:12" ht="13.15" customHeight="1" x14ac:dyDescent="0.2">
      <c r="A1918" s="175"/>
      <c r="B1918" s="175"/>
      <c r="C1918" s="183"/>
      <c r="D1918" s="183"/>
      <c r="E1918" s="176"/>
      <c r="F1918" s="193"/>
      <c r="G1918" s="175"/>
      <c r="H1918" s="175"/>
      <c r="I1918" s="175"/>
      <c r="J1918" s="175"/>
      <c r="K1918" s="175"/>
      <c r="L1918" s="175"/>
    </row>
    <row r="1919" spans="1:12" ht="13.15" customHeight="1" x14ac:dyDescent="0.2">
      <c r="A1919" s="175"/>
      <c r="B1919" s="175"/>
      <c r="C1919" s="183"/>
      <c r="D1919" s="183"/>
      <c r="E1919" s="176"/>
      <c r="F1919" s="193"/>
      <c r="G1919" s="175"/>
      <c r="H1919" s="175"/>
      <c r="I1919" s="175"/>
      <c r="J1919" s="175"/>
      <c r="K1919" s="175"/>
      <c r="L1919" s="175"/>
    </row>
    <row r="1920" spans="1:12" ht="13.15" customHeight="1" x14ac:dyDescent="0.2">
      <c r="A1920" s="175"/>
      <c r="B1920" s="175"/>
      <c r="C1920" s="183"/>
      <c r="D1920" s="183"/>
      <c r="E1920" s="176"/>
      <c r="F1920" s="193"/>
      <c r="G1920" s="175"/>
      <c r="H1920" s="175"/>
      <c r="I1920" s="175"/>
      <c r="J1920" s="175"/>
      <c r="K1920" s="175"/>
      <c r="L1920" s="175"/>
    </row>
    <row r="1921" spans="1:12" ht="13.15" customHeight="1" x14ac:dyDescent="0.2">
      <c r="A1921" s="175"/>
      <c r="B1921" s="175"/>
      <c r="C1921" s="183"/>
      <c r="D1921" s="183"/>
      <c r="E1921" s="176"/>
      <c r="F1921" s="193"/>
      <c r="G1921" s="175"/>
      <c r="H1921" s="175"/>
      <c r="I1921" s="175"/>
      <c r="J1921" s="175"/>
      <c r="K1921" s="175"/>
      <c r="L1921" s="175"/>
    </row>
    <row r="1922" spans="1:12" ht="13.15" customHeight="1" x14ac:dyDescent="0.2">
      <c r="A1922" s="175"/>
      <c r="B1922" s="175"/>
      <c r="C1922" s="183"/>
      <c r="D1922" s="183"/>
      <c r="E1922" s="176"/>
      <c r="F1922" s="193"/>
      <c r="G1922" s="175"/>
      <c r="H1922" s="175"/>
      <c r="I1922" s="175"/>
      <c r="J1922" s="175"/>
      <c r="K1922" s="175"/>
      <c r="L1922" s="175"/>
    </row>
    <row r="1923" spans="1:12" ht="13.15" customHeight="1" x14ac:dyDescent="0.2">
      <c r="A1923" s="175"/>
      <c r="B1923" s="175"/>
      <c r="C1923" s="183"/>
      <c r="D1923" s="183"/>
      <c r="E1923" s="176"/>
      <c r="F1923" s="193"/>
      <c r="G1923" s="175"/>
      <c r="H1923" s="175"/>
      <c r="I1923" s="175"/>
      <c r="J1923" s="175"/>
      <c r="K1923" s="175"/>
      <c r="L1923" s="175"/>
    </row>
    <row r="1924" spans="1:12" ht="13.15" customHeight="1" x14ac:dyDescent="0.2">
      <c r="A1924" s="175"/>
      <c r="B1924" s="175"/>
      <c r="C1924" s="183"/>
      <c r="D1924" s="183"/>
      <c r="E1924" s="176"/>
      <c r="F1924" s="193"/>
      <c r="G1924" s="175"/>
      <c r="H1924" s="175"/>
      <c r="I1924" s="175"/>
      <c r="J1924" s="175"/>
      <c r="K1924" s="175"/>
      <c r="L1924" s="175"/>
    </row>
    <row r="1925" spans="1:12" ht="13.15" customHeight="1" x14ac:dyDescent="0.2">
      <c r="A1925" s="175"/>
      <c r="B1925" s="175"/>
      <c r="C1925" s="183"/>
      <c r="D1925" s="183"/>
      <c r="E1925" s="176"/>
      <c r="F1925" s="193"/>
      <c r="G1925" s="175"/>
      <c r="H1925" s="175"/>
      <c r="I1925" s="175"/>
      <c r="J1925" s="175"/>
      <c r="K1925" s="175"/>
      <c r="L1925" s="175"/>
    </row>
    <row r="1926" spans="1:12" ht="13.15" customHeight="1" x14ac:dyDescent="0.2">
      <c r="A1926" s="175"/>
      <c r="B1926" s="175"/>
      <c r="C1926" s="183"/>
      <c r="D1926" s="183"/>
      <c r="E1926" s="176"/>
      <c r="F1926" s="193"/>
      <c r="G1926" s="175"/>
      <c r="H1926" s="175"/>
      <c r="I1926" s="175"/>
      <c r="J1926" s="175"/>
      <c r="K1926" s="175"/>
      <c r="L1926" s="175"/>
    </row>
    <row r="1927" spans="1:12" ht="13.15" customHeight="1" x14ac:dyDescent="0.2">
      <c r="A1927" s="175"/>
      <c r="B1927" s="175"/>
      <c r="C1927" s="183"/>
      <c r="D1927" s="183"/>
      <c r="E1927" s="176"/>
      <c r="F1927" s="193"/>
      <c r="G1927" s="175"/>
      <c r="H1927" s="175"/>
      <c r="I1927" s="175"/>
      <c r="J1927" s="175"/>
      <c r="K1927" s="175"/>
      <c r="L1927" s="175"/>
    </row>
    <row r="1928" spans="1:12" ht="13.15" customHeight="1" x14ac:dyDescent="0.2">
      <c r="A1928" s="175"/>
      <c r="B1928" s="175"/>
      <c r="C1928" s="183"/>
      <c r="D1928" s="183"/>
      <c r="E1928" s="176"/>
      <c r="F1928" s="193"/>
      <c r="G1928" s="175"/>
      <c r="H1928" s="175"/>
      <c r="I1928" s="175"/>
      <c r="J1928" s="175"/>
      <c r="K1928" s="175"/>
      <c r="L1928" s="175"/>
    </row>
    <row r="1929" spans="1:12" ht="13.15" customHeight="1" x14ac:dyDescent="0.2">
      <c r="A1929" s="175"/>
      <c r="B1929" s="175"/>
      <c r="C1929" s="183"/>
      <c r="D1929" s="183"/>
      <c r="E1929" s="176"/>
      <c r="F1929" s="193"/>
      <c r="G1929" s="175"/>
      <c r="H1929" s="175"/>
      <c r="I1929" s="175"/>
      <c r="J1929" s="175"/>
      <c r="K1929" s="175"/>
      <c r="L1929" s="175"/>
    </row>
    <row r="1930" spans="1:12" ht="13.15" customHeight="1" x14ac:dyDescent="0.2">
      <c r="A1930" s="175"/>
      <c r="B1930" s="175"/>
      <c r="C1930" s="183"/>
      <c r="D1930" s="183"/>
      <c r="E1930" s="176"/>
      <c r="F1930" s="193"/>
      <c r="G1930" s="175"/>
      <c r="H1930" s="175"/>
      <c r="I1930" s="175"/>
      <c r="J1930" s="175"/>
      <c r="K1930" s="175"/>
      <c r="L1930" s="175"/>
    </row>
    <row r="1931" spans="1:12" ht="13.15" customHeight="1" x14ac:dyDescent="0.2">
      <c r="A1931" s="175"/>
      <c r="B1931" s="175"/>
      <c r="C1931" s="183"/>
      <c r="D1931" s="183"/>
      <c r="E1931" s="176"/>
      <c r="F1931" s="193"/>
      <c r="G1931" s="175"/>
      <c r="H1931" s="175"/>
      <c r="I1931" s="175"/>
      <c r="J1931" s="175"/>
      <c r="K1931" s="175"/>
      <c r="L1931" s="175"/>
    </row>
    <row r="1932" spans="1:12" ht="13.15" customHeight="1" x14ac:dyDescent="0.2">
      <c r="A1932" s="175"/>
      <c r="B1932" s="175"/>
      <c r="C1932" s="183"/>
      <c r="D1932" s="183"/>
      <c r="E1932" s="176"/>
      <c r="F1932" s="193"/>
      <c r="G1932" s="175"/>
      <c r="H1932" s="175"/>
      <c r="I1932" s="175"/>
      <c r="J1932" s="175"/>
      <c r="K1932" s="175"/>
      <c r="L1932" s="175"/>
    </row>
    <row r="1933" spans="1:12" ht="13.15" customHeight="1" x14ac:dyDescent="0.2">
      <c r="A1933" s="175"/>
      <c r="B1933" s="175"/>
      <c r="C1933" s="183"/>
      <c r="D1933" s="183"/>
      <c r="E1933" s="176"/>
      <c r="F1933" s="193"/>
      <c r="G1933" s="175"/>
      <c r="H1933" s="175"/>
      <c r="I1933" s="175"/>
      <c r="J1933" s="175"/>
      <c r="K1933" s="175"/>
      <c r="L1933" s="175"/>
    </row>
    <row r="1934" spans="1:12" ht="13.15" customHeight="1" x14ac:dyDescent="0.2">
      <c r="A1934" s="175"/>
      <c r="B1934" s="175"/>
      <c r="C1934" s="183"/>
      <c r="D1934" s="183"/>
      <c r="E1934" s="176"/>
      <c r="F1934" s="193"/>
      <c r="G1934" s="175"/>
      <c r="H1934" s="175"/>
      <c r="I1934" s="175"/>
      <c r="J1934" s="175"/>
      <c r="K1934" s="175"/>
      <c r="L1934" s="175"/>
    </row>
    <row r="1935" spans="1:12" ht="13.15" customHeight="1" x14ac:dyDescent="0.2">
      <c r="A1935" s="175"/>
      <c r="B1935" s="175"/>
      <c r="C1935" s="183"/>
      <c r="D1935" s="183"/>
      <c r="E1935" s="176"/>
      <c r="F1935" s="193"/>
      <c r="G1935" s="175"/>
      <c r="H1935" s="175"/>
      <c r="I1935" s="175"/>
      <c r="J1935" s="175"/>
      <c r="K1935" s="175"/>
      <c r="L1935" s="175"/>
    </row>
    <row r="1936" spans="1:12" ht="13.15" customHeight="1" x14ac:dyDescent="0.2">
      <c r="A1936" s="175"/>
      <c r="B1936" s="175"/>
      <c r="C1936" s="183"/>
      <c r="D1936" s="183"/>
      <c r="E1936" s="176"/>
      <c r="F1936" s="193"/>
      <c r="G1936" s="175"/>
      <c r="H1936" s="175"/>
      <c r="I1936" s="175"/>
      <c r="J1936" s="175"/>
      <c r="K1936" s="175"/>
      <c r="L1936" s="175"/>
    </row>
    <row r="1937" spans="1:12" ht="13.15" customHeight="1" x14ac:dyDescent="0.2">
      <c r="A1937" s="175"/>
      <c r="B1937" s="175"/>
      <c r="C1937" s="183"/>
      <c r="D1937" s="183"/>
      <c r="E1937" s="176"/>
      <c r="F1937" s="193"/>
      <c r="G1937" s="175"/>
      <c r="H1937" s="175"/>
      <c r="I1937" s="175"/>
      <c r="J1937" s="175"/>
      <c r="K1937" s="175"/>
      <c r="L1937" s="175"/>
    </row>
    <row r="1938" spans="1:12" ht="13.15" customHeight="1" x14ac:dyDescent="0.2">
      <c r="A1938" s="175"/>
      <c r="B1938" s="175"/>
      <c r="C1938" s="183"/>
      <c r="D1938" s="183"/>
      <c r="E1938" s="176"/>
      <c r="F1938" s="193"/>
      <c r="G1938" s="175"/>
      <c r="H1938" s="175"/>
      <c r="I1938" s="175"/>
      <c r="J1938" s="175"/>
      <c r="K1938" s="175"/>
      <c r="L1938" s="175"/>
    </row>
    <row r="1939" spans="1:12" ht="13.15" customHeight="1" x14ac:dyDescent="0.2">
      <c r="A1939" s="175"/>
      <c r="B1939" s="175"/>
      <c r="C1939" s="183"/>
      <c r="D1939" s="183"/>
      <c r="E1939" s="176"/>
      <c r="F1939" s="193"/>
      <c r="G1939" s="175"/>
      <c r="H1939" s="175"/>
      <c r="I1939" s="175"/>
      <c r="J1939" s="175"/>
      <c r="K1939" s="175"/>
      <c r="L1939" s="175"/>
    </row>
    <row r="1940" spans="1:12" ht="13.15" customHeight="1" x14ac:dyDescent="0.2">
      <c r="A1940" s="175"/>
      <c r="B1940" s="175"/>
      <c r="C1940" s="183"/>
      <c r="D1940" s="183"/>
      <c r="E1940" s="176"/>
      <c r="F1940" s="193"/>
      <c r="G1940" s="175"/>
      <c r="H1940" s="175"/>
      <c r="I1940" s="175"/>
      <c r="J1940" s="175"/>
      <c r="K1940" s="175"/>
      <c r="L1940" s="175"/>
    </row>
    <row r="1941" spans="1:12" ht="13.15" customHeight="1" x14ac:dyDescent="0.2">
      <c r="A1941" s="175"/>
      <c r="B1941" s="175"/>
      <c r="C1941" s="183"/>
      <c r="D1941" s="183"/>
      <c r="E1941" s="176"/>
      <c r="F1941" s="193"/>
      <c r="G1941" s="175"/>
      <c r="H1941" s="175"/>
      <c r="I1941" s="175"/>
      <c r="J1941" s="175"/>
      <c r="K1941" s="175"/>
      <c r="L1941" s="175"/>
    </row>
    <row r="1942" spans="1:12" ht="13.15" customHeight="1" x14ac:dyDescent="0.2">
      <c r="A1942" s="175"/>
      <c r="B1942" s="175"/>
      <c r="C1942" s="183"/>
      <c r="D1942" s="183"/>
      <c r="E1942" s="176"/>
      <c r="F1942" s="193"/>
      <c r="G1942" s="175"/>
      <c r="H1942" s="175"/>
      <c r="I1942" s="175"/>
      <c r="J1942" s="175"/>
      <c r="K1942" s="175"/>
      <c r="L1942" s="175"/>
    </row>
    <row r="1943" spans="1:12" ht="13.15" customHeight="1" x14ac:dyDescent="0.2">
      <c r="A1943" s="175"/>
      <c r="B1943" s="175"/>
      <c r="C1943" s="183"/>
      <c r="D1943" s="183"/>
      <c r="E1943" s="176"/>
      <c r="F1943" s="193"/>
      <c r="G1943" s="175"/>
      <c r="H1943" s="175"/>
      <c r="I1943" s="175"/>
      <c r="J1943" s="175"/>
      <c r="K1943" s="175"/>
      <c r="L1943" s="175"/>
    </row>
    <row r="1944" spans="1:12" ht="13.15" customHeight="1" x14ac:dyDescent="0.2">
      <c r="A1944" s="175"/>
      <c r="B1944" s="175"/>
      <c r="C1944" s="183"/>
      <c r="D1944" s="183"/>
      <c r="E1944" s="176"/>
      <c r="F1944" s="193"/>
      <c r="G1944" s="175"/>
      <c r="H1944" s="175"/>
      <c r="I1944" s="175"/>
      <c r="J1944" s="175"/>
      <c r="K1944" s="175"/>
      <c r="L1944" s="175"/>
    </row>
    <row r="1945" spans="1:12" ht="13.15" customHeight="1" x14ac:dyDescent="0.2">
      <c r="A1945" s="175"/>
      <c r="B1945" s="175"/>
      <c r="C1945" s="183"/>
      <c r="D1945" s="183"/>
      <c r="E1945" s="176"/>
      <c r="F1945" s="193"/>
      <c r="G1945" s="175"/>
      <c r="H1945" s="175"/>
      <c r="I1945" s="175"/>
      <c r="J1945" s="175"/>
      <c r="K1945" s="175"/>
      <c r="L1945" s="175"/>
    </row>
    <row r="1946" spans="1:12" ht="13.15" customHeight="1" x14ac:dyDescent="0.2">
      <c r="A1946" s="175"/>
      <c r="B1946" s="175"/>
      <c r="C1946" s="183"/>
      <c r="D1946" s="183"/>
      <c r="E1946" s="176"/>
      <c r="F1946" s="193"/>
      <c r="G1946" s="175"/>
      <c r="H1946" s="175"/>
      <c r="I1946" s="175"/>
      <c r="J1946" s="175"/>
      <c r="K1946" s="175"/>
      <c r="L1946" s="175"/>
    </row>
    <row r="1947" spans="1:12" ht="13.15" customHeight="1" x14ac:dyDescent="0.2">
      <c r="A1947" s="175"/>
      <c r="B1947" s="175"/>
      <c r="C1947" s="183"/>
      <c r="D1947" s="183"/>
      <c r="E1947" s="176"/>
      <c r="F1947" s="193"/>
      <c r="G1947" s="175"/>
      <c r="H1947" s="175"/>
      <c r="I1947" s="175"/>
      <c r="J1947" s="175"/>
      <c r="K1947" s="175"/>
      <c r="L1947" s="175"/>
    </row>
    <row r="1948" spans="1:12" ht="13.15" customHeight="1" x14ac:dyDescent="0.2">
      <c r="A1948" s="175"/>
      <c r="B1948" s="175"/>
      <c r="C1948" s="183"/>
      <c r="D1948" s="183"/>
      <c r="E1948" s="176"/>
      <c r="F1948" s="193"/>
      <c r="G1948" s="175"/>
      <c r="H1948" s="175"/>
      <c r="I1948" s="175"/>
      <c r="J1948" s="175"/>
      <c r="K1948" s="175"/>
      <c r="L1948" s="175"/>
    </row>
    <row r="1949" spans="1:12" ht="13.15" customHeight="1" x14ac:dyDescent="0.2">
      <c r="A1949" s="175"/>
      <c r="B1949" s="175"/>
      <c r="C1949" s="183"/>
      <c r="D1949" s="183"/>
      <c r="E1949" s="176"/>
      <c r="F1949" s="193"/>
      <c r="G1949" s="175"/>
      <c r="H1949" s="175"/>
      <c r="I1949" s="175"/>
      <c r="J1949" s="175"/>
      <c r="K1949" s="175"/>
      <c r="L1949" s="175"/>
    </row>
    <row r="1950" spans="1:12" ht="13.15" customHeight="1" x14ac:dyDescent="0.2">
      <c r="A1950" s="175"/>
      <c r="B1950" s="175"/>
      <c r="C1950" s="183"/>
      <c r="D1950" s="183"/>
      <c r="E1950" s="176"/>
      <c r="F1950" s="193"/>
      <c r="G1950" s="175"/>
      <c r="H1950" s="175"/>
      <c r="I1950" s="175"/>
      <c r="J1950" s="175"/>
      <c r="K1950" s="175"/>
      <c r="L1950" s="175"/>
    </row>
    <row r="1951" spans="1:12" ht="13.15" customHeight="1" x14ac:dyDescent="0.2">
      <c r="A1951" s="175"/>
      <c r="B1951" s="175"/>
      <c r="C1951" s="183"/>
      <c r="D1951" s="183"/>
      <c r="E1951" s="176"/>
      <c r="F1951" s="193"/>
      <c r="G1951" s="175"/>
      <c r="H1951" s="175"/>
      <c r="I1951" s="175"/>
      <c r="J1951" s="175"/>
      <c r="K1951" s="175"/>
      <c r="L1951" s="175"/>
    </row>
    <row r="1952" spans="1:12" ht="13.15" customHeight="1" x14ac:dyDescent="0.2">
      <c r="A1952" s="175"/>
      <c r="B1952" s="175"/>
      <c r="C1952" s="183"/>
      <c r="D1952" s="183"/>
      <c r="E1952" s="176"/>
      <c r="F1952" s="193"/>
      <c r="G1952" s="175"/>
      <c r="H1952" s="175"/>
      <c r="I1952" s="175"/>
      <c r="J1952" s="175"/>
      <c r="K1952" s="175"/>
      <c r="L1952" s="175"/>
    </row>
    <row r="1953" spans="1:12" ht="13.15" customHeight="1" x14ac:dyDescent="0.2">
      <c r="A1953" s="175"/>
      <c r="B1953" s="175"/>
      <c r="C1953" s="183"/>
      <c r="D1953" s="183"/>
      <c r="E1953" s="176"/>
      <c r="F1953" s="193"/>
      <c r="G1953" s="175"/>
      <c r="H1953" s="175"/>
      <c r="I1953" s="175"/>
      <c r="J1953" s="175"/>
      <c r="K1953" s="175"/>
      <c r="L1953" s="175"/>
    </row>
    <row r="1954" spans="1:12" ht="13.15" customHeight="1" x14ac:dyDescent="0.2">
      <c r="A1954" s="175"/>
      <c r="B1954" s="175"/>
      <c r="C1954" s="183"/>
      <c r="D1954" s="183"/>
      <c r="E1954" s="176"/>
      <c r="F1954" s="193"/>
      <c r="G1954" s="175"/>
      <c r="H1954" s="175"/>
      <c r="I1954" s="175"/>
      <c r="J1954" s="175"/>
      <c r="K1954" s="175"/>
      <c r="L1954" s="175"/>
    </row>
    <row r="1955" spans="1:12" ht="13.15" customHeight="1" x14ac:dyDescent="0.2">
      <c r="A1955" s="175"/>
      <c r="B1955" s="175"/>
      <c r="C1955" s="183"/>
      <c r="D1955" s="183"/>
      <c r="E1955" s="176"/>
      <c r="F1955" s="193"/>
      <c r="G1955" s="175"/>
      <c r="H1955" s="175"/>
      <c r="I1955" s="175"/>
      <c r="J1955" s="175"/>
      <c r="K1955" s="175"/>
      <c r="L1955" s="175"/>
    </row>
    <row r="1956" spans="1:12" ht="13.15" customHeight="1" x14ac:dyDescent="0.2">
      <c r="A1956" s="175"/>
      <c r="B1956" s="175"/>
      <c r="C1956" s="183"/>
      <c r="D1956" s="183"/>
      <c r="E1956" s="176"/>
      <c r="F1956" s="193"/>
      <c r="G1956" s="175"/>
      <c r="H1956" s="175"/>
      <c r="I1956" s="175"/>
      <c r="J1956" s="175"/>
      <c r="K1956" s="175"/>
      <c r="L1956" s="175"/>
    </row>
    <row r="1957" spans="1:12" ht="13.15" customHeight="1" x14ac:dyDescent="0.2">
      <c r="A1957" s="175"/>
      <c r="B1957" s="175"/>
      <c r="C1957" s="183"/>
      <c r="D1957" s="183"/>
      <c r="E1957" s="176"/>
      <c r="F1957" s="193"/>
      <c r="G1957" s="175"/>
      <c r="H1957" s="175"/>
      <c r="I1957" s="175"/>
      <c r="J1957" s="175"/>
      <c r="K1957" s="175"/>
      <c r="L1957" s="175"/>
    </row>
    <row r="1958" spans="1:12" ht="13.15" customHeight="1" x14ac:dyDescent="0.2">
      <c r="A1958" s="175"/>
      <c r="B1958" s="175"/>
      <c r="C1958" s="183"/>
      <c r="D1958" s="183"/>
      <c r="E1958" s="176"/>
      <c r="F1958" s="193"/>
      <c r="G1958" s="175"/>
      <c r="H1958" s="175"/>
      <c r="I1958" s="175"/>
      <c r="J1958" s="175"/>
      <c r="K1958" s="175"/>
      <c r="L1958" s="175"/>
    </row>
    <row r="1959" spans="1:12" ht="13.15" customHeight="1" x14ac:dyDescent="0.2">
      <c r="A1959" s="175"/>
      <c r="B1959" s="175"/>
      <c r="C1959" s="183"/>
      <c r="D1959" s="183"/>
      <c r="E1959" s="176"/>
      <c r="F1959" s="193"/>
      <c r="G1959" s="175"/>
      <c r="H1959" s="175"/>
      <c r="I1959" s="175"/>
      <c r="J1959" s="175"/>
      <c r="K1959" s="175"/>
      <c r="L1959" s="175"/>
    </row>
    <row r="1960" spans="1:12" ht="13.15" customHeight="1" x14ac:dyDescent="0.2">
      <c r="A1960" s="175"/>
      <c r="B1960" s="175"/>
      <c r="C1960" s="183"/>
      <c r="D1960" s="183"/>
      <c r="E1960" s="176"/>
      <c r="F1960" s="193"/>
      <c r="G1960" s="175"/>
      <c r="H1960" s="175"/>
      <c r="I1960" s="175"/>
      <c r="J1960" s="175"/>
      <c r="K1960" s="175"/>
      <c r="L1960" s="175"/>
    </row>
    <row r="1961" spans="1:12" ht="13.15" customHeight="1" x14ac:dyDescent="0.2">
      <c r="A1961" s="175"/>
      <c r="B1961" s="175"/>
      <c r="C1961" s="183"/>
      <c r="D1961" s="183"/>
      <c r="E1961" s="176"/>
      <c r="F1961" s="193"/>
      <c r="G1961" s="175"/>
      <c r="H1961" s="175"/>
      <c r="I1961" s="175"/>
      <c r="J1961" s="175"/>
      <c r="K1961" s="175"/>
      <c r="L1961" s="175"/>
    </row>
    <row r="1962" spans="1:12" ht="13.15" customHeight="1" x14ac:dyDescent="0.2">
      <c r="A1962" s="175"/>
      <c r="B1962" s="175"/>
      <c r="C1962" s="183"/>
      <c r="D1962" s="183"/>
      <c r="E1962" s="176"/>
      <c r="F1962" s="193"/>
      <c r="G1962" s="175"/>
      <c r="H1962" s="175"/>
      <c r="I1962" s="175"/>
      <c r="J1962" s="175"/>
      <c r="K1962" s="175"/>
      <c r="L1962" s="175"/>
    </row>
    <row r="1963" spans="1:12" ht="13.15" customHeight="1" x14ac:dyDescent="0.2">
      <c r="A1963" s="175"/>
      <c r="B1963" s="175"/>
      <c r="C1963" s="183"/>
      <c r="D1963" s="183"/>
      <c r="E1963" s="176"/>
      <c r="F1963" s="193"/>
      <c r="G1963" s="175"/>
      <c r="H1963" s="175"/>
      <c r="I1963" s="175"/>
      <c r="J1963" s="175"/>
      <c r="K1963" s="175"/>
      <c r="L1963" s="175"/>
    </row>
    <row r="1964" spans="1:12" ht="13.15" customHeight="1" x14ac:dyDescent="0.2">
      <c r="A1964" s="175"/>
      <c r="B1964" s="175"/>
      <c r="C1964" s="183"/>
      <c r="D1964" s="183"/>
      <c r="E1964" s="176"/>
      <c r="F1964" s="193"/>
      <c r="G1964" s="175"/>
      <c r="H1964" s="175"/>
      <c r="I1964" s="175"/>
      <c r="J1964" s="175"/>
      <c r="K1964" s="175"/>
      <c r="L1964" s="175"/>
    </row>
    <row r="1965" spans="1:12" ht="13.15" customHeight="1" x14ac:dyDescent="0.2">
      <c r="A1965" s="175"/>
      <c r="B1965" s="175"/>
      <c r="C1965" s="183"/>
      <c r="D1965" s="183"/>
      <c r="E1965" s="176"/>
      <c r="F1965" s="193"/>
      <c r="G1965" s="175"/>
      <c r="H1965" s="175"/>
      <c r="I1965" s="175"/>
      <c r="J1965" s="175"/>
      <c r="K1965" s="175"/>
      <c r="L1965" s="175"/>
    </row>
    <row r="1966" spans="1:12" ht="13.15" customHeight="1" x14ac:dyDescent="0.2">
      <c r="A1966" s="175"/>
      <c r="B1966" s="175"/>
      <c r="C1966" s="183"/>
      <c r="D1966" s="183"/>
      <c r="E1966" s="176"/>
      <c r="F1966" s="193"/>
      <c r="G1966" s="175"/>
      <c r="H1966" s="175"/>
      <c r="I1966" s="175"/>
      <c r="J1966" s="175"/>
      <c r="K1966" s="175"/>
      <c r="L1966" s="175"/>
    </row>
    <row r="1967" spans="1:12" ht="13.15" customHeight="1" x14ac:dyDescent="0.2">
      <c r="A1967" s="175"/>
      <c r="B1967" s="175"/>
      <c r="C1967" s="183"/>
      <c r="D1967" s="183"/>
      <c r="E1967" s="176"/>
      <c r="F1967" s="193"/>
      <c r="G1967" s="175"/>
      <c r="H1967" s="175"/>
      <c r="I1967" s="175"/>
      <c r="J1967" s="175"/>
      <c r="K1967" s="175"/>
      <c r="L1967" s="175"/>
    </row>
    <row r="1968" spans="1:12" ht="13.15" customHeight="1" x14ac:dyDescent="0.2">
      <c r="A1968" s="175"/>
      <c r="B1968" s="175"/>
      <c r="C1968" s="183"/>
      <c r="D1968" s="183"/>
      <c r="E1968" s="176"/>
      <c r="F1968" s="193"/>
      <c r="G1968" s="175"/>
      <c r="H1968" s="175"/>
      <c r="I1968" s="175"/>
      <c r="J1968" s="175"/>
      <c r="K1968" s="175"/>
      <c r="L1968" s="175"/>
    </row>
    <row r="1969" spans="1:12" ht="13.15" customHeight="1" x14ac:dyDescent="0.2">
      <c r="A1969" s="175"/>
      <c r="B1969" s="175"/>
      <c r="C1969" s="183"/>
      <c r="D1969" s="183"/>
      <c r="E1969" s="176"/>
      <c r="F1969" s="193"/>
      <c r="G1969" s="175"/>
      <c r="H1969" s="175"/>
      <c r="I1969" s="175"/>
      <c r="J1969" s="175"/>
      <c r="K1969" s="175"/>
      <c r="L1969" s="175"/>
    </row>
    <row r="1970" spans="1:12" ht="13.15" customHeight="1" x14ac:dyDescent="0.2">
      <c r="A1970" s="175"/>
      <c r="B1970" s="175"/>
      <c r="C1970" s="183"/>
      <c r="D1970" s="183"/>
      <c r="E1970" s="176"/>
      <c r="F1970" s="193"/>
      <c r="G1970" s="175"/>
      <c r="H1970" s="175"/>
      <c r="I1970" s="175"/>
      <c r="J1970" s="175"/>
      <c r="K1970" s="175"/>
      <c r="L1970" s="175"/>
    </row>
    <row r="1971" spans="1:12" ht="13.15" customHeight="1" x14ac:dyDescent="0.2">
      <c r="A1971" s="175"/>
      <c r="B1971" s="175"/>
      <c r="C1971" s="183"/>
      <c r="D1971" s="183"/>
      <c r="E1971" s="176"/>
      <c r="F1971" s="193"/>
      <c r="G1971" s="175"/>
      <c r="H1971" s="175"/>
      <c r="I1971" s="175"/>
      <c r="J1971" s="175"/>
      <c r="K1971" s="175"/>
      <c r="L1971" s="175"/>
    </row>
    <row r="1972" spans="1:12" ht="13.15" customHeight="1" x14ac:dyDescent="0.2">
      <c r="A1972" s="175"/>
      <c r="B1972" s="175"/>
      <c r="C1972" s="183"/>
      <c r="D1972" s="183"/>
      <c r="E1972" s="176"/>
      <c r="F1972" s="193"/>
      <c r="G1972" s="175"/>
      <c r="H1972" s="175"/>
      <c r="I1972" s="175"/>
      <c r="J1972" s="175"/>
      <c r="K1972" s="175"/>
      <c r="L1972" s="175"/>
    </row>
    <row r="1973" spans="1:12" ht="13.15" customHeight="1" x14ac:dyDescent="0.2">
      <c r="A1973" s="175"/>
      <c r="B1973" s="175"/>
      <c r="C1973" s="183"/>
      <c r="D1973" s="183"/>
      <c r="E1973" s="176"/>
      <c r="F1973" s="193"/>
      <c r="G1973" s="175"/>
      <c r="H1973" s="175"/>
      <c r="I1973" s="175"/>
      <c r="J1973" s="175"/>
      <c r="K1973" s="175"/>
      <c r="L1973" s="175"/>
    </row>
    <row r="1974" spans="1:12" ht="13.15" customHeight="1" x14ac:dyDescent="0.2">
      <c r="A1974" s="175"/>
      <c r="B1974" s="175"/>
      <c r="C1974" s="183"/>
      <c r="D1974" s="183"/>
      <c r="E1974" s="176"/>
      <c r="F1974" s="193"/>
      <c r="G1974" s="175"/>
      <c r="H1974" s="175"/>
      <c r="I1974" s="175"/>
      <c r="J1974" s="175"/>
      <c r="K1974" s="175"/>
      <c r="L1974" s="175"/>
    </row>
    <row r="1975" spans="1:12" ht="13.15" customHeight="1" x14ac:dyDescent="0.2">
      <c r="A1975" s="175"/>
      <c r="B1975" s="175"/>
      <c r="C1975" s="183"/>
      <c r="D1975" s="183"/>
      <c r="E1975" s="176"/>
      <c r="F1975" s="193"/>
      <c r="G1975" s="175"/>
      <c r="H1975" s="175"/>
      <c r="I1975" s="175"/>
      <c r="J1975" s="175"/>
      <c r="K1975" s="175"/>
      <c r="L1975" s="175"/>
    </row>
    <row r="1976" spans="1:12" ht="13.15" customHeight="1" x14ac:dyDescent="0.2">
      <c r="A1976" s="175"/>
      <c r="B1976" s="175"/>
      <c r="C1976" s="183"/>
      <c r="D1976" s="183"/>
      <c r="E1976" s="176"/>
      <c r="F1976" s="193"/>
      <c r="G1976" s="175"/>
      <c r="H1976" s="175"/>
      <c r="I1976" s="175"/>
      <c r="J1976" s="175"/>
      <c r="K1976" s="175"/>
      <c r="L1976" s="175"/>
    </row>
    <row r="1977" spans="1:12" ht="13.15" customHeight="1" x14ac:dyDescent="0.2">
      <c r="A1977" s="175"/>
      <c r="B1977" s="175"/>
      <c r="C1977" s="183"/>
      <c r="D1977" s="183"/>
      <c r="E1977" s="176"/>
      <c r="F1977" s="193"/>
      <c r="G1977" s="175"/>
      <c r="H1977" s="175"/>
      <c r="I1977" s="175"/>
      <c r="J1977" s="175"/>
      <c r="K1977" s="175"/>
      <c r="L1977" s="175"/>
    </row>
    <row r="1978" spans="1:12" ht="13.15" customHeight="1" x14ac:dyDescent="0.2">
      <c r="A1978" s="175"/>
      <c r="B1978" s="175"/>
      <c r="C1978" s="183"/>
      <c r="D1978" s="183"/>
      <c r="E1978" s="176"/>
      <c r="F1978" s="193"/>
      <c r="G1978" s="175"/>
      <c r="H1978" s="175"/>
      <c r="I1978" s="175"/>
      <c r="J1978" s="175"/>
      <c r="K1978" s="175"/>
      <c r="L1978" s="175"/>
    </row>
    <row r="1979" spans="1:12" ht="13.15" customHeight="1" x14ac:dyDescent="0.2">
      <c r="A1979" s="175"/>
      <c r="B1979" s="175"/>
      <c r="C1979" s="183"/>
      <c r="D1979" s="183"/>
      <c r="E1979" s="176"/>
      <c r="F1979" s="193"/>
      <c r="G1979" s="175"/>
      <c r="H1979" s="175"/>
      <c r="I1979" s="175"/>
      <c r="J1979" s="175"/>
      <c r="K1979" s="175"/>
      <c r="L1979" s="175"/>
    </row>
    <row r="1980" spans="1:12" ht="13.15" customHeight="1" x14ac:dyDescent="0.2">
      <c r="A1980" s="175"/>
      <c r="B1980" s="175"/>
      <c r="C1980" s="183"/>
      <c r="D1980" s="183"/>
      <c r="E1980" s="176"/>
      <c r="F1980" s="193"/>
      <c r="G1980" s="175"/>
      <c r="H1980" s="175"/>
      <c r="I1980" s="175"/>
      <c r="J1980" s="175"/>
      <c r="K1980" s="175"/>
      <c r="L1980" s="175"/>
    </row>
    <row r="1981" spans="1:12" ht="13.15" customHeight="1" x14ac:dyDescent="0.2">
      <c r="A1981" s="175"/>
      <c r="B1981" s="175"/>
      <c r="C1981" s="183"/>
      <c r="D1981" s="183"/>
      <c r="E1981" s="176"/>
      <c r="F1981" s="193"/>
      <c r="G1981" s="175"/>
      <c r="H1981" s="175"/>
      <c r="I1981" s="175"/>
      <c r="J1981" s="175"/>
      <c r="K1981" s="175"/>
      <c r="L1981" s="175"/>
    </row>
    <row r="1982" spans="1:12" ht="13.15" customHeight="1" x14ac:dyDescent="0.2">
      <c r="A1982" s="175"/>
      <c r="B1982" s="175"/>
      <c r="C1982" s="183"/>
      <c r="D1982" s="183"/>
      <c r="E1982" s="176"/>
      <c r="F1982" s="193"/>
      <c r="G1982" s="175"/>
      <c r="H1982" s="175"/>
      <c r="I1982" s="175"/>
      <c r="J1982" s="175"/>
      <c r="K1982" s="175"/>
      <c r="L1982" s="175"/>
    </row>
    <row r="1983" spans="1:12" ht="13.15" customHeight="1" x14ac:dyDescent="0.2">
      <c r="A1983" s="175"/>
      <c r="B1983" s="175"/>
      <c r="C1983" s="183"/>
      <c r="D1983" s="183"/>
      <c r="E1983" s="176"/>
      <c r="F1983" s="193"/>
      <c r="G1983" s="175"/>
      <c r="H1983" s="175"/>
      <c r="I1983" s="175"/>
      <c r="J1983" s="175"/>
      <c r="K1983" s="175"/>
      <c r="L1983" s="175"/>
    </row>
    <row r="1984" spans="1:12" ht="13.15" customHeight="1" x14ac:dyDescent="0.2">
      <c r="A1984" s="175"/>
      <c r="B1984" s="175"/>
      <c r="C1984" s="183"/>
      <c r="D1984" s="183"/>
      <c r="E1984" s="176"/>
      <c r="F1984" s="193"/>
      <c r="G1984" s="175"/>
      <c r="H1984" s="175"/>
      <c r="I1984" s="175"/>
      <c r="J1984" s="175"/>
      <c r="K1984" s="175"/>
      <c r="L1984" s="175"/>
    </row>
    <row r="1985" spans="1:18" ht="13.15" customHeight="1" x14ac:dyDescent="0.2">
      <c r="A1985" s="175"/>
      <c r="B1985" s="175"/>
      <c r="C1985" s="183"/>
      <c r="D1985" s="183"/>
      <c r="E1985" s="176"/>
      <c r="F1985" s="193"/>
      <c r="G1985" s="175"/>
      <c r="H1985" s="175"/>
      <c r="I1985" s="175"/>
      <c r="J1985" s="175"/>
      <c r="K1985" s="175"/>
      <c r="L1985" s="175"/>
    </row>
    <row r="1986" spans="1:18" ht="13.15" customHeight="1" x14ac:dyDescent="0.2">
      <c r="A1986" s="175"/>
      <c r="B1986" s="175"/>
      <c r="C1986" s="183"/>
      <c r="D1986" s="183"/>
      <c r="E1986" s="176"/>
      <c r="F1986" s="193"/>
      <c r="G1986" s="175"/>
      <c r="H1986" s="175"/>
      <c r="I1986" s="175"/>
      <c r="J1986" s="175"/>
      <c r="K1986" s="175"/>
      <c r="L1986" s="175"/>
    </row>
    <row r="1987" spans="1:18" ht="13.15" customHeight="1" x14ac:dyDescent="0.2">
      <c r="A1987" s="175"/>
      <c r="B1987" s="175"/>
      <c r="C1987" s="183"/>
      <c r="D1987" s="183"/>
      <c r="E1987" s="176"/>
      <c r="F1987" s="193"/>
      <c r="G1987" s="175"/>
      <c r="H1987" s="175"/>
      <c r="I1987" s="175"/>
      <c r="J1987" s="175"/>
      <c r="K1987" s="175"/>
      <c r="L1987" s="175"/>
    </row>
    <row r="1988" spans="1:18" ht="13.15" customHeight="1" x14ac:dyDescent="0.2">
      <c r="A1988" s="175"/>
      <c r="B1988" s="175"/>
      <c r="C1988" s="183"/>
      <c r="D1988" s="183"/>
      <c r="E1988" s="176"/>
      <c r="F1988" s="193"/>
      <c r="G1988" s="175"/>
      <c r="H1988" s="175"/>
      <c r="I1988" s="175"/>
      <c r="J1988" s="175"/>
      <c r="K1988" s="175"/>
      <c r="L1988" s="175"/>
      <c r="M1988" s="170"/>
      <c r="N1988" s="170"/>
      <c r="O1988" s="170"/>
      <c r="P1988" s="170"/>
      <c r="Q1988" s="170"/>
      <c r="R1988" s="170"/>
    </row>
    <row r="1989" spans="1:18" ht="13.15" customHeight="1" x14ac:dyDescent="0.2">
      <c r="A1989" s="175"/>
      <c r="B1989" s="175"/>
      <c r="C1989" s="183"/>
      <c r="D1989" s="183"/>
      <c r="E1989" s="176"/>
      <c r="F1989" s="193"/>
      <c r="G1989" s="175"/>
      <c r="H1989" s="175"/>
      <c r="I1989" s="175"/>
      <c r="J1989" s="175"/>
      <c r="K1989" s="175"/>
      <c r="L1989" s="175"/>
      <c r="M1989" s="170"/>
      <c r="N1989" s="170"/>
      <c r="O1989" s="170"/>
      <c r="P1989" s="170"/>
      <c r="Q1989" s="170"/>
      <c r="R1989" s="170"/>
    </row>
    <row r="1990" spans="1:18" ht="13.15" customHeight="1" x14ac:dyDescent="0.2">
      <c r="A1990" s="175"/>
      <c r="B1990" s="175"/>
      <c r="C1990" s="183"/>
      <c r="D1990" s="183"/>
      <c r="E1990" s="176"/>
      <c r="F1990" s="193"/>
      <c r="G1990" s="175"/>
      <c r="H1990" s="175"/>
      <c r="I1990" s="175"/>
      <c r="J1990" s="175"/>
      <c r="K1990" s="175"/>
      <c r="L1990" s="175"/>
      <c r="M1990" s="170"/>
      <c r="N1990" s="170"/>
      <c r="O1990" s="170"/>
      <c r="P1990" s="170"/>
      <c r="Q1990" s="170"/>
      <c r="R1990" s="170"/>
    </row>
    <row r="1991" spans="1:18" ht="13.15" customHeight="1" x14ac:dyDescent="0.2">
      <c r="A1991" s="175"/>
      <c r="B1991" s="175"/>
      <c r="C1991" s="183"/>
      <c r="D1991" s="183"/>
      <c r="E1991" s="176"/>
      <c r="F1991" s="193"/>
      <c r="G1991" s="175"/>
      <c r="H1991" s="175"/>
      <c r="I1991" s="175"/>
      <c r="J1991" s="175"/>
      <c r="K1991" s="175"/>
      <c r="L1991" s="175"/>
      <c r="M1991" s="170"/>
      <c r="N1991" s="170"/>
      <c r="O1991" s="170"/>
      <c r="P1991" s="170"/>
      <c r="Q1991" s="170"/>
      <c r="R1991" s="170"/>
    </row>
    <row r="1992" spans="1:18" ht="13.15" customHeight="1" x14ac:dyDescent="0.2">
      <c r="A1992" s="175"/>
      <c r="B1992" s="175"/>
      <c r="C1992" s="183"/>
      <c r="D1992" s="183"/>
      <c r="E1992" s="176"/>
      <c r="F1992" s="193"/>
      <c r="G1992" s="175"/>
      <c r="H1992" s="175"/>
      <c r="I1992" s="175"/>
      <c r="J1992" s="175"/>
      <c r="K1992" s="175"/>
      <c r="L1992" s="175"/>
      <c r="M1992" s="170"/>
      <c r="N1992" s="170"/>
      <c r="O1992" s="170"/>
      <c r="P1992" s="170"/>
      <c r="Q1992" s="170"/>
      <c r="R1992" s="170"/>
    </row>
    <row r="1993" spans="1:18" ht="13.15" customHeight="1" x14ac:dyDescent="0.2">
      <c r="A1993" s="175"/>
      <c r="B1993" s="175"/>
      <c r="C1993" s="183"/>
      <c r="D1993" s="183"/>
      <c r="E1993" s="176"/>
      <c r="F1993" s="193"/>
      <c r="G1993" s="175"/>
      <c r="H1993" s="175"/>
      <c r="I1993" s="175"/>
      <c r="J1993" s="175"/>
      <c r="K1993" s="175"/>
      <c r="L1993" s="175"/>
      <c r="M1993" s="170"/>
      <c r="N1993" s="170"/>
      <c r="O1993" s="170"/>
      <c r="P1993" s="170"/>
      <c r="Q1993" s="170"/>
      <c r="R1993" s="170"/>
    </row>
    <row r="1994" spans="1:18" ht="13.15" customHeight="1" x14ac:dyDescent="0.2">
      <c r="A1994" s="175"/>
      <c r="B1994" s="175"/>
      <c r="C1994" s="183"/>
      <c r="D1994" s="183"/>
      <c r="E1994" s="176"/>
      <c r="F1994" s="193"/>
      <c r="G1994" s="175"/>
      <c r="H1994" s="175"/>
      <c r="I1994" s="175"/>
      <c r="J1994" s="175"/>
      <c r="K1994" s="175"/>
      <c r="L1994" s="175"/>
      <c r="M1994" s="170"/>
      <c r="N1994" s="170"/>
      <c r="O1994" s="170"/>
      <c r="P1994" s="170"/>
      <c r="Q1994" s="170"/>
      <c r="R1994" s="170"/>
    </row>
    <row r="1995" spans="1:18" ht="13.15" customHeight="1" x14ac:dyDescent="0.2">
      <c r="A1995" s="175"/>
      <c r="B1995" s="175"/>
      <c r="C1995" s="183"/>
      <c r="D1995" s="183"/>
      <c r="E1995" s="176"/>
      <c r="F1995" s="193"/>
      <c r="G1995" s="175"/>
      <c r="H1995" s="175"/>
      <c r="I1995" s="175"/>
      <c r="J1995" s="175"/>
      <c r="K1995" s="175"/>
      <c r="L1995" s="175"/>
      <c r="M1995" s="170"/>
      <c r="N1995" s="170"/>
      <c r="O1995" s="170"/>
      <c r="P1995" s="170"/>
      <c r="Q1995" s="170"/>
      <c r="R1995" s="170"/>
    </row>
    <row r="1996" spans="1:18" ht="13.15" customHeight="1" x14ac:dyDescent="0.2">
      <c r="A1996" s="175"/>
      <c r="B1996" s="175"/>
      <c r="C1996" s="183"/>
      <c r="D1996" s="183"/>
      <c r="E1996" s="176"/>
      <c r="F1996" s="193"/>
      <c r="G1996" s="175"/>
      <c r="H1996" s="175"/>
      <c r="I1996" s="175"/>
      <c r="J1996" s="175"/>
      <c r="K1996" s="175"/>
      <c r="L1996" s="175"/>
      <c r="M1996" s="170"/>
      <c r="N1996" s="170"/>
      <c r="O1996" s="170"/>
      <c r="P1996" s="170"/>
      <c r="Q1996" s="170"/>
      <c r="R1996" s="170"/>
    </row>
    <row r="1997" spans="1:18" ht="13.15" customHeight="1" x14ac:dyDescent="0.2">
      <c r="A1997" s="175"/>
      <c r="B1997" s="175"/>
      <c r="C1997" s="183"/>
      <c r="D1997" s="183"/>
      <c r="E1997" s="176"/>
      <c r="F1997" s="193"/>
      <c r="G1997" s="175"/>
      <c r="H1997" s="175"/>
      <c r="I1997" s="175"/>
      <c r="J1997" s="175"/>
      <c r="K1997" s="175"/>
      <c r="L1997" s="175"/>
      <c r="M1997" s="170"/>
      <c r="N1997" s="170"/>
      <c r="O1997" s="170"/>
      <c r="P1997" s="170"/>
      <c r="Q1997" s="170"/>
      <c r="R1997" s="170"/>
    </row>
    <row r="1998" spans="1:18" ht="13.15" customHeight="1" x14ac:dyDescent="0.2">
      <c r="A1998" s="175"/>
      <c r="B1998" s="175"/>
      <c r="C1998" s="183"/>
      <c r="D1998" s="183"/>
      <c r="E1998" s="176"/>
      <c r="F1998" s="193"/>
      <c r="G1998" s="175"/>
      <c r="H1998" s="175"/>
      <c r="I1998" s="175"/>
      <c r="J1998" s="175"/>
      <c r="K1998" s="175"/>
      <c r="L1998" s="175"/>
      <c r="M1998" s="170"/>
      <c r="N1998" s="170"/>
      <c r="O1998" s="170"/>
      <c r="P1998" s="170"/>
      <c r="Q1998" s="170"/>
      <c r="R1998" s="170"/>
    </row>
    <row r="1999" spans="1:18" ht="13.15" customHeight="1" x14ac:dyDescent="0.2">
      <c r="A1999" s="175"/>
      <c r="B1999" s="175"/>
      <c r="C1999" s="183"/>
      <c r="D1999" s="183"/>
      <c r="E1999" s="176"/>
      <c r="F1999" s="193"/>
      <c r="G1999" s="175"/>
      <c r="H1999" s="175"/>
      <c r="I1999" s="175"/>
      <c r="J1999" s="175"/>
      <c r="K1999" s="175"/>
      <c r="L1999" s="175"/>
      <c r="M1999" s="170"/>
      <c r="N1999" s="170"/>
      <c r="O1999" s="170"/>
      <c r="P1999" s="170"/>
      <c r="Q1999" s="170"/>
      <c r="R1999" s="170"/>
    </row>
    <row r="2000" spans="1:18" ht="13.15" customHeight="1" x14ac:dyDescent="0.2">
      <c r="A2000" s="175"/>
      <c r="B2000" s="175"/>
      <c r="C2000" s="183"/>
      <c r="D2000" s="183"/>
      <c r="E2000" s="176"/>
      <c r="F2000" s="193"/>
      <c r="G2000" s="175"/>
      <c r="H2000" s="175"/>
      <c r="I2000" s="175"/>
      <c r="J2000" s="175"/>
      <c r="K2000" s="175"/>
      <c r="L2000" s="175"/>
      <c r="M2000" s="170"/>
      <c r="N2000" s="170"/>
      <c r="O2000" s="170"/>
      <c r="P2000" s="170"/>
      <c r="Q2000" s="170"/>
      <c r="R2000" s="170"/>
    </row>
    <row r="2001" spans="1:18" ht="13.15" customHeight="1" x14ac:dyDescent="0.2">
      <c r="A2001" s="175"/>
      <c r="B2001" s="175"/>
      <c r="C2001" s="183"/>
      <c r="D2001" s="183"/>
      <c r="E2001" s="176"/>
      <c r="F2001" s="193"/>
      <c r="G2001" s="175"/>
      <c r="H2001" s="175"/>
      <c r="I2001" s="175"/>
      <c r="J2001" s="175"/>
      <c r="K2001" s="175"/>
      <c r="L2001" s="175"/>
      <c r="M2001" s="170"/>
      <c r="N2001" s="170"/>
      <c r="O2001" s="170"/>
      <c r="P2001" s="170"/>
      <c r="Q2001" s="170"/>
      <c r="R2001" s="170"/>
    </row>
    <row r="2002" spans="1:18" ht="13.15" customHeight="1" x14ac:dyDescent="0.2">
      <c r="A2002" s="175"/>
      <c r="B2002" s="175"/>
      <c r="C2002" s="183"/>
      <c r="D2002" s="183"/>
      <c r="E2002" s="176"/>
      <c r="F2002" s="193"/>
      <c r="G2002" s="175"/>
      <c r="H2002" s="175"/>
      <c r="I2002" s="175"/>
      <c r="J2002" s="175"/>
      <c r="K2002" s="175"/>
      <c r="L2002" s="175"/>
      <c r="M2002" s="170"/>
      <c r="N2002" s="170"/>
      <c r="O2002" s="170"/>
      <c r="P2002" s="170"/>
      <c r="Q2002" s="170"/>
      <c r="R2002" s="170"/>
    </row>
    <row r="2003" spans="1:18" ht="13.15" customHeight="1" x14ac:dyDescent="0.2">
      <c r="A2003" s="175"/>
      <c r="B2003" s="175"/>
      <c r="C2003" s="183"/>
      <c r="D2003" s="183"/>
      <c r="E2003" s="176"/>
      <c r="F2003" s="193"/>
      <c r="G2003" s="175"/>
      <c r="H2003" s="175"/>
      <c r="I2003" s="175"/>
      <c r="J2003" s="175"/>
      <c r="K2003" s="175"/>
      <c r="L2003" s="175"/>
      <c r="M2003" s="170"/>
      <c r="N2003" s="170"/>
      <c r="O2003" s="170"/>
      <c r="P2003" s="170"/>
      <c r="Q2003" s="170"/>
      <c r="R2003" s="170"/>
    </row>
    <row r="2004" spans="1:18" ht="13.15" customHeight="1" x14ac:dyDescent="0.2">
      <c r="A2004" s="175"/>
      <c r="B2004" s="175"/>
      <c r="C2004" s="183"/>
      <c r="D2004" s="183"/>
      <c r="E2004" s="176"/>
      <c r="F2004" s="193"/>
      <c r="G2004" s="175"/>
      <c r="H2004" s="175"/>
      <c r="I2004" s="175"/>
      <c r="J2004" s="175"/>
      <c r="K2004" s="175"/>
      <c r="L2004" s="175"/>
      <c r="M2004" s="170"/>
      <c r="N2004" s="170"/>
      <c r="O2004" s="170"/>
      <c r="P2004" s="170"/>
      <c r="Q2004" s="170"/>
      <c r="R2004" s="170"/>
    </row>
    <row r="2005" spans="1:18" ht="13.15" customHeight="1" x14ac:dyDescent="0.2">
      <c r="A2005" s="175"/>
      <c r="B2005" s="175"/>
      <c r="C2005" s="183"/>
      <c r="D2005" s="183"/>
      <c r="E2005" s="176"/>
      <c r="F2005" s="193"/>
      <c r="G2005" s="175"/>
      <c r="H2005" s="175"/>
      <c r="I2005" s="175"/>
      <c r="J2005" s="175"/>
      <c r="K2005" s="175"/>
      <c r="L2005" s="175"/>
      <c r="M2005" s="170"/>
      <c r="N2005" s="170"/>
      <c r="O2005" s="170"/>
      <c r="P2005" s="170"/>
      <c r="Q2005" s="170"/>
      <c r="R2005" s="170"/>
    </row>
    <row r="2006" spans="1:18" ht="13.15" customHeight="1" x14ac:dyDescent="0.2">
      <c r="A2006" s="175"/>
      <c r="B2006" s="175"/>
      <c r="C2006" s="183"/>
      <c r="D2006" s="183"/>
      <c r="E2006" s="176"/>
      <c r="F2006" s="193"/>
      <c r="G2006" s="175"/>
      <c r="H2006" s="175"/>
      <c r="I2006" s="175"/>
      <c r="J2006" s="175"/>
      <c r="K2006" s="175"/>
      <c r="L2006" s="175"/>
      <c r="M2006" s="170"/>
      <c r="N2006" s="170"/>
      <c r="O2006" s="170"/>
      <c r="P2006" s="170"/>
      <c r="Q2006" s="170"/>
      <c r="R2006" s="170"/>
    </row>
    <row r="2007" spans="1:18" ht="13.15" customHeight="1" x14ac:dyDescent="0.2">
      <c r="A2007" s="175"/>
      <c r="B2007" s="175"/>
      <c r="C2007" s="183"/>
      <c r="D2007" s="183"/>
      <c r="E2007" s="176"/>
      <c r="F2007" s="193"/>
      <c r="G2007" s="175"/>
      <c r="H2007" s="175"/>
      <c r="I2007" s="175"/>
      <c r="J2007" s="175"/>
      <c r="K2007" s="175"/>
      <c r="L2007" s="175"/>
      <c r="M2007" s="170"/>
      <c r="N2007" s="170"/>
      <c r="O2007" s="170"/>
      <c r="P2007" s="170"/>
      <c r="Q2007" s="170"/>
      <c r="R2007" s="170"/>
    </row>
    <row r="2008" spans="1:18" ht="13.15" customHeight="1" x14ac:dyDescent="0.2">
      <c r="A2008" s="175"/>
      <c r="B2008" s="175"/>
      <c r="C2008" s="183"/>
      <c r="D2008" s="183"/>
      <c r="E2008" s="176"/>
      <c r="F2008" s="193"/>
      <c r="G2008" s="175"/>
      <c r="H2008" s="175"/>
      <c r="I2008" s="175"/>
      <c r="J2008" s="175"/>
      <c r="K2008" s="175"/>
      <c r="L2008" s="175"/>
      <c r="M2008" s="170"/>
      <c r="N2008" s="170"/>
      <c r="O2008" s="170"/>
      <c r="P2008" s="170"/>
      <c r="Q2008" s="170"/>
      <c r="R2008" s="170"/>
    </row>
    <row r="2009" spans="1:18" ht="13.15" customHeight="1" x14ac:dyDescent="0.2">
      <c r="A2009" s="175"/>
      <c r="B2009" s="175"/>
      <c r="C2009" s="183"/>
      <c r="D2009" s="183"/>
      <c r="E2009" s="176"/>
      <c r="F2009" s="193"/>
      <c r="G2009" s="175"/>
      <c r="H2009" s="175"/>
      <c r="I2009" s="175"/>
      <c r="J2009" s="175"/>
      <c r="K2009" s="175"/>
      <c r="L2009" s="175"/>
      <c r="M2009" s="170"/>
      <c r="N2009" s="170"/>
      <c r="O2009" s="170"/>
      <c r="P2009" s="170"/>
      <c r="Q2009" s="170"/>
      <c r="R2009" s="170"/>
    </row>
    <row r="2010" spans="1:18" ht="13.15" customHeight="1" x14ac:dyDescent="0.2">
      <c r="A2010" s="175"/>
      <c r="B2010" s="175"/>
      <c r="C2010" s="183"/>
      <c r="D2010" s="183"/>
      <c r="E2010" s="176"/>
      <c r="F2010" s="193"/>
      <c r="G2010" s="175"/>
      <c r="H2010" s="175"/>
      <c r="I2010" s="175"/>
      <c r="J2010" s="175"/>
      <c r="K2010" s="175"/>
      <c r="L2010" s="175"/>
      <c r="M2010" s="170"/>
      <c r="N2010" s="170"/>
      <c r="O2010" s="170"/>
      <c r="P2010" s="170"/>
      <c r="Q2010" s="170"/>
      <c r="R2010" s="170"/>
    </row>
    <row r="2011" spans="1:18" ht="13.15" customHeight="1" x14ac:dyDescent="0.2">
      <c r="A2011" s="175"/>
      <c r="B2011" s="175"/>
      <c r="C2011" s="183"/>
      <c r="D2011" s="183"/>
      <c r="E2011" s="176"/>
      <c r="F2011" s="193"/>
      <c r="G2011" s="175"/>
      <c r="H2011" s="175"/>
      <c r="I2011" s="175"/>
      <c r="J2011" s="175"/>
      <c r="K2011" s="175"/>
      <c r="L2011" s="175"/>
      <c r="M2011" s="170"/>
      <c r="N2011" s="170"/>
      <c r="O2011" s="170"/>
      <c r="P2011" s="170"/>
      <c r="Q2011" s="170"/>
      <c r="R2011" s="170"/>
    </row>
    <row r="2012" spans="1:18" ht="13.15" customHeight="1" x14ac:dyDescent="0.2">
      <c r="A2012" s="175"/>
      <c r="B2012" s="175"/>
      <c r="C2012" s="183"/>
      <c r="D2012" s="183"/>
      <c r="E2012" s="176"/>
      <c r="F2012" s="193"/>
      <c r="G2012" s="175"/>
      <c r="H2012" s="175"/>
      <c r="I2012" s="175"/>
      <c r="J2012" s="175"/>
      <c r="K2012" s="175"/>
      <c r="L2012" s="175"/>
      <c r="M2012" s="170"/>
      <c r="N2012" s="170"/>
      <c r="O2012" s="170"/>
      <c r="P2012" s="170"/>
      <c r="Q2012" s="170"/>
      <c r="R2012" s="170"/>
    </row>
    <row r="2013" spans="1:18" ht="13.15" customHeight="1" x14ac:dyDescent="0.2">
      <c r="A2013" s="175"/>
      <c r="B2013" s="175"/>
      <c r="C2013" s="183"/>
      <c r="D2013" s="183"/>
      <c r="E2013" s="176"/>
      <c r="F2013" s="193"/>
      <c r="G2013" s="175"/>
      <c r="H2013" s="175"/>
      <c r="I2013" s="175"/>
      <c r="J2013" s="175"/>
      <c r="K2013" s="175"/>
      <c r="L2013" s="175"/>
      <c r="M2013" s="170"/>
      <c r="N2013" s="170"/>
      <c r="O2013" s="170"/>
      <c r="P2013" s="170"/>
      <c r="Q2013" s="170"/>
      <c r="R2013" s="170"/>
    </row>
    <row r="2014" spans="1:18" ht="13.15" customHeight="1" x14ac:dyDescent="0.2">
      <c r="A2014" s="175"/>
      <c r="B2014" s="175"/>
      <c r="C2014" s="183"/>
      <c r="D2014" s="183"/>
      <c r="E2014" s="176"/>
      <c r="F2014" s="193"/>
      <c r="G2014" s="175"/>
      <c r="H2014" s="175"/>
      <c r="I2014" s="175"/>
      <c r="J2014" s="175"/>
      <c r="K2014" s="175"/>
      <c r="L2014" s="175"/>
      <c r="M2014" s="170"/>
      <c r="N2014" s="170"/>
      <c r="O2014" s="170"/>
      <c r="P2014" s="170"/>
      <c r="Q2014" s="170"/>
      <c r="R2014" s="170"/>
    </row>
    <row r="2015" spans="1:18" ht="13.15" customHeight="1" x14ac:dyDescent="0.2">
      <c r="A2015" s="175"/>
      <c r="B2015" s="175"/>
      <c r="C2015" s="183"/>
      <c r="D2015" s="183"/>
      <c r="E2015" s="176"/>
      <c r="F2015" s="193"/>
      <c r="G2015" s="175"/>
      <c r="H2015" s="175"/>
      <c r="I2015" s="175"/>
      <c r="J2015" s="175"/>
      <c r="K2015" s="175"/>
      <c r="L2015" s="175"/>
      <c r="M2015" s="170"/>
      <c r="N2015" s="170"/>
      <c r="O2015" s="170"/>
      <c r="P2015" s="170"/>
      <c r="Q2015" s="170"/>
      <c r="R2015" s="170"/>
    </row>
    <row r="2016" spans="1:18" x14ac:dyDescent="0.2">
      <c r="A2016" s="175"/>
      <c r="B2016" s="175"/>
      <c r="C2016" s="183"/>
      <c r="D2016" s="183"/>
      <c r="E2016" s="176"/>
      <c r="F2016" s="193"/>
      <c r="G2016" s="175"/>
      <c r="H2016" s="175"/>
      <c r="I2016" s="175"/>
      <c r="J2016" s="175"/>
      <c r="K2016" s="175"/>
      <c r="L2016" s="175"/>
      <c r="M2016" s="170"/>
      <c r="N2016" s="170"/>
      <c r="O2016" s="170"/>
      <c r="P2016" s="170"/>
      <c r="Q2016" s="170"/>
      <c r="R2016" s="170"/>
    </row>
    <row r="2017" spans="1:18" x14ac:dyDescent="0.2">
      <c r="A2017" s="175"/>
      <c r="B2017" s="175"/>
      <c r="C2017" s="183"/>
      <c r="D2017" s="183"/>
      <c r="E2017" s="176"/>
      <c r="F2017" s="193"/>
      <c r="G2017" s="175"/>
      <c r="H2017" s="175"/>
      <c r="I2017" s="175"/>
      <c r="J2017" s="175"/>
      <c r="K2017" s="175"/>
      <c r="L2017" s="175"/>
      <c r="M2017" s="170"/>
      <c r="N2017" s="170"/>
      <c r="O2017" s="170"/>
      <c r="P2017" s="170"/>
      <c r="Q2017" s="170"/>
      <c r="R2017" s="170"/>
    </row>
    <row r="2018" spans="1:18" x14ac:dyDescent="0.2">
      <c r="A2018" s="175"/>
      <c r="B2018" s="175"/>
      <c r="C2018" s="183"/>
      <c r="D2018" s="183"/>
      <c r="E2018" s="176"/>
      <c r="F2018" s="193"/>
      <c r="G2018" s="175"/>
      <c r="H2018" s="175"/>
      <c r="I2018" s="175"/>
      <c r="J2018" s="175"/>
      <c r="K2018" s="175"/>
      <c r="L2018" s="175"/>
      <c r="M2018" s="170"/>
      <c r="N2018" s="170"/>
      <c r="O2018" s="170"/>
      <c r="P2018" s="170"/>
      <c r="Q2018" s="170"/>
      <c r="R2018" s="170"/>
    </row>
    <row r="2019" spans="1:18" x14ac:dyDescent="0.2">
      <c r="A2019" s="175"/>
      <c r="B2019" s="175"/>
      <c r="C2019" s="183"/>
      <c r="D2019" s="183"/>
      <c r="E2019" s="176"/>
      <c r="F2019" s="193"/>
      <c r="G2019" s="175"/>
      <c r="H2019" s="175"/>
      <c r="I2019" s="175"/>
      <c r="J2019" s="175"/>
      <c r="K2019" s="175"/>
      <c r="L2019" s="175"/>
      <c r="M2019" s="170"/>
      <c r="N2019" s="170"/>
      <c r="O2019" s="170"/>
      <c r="P2019" s="170"/>
      <c r="Q2019" s="170"/>
      <c r="R2019" s="170"/>
    </row>
    <row r="2020" spans="1:18" x14ac:dyDescent="0.2">
      <c r="A2020" s="175"/>
      <c r="B2020" s="175"/>
      <c r="C2020" s="183"/>
      <c r="D2020" s="183"/>
      <c r="E2020" s="176"/>
      <c r="F2020" s="193"/>
      <c r="G2020" s="175"/>
      <c r="H2020" s="175"/>
      <c r="I2020" s="175"/>
      <c r="J2020" s="175"/>
      <c r="K2020" s="175"/>
      <c r="L2020" s="175"/>
      <c r="M2020" s="170"/>
      <c r="N2020" s="170"/>
      <c r="O2020" s="170"/>
      <c r="P2020" s="170"/>
      <c r="Q2020" s="170"/>
      <c r="R2020" s="170"/>
    </row>
    <row r="2021" spans="1:18" x14ac:dyDescent="0.2">
      <c r="A2021" s="175"/>
      <c r="B2021" s="175"/>
      <c r="C2021" s="183"/>
      <c r="D2021" s="183"/>
      <c r="E2021" s="176"/>
      <c r="F2021" s="193"/>
      <c r="G2021" s="175"/>
      <c r="H2021" s="175"/>
      <c r="I2021" s="175"/>
      <c r="J2021" s="175"/>
      <c r="K2021" s="175"/>
      <c r="L2021" s="175"/>
      <c r="M2021" s="170"/>
      <c r="N2021" s="170"/>
      <c r="O2021" s="170"/>
      <c r="P2021" s="170"/>
      <c r="Q2021" s="170"/>
      <c r="R2021" s="170"/>
    </row>
    <row r="2022" spans="1:18" x14ac:dyDescent="0.2">
      <c r="A2022" s="175"/>
      <c r="B2022" s="175"/>
      <c r="C2022" s="183"/>
      <c r="D2022" s="183"/>
      <c r="E2022" s="176"/>
      <c r="F2022" s="193"/>
      <c r="G2022" s="175"/>
      <c r="H2022" s="175"/>
      <c r="I2022" s="175"/>
      <c r="J2022" s="175"/>
      <c r="K2022" s="175"/>
      <c r="L2022" s="175"/>
      <c r="M2022" s="170"/>
      <c r="N2022" s="170"/>
      <c r="O2022" s="170"/>
      <c r="P2022" s="170"/>
      <c r="Q2022" s="170"/>
      <c r="R2022" s="170"/>
    </row>
    <row r="2023" spans="1:18" ht="13.15" customHeight="1" x14ac:dyDescent="0.2">
      <c r="A2023" s="175"/>
      <c r="B2023" s="175"/>
      <c r="C2023" s="183"/>
      <c r="D2023" s="183"/>
      <c r="E2023" s="176"/>
      <c r="F2023" s="193"/>
      <c r="G2023" s="175"/>
      <c r="H2023" s="175"/>
      <c r="I2023" s="175"/>
      <c r="J2023" s="175"/>
      <c r="K2023" s="175"/>
      <c r="L2023" s="175"/>
      <c r="M2023" s="170"/>
      <c r="N2023" s="170"/>
      <c r="O2023" s="170"/>
      <c r="P2023" s="170"/>
      <c r="Q2023" s="170"/>
      <c r="R2023" s="170"/>
    </row>
    <row r="2024" spans="1:18" ht="13.15" customHeight="1" x14ac:dyDescent="0.2">
      <c r="A2024" s="175"/>
      <c r="B2024" s="175"/>
      <c r="C2024" s="183"/>
      <c r="D2024" s="183"/>
      <c r="E2024" s="176"/>
      <c r="F2024" s="193"/>
      <c r="G2024" s="175"/>
      <c r="H2024" s="175"/>
      <c r="I2024" s="175"/>
      <c r="J2024" s="175"/>
      <c r="K2024" s="175"/>
      <c r="L2024" s="175"/>
      <c r="M2024" s="170"/>
      <c r="N2024" s="170"/>
      <c r="O2024" s="170"/>
      <c r="P2024" s="170"/>
      <c r="Q2024" s="170"/>
      <c r="R2024" s="170"/>
    </row>
    <row r="2025" spans="1:18" ht="13.15" customHeight="1" x14ac:dyDescent="0.2">
      <c r="A2025" s="175"/>
      <c r="B2025" s="175"/>
      <c r="C2025" s="183"/>
      <c r="D2025" s="183"/>
      <c r="E2025" s="176"/>
      <c r="F2025" s="193"/>
      <c r="G2025" s="175"/>
      <c r="H2025" s="175"/>
      <c r="I2025" s="175"/>
      <c r="J2025" s="175"/>
      <c r="K2025" s="175"/>
      <c r="L2025" s="175"/>
      <c r="M2025" s="170"/>
      <c r="N2025" s="170"/>
      <c r="O2025" s="170"/>
      <c r="P2025" s="170"/>
      <c r="Q2025" s="170"/>
      <c r="R2025" s="170"/>
    </row>
    <row r="2026" spans="1:18" ht="13.15" customHeight="1" x14ac:dyDescent="0.2">
      <c r="A2026" s="175"/>
      <c r="B2026" s="175"/>
      <c r="C2026" s="183"/>
      <c r="D2026" s="183"/>
      <c r="E2026" s="176"/>
      <c r="F2026" s="193"/>
      <c r="G2026" s="175"/>
      <c r="H2026" s="175"/>
      <c r="I2026" s="175"/>
      <c r="J2026" s="175"/>
      <c r="K2026" s="175"/>
      <c r="L2026" s="175"/>
      <c r="M2026" s="170"/>
      <c r="N2026" s="170"/>
      <c r="O2026" s="170"/>
      <c r="P2026" s="170"/>
      <c r="Q2026" s="170"/>
      <c r="R2026" s="170"/>
    </row>
    <row r="2027" spans="1:18" ht="13.15" customHeight="1" x14ac:dyDescent="0.2">
      <c r="A2027" s="175"/>
      <c r="B2027" s="175"/>
      <c r="C2027" s="183"/>
      <c r="D2027" s="183"/>
      <c r="E2027" s="176"/>
      <c r="F2027" s="193"/>
      <c r="G2027" s="175"/>
      <c r="H2027" s="175"/>
      <c r="I2027" s="175"/>
      <c r="J2027" s="175"/>
      <c r="K2027" s="175"/>
      <c r="L2027" s="175"/>
      <c r="M2027" s="170"/>
      <c r="N2027" s="170"/>
      <c r="O2027" s="170"/>
      <c r="P2027" s="170"/>
      <c r="Q2027" s="170"/>
      <c r="R2027" s="170"/>
    </row>
    <row r="2028" spans="1:18" ht="13.15" customHeight="1" x14ac:dyDescent="0.2">
      <c r="A2028" s="175"/>
      <c r="B2028" s="175"/>
      <c r="C2028" s="183"/>
      <c r="D2028" s="183"/>
      <c r="E2028" s="176"/>
      <c r="F2028" s="193"/>
      <c r="G2028" s="175"/>
      <c r="H2028" s="175"/>
      <c r="I2028" s="175"/>
      <c r="J2028" s="175"/>
      <c r="K2028" s="175"/>
      <c r="L2028" s="175"/>
      <c r="M2028" s="170"/>
      <c r="N2028" s="170"/>
      <c r="O2028" s="170"/>
      <c r="P2028" s="170"/>
      <c r="Q2028" s="170"/>
      <c r="R2028" s="170"/>
    </row>
    <row r="2029" spans="1:18" ht="13.15" customHeight="1" x14ac:dyDescent="0.2">
      <c r="A2029" s="175"/>
      <c r="B2029" s="175"/>
      <c r="C2029" s="183"/>
      <c r="D2029" s="183"/>
      <c r="E2029" s="176"/>
      <c r="F2029" s="193"/>
      <c r="G2029" s="175"/>
      <c r="H2029" s="175"/>
      <c r="I2029" s="175"/>
      <c r="J2029" s="175"/>
      <c r="K2029" s="175"/>
      <c r="L2029" s="175"/>
      <c r="M2029" s="170"/>
      <c r="N2029" s="170"/>
      <c r="O2029" s="170"/>
      <c r="P2029" s="170"/>
      <c r="Q2029" s="170"/>
      <c r="R2029" s="170"/>
    </row>
    <row r="2030" spans="1:18" ht="13.15" customHeight="1" x14ac:dyDescent="0.2">
      <c r="A2030" s="175"/>
      <c r="B2030" s="175"/>
      <c r="C2030" s="183"/>
      <c r="D2030" s="183"/>
      <c r="E2030" s="176"/>
      <c r="F2030" s="193"/>
      <c r="G2030" s="175"/>
      <c r="H2030" s="175"/>
      <c r="I2030" s="175"/>
      <c r="J2030" s="175"/>
      <c r="K2030" s="175"/>
      <c r="L2030" s="175"/>
      <c r="M2030" s="170"/>
      <c r="N2030" s="170"/>
      <c r="O2030" s="170"/>
      <c r="P2030" s="170"/>
      <c r="Q2030" s="170"/>
      <c r="R2030" s="170"/>
    </row>
    <row r="2031" spans="1:18" ht="13.15" customHeight="1" x14ac:dyDescent="0.2">
      <c r="A2031" s="175"/>
      <c r="B2031" s="175"/>
      <c r="C2031" s="183"/>
      <c r="D2031" s="183"/>
      <c r="E2031" s="176"/>
      <c r="F2031" s="193"/>
      <c r="G2031" s="175"/>
      <c r="H2031" s="175"/>
      <c r="I2031" s="175"/>
      <c r="J2031" s="175"/>
      <c r="K2031" s="175"/>
      <c r="L2031" s="175"/>
      <c r="M2031" s="170"/>
      <c r="N2031" s="170"/>
      <c r="O2031" s="170"/>
      <c r="P2031" s="170"/>
      <c r="Q2031" s="170"/>
      <c r="R2031" s="170"/>
    </row>
    <row r="2032" spans="1:18" ht="13.15" customHeight="1" x14ac:dyDescent="0.2">
      <c r="A2032" s="175"/>
      <c r="B2032" s="175"/>
      <c r="C2032" s="183"/>
      <c r="D2032" s="183"/>
      <c r="E2032" s="176"/>
      <c r="F2032" s="193"/>
      <c r="G2032" s="175"/>
      <c r="H2032" s="175"/>
      <c r="I2032" s="175"/>
      <c r="J2032" s="175"/>
      <c r="K2032" s="175"/>
      <c r="L2032" s="175"/>
      <c r="M2032" s="170"/>
      <c r="N2032" s="170"/>
      <c r="O2032" s="170"/>
      <c r="P2032" s="170"/>
      <c r="Q2032" s="170"/>
      <c r="R2032" s="170"/>
    </row>
    <row r="2033" spans="1:18" x14ac:dyDescent="0.2">
      <c r="A2033" s="175"/>
      <c r="B2033" s="175"/>
      <c r="C2033" s="183"/>
      <c r="D2033" s="183"/>
      <c r="E2033" s="176"/>
      <c r="F2033" s="193"/>
      <c r="G2033" s="175"/>
      <c r="H2033" s="175"/>
      <c r="I2033" s="175"/>
      <c r="J2033" s="175"/>
      <c r="K2033" s="175"/>
      <c r="L2033" s="175"/>
      <c r="M2033" s="170"/>
      <c r="N2033" s="170"/>
      <c r="O2033" s="170"/>
      <c r="P2033" s="170"/>
      <c r="Q2033" s="170"/>
      <c r="R2033" s="170"/>
    </row>
    <row r="2034" spans="1:18" x14ac:dyDescent="0.2">
      <c r="A2034" s="175"/>
      <c r="B2034" s="175"/>
      <c r="C2034" s="183"/>
      <c r="D2034" s="183"/>
      <c r="E2034" s="176"/>
      <c r="F2034" s="193"/>
      <c r="G2034" s="175"/>
      <c r="H2034" s="175"/>
      <c r="I2034" s="175"/>
      <c r="J2034" s="175"/>
      <c r="K2034" s="175"/>
      <c r="L2034" s="175"/>
      <c r="M2034" s="170"/>
      <c r="N2034" s="170"/>
      <c r="O2034" s="170"/>
      <c r="P2034" s="170"/>
      <c r="Q2034" s="170"/>
      <c r="R2034" s="170"/>
    </row>
    <row r="2035" spans="1:18" x14ac:dyDescent="0.2">
      <c r="A2035" s="175"/>
      <c r="B2035" s="175"/>
      <c r="C2035" s="183"/>
      <c r="D2035" s="183"/>
      <c r="E2035" s="176"/>
      <c r="F2035" s="193"/>
      <c r="G2035" s="175"/>
      <c r="H2035" s="175"/>
      <c r="I2035" s="175"/>
      <c r="J2035" s="175"/>
      <c r="K2035" s="175"/>
      <c r="L2035" s="175"/>
      <c r="M2035" s="170"/>
      <c r="N2035" s="170"/>
      <c r="O2035" s="170"/>
      <c r="P2035" s="170"/>
      <c r="Q2035" s="170"/>
      <c r="R2035" s="170"/>
    </row>
    <row r="2036" spans="1:18" s="170" customFormat="1" x14ac:dyDescent="0.2">
      <c r="A2036" s="175"/>
      <c r="B2036" s="175"/>
      <c r="C2036" s="183"/>
      <c r="D2036" s="183"/>
      <c r="E2036" s="176"/>
      <c r="F2036" s="193"/>
      <c r="G2036" s="175"/>
      <c r="H2036" s="175"/>
      <c r="I2036" s="175"/>
      <c r="J2036" s="175"/>
      <c r="K2036" s="175"/>
      <c r="L2036" s="175"/>
    </row>
    <row r="2037" spans="1:18" s="170" customFormat="1" x14ac:dyDescent="0.2">
      <c r="A2037" s="175"/>
      <c r="B2037" s="175"/>
      <c r="C2037" s="183"/>
      <c r="D2037" s="183"/>
      <c r="E2037" s="176"/>
      <c r="F2037" s="193"/>
      <c r="G2037" s="175"/>
      <c r="H2037" s="175"/>
      <c r="I2037" s="175"/>
      <c r="J2037" s="175"/>
      <c r="K2037" s="175"/>
      <c r="L2037" s="175"/>
    </row>
    <row r="2038" spans="1:18" s="170" customFormat="1" x14ac:dyDescent="0.2">
      <c r="A2038" s="175"/>
      <c r="B2038" s="175"/>
      <c r="C2038" s="183"/>
      <c r="D2038" s="183"/>
      <c r="E2038" s="176"/>
      <c r="F2038" s="193"/>
      <c r="G2038" s="175"/>
      <c r="H2038" s="175"/>
      <c r="I2038" s="175"/>
      <c r="J2038" s="175"/>
      <c r="K2038" s="175"/>
      <c r="L2038" s="175"/>
    </row>
    <row r="2039" spans="1:18" s="170" customFormat="1" x14ac:dyDescent="0.2">
      <c r="A2039" s="175"/>
      <c r="B2039" s="175"/>
      <c r="C2039" s="183"/>
      <c r="D2039" s="183"/>
      <c r="E2039" s="176"/>
      <c r="F2039" s="193"/>
      <c r="G2039" s="175"/>
      <c r="H2039" s="175"/>
      <c r="I2039" s="175"/>
      <c r="J2039" s="175"/>
      <c r="K2039" s="175"/>
      <c r="L2039" s="175"/>
    </row>
    <row r="2040" spans="1:18" s="170" customFormat="1" x14ac:dyDescent="0.2">
      <c r="A2040" s="175"/>
      <c r="B2040" s="175"/>
      <c r="C2040" s="183"/>
      <c r="D2040" s="183"/>
      <c r="E2040" s="176"/>
      <c r="F2040" s="193"/>
      <c r="G2040" s="175"/>
      <c r="H2040" s="175"/>
      <c r="I2040" s="175"/>
      <c r="J2040" s="175"/>
      <c r="K2040" s="175"/>
      <c r="L2040" s="175"/>
    </row>
    <row r="2041" spans="1:18" s="170" customFormat="1" x14ac:dyDescent="0.2">
      <c r="A2041" s="175"/>
      <c r="B2041" s="175"/>
      <c r="C2041" s="183"/>
      <c r="D2041" s="183"/>
      <c r="E2041" s="176"/>
      <c r="F2041" s="193"/>
      <c r="G2041" s="175"/>
      <c r="H2041" s="175"/>
      <c r="I2041" s="175"/>
      <c r="J2041" s="175"/>
      <c r="K2041" s="175"/>
      <c r="L2041" s="175"/>
    </row>
    <row r="2042" spans="1:18" s="170" customFormat="1" ht="13.15" customHeight="1" x14ac:dyDescent="0.2">
      <c r="A2042" s="175"/>
      <c r="B2042" s="175"/>
      <c r="C2042" s="183"/>
      <c r="D2042" s="183"/>
      <c r="E2042" s="176"/>
      <c r="F2042" s="193"/>
      <c r="G2042" s="175"/>
      <c r="H2042" s="175"/>
      <c r="I2042" s="175"/>
      <c r="J2042" s="175"/>
      <c r="K2042" s="175"/>
      <c r="L2042" s="175"/>
    </row>
    <row r="2043" spans="1:18" s="170" customFormat="1" ht="13.15" customHeight="1" x14ac:dyDescent="0.2">
      <c r="A2043" s="175"/>
      <c r="B2043" s="175"/>
      <c r="C2043" s="183"/>
      <c r="D2043" s="183"/>
      <c r="E2043" s="176"/>
      <c r="F2043" s="193"/>
      <c r="G2043" s="175"/>
      <c r="H2043" s="175"/>
      <c r="I2043" s="175"/>
      <c r="J2043" s="175"/>
      <c r="K2043" s="175"/>
      <c r="L2043" s="175"/>
    </row>
    <row r="2044" spans="1:18" s="170" customFormat="1" ht="13.15" customHeight="1" x14ac:dyDescent="0.2">
      <c r="A2044" s="175"/>
      <c r="B2044" s="175"/>
      <c r="C2044" s="183"/>
      <c r="D2044" s="183"/>
      <c r="E2044" s="176"/>
      <c r="F2044" s="193"/>
      <c r="G2044" s="175"/>
      <c r="H2044" s="175"/>
      <c r="I2044" s="175"/>
      <c r="J2044" s="175"/>
      <c r="K2044" s="175"/>
      <c r="L2044" s="175"/>
    </row>
    <row r="2045" spans="1:18" s="170" customFormat="1" ht="13.15" customHeight="1" x14ac:dyDescent="0.2">
      <c r="A2045" s="175"/>
      <c r="B2045" s="175"/>
      <c r="C2045" s="183"/>
      <c r="D2045" s="183"/>
      <c r="E2045" s="176"/>
      <c r="F2045" s="193"/>
      <c r="G2045" s="175"/>
      <c r="H2045" s="175"/>
      <c r="I2045" s="175"/>
      <c r="J2045" s="175"/>
      <c r="K2045" s="175"/>
      <c r="L2045" s="175"/>
    </row>
    <row r="2046" spans="1:18" s="170" customFormat="1" ht="13.15" customHeight="1" x14ac:dyDescent="0.2">
      <c r="A2046" s="175"/>
      <c r="B2046" s="175"/>
      <c r="C2046" s="183"/>
      <c r="D2046" s="183"/>
      <c r="E2046" s="176"/>
      <c r="F2046" s="193"/>
      <c r="G2046" s="175"/>
      <c r="H2046" s="175"/>
      <c r="I2046" s="175"/>
      <c r="J2046" s="175"/>
      <c r="K2046" s="175"/>
      <c r="L2046" s="175"/>
    </row>
    <row r="2047" spans="1:18" s="170" customFormat="1" x14ac:dyDescent="0.2">
      <c r="A2047" s="175"/>
      <c r="B2047" s="175"/>
      <c r="C2047" s="183"/>
      <c r="D2047" s="183"/>
      <c r="E2047" s="176"/>
      <c r="F2047" s="193"/>
      <c r="G2047" s="175"/>
      <c r="H2047" s="175"/>
      <c r="I2047" s="175"/>
      <c r="J2047" s="175"/>
      <c r="K2047" s="175"/>
      <c r="L2047" s="175"/>
    </row>
    <row r="2048" spans="1:18" s="170" customFormat="1" ht="13.15" customHeight="1" x14ac:dyDescent="0.2">
      <c r="A2048" s="175"/>
      <c r="B2048" s="175"/>
      <c r="C2048" s="183"/>
      <c r="D2048" s="183"/>
      <c r="E2048" s="176"/>
      <c r="F2048" s="193"/>
      <c r="G2048" s="175"/>
      <c r="H2048" s="175"/>
      <c r="I2048" s="175"/>
      <c r="J2048" s="175"/>
      <c r="K2048" s="175"/>
      <c r="L2048" s="175"/>
    </row>
    <row r="2049" spans="1:12" s="170" customFormat="1" ht="13.15" customHeight="1" x14ac:dyDescent="0.2">
      <c r="A2049" s="175"/>
      <c r="B2049" s="175"/>
      <c r="C2049" s="183"/>
      <c r="D2049" s="183"/>
      <c r="E2049" s="176"/>
      <c r="F2049" s="193"/>
      <c r="G2049" s="175"/>
      <c r="H2049" s="175"/>
      <c r="I2049" s="175"/>
      <c r="J2049" s="175"/>
      <c r="K2049" s="175"/>
      <c r="L2049" s="175"/>
    </row>
    <row r="2050" spans="1:12" s="170" customFormat="1" ht="13.15" customHeight="1" x14ac:dyDescent="0.2">
      <c r="A2050" s="175"/>
      <c r="B2050" s="175"/>
      <c r="C2050" s="183"/>
      <c r="D2050" s="183"/>
      <c r="E2050" s="176"/>
      <c r="F2050" s="193"/>
      <c r="G2050" s="175"/>
      <c r="H2050" s="175"/>
      <c r="I2050" s="175"/>
      <c r="J2050" s="175"/>
      <c r="K2050" s="175"/>
      <c r="L2050" s="175"/>
    </row>
    <row r="2051" spans="1:12" s="170" customFormat="1" ht="13.15" customHeight="1" x14ac:dyDescent="0.2">
      <c r="A2051" s="175"/>
      <c r="B2051" s="175"/>
      <c r="C2051" s="183"/>
      <c r="D2051" s="183"/>
      <c r="E2051" s="176"/>
      <c r="F2051" s="193"/>
      <c r="G2051" s="175"/>
      <c r="H2051" s="175"/>
      <c r="I2051" s="175"/>
      <c r="J2051" s="175"/>
      <c r="K2051" s="175"/>
      <c r="L2051" s="175"/>
    </row>
    <row r="2052" spans="1:12" s="170" customFormat="1" ht="13.15" customHeight="1" x14ac:dyDescent="0.2">
      <c r="A2052" s="175"/>
      <c r="B2052" s="175"/>
      <c r="C2052" s="183"/>
      <c r="D2052" s="183"/>
      <c r="E2052" s="176"/>
      <c r="F2052" s="193"/>
      <c r="G2052" s="175"/>
      <c r="H2052" s="175"/>
      <c r="I2052" s="175"/>
      <c r="J2052" s="175"/>
      <c r="K2052" s="175"/>
      <c r="L2052" s="175"/>
    </row>
    <row r="2053" spans="1:12" s="170" customFormat="1" ht="13.15" customHeight="1" x14ac:dyDescent="0.2">
      <c r="A2053" s="175"/>
      <c r="B2053" s="175"/>
      <c r="C2053" s="183"/>
      <c r="D2053" s="183"/>
      <c r="E2053" s="176"/>
      <c r="F2053" s="193"/>
      <c r="G2053" s="175"/>
      <c r="H2053" s="175"/>
      <c r="I2053" s="175"/>
      <c r="J2053" s="175"/>
      <c r="K2053" s="175"/>
      <c r="L2053" s="175"/>
    </row>
    <row r="2054" spans="1:12" s="170" customFormat="1" ht="13.15" customHeight="1" x14ac:dyDescent="0.2">
      <c r="A2054" s="175"/>
      <c r="B2054" s="175"/>
      <c r="C2054" s="183"/>
      <c r="D2054" s="183"/>
      <c r="E2054" s="176"/>
      <c r="F2054" s="193"/>
      <c r="G2054" s="175"/>
      <c r="H2054" s="175"/>
      <c r="I2054" s="175"/>
      <c r="J2054" s="175"/>
      <c r="K2054" s="175"/>
      <c r="L2054" s="175"/>
    </row>
    <row r="2055" spans="1:12" s="170" customFormat="1" ht="13.15" customHeight="1" x14ac:dyDescent="0.2">
      <c r="A2055" s="175"/>
      <c r="B2055" s="175"/>
      <c r="C2055" s="183"/>
      <c r="D2055" s="183"/>
      <c r="E2055" s="176"/>
      <c r="F2055" s="193"/>
      <c r="G2055" s="175"/>
      <c r="H2055" s="175"/>
      <c r="I2055" s="175"/>
      <c r="J2055" s="175"/>
      <c r="K2055" s="175"/>
      <c r="L2055" s="175"/>
    </row>
    <row r="2056" spans="1:12" s="170" customFormat="1" ht="13.15" customHeight="1" x14ac:dyDescent="0.2">
      <c r="A2056" s="175"/>
      <c r="B2056" s="175"/>
      <c r="C2056" s="183"/>
      <c r="D2056" s="183"/>
      <c r="E2056" s="176"/>
      <c r="F2056" s="193"/>
      <c r="G2056" s="175"/>
      <c r="H2056" s="175"/>
      <c r="I2056" s="175"/>
      <c r="J2056" s="175"/>
      <c r="K2056" s="175"/>
      <c r="L2056" s="175"/>
    </row>
    <row r="2057" spans="1:12" s="170" customFormat="1" ht="13.15" customHeight="1" x14ac:dyDescent="0.2">
      <c r="A2057" s="175"/>
      <c r="B2057" s="175"/>
      <c r="C2057" s="183"/>
      <c r="D2057" s="183"/>
      <c r="E2057" s="176"/>
      <c r="F2057" s="193"/>
      <c r="G2057" s="175"/>
      <c r="H2057" s="175"/>
      <c r="I2057" s="175"/>
      <c r="J2057" s="175"/>
      <c r="K2057" s="175"/>
      <c r="L2057" s="175"/>
    </row>
    <row r="2058" spans="1:12" s="170" customFormat="1" ht="13.15" customHeight="1" x14ac:dyDescent="0.2">
      <c r="A2058" s="175"/>
      <c r="B2058" s="175"/>
      <c r="C2058" s="183"/>
      <c r="D2058" s="183"/>
      <c r="E2058" s="176"/>
      <c r="F2058" s="193"/>
      <c r="G2058" s="175"/>
      <c r="H2058" s="175"/>
      <c r="I2058" s="175"/>
      <c r="J2058" s="175"/>
      <c r="K2058" s="175"/>
      <c r="L2058" s="175"/>
    </row>
    <row r="2059" spans="1:12" s="170" customFormat="1" ht="13.15" customHeight="1" x14ac:dyDescent="0.2">
      <c r="A2059" s="175"/>
      <c r="B2059" s="175"/>
      <c r="C2059" s="183"/>
      <c r="D2059" s="183"/>
      <c r="E2059" s="176"/>
      <c r="F2059" s="193"/>
      <c r="G2059" s="175"/>
      <c r="H2059" s="175"/>
      <c r="I2059" s="175"/>
      <c r="J2059" s="175"/>
      <c r="K2059" s="175"/>
      <c r="L2059" s="175"/>
    </row>
    <row r="2060" spans="1:12" s="170" customFormat="1" ht="13.15" customHeight="1" x14ac:dyDescent="0.2">
      <c r="A2060" s="175"/>
      <c r="B2060" s="175"/>
      <c r="C2060" s="183"/>
      <c r="D2060" s="183"/>
      <c r="E2060" s="176"/>
      <c r="F2060" s="193"/>
      <c r="G2060" s="175"/>
      <c r="H2060" s="175"/>
      <c r="I2060" s="175"/>
      <c r="J2060" s="175"/>
      <c r="K2060" s="175"/>
      <c r="L2060" s="175"/>
    </row>
    <row r="2061" spans="1:12" s="170" customFormat="1" ht="13.15" customHeight="1" x14ac:dyDescent="0.2">
      <c r="A2061" s="175"/>
      <c r="B2061" s="175"/>
      <c r="C2061" s="183"/>
      <c r="D2061" s="183"/>
      <c r="E2061" s="176"/>
      <c r="F2061" s="193"/>
      <c r="G2061" s="175"/>
      <c r="H2061" s="175"/>
      <c r="I2061" s="175"/>
      <c r="J2061" s="175"/>
      <c r="K2061" s="175"/>
      <c r="L2061" s="175"/>
    </row>
    <row r="2062" spans="1:12" s="170" customFormat="1" ht="13.15" customHeight="1" x14ac:dyDescent="0.2">
      <c r="A2062" s="175"/>
      <c r="B2062" s="175"/>
      <c r="C2062" s="183"/>
      <c r="D2062" s="183"/>
      <c r="E2062" s="176"/>
      <c r="F2062" s="193"/>
      <c r="G2062" s="175"/>
      <c r="H2062" s="175"/>
      <c r="I2062" s="175"/>
      <c r="J2062" s="175"/>
      <c r="K2062" s="175"/>
      <c r="L2062" s="175"/>
    </row>
    <row r="2063" spans="1:12" s="170" customFormat="1" ht="13.15" customHeight="1" x14ac:dyDescent="0.2">
      <c r="A2063" s="175"/>
      <c r="B2063" s="175"/>
      <c r="C2063" s="183"/>
      <c r="D2063" s="183"/>
      <c r="E2063" s="176"/>
      <c r="F2063" s="193"/>
      <c r="G2063" s="175"/>
      <c r="H2063" s="175"/>
      <c r="I2063" s="175"/>
      <c r="J2063" s="175"/>
      <c r="K2063" s="175"/>
      <c r="L2063" s="175"/>
    </row>
    <row r="2064" spans="1:12" s="170" customFormat="1" ht="13.15" customHeight="1" x14ac:dyDescent="0.2">
      <c r="A2064" s="175"/>
      <c r="B2064" s="175"/>
      <c r="C2064" s="183"/>
      <c r="D2064" s="183"/>
      <c r="E2064" s="176"/>
      <c r="F2064" s="193"/>
      <c r="G2064" s="175"/>
      <c r="H2064" s="175"/>
      <c r="I2064" s="175"/>
      <c r="J2064" s="175"/>
      <c r="K2064" s="175"/>
      <c r="L2064" s="175"/>
    </row>
    <row r="2065" spans="1:18" s="170" customFormat="1" ht="13.15" customHeight="1" x14ac:dyDescent="0.2">
      <c r="A2065" s="175"/>
      <c r="B2065" s="175"/>
      <c r="C2065" s="183"/>
      <c r="D2065" s="183"/>
      <c r="E2065" s="176"/>
      <c r="F2065" s="193"/>
      <c r="G2065" s="175"/>
      <c r="H2065" s="175"/>
      <c r="I2065" s="175"/>
      <c r="J2065" s="175"/>
      <c r="K2065" s="175"/>
      <c r="L2065" s="175"/>
    </row>
    <row r="2066" spans="1:18" s="170" customFormat="1" ht="13.15" customHeight="1" x14ac:dyDescent="0.2">
      <c r="A2066" s="175"/>
      <c r="B2066" s="175"/>
      <c r="C2066" s="183"/>
      <c r="D2066" s="183"/>
      <c r="E2066" s="176"/>
      <c r="F2066" s="193"/>
      <c r="G2066" s="175"/>
      <c r="H2066" s="175"/>
      <c r="I2066" s="175"/>
      <c r="J2066" s="175"/>
      <c r="K2066" s="175"/>
      <c r="L2066" s="175"/>
    </row>
    <row r="2067" spans="1:18" s="170" customFormat="1" ht="13.15" customHeight="1" x14ac:dyDescent="0.2">
      <c r="A2067" s="175"/>
      <c r="B2067" s="175"/>
      <c r="C2067" s="183"/>
      <c r="D2067" s="183"/>
      <c r="E2067" s="176"/>
      <c r="F2067" s="193"/>
      <c r="G2067" s="175"/>
      <c r="H2067" s="175"/>
      <c r="I2067" s="175"/>
      <c r="J2067" s="175"/>
      <c r="K2067" s="175"/>
      <c r="L2067" s="175"/>
    </row>
    <row r="2068" spans="1:18" s="170" customFormat="1" ht="13.15" customHeight="1" x14ac:dyDescent="0.2">
      <c r="A2068" s="175"/>
      <c r="B2068" s="175"/>
      <c r="C2068" s="183"/>
      <c r="D2068" s="183"/>
      <c r="E2068" s="176"/>
      <c r="F2068" s="193"/>
      <c r="G2068" s="175"/>
      <c r="H2068" s="175"/>
      <c r="I2068" s="175"/>
      <c r="J2068" s="175"/>
      <c r="K2068" s="175"/>
      <c r="L2068" s="175"/>
    </row>
    <row r="2069" spans="1:18" s="170" customFormat="1" ht="13.15" customHeight="1" x14ac:dyDescent="0.2">
      <c r="A2069" s="175"/>
      <c r="B2069" s="175"/>
      <c r="C2069" s="183"/>
      <c r="D2069" s="183"/>
      <c r="E2069" s="176"/>
      <c r="F2069" s="193"/>
      <c r="G2069" s="175"/>
      <c r="H2069" s="175"/>
      <c r="I2069" s="175"/>
      <c r="J2069" s="175"/>
      <c r="K2069" s="175"/>
      <c r="L2069" s="175"/>
    </row>
    <row r="2070" spans="1:18" s="170" customFormat="1" ht="13.15" customHeight="1" x14ac:dyDescent="0.2">
      <c r="A2070" s="175"/>
      <c r="B2070" s="175"/>
      <c r="C2070" s="183"/>
      <c r="D2070" s="183"/>
      <c r="E2070" s="176"/>
      <c r="F2070" s="193"/>
      <c r="G2070" s="175"/>
      <c r="H2070" s="175"/>
      <c r="I2070" s="175"/>
      <c r="J2070" s="175"/>
      <c r="K2070" s="175"/>
      <c r="L2070" s="175"/>
    </row>
    <row r="2071" spans="1:18" s="170" customFormat="1" ht="13.15" customHeight="1" x14ac:dyDescent="0.2">
      <c r="A2071" s="175"/>
      <c r="B2071" s="175"/>
      <c r="C2071" s="183"/>
      <c r="D2071" s="183"/>
      <c r="E2071" s="176"/>
      <c r="F2071" s="193"/>
      <c r="G2071" s="175"/>
      <c r="H2071" s="175"/>
      <c r="I2071" s="175"/>
      <c r="J2071" s="175"/>
      <c r="K2071" s="175"/>
      <c r="L2071" s="175"/>
    </row>
    <row r="2072" spans="1:18" s="170" customFormat="1" ht="13.15" customHeight="1" x14ac:dyDescent="0.2">
      <c r="A2072" s="175"/>
      <c r="B2072" s="175"/>
      <c r="C2072" s="183"/>
      <c r="D2072" s="183"/>
      <c r="E2072" s="176"/>
      <c r="F2072" s="193"/>
      <c r="G2072" s="175"/>
      <c r="H2072" s="175"/>
      <c r="I2072" s="175"/>
      <c r="J2072" s="175"/>
      <c r="K2072" s="175"/>
      <c r="L2072" s="175"/>
    </row>
    <row r="2073" spans="1:18" s="170" customFormat="1" ht="13.15" customHeight="1" x14ac:dyDescent="0.2">
      <c r="A2073" s="175"/>
      <c r="B2073" s="175"/>
      <c r="C2073" s="183"/>
      <c r="D2073" s="183"/>
      <c r="E2073" s="176"/>
      <c r="F2073" s="193"/>
      <c r="G2073" s="175"/>
      <c r="H2073" s="175"/>
      <c r="I2073" s="175"/>
      <c r="J2073" s="175"/>
      <c r="K2073" s="175"/>
      <c r="L2073" s="175"/>
    </row>
    <row r="2074" spans="1:18" s="170" customFormat="1" ht="13.15" customHeight="1" x14ac:dyDescent="0.2">
      <c r="A2074" s="175"/>
      <c r="B2074" s="175"/>
      <c r="C2074" s="183"/>
      <c r="D2074" s="183"/>
      <c r="E2074" s="176"/>
      <c r="F2074" s="193"/>
      <c r="G2074" s="175"/>
      <c r="H2074" s="175"/>
      <c r="I2074" s="175"/>
      <c r="J2074" s="175"/>
      <c r="K2074" s="175"/>
      <c r="L2074" s="175"/>
    </row>
    <row r="2075" spans="1:18" s="170" customFormat="1" ht="13.15" customHeight="1" x14ac:dyDescent="0.2">
      <c r="A2075" s="175"/>
      <c r="B2075" s="175"/>
      <c r="C2075" s="183"/>
      <c r="D2075" s="183"/>
      <c r="E2075" s="176"/>
      <c r="F2075" s="193"/>
      <c r="G2075" s="175"/>
      <c r="H2075" s="175"/>
      <c r="I2075" s="175"/>
      <c r="J2075" s="175"/>
      <c r="K2075" s="175"/>
      <c r="L2075" s="175"/>
    </row>
    <row r="2076" spans="1:18" s="170" customFormat="1" ht="13.15" customHeight="1" x14ac:dyDescent="0.2">
      <c r="A2076" s="175"/>
      <c r="B2076" s="175"/>
      <c r="C2076" s="183"/>
      <c r="D2076" s="183"/>
      <c r="E2076" s="176"/>
      <c r="F2076" s="193"/>
      <c r="G2076" s="175"/>
      <c r="H2076" s="175"/>
      <c r="I2076" s="175"/>
      <c r="J2076" s="175"/>
      <c r="K2076" s="175"/>
      <c r="L2076" s="175"/>
    </row>
    <row r="2077" spans="1:18" s="170" customFormat="1" ht="13.15" customHeight="1" x14ac:dyDescent="0.2">
      <c r="A2077" s="175"/>
      <c r="B2077" s="175"/>
      <c r="C2077" s="183"/>
      <c r="D2077" s="183"/>
      <c r="E2077" s="176"/>
      <c r="F2077" s="193"/>
      <c r="G2077" s="175"/>
      <c r="H2077" s="175"/>
      <c r="I2077" s="175"/>
      <c r="J2077" s="175"/>
      <c r="K2077" s="175"/>
      <c r="L2077" s="175"/>
    </row>
    <row r="2078" spans="1:18" s="170" customFormat="1" ht="13.15" customHeight="1" x14ac:dyDescent="0.2">
      <c r="A2078" s="175"/>
      <c r="B2078" s="175"/>
      <c r="C2078" s="183"/>
      <c r="D2078" s="183"/>
      <c r="E2078" s="176"/>
      <c r="F2078" s="193"/>
      <c r="G2078" s="175"/>
      <c r="H2078" s="175"/>
      <c r="I2078" s="175"/>
      <c r="J2078" s="175"/>
      <c r="K2078" s="175"/>
      <c r="L2078" s="175"/>
      <c r="M2078"/>
      <c r="N2078"/>
      <c r="O2078"/>
      <c r="P2078"/>
      <c r="Q2078"/>
      <c r="R2078"/>
    </row>
    <row r="2079" spans="1:18" s="170" customFormat="1" ht="13.15" customHeight="1" x14ac:dyDescent="0.2">
      <c r="A2079" s="175"/>
      <c r="B2079" s="175"/>
      <c r="C2079" s="183"/>
      <c r="D2079" s="183"/>
      <c r="E2079" s="176"/>
      <c r="F2079" s="193"/>
      <c r="G2079" s="175"/>
      <c r="H2079" s="175"/>
      <c r="I2079" s="175"/>
      <c r="J2079" s="175"/>
      <c r="K2079" s="175"/>
      <c r="L2079" s="175"/>
      <c r="M2079"/>
      <c r="N2079"/>
      <c r="O2079"/>
      <c r="P2079"/>
      <c r="Q2079"/>
      <c r="R2079"/>
    </row>
    <row r="2080" spans="1:18" s="170" customFormat="1" ht="13.15" customHeight="1" x14ac:dyDescent="0.2">
      <c r="A2080" s="175"/>
      <c r="B2080" s="175"/>
      <c r="C2080" s="183"/>
      <c r="D2080" s="183"/>
      <c r="E2080" s="176"/>
      <c r="F2080" s="193"/>
      <c r="G2080" s="175"/>
      <c r="H2080" s="175"/>
      <c r="I2080" s="175"/>
      <c r="J2080" s="175"/>
      <c r="K2080" s="175"/>
      <c r="L2080" s="175"/>
      <c r="M2080"/>
      <c r="N2080"/>
      <c r="O2080"/>
      <c r="P2080"/>
      <c r="Q2080"/>
      <c r="R2080"/>
    </row>
    <row r="2081" spans="1:18" s="170" customFormat="1" ht="13.15" customHeight="1" x14ac:dyDescent="0.2">
      <c r="A2081" s="175"/>
      <c r="B2081" s="175"/>
      <c r="C2081" s="183"/>
      <c r="D2081" s="183"/>
      <c r="E2081" s="176"/>
      <c r="F2081" s="193"/>
      <c r="G2081" s="175"/>
      <c r="H2081" s="175"/>
      <c r="I2081" s="175"/>
      <c r="J2081" s="175"/>
      <c r="K2081" s="175"/>
      <c r="L2081" s="175"/>
      <c r="M2081"/>
      <c r="N2081"/>
      <c r="O2081"/>
      <c r="P2081"/>
      <c r="Q2081"/>
      <c r="R2081"/>
    </row>
    <row r="2082" spans="1:18" s="170" customFormat="1" ht="13.15" customHeight="1" x14ac:dyDescent="0.2">
      <c r="A2082" s="175"/>
      <c r="B2082" s="175"/>
      <c r="C2082" s="183"/>
      <c r="D2082" s="183"/>
      <c r="E2082" s="176"/>
      <c r="F2082" s="193"/>
      <c r="G2082" s="175"/>
      <c r="H2082" s="175"/>
      <c r="I2082" s="175"/>
      <c r="J2082" s="175"/>
      <c r="K2082" s="175"/>
      <c r="L2082" s="175"/>
      <c r="M2082"/>
      <c r="N2082"/>
      <c r="O2082"/>
      <c r="P2082"/>
      <c r="Q2082"/>
      <c r="R2082"/>
    </row>
    <row r="2083" spans="1:18" s="170" customFormat="1" ht="13.15" customHeight="1" x14ac:dyDescent="0.2">
      <c r="A2083" s="175"/>
      <c r="B2083" s="175"/>
      <c r="C2083" s="183"/>
      <c r="D2083" s="183"/>
      <c r="E2083" s="176"/>
      <c r="F2083" s="193"/>
      <c r="G2083" s="175"/>
      <c r="H2083" s="175"/>
      <c r="I2083" s="175"/>
      <c r="J2083" s="175"/>
      <c r="K2083" s="175"/>
      <c r="L2083" s="175"/>
      <c r="M2083"/>
      <c r="N2083"/>
      <c r="O2083"/>
      <c r="P2083"/>
      <c r="Q2083"/>
      <c r="R2083"/>
    </row>
    <row r="2084" spans="1:18" s="170" customFormat="1" ht="13.15" customHeight="1" x14ac:dyDescent="0.2">
      <c r="A2084" s="175"/>
      <c r="B2084" s="175"/>
      <c r="C2084" s="183"/>
      <c r="D2084" s="183"/>
      <c r="E2084" s="176"/>
      <c r="F2084" s="193"/>
      <c r="G2084" s="175"/>
      <c r="H2084" s="175"/>
      <c r="I2084" s="175"/>
      <c r="J2084" s="175"/>
      <c r="K2084" s="175"/>
      <c r="L2084" s="175"/>
      <c r="M2084"/>
      <c r="N2084"/>
      <c r="O2084"/>
      <c r="P2084"/>
      <c r="Q2084"/>
      <c r="R2084"/>
    </row>
    <row r="2085" spans="1:18" s="170" customFormat="1" ht="13.15" customHeight="1" x14ac:dyDescent="0.2">
      <c r="A2085" s="175"/>
      <c r="B2085" s="175"/>
      <c r="C2085" s="183"/>
      <c r="D2085" s="183"/>
      <c r="E2085" s="176"/>
      <c r="F2085" s="193"/>
      <c r="G2085" s="175"/>
      <c r="H2085" s="175"/>
      <c r="I2085" s="175"/>
      <c r="J2085" s="175"/>
      <c r="K2085" s="175"/>
      <c r="L2085" s="175"/>
      <c r="M2085"/>
      <c r="N2085"/>
      <c r="O2085"/>
      <c r="P2085"/>
      <c r="Q2085"/>
      <c r="R2085"/>
    </row>
    <row r="2086" spans="1:18" s="170" customFormat="1" ht="13.15" customHeight="1" x14ac:dyDescent="0.2">
      <c r="A2086" s="175"/>
      <c r="B2086" s="175"/>
      <c r="C2086" s="183"/>
      <c r="D2086" s="183"/>
      <c r="E2086" s="176"/>
      <c r="F2086" s="193"/>
      <c r="G2086" s="175"/>
      <c r="H2086" s="175"/>
      <c r="I2086" s="175"/>
      <c r="J2086" s="175"/>
      <c r="K2086" s="175"/>
      <c r="L2086" s="175"/>
      <c r="M2086"/>
      <c r="N2086"/>
      <c r="O2086"/>
      <c r="P2086"/>
      <c r="Q2086"/>
      <c r="R2086"/>
    </row>
    <row r="2087" spans="1:18" s="170" customFormat="1" ht="13.15" customHeight="1" x14ac:dyDescent="0.2">
      <c r="A2087" s="175"/>
      <c r="B2087" s="175"/>
      <c r="C2087" s="183"/>
      <c r="D2087" s="183"/>
      <c r="E2087" s="176"/>
      <c r="F2087" s="193"/>
      <c r="G2087" s="175"/>
      <c r="H2087" s="175"/>
      <c r="I2087" s="175"/>
      <c r="J2087" s="175"/>
      <c r="K2087" s="175"/>
      <c r="L2087" s="175"/>
      <c r="M2087"/>
      <c r="N2087"/>
      <c r="O2087"/>
      <c r="P2087"/>
      <c r="Q2087"/>
      <c r="R2087"/>
    </row>
    <row r="2088" spans="1:18" s="170" customFormat="1" ht="13.15" customHeight="1" x14ac:dyDescent="0.2">
      <c r="A2088" s="175"/>
      <c r="B2088" s="175"/>
      <c r="C2088" s="183"/>
      <c r="D2088" s="183"/>
      <c r="E2088" s="176"/>
      <c r="F2088" s="193"/>
      <c r="G2088" s="175"/>
      <c r="H2088" s="175"/>
      <c r="I2088" s="175"/>
      <c r="J2088" s="175"/>
      <c r="K2088" s="175"/>
      <c r="L2088" s="175"/>
      <c r="M2088"/>
      <c r="N2088"/>
      <c r="O2088"/>
      <c r="P2088"/>
      <c r="Q2088"/>
      <c r="R2088"/>
    </row>
    <row r="2089" spans="1:18" s="170" customFormat="1" ht="13.15" customHeight="1" x14ac:dyDescent="0.2">
      <c r="A2089" s="175"/>
      <c r="B2089" s="175"/>
      <c r="C2089" s="183"/>
      <c r="D2089" s="183"/>
      <c r="E2089" s="176"/>
      <c r="F2089" s="193"/>
      <c r="G2089" s="175"/>
      <c r="H2089" s="175"/>
      <c r="I2089" s="175"/>
      <c r="J2089" s="175"/>
      <c r="K2089" s="175"/>
      <c r="L2089" s="175"/>
      <c r="M2089"/>
      <c r="N2089"/>
      <c r="O2089"/>
      <c r="P2089"/>
      <c r="Q2089"/>
      <c r="R2089"/>
    </row>
    <row r="2090" spans="1:18" s="170" customFormat="1" ht="13.15" customHeight="1" x14ac:dyDescent="0.2">
      <c r="A2090" s="175"/>
      <c r="B2090" s="175"/>
      <c r="C2090" s="183"/>
      <c r="D2090" s="183"/>
      <c r="E2090" s="176"/>
      <c r="F2090" s="193"/>
      <c r="G2090" s="175"/>
      <c r="H2090" s="175"/>
      <c r="I2090" s="175"/>
      <c r="J2090" s="175"/>
      <c r="K2090" s="175"/>
      <c r="L2090" s="175"/>
      <c r="M2090"/>
      <c r="N2090"/>
      <c r="O2090"/>
      <c r="P2090"/>
      <c r="Q2090"/>
      <c r="R2090"/>
    </row>
    <row r="2091" spans="1:18" s="170" customFormat="1" ht="13.15" customHeight="1" x14ac:dyDescent="0.2">
      <c r="A2091" s="175"/>
      <c r="B2091" s="175"/>
      <c r="C2091" s="183"/>
      <c r="D2091" s="183"/>
      <c r="E2091" s="176"/>
      <c r="F2091" s="193"/>
      <c r="G2091" s="175"/>
      <c r="H2091" s="175"/>
      <c r="I2091" s="175"/>
      <c r="J2091" s="175"/>
      <c r="K2091" s="175"/>
      <c r="L2091" s="175"/>
      <c r="M2091"/>
      <c r="N2091"/>
      <c r="O2091"/>
      <c r="P2091"/>
      <c r="Q2091"/>
      <c r="R2091"/>
    </row>
    <row r="2092" spans="1:18" s="170" customFormat="1" ht="13.15" customHeight="1" x14ac:dyDescent="0.2">
      <c r="A2092" s="175"/>
      <c r="B2092" s="175"/>
      <c r="C2092" s="183"/>
      <c r="D2092" s="183"/>
      <c r="E2092" s="176"/>
      <c r="F2092" s="193"/>
      <c r="G2092" s="175"/>
      <c r="H2092" s="175"/>
      <c r="I2092" s="175"/>
      <c r="J2092" s="175"/>
      <c r="K2092" s="175"/>
      <c r="L2092" s="175"/>
      <c r="M2092"/>
      <c r="N2092"/>
      <c r="O2092"/>
      <c r="P2092"/>
      <c r="Q2092"/>
      <c r="R2092"/>
    </row>
    <row r="2093" spans="1:18" s="170" customFormat="1" ht="13.15" customHeight="1" x14ac:dyDescent="0.2">
      <c r="A2093" s="175"/>
      <c r="B2093" s="175"/>
      <c r="C2093" s="183"/>
      <c r="D2093" s="183"/>
      <c r="E2093" s="176"/>
      <c r="F2093" s="193"/>
      <c r="G2093" s="175"/>
      <c r="H2093" s="175"/>
      <c r="I2093" s="175"/>
      <c r="J2093" s="175"/>
      <c r="K2093" s="175"/>
      <c r="L2093" s="175"/>
      <c r="M2093"/>
      <c r="N2093"/>
      <c r="O2093"/>
      <c r="P2093"/>
      <c r="Q2093"/>
      <c r="R2093"/>
    </row>
    <row r="2094" spans="1:18" s="170" customFormat="1" ht="13.15" customHeight="1" x14ac:dyDescent="0.2">
      <c r="A2094" s="175"/>
      <c r="B2094" s="175"/>
      <c r="C2094" s="183"/>
      <c r="D2094" s="183"/>
      <c r="E2094" s="176"/>
      <c r="F2094" s="193"/>
      <c r="G2094" s="175"/>
      <c r="H2094" s="175"/>
      <c r="I2094" s="175"/>
      <c r="J2094" s="175"/>
      <c r="K2094" s="175"/>
      <c r="L2094" s="175"/>
      <c r="M2094"/>
      <c r="N2094"/>
      <c r="O2094"/>
      <c r="P2094"/>
      <c r="Q2094"/>
      <c r="R2094"/>
    </row>
    <row r="2095" spans="1:18" s="170" customFormat="1" ht="13.15" customHeight="1" x14ac:dyDescent="0.2">
      <c r="A2095" s="175"/>
      <c r="B2095" s="175"/>
      <c r="C2095" s="183"/>
      <c r="D2095" s="183"/>
      <c r="E2095" s="176"/>
      <c r="F2095" s="193"/>
      <c r="G2095" s="175"/>
      <c r="H2095" s="175"/>
      <c r="I2095" s="175"/>
      <c r="J2095" s="175"/>
      <c r="K2095" s="175"/>
      <c r="L2095" s="175"/>
      <c r="M2095"/>
      <c r="N2095"/>
      <c r="O2095"/>
      <c r="P2095"/>
      <c r="Q2095"/>
      <c r="R2095"/>
    </row>
    <row r="2096" spans="1:18" s="170" customFormat="1" ht="13.15" customHeight="1" x14ac:dyDescent="0.2">
      <c r="A2096" s="175"/>
      <c r="B2096" s="175"/>
      <c r="C2096" s="183"/>
      <c r="D2096" s="183"/>
      <c r="E2096" s="176"/>
      <c r="F2096" s="193"/>
      <c r="G2096" s="175"/>
      <c r="H2096" s="175"/>
      <c r="I2096" s="175"/>
      <c r="J2096" s="175"/>
      <c r="K2096" s="175"/>
      <c r="L2096" s="175"/>
      <c r="M2096"/>
      <c r="N2096"/>
      <c r="O2096"/>
      <c r="P2096"/>
      <c r="Q2096"/>
      <c r="R2096"/>
    </row>
    <row r="2097" spans="1:18" s="170" customFormat="1" ht="13.15" customHeight="1" x14ac:dyDescent="0.2">
      <c r="A2097" s="175"/>
      <c r="B2097" s="175"/>
      <c r="C2097" s="183"/>
      <c r="D2097" s="183"/>
      <c r="E2097" s="176"/>
      <c r="F2097" s="193"/>
      <c r="G2097" s="175"/>
      <c r="H2097" s="175"/>
      <c r="I2097" s="175"/>
      <c r="J2097" s="175"/>
      <c r="K2097" s="175"/>
      <c r="L2097" s="175"/>
      <c r="M2097"/>
      <c r="N2097"/>
      <c r="O2097"/>
      <c r="P2097"/>
      <c r="Q2097"/>
      <c r="R2097"/>
    </row>
    <row r="2098" spans="1:18" s="170" customFormat="1" ht="13.15" customHeight="1" x14ac:dyDescent="0.2">
      <c r="A2098" s="175"/>
      <c r="B2098" s="175"/>
      <c r="C2098" s="183"/>
      <c r="D2098" s="183"/>
      <c r="E2098" s="176"/>
      <c r="F2098" s="193"/>
      <c r="G2098" s="175"/>
      <c r="H2098" s="175"/>
      <c r="I2098" s="175"/>
      <c r="J2098" s="175"/>
      <c r="K2098" s="175"/>
      <c r="L2098" s="175"/>
      <c r="M2098"/>
      <c r="N2098"/>
      <c r="O2098"/>
      <c r="P2098"/>
      <c r="Q2098"/>
      <c r="R2098"/>
    </row>
    <row r="2099" spans="1:18" s="170" customFormat="1" ht="13.15" customHeight="1" x14ac:dyDescent="0.2">
      <c r="A2099" s="175"/>
      <c r="B2099" s="175"/>
      <c r="C2099" s="183"/>
      <c r="D2099" s="183"/>
      <c r="E2099" s="176"/>
      <c r="F2099" s="193"/>
      <c r="G2099" s="175"/>
      <c r="H2099" s="175"/>
      <c r="I2099" s="175"/>
      <c r="J2099" s="175"/>
      <c r="K2099" s="175"/>
      <c r="L2099" s="175"/>
      <c r="M2099"/>
      <c r="N2099"/>
      <c r="O2099"/>
      <c r="P2099"/>
      <c r="Q2099"/>
      <c r="R2099"/>
    </row>
    <row r="2100" spans="1:18" s="170" customFormat="1" ht="13.15" customHeight="1" x14ac:dyDescent="0.2">
      <c r="A2100" s="175"/>
      <c r="B2100" s="175"/>
      <c r="C2100" s="183"/>
      <c r="D2100" s="183"/>
      <c r="E2100" s="176"/>
      <c r="F2100" s="193"/>
      <c r="G2100" s="175"/>
      <c r="H2100" s="175"/>
      <c r="I2100" s="175"/>
      <c r="J2100" s="175"/>
      <c r="K2100" s="175"/>
      <c r="L2100" s="175"/>
      <c r="M2100"/>
      <c r="N2100"/>
      <c r="O2100"/>
      <c r="P2100"/>
      <c r="Q2100"/>
      <c r="R2100"/>
    </row>
    <row r="2101" spans="1:18" s="170" customFormat="1" ht="13.15" customHeight="1" x14ac:dyDescent="0.2">
      <c r="A2101" s="175"/>
      <c r="B2101" s="175"/>
      <c r="C2101" s="183"/>
      <c r="D2101" s="183"/>
      <c r="E2101" s="176"/>
      <c r="F2101" s="193"/>
      <c r="G2101" s="175"/>
      <c r="H2101" s="175"/>
      <c r="I2101" s="175"/>
      <c r="J2101" s="175"/>
      <c r="K2101" s="175"/>
      <c r="L2101" s="175"/>
      <c r="M2101"/>
      <c r="N2101"/>
      <c r="O2101"/>
      <c r="P2101"/>
      <c r="Q2101"/>
      <c r="R2101"/>
    </row>
    <row r="2102" spans="1:18" s="170" customFormat="1" ht="13.15" customHeight="1" x14ac:dyDescent="0.2">
      <c r="A2102" s="175"/>
      <c r="B2102" s="175"/>
      <c r="C2102" s="183"/>
      <c r="D2102" s="183"/>
      <c r="E2102" s="176"/>
      <c r="F2102" s="193"/>
      <c r="G2102" s="175"/>
      <c r="H2102" s="175"/>
      <c r="I2102" s="175"/>
      <c r="J2102" s="175"/>
      <c r="K2102" s="175"/>
      <c r="L2102" s="175"/>
      <c r="M2102"/>
      <c r="N2102"/>
      <c r="O2102"/>
      <c r="P2102"/>
      <c r="Q2102"/>
      <c r="R2102"/>
    </row>
    <row r="2103" spans="1:18" s="170" customFormat="1" ht="13.15" customHeight="1" x14ac:dyDescent="0.2">
      <c r="A2103" s="175"/>
      <c r="B2103" s="175"/>
      <c r="C2103" s="183"/>
      <c r="D2103" s="183"/>
      <c r="E2103" s="176"/>
      <c r="F2103" s="193"/>
      <c r="G2103" s="175"/>
      <c r="H2103" s="175"/>
      <c r="I2103" s="175"/>
      <c r="J2103" s="175"/>
      <c r="K2103" s="175"/>
      <c r="L2103" s="175"/>
      <c r="M2103"/>
      <c r="N2103"/>
      <c r="O2103"/>
      <c r="P2103"/>
      <c r="Q2103"/>
      <c r="R2103"/>
    </row>
    <row r="2104" spans="1:18" s="170" customFormat="1" ht="13.15" customHeight="1" x14ac:dyDescent="0.2">
      <c r="A2104" s="175"/>
      <c r="B2104" s="175"/>
      <c r="C2104" s="183"/>
      <c r="D2104" s="183"/>
      <c r="E2104" s="176"/>
      <c r="F2104" s="193"/>
      <c r="G2104" s="175"/>
      <c r="H2104" s="175"/>
      <c r="I2104" s="175"/>
      <c r="J2104" s="175"/>
      <c r="K2104" s="175"/>
      <c r="L2104" s="175"/>
      <c r="M2104"/>
      <c r="N2104"/>
      <c r="O2104"/>
      <c r="P2104"/>
      <c r="Q2104"/>
      <c r="R2104"/>
    </row>
    <row r="2105" spans="1:18" s="170" customFormat="1" ht="13.15" customHeight="1" x14ac:dyDescent="0.2">
      <c r="A2105" s="175"/>
      <c r="B2105" s="175"/>
      <c r="C2105" s="183"/>
      <c r="D2105" s="183"/>
      <c r="E2105" s="176"/>
      <c r="F2105" s="193"/>
      <c r="G2105" s="175"/>
      <c r="H2105" s="175"/>
      <c r="I2105" s="175"/>
      <c r="J2105" s="175"/>
      <c r="K2105" s="175"/>
      <c r="L2105" s="175"/>
      <c r="M2105"/>
      <c r="N2105"/>
      <c r="O2105"/>
      <c r="P2105"/>
      <c r="Q2105"/>
      <c r="R2105"/>
    </row>
    <row r="2106" spans="1:18" s="170" customFormat="1" ht="13.15" customHeight="1" x14ac:dyDescent="0.2">
      <c r="A2106" s="175"/>
      <c r="B2106" s="175"/>
      <c r="C2106" s="183"/>
      <c r="D2106" s="183"/>
      <c r="E2106" s="176"/>
      <c r="F2106" s="193"/>
      <c r="G2106" s="175"/>
      <c r="H2106" s="175"/>
      <c r="I2106" s="175"/>
      <c r="J2106" s="175"/>
      <c r="K2106" s="175"/>
      <c r="L2106" s="175"/>
      <c r="M2106"/>
      <c r="N2106"/>
      <c r="O2106"/>
      <c r="P2106"/>
      <c r="Q2106"/>
      <c r="R2106"/>
    </row>
    <row r="2107" spans="1:18" s="170" customFormat="1" ht="13.15" customHeight="1" x14ac:dyDescent="0.2">
      <c r="A2107" s="175"/>
      <c r="B2107" s="175"/>
      <c r="C2107" s="183"/>
      <c r="D2107" s="183"/>
      <c r="E2107" s="176"/>
      <c r="F2107" s="193"/>
      <c r="G2107" s="175"/>
      <c r="H2107" s="175"/>
      <c r="I2107" s="175"/>
      <c r="J2107" s="175"/>
      <c r="K2107" s="175"/>
      <c r="L2107" s="175"/>
      <c r="M2107"/>
      <c r="N2107"/>
      <c r="O2107"/>
      <c r="P2107"/>
      <c r="Q2107"/>
      <c r="R2107"/>
    </row>
    <row r="2108" spans="1:18" s="170" customFormat="1" ht="13.15" customHeight="1" x14ac:dyDescent="0.2">
      <c r="A2108" s="175"/>
      <c r="B2108" s="175"/>
      <c r="C2108" s="183"/>
      <c r="D2108" s="183"/>
      <c r="E2108" s="176"/>
      <c r="F2108" s="193"/>
      <c r="G2108" s="175"/>
      <c r="H2108" s="175"/>
      <c r="I2108" s="175"/>
      <c r="J2108" s="175"/>
      <c r="K2108" s="175"/>
      <c r="L2108" s="175"/>
      <c r="M2108"/>
      <c r="N2108"/>
      <c r="O2108"/>
      <c r="P2108"/>
      <c r="Q2108"/>
      <c r="R2108"/>
    </row>
    <row r="2109" spans="1:18" s="170" customFormat="1" ht="13.15" customHeight="1" x14ac:dyDescent="0.2">
      <c r="A2109" s="175"/>
      <c r="B2109" s="175"/>
      <c r="C2109" s="183"/>
      <c r="D2109" s="183"/>
      <c r="E2109" s="176"/>
      <c r="F2109" s="193"/>
      <c r="G2109" s="175"/>
      <c r="H2109" s="175"/>
      <c r="I2109" s="175"/>
      <c r="J2109" s="175"/>
      <c r="K2109" s="175"/>
      <c r="L2109" s="175"/>
      <c r="M2109"/>
      <c r="N2109"/>
      <c r="O2109"/>
      <c r="P2109"/>
      <c r="Q2109"/>
      <c r="R2109"/>
    </row>
    <row r="2110" spans="1:18" s="170" customFormat="1" ht="13.15" customHeight="1" x14ac:dyDescent="0.2">
      <c r="A2110" s="175"/>
      <c r="B2110" s="175"/>
      <c r="C2110" s="183"/>
      <c r="D2110" s="183"/>
      <c r="E2110" s="176"/>
      <c r="F2110" s="193"/>
      <c r="G2110" s="175"/>
      <c r="H2110" s="175"/>
      <c r="I2110" s="175"/>
      <c r="J2110" s="175"/>
      <c r="K2110" s="175"/>
      <c r="L2110" s="175"/>
      <c r="M2110"/>
      <c r="N2110"/>
      <c r="O2110"/>
      <c r="P2110"/>
      <c r="Q2110"/>
      <c r="R2110"/>
    </row>
    <row r="2111" spans="1:18" s="170" customFormat="1" ht="13.15" customHeight="1" x14ac:dyDescent="0.2">
      <c r="A2111" s="175"/>
      <c r="B2111" s="175"/>
      <c r="C2111" s="183"/>
      <c r="D2111" s="183"/>
      <c r="E2111" s="176"/>
      <c r="F2111" s="193"/>
      <c r="G2111" s="175"/>
      <c r="H2111" s="175"/>
      <c r="I2111" s="175"/>
      <c r="J2111" s="175"/>
      <c r="K2111" s="175"/>
      <c r="L2111" s="175"/>
      <c r="M2111" s="187"/>
      <c r="N2111" s="187"/>
      <c r="O2111" s="187"/>
      <c r="P2111" s="187"/>
      <c r="Q2111" s="187"/>
      <c r="R2111" s="187"/>
    </row>
    <row r="2112" spans="1:18" s="170" customFormat="1" ht="13.15" customHeight="1" x14ac:dyDescent="0.2">
      <c r="A2112" s="175"/>
      <c r="B2112" s="175"/>
      <c r="C2112" s="183"/>
      <c r="D2112" s="183"/>
      <c r="E2112" s="176"/>
      <c r="F2112" s="193"/>
      <c r="G2112" s="175"/>
      <c r="H2112" s="175"/>
      <c r="I2112" s="175"/>
      <c r="J2112" s="175"/>
      <c r="K2112" s="175"/>
      <c r="L2112" s="175"/>
      <c r="M2112" s="6"/>
      <c r="N2112" s="6"/>
      <c r="O2112" s="6"/>
      <c r="P2112" s="6"/>
      <c r="Q2112" s="6"/>
      <c r="R2112" s="6"/>
    </row>
    <row r="2113" spans="1:18" s="170" customFormat="1" ht="13.15" customHeight="1" x14ac:dyDescent="0.2">
      <c r="A2113" s="175"/>
      <c r="B2113" s="175"/>
      <c r="C2113" s="183"/>
      <c r="D2113" s="183"/>
      <c r="E2113" s="176"/>
      <c r="F2113" s="193"/>
      <c r="G2113" s="175"/>
      <c r="H2113" s="175"/>
      <c r="I2113" s="175"/>
      <c r="J2113" s="175"/>
      <c r="K2113" s="175"/>
      <c r="L2113" s="175"/>
      <c r="M2113"/>
      <c r="N2113"/>
      <c r="O2113"/>
      <c r="P2113"/>
      <c r="Q2113"/>
      <c r="R2113"/>
    </row>
    <row r="2114" spans="1:18" s="170" customFormat="1" ht="13.15" customHeight="1" x14ac:dyDescent="0.2">
      <c r="A2114" s="175"/>
      <c r="B2114" s="175"/>
      <c r="C2114" s="183"/>
      <c r="D2114" s="183"/>
      <c r="E2114" s="176"/>
      <c r="F2114" s="193"/>
      <c r="G2114" s="175"/>
      <c r="H2114" s="175"/>
      <c r="I2114" s="175"/>
      <c r="J2114" s="175"/>
      <c r="K2114" s="175"/>
      <c r="L2114" s="175"/>
      <c r="M2114"/>
      <c r="N2114"/>
      <c r="O2114"/>
      <c r="P2114"/>
      <c r="Q2114"/>
      <c r="R2114"/>
    </row>
    <row r="2115" spans="1:18" s="170" customFormat="1" ht="13.15" customHeight="1" x14ac:dyDescent="0.2">
      <c r="A2115" s="175"/>
      <c r="B2115" s="175"/>
      <c r="C2115" s="183"/>
      <c r="D2115" s="183"/>
      <c r="E2115" s="176"/>
      <c r="F2115" s="193"/>
      <c r="G2115" s="175"/>
      <c r="H2115" s="175"/>
      <c r="I2115" s="175"/>
      <c r="J2115" s="175"/>
      <c r="K2115" s="175"/>
      <c r="L2115" s="175"/>
      <c r="M2115"/>
      <c r="N2115"/>
      <c r="O2115"/>
      <c r="P2115"/>
      <c r="Q2115"/>
      <c r="R2115"/>
    </row>
    <row r="2116" spans="1:18" s="170" customFormat="1" ht="13.15" customHeight="1" x14ac:dyDescent="0.2">
      <c r="A2116" s="175"/>
      <c r="B2116" s="175"/>
      <c r="C2116" s="183"/>
      <c r="D2116" s="183"/>
      <c r="E2116" s="176"/>
      <c r="F2116" s="193"/>
      <c r="G2116" s="175"/>
      <c r="H2116" s="175"/>
      <c r="I2116" s="175"/>
      <c r="J2116" s="175"/>
      <c r="K2116" s="175"/>
      <c r="L2116" s="175"/>
      <c r="M2116"/>
      <c r="N2116"/>
      <c r="O2116"/>
      <c r="P2116"/>
      <c r="Q2116"/>
      <c r="R2116"/>
    </row>
    <row r="2117" spans="1:18" s="170" customFormat="1" ht="13.15" customHeight="1" x14ac:dyDescent="0.2">
      <c r="A2117" s="175"/>
      <c r="B2117" s="175"/>
      <c r="C2117" s="183"/>
      <c r="D2117" s="183"/>
      <c r="E2117" s="176"/>
      <c r="F2117" s="193"/>
      <c r="G2117" s="175"/>
      <c r="H2117" s="175"/>
      <c r="I2117" s="175"/>
      <c r="J2117" s="175"/>
      <c r="K2117" s="175"/>
      <c r="L2117" s="175"/>
      <c r="M2117"/>
      <c r="N2117"/>
      <c r="O2117"/>
      <c r="P2117"/>
      <c r="Q2117"/>
      <c r="R2117"/>
    </row>
    <row r="2118" spans="1:18" s="170" customFormat="1" ht="13.15" customHeight="1" x14ac:dyDescent="0.2">
      <c r="A2118" s="175"/>
      <c r="B2118" s="175"/>
      <c r="C2118" s="183"/>
      <c r="D2118" s="183"/>
      <c r="E2118" s="176"/>
      <c r="F2118" s="193"/>
      <c r="G2118" s="175"/>
      <c r="H2118" s="175"/>
      <c r="I2118" s="175"/>
      <c r="J2118" s="175"/>
      <c r="K2118" s="175"/>
      <c r="L2118" s="175"/>
      <c r="M2118"/>
      <c r="N2118"/>
      <c r="O2118"/>
      <c r="P2118"/>
      <c r="Q2118"/>
      <c r="R2118"/>
    </row>
    <row r="2119" spans="1:18" s="170" customFormat="1" ht="13.15" customHeight="1" x14ac:dyDescent="0.2">
      <c r="A2119" s="175"/>
      <c r="B2119" s="175"/>
      <c r="C2119" s="183"/>
      <c r="D2119" s="183"/>
      <c r="E2119" s="176"/>
      <c r="F2119" s="193"/>
      <c r="G2119" s="175"/>
      <c r="H2119" s="175"/>
      <c r="I2119" s="175"/>
      <c r="J2119" s="175"/>
      <c r="K2119" s="175"/>
      <c r="L2119" s="175"/>
      <c r="M2119"/>
      <c r="N2119"/>
      <c r="O2119"/>
      <c r="P2119"/>
      <c r="Q2119"/>
      <c r="R2119"/>
    </row>
    <row r="2120" spans="1:18" s="170" customFormat="1" ht="13.15" customHeight="1" x14ac:dyDescent="0.2">
      <c r="A2120" s="175"/>
      <c r="B2120" s="175"/>
      <c r="C2120" s="183"/>
      <c r="D2120" s="183"/>
      <c r="E2120" s="176"/>
      <c r="F2120" s="193"/>
      <c r="G2120" s="175"/>
      <c r="H2120" s="175"/>
      <c r="I2120" s="175"/>
      <c r="J2120" s="175"/>
      <c r="K2120" s="175"/>
      <c r="L2120" s="175"/>
      <c r="M2120"/>
      <c r="N2120"/>
      <c r="O2120"/>
      <c r="P2120"/>
      <c r="Q2120"/>
      <c r="R2120"/>
    </row>
    <row r="2121" spans="1:18" s="170" customFormat="1" ht="13.15" customHeight="1" x14ac:dyDescent="0.2">
      <c r="A2121" s="175"/>
      <c r="B2121" s="175"/>
      <c r="C2121" s="183"/>
      <c r="D2121" s="183"/>
      <c r="E2121" s="176"/>
      <c r="F2121" s="193"/>
      <c r="G2121" s="175"/>
      <c r="H2121" s="175"/>
      <c r="I2121" s="175"/>
      <c r="J2121" s="175"/>
      <c r="K2121" s="175"/>
      <c r="L2121" s="175"/>
      <c r="M2121"/>
      <c r="N2121"/>
      <c r="O2121"/>
      <c r="P2121"/>
      <c r="Q2121"/>
      <c r="R2121"/>
    </row>
    <row r="2122" spans="1:18" s="170" customFormat="1" ht="13.15" customHeight="1" x14ac:dyDescent="0.2">
      <c r="A2122" s="175"/>
      <c r="B2122" s="175"/>
      <c r="C2122" s="183"/>
      <c r="D2122" s="183"/>
      <c r="E2122" s="176"/>
      <c r="F2122" s="193"/>
      <c r="G2122" s="175"/>
      <c r="H2122" s="175"/>
      <c r="I2122" s="175"/>
      <c r="J2122" s="175"/>
      <c r="K2122" s="175"/>
      <c r="L2122" s="175"/>
      <c r="M2122"/>
      <c r="N2122"/>
      <c r="O2122"/>
      <c r="P2122"/>
      <c r="Q2122"/>
      <c r="R2122"/>
    </row>
    <row r="2123" spans="1:18" s="170" customFormat="1" ht="13.15" customHeight="1" x14ac:dyDescent="0.2">
      <c r="A2123" s="175"/>
      <c r="B2123" s="175"/>
      <c r="C2123" s="183"/>
      <c r="D2123" s="183"/>
      <c r="E2123" s="176"/>
      <c r="F2123" s="193"/>
      <c r="G2123" s="175"/>
      <c r="H2123" s="175"/>
      <c r="I2123" s="175"/>
      <c r="J2123" s="175"/>
      <c r="K2123" s="175"/>
      <c r="L2123" s="175"/>
      <c r="M2123"/>
      <c r="N2123"/>
      <c r="O2123"/>
      <c r="P2123"/>
      <c r="Q2123"/>
      <c r="R2123"/>
    </row>
    <row r="2124" spans="1:18" s="170" customFormat="1" ht="13.15" customHeight="1" x14ac:dyDescent="0.2">
      <c r="A2124" s="175"/>
      <c r="B2124" s="175"/>
      <c r="C2124" s="183"/>
      <c r="D2124" s="183"/>
      <c r="E2124" s="176"/>
      <c r="F2124" s="193"/>
      <c r="G2124" s="175"/>
      <c r="H2124" s="175"/>
      <c r="I2124" s="175"/>
      <c r="J2124" s="175"/>
      <c r="K2124" s="175"/>
      <c r="L2124" s="175"/>
      <c r="M2124"/>
      <c r="N2124"/>
      <c r="O2124"/>
      <c r="P2124"/>
      <c r="Q2124"/>
      <c r="R2124"/>
    </row>
    <row r="2125" spans="1:18" s="170" customFormat="1" ht="13.15" customHeight="1" x14ac:dyDescent="0.2">
      <c r="A2125" s="175"/>
      <c r="B2125" s="175"/>
      <c r="C2125" s="183"/>
      <c r="D2125" s="183"/>
      <c r="E2125" s="176"/>
      <c r="F2125" s="193"/>
      <c r="G2125" s="175"/>
      <c r="H2125" s="175"/>
      <c r="I2125" s="175"/>
      <c r="J2125" s="175"/>
      <c r="K2125" s="175"/>
      <c r="L2125" s="175"/>
      <c r="M2125"/>
      <c r="N2125"/>
      <c r="O2125"/>
      <c r="P2125"/>
      <c r="Q2125"/>
      <c r="R2125"/>
    </row>
    <row r="2126" spans="1:18" ht="13.15" customHeight="1" x14ac:dyDescent="0.2">
      <c r="A2126" s="175"/>
      <c r="B2126" s="175"/>
      <c r="C2126" s="183"/>
      <c r="D2126" s="183"/>
      <c r="E2126" s="176"/>
      <c r="F2126" s="193"/>
      <c r="G2126" s="175"/>
      <c r="H2126" s="175"/>
      <c r="I2126" s="175"/>
      <c r="J2126" s="175"/>
      <c r="K2126" s="175"/>
      <c r="L2126" s="175"/>
    </row>
    <row r="2127" spans="1:18" ht="13.15" customHeight="1" x14ac:dyDescent="0.2">
      <c r="A2127" s="175"/>
      <c r="B2127" s="175"/>
      <c r="C2127" s="183"/>
      <c r="D2127" s="183"/>
      <c r="E2127" s="176"/>
      <c r="F2127" s="193"/>
      <c r="G2127" s="175"/>
      <c r="H2127" s="175"/>
      <c r="I2127" s="175"/>
      <c r="J2127" s="175"/>
      <c r="K2127" s="175"/>
      <c r="L2127" s="175"/>
    </row>
    <row r="2128" spans="1:18" ht="13.15" customHeight="1" x14ac:dyDescent="0.2">
      <c r="A2128" s="175"/>
      <c r="B2128" s="175"/>
      <c r="C2128" s="183"/>
      <c r="D2128" s="183"/>
      <c r="E2128" s="176"/>
      <c r="F2128" s="193"/>
      <c r="G2128" s="175"/>
      <c r="H2128" s="175"/>
      <c r="I2128" s="175"/>
      <c r="J2128" s="175"/>
      <c r="K2128" s="175"/>
      <c r="L2128" s="175"/>
    </row>
    <row r="2129" spans="1:12" ht="13.15" customHeight="1" x14ac:dyDescent="0.2">
      <c r="A2129" s="175"/>
      <c r="B2129" s="175"/>
      <c r="C2129" s="183"/>
      <c r="D2129" s="183"/>
      <c r="E2129" s="176"/>
      <c r="F2129" s="193"/>
      <c r="G2129" s="175"/>
      <c r="H2129" s="175"/>
      <c r="I2129" s="175"/>
      <c r="J2129" s="175"/>
      <c r="K2129" s="175"/>
      <c r="L2129" s="175"/>
    </row>
    <row r="2130" spans="1:12" ht="13.15" customHeight="1" x14ac:dyDescent="0.2">
      <c r="A2130" s="175"/>
      <c r="B2130" s="175"/>
      <c r="C2130" s="183"/>
      <c r="D2130" s="183"/>
      <c r="E2130" s="176"/>
      <c r="F2130" s="193"/>
      <c r="G2130" s="175"/>
      <c r="H2130" s="175"/>
      <c r="I2130" s="175"/>
      <c r="J2130" s="175"/>
      <c r="K2130" s="175"/>
      <c r="L2130" s="175"/>
    </row>
    <row r="2131" spans="1:12" ht="13.15" customHeight="1" x14ac:dyDescent="0.2">
      <c r="A2131" s="175"/>
      <c r="B2131" s="175"/>
      <c r="C2131" s="183"/>
      <c r="D2131" s="183"/>
      <c r="E2131" s="176"/>
      <c r="F2131" s="193"/>
      <c r="G2131" s="175"/>
      <c r="H2131" s="175"/>
      <c r="I2131" s="175"/>
      <c r="J2131" s="175"/>
      <c r="K2131" s="175"/>
      <c r="L2131" s="175"/>
    </row>
    <row r="2132" spans="1:12" ht="13.15" customHeight="1" x14ac:dyDescent="0.2">
      <c r="A2132" s="175"/>
      <c r="B2132" s="175"/>
      <c r="C2132" s="183"/>
      <c r="D2132" s="183"/>
      <c r="E2132" s="176"/>
      <c r="F2132" s="193"/>
      <c r="G2132" s="175"/>
      <c r="H2132" s="175"/>
      <c r="I2132" s="175"/>
      <c r="J2132" s="175"/>
      <c r="K2132" s="175"/>
      <c r="L2132" s="175"/>
    </row>
    <row r="2133" spans="1:12" ht="13.15" customHeight="1" x14ac:dyDescent="0.2">
      <c r="A2133" s="175"/>
      <c r="B2133" s="175"/>
      <c r="C2133" s="183"/>
      <c r="D2133" s="183"/>
      <c r="E2133" s="176"/>
      <c r="F2133" s="193"/>
      <c r="G2133" s="175"/>
      <c r="H2133" s="175"/>
      <c r="I2133" s="175"/>
      <c r="J2133" s="175"/>
      <c r="K2133" s="175"/>
      <c r="L2133" s="175"/>
    </row>
    <row r="2134" spans="1:12" ht="13.15" customHeight="1" x14ac:dyDescent="0.2">
      <c r="A2134" s="175"/>
      <c r="B2134" s="175"/>
      <c r="C2134" s="183"/>
      <c r="D2134" s="183"/>
      <c r="E2134" s="176"/>
      <c r="F2134" s="193"/>
      <c r="G2134" s="175"/>
      <c r="H2134" s="175"/>
      <c r="I2134" s="175"/>
      <c r="J2134" s="175"/>
      <c r="K2134" s="175"/>
      <c r="L2134" s="175"/>
    </row>
    <row r="2135" spans="1:12" ht="13.15" customHeight="1" x14ac:dyDescent="0.2">
      <c r="A2135" s="175"/>
      <c r="B2135" s="175"/>
      <c r="C2135" s="183"/>
      <c r="D2135" s="183"/>
      <c r="E2135" s="176"/>
      <c r="F2135" s="193"/>
      <c r="G2135" s="175"/>
      <c r="H2135" s="175"/>
      <c r="I2135" s="175"/>
      <c r="J2135" s="175"/>
      <c r="K2135" s="175"/>
      <c r="L2135" s="175"/>
    </row>
    <row r="2136" spans="1:12" ht="13.15" customHeight="1" x14ac:dyDescent="0.2">
      <c r="A2136" s="175"/>
      <c r="B2136" s="175"/>
      <c r="C2136" s="183"/>
      <c r="D2136" s="183"/>
      <c r="E2136" s="176"/>
      <c r="F2136" s="193"/>
      <c r="G2136" s="175"/>
      <c r="H2136" s="175"/>
      <c r="I2136" s="175"/>
      <c r="J2136" s="175"/>
      <c r="K2136" s="175"/>
      <c r="L2136" s="175"/>
    </row>
    <row r="2137" spans="1:12" ht="13.15" customHeight="1" x14ac:dyDescent="0.2">
      <c r="A2137" s="175"/>
      <c r="B2137" s="175"/>
      <c r="C2137" s="183"/>
      <c r="D2137" s="183"/>
      <c r="E2137" s="176"/>
      <c r="F2137" s="193"/>
      <c r="G2137" s="175"/>
      <c r="H2137" s="175"/>
      <c r="I2137" s="175"/>
      <c r="J2137" s="175"/>
      <c r="K2137" s="175"/>
      <c r="L2137" s="175"/>
    </row>
    <row r="2138" spans="1:12" ht="13.15" customHeight="1" x14ac:dyDescent="0.2">
      <c r="A2138" s="175"/>
      <c r="B2138" s="175"/>
      <c r="C2138" s="183"/>
      <c r="D2138" s="183"/>
      <c r="E2138" s="176"/>
      <c r="F2138" s="193"/>
      <c r="G2138" s="175"/>
      <c r="H2138" s="175"/>
      <c r="I2138" s="175"/>
      <c r="J2138" s="175"/>
      <c r="K2138" s="175"/>
      <c r="L2138" s="175"/>
    </row>
    <row r="2139" spans="1:12" ht="13.15" customHeight="1" x14ac:dyDescent="0.2">
      <c r="A2139" s="175"/>
      <c r="B2139" s="175"/>
      <c r="C2139" s="183"/>
      <c r="D2139" s="183"/>
      <c r="E2139" s="176"/>
      <c r="F2139" s="193"/>
      <c r="G2139" s="175"/>
      <c r="H2139" s="175"/>
      <c r="I2139" s="175"/>
      <c r="J2139" s="175"/>
      <c r="K2139" s="175"/>
      <c r="L2139" s="175"/>
    </row>
    <row r="2140" spans="1:12" ht="13.15" customHeight="1" x14ac:dyDescent="0.2">
      <c r="A2140" s="175"/>
      <c r="B2140" s="175"/>
      <c r="C2140" s="183"/>
      <c r="D2140" s="183"/>
      <c r="E2140" s="176"/>
      <c r="F2140" s="193"/>
      <c r="G2140" s="175"/>
      <c r="H2140" s="175"/>
      <c r="I2140" s="175"/>
      <c r="J2140" s="175"/>
      <c r="K2140" s="175"/>
      <c r="L2140" s="175"/>
    </row>
    <row r="2141" spans="1:12" ht="13.15" customHeight="1" x14ac:dyDescent="0.2">
      <c r="A2141" s="175"/>
      <c r="B2141" s="175"/>
      <c r="C2141" s="183"/>
      <c r="D2141" s="183"/>
      <c r="E2141" s="176"/>
      <c r="F2141" s="193"/>
      <c r="G2141" s="175"/>
      <c r="H2141" s="175"/>
      <c r="I2141" s="175"/>
      <c r="J2141" s="175"/>
      <c r="K2141" s="175"/>
      <c r="L2141" s="175"/>
    </row>
    <row r="2142" spans="1:12" ht="13.15" customHeight="1" x14ac:dyDescent="0.2">
      <c r="A2142" s="175"/>
      <c r="B2142" s="175"/>
      <c r="C2142" s="183"/>
      <c r="D2142" s="183"/>
      <c r="E2142" s="176"/>
      <c r="F2142" s="193"/>
      <c r="G2142" s="175"/>
      <c r="H2142" s="175"/>
      <c r="I2142" s="175"/>
      <c r="J2142" s="175"/>
      <c r="K2142" s="175"/>
      <c r="L2142" s="175"/>
    </row>
    <row r="2143" spans="1:12" ht="13.15" customHeight="1" x14ac:dyDescent="0.2">
      <c r="A2143" s="175"/>
      <c r="B2143" s="175"/>
      <c r="C2143" s="183"/>
      <c r="D2143" s="183"/>
      <c r="E2143" s="176"/>
      <c r="F2143" s="193"/>
      <c r="G2143" s="175"/>
      <c r="H2143" s="175"/>
      <c r="I2143" s="175"/>
      <c r="J2143" s="175"/>
      <c r="K2143" s="175"/>
      <c r="L2143" s="175"/>
    </row>
    <row r="2144" spans="1:12" ht="13.15" customHeight="1" x14ac:dyDescent="0.2">
      <c r="A2144" s="175"/>
      <c r="B2144" s="175"/>
      <c r="C2144" s="183"/>
      <c r="D2144" s="183"/>
      <c r="E2144" s="176"/>
      <c r="F2144" s="193"/>
      <c r="G2144" s="175"/>
      <c r="H2144" s="175"/>
      <c r="I2144" s="175"/>
      <c r="J2144" s="175"/>
      <c r="K2144" s="175"/>
      <c r="L2144" s="175"/>
    </row>
    <row r="2145" spans="1:18" ht="13.15" customHeight="1" x14ac:dyDescent="0.2">
      <c r="A2145" s="175"/>
      <c r="B2145" s="175"/>
      <c r="C2145" s="183"/>
      <c r="D2145" s="183"/>
      <c r="E2145" s="176"/>
      <c r="F2145" s="193"/>
      <c r="G2145" s="175"/>
      <c r="H2145" s="175"/>
      <c r="I2145" s="175"/>
      <c r="J2145" s="175"/>
      <c r="K2145" s="175"/>
      <c r="L2145" s="175"/>
    </row>
    <row r="2146" spans="1:18" ht="13.15" customHeight="1" x14ac:dyDescent="0.2">
      <c r="A2146" s="175"/>
      <c r="B2146" s="175"/>
      <c r="C2146" s="183"/>
      <c r="D2146" s="183"/>
      <c r="E2146" s="176"/>
      <c r="F2146" s="193"/>
      <c r="G2146" s="175"/>
      <c r="H2146" s="175"/>
      <c r="I2146" s="175"/>
      <c r="J2146" s="175"/>
      <c r="K2146" s="175"/>
      <c r="L2146" s="175"/>
    </row>
    <row r="2147" spans="1:18" ht="13.15" customHeight="1" x14ac:dyDescent="0.2">
      <c r="A2147" s="175"/>
      <c r="B2147" s="175"/>
      <c r="C2147" s="183"/>
      <c r="D2147" s="183"/>
      <c r="E2147" s="176"/>
      <c r="F2147" s="193"/>
      <c r="G2147" s="175"/>
      <c r="H2147" s="175"/>
      <c r="I2147" s="175"/>
      <c r="J2147" s="175"/>
      <c r="K2147" s="175"/>
      <c r="L2147" s="175"/>
    </row>
    <row r="2148" spans="1:18" ht="13.15" customHeight="1" x14ac:dyDescent="0.2">
      <c r="A2148" s="175"/>
      <c r="B2148" s="175"/>
      <c r="C2148" s="183"/>
      <c r="D2148" s="183"/>
      <c r="E2148" s="176"/>
      <c r="F2148" s="193"/>
      <c r="G2148" s="175"/>
      <c r="H2148" s="175"/>
      <c r="I2148" s="175"/>
      <c r="J2148" s="175"/>
      <c r="K2148" s="175"/>
      <c r="L2148" s="175"/>
    </row>
    <row r="2149" spans="1:18" ht="13.15" customHeight="1" x14ac:dyDescent="0.2">
      <c r="A2149" s="175"/>
      <c r="B2149" s="175"/>
      <c r="C2149" s="183"/>
      <c r="D2149" s="183"/>
      <c r="E2149" s="176"/>
      <c r="F2149" s="193"/>
      <c r="G2149" s="175"/>
      <c r="H2149" s="175"/>
      <c r="I2149" s="175"/>
      <c r="J2149" s="175"/>
      <c r="K2149" s="175"/>
      <c r="L2149" s="175"/>
    </row>
    <row r="2150" spans="1:18" ht="13.15" customHeight="1" x14ac:dyDescent="0.2">
      <c r="A2150" s="175"/>
      <c r="B2150" s="175"/>
      <c r="C2150" s="183"/>
      <c r="D2150" s="183"/>
      <c r="E2150" s="176"/>
      <c r="F2150" s="193"/>
      <c r="G2150" s="175"/>
      <c r="H2150" s="175"/>
      <c r="I2150" s="175"/>
      <c r="J2150" s="175"/>
      <c r="K2150" s="175"/>
      <c r="L2150" s="175"/>
    </row>
    <row r="2151" spans="1:18" ht="13.15" customHeight="1" x14ac:dyDescent="0.2">
      <c r="A2151" s="175"/>
      <c r="B2151" s="175"/>
      <c r="C2151" s="183"/>
      <c r="D2151" s="183"/>
      <c r="E2151" s="176"/>
      <c r="F2151" s="193"/>
      <c r="G2151" s="175"/>
      <c r="H2151" s="175"/>
      <c r="I2151" s="175"/>
      <c r="J2151" s="175"/>
      <c r="K2151" s="175"/>
      <c r="L2151" s="175"/>
    </row>
    <row r="2152" spans="1:18" ht="13.15" customHeight="1" x14ac:dyDescent="0.2">
      <c r="A2152" s="175"/>
      <c r="B2152" s="175"/>
      <c r="C2152" s="183"/>
      <c r="D2152" s="183"/>
      <c r="E2152" s="176"/>
      <c r="F2152" s="193"/>
      <c r="G2152" s="175"/>
      <c r="H2152" s="175"/>
      <c r="I2152" s="175"/>
      <c r="J2152" s="175"/>
      <c r="K2152" s="175"/>
      <c r="L2152" s="175"/>
    </row>
    <row r="2153" spans="1:18" ht="13.15" customHeight="1" x14ac:dyDescent="0.2">
      <c r="A2153" s="175"/>
      <c r="B2153" s="175"/>
      <c r="C2153" s="183"/>
      <c r="D2153" s="183"/>
      <c r="E2153" s="176"/>
      <c r="F2153" s="193"/>
      <c r="G2153" s="175"/>
      <c r="H2153" s="175"/>
      <c r="I2153" s="175"/>
      <c r="J2153" s="175"/>
      <c r="K2153" s="175"/>
      <c r="L2153" s="175"/>
    </row>
    <row r="2154" spans="1:18" ht="13.15" customHeight="1" x14ac:dyDescent="0.2">
      <c r="A2154" s="175"/>
      <c r="B2154" s="175"/>
      <c r="C2154" s="183"/>
      <c r="D2154" s="183"/>
      <c r="E2154" s="176"/>
      <c r="F2154" s="193"/>
      <c r="G2154" s="175"/>
      <c r="H2154" s="175"/>
      <c r="I2154" s="175"/>
      <c r="J2154" s="175"/>
      <c r="K2154" s="175"/>
      <c r="L2154" s="175"/>
    </row>
    <row r="2155" spans="1:18" ht="13.15" customHeight="1" x14ac:dyDescent="0.2">
      <c r="A2155" s="175"/>
      <c r="B2155" s="175"/>
      <c r="C2155" s="183"/>
      <c r="D2155" s="183"/>
      <c r="E2155" s="176"/>
      <c r="F2155" s="193"/>
      <c r="G2155" s="175"/>
      <c r="H2155" s="175"/>
      <c r="I2155" s="175"/>
      <c r="J2155" s="175"/>
      <c r="K2155" s="175"/>
      <c r="L2155" s="175"/>
    </row>
    <row r="2156" spans="1:18" ht="13.15" customHeight="1" x14ac:dyDescent="0.2">
      <c r="A2156" s="175"/>
      <c r="B2156" s="175"/>
      <c r="C2156" s="183"/>
      <c r="D2156" s="183"/>
      <c r="E2156" s="176"/>
      <c r="F2156" s="193"/>
      <c r="G2156" s="175"/>
      <c r="H2156" s="175"/>
      <c r="I2156" s="175"/>
      <c r="J2156" s="175"/>
      <c r="K2156" s="175"/>
      <c r="L2156" s="175"/>
    </row>
    <row r="2157" spans="1:18" x14ac:dyDescent="0.2">
      <c r="A2157" s="175"/>
      <c r="B2157" s="175"/>
      <c r="C2157" s="183"/>
      <c r="D2157" s="183"/>
      <c r="E2157" s="176"/>
      <c r="F2157" s="193"/>
      <c r="G2157" s="175"/>
      <c r="H2157" s="175"/>
      <c r="I2157" s="175"/>
      <c r="J2157" s="175"/>
      <c r="K2157" s="175"/>
      <c r="L2157" s="175"/>
    </row>
    <row r="2158" spans="1:18" x14ac:dyDescent="0.2">
      <c r="A2158" s="175"/>
      <c r="B2158" s="175"/>
      <c r="C2158" s="183"/>
      <c r="D2158" s="183"/>
      <c r="E2158" s="176"/>
      <c r="F2158" s="193"/>
      <c r="G2158" s="175"/>
      <c r="H2158" s="175"/>
      <c r="I2158" s="175"/>
      <c r="J2158" s="175"/>
      <c r="K2158" s="175"/>
      <c r="L2158" s="175"/>
    </row>
    <row r="2159" spans="1:18" s="186" customFormat="1" x14ac:dyDescent="0.2">
      <c r="A2159" s="175"/>
      <c r="B2159" s="175"/>
      <c r="C2159" s="183"/>
      <c r="D2159" s="183"/>
      <c r="E2159" s="176"/>
      <c r="F2159" s="193"/>
      <c r="G2159" s="175"/>
      <c r="H2159" s="175"/>
      <c r="I2159" s="175"/>
      <c r="J2159" s="175"/>
      <c r="K2159" s="175"/>
      <c r="L2159" s="175"/>
      <c r="M2159"/>
      <c r="N2159"/>
      <c r="O2159"/>
      <c r="P2159"/>
      <c r="Q2159"/>
      <c r="R2159"/>
    </row>
    <row r="2160" spans="1:18" s="6" customFormat="1" x14ac:dyDescent="0.2">
      <c r="A2160" s="175"/>
      <c r="B2160" s="175"/>
      <c r="C2160" s="183"/>
      <c r="D2160" s="183"/>
      <c r="E2160" s="176"/>
      <c r="F2160" s="193"/>
      <c r="G2160" s="175"/>
      <c r="H2160" s="175"/>
      <c r="I2160" s="175"/>
      <c r="J2160" s="175"/>
      <c r="K2160" s="175"/>
      <c r="L2160" s="175"/>
      <c r="M2160"/>
      <c r="N2160"/>
      <c r="O2160"/>
      <c r="P2160"/>
      <c r="Q2160"/>
      <c r="R2160"/>
    </row>
    <row r="2161" spans="1:18" x14ac:dyDescent="0.2">
      <c r="A2161" s="175"/>
      <c r="B2161" s="175"/>
      <c r="C2161" s="183"/>
      <c r="D2161" s="183"/>
      <c r="E2161" s="176"/>
      <c r="F2161" s="193"/>
      <c r="G2161" s="175"/>
      <c r="H2161" s="175"/>
      <c r="I2161" s="175"/>
      <c r="J2161" s="175"/>
      <c r="K2161" s="175"/>
      <c r="L2161" s="175"/>
    </row>
    <row r="2162" spans="1:18" x14ac:dyDescent="0.2">
      <c r="A2162" s="175"/>
      <c r="B2162" s="175"/>
      <c r="C2162" s="183"/>
      <c r="D2162" s="183"/>
      <c r="E2162" s="176"/>
      <c r="F2162" s="193"/>
      <c r="G2162" s="175"/>
      <c r="H2162" s="175"/>
      <c r="I2162" s="175"/>
      <c r="J2162" s="175"/>
      <c r="K2162" s="175"/>
      <c r="L2162" s="175"/>
    </row>
    <row r="2163" spans="1:18" x14ac:dyDescent="0.2">
      <c r="A2163" s="175"/>
      <c r="B2163" s="175"/>
      <c r="C2163" s="183"/>
      <c r="D2163" s="183"/>
      <c r="E2163" s="176"/>
      <c r="F2163" s="193"/>
      <c r="G2163" s="175"/>
      <c r="H2163" s="175"/>
      <c r="I2163" s="175"/>
      <c r="J2163" s="175"/>
      <c r="K2163" s="175"/>
      <c r="L2163" s="175"/>
    </row>
    <row r="2164" spans="1:18" x14ac:dyDescent="0.2">
      <c r="A2164" s="175"/>
      <c r="B2164" s="175"/>
      <c r="C2164" s="183"/>
      <c r="D2164" s="183"/>
      <c r="E2164" s="176"/>
      <c r="F2164" s="193"/>
      <c r="G2164" s="175"/>
      <c r="H2164" s="175"/>
      <c r="I2164" s="175"/>
      <c r="J2164" s="175"/>
      <c r="K2164" s="175"/>
      <c r="L2164" s="175"/>
    </row>
    <row r="2165" spans="1:18" x14ac:dyDescent="0.2">
      <c r="C2165" s="183"/>
      <c r="D2165" s="183"/>
    </row>
    <row r="2166" spans="1:18" x14ac:dyDescent="0.2">
      <c r="C2166" s="183"/>
      <c r="D2166" s="183"/>
      <c r="M2166" s="6"/>
      <c r="N2166" s="6"/>
      <c r="O2166" s="6"/>
      <c r="P2166" s="6"/>
      <c r="Q2166" s="6"/>
      <c r="R2166" s="6"/>
    </row>
    <row r="2214" spans="1:18" s="6" customFormat="1" x14ac:dyDescent="0.2">
      <c r="A2214"/>
      <c r="B2214"/>
      <c r="C2214" s="25"/>
      <c r="D2214"/>
      <c r="E2214"/>
      <c r="G2214"/>
      <c r="H2214"/>
      <c r="I2214"/>
      <c r="J2214"/>
      <c r="K2214"/>
      <c r="L2214"/>
      <c r="M2214"/>
      <c r="N2214"/>
      <c r="O2214"/>
      <c r="P2214"/>
      <c r="Q2214"/>
      <c r="R2214"/>
    </row>
  </sheetData>
  <mergeCells count="1">
    <mergeCell ref="H4:L4"/>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A2965"/>
  <sheetViews>
    <sheetView zoomScale="70" zoomScaleNormal="70" workbookViewId="0">
      <selection activeCell="D12" sqref="D12"/>
    </sheetView>
  </sheetViews>
  <sheetFormatPr defaultRowHeight="12.75" x14ac:dyDescent="0.2"/>
  <cols>
    <col min="1" max="1" width="42.42578125" style="6" bestFit="1" customWidth="1"/>
    <col min="2" max="2" width="10.42578125" style="6" customWidth="1"/>
    <col min="3" max="3" width="10.42578125" style="45" customWidth="1"/>
    <col min="4" max="4" width="22.7109375" style="6" customWidth="1"/>
    <col min="5" max="5" width="11.5703125" style="6" customWidth="1"/>
    <col min="6" max="6" width="15.140625" style="6" customWidth="1"/>
    <col min="7" max="7" width="45.42578125" style="6" customWidth="1"/>
    <col min="8" max="8" width="70.5703125" style="6" bestFit="1" customWidth="1"/>
    <col min="9" max="9" width="46.5703125" style="6" bestFit="1" customWidth="1"/>
    <col min="10" max="16384" width="9.140625" style="6"/>
  </cols>
  <sheetData>
    <row r="1" spans="1:27" x14ac:dyDescent="0.2">
      <c r="A1" s="74" t="s">
        <v>18004</v>
      </c>
      <c r="B1" s="74"/>
      <c r="C1" s="136"/>
      <c r="D1" s="74"/>
      <c r="H1" s="7"/>
      <c r="K1" s="148"/>
    </row>
    <row r="2" spans="1:27" x14ac:dyDescent="0.2">
      <c r="A2" s="35"/>
      <c r="B2" s="35"/>
      <c r="C2" s="133"/>
      <c r="D2" s="35"/>
    </row>
    <row r="3" spans="1:27" ht="15.75" x14ac:dyDescent="0.25">
      <c r="A3" s="199"/>
      <c r="B3" s="148"/>
      <c r="G3" s="149"/>
      <c r="H3" s="149"/>
      <c r="I3" s="149"/>
      <c r="J3" s="149"/>
      <c r="K3" s="149"/>
    </row>
    <row r="4" spans="1:27" x14ac:dyDescent="0.2">
      <c r="B4" s="148"/>
      <c r="E4" s="344"/>
      <c r="G4" s="148"/>
      <c r="H4" s="31"/>
      <c r="I4" s="31"/>
      <c r="J4" s="392" t="s">
        <v>17047</v>
      </c>
      <c r="K4" s="393"/>
      <c r="L4" s="393"/>
      <c r="M4" s="393"/>
      <c r="N4" s="393"/>
    </row>
    <row r="5" spans="1:27" s="44" customFormat="1" ht="25.5" x14ac:dyDescent="0.2">
      <c r="A5" s="69" t="s">
        <v>15904</v>
      </c>
      <c r="B5" s="69" t="s">
        <v>15144</v>
      </c>
      <c r="C5" s="345" t="s">
        <v>15145</v>
      </c>
      <c r="D5" s="69" t="s">
        <v>10030</v>
      </c>
      <c r="E5" s="69" t="s">
        <v>1286</v>
      </c>
      <c r="F5" s="69" t="s">
        <v>17997</v>
      </c>
      <c r="G5" s="69" t="s">
        <v>17998</v>
      </c>
      <c r="H5" s="69" t="s">
        <v>17999</v>
      </c>
      <c r="I5" s="69" t="s">
        <v>15905</v>
      </c>
      <c r="J5" s="69" t="s">
        <v>16656</v>
      </c>
      <c r="K5" s="69" t="s">
        <v>16376</v>
      </c>
      <c r="L5" s="69" t="s">
        <v>16377</v>
      </c>
      <c r="M5" s="69" t="s">
        <v>16657</v>
      </c>
      <c r="N5" s="69" t="s">
        <v>16658</v>
      </c>
      <c r="O5" s="69"/>
      <c r="P5" s="69"/>
      <c r="Q5" s="69"/>
      <c r="R5" s="69"/>
      <c r="S5" s="69"/>
      <c r="T5" s="69"/>
      <c r="U5" s="69"/>
      <c r="V5" s="69"/>
      <c r="W5" s="69"/>
      <c r="X5" s="69"/>
      <c r="Y5" s="69"/>
      <c r="Z5" s="69"/>
      <c r="AA5" s="69"/>
    </row>
    <row r="6" spans="1:27" s="200" customFormat="1" ht="13.15" customHeight="1" x14ac:dyDescent="0.2">
      <c r="A6" s="186" t="s">
        <v>1285</v>
      </c>
      <c r="B6" s="132" t="s">
        <v>17068</v>
      </c>
      <c r="C6" s="132">
        <v>56037</v>
      </c>
      <c r="D6" s="132" t="s">
        <v>17092</v>
      </c>
      <c r="E6" s="132" t="s">
        <v>17093</v>
      </c>
      <c r="F6" s="132">
        <v>20200253</v>
      </c>
      <c r="G6" s="132" t="s">
        <v>17094</v>
      </c>
      <c r="H6" s="132" t="s">
        <v>17095</v>
      </c>
      <c r="I6" s="132" t="s">
        <v>14789</v>
      </c>
      <c r="J6" s="132">
        <v>0.8</v>
      </c>
      <c r="K6" s="132">
        <v>0.8</v>
      </c>
      <c r="L6" s="132">
        <v>1.6</v>
      </c>
      <c r="M6" s="132">
        <v>0</v>
      </c>
      <c r="N6" s="132">
        <v>0</v>
      </c>
      <c r="O6" s="187"/>
      <c r="P6" s="187"/>
      <c r="Q6" s="187"/>
      <c r="R6" s="187"/>
      <c r="S6" s="187"/>
      <c r="T6" s="187"/>
    </row>
    <row r="7" spans="1:27" s="201" customFormat="1" ht="13.15" customHeight="1" x14ac:dyDescent="0.2">
      <c r="A7" s="186" t="s">
        <v>1285</v>
      </c>
      <c r="B7" s="132" t="s">
        <v>17068</v>
      </c>
      <c r="C7" s="132">
        <v>56037</v>
      </c>
      <c r="D7" s="132" t="s">
        <v>17092</v>
      </c>
      <c r="E7" s="132" t="s">
        <v>17093</v>
      </c>
      <c r="F7" s="132">
        <v>20200253</v>
      </c>
      <c r="G7" s="132" t="s">
        <v>17096</v>
      </c>
      <c r="H7" s="132" t="s">
        <v>17097</v>
      </c>
      <c r="I7" s="132" t="s">
        <v>14789</v>
      </c>
      <c r="J7" s="132">
        <v>1.1131615816200799</v>
      </c>
      <c r="K7" s="132">
        <v>0.1</v>
      </c>
      <c r="L7" s="132">
        <v>0.15</v>
      </c>
      <c r="M7" s="132">
        <v>0</v>
      </c>
      <c r="N7" s="132">
        <v>0</v>
      </c>
      <c r="O7" s="187"/>
      <c r="P7" s="187"/>
      <c r="Q7" s="187"/>
      <c r="R7" s="187"/>
      <c r="S7" s="187"/>
      <c r="T7" s="187"/>
    </row>
    <row r="8" spans="1:27" s="201" customFormat="1" ht="13.15" customHeight="1" x14ac:dyDescent="0.2">
      <c r="A8" s="186" t="s">
        <v>1285</v>
      </c>
      <c r="B8" s="132" t="s">
        <v>17068</v>
      </c>
      <c r="C8" s="132">
        <v>56037</v>
      </c>
      <c r="D8" s="132" t="s">
        <v>17092</v>
      </c>
      <c r="E8" s="132" t="s">
        <v>17093</v>
      </c>
      <c r="F8" s="132">
        <v>20200253</v>
      </c>
      <c r="G8" s="132" t="s">
        <v>17096</v>
      </c>
      <c r="H8" s="132" t="s">
        <v>17098</v>
      </c>
      <c r="I8" s="132" t="s">
        <v>14789</v>
      </c>
      <c r="J8" s="132">
        <v>0.15</v>
      </c>
      <c r="K8" s="132">
        <v>0.01</v>
      </c>
      <c r="L8" s="132">
        <v>0.2</v>
      </c>
      <c r="M8" s="132">
        <v>0</v>
      </c>
      <c r="N8" s="132">
        <v>0</v>
      </c>
      <c r="O8" s="187"/>
      <c r="P8" s="187"/>
      <c r="Q8" s="187"/>
      <c r="R8" s="187"/>
      <c r="S8" s="187"/>
      <c r="T8" s="187"/>
    </row>
    <row r="9" spans="1:27" s="201" customFormat="1" ht="13.15" customHeight="1" x14ac:dyDescent="0.2">
      <c r="A9" s="186" t="s">
        <v>1285</v>
      </c>
      <c r="B9" s="132" t="s">
        <v>17068</v>
      </c>
      <c r="C9" s="132">
        <v>56037</v>
      </c>
      <c r="D9" s="132" t="s">
        <v>17092</v>
      </c>
      <c r="E9" s="132" t="s">
        <v>17093</v>
      </c>
      <c r="F9" s="132">
        <v>20200253</v>
      </c>
      <c r="G9" s="132" t="s">
        <v>17096</v>
      </c>
      <c r="H9" s="132" t="s">
        <v>17099</v>
      </c>
      <c r="I9" s="132" t="s">
        <v>14789</v>
      </c>
      <c r="J9" s="132">
        <v>0.15</v>
      </c>
      <c r="K9" s="132">
        <v>0.01</v>
      </c>
      <c r="L9" s="132">
        <v>0.2</v>
      </c>
      <c r="M9" s="132">
        <v>0</v>
      </c>
      <c r="N9" s="132">
        <v>0</v>
      </c>
      <c r="O9" s="187"/>
      <c r="P9" s="187"/>
      <c r="Q9" s="187"/>
      <c r="R9" s="187"/>
      <c r="S9" s="187"/>
      <c r="T9" s="187"/>
    </row>
    <row r="10" spans="1:27" s="201" customFormat="1" ht="13.15" customHeight="1" x14ac:dyDescent="0.2">
      <c r="A10" s="186" t="s">
        <v>1285</v>
      </c>
      <c r="B10" s="132" t="s">
        <v>17068</v>
      </c>
      <c r="C10" s="132">
        <v>56037</v>
      </c>
      <c r="D10" s="132" t="s">
        <v>17092</v>
      </c>
      <c r="E10" s="132" t="s">
        <v>17093</v>
      </c>
      <c r="F10" s="132">
        <v>20200253</v>
      </c>
      <c r="G10" s="132" t="s">
        <v>17100</v>
      </c>
      <c r="H10" s="132" t="s">
        <v>17101</v>
      </c>
      <c r="I10" s="132" t="s">
        <v>14789</v>
      </c>
      <c r="J10" s="132">
        <v>0.2</v>
      </c>
      <c r="K10" s="132" t="s">
        <v>17102</v>
      </c>
      <c r="L10" s="132">
        <v>0.4</v>
      </c>
      <c r="M10" s="132">
        <v>0</v>
      </c>
      <c r="N10" s="132">
        <v>0</v>
      </c>
      <c r="O10" s="187"/>
      <c r="P10" s="187"/>
      <c r="Q10" s="187"/>
      <c r="R10" s="187"/>
      <c r="S10" s="187"/>
      <c r="T10" s="187"/>
    </row>
    <row r="11" spans="1:27" s="201" customFormat="1" ht="13.15" customHeight="1" x14ac:dyDescent="0.2">
      <c r="A11" s="186" t="s">
        <v>1285</v>
      </c>
      <c r="B11" s="132" t="s">
        <v>17068</v>
      </c>
      <c r="C11" s="132">
        <v>56037</v>
      </c>
      <c r="D11" s="132" t="s">
        <v>17092</v>
      </c>
      <c r="E11" s="132" t="s">
        <v>17093</v>
      </c>
      <c r="F11" s="132">
        <v>20200253</v>
      </c>
      <c r="G11" s="132" t="s">
        <v>17103</v>
      </c>
      <c r="H11" s="132" t="s">
        <v>17104</v>
      </c>
      <c r="I11" s="132" t="s">
        <v>14789</v>
      </c>
      <c r="J11" s="132">
        <v>0.8</v>
      </c>
      <c r="K11" s="132">
        <v>0.4</v>
      </c>
      <c r="L11" s="132">
        <v>0.8</v>
      </c>
      <c r="M11" s="132">
        <v>0</v>
      </c>
      <c r="N11" s="132">
        <v>0</v>
      </c>
      <c r="O11" s="187"/>
      <c r="P11" s="187"/>
      <c r="Q11" s="187"/>
      <c r="R11" s="187"/>
      <c r="S11" s="187"/>
      <c r="T11" s="187"/>
    </row>
    <row r="12" spans="1:27" s="201" customFormat="1" ht="13.15" customHeight="1" x14ac:dyDescent="0.2">
      <c r="A12" s="186" t="s">
        <v>1285</v>
      </c>
      <c r="B12" s="132" t="s">
        <v>17068</v>
      </c>
      <c r="C12" s="132">
        <v>56037</v>
      </c>
      <c r="D12" s="132" t="s">
        <v>17092</v>
      </c>
      <c r="E12" s="132" t="s">
        <v>17093</v>
      </c>
      <c r="F12" s="132">
        <v>20200254</v>
      </c>
      <c r="G12" s="132" t="s">
        <v>17105</v>
      </c>
      <c r="H12" s="132" t="s">
        <v>17106</v>
      </c>
      <c r="I12" s="132" t="s">
        <v>14789</v>
      </c>
      <c r="J12" s="132">
        <v>2.8</v>
      </c>
      <c r="K12" s="132">
        <v>0.9</v>
      </c>
      <c r="L12" s="132">
        <v>3.4</v>
      </c>
      <c r="M12" s="132">
        <v>0</v>
      </c>
      <c r="N12" s="132">
        <v>0</v>
      </c>
      <c r="O12" s="187"/>
      <c r="P12" s="187"/>
      <c r="Q12" s="187"/>
      <c r="R12" s="187"/>
      <c r="S12" s="187"/>
      <c r="T12" s="187"/>
    </row>
    <row r="13" spans="1:27" s="201" customFormat="1" ht="13.15" customHeight="1" x14ac:dyDescent="0.2">
      <c r="A13" s="186" t="s">
        <v>1285</v>
      </c>
      <c r="B13" s="132" t="s">
        <v>17068</v>
      </c>
      <c r="C13" s="132">
        <v>56037</v>
      </c>
      <c r="D13" s="132" t="s">
        <v>17092</v>
      </c>
      <c r="E13" s="132" t="s">
        <v>17093</v>
      </c>
      <c r="F13" s="132">
        <v>20200253</v>
      </c>
      <c r="G13" s="132" t="s">
        <v>17105</v>
      </c>
      <c r="H13" s="132" t="s">
        <v>17107</v>
      </c>
      <c r="I13" s="132" t="s">
        <v>14789</v>
      </c>
      <c r="J13" s="132">
        <v>16.100000000000001</v>
      </c>
      <c r="K13" s="132">
        <v>8</v>
      </c>
      <c r="L13" s="132">
        <v>32.1</v>
      </c>
      <c r="M13" s="132">
        <v>0</v>
      </c>
      <c r="N13" s="132">
        <v>0</v>
      </c>
      <c r="O13" s="187"/>
      <c r="P13" s="187"/>
      <c r="Q13" s="187"/>
      <c r="R13" s="187"/>
      <c r="S13" s="187"/>
      <c r="T13" s="187"/>
    </row>
    <row r="14" spans="1:27" s="201" customFormat="1" ht="13.15" customHeight="1" x14ac:dyDescent="0.2">
      <c r="A14" s="186" t="s">
        <v>1285</v>
      </c>
      <c r="B14" s="132" t="s">
        <v>17068</v>
      </c>
      <c r="C14" s="132">
        <v>56037</v>
      </c>
      <c r="D14" s="132" t="s">
        <v>17092</v>
      </c>
      <c r="E14" s="132" t="s">
        <v>17093</v>
      </c>
      <c r="F14" s="132">
        <v>20200253</v>
      </c>
      <c r="G14" s="132" t="s">
        <v>17105</v>
      </c>
      <c r="H14" s="132" t="s">
        <v>17107</v>
      </c>
      <c r="I14" s="132" t="s">
        <v>14789</v>
      </c>
      <c r="J14" s="132">
        <v>16.2</v>
      </c>
      <c r="K14" s="132">
        <v>3.2</v>
      </c>
      <c r="L14" s="132">
        <v>32.5</v>
      </c>
      <c r="M14" s="132">
        <v>0</v>
      </c>
      <c r="N14" s="132">
        <v>0</v>
      </c>
      <c r="O14" s="187"/>
      <c r="P14" s="187"/>
      <c r="Q14" s="187"/>
      <c r="R14" s="187"/>
      <c r="S14" s="187"/>
      <c r="T14" s="187"/>
    </row>
    <row r="15" spans="1:27" s="201" customFormat="1" ht="13.15" customHeight="1" x14ac:dyDescent="0.2">
      <c r="A15" s="186" t="s">
        <v>1285</v>
      </c>
      <c r="B15" s="132">
        <v>56</v>
      </c>
      <c r="C15" s="132">
        <v>56037</v>
      </c>
      <c r="D15" s="132" t="s">
        <v>17092</v>
      </c>
      <c r="E15" s="132">
        <v>13</v>
      </c>
      <c r="F15" s="132">
        <v>20200254</v>
      </c>
      <c r="G15" s="132" t="s">
        <v>17105</v>
      </c>
      <c r="H15" s="132" t="s">
        <v>17108</v>
      </c>
      <c r="I15" s="132" t="s">
        <v>14789</v>
      </c>
      <c r="J15" s="132">
        <v>12.2</v>
      </c>
      <c r="K15" s="132">
        <v>3.5</v>
      </c>
      <c r="L15" s="132">
        <v>4.4000000000000004</v>
      </c>
      <c r="M15" s="132">
        <v>0</v>
      </c>
      <c r="N15" s="132">
        <v>0</v>
      </c>
      <c r="O15" s="187"/>
      <c r="P15" s="187"/>
      <c r="Q15" s="187"/>
      <c r="R15" s="187"/>
      <c r="S15" s="187"/>
      <c r="T15" s="187"/>
    </row>
    <row r="16" spans="1:27" s="201" customFormat="1" ht="13.15" customHeight="1" x14ac:dyDescent="0.2">
      <c r="A16" s="186" t="s">
        <v>1285</v>
      </c>
      <c r="B16" s="132">
        <v>56</v>
      </c>
      <c r="C16" s="132">
        <v>56037</v>
      </c>
      <c r="D16" s="132" t="s">
        <v>17092</v>
      </c>
      <c r="E16" s="132">
        <v>13</v>
      </c>
      <c r="F16" s="132">
        <v>20200254</v>
      </c>
      <c r="G16" s="132" t="s">
        <v>17105</v>
      </c>
      <c r="H16" s="132" t="s">
        <v>17109</v>
      </c>
      <c r="I16" s="132" t="s">
        <v>14789</v>
      </c>
      <c r="J16" s="132">
        <v>2.1</v>
      </c>
      <c r="K16" s="132">
        <v>1.5</v>
      </c>
      <c r="L16" s="132">
        <v>4.2</v>
      </c>
      <c r="M16" s="132">
        <v>0</v>
      </c>
      <c r="N16" s="132">
        <v>0</v>
      </c>
      <c r="O16" s="187"/>
      <c r="P16" s="187"/>
      <c r="Q16" s="187"/>
      <c r="R16" s="187"/>
      <c r="S16" s="187"/>
      <c r="T16" s="187"/>
    </row>
    <row r="17" spans="1:20" s="201" customFormat="1" ht="13.15" customHeight="1" x14ac:dyDescent="0.2">
      <c r="A17" s="186" t="s">
        <v>1285</v>
      </c>
      <c r="B17" s="132" t="s">
        <v>17068</v>
      </c>
      <c r="C17" s="132">
        <v>56037</v>
      </c>
      <c r="D17" s="132" t="s">
        <v>17092</v>
      </c>
      <c r="E17" s="132" t="s">
        <v>17093</v>
      </c>
      <c r="F17" s="132">
        <v>20200254</v>
      </c>
      <c r="G17" s="132" t="s">
        <v>17105</v>
      </c>
      <c r="H17" s="132" t="s">
        <v>17110</v>
      </c>
      <c r="I17" s="132" t="s">
        <v>14789</v>
      </c>
      <c r="J17" s="132">
        <v>16</v>
      </c>
      <c r="K17" s="132">
        <v>16</v>
      </c>
      <c r="L17" s="132">
        <v>4.5999999999999996</v>
      </c>
      <c r="M17" s="132">
        <v>0</v>
      </c>
      <c r="N17" s="132">
        <v>0</v>
      </c>
      <c r="O17" s="187"/>
      <c r="P17" s="187"/>
      <c r="Q17" s="187"/>
      <c r="R17" s="187"/>
      <c r="S17" s="187"/>
      <c r="T17" s="187"/>
    </row>
    <row r="18" spans="1:20" s="201" customFormat="1" ht="13.15" customHeight="1" x14ac:dyDescent="0.2">
      <c r="A18" s="186" t="s">
        <v>1285</v>
      </c>
      <c r="B18" s="132" t="s">
        <v>17068</v>
      </c>
      <c r="C18" s="132">
        <v>56037</v>
      </c>
      <c r="D18" s="132" t="s">
        <v>17092</v>
      </c>
      <c r="E18" s="132" t="s">
        <v>17093</v>
      </c>
      <c r="F18" s="132">
        <v>20200253</v>
      </c>
      <c r="G18" s="132" t="s">
        <v>17111</v>
      </c>
      <c r="H18" s="132" t="s">
        <v>17112</v>
      </c>
      <c r="I18" s="132" t="s">
        <v>14789</v>
      </c>
      <c r="J18" s="132">
        <v>25.337342465303401</v>
      </c>
      <c r="K18" s="132">
        <v>12.7</v>
      </c>
      <c r="L18" s="132">
        <v>38</v>
      </c>
      <c r="M18" s="132">
        <v>0</v>
      </c>
      <c r="N18" s="132">
        <v>0</v>
      </c>
      <c r="O18" s="187"/>
      <c r="P18" s="187"/>
      <c r="Q18" s="187"/>
      <c r="R18" s="187"/>
      <c r="S18" s="187"/>
      <c r="T18" s="187"/>
    </row>
    <row r="19" spans="1:20" s="201" customFormat="1" ht="13.15" customHeight="1" x14ac:dyDescent="0.2">
      <c r="A19" s="186" t="s">
        <v>1285</v>
      </c>
      <c r="B19" s="132">
        <v>56</v>
      </c>
      <c r="C19" s="132">
        <v>56037</v>
      </c>
      <c r="D19" s="132" t="s">
        <v>17092</v>
      </c>
      <c r="E19" s="132">
        <v>13</v>
      </c>
      <c r="F19" s="132">
        <v>20200253</v>
      </c>
      <c r="G19" s="132" t="s">
        <v>17111</v>
      </c>
      <c r="H19" s="132" t="s">
        <v>17112</v>
      </c>
      <c r="I19" s="132" t="s">
        <v>14789</v>
      </c>
      <c r="J19" s="132">
        <v>25.337342465303401</v>
      </c>
      <c r="K19" s="132">
        <v>12.7</v>
      </c>
      <c r="L19" s="132">
        <v>38</v>
      </c>
      <c r="M19" s="132">
        <v>0</v>
      </c>
      <c r="N19" s="132">
        <v>0</v>
      </c>
      <c r="O19" s="187"/>
      <c r="P19" s="187"/>
      <c r="Q19" s="187"/>
      <c r="R19" s="187"/>
      <c r="S19" s="187"/>
      <c r="T19" s="187"/>
    </row>
    <row r="20" spans="1:20" s="201" customFormat="1" ht="13.15" customHeight="1" x14ac:dyDescent="0.2">
      <c r="A20" s="186" t="s">
        <v>1285</v>
      </c>
      <c r="B20" s="132">
        <v>56</v>
      </c>
      <c r="C20" s="132">
        <v>56037</v>
      </c>
      <c r="D20" s="132" t="s">
        <v>17092</v>
      </c>
      <c r="E20" s="132">
        <v>13</v>
      </c>
      <c r="F20" s="132">
        <v>20200254</v>
      </c>
      <c r="G20" s="132" t="s">
        <v>17111</v>
      </c>
      <c r="H20" s="132" t="s">
        <v>17113</v>
      </c>
      <c r="I20" s="132" t="s">
        <v>14789</v>
      </c>
      <c r="J20" s="132">
        <v>13.769424657800799</v>
      </c>
      <c r="K20" s="132">
        <v>9.8000000000000007</v>
      </c>
      <c r="L20" s="132">
        <v>5.9</v>
      </c>
      <c r="M20" s="132">
        <v>0</v>
      </c>
      <c r="N20" s="132">
        <v>0</v>
      </c>
      <c r="O20" s="187"/>
      <c r="P20" s="187"/>
      <c r="Q20" s="187"/>
      <c r="R20" s="187"/>
      <c r="S20" s="187"/>
      <c r="T20" s="187"/>
    </row>
    <row r="21" spans="1:20" s="201" customFormat="1" ht="13.15" customHeight="1" x14ac:dyDescent="0.2">
      <c r="A21" s="186" t="s">
        <v>1285</v>
      </c>
      <c r="B21" s="132">
        <v>56</v>
      </c>
      <c r="C21" s="132">
        <v>56037</v>
      </c>
      <c r="D21" s="132" t="s">
        <v>17092</v>
      </c>
      <c r="E21" s="132">
        <v>13</v>
      </c>
      <c r="F21" s="132">
        <v>20200201</v>
      </c>
      <c r="G21" s="132" t="s">
        <v>17114</v>
      </c>
      <c r="H21" s="132" t="s">
        <v>17115</v>
      </c>
      <c r="I21" s="132" t="s">
        <v>14789</v>
      </c>
      <c r="J21" s="132">
        <v>26.9</v>
      </c>
      <c r="K21" s="132">
        <v>3.1</v>
      </c>
      <c r="L21" s="132">
        <v>27.3</v>
      </c>
      <c r="M21" s="132">
        <v>0</v>
      </c>
      <c r="N21" s="132">
        <v>0</v>
      </c>
      <c r="O21" s="187"/>
      <c r="P21" s="187"/>
      <c r="Q21" s="187"/>
      <c r="R21" s="187"/>
      <c r="S21" s="187"/>
      <c r="T21" s="187"/>
    </row>
    <row r="22" spans="1:20" s="201" customFormat="1" ht="13.15" customHeight="1" x14ac:dyDescent="0.2">
      <c r="A22" s="186" t="s">
        <v>1285</v>
      </c>
      <c r="B22" s="132">
        <v>56</v>
      </c>
      <c r="C22" s="132">
        <v>56037</v>
      </c>
      <c r="D22" s="132" t="s">
        <v>17092</v>
      </c>
      <c r="E22" s="132">
        <v>13</v>
      </c>
      <c r="F22" s="132">
        <v>20200201</v>
      </c>
      <c r="G22" s="132" t="s">
        <v>17114</v>
      </c>
      <c r="H22" s="132" t="s">
        <v>17115</v>
      </c>
      <c r="I22" s="132" t="s">
        <v>14789</v>
      </c>
      <c r="J22" s="132">
        <v>26.9</v>
      </c>
      <c r="K22" s="132">
        <v>3.1</v>
      </c>
      <c r="L22" s="132">
        <v>27.3</v>
      </c>
      <c r="M22" s="132">
        <v>0</v>
      </c>
      <c r="N22" s="132">
        <v>0</v>
      </c>
      <c r="O22" s="187"/>
      <c r="P22" s="187"/>
      <c r="Q22" s="187"/>
      <c r="R22" s="187"/>
      <c r="S22" s="187"/>
      <c r="T22" s="187"/>
    </row>
    <row r="23" spans="1:20" s="201" customFormat="1" ht="13.15" customHeight="1" x14ac:dyDescent="0.2">
      <c r="A23" s="186" t="s">
        <v>1285</v>
      </c>
      <c r="B23" s="132" t="s">
        <v>17068</v>
      </c>
      <c r="C23" s="132">
        <v>56037</v>
      </c>
      <c r="D23" s="132" t="s">
        <v>17092</v>
      </c>
      <c r="E23" s="132" t="s">
        <v>17093</v>
      </c>
      <c r="F23" s="132">
        <v>20200253</v>
      </c>
      <c r="G23" s="132" t="s">
        <v>17114</v>
      </c>
      <c r="H23" s="132" t="s">
        <v>17116</v>
      </c>
      <c r="I23" s="132" t="s">
        <v>14789</v>
      </c>
      <c r="J23" s="132">
        <v>0.6</v>
      </c>
      <c r="K23" s="132">
        <v>0.3</v>
      </c>
      <c r="L23" s="132">
        <v>0.6</v>
      </c>
      <c r="M23" s="132">
        <v>0</v>
      </c>
      <c r="N23" s="132">
        <v>0</v>
      </c>
      <c r="O23" s="187"/>
      <c r="P23" s="187"/>
      <c r="Q23" s="187"/>
      <c r="R23" s="187"/>
      <c r="S23" s="187"/>
      <c r="T23" s="187"/>
    </row>
    <row r="24" spans="1:20" s="201" customFormat="1" ht="13.15" customHeight="1" x14ac:dyDescent="0.2">
      <c r="A24" s="186" t="s">
        <v>1285</v>
      </c>
      <c r="B24" s="132" t="s">
        <v>17068</v>
      </c>
      <c r="C24" s="132">
        <v>56037</v>
      </c>
      <c r="D24" s="132" t="s">
        <v>17092</v>
      </c>
      <c r="E24" s="132" t="s">
        <v>17093</v>
      </c>
      <c r="F24" s="132">
        <v>20200254</v>
      </c>
      <c r="G24" s="132" t="s">
        <v>17117</v>
      </c>
      <c r="H24" s="132" t="s">
        <v>17118</v>
      </c>
      <c r="I24" s="132" t="s">
        <v>14789</v>
      </c>
      <c r="J24" s="132">
        <v>21.7</v>
      </c>
      <c r="K24" s="132">
        <v>8.6999999999999993</v>
      </c>
      <c r="L24" s="132">
        <v>14.5</v>
      </c>
      <c r="M24" s="132">
        <v>0</v>
      </c>
      <c r="N24" s="132">
        <v>0</v>
      </c>
      <c r="O24" s="187"/>
      <c r="P24" s="187"/>
      <c r="Q24" s="187"/>
      <c r="R24" s="187"/>
      <c r="S24" s="187"/>
      <c r="T24" s="187"/>
    </row>
    <row r="25" spans="1:20" s="201" customFormat="1" ht="13.15" customHeight="1" x14ac:dyDescent="0.2">
      <c r="A25" s="186" t="s">
        <v>1285</v>
      </c>
      <c r="B25" s="132" t="s">
        <v>17068</v>
      </c>
      <c r="C25" s="132">
        <v>56041</v>
      </c>
      <c r="D25" s="132" t="s">
        <v>17119</v>
      </c>
      <c r="E25" s="132" t="s">
        <v>17120</v>
      </c>
      <c r="F25" s="132">
        <v>20200202</v>
      </c>
      <c r="G25" s="132" t="s">
        <v>17121</v>
      </c>
      <c r="H25" s="132" t="s">
        <v>17122</v>
      </c>
      <c r="I25" s="132" t="s">
        <v>14789</v>
      </c>
      <c r="J25" s="132">
        <v>55.188000000000002</v>
      </c>
      <c r="K25" s="132">
        <v>1.7103900000000001</v>
      </c>
      <c r="L25" s="132">
        <v>13.008599999999999</v>
      </c>
      <c r="M25" s="132">
        <v>0</v>
      </c>
      <c r="N25" s="132">
        <v>0</v>
      </c>
      <c r="O25" s="187"/>
      <c r="P25" s="187"/>
      <c r="Q25" s="187"/>
      <c r="R25" s="187"/>
      <c r="S25" s="187"/>
      <c r="T25" s="187"/>
    </row>
    <row r="26" spans="1:20" s="201" customFormat="1" ht="13.15" customHeight="1" x14ac:dyDescent="0.2">
      <c r="A26" s="186" t="s">
        <v>1285</v>
      </c>
      <c r="B26" s="132">
        <v>56</v>
      </c>
      <c r="C26" s="132">
        <v>56041</v>
      </c>
      <c r="D26" s="132" t="s">
        <v>17119</v>
      </c>
      <c r="E26" s="132">
        <v>13</v>
      </c>
      <c r="F26" s="132">
        <v>20200202</v>
      </c>
      <c r="G26" s="132" t="s">
        <v>17121</v>
      </c>
      <c r="H26" s="132" t="s">
        <v>17123</v>
      </c>
      <c r="I26" s="132" t="s">
        <v>14789</v>
      </c>
      <c r="J26" s="132">
        <v>38.3688</v>
      </c>
      <c r="K26" s="132">
        <v>11.669195999999999</v>
      </c>
      <c r="L26" s="132">
        <v>40.953000000000003</v>
      </c>
      <c r="M26" s="132">
        <v>0</v>
      </c>
      <c r="N26" s="132">
        <v>0</v>
      </c>
      <c r="O26" s="187"/>
      <c r="P26" s="187"/>
      <c r="Q26" s="187"/>
      <c r="R26" s="187"/>
      <c r="S26" s="187"/>
      <c r="T26" s="187"/>
    </row>
    <row r="27" spans="1:20" s="201" customFormat="1" ht="13.15" customHeight="1" x14ac:dyDescent="0.2">
      <c r="A27" s="186" t="s">
        <v>1285</v>
      </c>
      <c r="B27" s="132">
        <v>56</v>
      </c>
      <c r="C27" s="132">
        <v>56041</v>
      </c>
      <c r="D27" s="132" t="s">
        <v>17119</v>
      </c>
      <c r="E27" s="132">
        <v>13</v>
      </c>
      <c r="F27" s="132">
        <v>20200202</v>
      </c>
      <c r="G27" s="132" t="s">
        <v>17121</v>
      </c>
      <c r="H27" s="132" t="s">
        <v>17124</v>
      </c>
      <c r="I27" s="132" t="s">
        <v>14789</v>
      </c>
      <c r="J27" s="132">
        <v>38.3688</v>
      </c>
      <c r="K27" s="132">
        <v>11.669195999999999</v>
      </c>
      <c r="L27" s="132">
        <v>40.953000000000003</v>
      </c>
      <c r="M27" s="132">
        <v>0</v>
      </c>
      <c r="N27" s="132">
        <v>0</v>
      </c>
      <c r="O27" s="187"/>
      <c r="P27" s="187"/>
      <c r="Q27" s="187"/>
      <c r="R27" s="187"/>
      <c r="S27" s="187"/>
      <c r="T27" s="187"/>
    </row>
    <row r="28" spans="1:20" s="201" customFormat="1" ht="13.15" customHeight="1" x14ac:dyDescent="0.2">
      <c r="A28" s="186" t="s">
        <v>1285</v>
      </c>
      <c r="B28" s="132">
        <v>56</v>
      </c>
      <c r="C28" s="132">
        <v>56023</v>
      </c>
      <c r="D28" s="132" t="s">
        <v>17125</v>
      </c>
      <c r="E28" s="132">
        <v>13</v>
      </c>
      <c r="F28" s="132">
        <v>20200201</v>
      </c>
      <c r="G28" s="132" t="s">
        <v>17126</v>
      </c>
      <c r="H28" s="132" t="s">
        <v>17127</v>
      </c>
      <c r="I28" s="132" t="s">
        <v>14789</v>
      </c>
      <c r="J28" s="132">
        <v>25.9</v>
      </c>
      <c r="K28" s="132">
        <v>15</v>
      </c>
      <c r="L28" s="132">
        <v>26.2</v>
      </c>
      <c r="M28" s="132">
        <v>0</v>
      </c>
      <c r="N28" s="132">
        <v>0</v>
      </c>
      <c r="O28" s="187"/>
      <c r="P28" s="187"/>
      <c r="Q28" s="187"/>
      <c r="R28" s="187"/>
      <c r="S28" s="187"/>
      <c r="T28" s="187"/>
    </row>
    <row r="29" spans="1:20" s="201" customFormat="1" ht="13.15" customHeight="1" x14ac:dyDescent="0.2">
      <c r="A29" s="186" t="s">
        <v>1285</v>
      </c>
      <c r="B29" s="132">
        <v>56</v>
      </c>
      <c r="C29" s="132">
        <v>56023</v>
      </c>
      <c r="D29" s="132" t="s">
        <v>17125</v>
      </c>
      <c r="E29" s="132">
        <v>13</v>
      </c>
      <c r="F29" s="132">
        <v>20200253</v>
      </c>
      <c r="G29" s="132" t="s">
        <v>17126</v>
      </c>
      <c r="H29" s="132" t="s">
        <v>17116</v>
      </c>
      <c r="I29" s="132" t="s">
        <v>14789</v>
      </c>
      <c r="J29" s="132">
        <v>0.6</v>
      </c>
      <c r="K29" s="132">
        <v>0.3</v>
      </c>
      <c r="L29" s="132">
        <v>0.6</v>
      </c>
      <c r="M29" s="132">
        <v>0</v>
      </c>
      <c r="N29" s="132">
        <v>0</v>
      </c>
      <c r="O29" s="187"/>
      <c r="P29" s="187"/>
      <c r="Q29" s="187"/>
      <c r="R29" s="187"/>
      <c r="S29" s="187"/>
      <c r="T29" s="187"/>
    </row>
    <row r="30" spans="1:20" s="201" customFormat="1" ht="13.15" customHeight="1" x14ac:dyDescent="0.2">
      <c r="A30" s="186" t="s">
        <v>1285</v>
      </c>
      <c r="B30" s="132" t="s">
        <v>17068</v>
      </c>
      <c r="C30" s="132">
        <v>56023</v>
      </c>
      <c r="D30" s="132" t="s">
        <v>17125</v>
      </c>
      <c r="E30" s="132" t="s">
        <v>17128</v>
      </c>
      <c r="F30" s="132">
        <v>20200201</v>
      </c>
      <c r="G30" s="132" t="s">
        <v>17126</v>
      </c>
      <c r="H30" s="132" t="s">
        <v>17127</v>
      </c>
      <c r="I30" s="132" t="s">
        <v>14789</v>
      </c>
      <c r="J30" s="132">
        <v>25.9</v>
      </c>
      <c r="K30" s="132">
        <v>15</v>
      </c>
      <c r="L30" s="132">
        <v>26.2</v>
      </c>
      <c r="M30" s="132">
        <v>0</v>
      </c>
      <c r="N30" s="132">
        <v>0</v>
      </c>
      <c r="O30" s="187"/>
      <c r="P30" s="187"/>
      <c r="Q30" s="187"/>
      <c r="R30" s="187"/>
      <c r="S30" s="187"/>
      <c r="T30" s="187"/>
    </row>
    <row r="31" spans="1:20" s="201" customFormat="1" ht="13.15" customHeight="1" x14ac:dyDescent="0.2">
      <c r="A31" s="186" t="s">
        <v>1285</v>
      </c>
      <c r="B31" s="132" t="s">
        <v>17068</v>
      </c>
      <c r="C31" s="132">
        <v>56023</v>
      </c>
      <c r="D31" s="132" t="s">
        <v>17125</v>
      </c>
      <c r="E31" s="132" t="s">
        <v>17128</v>
      </c>
      <c r="F31" s="132">
        <v>20200254</v>
      </c>
      <c r="G31" s="132" t="s">
        <v>17129</v>
      </c>
      <c r="H31" s="132" t="s">
        <v>17130</v>
      </c>
      <c r="I31" s="132" t="s">
        <v>14789</v>
      </c>
      <c r="J31" s="132">
        <v>21.4</v>
      </c>
      <c r="K31" s="132">
        <v>10.7</v>
      </c>
      <c r="L31" s="132">
        <v>32</v>
      </c>
      <c r="M31" s="132">
        <v>0</v>
      </c>
      <c r="N31" s="132">
        <v>0</v>
      </c>
      <c r="O31" s="187"/>
      <c r="P31" s="187"/>
      <c r="Q31" s="187"/>
      <c r="R31" s="187"/>
      <c r="S31" s="187"/>
      <c r="T31" s="187"/>
    </row>
    <row r="32" spans="1:20" s="201" customFormat="1" ht="13.15" customHeight="1" x14ac:dyDescent="0.2">
      <c r="A32" s="186" t="s">
        <v>1285</v>
      </c>
      <c r="B32" s="132">
        <v>56</v>
      </c>
      <c r="C32" s="132">
        <v>56023</v>
      </c>
      <c r="D32" s="132" t="s">
        <v>17125</v>
      </c>
      <c r="E32" s="132">
        <v>13</v>
      </c>
      <c r="F32" s="132">
        <v>20200254</v>
      </c>
      <c r="G32" s="132" t="s">
        <v>17129</v>
      </c>
      <c r="H32" s="132" t="s">
        <v>17131</v>
      </c>
      <c r="I32" s="132" t="s">
        <v>14789</v>
      </c>
      <c r="J32" s="132">
        <v>17.399999999999999</v>
      </c>
      <c r="K32" s="132">
        <v>8.1</v>
      </c>
      <c r="L32" s="132">
        <v>5.8</v>
      </c>
      <c r="M32" s="132">
        <v>0</v>
      </c>
      <c r="N32" s="132">
        <v>0</v>
      </c>
      <c r="O32" s="187"/>
      <c r="P32" s="187"/>
      <c r="Q32" s="187"/>
      <c r="R32" s="187"/>
      <c r="S32" s="187"/>
      <c r="T32" s="187"/>
    </row>
    <row r="33" spans="1:20" s="201" customFormat="1" ht="13.15" customHeight="1" x14ac:dyDescent="0.2">
      <c r="A33" s="186" t="s">
        <v>1285</v>
      </c>
      <c r="B33" s="132" t="s">
        <v>17068</v>
      </c>
      <c r="C33" s="132">
        <v>56007</v>
      </c>
      <c r="D33" s="132" t="s">
        <v>17132</v>
      </c>
      <c r="E33" s="132" t="s">
        <v>17133</v>
      </c>
      <c r="F33" s="132">
        <v>20200253</v>
      </c>
      <c r="G33" s="132" t="s">
        <v>17134</v>
      </c>
      <c r="H33" s="132" t="s">
        <v>17135</v>
      </c>
      <c r="I33" s="132" t="s">
        <v>14789</v>
      </c>
      <c r="J33" s="132">
        <v>2</v>
      </c>
      <c r="K33" s="132">
        <v>0.9</v>
      </c>
      <c r="L33" s="132">
        <v>3</v>
      </c>
      <c r="M33" s="132">
        <v>0</v>
      </c>
      <c r="N33" s="132">
        <v>0</v>
      </c>
      <c r="O33" s="187"/>
      <c r="P33" s="187"/>
      <c r="Q33" s="187"/>
      <c r="R33" s="187"/>
      <c r="S33" s="187"/>
      <c r="T33" s="187"/>
    </row>
    <row r="34" spans="1:20" s="201" customFormat="1" ht="13.15" customHeight="1" x14ac:dyDescent="0.2">
      <c r="A34" s="186" t="s">
        <v>1285</v>
      </c>
      <c r="B34" s="132" t="s">
        <v>17068</v>
      </c>
      <c r="C34" s="132">
        <v>56007</v>
      </c>
      <c r="D34" s="132" t="s">
        <v>17132</v>
      </c>
      <c r="E34" s="132" t="s">
        <v>17133</v>
      </c>
      <c r="F34" s="132">
        <v>20200253</v>
      </c>
      <c r="G34" s="132" t="s">
        <v>17136</v>
      </c>
      <c r="H34" s="132" t="s">
        <v>17137</v>
      </c>
      <c r="I34" s="132" t="s">
        <v>14789</v>
      </c>
      <c r="J34" s="132">
        <v>3.9</v>
      </c>
      <c r="K34" s="132" t="s">
        <v>17102</v>
      </c>
      <c r="L34" s="132" t="s">
        <v>17102</v>
      </c>
      <c r="M34" s="132">
        <v>0</v>
      </c>
      <c r="N34" s="132">
        <v>0</v>
      </c>
      <c r="O34" s="187"/>
      <c r="P34" s="187"/>
      <c r="Q34" s="187"/>
      <c r="R34" s="187"/>
      <c r="S34" s="187"/>
      <c r="T34" s="187"/>
    </row>
    <row r="35" spans="1:20" s="201" customFormat="1" ht="13.15" customHeight="1" x14ac:dyDescent="0.2">
      <c r="A35" s="186" t="s">
        <v>1285</v>
      </c>
      <c r="B35" s="132" t="s">
        <v>17068</v>
      </c>
      <c r="C35" s="132">
        <v>56007</v>
      </c>
      <c r="D35" s="132" t="s">
        <v>17132</v>
      </c>
      <c r="E35" s="132" t="s">
        <v>17133</v>
      </c>
      <c r="F35" s="132">
        <v>20200254</v>
      </c>
      <c r="G35" s="132" t="s">
        <v>17136</v>
      </c>
      <c r="H35" s="132" t="s">
        <v>17138</v>
      </c>
      <c r="I35" s="132" t="s">
        <v>14789</v>
      </c>
      <c r="J35" s="132">
        <v>3.9</v>
      </c>
      <c r="K35" s="132" t="s">
        <v>17102</v>
      </c>
      <c r="L35" s="132" t="s">
        <v>17102</v>
      </c>
      <c r="M35" s="132">
        <v>0</v>
      </c>
      <c r="N35" s="132">
        <v>0</v>
      </c>
      <c r="O35" s="187"/>
      <c r="P35" s="187"/>
      <c r="Q35" s="187"/>
      <c r="R35" s="187"/>
      <c r="S35" s="187"/>
      <c r="T35" s="187"/>
    </row>
    <row r="36" spans="1:20" s="201" customFormat="1" ht="13.15" customHeight="1" x14ac:dyDescent="0.2">
      <c r="A36" s="186" t="s">
        <v>1285</v>
      </c>
      <c r="B36" s="132" t="s">
        <v>17068</v>
      </c>
      <c r="C36" s="132">
        <v>56007</v>
      </c>
      <c r="D36" s="132" t="s">
        <v>17132</v>
      </c>
      <c r="E36" s="132" t="s">
        <v>17133</v>
      </c>
      <c r="F36" s="132">
        <v>20200254</v>
      </c>
      <c r="G36" s="132" t="s">
        <v>17139</v>
      </c>
      <c r="H36" s="132" t="s">
        <v>17140</v>
      </c>
      <c r="I36" s="132" t="s">
        <v>14789</v>
      </c>
      <c r="J36" s="132">
        <v>17.5</v>
      </c>
      <c r="K36" s="132">
        <v>11.6</v>
      </c>
      <c r="L36" s="132">
        <v>5.8</v>
      </c>
      <c r="M36" s="132">
        <v>0</v>
      </c>
      <c r="N36" s="132">
        <v>0</v>
      </c>
      <c r="O36" s="187"/>
      <c r="P36" s="187"/>
      <c r="Q36" s="187"/>
      <c r="R36" s="187"/>
      <c r="S36" s="187"/>
      <c r="T36" s="187"/>
    </row>
    <row r="37" spans="1:20" s="201" customFormat="1" ht="13.15" customHeight="1" x14ac:dyDescent="0.2">
      <c r="A37" s="186" t="s">
        <v>1285</v>
      </c>
      <c r="B37" s="132" t="s">
        <v>17068</v>
      </c>
      <c r="C37" s="132">
        <v>56007</v>
      </c>
      <c r="D37" s="132" t="s">
        <v>17132</v>
      </c>
      <c r="E37" s="132" t="s">
        <v>17133</v>
      </c>
      <c r="F37" s="132">
        <v>20200254</v>
      </c>
      <c r="G37" s="132" t="s">
        <v>17139</v>
      </c>
      <c r="H37" s="132" t="s">
        <v>17141</v>
      </c>
      <c r="I37" s="132" t="s">
        <v>14789</v>
      </c>
      <c r="J37" s="132">
        <v>17.5</v>
      </c>
      <c r="K37" s="132">
        <v>11.6</v>
      </c>
      <c r="L37" s="132">
        <v>5.8</v>
      </c>
      <c r="M37" s="132">
        <v>0</v>
      </c>
      <c r="N37" s="132">
        <v>0</v>
      </c>
      <c r="O37" s="187"/>
      <c r="P37" s="187"/>
      <c r="Q37" s="187"/>
      <c r="R37" s="187"/>
      <c r="S37" s="187"/>
      <c r="T37" s="187"/>
    </row>
    <row r="38" spans="1:20" s="201" customFormat="1" ht="13.15" customHeight="1" x14ac:dyDescent="0.2">
      <c r="A38" s="186" t="s">
        <v>1285</v>
      </c>
      <c r="B38" s="132" t="s">
        <v>17068</v>
      </c>
      <c r="C38" s="132">
        <v>56007</v>
      </c>
      <c r="D38" s="132" t="s">
        <v>17132</v>
      </c>
      <c r="E38" s="132" t="s">
        <v>17133</v>
      </c>
      <c r="F38" s="132">
        <v>20200254</v>
      </c>
      <c r="G38" s="132" t="s">
        <v>17139</v>
      </c>
      <c r="H38" s="132" t="s">
        <v>17131</v>
      </c>
      <c r="I38" s="132" t="s">
        <v>14789</v>
      </c>
      <c r="J38" s="132">
        <v>17.4801154613778</v>
      </c>
      <c r="K38" s="132">
        <v>8.1999999999999993</v>
      </c>
      <c r="L38" s="132">
        <v>5.8</v>
      </c>
      <c r="M38" s="132">
        <v>0</v>
      </c>
      <c r="N38" s="132">
        <v>0</v>
      </c>
      <c r="O38" s="187"/>
      <c r="P38" s="187"/>
      <c r="Q38" s="187"/>
      <c r="R38" s="187"/>
      <c r="S38" s="187"/>
      <c r="T38" s="187"/>
    </row>
    <row r="39" spans="1:20" s="201" customFormat="1" ht="13.15" customHeight="1" x14ac:dyDescent="0.2">
      <c r="A39" s="186" t="s">
        <v>1285</v>
      </c>
      <c r="B39" s="132" t="s">
        <v>17068</v>
      </c>
      <c r="C39" s="132">
        <v>56007</v>
      </c>
      <c r="D39" s="132" t="s">
        <v>17132</v>
      </c>
      <c r="E39" s="132" t="s">
        <v>17133</v>
      </c>
      <c r="F39" s="132">
        <v>20200254</v>
      </c>
      <c r="G39" s="132" t="s">
        <v>17139</v>
      </c>
      <c r="H39" s="132" t="s">
        <v>17131</v>
      </c>
      <c r="I39" s="132" t="s">
        <v>14789</v>
      </c>
      <c r="J39" s="132">
        <v>17.4801154613778</v>
      </c>
      <c r="K39" s="132">
        <v>8.1999999999999993</v>
      </c>
      <c r="L39" s="132">
        <v>5.8</v>
      </c>
      <c r="M39" s="132">
        <v>0</v>
      </c>
      <c r="N39" s="132">
        <v>0</v>
      </c>
      <c r="O39" s="187"/>
      <c r="P39" s="187"/>
      <c r="Q39" s="187"/>
      <c r="R39" s="187"/>
      <c r="S39" s="187"/>
      <c r="T39" s="187"/>
    </row>
    <row r="40" spans="1:20" s="201" customFormat="1" ht="13.15" customHeight="1" x14ac:dyDescent="0.2">
      <c r="A40" s="186" t="s">
        <v>1285</v>
      </c>
      <c r="B40" s="132" t="s">
        <v>17068</v>
      </c>
      <c r="C40" s="132">
        <v>56007</v>
      </c>
      <c r="D40" s="132" t="s">
        <v>17132</v>
      </c>
      <c r="E40" s="132" t="s">
        <v>17133</v>
      </c>
      <c r="F40" s="132">
        <v>20200254</v>
      </c>
      <c r="G40" s="132" t="s">
        <v>17139</v>
      </c>
      <c r="H40" s="132" t="s">
        <v>17142</v>
      </c>
      <c r="I40" s="132" t="s">
        <v>14789</v>
      </c>
      <c r="J40" s="132">
        <v>13.601443075420301</v>
      </c>
      <c r="K40" s="132">
        <v>9.5</v>
      </c>
      <c r="L40" s="132">
        <v>6.8</v>
      </c>
      <c r="M40" s="132">
        <v>0</v>
      </c>
      <c r="N40" s="132">
        <v>0</v>
      </c>
      <c r="O40" s="187"/>
      <c r="P40" s="187"/>
      <c r="Q40" s="187"/>
      <c r="R40" s="187"/>
      <c r="S40" s="187"/>
      <c r="T40" s="187"/>
    </row>
    <row r="41" spans="1:20" s="201" customFormat="1" ht="13.15" customHeight="1" x14ac:dyDescent="0.2">
      <c r="A41" s="186" t="s">
        <v>1285</v>
      </c>
      <c r="B41" s="132" t="s">
        <v>17068</v>
      </c>
      <c r="C41" s="132">
        <v>56007</v>
      </c>
      <c r="D41" s="132" t="s">
        <v>17132</v>
      </c>
      <c r="E41" s="132" t="s">
        <v>17133</v>
      </c>
      <c r="F41" s="132">
        <v>20200254</v>
      </c>
      <c r="G41" s="132" t="s">
        <v>17139</v>
      </c>
      <c r="H41" s="132" t="s">
        <v>17142</v>
      </c>
      <c r="I41" s="132" t="s">
        <v>14789</v>
      </c>
      <c r="J41" s="132">
        <v>13.601443075420301</v>
      </c>
      <c r="K41" s="132">
        <v>9.5</v>
      </c>
      <c r="L41" s="132">
        <v>6.8</v>
      </c>
      <c r="M41" s="132">
        <v>0</v>
      </c>
      <c r="N41" s="132">
        <v>0</v>
      </c>
      <c r="O41" s="187"/>
      <c r="P41" s="187"/>
      <c r="Q41" s="187"/>
      <c r="R41" s="187"/>
      <c r="S41" s="187"/>
      <c r="T41" s="187"/>
    </row>
    <row r="42" spans="1:20" s="201" customFormat="1" ht="13.15" customHeight="1" x14ac:dyDescent="0.2">
      <c r="A42" s="186" t="s">
        <v>1285</v>
      </c>
      <c r="B42" s="132" t="s">
        <v>17068</v>
      </c>
      <c r="C42" s="132">
        <v>56007</v>
      </c>
      <c r="D42" s="132" t="s">
        <v>17132</v>
      </c>
      <c r="E42" s="132" t="s">
        <v>17133</v>
      </c>
      <c r="F42" s="132">
        <v>20200253</v>
      </c>
      <c r="G42" s="132" t="s">
        <v>17139</v>
      </c>
      <c r="H42" s="132" t="s">
        <v>17143</v>
      </c>
      <c r="I42" s="132" t="s">
        <v>14789</v>
      </c>
      <c r="J42" s="132">
        <v>7.7851738114554303</v>
      </c>
      <c r="K42" s="132">
        <v>7.8</v>
      </c>
      <c r="L42" s="132">
        <v>16.7</v>
      </c>
      <c r="M42" s="132">
        <v>0</v>
      </c>
      <c r="N42" s="132">
        <v>0</v>
      </c>
      <c r="O42" s="187"/>
      <c r="P42" s="187"/>
      <c r="Q42" s="187"/>
      <c r="R42" s="187"/>
      <c r="S42" s="187"/>
      <c r="T42" s="187"/>
    </row>
    <row r="43" spans="1:20" s="201" customFormat="1" ht="13.15" customHeight="1" x14ac:dyDescent="0.2">
      <c r="A43" s="186" t="s">
        <v>1285</v>
      </c>
      <c r="B43" s="132" t="s">
        <v>17068</v>
      </c>
      <c r="C43" s="132">
        <v>56007</v>
      </c>
      <c r="D43" s="132" t="s">
        <v>17132</v>
      </c>
      <c r="E43" s="132" t="s">
        <v>17133</v>
      </c>
      <c r="F43" s="132">
        <v>20200254</v>
      </c>
      <c r="G43" s="132" t="s">
        <v>17139</v>
      </c>
      <c r="H43" s="132" t="s">
        <v>17110</v>
      </c>
      <c r="I43" s="132" t="s">
        <v>14789</v>
      </c>
      <c r="J43" s="132">
        <v>15</v>
      </c>
      <c r="K43" s="132">
        <v>15</v>
      </c>
      <c r="L43" s="132">
        <v>5.4</v>
      </c>
      <c r="M43" s="132">
        <v>0</v>
      </c>
      <c r="N43" s="132">
        <v>0</v>
      </c>
      <c r="O43" s="187"/>
      <c r="P43" s="187"/>
      <c r="Q43" s="187"/>
      <c r="R43" s="187"/>
      <c r="S43" s="187"/>
      <c r="T43" s="187"/>
    </row>
    <row r="44" spans="1:20" s="201" customFormat="1" ht="13.15" customHeight="1" x14ac:dyDescent="0.2">
      <c r="A44" s="186" t="s">
        <v>1285</v>
      </c>
      <c r="B44" s="132" t="s">
        <v>17068</v>
      </c>
      <c r="C44" s="132">
        <v>56007</v>
      </c>
      <c r="D44" s="132" t="s">
        <v>17132</v>
      </c>
      <c r="E44" s="132" t="s">
        <v>17133</v>
      </c>
      <c r="F44" s="132">
        <v>20200253</v>
      </c>
      <c r="G44" s="132" t="s">
        <v>17139</v>
      </c>
      <c r="H44" s="132" t="s">
        <v>17144</v>
      </c>
      <c r="I44" s="132" t="s">
        <v>14789</v>
      </c>
      <c r="J44" s="132">
        <v>11.1</v>
      </c>
      <c r="K44" s="132">
        <v>11.1</v>
      </c>
      <c r="L44" s="132">
        <v>16.7</v>
      </c>
      <c r="M44" s="132">
        <v>0</v>
      </c>
      <c r="N44" s="132">
        <v>0</v>
      </c>
      <c r="O44" s="187"/>
      <c r="P44" s="187"/>
      <c r="Q44" s="187"/>
      <c r="R44" s="187"/>
      <c r="S44" s="187"/>
      <c r="T44" s="187"/>
    </row>
    <row r="45" spans="1:20" s="201" customFormat="1" ht="13.15" customHeight="1" x14ac:dyDescent="0.2">
      <c r="A45" s="186" t="s">
        <v>1285</v>
      </c>
      <c r="B45" s="132" t="s">
        <v>17068</v>
      </c>
      <c r="C45" s="132">
        <v>56007</v>
      </c>
      <c r="D45" s="132" t="s">
        <v>17132</v>
      </c>
      <c r="E45" s="132" t="s">
        <v>17133</v>
      </c>
      <c r="F45" s="132">
        <v>20200253</v>
      </c>
      <c r="G45" s="132" t="s">
        <v>17139</v>
      </c>
      <c r="H45" s="132" t="s">
        <v>17145</v>
      </c>
      <c r="I45" s="132" t="s">
        <v>14789</v>
      </c>
      <c r="J45" s="132">
        <v>11.1</v>
      </c>
      <c r="K45" s="132">
        <v>11.1</v>
      </c>
      <c r="L45" s="132">
        <v>16.7</v>
      </c>
      <c r="M45" s="132">
        <v>0</v>
      </c>
      <c r="N45" s="132">
        <v>0</v>
      </c>
      <c r="O45" s="187"/>
      <c r="P45" s="187"/>
      <c r="Q45" s="187"/>
      <c r="R45" s="187"/>
      <c r="S45" s="187"/>
      <c r="T45" s="187"/>
    </row>
    <row r="46" spans="1:20" s="201" customFormat="1" ht="13.15" customHeight="1" x14ac:dyDescent="0.2">
      <c r="A46" s="186" t="s">
        <v>1285</v>
      </c>
      <c r="B46" s="132" t="s">
        <v>17068</v>
      </c>
      <c r="C46" s="132">
        <v>56007</v>
      </c>
      <c r="D46" s="132" t="s">
        <v>17132</v>
      </c>
      <c r="E46" s="132" t="s">
        <v>17133</v>
      </c>
      <c r="F46" s="132">
        <v>20200254</v>
      </c>
      <c r="G46" s="132" t="s">
        <v>17146</v>
      </c>
      <c r="H46" s="132" t="s">
        <v>17147</v>
      </c>
      <c r="I46" s="132" t="s">
        <v>14789</v>
      </c>
      <c r="J46" s="132">
        <v>17.5</v>
      </c>
      <c r="K46" s="132">
        <v>5.2</v>
      </c>
      <c r="L46" s="132">
        <v>5.8</v>
      </c>
      <c r="M46" s="132">
        <v>0</v>
      </c>
      <c r="N46" s="132">
        <v>0</v>
      </c>
      <c r="O46" s="187"/>
      <c r="P46" s="187"/>
      <c r="Q46" s="187"/>
      <c r="R46" s="187"/>
      <c r="S46" s="187"/>
      <c r="T46" s="187"/>
    </row>
    <row r="47" spans="1:20" s="201" customFormat="1" ht="13.15" customHeight="1" x14ac:dyDescent="0.2">
      <c r="A47" s="186" t="s">
        <v>1285</v>
      </c>
      <c r="B47" s="132" t="s">
        <v>17068</v>
      </c>
      <c r="C47" s="132">
        <v>56007</v>
      </c>
      <c r="D47" s="132" t="s">
        <v>17132</v>
      </c>
      <c r="E47" s="132" t="s">
        <v>17133</v>
      </c>
      <c r="F47" s="132">
        <v>20200254</v>
      </c>
      <c r="G47" s="132" t="s">
        <v>17146</v>
      </c>
      <c r="H47" s="132" t="s">
        <v>17148</v>
      </c>
      <c r="I47" s="132" t="s">
        <v>14789</v>
      </c>
      <c r="J47" s="132">
        <v>17.5</v>
      </c>
      <c r="K47" s="132">
        <v>5.2</v>
      </c>
      <c r="L47" s="132">
        <v>5.8</v>
      </c>
      <c r="M47" s="132">
        <v>0</v>
      </c>
      <c r="N47" s="132">
        <v>0</v>
      </c>
      <c r="O47" s="187"/>
      <c r="P47" s="187"/>
      <c r="Q47" s="187"/>
      <c r="R47" s="187"/>
      <c r="S47" s="187"/>
      <c r="T47" s="187"/>
    </row>
    <row r="48" spans="1:20" s="201" customFormat="1" ht="13.15" customHeight="1" x14ac:dyDescent="0.2">
      <c r="A48" s="186" t="s">
        <v>1285</v>
      </c>
      <c r="B48" s="132" t="s">
        <v>17068</v>
      </c>
      <c r="C48" s="132">
        <v>56007</v>
      </c>
      <c r="D48" s="132" t="s">
        <v>17132</v>
      </c>
      <c r="E48" s="132" t="s">
        <v>17133</v>
      </c>
      <c r="F48" s="132">
        <v>20200253</v>
      </c>
      <c r="G48" s="132" t="s">
        <v>17146</v>
      </c>
      <c r="H48" s="132" t="s">
        <v>17149</v>
      </c>
      <c r="I48" s="132" t="s">
        <v>14789</v>
      </c>
      <c r="J48" s="132">
        <v>11.7</v>
      </c>
      <c r="K48" s="132">
        <v>11.7</v>
      </c>
      <c r="L48" s="132">
        <v>23.3</v>
      </c>
      <c r="M48" s="132">
        <v>0</v>
      </c>
      <c r="N48" s="132">
        <v>0</v>
      </c>
      <c r="O48" s="187"/>
      <c r="P48" s="187"/>
      <c r="Q48" s="187"/>
      <c r="R48" s="187"/>
      <c r="S48" s="187"/>
      <c r="T48" s="187"/>
    </row>
    <row r="49" spans="1:20" s="201" customFormat="1" ht="13.15" customHeight="1" x14ac:dyDescent="0.2">
      <c r="A49" s="186" t="s">
        <v>1285</v>
      </c>
      <c r="B49" s="132" t="s">
        <v>17068</v>
      </c>
      <c r="C49" s="132">
        <v>56007</v>
      </c>
      <c r="D49" s="132" t="s">
        <v>17132</v>
      </c>
      <c r="E49" s="132" t="s">
        <v>17133</v>
      </c>
      <c r="F49" s="132">
        <v>20200253</v>
      </c>
      <c r="G49" s="132" t="s">
        <v>17146</v>
      </c>
      <c r="H49" s="132" t="s">
        <v>17150</v>
      </c>
      <c r="I49" s="132" t="s">
        <v>14789</v>
      </c>
      <c r="J49" s="132">
        <v>11.7</v>
      </c>
      <c r="K49" s="132">
        <v>5.266</v>
      </c>
      <c r="L49" s="132">
        <v>23.3</v>
      </c>
      <c r="M49" s="132">
        <v>0</v>
      </c>
      <c r="N49" s="132">
        <v>0</v>
      </c>
      <c r="O49" s="187"/>
      <c r="P49" s="187"/>
      <c r="Q49" s="187"/>
      <c r="R49" s="187"/>
      <c r="S49" s="187"/>
      <c r="T49" s="187"/>
    </row>
    <row r="50" spans="1:20" s="201" customFormat="1" ht="13.15" customHeight="1" x14ac:dyDescent="0.2">
      <c r="A50" s="186" t="s">
        <v>1285</v>
      </c>
      <c r="B50" s="132" t="s">
        <v>17068</v>
      </c>
      <c r="C50" s="132">
        <v>56007</v>
      </c>
      <c r="D50" s="132" t="s">
        <v>17132</v>
      </c>
      <c r="E50" s="132" t="s">
        <v>17133</v>
      </c>
      <c r="F50" s="132">
        <v>20200254</v>
      </c>
      <c r="G50" s="132" t="s">
        <v>17151</v>
      </c>
      <c r="H50" s="132" t="s">
        <v>17131</v>
      </c>
      <c r="I50" s="132" t="s">
        <v>14789</v>
      </c>
      <c r="J50" s="132">
        <v>17.3235771139625</v>
      </c>
      <c r="K50" s="132">
        <v>5.2</v>
      </c>
      <c r="L50" s="132">
        <v>5.8</v>
      </c>
      <c r="M50" s="132">
        <v>0</v>
      </c>
      <c r="N50" s="132">
        <v>0</v>
      </c>
      <c r="O50" s="187"/>
      <c r="P50" s="187"/>
      <c r="Q50" s="187"/>
      <c r="R50" s="187"/>
      <c r="S50" s="187"/>
      <c r="T50" s="187"/>
    </row>
    <row r="51" spans="1:20" s="201" customFormat="1" ht="13.15" customHeight="1" x14ac:dyDescent="0.2">
      <c r="A51" s="186" t="s">
        <v>1285</v>
      </c>
      <c r="B51" s="132" t="s">
        <v>17068</v>
      </c>
      <c r="C51" s="132">
        <v>56007</v>
      </c>
      <c r="D51" s="132" t="s">
        <v>17132</v>
      </c>
      <c r="E51" s="132" t="s">
        <v>17133</v>
      </c>
      <c r="F51" s="132">
        <v>20200253</v>
      </c>
      <c r="G51" s="132" t="s">
        <v>17151</v>
      </c>
      <c r="H51" s="132" t="s">
        <v>17152</v>
      </c>
      <c r="I51" s="132" t="s">
        <v>14789</v>
      </c>
      <c r="J51" s="132">
        <v>1.3010075985184699</v>
      </c>
      <c r="K51" s="132">
        <v>0.3</v>
      </c>
      <c r="L51" s="132">
        <v>1.2</v>
      </c>
      <c r="M51" s="132">
        <v>0</v>
      </c>
      <c r="N51" s="132">
        <v>0</v>
      </c>
      <c r="O51" s="187"/>
      <c r="P51" s="187"/>
      <c r="Q51" s="187"/>
      <c r="R51" s="187"/>
      <c r="S51" s="187"/>
      <c r="T51" s="187"/>
    </row>
    <row r="52" spans="1:20" s="201" customFormat="1" ht="13.15" customHeight="1" x14ac:dyDescent="0.2">
      <c r="A52" s="186" t="s">
        <v>1285</v>
      </c>
      <c r="B52" s="132" t="s">
        <v>17068</v>
      </c>
      <c r="C52" s="132">
        <v>56007</v>
      </c>
      <c r="D52" s="132" t="s">
        <v>17132</v>
      </c>
      <c r="E52" s="132" t="s">
        <v>17133</v>
      </c>
      <c r="F52" s="132">
        <v>20200254</v>
      </c>
      <c r="G52" s="132" t="s">
        <v>17153</v>
      </c>
      <c r="H52" s="132" t="s">
        <v>17131</v>
      </c>
      <c r="I52" s="132" t="s">
        <v>14789</v>
      </c>
      <c r="J52" s="132">
        <v>18.812430729379301</v>
      </c>
      <c r="K52" s="132">
        <v>2.4</v>
      </c>
      <c r="L52" s="132">
        <v>14.1</v>
      </c>
      <c r="M52" s="132">
        <v>0</v>
      </c>
      <c r="N52" s="132">
        <v>0</v>
      </c>
      <c r="O52" s="187"/>
      <c r="P52" s="187"/>
      <c r="Q52" s="187"/>
      <c r="R52" s="187"/>
      <c r="S52" s="187"/>
      <c r="T52" s="187"/>
    </row>
    <row r="53" spans="1:20" s="201" customFormat="1" ht="13.15" customHeight="1" x14ac:dyDescent="0.2">
      <c r="A53" s="186" t="s">
        <v>1285</v>
      </c>
      <c r="B53" s="132" t="s">
        <v>17068</v>
      </c>
      <c r="C53" s="132">
        <v>56007</v>
      </c>
      <c r="D53" s="132" t="s">
        <v>17132</v>
      </c>
      <c r="E53" s="132" t="s">
        <v>17133</v>
      </c>
      <c r="F53" s="132">
        <v>20200254</v>
      </c>
      <c r="G53" s="132" t="s">
        <v>17153</v>
      </c>
      <c r="H53" s="132" t="s">
        <v>17131</v>
      </c>
      <c r="I53" s="132" t="s">
        <v>14789</v>
      </c>
      <c r="J53" s="132">
        <v>17.010500419131802</v>
      </c>
      <c r="K53" s="132">
        <v>5.7</v>
      </c>
      <c r="L53" s="132">
        <v>5.7</v>
      </c>
      <c r="M53" s="132">
        <v>0</v>
      </c>
      <c r="N53" s="132">
        <v>0</v>
      </c>
      <c r="O53" s="187"/>
      <c r="P53" s="187"/>
      <c r="Q53" s="187"/>
      <c r="R53" s="187"/>
      <c r="S53" s="187"/>
      <c r="T53" s="187"/>
    </row>
    <row r="54" spans="1:20" s="201" customFormat="1" ht="13.15" customHeight="1" x14ac:dyDescent="0.2">
      <c r="A54" s="186" t="s">
        <v>1285</v>
      </c>
      <c r="B54" s="132" t="s">
        <v>17068</v>
      </c>
      <c r="C54" s="132">
        <v>56007</v>
      </c>
      <c r="D54" s="132" t="s">
        <v>17132</v>
      </c>
      <c r="E54" s="132" t="s">
        <v>17133</v>
      </c>
      <c r="F54" s="132">
        <v>20200254</v>
      </c>
      <c r="G54" s="132" t="s">
        <v>17154</v>
      </c>
      <c r="H54" s="132" t="s">
        <v>17155</v>
      </c>
      <c r="I54" s="132" t="s">
        <v>14789</v>
      </c>
      <c r="J54" s="132">
        <v>32.4</v>
      </c>
      <c r="K54" s="132">
        <v>13.4</v>
      </c>
      <c r="L54" s="132">
        <v>14.1</v>
      </c>
      <c r="M54" s="132">
        <v>0</v>
      </c>
      <c r="N54" s="132">
        <v>0</v>
      </c>
      <c r="O54" s="187"/>
      <c r="P54" s="187"/>
      <c r="Q54" s="187"/>
      <c r="R54" s="187"/>
      <c r="S54" s="187"/>
      <c r="T54" s="187"/>
    </row>
    <row r="55" spans="1:20" s="201" customFormat="1" ht="13.15" customHeight="1" x14ac:dyDescent="0.2">
      <c r="A55" s="186" t="s">
        <v>1285</v>
      </c>
      <c r="B55" s="132" t="s">
        <v>17068</v>
      </c>
      <c r="C55" s="132">
        <v>56007</v>
      </c>
      <c r="D55" s="132" t="s">
        <v>17132</v>
      </c>
      <c r="E55" s="132" t="s">
        <v>17133</v>
      </c>
      <c r="F55" s="132">
        <v>20200254</v>
      </c>
      <c r="G55" s="132" t="s">
        <v>17154</v>
      </c>
      <c r="H55" s="132" t="s">
        <v>17156</v>
      </c>
      <c r="I55" s="132" t="s">
        <v>14789</v>
      </c>
      <c r="J55" s="132">
        <v>32.4</v>
      </c>
      <c r="K55" s="132">
        <v>13.4</v>
      </c>
      <c r="L55" s="132">
        <v>14.1</v>
      </c>
      <c r="M55" s="132">
        <v>0</v>
      </c>
      <c r="N55" s="132">
        <v>0</v>
      </c>
      <c r="O55" s="187"/>
      <c r="P55" s="187"/>
      <c r="Q55" s="187"/>
      <c r="R55" s="187"/>
      <c r="S55" s="187"/>
      <c r="T55" s="187"/>
    </row>
    <row r="56" spans="1:20" s="201" customFormat="1" ht="13.15" customHeight="1" x14ac:dyDescent="0.2">
      <c r="A56" s="186" t="s">
        <v>1285</v>
      </c>
      <c r="B56" s="132" t="s">
        <v>17068</v>
      </c>
      <c r="C56" s="132">
        <v>56007</v>
      </c>
      <c r="D56" s="132" t="s">
        <v>17132</v>
      </c>
      <c r="E56" s="132" t="s">
        <v>17133</v>
      </c>
      <c r="F56" s="132">
        <v>20200254</v>
      </c>
      <c r="G56" s="132" t="s">
        <v>17154</v>
      </c>
      <c r="H56" s="132" t="s">
        <v>17157</v>
      </c>
      <c r="I56" s="132" t="s">
        <v>14789</v>
      </c>
      <c r="J56" s="132">
        <v>6.1</v>
      </c>
      <c r="K56" s="132">
        <v>3.4</v>
      </c>
      <c r="L56" s="132">
        <v>3.1</v>
      </c>
      <c r="M56" s="132">
        <v>0</v>
      </c>
      <c r="N56" s="132">
        <v>0</v>
      </c>
      <c r="O56" s="187"/>
      <c r="P56" s="187"/>
      <c r="Q56" s="187"/>
      <c r="R56" s="187"/>
      <c r="S56" s="187"/>
      <c r="T56" s="187"/>
    </row>
    <row r="57" spans="1:20" s="201" customFormat="1" ht="13.15" customHeight="1" x14ac:dyDescent="0.2">
      <c r="A57" s="186" t="s">
        <v>1285</v>
      </c>
      <c r="B57" s="132" t="s">
        <v>17068</v>
      </c>
      <c r="C57" s="132">
        <v>56007</v>
      </c>
      <c r="D57" s="132" t="s">
        <v>17132</v>
      </c>
      <c r="E57" s="132" t="s">
        <v>17133</v>
      </c>
      <c r="F57" s="132">
        <v>20200254</v>
      </c>
      <c r="G57" s="132" t="s">
        <v>17154</v>
      </c>
      <c r="H57" s="132" t="s">
        <v>17158</v>
      </c>
      <c r="I57" s="132" t="s">
        <v>14789</v>
      </c>
      <c r="J57" s="132">
        <v>6.1</v>
      </c>
      <c r="K57" s="132">
        <v>3.4</v>
      </c>
      <c r="L57" s="132">
        <v>3.1</v>
      </c>
      <c r="M57" s="132">
        <v>0</v>
      </c>
      <c r="N57" s="132">
        <v>0</v>
      </c>
      <c r="O57" s="187"/>
      <c r="P57" s="187"/>
      <c r="Q57" s="187"/>
      <c r="R57" s="187"/>
      <c r="S57" s="187"/>
      <c r="T57" s="187"/>
    </row>
    <row r="58" spans="1:20" s="201" customFormat="1" ht="13.15" customHeight="1" x14ac:dyDescent="0.2">
      <c r="A58" s="186" t="s">
        <v>1285</v>
      </c>
      <c r="B58" s="132" t="s">
        <v>17068</v>
      </c>
      <c r="C58" s="132">
        <v>56007</v>
      </c>
      <c r="D58" s="132" t="s">
        <v>17132</v>
      </c>
      <c r="E58" s="132" t="s">
        <v>17133</v>
      </c>
      <c r="F58" s="132">
        <v>20200253</v>
      </c>
      <c r="G58" s="132" t="s">
        <v>17159</v>
      </c>
      <c r="H58" s="132" t="s">
        <v>17160</v>
      </c>
      <c r="I58" s="132" t="s">
        <v>14789</v>
      </c>
      <c r="J58" s="132">
        <v>8.3949988500000003</v>
      </c>
      <c r="K58" s="132" t="s">
        <v>17102</v>
      </c>
      <c r="L58" s="132" t="s">
        <v>17102</v>
      </c>
      <c r="M58" s="132">
        <v>0</v>
      </c>
      <c r="N58" s="132">
        <v>0</v>
      </c>
      <c r="O58" s="187"/>
      <c r="P58" s="187"/>
      <c r="Q58" s="187"/>
      <c r="R58" s="187"/>
      <c r="S58" s="187"/>
      <c r="T58" s="187"/>
    </row>
    <row r="59" spans="1:20" s="201" customFormat="1" ht="13.15" customHeight="1" x14ac:dyDescent="0.2">
      <c r="A59" s="186" t="s">
        <v>1285</v>
      </c>
      <c r="B59" s="132" t="s">
        <v>17068</v>
      </c>
      <c r="C59" s="132">
        <v>56007</v>
      </c>
      <c r="D59" s="132" t="s">
        <v>17132</v>
      </c>
      <c r="E59" s="132" t="s">
        <v>17133</v>
      </c>
      <c r="F59" s="132">
        <v>20200254</v>
      </c>
      <c r="G59" s="132" t="s">
        <v>17159</v>
      </c>
      <c r="H59" s="132" t="s">
        <v>17161</v>
      </c>
      <c r="I59" s="132" t="s">
        <v>14789</v>
      </c>
      <c r="J59" s="132">
        <v>17.3</v>
      </c>
      <c r="K59" s="132" t="s">
        <v>17102</v>
      </c>
      <c r="L59" s="132" t="s">
        <v>17102</v>
      </c>
      <c r="M59" s="132">
        <v>0</v>
      </c>
      <c r="N59" s="132">
        <v>0</v>
      </c>
      <c r="O59" s="187"/>
      <c r="P59" s="187"/>
      <c r="Q59" s="187"/>
      <c r="R59" s="187"/>
      <c r="S59" s="187"/>
      <c r="T59" s="187"/>
    </row>
    <row r="60" spans="1:20" s="201" customFormat="1" ht="13.15" customHeight="1" x14ac:dyDescent="0.2">
      <c r="A60" s="186" t="s">
        <v>1285</v>
      </c>
      <c r="B60" s="132" t="s">
        <v>17068</v>
      </c>
      <c r="C60" s="132">
        <v>56007</v>
      </c>
      <c r="D60" s="132" t="s">
        <v>17132</v>
      </c>
      <c r="E60" s="132" t="s">
        <v>17133</v>
      </c>
      <c r="F60" s="132">
        <v>20200253</v>
      </c>
      <c r="G60" s="132" t="s">
        <v>17162</v>
      </c>
      <c r="H60" s="132" t="s">
        <v>17163</v>
      </c>
      <c r="I60" s="132" t="s">
        <v>14789</v>
      </c>
      <c r="J60" s="132">
        <v>0.7</v>
      </c>
      <c r="K60" s="132">
        <v>0.7</v>
      </c>
      <c r="L60" s="132">
        <v>2.2000000000000002</v>
      </c>
      <c r="M60" s="132">
        <v>0</v>
      </c>
      <c r="N60" s="132">
        <v>0</v>
      </c>
      <c r="O60" s="187"/>
      <c r="P60" s="187"/>
      <c r="Q60" s="187"/>
      <c r="R60" s="187"/>
      <c r="S60" s="187"/>
      <c r="T60" s="187"/>
    </row>
    <row r="61" spans="1:20" s="201" customFormat="1" ht="13.15" customHeight="1" x14ac:dyDescent="0.2">
      <c r="A61" s="186" t="s">
        <v>1285</v>
      </c>
      <c r="B61" s="132" t="s">
        <v>17068</v>
      </c>
      <c r="C61" s="132">
        <v>56007</v>
      </c>
      <c r="D61" s="132" t="s">
        <v>17132</v>
      </c>
      <c r="E61" s="132" t="s">
        <v>17133</v>
      </c>
      <c r="F61" s="132">
        <v>20200254</v>
      </c>
      <c r="G61" s="132" t="s">
        <v>17164</v>
      </c>
      <c r="H61" s="132" t="s">
        <v>17165</v>
      </c>
      <c r="I61" s="132" t="s">
        <v>14789</v>
      </c>
      <c r="J61" s="132">
        <v>19.408000000000001</v>
      </c>
      <c r="K61" s="132">
        <v>6.4660000000000002</v>
      </c>
      <c r="L61" s="132">
        <v>12.930999999999999</v>
      </c>
      <c r="M61" s="132">
        <v>0</v>
      </c>
      <c r="N61" s="132">
        <v>0</v>
      </c>
      <c r="O61" s="187"/>
      <c r="P61" s="187"/>
      <c r="Q61" s="187"/>
      <c r="R61" s="187"/>
      <c r="S61" s="187"/>
      <c r="T61" s="187"/>
    </row>
    <row r="62" spans="1:20" s="201" customFormat="1" ht="13.15" customHeight="1" x14ac:dyDescent="0.2">
      <c r="A62" s="186" t="s">
        <v>1285</v>
      </c>
      <c r="B62" s="132" t="s">
        <v>17068</v>
      </c>
      <c r="C62" s="132">
        <v>56007</v>
      </c>
      <c r="D62" s="132" t="s">
        <v>17132</v>
      </c>
      <c r="E62" s="132" t="s">
        <v>17133</v>
      </c>
      <c r="F62" s="132">
        <v>20200254</v>
      </c>
      <c r="G62" s="132" t="s">
        <v>17164</v>
      </c>
      <c r="H62" s="132" t="s">
        <v>17166</v>
      </c>
      <c r="I62" s="132" t="s">
        <v>14789</v>
      </c>
      <c r="J62" s="132">
        <v>19.408000000000001</v>
      </c>
      <c r="K62" s="132">
        <v>6.4660000000000002</v>
      </c>
      <c r="L62" s="132">
        <v>12.930999999999999</v>
      </c>
      <c r="M62" s="132">
        <v>0</v>
      </c>
      <c r="N62" s="132">
        <v>0</v>
      </c>
      <c r="O62" s="187"/>
      <c r="P62" s="187"/>
      <c r="Q62" s="187"/>
      <c r="R62" s="187"/>
      <c r="S62" s="187"/>
      <c r="T62" s="187"/>
    </row>
    <row r="63" spans="1:20" s="201" customFormat="1" ht="13.15" customHeight="1" x14ac:dyDescent="0.2">
      <c r="A63" s="186" t="s">
        <v>1285</v>
      </c>
      <c r="B63" s="132" t="s">
        <v>17068</v>
      </c>
      <c r="C63" s="132">
        <v>56007</v>
      </c>
      <c r="D63" s="132" t="s">
        <v>17132</v>
      </c>
      <c r="E63" s="132" t="s">
        <v>17133</v>
      </c>
      <c r="F63" s="132">
        <v>20200102</v>
      </c>
      <c r="G63" s="132" t="s">
        <v>17167</v>
      </c>
      <c r="H63" s="132" t="s">
        <v>17168</v>
      </c>
      <c r="I63" s="132" t="s">
        <v>14789</v>
      </c>
      <c r="J63" s="132">
        <v>1.5</v>
      </c>
      <c r="K63" s="132" t="s">
        <v>17102</v>
      </c>
      <c r="L63" s="132">
        <v>0.1</v>
      </c>
      <c r="M63" s="132">
        <v>0</v>
      </c>
      <c r="N63" s="132">
        <v>0</v>
      </c>
      <c r="O63" s="187"/>
      <c r="P63" s="187"/>
      <c r="Q63" s="187"/>
      <c r="R63" s="187"/>
      <c r="S63" s="187"/>
      <c r="T63" s="187"/>
    </row>
    <row r="64" spans="1:20" s="201" customFormat="1" ht="13.15" customHeight="1" x14ac:dyDescent="0.2">
      <c r="A64" s="186" t="s">
        <v>1285</v>
      </c>
      <c r="B64" s="132" t="s">
        <v>17068</v>
      </c>
      <c r="C64" s="132">
        <v>56007</v>
      </c>
      <c r="D64" s="132" t="s">
        <v>17132</v>
      </c>
      <c r="E64" s="132" t="s">
        <v>17133</v>
      </c>
      <c r="F64" s="132">
        <v>20200102</v>
      </c>
      <c r="G64" s="132" t="s">
        <v>17169</v>
      </c>
      <c r="H64" s="132" t="s">
        <v>17170</v>
      </c>
      <c r="I64" s="132" t="s">
        <v>14789</v>
      </c>
      <c r="J64" s="132">
        <v>10.9</v>
      </c>
      <c r="K64" s="132">
        <v>1</v>
      </c>
      <c r="L64" s="132">
        <v>6.4</v>
      </c>
      <c r="M64" s="132">
        <v>0</v>
      </c>
      <c r="N64" s="132">
        <v>0</v>
      </c>
      <c r="O64" s="187"/>
      <c r="P64" s="187"/>
      <c r="Q64" s="187"/>
      <c r="R64" s="187"/>
      <c r="S64" s="187"/>
      <c r="T64" s="187"/>
    </row>
    <row r="65" spans="1:20" s="201" customFormat="1" ht="13.15" customHeight="1" x14ac:dyDescent="0.2">
      <c r="A65" s="186" t="s">
        <v>1285</v>
      </c>
      <c r="B65" s="132" t="s">
        <v>17068</v>
      </c>
      <c r="C65" s="132">
        <v>56007</v>
      </c>
      <c r="D65" s="132" t="s">
        <v>17132</v>
      </c>
      <c r="E65" s="132" t="s">
        <v>17133</v>
      </c>
      <c r="F65" s="132">
        <v>20200254</v>
      </c>
      <c r="G65" s="132" t="s">
        <v>17171</v>
      </c>
      <c r="H65" s="132" t="s">
        <v>17172</v>
      </c>
      <c r="I65" s="132" t="s">
        <v>14789</v>
      </c>
      <c r="J65" s="132">
        <v>15.9</v>
      </c>
      <c r="K65" s="132">
        <v>4.2</v>
      </c>
      <c r="L65" s="132">
        <v>5.3</v>
      </c>
      <c r="M65" s="132">
        <v>0</v>
      </c>
      <c r="N65" s="132">
        <v>0</v>
      </c>
      <c r="O65" s="187"/>
      <c r="P65" s="187"/>
      <c r="Q65" s="187"/>
      <c r="R65" s="187"/>
      <c r="S65" s="187"/>
      <c r="T65" s="187"/>
    </row>
    <row r="66" spans="1:20" s="201" customFormat="1" ht="13.15" customHeight="1" x14ac:dyDescent="0.2">
      <c r="A66" s="186" t="s">
        <v>1285</v>
      </c>
      <c r="B66" s="132" t="s">
        <v>17068</v>
      </c>
      <c r="C66" s="132">
        <v>56007</v>
      </c>
      <c r="D66" s="132" t="s">
        <v>17132</v>
      </c>
      <c r="E66" s="132" t="s">
        <v>17133</v>
      </c>
      <c r="F66" s="132">
        <v>20200254</v>
      </c>
      <c r="G66" s="132" t="s">
        <v>17171</v>
      </c>
      <c r="H66" s="132" t="s">
        <v>17173</v>
      </c>
      <c r="I66" s="132" t="s">
        <v>14789</v>
      </c>
      <c r="J66" s="132">
        <v>15.9</v>
      </c>
      <c r="K66" s="132">
        <v>4.2</v>
      </c>
      <c r="L66" s="132">
        <v>5.3</v>
      </c>
      <c r="M66" s="132">
        <v>0</v>
      </c>
      <c r="N66" s="132">
        <v>0</v>
      </c>
      <c r="O66" s="187"/>
      <c r="P66" s="187"/>
      <c r="Q66" s="187"/>
      <c r="R66" s="187"/>
      <c r="S66" s="187"/>
      <c r="T66" s="187"/>
    </row>
    <row r="67" spans="1:20" s="201" customFormat="1" ht="13.15" customHeight="1" x14ac:dyDescent="0.2">
      <c r="A67" s="186" t="s">
        <v>1285</v>
      </c>
      <c r="B67" s="132" t="s">
        <v>17068</v>
      </c>
      <c r="C67" s="132">
        <v>56007</v>
      </c>
      <c r="D67" s="132" t="s">
        <v>17132</v>
      </c>
      <c r="E67" s="132" t="s">
        <v>17133</v>
      </c>
      <c r="F67" s="132">
        <v>20200254</v>
      </c>
      <c r="G67" s="132" t="s">
        <v>17174</v>
      </c>
      <c r="H67" s="132" t="s">
        <v>17175</v>
      </c>
      <c r="I67" s="132" t="s">
        <v>14789</v>
      </c>
      <c r="J67" s="132">
        <v>7.7</v>
      </c>
      <c r="K67" s="132">
        <v>2.6</v>
      </c>
      <c r="L67" s="132">
        <v>8.3000000000000007</v>
      </c>
      <c r="M67" s="132">
        <v>0</v>
      </c>
      <c r="N67" s="132">
        <v>0</v>
      </c>
      <c r="O67" s="187"/>
      <c r="P67" s="187"/>
      <c r="Q67" s="187"/>
      <c r="R67" s="187"/>
      <c r="S67" s="187"/>
      <c r="T67" s="187"/>
    </row>
    <row r="68" spans="1:20" s="201" customFormat="1" ht="13.15" customHeight="1" x14ac:dyDescent="0.2">
      <c r="A68" s="186" t="s">
        <v>1285</v>
      </c>
      <c r="B68" s="132" t="s">
        <v>17068</v>
      </c>
      <c r="C68" s="132">
        <v>56007</v>
      </c>
      <c r="D68" s="132" t="s">
        <v>17132</v>
      </c>
      <c r="E68" s="132" t="s">
        <v>17133</v>
      </c>
      <c r="F68" s="132">
        <v>20200253</v>
      </c>
      <c r="G68" s="132" t="s">
        <v>17176</v>
      </c>
      <c r="H68" s="132" t="s">
        <v>17177</v>
      </c>
      <c r="I68" s="132" t="s">
        <v>14789</v>
      </c>
      <c r="J68" s="132">
        <v>1.4</v>
      </c>
      <c r="K68" s="132">
        <v>0.7</v>
      </c>
      <c r="L68" s="132">
        <v>1.4</v>
      </c>
      <c r="M68" s="132">
        <v>0</v>
      </c>
      <c r="N68" s="132">
        <v>0</v>
      </c>
      <c r="O68" s="187"/>
      <c r="P68" s="187"/>
      <c r="Q68" s="187"/>
      <c r="R68" s="187"/>
      <c r="S68" s="187"/>
      <c r="T68" s="187"/>
    </row>
    <row r="69" spans="1:20" s="201" customFormat="1" ht="13.15" customHeight="1" x14ac:dyDescent="0.2">
      <c r="A69" s="186" t="s">
        <v>1285</v>
      </c>
      <c r="B69" s="132" t="s">
        <v>17068</v>
      </c>
      <c r="C69" s="132">
        <v>56007</v>
      </c>
      <c r="D69" s="132" t="s">
        <v>17132</v>
      </c>
      <c r="E69" s="132" t="s">
        <v>17133</v>
      </c>
      <c r="F69" s="132">
        <v>20200253</v>
      </c>
      <c r="G69" s="132" t="s">
        <v>17176</v>
      </c>
      <c r="H69" s="132" t="s">
        <v>17178</v>
      </c>
      <c r="I69" s="132" t="s">
        <v>14789</v>
      </c>
      <c r="J69" s="132">
        <v>0.2</v>
      </c>
      <c r="K69" s="132">
        <v>0.1</v>
      </c>
      <c r="L69" s="132">
        <v>0.1</v>
      </c>
      <c r="M69" s="132">
        <v>0</v>
      </c>
      <c r="N69" s="132">
        <v>0</v>
      </c>
      <c r="O69" s="187"/>
      <c r="P69" s="187"/>
      <c r="Q69" s="187"/>
      <c r="R69" s="187"/>
      <c r="S69" s="187"/>
      <c r="T69" s="187"/>
    </row>
    <row r="70" spans="1:20" s="201" customFormat="1" ht="13.15" customHeight="1" x14ac:dyDescent="0.2">
      <c r="A70" s="186" t="s">
        <v>1285</v>
      </c>
      <c r="B70" s="132" t="s">
        <v>17068</v>
      </c>
      <c r="C70" s="132">
        <v>56007</v>
      </c>
      <c r="D70" s="132" t="s">
        <v>17132</v>
      </c>
      <c r="E70" s="132" t="s">
        <v>17133</v>
      </c>
      <c r="F70" s="132">
        <v>20200253</v>
      </c>
      <c r="G70" s="132" t="s">
        <v>17179</v>
      </c>
      <c r="H70" s="132" t="s">
        <v>17180</v>
      </c>
      <c r="I70" s="132" t="s">
        <v>14789</v>
      </c>
      <c r="J70" s="132">
        <v>0.9</v>
      </c>
      <c r="K70" s="132">
        <v>0.2</v>
      </c>
      <c r="L70" s="132">
        <v>1.4</v>
      </c>
      <c r="M70" s="132">
        <v>0</v>
      </c>
      <c r="N70" s="132">
        <v>0</v>
      </c>
      <c r="O70" s="187"/>
      <c r="P70" s="187"/>
      <c r="Q70" s="187"/>
      <c r="R70" s="187"/>
      <c r="S70" s="187"/>
      <c r="T70" s="187"/>
    </row>
    <row r="71" spans="1:20" s="201" customFormat="1" ht="13.15" customHeight="1" x14ac:dyDescent="0.2">
      <c r="A71" s="186" t="s">
        <v>1285</v>
      </c>
      <c r="B71" s="132" t="s">
        <v>17068</v>
      </c>
      <c r="C71" s="132">
        <v>56007</v>
      </c>
      <c r="D71" s="132" t="s">
        <v>17132</v>
      </c>
      <c r="E71" s="132" t="s">
        <v>17133</v>
      </c>
      <c r="F71" s="132">
        <v>20200253</v>
      </c>
      <c r="G71" s="132" t="s">
        <v>17181</v>
      </c>
      <c r="H71" s="132" t="s">
        <v>17182</v>
      </c>
      <c r="I71" s="132" t="s">
        <v>14789</v>
      </c>
      <c r="J71" s="132">
        <v>39.4</v>
      </c>
      <c r="K71" s="132">
        <v>4.5</v>
      </c>
      <c r="L71" s="132">
        <v>39.4</v>
      </c>
      <c r="M71" s="132">
        <v>0</v>
      </c>
      <c r="N71" s="132">
        <v>0</v>
      </c>
      <c r="O71" s="187"/>
      <c r="P71" s="187"/>
      <c r="Q71" s="187"/>
      <c r="R71" s="187"/>
      <c r="S71" s="187"/>
      <c r="T71" s="187"/>
    </row>
    <row r="72" spans="1:20" s="201" customFormat="1" ht="13.15" customHeight="1" x14ac:dyDescent="0.2">
      <c r="A72" s="186" t="s">
        <v>1285</v>
      </c>
      <c r="B72" s="132" t="s">
        <v>17068</v>
      </c>
      <c r="C72" s="132">
        <v>56007</v>
      </c>
      <c r="D72" s="132" t="s">
        <v>17132</v>
      </c>
      <c r="E72" s="132" t="s">
        <v>17133</v>
      </c>
      <c r="F72" s="132">
        <v>20200252</v>
      </c>
      <c r="G72" s="132" t="s">
        <v>17183</v>
      </c>
      <c r="H72" s="132" t="s">
        <v>17184</v>
      </c>
      <c r="I72" s="132" t="s">
        <v>14789</v>
      </c>
      <c r="J72" s="132">
        <v>33.9</v>
      </c>
      <c r="K72" s="132">
        <v>3.1</v>
      </c>
      <c r="L72" s="132">
        <v>3.7</v>
      </c>
      <c r="M72" s="132">
        <v>0</v>
      </c>
      <c r="N72" s="132">
        <v>0</v>
      </c>
      <c r="O72" s="187"/>
      <c r="P72" s="187"/>
      <c r="Q72" s="187"/>
      <c r="R72" s="187"/>
      <c r="S72" s="187"/>
      <c r="T72" s="187"/>
    </row>
    <row r="73" spans="1:20" s="201" customFormat="1" ht="13.15" customHeight="1" x14ac:dyDescent="0.2">
      <c r="A73" s="186" t="s">
        <v>1285</v>
      </c>
      <c r="B73" s="132" t="s">
        <v>17068</v>
      </c>
      <c r="C73" s="132">
        <v>56007</v>
      </c>
      <c r="D73" s="132" t="s">
        <v>17132</v>
      </c>
      <c r="E73" s="132" t="s">
        <v>17133</v>
      </c>
      <c r="F73" s="132">
        <v>20200252</v>
      </c>
      <c r="G73" s="132" t="s">
        <v>17183</v>
      </c>
      <c r="H73" s="132" t="s">
        <v>17184</v>
      </c>
      <c r="I73" s="132" t="s">
        <v>14789</v>
      </c>
      <c r="J73" s="132">
        <v>33.9</v>
      </c>
      <c r="K73" s="132">
        <v>3.1</v>
      </c>
      <c r="L73" s="132">
        <v>3.7</v>
      </c>
      <c r="M73" s="132">
        <v>0</v>
      </c>
      <c r="N73" s="132">
        <v>0</v>
      </c>
      <c r="O73" s="187"/>
      <c r="P73" s="187"/>
      <c r="Q73" s="187"/>
      <c r="R73" s="187"/>
      <c r="S73" s="187"/>
      <c r="T73" s="187"/>
    </row>
    <row r="74" spans="1:20" s="201" customFormat="1" ht="13.15" customHeight="1" x14ac:dyDescent="0.2">
      <c r="A74" s="186" t="s">
        <v>1285</v>
      </c>
      <c r="B74" s="132" t="s">
        <v>17068</v>
      </c>
      <c r="C74" s="132">
        <v>56007</v>
      </c>
      <c r="D74" s="132" t="s">
        <v>17132</v>
      </c>
      <c r="E74" s="132" t="s">
        <v>17133</v>
      </c>
      <c r="F74" s="132">
        <v>20200253</v>
      </c>
      <c r="G74" s="132" t="s">
        <v>17185</v>
      </c>
      <c r="H74" s="132" t="s">
        <v>17107</v>
      </c>
      <c r="I74" s="132" t="s">
        <v>14789</v>
      </c>
      <c r="J74" s="132">
        <v>16.2</v>
      </c>
      <c r="K74" s="132">
        <v>3.2</v>
      </c>
      <c r="L74" s="132">
        <v>32.4</v>
      </c>
      <c r="M74" s="132">
        <v>0</v>
      </c>
      <c r="N74" s="132">
        <v>0</v>
      </c>
      <c r="O74" s="187"/>
      <c r="P74" s="187"/>
      <c r="Q74" s="187"/>
      <c r="R74" s="187"/>
      <c r="S74" s="187"/>
      <c r="T74" s="187"/>
    </row>
    <row r="75" spans="1:20" s="201" customFormat="1" ht="13.15" customHeight="1" x14ac:dyDescent="0.2">
      <c r="A75" s="186" t="s">
        <v>1285</v>
      </c>
      <c r="B75" s="132" t="s">
        <v>17068</v>
      </c>
      <c r="C75" s="132">
        <v>56007</v>
      </c>
      <c r="D75" s="132" t="s">
        <v>17132</v>
      </c>
      <c r="E75" s="132" t="s">
        <v>17133</v>
      </c>
      <c r="F75" s="132">
        <v>20200254</v>
      </c>
      <c r="G75" s="132" t="s">
        <v>17185</v>
      </c>
      <c r="H75" s="132" t="s">
        <v>17108</v>
      </c>
      <c r="I75" s="132" t="s">
        <v>14789</v>
      </c>
      <c r="J75" s="132">
        <v>12</v>
      </c>
      <c r="K75" s="132">
        <v>3.5</v>
      </c>
      <c r="L75" s="132">
        <v>4.4000000000000004</v>
      </c>
      <c r="M75" s="132">
        <v>0</v>
      </c>
      <c r="N75" s="132">
        <v>0</v>
      </c>
      <c r="O75" s="187"/>
      <c r="P75" s="187"/>
      <c r="Q75" s="187"/>
      <c r="R75" s="187"/>
      <c r="S75" s="187"/>
      <c r="T75" s="187"/>
    </row>
    <row r="76" spans="1:20" s="201" customFormat="1" ht="13.15" customHeight="1" x14ac:dyDescent="0.2">
      <c r="A76" s="186" t="s">
        <v>1285</v>
      </c>
      <c r="B76" s="132" t="s">
        <v>17068</v>
      </c>
      <c r="C76" s="132">
        <v>56007</v>
      </c>
      <c r="D76" s="132" t="s">
        <v>17132</v>
      </c>
      <c r="E76" s="132" t="s">
        <v>17133</v>
      </c>
      <c r="F76" s="132">
        <v>20200253</v>
      </c>
      <c r="G76" s="132" t="s">
        <v>17185</v>
      </c>
      <c r="H76" s="132" t="s">
        <v>17186</v>
      </c>
      <c r="I76" s="132" t="s">
        <v>14789</v>
      </c>
      <c r="J76" s="132">
        <v>1.7</v>
      </c>
      <c r="K76" s="132">
        <v>0.3</v>
      </c>
      <c r="L76" s="132">
        <v>0.6</v>
      </c>
      <c r="M76" s="132">
        <v>0</v>
      </c>
      <c r="N76" s="132">
        <v>0</v>
      </c>
      <c r="O76" s="187"/>
      <c r="P76" s="187"/>
      <c r="Q76" s="187"/>
      <c r="R76" s="187"/>
      <c r="S76" s="187"/>
      <c r="T76" s="187"/>
    </row>
    <row r="77" spans="1:20" s="201" customFormat="1" ht="13.15" customHeight="1" x14ac:dyDescent="0.2">
      <c r="A77" s="186" t="s">
        <v>1285</v>
      </c>
      <c r="B77" s="132" t="s">
        <v>17068</v>
      </c>
      <c r="C77" s="132">
        <v>56007</v>
      </c>
      <c r="D77" s="132" t="s">
        <v>17132</v>
      </c>
      <c r="E77" s="132" t="s">
        <v>17133</v>
      </c>
      <c r="F77" s="132">
        <v>20200254</v>
      </c>
      <c r="G77" s="132" t="s">
        <v>17187</v>
      </c>
      <c r="H77" s="132" t="s">
        <v>17188</v>
      </c>
      <c r="I77" s="132" t="s">
        <v>14789</v>
      </c>
      <c r="J77" s="132">
        <v>16.0016977357886</v>
      </c>
      <c r="K77" s="132">
        <v>22.9</v>
      </c>
      <c r="L77" s="132">
        <v>6.9</v>
      </c>
      <c r="M77" s="132">
        <v>0</v>
      </c>
      <c r="N77" s="132">
        <v>0</v>
      </c>
      <c r="O77" s="187"/>
      <c r="P77" s="187"/>
      <c r="Q77" s="187"/>
      <c r="R77" s="187"/>
      <c r="S77" s="187"/>
      <c r="T77" s="187"/>
    </row>
    <row r="78" spans="1:20" s="201" customFormat="1" ht="13.15" customHeight="1" x14ac:dyDescent="0.2">
      <c r="A78" s="186" t="s">
        <v>1285</v>
      </c>
      <c r="B78" s="132" t="s">
        <v>17068</v>
      </c>
      <c r="C78" s="132">
        <v>56007</v>
      </c>
      <c r="D78" s="132" t="s">
        <v>17132</v>
      </c>
      <c r="E78" s="132" t="s">
        <v>17133</v>
      </c>
      <c r="F78" s="132">
        <v>20200254</v>
      </c>
      <c r="G78" s="132" t="s">
        <v>17187</v>
      </c>
      <c r="H78" s="132" t="s">
        <v>17189</v>
      </c>
      <c r="I78" s="132" t="s">
        <v>14789</v>
      </c>
      <c r="J78" s="132">
        <v>16.0016977357886</v>
      </c>
      <c r="K78" s="132">
        <v>22.9</v>
      </c>
      <c r="L78" s="132">
        <v>6.9</v>
      </c>
      <c r="M78" s="132">
        <v>0</v>
      </c>
      <c r="N78" s="132">
        <v>0</v>
      </c>
      <c r="O78" s="187"/>
      <c r="P78" s="187"/>
      <c r="Q78" s="187"/>
      <c r="R78" s="187"/>
      <c r="S78" s="187"/>
      <c r="T78" s="187"/>
    </row>
    <row r="79" spans="1:20" s="201" customFormat="1" ht="13.15" customHeight="1" x14ac:dyDescent="0.2">
      <c r="A79" s="186" t="s">
        <v>1285</v>
      </c>
      <c r="B79" s="132" t="s">
        <v>17068</v>
      </c>
      <c r="C79" s="132">
        <v>56007</v>
      </c>
      <c r="D79" s="132" t="s">
        <v>17132</v>
      </c>
      <c r="E79" s="132" t="s">
        <v>17133</v>
      </c>
      <c r="F79" s="132">
        <v>20200254</v>
      </c>
      <c r="G79" s="132" t="s">
        <v>17187</v>
      </c>
      <c r="H79" s="132" t="s">
        <v>17190</v>
      </c>
      <c r="I79" s="132" t="s">
        <v>14789</v>
      </c>
      <c r="J79" s="132">
        <v>16.0016977357886</v>
      </c>
      <c r="K79" s="132">
        <v>22.9</v>
      </c>
      <c r="L79" s="132">
        <v>6.9</v>
      </c>
      <c r="M79" s="132">
        <v>0</v>
      </c>
      <c r="N79" s="132">
        <v>0</v>
      </c>
      <c r="O79" s="187"/>
      <c r="P79" s="187"/>
      <c r="Q79" s="187"/>
      <c r="R79" s="187"/>
      <c r="S79" s="187"/>
      <c r="T79" s="187"/>
    </row>
    <row r="80" spans="1:20" s="201" customFormat="1" ht="13.15" customHeight="1" x14ac:dyDescent="0.2">
      <c r="A80" s="186" t="s">
        <v>1285</v>
      </c>
      <c r="B80" s="132" t="s">
        <v>17068</v>
      </c>
      <c r="C80" s="132">
        <v>56007</v>
      </c>
      <c r="D80" s="132" t="s">
        <v>17132</v>
      </c>
      <c r="E80" s="132" t="s">
        <v>17133</v>
      </c>
      <c r="F80" s="132">
        <v>20200254</v>
      </c>
      <c r="G80" s="132" t="s">
        <v>17187</v>
      </c>
      <c r="H80" s="132" t="s">
        <v>17191</v>
      </c>
      <c r="I80" s="132" t="s">
        <v>14789</v>
      </c>
      <c r="J80" s="132">
        <v>16.0016977357886</v>
      </c>
      <c r="K80" s="132">
        <v>22.9</v>
      </c>
      <c r="L80" s="132">
        <v>6.9</v>
      </c>
      <c r="M80" s="132">
        <v>0</v>
      </c>
      <c r="N80" s="132">
        <v>0</v>
      </c>
      <c r="O80" s="187"/>
      <c r="P80" s="187"/>
      <c r="Q80" s="187"/>
      <c r="R80" s="187"/>
      <c r="S80" s="187"/>
      <c r="T80" s="187"/>
    </row>
    <row r="81" spans="1:20" s="201" customFormat="1" ht="13.15" customHeight="1" x14ac:dyDescent="0.2">
      <c r="A81" s="186" t="s">
        <v>1285</v>
      </c>
      <c r="B81" s="132" t="s">
        <v>17068</v>
      </c>
      <c r="C81" s="132">
        <v>56007</v>
      </c>
      <c r="D81" s="132" t="s">
        <v>17132</v>
      </c>
      <c r="E81" s="132" t="s">
        <v>17133</v>
      </c>
      <c r="F81" s="132">
        <v>20200254</v>
      </c>
      <c r="G81" s="132" t="s">
        <v>17187</v>
      </c>
      <c r="H81" s="132" t="s">
        <v>17192</v>
      </c>
      <c r="I81" s="132" t="s">
        <v>14789</v>
      </c>
      <c r="J81" s="132">
        <v>0.2</v>
      </c>
      <c r="K81" s="132">
        <v>0.1</v>
      </c>
      <c r="L81" s="132">
        <v>0.2</v>
      </c>
      <c r="M81" s="132">
        <v>0</v>
      </c>
      <c r="N81" s="132">
        <v>0</v>
      </c>
      <c r="O81" s="187"/>
      <c r="P81" s="187"/>
      <c r="Q81" s="187"/>
      <c r="R81" s="187"/>
      <c r="S81" s="187"/>
      <c r="T81" s="187"/>
    </row>
    <row r="82" spans="1:20" s="201" customFormat="1" ht="13.15" customHeight="1" x14ac:dyDescent="0.2">
      <c r="A82" s="186" t="s">
        <v>1285</v>
      </c>
      <c r="B82" s="132" t="s">
        <v>17068</v>
      </c>
      <c r="C82" s="132">
        <v>56001</v>
      </c>
      <c r="D82" s="132" t="s">
        <v>17193</v>
      </c>
      <c r="E82" s="132" t="s">
        <v>17194</v>
      </c>
      <c r="F82" s="132">
        <v>20200254</v>
      </c>
      <c r="G82" s="132" t="s">
        <v>17195</v>
      </c>
      <c r="H82" s="132" t="s">
        <v>17196</v>
      </c>
      <c r="I82" s="132" t="s">
        <v>14789</v>
      </c>
      <c r="J82" s="132">
        <v>15</v>
      </c>
      <c r="K82" s="132">
        <v>6.4</v>
      </c>
      <c r="L82" s="132">
        <v>16</v>
      </c>
      <c r="M82" s="132">
        <v>0</v>
      </c>
      <c r="N82" s="132">
        <v>0</v>
      </c>
      <c r="O82" s="187"/>
      <c r="P82" s="187"/>
      <c r="Q82" s="187"/>
      <c r="R82" s="187"/>
      <c r="S82" s="187"/>
      <c r="T82" s="187"/>
    </row>
    <row r="83" spans="1:20" s="201" customFormat="1" ht="13.15" customHeight="1" x14ac:dyDescent="0.2">
      <c r="A83" s="186" t="s">
        <v>1285</v>
      </c>
      <c r="B83" s="132" t="s">
        <v>17068</v>
      </c>
      <c r="C83" s="132">
        <v>56001</v>
      </c>
      <c r="D83" s="132" t="s">
        <v>17193</v>
      </c>
      <c r="E83" s="132" t="s">
        <v>17194</v>
      </c>
      <c r="F83" s="132">
        <v>20200254</v>
      </c>
      <c r="G83" s="132" t="s">
        <v>17195</v>
      </c>
      <c r="H83" s="132" t="s">
        <v>17196</v>
      </c>
      <c r="I83" s="132" t="s">
        <v>14789</v>
      </c>
      <c r="J83" s="132">
        <v>15</v>
      </c>
      <c r="K83" s="132">
        <v>6.4</v>
      </c>
      <c r="L83" s="132">
        <v>16</v>
      </c>
      <c r="M83" s="132">
        <v>0</v>
      </c>
      <c r="N83" s="132">
        <v>0</v>
      </c>
      <c r="O83" s="187"/>
      <c r="P83" s="187"/>
      <c r="Q83" s="187"/>
      <c r="R83" s="187"/>
      <c r="S83" s="187"/>
      <c r="T83" s="187"/>
    </row>
    <row r="84" spans="1:20" s="201" customFormat="1" ht="13.15" customHeight="1" x14ac:dyDescent="0.2">
      <c r="A84" s="186" t="s">
        <v>1285</v>
      </c>
      <c r="B84" s="132" t="s">
        <v>17068</v>
      </c>
      <c r="C84" s="132">
        <v>56001</v>
      </c>
      <c r="D84" s="132" t="s">
        <v>17193</v>
      </c>
      <c r="E84" s="132" t="s">
        <v>17194</v>
      </c>
      <c r="F84" s="132">
        <v>20200254</v>
      </c>
      <c r="G84" s="132" t="s">
        <v>17195</v>
      </c>
      <c r="H84" s="132" t="s">
        <v>17196</v>
      </c>
      <c r="I84" s="132" t="s">
        <v>14789</v>
      </c>
      <c r="J84" s="132">
        <v>15</v>
      </c>
      <c r="K84" s="132">
        <v>6.4</v>
      </c>
      <c r="L84" s="132">
        <v>16</v>
      </c>
      <c r="M84" s="132">
        <v>0</v>
      </c>
      <c r="N84" s="132">
        <v>0</v>
      </c>
      <c r="O84" s="187"/>
      <c r="P84" s="187"/>
      <c r="Q84" s="187"/>
      <c r="R84" s="187"/>
      <c r="S84" s="187"/>
      <c r="T84" s="187"/>
    </row>
    <row r="85" spans="1:20" s="201" customFormat="1" ht="13.15" customHeight="1" x14ac:dyDescent="0.2">
      <c r="A85" s="186" t="s">
        <v>1285</v>
      </c>
      <c r="B85" s="132" t="s">
        <v>17068</v>
      </c>
      <c r="C85" s="132">
        <v>56037</v>
      </c>
      <c r="D85" s="132" t="s">
        <v>17092</v>
      </c>
      <c r="E85" s="132" t="s">
        <v>17093</v>
      </c>
      <c r="F85" s="132">
        <v>20200202</v>
      </c>
      <c r="G85" s="132" t="s">
        <v>17197</v>
      </c>
      <c r="H85" s="132" t="s">
        <v>17198</v>
      </c>
      <c r="I85" s="132" t="s">
        <v>14789</v>
      </c>
      <c r="J85" s="132">
        <v>86.7</v>
      </c>
      <c r="K85" s="132">
        <v>2.9</v>
      </c>
      <c r="L85" s="132">
        <v>57.8</v>
      </c>
      <c r="M85" s="132" t="s">
        <v>17102</v>
      </c>
      <c r="N85" s="132" t="s">
        <v>17102</v>
      </c>
      <c r="O85" s="187"/>
      <c r="P85" s="187"/>
      <c r="Q85" s="187"/>
      <c r="R85" s="187"/>
      <c r="S85" s="187"/>
      <c r="T85" s="187"/>
    </row>
    <row r="86" spans="1:20" s="201" customFormat="1" ht="13.15" customHeight="1" x14ac:dyDescent="0.2">
      <c r="A86" s="186" t="s">
        <v>1285</v>
      </c>
      <c r="B86" s="132" t="s">
        <v>17068</v>
      </c>
      <c r="C86" s="132">
        <v>56037</v>
      </c>
      <c r="D86" s="132" t="s">
        <v>17092</v>
      </c>
      <c r="E86" s="132" t="s">
        <v>17093</v>
      </c>
      <c r="F86" s="132">
        <v>31088811</v>
      </c>
      <c r="G86" s="132" t="s">
        <v>17197</v>
      </c>
      <c r="H86" s="132" t="s">
        <v>17199</v>
      </c>
      <c r="I86" s="132" t="s">
        <v>12116</v>
      </c>
      <c r="J86" s="132" t="s">
        <v>17102</v>
      </c>
      <c r="K86" s="132">
        <v>0.6</v>
      </c>
      <c r="L86" s="132" t="s">
        <v>17102</v>
      </c>
      <c r="M86" s="132" t="s">
        <v>17102</v>
      </c>
      <c r="N86" s="132" t="s">
        <v>17102</v>
      </c>
      <c r="O86" s="187"/>
      <c r="P86" s="187"/>
      <c r="Q86" s="187"/>
      <c r="R86" s="187"/>
      <c r="S86" s="187"/>
      <c r="T86" s="187"/>
    </row>
    <row r="87" spans="1:20" s="201" customFormat="1" ht="13.15" customHeight="1" x14ac:dyDescent="0.2">
      <c r="A87" s="186" t="s">
        <v>1285</v>
      </c>
      <c r="B87" s="132" t="s">
        <v>17068</v>
      </c>
      <c r="C87" s="132">
        <v>56037</v>
      </c>
      <c r="D87" s="132" t="s">
        <v>17092</v>
      </c>
      <c r="E87" s="132" t="s">
        <v>17093</v>
      </c>
      <c r="F87" s="132">
        <v>20200201</v>
      </c>
      <c r="G87" s="132" t="s">
        <v>17200</v>
      </c>
      <c r="H87" s="132" t="s">
        <v>17201</v>
      </c>
      <c r="I87" s="132" t="s">
        <v>14789</v>
      </c>
      <c r="J87" s="132">
        <v>1.3</v>
      </c>
      <c r="K87" s="132" t="s">
        <v>17102</v>
      </c>
      <c r="L87" s="132">
        <v>0.4</v>
      </c>
      <c r="M87" s="132" t="s">
        <v>17102</v>
      </c>
      <c r="N87" s="132" t="s">
        <v>17102</v>
      </c>
      <c r="O87" s="187"/>
      <c r="P87" s="187"/>
      <c r="Q87" s="187"/>
      <c r="R87" s="187"/>
      <c r="S87" s="187"/>
      <c r="T87" s="187"/>
    </row>
    <row r="88" spans="1:20" s="201" customFormat="1" ht="13.15" customHeight="1" x14ac:dyDescent="0.2">
      <c r="A88" s="186" t="s">
        <v>1285</v>
      </c>
      <c r="B88" s="132" t="s">
        <v>17068</v>
      </c>
      <c r="C88" s="132">
        <v>56037</v>
      </c>
      <c r="D88" s="132" t="s">
        <v>17092</v>
      </c>
      <c r="E88" s="132" t="s">
        <v>17093</v>
      </c>
      <c r="F88" s="132">
        <v>20200201</v>
      </c>
      <c r="G88" s="132" t="s">
        <v>17200</v>
      </c>
      <c r="H88" s="132" t="s">
        <v>17202</v>
      </c>
      <c r="I88" s="132" t="s">
        <v>14789</v>
      </c>
      <c r="J88" s="132">
        <v>1.1000000000000001</v>
      </c>
      <c r="K88" s="132" t="s">
        <v>17102</v>
      </c>
      <c r="L88" s="132">
        <v>0.4</v>
      </c>
      <c r="M88" s="132" t="s">
        <v>17102</v>
      </c>
      <c r="N88" s="132" t="s">
        <v>17102</v>
      </c>
      <c r="O88" s="187"/>
      <c r="P88" s="187"/>
      <c r="Q88" s="187"/>
      <c r="R88" s="187"/>
      <c r="S88" s="187"/>
      <c r="T88" s="187"/>
    </row>
    <row r="89" spans="1:20" s="201" customFormat="1" ht="13.15" customHeight="1" x14ac:dyDescent="0.2">
      <c r="A89" s="186" t="s">
        <v>1285</v>
      </c>
      <c r="B89" s="132" t="s">
        <v>17068</v>
      </c>
      <c r="C89" s="132">
        <v>56037</v>
      </c>
      <c r="D89" s="132" t="s">
        <v>17092</v>
      </c>
      <c r="E89" s="132" t="s">
        <v>17093</v>
      </c>
      <c r="F89" s="132">
        <v>20200201</v>
      </c>
      <c r="G89" s="132" t="s">
        <v>17200</v>
      </c>
      <c r="H89" s="132" t="s">
        <v>17203</v>
      </c>
      <c r="I89" s="132" t="s">
        <v>14789</v>
      </c>
      <c r="J89" s="132">
        <v>0.5</v>
      </c>
      <c r="K89" s="132">
        <v>0.1</v>
      </c>
      <c r="L89" s="132">
        <v>0.5</v>
      </c>
      <c r="M89" s="132" t="s">
        <v>17102</v>
      </c>
      <c r="N89" s="132" t="s">
        <v>17102</v>
      </c>
      <c r="O89" s="187"/>
      <c r="P89" s="187"/>
      <c r="Q89" s="187"/>
      <c r="R89" s="187"/>
      <c r="S89" s="187"/>
      <c r="T89" s="187"/>
    </row>
    <row r="90" spans="1:20" s="201" customFormat="1" ht="13.15" customHeight="1" x14ac:dyDescent="0.2">
      <c r="A90" s="186" t="s">
        <v>1285</v>
      </c>
      <c r="B90" s="132" t="s">
        <v>17068</v>
      </c>
      <c r="C90" s="132">
        <v>56037</v>
      </c>
      <c r="D90" s="132" t="s">
        <v>17092</v>
      </c>
      <c r="E90" s="132" t="s">
        <v>17093</v>
      </c>
      <c r="F90" s="132">
        <v>10200603</v>
      </c>
      <c r="G90" s="132" t="s">
        <v>17200</v>
      </c>
      <c r="H90" s="132" t="s">
        <v>17204</v>
      </c>
      <c r="I90" s="132" t="s">
        <v>14778</v>
      </c>
      <c r="J90" s="132">
        <v>0.6</v>
      </c>
      <c r="K90" s="132" t="s">
        <v>17102</v>
      </c>
      <c r="L90" s="132">
        <v>0.1</v>
      </c>
      <c r="M90" s="132" t="s">
        <v>17102</v>
      </c>
      <c r="N90" s="132" t="s">
        <v>17102</v>
      </c>
      <c r="O90" s="187"/>
      <c r="P90" s="187"/>
      <c r="Q90" s="187"/>
      <c r="R90" s="187"/>
      <c r="S90" s="187"/>
      <c r="T90" s="187"/>
    </row>
    <row r="91" spans="1:20" s="201" customFormat="1" ht="13.15" customHeight="1" x14ac:dyDescent="0.2">
      <c r="A91" s="186" t="s">
        <v>1285</v>
      </c>
      <c r="B91" s="132" t="s">
        <v>17068</v>
      </c>
      <c r="C91" s="132">
        <v>56037</v>
      </c>
      <c r="D91" s="132" t="s">
        <v>17092</v>
      </c>
      <c r="E91" s="132" t="s">
        <v>17093</v>
      </c>
      <c r="F91" s="132">
        <v>20200202</v>
      </c>
      <c r="G91" s="132" t="s">
        <v>17200</v>
      </c>
      <c r="H91" s="132" t="s">
        <v>17205</v>
      </c>
      <c r="I91" s="132" t="s">
        <v>14789</v>
      </c>
      <c r="J91" s="132">
        <v>0.1</v>
      </c>
      <c r="K91" s="132" t="s">
        <v>17102</v>
      </c>
      <c r="L91" s="132">
        <v>0.2</v>
      </c>
      <c r="M91" s="132" t="s">
        <v>17102</v>
      </c>
      <c r="N91" s="132" t="s">
        <v>17102</v>
      </c>
      <c r="O91" s="187"/>
      <c r="P91" s="187"/>
      <c r="Q91" s="187"/>
      <c r="R91" s="187"/>
      <c r="S91" s="187"/>
      <c r="T91" s="187"/>
    </row>
    <row r="92" spans="1:20" s="201" customFormat="1" ht="13.15" customHeight="1" x14ac:dyDescent="0.2">
      <c r="A92" s="186" t="s">
        <v>1285</v>
      </c>
      <c r="B92" s="132" t="s">
        <v>17068</v>
      </c>
      <c r="C92" s="132">
        <v>56037</v>
      </c>
      <c r="D92" s="132" t="s">
        <v>17092</v>
      </c>
      <c r="E92" s="132" t="s">
        <v>17093</v>
      </c>
      <c r="F92" s="132">
        <v>31088811</v>
      </c>
      <c r="G92" s="132" t="s">
        <v>17200</v>
      </c>
      <c r="H92" s="132" t="s">
        <v>17206</v>
      </c>
      <c r="I92" s="132" t="s">
        <v>12116</v>
      </c>
      <c r="J92" s="132" t="s">
        <v>17102</v>
      </c>
      <c r="K92" s="132">
        <v>0.3</v>
      </c>
      <c r="L92" s="132" t="s">
        <v>17102</v>
      </c>
      <c r="M92" s="132" t="s">
        <v>17102</v>
      </c>
      <c r="N92" s="132" t="s">
        <v>17102</v>
      </c>
      <c r="O92" s="187"/>
      <c r="P92" s="187"/>
      <c r="Q92" s="187"/>
      <c r="R92" s="187"/>
      <c r="S92" s="187"/>
      <c r="T92" s="187"/>
    </row>
    <row r="93" spans="1:20" s="201" customFormat="1" ht="13.15" customHeight="1" x14ac:dyDescent="0.2">
      <c r="A93" s="186" t="s">
        <v>1285</v>
      </c>
      <c r="B93" s="132" t="s">
        <v>17068</v>
      </c>
      <c r="C93" s="132">
        <v>56037</v>
      </c>
      <c r="D93" s="132" t="s">
        <v>17092</v>
      </c>
      <c r="E93" s="132" t="s">
        <v>17093</v>
      </c>
      <c r="F93" s="132">
        <v>20200202</v>
      </c>
      <c r="G93" s="132" t="s">
        <v>17200</v>
      </c>
      <c r="H93" s="132" t="s">
        <v>17207</v>
      </c>
      <c r="I93" s="132" t="s">
        <v>14789</v>
      </c>
      <c r="J93" s="132" t="s">
        <v>17102</v>
      </c>
      <c r="K93" s="132">
        <v>0.1</v>
      </c>
      <c r="L93" s="132">
        <v>0.1</v>
      </c>
      <c r="M93" s="132" t="s">
        <v>17102</v>
      </c>
      <c r="N93" s="132" t="s">
        <v>17102</v>
      </c>
      <c r="O93" s="187"/>
      <c r="P93" s="187"/>
      <c r="Q93" s="187"/>
      <c r="R93" s="187"/>
      <c r="S93" s="187"/>
      <c r="T93" s="187"/>
    </row>
    <row r="94" spans="1:20" s="201" customFormat="1" ht="13.15" customHeight="1" x14ac:dyDescent="0.2">
      <c r="A94" s="186" t="s">
        <v>1285</v>
      </c>
      <c r="B94" s="132" t="s">
        <v>17068</v>
      </c>
      <c r="C94" s="132">
        <v>56037</v>
      </c>
      <c r="D94" s="132" t="s">
        <v>17092</v>
      </c>
      <c r="E94" s="132" t="s">
        <v>17093</v>
      </c>
      <c r="F94" s="132">
        <v>40400311</v>
      </c>
      <c r="G94" s="132" t="s">
        <v>17208</v>
      </c>
      <c r="H94" s="132" t="s">
        <v>17209</v>
      </c>
      <c r="I94" s="132" t="s">
        <v>16771</v>
      </c>
      <c r="J94" s="132" t="s">
        <v>17102</v>
      </c>
      <c r="K94" s="132">
        <v>0.4</v>
      </c>
      <c r="L94" s="132" t="s">
        <v>17102</v>
      </c>
      <c r="M94" s="132" t="s">
        <v>17102</v>
      </c>
      <c r="N94" s="132" t="s">
        <v>17102</v>
      </c>
      <c r="O94" s="187"/>
      <c r="P94" s="187"/>
      <c r="Q94" s="187"/>
      <c r="R94" s="187"/>
      <c r="S94" s="187"/>
      <c r="T94" s="187"/>
    </row>
    <row r="95" spans="1:20" s="201" customFormat="1" ht="13.15" customHeight="1" x14ac:dyDescent="0.2">
      <c r="A95" s="186" t="s">
        <v>1285</v>
      </c>
      <c r="B95" s="132" t="s">
        <v>17068</v>
      </c>
      <c r="C95" s="132">
        <v>56037</v>
      </c>
      <c r="D95" s="132" t="s">
        <v>17092</v>
      </c>
      <c r="E95" s="132" t="s">
        <v>17093</v>
      </c>
      <c r="F95" s="132">
        <v>20200202</v>
      </c>
      <c r="G95" s="132" t="s">
        <v>17208</v>
      </c>
      <c r="H95" s="132" t="s">
        <v>17210</v>
      </c>
      <c r="I95" s="132" t="s">
        <v>14789</v>
      </c>
      <c r="J95" s="132">
        <v>66.099999999999994</v>
      </c>
      <c r="K95" s="132">
        <v>1.4</v>
      </c>
      <c r="L95" s="132">
        <v>3.6</v>
      </c>
      <c r="M95" s="132" t="s">
        <v>17102</v>
      </c>
      <c r="N95" s="132" t="s">
        <v>17102</v>
      </c>
      <c r="O95" s="187"/>
      <c r="P95" s="187"/>
      <c r="Q95" s="187"/>
      <c r="R95" s="187"/>
      <c r="S95" s="187"/>
      <c r="T95" s="187"/>
    </row>
    <row r="96" spans="1:20" s="201" customFormat="1" ht="13.15" customHeight="1" x14ac:dyDescent="0.2">
      <c r="A96" s="186" t="s">
        <v>1285</v>
      </c>
      <c r="B96" s="132" t="s">
        <v>17068</v>
      </c>
      <c r="C96" s="132">
        <v>56037</v>
      </c>
      <c r="D96" s="132" t="s">
        <v>17092</v>
      </c>
      <c r="E96" s="132" t="s">
        <v>17093</v>
      </c>
      <c r="F96" s="132">
        <v>20200202</v>
      </c>
      <c r="G96" s="132" t="s">
        <v>17208</v>
      </c>
      <c r="H96" s="132" t="s">
        <v>17211</v>
      </c>
      <c r="I96" s="132" t="s">
        <v>14789</v>
      </c>
      <c r="J96" s="132">
        <v>236.3</v>
      </c>
      <c r="K96" s="132">
        <v>5.0999999999999996</v>
      </c>
      <c r="L96" s="132">
        <v>12.9</v>
      </c>
      <c r="M96" s="132" t="s">
        <v>17102</v>
      </c>
      <c r="N96" s="132" t="s">
        <v>17102</v>
      </c>
      <c r="O96" s="187"/>
      <c r="P96" s="187"/>
      <c r="Q96" s="187"/>
      <c r="R96" s="187"/>
      <c r="S96" s="187"/>
      <c r="T96" s="187"/>
    </row>
    <row r="97" spans="1:20" s="201" customFormat="1" ht="13.15" customHeight="1" x14ac:dyDescent="0.2">
      <c r="A97" s="186" t="s">
        <v>1285</v>
      </c>
      <c r="B97" s="132" t="s">
        <v>17068</v>
      </c>
      <c r="C97" s="132">
        <v>56037</v>
      </c>
      <c r="D97" s="132" t="s">
        <v>17092</v>
      </c>
      <c r="E97" s="132" t="s">
        <v>17093</v>
      </c>
      <c r="F97" s="132">
        <v>20200202</v>
      </c>
      <c r="G97" s="132" t="s">
        <v>17208</v>
      </c>
      <c r="H97" s="132" t="s">
        <v>17212</v>
      </c>
      <c r="I97" s="132" t="s">
        <v>14789</v>
      </c>
      <c r="J97" s="132">
        <v>222</v>
      </c>
      <c r="K97" s="132">
        <v>4.8</v>
      </c>
      <c r="L97" s="132">
        <v>3.8</v>
      </c>
      <c r="M97" s="132" t="s">
        <v>17102</v>
      </c>
      <c r="N97" s="132" t="s">
        <v>17102</v>
      </c>
      <c r="O97" s="187"/>
      <c r="P97" s="187"/>
      <c r="Q97" s="187"/>
      <c r="R97" s="187"/>
      <c r="S97" s="187"/>
      <c r="T97" s="187"/>
    </row>
    <row r="98" spans="1:20" s="201" customFormat="1" ht="13.15" customHeight="1" x14ac:dyDescent="0.2">
      <c r="A98" s="186" t="s">
        <v>1285</v>
      </c>
      <c r="B98" s="132" t="s">
        <v>17068</v>
      </c>
      <c r="C98" s="132">
        <v>56037</v>
      </c>
      <c r="D98" s="132" t="s">
        <v>17092</v>
      </c>
      <c r="E98" s="132" t="s">
        <v>17093</v>
      </c>
      <c r="F98" s="132">
        <v>20200202</v>
      </c>
      <c r="G98" s="132" t="s">
        <v>17208</v>
      </c>
      <c r="H98" s="132" t="s">
        <v>17213</v>
      </c>
      <c r="I98" s="132" t="s">
        <v>14789</v>
      </c>
      <c r="J98" s="132">
        <v>130.4</v>
      </c>
      <c r="K98" s="132">
        <v>3.3</v>
      </c>
      <c r="L98" s="132">
        <v>2.2000000000000002</v>
      </c>
      <c r="M98" s="132" t="s">
        <v>17102</v>
      </c>
      <c r="N98" s="132" t="s">
        <v>17102</v>
      </c>
      <c r="O98" s="187"/>
      <c r="P98" s="187"/>
      <c r="Q98" s="187"/>
      <c r="R98" s="187"/>
      <c r="S98" s="187"/>
      <c r="T98" s="187"/>
    </row>
    <row r="99" spans="1:20" s="201" customFormat="1" ht="13.15" customHeight="1" x14ac:dyDescent="0.2">
      <c r="A99" s="186" t="s">
        <v>1285</v>
      </c>
      <c r="B99" s="132" t="s">
        <v>17068</v>
      </c>
      <c r="C99" s="132">
        <v>56037</v>
      </c>
      <c r="D99" s="132" t="s">
        <v>17092</v>
      </c>
      <c r="E99" s="132" t="s">
        <v>17093</v>
      </c>
      <c r="F99" s="132">
        <v>20200202</v>
      </c>
      <c r="G99" s="132" t="s">
        <v>17208</v>
      </c>
      <c r="H99" s="132" t="s">
        <v>17214</v>
      </c>
      <c r="I99" s="132" t="s">
        <v>14789</v>
      </c>
      <c r="J99" s="132">
        <v>185.4</v>
      </c>
      <c r="K99" s="132">
        <v>4</v>
      </c>
      <c r="L99" s="132">
        <v>3.1</v>
      </c>
      <c r="M99" s="132" t="s">
        <v>17102</v>
      </c>
      <c r="N99" s="132" t="s">
        <v>17102</v>
      </c>
      <c r="O99" s="187"/>
      <c r="P99" s="187"/>
      <c r="Q99" s="187"/>
      <c r="R99" s="187"/>
      <c r="S99" s="187"/>
      <c r="T99" s="187"/>
    </row>
    <row r="100" spans="1:20" s="201" customFormat="1" ht="13.15" customHeight="1" x14ac:dyDescent="0.2">
      <c r="A100" s="186" t="s">
        <v>1285</v>
      </c>
      <c r="B100" s="132" t="s">
        <v>17068</v>
      </c>
      <c r="C100" s="132">
        <v>56037</v>
      </c>
      <c r="D100" s="132" t="s">
        <v>17092</v>
      </c>
      <c r="E100" s="132" t="s">
        <v>17093</v>
      </c>
      <c r="F100" s="132">
        <v>20200202</v>
      </c>
      <c r="G100" s="132" t="s">
        <v>17208</v>
      </c>
      <c r="H100" s="132" t="s">
        <v>17215</v>
      </c>
      <c r="I100" s="132" t="s">
        <v>14789</v>
      </c>
      <c r="J100" s="132">
        <v>2</v>
      </c>
      <c r="K100" s="132">
        <v>1.8</v>
      </c>
      <c r="L100" s="132">
        <v>3.9</v>
      </c>
      <c r="M100" s="132" t="s">
        <v>17102</v>
      </c>
      <c r="N100" s="132" t="s">
        <v>17102</v>
      </c>
      <c r="O100" s="187"/>
      <c r="P100" s="187"/>
      <c r="Q100" s="187"/>
      <c r="R100" s="187"/>
      <c r="S100" s="187"/>
      <c r="T100" s="187"/>
    </row>
    <row r="101" spans="1:20" s="201" customFormat="1" ht="13.15" customHeight="1" x14ac:dyDescent="0.2">
      <c r="A101" s="186" t="s">
        <v>1285</v>
      </c>
      <c r="B101" s="132" t="s">
        <v>17068</v>
      </c>
      <c r="C101" s="132">
        <v>56037</v>
      </c>
      <c r="D101" s="132" t="s">
        <v>17092</v>
      </c>
      <c r="E101" s="132" t="s">
        <v>17093</v>
      </c>
      <c r="F101" s="132">
        <v>20200202</v>
      </c>
      <c r="G101" s="132" t="s">
        <v>17208</v>
      </c>
      <c r="H101" s="132" t="s">
        <v>17216</v>
      </c>
      <c r="I101" s="132" t="s">
        <v>14789</v>
      </c>
      <c r="J101" s="132">
        <v>2.6</v>
      </c>
      <c r="K101" s="132" t="s">
        <v>17102</v>
      </c>
      <c r="L101" s="132">
        <v>5</v>
      </c>
      <c r="M101" s="132" t="s">
        <v>17102</v>
      </c>
      <c r="N101" s="132" t="s">
        <v>17102</v>
      </c>
      <c r="O101" s="187"/>
      <c r="P101" s="187"/>
      <c r="Q101" s="187"/>
      <c r="R101" s="187"/>
      <c r="S101" s="187"/>
      <c r="T101" s="187"/>
    </row>
    <row r="102" spans="1:20" s="201" customFormat="1" ht="13.15" customHeight="1" x14ac:dyDescent="0.2">
      <c r="A102" s="186" t="s">
        <v>1285</v>
      </c>
      <c r="B102" s="132" t="s">
        <v>17068</v>
      </c>
      <c r="C102" s="132">
        <v>56037</v>
      </c>
      <c r="D102" s="132" t="s">
        <v>17092</v>
      </c>
      <c r="E102" s="132" t="s">
        <v>17093</v>
      </c>
      <c r="F102" s="132">
        <v>31000404</v>
      </c>
      <c r="G102" s="132" t="s">
        <v>17208</v>
      </c>
      <c r="H102" s="132" t="s">
        <v>17217</v>
      </c>
      <c r="I102" s="132" t="s">
        <v>14778</v>
      </c>
      <c r="J102" s="132">
        <v>11</v>
      </c>
      <c r="K102" s="132" t="s">
        <v>17102</v>
      </c>
      <c r="L102" s="132">
        <v>2.7</v>
      </c>
      <c r="M102" s="132" t="s">
        <v>17102</v>
      </c>
      <c r="N102" s="132" t="s">
        <v>17102</v>
      </c>
      <c r="O102" s="187"/>
      <c r="P102" s="187"/>
      <c r="Q102" s="187"/>
      <c r="R102" s="187"/>
      <c r="S102" s="187"/>
      <c r="T102" s="187"/>
    </row>
    <row r="103" spans="1:20" s="201" customFormat="1" ht="13.15" customHeight="1" x14ac:dyDescent="0.2">
      <c r="A103" s="186" t="s">
        <v>1285</v>
      </c>
      <c r="B103" s="132" t="s">
        <v>17068</v>
      </c>
      <c r="C103" s="132">
        <v>56037</v>
      </c>
      <c r="D103" s="132" t="s">
        <v>17092</v>
      </c>
      <c r="E103" s="132" t="s">
        <v>17093</v>
      </c>
      <c r="F103" s="132">
        <v>31000404</v>
      </c>
      <c r="G103" s="132" t="s">
        <v>17208</v>
      </c>
      <c r="H103" s="132" t="s">
        <v>17218</v>
      </c>
      <c r="I103" s="132" t="s">
        <v>14778</v>
      </c>
      <c r="J103" s="132">
        <v>0.2</v>
      </c>
      <c r="K103" s="132" t="s">
        <v>17102</v>
      </c>
      <c r="L103" s="132" t="s">
        <v>17102</v>
      </c>
      <c r="M103" s="132" t="s">
        <v>17102</v>
      </c>
      <c r="N103" s="132" t="s">
        <v>17102</v>
      </c>
      <c r="O103" s="187"/>
      <c r="P103" s="187"/>
      <c r="Q103" s="187"/>
      <c r="R103" s="187"/>
      <c r="S103" s="187"/>
      <c r="T103" s="187"/>
    </row>
    <row r="104" spans="1:20" s="201" customFormat="1" ht="13.15" customHeight="1" x14ac:dyDescent="0.2">
      <c r="A104" s="186" t="s">
        <v>1285</v>
      </c>
      <c r="B104" s="132" t="s">
        <v>17068</v>
      </c>
      <c r="C104" s="132">
        <v>56037</v>
      </c>
      <c r="D104" s="132" t="s">
        <v>17092</v>
      </c>
      <c r="E104" s="132" t="s">
        <v>17093</v>
      </c>
      <c r="F104" s="132">
        <v>31000404</v>
      </c>
      <c r="G104" s="132" t="s">
        <v>17208</v>
      </c>
      <c r="H104" s="132" t="s">
        <v>17219</v>
      </c>
      <c r="I104" s="132" t="s">
        <v>14778</v>
      </c>
      <c r="J104" s="132">
        <v>1.1000000000000001</v>
      </c>
      <c r="K104" s="132" t="s">
        <v>17102</v>
      </c>
      <c r="L104" s="132">
        <v>0.2</v>
      </c>
      <c r="M104" s="132" t="s">
        <v>17102</v>
      </c>
      <c r="N104" s="132" t="s">
        <v>17102</v>
      </c>
      <c r="O104" s="187"/>
      <c r="P104" s="187"/>
      <c r="Q104" s="187"/>
      <c r="R104" s="187"/>
      <c r="S104" s="187"/>
      <c r="T104" s="187"/>
    </row>
    <row r="105" spans="1:20" s="201" customFormat="1" ht="13.15" customHeight="1" x14ac:dyDescent="0.2">
      <c r="A105" s="186" t="s">
        <v>1285</v>
      </c>
      <c r="B105" s="132" t="s">
        <v>17068</v>
      </c>
      <c r="C105" s="132">
        <v>56037</v>
      </c>
      <c r="D105" s="132" t="s">
        <v>17092</v>
      </c>
      <c r="E105" s="132" t="s">
        <v>17093</v>
      </c>
      <c r="F105" s="132">
        <v>31000404</v>
      </c>
      <c r="G105" s="132" t="s">
        <v>17208</v>
      </c>
      <c r="H105" s="132" t="s">
        <v>17220</v>
      </c>
      <c r="I105" s="132" t="s">
        <v>14778</v>
      </c>
      <c r="J105" s="132">
        <v>11.8</v>
      </c>
      <c r="K105" s="132">
        <v>1.9</v>
      </c>
      <c r="L105" s="132">
        <v>4.9000000000000004</v>
      </c>
      <c r="M105" s="132">
        <v>1.3</v>
      </c>
      <c r="N105" s="132" t="s">
        <v>17102</v>
      </c>
      <c r="O105" s="187"/>
      <c r="P105" s="187"/>
      <c r="Q105" s="187"/>
      <c r="R105" s="187"/>
      <c r="S105" s="187"/>
      <c r="T105" s="187"/>
    </row>
    <row r="106" spans="1:20" s="201" customFormat="1" ht="13.15" customHeight="1" x14ac:dyDescent="0.2">
      <c r="A106" s="186" t="s">
        <v>1285</v>
      </c>
      <c r="B106" s="132" t="s">
        <v>17068</v>
      </c>
      <c r="C106" s="132">
        <v>56037</v>
      </c>
      <c r="D106" s="132" t="s">
        <v>17092</v>
      </c>
      <c r="E106" s="132" t="s">
        <v>17093</v>
      </c>
      <c r="F106" s="132">
        <v>31000209</v>
      </c>
      <c r="G106" s="132" t="s">
        <v>17208</v>
      </c>
      <c r="H106" s="132" t="s">
        <v>17221</v>
      </c>
      <c r="I106" s="132" t="s">
        <v>7791</v>
      </c>
      <c r="J106" s="132">
        <v>9.5</v>
      </c>
      <c r="K106" s="132">
        <v>5</v>
      </c>
      <c r="L106" s="132">
        <v>8.8000000000000007</v>
      </c>
      <c r="M106" s="132">
        <v>71.7</v>
      </c>
      <c r="N106" s="132" t="s">
        <v>17102</v>
      </c>
      <c r="O106" s="187"/>
      <c r="P106" s="187"/>
      <c r="Q106" s="187"/>
      <c r="R106" s="187"/>
      <c r="S106" s="187"/>
      <c r="T106" s="187"/>
    </row>
    <row r="107" spans="1:20" s="201" customFormat="1" ht="13.15" customHeight="1" x14ac:dyDescent="0.2">
      <c r="A107" s="186" t="s">
        <v>1285</v>
      </c>
      <c r="B107" s="132" t="s">
        <v>17068</v>
      </c>
      <c r="C107" s="132">
        <v>56037</v>
      </c>
      <c r="D107" s="132" t="s">
        <v>17092</v>
      </c>
      <c r="E107" s="132" t="s">
        <v>17093</v>
      </c>
      <c r="F107" s="132">
        <v>31000220</v>
      </c>
      <c r="G107" s="132" t="s">
        <v>17208</v>
      </c>
      <c r="H107" s="132" t="s">
        <v>17222</v>
      </c>
      <c r="I107" s="132" t="s">
        <v>12116</v>
      </c>
      <c r="J107" s="132" t="s">
        <v>17102</v>
      </c>
      <c r="K107" s="132">
        <v>18.8</v>
      </c>
      <c r="L107" s="132" t="s">
        <v>17102</v>
      </c>
      <c r="M107" s="132" t="s">
        <v>17102</v>
      </c>
      <c r="N107" s="132" t="s">
        <v>17102</v>
      </c>
      <c r="O107" s="187"/>
      <c r="P107" s="187"/>
      <c r="Q107" s="187"/>
      <c r="R107" s="187"/>
      <c r="S107" s="187"/>
      <c r="T107" s="187"/>
    </row>
    <row r="108" spans="1:20" s="201" customFormat="1" ht="13.15" customHeight="1" x14ac:dyDescent="0.2">
      <c r="A108" s="186" t="s">
        <v>1285</v>
      </c>
      <c r="B108" s="132" t="s">
        <v>17068</v>
      </c>
      <c r="C108" s="132">
        <v>56037</v>
      </c>
      <c r="D108" s="132" t="s">
        <v>17092</v>
      </c>
      <c r="E108" s="132" t="s">
        <v>17093</v>
      </c>
      <c r="F108" s="132">
        <v>31000404</v>
      </c>
      <c r="G108" s="132" t="s">
        <v>17208</v>
      </c>
      <c r="H108" s="132" t="s">
        <v>17223</v>
      </c>
      <c r="I108" s="132" t="s">
        <v>14778</v>
      </c>
      <c r="J108" s="132">
        <v>21.7</v>
      </c>
      <c r="K108" s="132">
        <v>6.5</v>
      </c>
      <c r="L108" s="132">
        <v>16.7</v>
      </c>
      <c r="M108" s="132">
        <v>3</v>
      </c>
      <c r="N108" s="132" t="s">
        <v>17102</v>
      </c>
      <c r="O108" s="187"/>
      <c r="P108" s="187"/>
      <c r="Q108" s="187"/>
      <c r="R108" s="187"/>
      <c r="S108" s="187"/>
      <c r="T108" s="187"/>
    </row>
    <row r="109" spans="1:20" s="201" customFormat="1" ht="13.15" customHeight="1" x14ac:dyDescent="0.2">
      <c r="A109" s="186" t="s">
        <v>1285</v>
      </c>
      <c r="B109" s="132" t="s">
        <v>17068</v>
      </c>
      <c r="C109" s="132">
        <v>56037</v>
      </c>
      <c r="D109" s="132" t="s">
        <v>17092</v>
      </c>
      <c r="E109" s="132" t="s">
        <v>17093</v>
      </c>
      <c r="F109" s="132">
        <v>31000205</v>
      </c>
      <c r="G109" s="132" t="s">
        <v>17208</v>
      </c>
      <c r="H109" s="132" t="s">
        <v>17224</v>
      </c>
      <c r="I109" s="132" t="s">
        <v>16289</v>
      </c>
      <c r="J109" s="132" t="s">
        <v>17102</v>
      </c>
      <c r="K109" s="132" t="s">
        <v>17102</v>
      </c>
      <c r="L109" s="132" t="s">
        <v>17102</v>
      </c>
      <c r="M109" s="132">
        <v>53.3</v>
      </c>
      <c r="N109" s="132" t="s">
        <v>17102</v>
      </c>
      <c r="O109" s="187"/>
      <c r="P109" s="187"/>
      <c r="Q109" s="187"/>
      <c r="R109" s="187"/>
      <c r="S109" s="187"/>
      <c r="T109" s="187"/>
    </row>
    <row r="110" spans="1:20" s="201" customFormat="1" ht="13.15" customHeight="1" x14ac:dyDescent="0.2">
      <c r="A110" s="186" t="s">
        <v>1285</v>
      </c>
      <c r="B110" s="132" t="s">
        <v>17068</v>
      </c>
      <c r="C110" s="132">
        <v>56037</v>
      </c>
      <c r="D110" s="132" t="s">
        <v>17092</v>
      </c>
      <c r="E110" s="132" t="s">
        <v>17093</v>
      </c>
      <c r="F110" s="132">
        <v>20200202</v>
      </c>
      <c r="G110" s="132" t="s">
        <v>17225</v>
      </c>
      <c r="H110" s="132" t="s">
        <v>17226</v>
      </c>
      <c r="I110" s="132" t="s">
        <v>14789</v>
      </c>
      <c r="J110" s="132">
        <v>8</v>
      </c>
      <c r="K110" s="132">
        <v>4</v>
      </c>
      <c r="L110" s="132">
        <v>0.8</v>
      </c>
      <c r="M110" s="132" t="s">
        <v>17102</v>
      </c>
      <c r="N110" s="132" t="s">
        <v>17102</v>
      </c>
      <c r="O110" s="187"/>
      <c r="P110" s="187"/>
      <c r="Q110" s="187"/>
      <c r="R110" s="187"/>
      <c r="S110" s="187"/>
      <c r="T110" s="187"/>
    </row>
    <row r="111" spans="1:20" s="201" customFormat="1" ht="13.15" customHeight="1" x14ac:dyDescent="0.2">
      <c r="A111" s="186" t="s">
        <v>1285</v>
      </c>
      <c r="B111" s="132" t="s">
        <v>17068</v>
      </c>
      <c r="C111" s="132">
        <v>56037</v>
      </c>
      <c r="D111" s="132" t="s">
        <v>17092</v>
      </c>
      <c r="E111" s="132" t="s">
        <v>17093</v>
      </c>
      <c r="F111" s="132">
        <v>20200202</v>
      </c>
      <c r="G111" s="132" t="s">
        <v>17225</v>
      </c>
      <c r="H111" s="132" t="s">
        <v>17227</v>
      </c>
      <c r="I111" s="132" t="s">
        <v>14789</v>
      </c>
      <c r="J111" s="132">
        <v>12.8</v>
      </c>
      <c r="K111" s="132">
        <v>6.3</v>
      </c>
      <c r="L111" s="132">
        <v>1.3</v>
      </c>
      <c r="M111" s="132" t="s">
        <v>17102</v>
      </c>
      <c r="N111" s="132" t="s">
        <v>17102</v>
      </c>
      <c r="O111" s="187"/>
      <c r="P111" s="187"/>
      <c r="Q111" s="187"/>
      <c r="R111" s="187"/>
      <c r="S111" s="187"/>
      <c r="T111" s="187"/>
    </row>
    <row r="112" spans="1:20" s="201" customFormat="1" ht="13.15" customHeight="1" x14ac:dyDescent="0.2">
      <c r="A112" s="186" t="s">
        <v>1285</v>
      </c>
      <c r="B112" s="132" t="s">
        <v>17068</v>
      </c>
      <c r="C112" s="132">
        <v>56037</v>
      </c>
      <c r="D112" s="132" t="s">
        <v>17092</v>
      </c>
      <c r="E112" s="132" t="s">
        <v>17093</v>
      </c>
      <c r="F112" s="132">
        <v>20200202</v>
      </c>
      <c r="G112" s="132" t="s">
        <v>17225</v>
      </c>
      <c r="H112" s="132" t="s">
        <v>17228</v>
      </c>
      <c r="I112" s="132" t="s">
        <v>14789</v>
      </c>
      <c r="J112" s="132">
        <v>9</v>
      </c>
      <c r="K112" s="132">
        <v>4.5</v>
      </c>
      <c r="L112" s="132">
        <v>0.9</v>
      </c>
      <c r="M112" s="132" t="s">
        <v>17102</v>
      </c>
      <c r="N112" s="132" t="s">
        <v>17102</v>
      </c>
      <c r="O112" s="187"/>
      <c r="P112" s="187"/>
      <c r="Q112" s="187"/>
      <c r="R112" s="187"/>
      <c r="S112" s="187"/>
      <c r="T112" s="187"/>
    </row>
    <row r="113" spans="1:20" s="201" customFormat="1" ht="13.15" customHeight="1" x14ac:dyDescent="0.2">
      <c r="A113" s="186" t="s">
        <v>1285</v>
      </c>
      <c r="B113" s="132" t="s">
        <v>17068</v>
      </c>
      <c r="C113" s="132">
        <v>56037</v>
      </c>
      <c r="D113" s="132" t="s">
        <v>17092</v>
      </c>
      <c r="E113" s="132" t="s">
        <v>17093</v>
      </c>
      <c r="F113" s="132">
        <v>20200202</v>
      </c>
      <c r="G113" s="132" t="s">
        <v>17225</v>
      </c>
      <c r="H113" s="132" t="s">
        <v>17229</v>
      </c>
      <c r="I113" s="132" t="s">
        <v>14789</v>
      </c>
      <c r="J113" s="132">
        <v>0.7</v>
      </c>
      <c r="K113" s="132">
        <v>0.7</v>
      </c>
      <c r="L113" s="132">
        <v>2.1</v>
      </c>
      <c r="M113" s="132" t="s">
        <v>17102</v>
      </c>
      <c r="N113" s="132" t="s">
        <v>17102</v>
      </c>
      <c r="O113" s="187"/>
      <c r="P113" s="187"/>
      <c r="Q113" s="187"/>
      <c r="R113" s="187"/>
      <c r="S113" s="187"/>
      <c r="T113" s="187"/>
    </row>
    <row r="114" spans="1:20" s="201" customFormat="1" ht="13.15" customHeight="1" x14ac:dyDescent="0.2">
      <c r="A114" s="186" t="s">
        <v>1285</v>
      </c>
      <c r="B114" s="132" t="s">
        <v>17068</v>
      </c>
      <c r="C114" s="132">
        <v>56037</v>
      </c>
      <c r="D114" s="132" t="s">
        <v>17092</v>
      </c>
      <c r="E114" s="132" t="s">
        <v>17093</v>
      </c>
      <c r="F114" s="132">
        <v>20200202</v>
      </c>
      <c r="G114" s="132" t="s">
        <v>17225</v>
      </c>
      <c r="H114" s="132" t="s">
        <v>17230</v>
      </c>
      <c r="I114" s="132" t="s">
        <v>14789</v>
      </c>
      <c r="J114" s="132">
        <v>7.1</v>
      </c>
      <c r="K114" s="132">
        <v>7</v>
      </c>
      <c r="L114" s="132">
        <v>21.3</v>
      </c>
      <c r="M114" s="132" t="s">
        <v>17102</v>
      </c>
      <c r="N114" s="132" t="s">
        <v>17102</v>
      </c>
      <c r="O114" s="187"/>
      <c r="P114" s="187"/>
      <c r="Q114" s="187"/>
      <c r="R114" s="187"/>
      <c r="S114" s="187"/>
      <c r="T114" s="187"/>
    </row>
    <row r="115" spans="1:20" s="201" customFormat="1" ht="13.15" customHeight="1" x14ac:dyDescent="0.2">
      <c r="A115" s="186" t="s">
        <v>1285</v>
      </c>
      <c r="B115" s="132" t="s">
        <v>17068</v>
      </c>
      <c r="C115" s="132">
        <v>56037</v>
      </c>
      <c r="D115" s="132" t="s">
        <v>17092</v>
      </c>
      <c r="E115" s="132" t="s">
        <v>17093</v>
      </c>
      <c r="F115" s="132">
        <v>20200202</v>
      </c>
      <c r="G115" s="132" t="s">
        <v>17225</v>
      </c>
      <c r="H115" s="132" t="s">
        <v>17231</v>
      </c>
      <c r="I115" s="132" t="s">
        <v>14789</v>
      </c>
      <c r="J115" s="132">
        <v>10.199999999999999</v>
      </c>
      <c r="K115" s="132">
        <v>10.1</v>
      </c>
      <c r="L115" s="132">
        <v>30.5</v>
      </c>
      <c r="M115" s="132" t="s">
        <v>17102</v>
      </c>
      <c r="N115" s="132" t="s">
        <v>17102</v>
      </c>
      <c r="O115" s="187"/>
      <c r="P115" s="187"/>
      <c r="Q115" s="187"/>
      <c r="R115" s="187"/>
      <c r="S115" s="187"/>
      <c r="T115" s="187"/>
    </row>
    <row r="116" spans="1:20" s="201" customFormat="1" ht="13.15" customHeight="1" x14ac:dyDescent="0.2">
      <c r="A116" s="186" t="s">
        <v>1285</v>
      </c>
      <c r="B116" s="132" t="s">
        <v>17068</v>
      </c>
      <c r="C116" s="132">
        <v>56037</v>
      </c>
      <c r="D116" s="132" t="s">
        <v>17092</v>
      </c>
      <c r="E116" s="132" t="s">
        <v>17093</v>
      </c>
      <c r="F116" s="132">
        <v>20200202</v>
      </c>
      <c r="G116" s="132" t="s">
        <v>17225</v>
      </c>
      <c r="H116" s="132" t="s">
        <v>17232</v>
      </c>
      <c r="I116" s="132" t="s">
        <v>14789</v>
      </c>
      <c r="J116" s="132">
        <v>10.5</v>
      </c>
      <c r="K116" s="132">
        <v>10.4</v>
      </c>
      <c r="L116" s="132">
        <v>31.4</v>
      </c>
      <c r="M116" s="132" t="s">
        <v>17102</v>
      </c>
      <c r="N116" s="132" t="s">
        <v>17102</v>
      </c>
      <c r="O116" s="187"/>
      <c r="P116" s="187"/>
      <c r="Q116" s="187"/>
      <c r="R116" s="187"/>
      <c r="S116" s="187"/>
      <c r="T116" s="187"/>
    </row>
    <row r="117" spans="1:20" s="201" customFormat="1" ht="13.15" customHeight="1" x14ac:dyDescent="0.2">
      <c r="A117" s="186" t="s">
        <v>1285</v>
      </c>
      <c r="B117" s="132" t="s">
        <v>17068</v>
      </c>
      <c r="C117" s="132">
        <v>56037</v>
      </c>
      <c r="D117" s="132" t="s">
        <v>17092</v>
      </c>
      <c r="E117" s="132" t="s">
        <v>17093</v>
      </c>
      <c r="F117" s="132">
        <v>20100202</v>
      </c>
      <c r="G117" s="132" t="s">
        <v>17225</v>
      </c>
      <c r="H117" s="132" t="s">
        <v>17233</v>
      </c>
      <c r="I117" s="132" t="s">
        <v>14789</v>
      </c>
      <c r="J117" s="132">
        <v>0.7</v>
      </c>
      <c r="K117" s="132" t="s">
        <v>17102</v>
      </c>
      <c r="L117" s="132">
        <v>0.1</v>
      </c>
      <c r="M117" s="132" t="s">
        <v>17102</v>
      </c>
      <c r="N117" s="132" t="s">
        <v>17102</v>
      </c>
      <c r="O117" s="187"/>
      <c r="P117" s="187"/>
      <c r="Q117" s="187"/>
      <c r="R117" s="187"/>
      <c r="S117" s="187"/>
      <c r="T117" s="187"/>
    </row>
    <row r="118" spans="1:20" s="201" customFormat="1" ht="13.15" customHeight="1" x14ac:dyDescent="0.2">
      <c r="A118" s="186" t="s">
        <v>1285</v>
      </c>
      <c r="B118" s="132" t="s">
        <v>17068</v>
      </c>
      <c r="C118" s="132">
        <v>56037</v>
      </c>
      <c r="D118" s="132" t="s">
        <v>17092</v>
      </c>
      <c r="E118" s="132" t="s">
        <v>17093</v>
      </c>
      <c r="F118" s="132">
        <v>20200202</v>
      </c>
      <c r="G118" s="132" t="s">
        <v>17225</v>
      </c>
      <c r="H118" s="132" t="s">
        <v>17234</v>
      </c>
      <c r="I118" s="132" t="s">
        <v>14789</v>
      </c>
      <c r="J118" s="132">
        <v>0.6</v>
      </c>
      <c r="K118" s="132" t="s">
        <v>17102</v>
      </c>
      <c r="L118" s="132">
        <v>0.1</v>
      </c>
      <c r="M118" s="132" t="s">
        <v>17102</v>
      </c>
      <c r="N118" s="132" t="s">
        <v>17102</v>
      </c>
      <c r="O118" s="187"/>
      <c r="P118" s="187"/>
      <c r="Q118" s="187"/>
      <c r="R118" s="187"/>
      <c r="S118" s="187"/>
      <c r="T118" s="187"/>
    </row>
    <row r="119" spans="1:20" s="201" customFormat="1" ht="13.15" customHeight="1" x14ac:dyDescent="0.2">
      <c r="A119" s="186" t="s">
        <v>1285</v>
      </c>
      <c r="B119" s="132" t="s">
        <v>17068</v>
      </c>
      <c r="C119" s="132">
        <v>56037</v>
      </c>
      <c r="D119" s="132" t="s">
        <v>17092</v>
      </c>
      <c r="E119" s="132" t="s">
        <v>17093</v>
      </c>
      <c r="F119" s="132">
        <v>20200202</v>
      </c>
      <c r="G119" s="132" t="s">
        <v>17225</v>
      </c>
      <c r="H119" s="132" t="s">
        <v>17235</v>
      </c>
      <c r="I119" s="132" t="s">
        <v>14789</v>
      </c>
      <c r="J119" s="132">
        <v>0.2</v>
      </c>
      <c r="K119" s="132" t="s">
        <v>17102</v>
      </c>
      <c r="L119" s="132" t="s">
        <v>17102</v>
      </c>
      <c r="M119" s="132" t="s">
        <v>17102</v>
      </c>
      <c r="N119" s="132" t="s">
        <v>17102</v>
      </c>
      <c r="O119" s="187"/>
      <c r="P119" s="187"/>
      <c r="Q119" s="187"/>
      <c r="R119" s="187"/>
      <c r="S119" s="187"/>
      <c r="T119" s="187"/>
    </row>
    <row r="120" spans="1:20" s="201" customFormat="1" ht="13.15" customHeight="1" x14ac:dyDescent="0.2">
      <c r="A120" s="186" t="s">
        <v>1285</v>
      </c>
      <c r="B120" s="132" t="s">
        <v>17068</v>
      </c>
      <c r="C120" s="132">
        <v>56037</v>
      </c>
      <c r="D120" s="132" t="s">
        <v>17092</v>
      </c>
      <c r="E120" s="132" t="s">
        <v>17093</v>
      </c>
      <c r="F120" s="132">
        <v>31000220</v>
      </c>
      <c r="G120" s="132" t="s">
        <v>17225</v>
      </c>
      <c r="H120" s="132" t="s">
        <v>17236</v>
      </c>
      <c r="I120" s="132" t="s">
        <v>12116</v>
      </c>
      <c r="J120" s="132" t="s">
        <v>17102</v>
      </c>
      <c r="K120" s="132">
        <v>2.5</v>
      </c>
      <c r="L120" s="132" t="s">
        <v>17102</v>
      </c>
      <c r="M120" s="132" t="s">
        <v>17102</v>
      </c>
      <c r="N120" s="132" t="s">
        <v>17102</v>
      </c>
      <c r="O120" s="187"/>
      <c r="P120" s="187"/>
      <c r="Q120" s="187"/>
      <c r="R120" s="187"/>
      <c r="S120" s="187"/>
      <c r="T120" s="187"/>
    </row>
    <row r="121" spans="1:20" s="201" customFormat="1" ht="13.15" customHeight="1" x14ac:dyDescent="0.2">
      <c r="A121" s="186" t="s">
        <v>1285</v>
      </c>
      <c r="B121" s="132" t="s">
        <v>17068</v>
      </c>
      <c r="C121" s="132">
        <v>56037</v>
      </c>
      <c r="D121" s="132" t="s">
        <v>17092</v>
      </c>
      <c r="E121" s="132" t="s">
        <v>17093</v>
      </c>
      <c r="F121" s="132">
        <v>31000404</v>
      </c>
      <c r="G121" s="132" t="s">
        <v>17225</v>
      </c>
      <c r="H121" s="132" t="s">
        <v>17237</v>
      </c>
      <c r="I121" s="132" t="s">
        <v>14778</v>
      </c>
      <c r="J121" s="132">
        <v>0.6</v>
      </c>
      <c r="K121" s="132" t="s">
        <v>17102</v>
      </c>
      <c r="L121" s="132">
        <v>0.1</v>
      </c>
      <c r="M121" s="132" t="s">
        <v>17102</v>
      </c>
      <c r="N121" s="132" t="s">
        <v>17102</v>
      </c>
      <c r="O121" s="187"/>
      <c r="P121" s="187"/>
      <c r="Q121" s="187"/>
      <c r="R121" s="187"/>
      <c r="S121" s="187"/>
      <c r="T121" s="187"/>
    </row>
    <row r="122" spans="1:20" s="201" customFormat="1" ht="13.15" customHeight="1" x14ac:dyDescent="0.2">
      <c r="A122" s="186" t="s">
        <v>1285</v>
      </c>
      <c r="B122" s="132" t="s">
        <v>17068</v>
      </c>
      <c r="C122" s="132">
        <v>56037</v>
      </c>
      <c r="D122" s="132" t="s">
        <v>17092</v>
      </c>
      <c r="E122" s="132" t="s">
        <v>17093</v>
      </c>
      <c r="F122" s="132">
        <v>31000299</v>
      </c>
      <c r="G122" s="132" t="s">
        <v>17225</v>
      </c>
      <c r="H122" s="132" t="s">
        <v>17238</v>
      </c>
      <c r="I122" s="132" t="s">
        <v>7791</v>
      </c>
      <c r="J122" s="132">
        <v>0.2</v>
      </c>
      <c r="K122" s="132" t="s">
        <v>17102</v>
      </c>
      <c r="L122" s="132" t="s">
        <v>17102</v>
      </c>
      <c r="M122" s="132" t="s">
        <v>17102</v>
      </c>
      <c r="N122" s="132" t="s">
        <v>17102</v>
      </c>
      <c r="O122" s="187"/>
      <c r="P122" s="187"/>
      <c r="Q122" s="187"/>
      <c r="R122" s="187"/>
      <c r="S122" s="187"/>
      <c r="T122" s="187"/>
    </row>
    <row r="123" spans="1:20" s="201" customFormat="1" ht="13.15" customHeight="1" x14ac:dyDescent="0.2">
      <c r="A123" s="186" t="s">
        <v>1285</v>
      </c>
      <c r="B123" s="132" t="s">
        <v>17068</v>
      </c>
      <c r="C123" s="132">
        <v>56037</v>
      </c>
      <c r="D123" s="132" t="s">
        <v>17092</v>
      </c>
      <c r="E123" s="132" t="s">
        <v>17093</v>
      </c>
      <c r="F123" s="132">
        <v>20200202</v>
      </c>
      <c r="G123" s="132" t="s">
        <v>17225</v>
      </c>
      <c r="H123" s="132" t="s">
        <v>17239</v>
      </c>
      <c r="I123" s="132" t="s">
        <v>14789</v>
      </c>
      <c r="J123" s="132">
        <v>6.2</v>
      </c>
      <c r="K123" s="132">
        <v>6.2</v>
      </c>
      <c r="L123" s="132">
        <v>12.4</v>
      </c>
      <c r="M123" s="132" t="s">
        <v>17102</v>
      </c>
      <c r="N123" s="132" t="s">
        <v>17102</v>
      </c>
      <c r="O123" s="187"/>
      <c r="P123" s="187"/>
      <c r="Q123" s="187"/>
      <c r="R123" s="187"/>
      <c r="S123" s="187"/>
      <c r="T123" s="187"/>
    </row>
    <row r="124" spans="1:20" s="201" customFormat="1" ht="13.15" customHeight="1" x14ac:dyDescent="0.2">
      <c r="A124" s="186" t="s">
        <v>1285</v>
      </c>
      <c r="B124" s="132" t="s">
        <v>17068</v>
      </c>
      <c r="C124" s="132">
        <v>56037</v>
      </c>
      <c r="D124" s="132" t="s">
        <v>17092</v>
      </c>
      <c r="E124" s="132" t="s">
        <v>17093</v>
      </c>
      <c r="F124" s="132">
        <v>20200202</v>
      </c>
      <c r="G124" s="132" t="s">
        <v>17225</v>
      </c>
      <c r="H124" s="132" t="s">
        <v>17240</v>
      </c>
      <c r="I124" s="132" t="s">
        <v>14789</v>
      </c>
      <c r="J124" s="132">
        <v>6.5</v>
      </c>
      <c r="K124" s="132">
        <v>6.5</v>
      </c>
      <c r="L124" s="132">
        <v>13</v>
      </c>
      <c r="M124" s="132" t="s">
        <v>17102</v>
      </c>
      <c r="N124" s="132" t="s">
        <v>17102</v>
      </c>
      <c r="O124" s="187"/>
      <c r="P124" s="187"/>
      <c r="Q124" s="187"/>
      <c r="R124" s="187"/>
      <c r="S124" s="187"/>
      <c r="T124" s="187"/>
    </row>
    <row r="125" spans="1:20" s="201" customFormat="1" ht="13.15" customHeight="1" x14ac:dyDescent="0.2">
      <c r="A125" s="186" t="s">
        <v>1285</v>
      </c>
      <c r="B125" s="132" t="s">
        <v>17068</v>
      </c>
      <c r="C125" s="132">
        <v>56037</v>
      </c>
      <c r="D125" s="132" t="s">
        <v>17092</v>
      </c>
      <c r="E125" s="132" t="s">
        <v>17093</v>
      </c>
      <c r="F125" s="132">
        <v>31000404</v>
      </c>
      <c r="G125" s="132" t="s">
        <v>17225</v>
      </c>
      <c r="H125" s="132" t="s">
        <v>17241</v>
      </c>
      <c r="I125" s="132" t="s">
        <v>14778</v>
      </c>
      <c r="J125" s="132">
        <v>0.4</v>
      </c>
      <c r="K125" s="132" t="s">
        <v>17102</v>
      </c>
      <c r="L125" s="132" t="s">
        <v>17102</v>
      </c>
      <c r="M125" s="132" t="s">
        <v>17102</v>
      </c>
      <c r="N125" s="132" t="s">
        <v>17102</v>
      </c>
      <c r="O125" s="187"/>
      <c r="P125" s="187"/>
      <c r="Q125" s="187"/>
      <c r="R125" s="187"/>
      <c r="S125" s="187"/>
      <c r="T125" s="187"/>
    </row>
    <row r="126" spans="1:20" s="201" customFormat="1" ht="13.15" customHeight="1" x14ac:dyDescent="0.2">
      <c r="A126" s="186" t="s">
        <v>1285</v>
      </c>
      <c r="B126" s="132" t="s">
        <v>17068</v>
      </c>
      <c r="C126" s="132">
        <v>56037</v>
      </c>
      <c r="D126" s="132" t="s">
        <v>17092</v>
      </c>
      <c r="E126" s="132" t="s">
        <v>17093</v>
      </c>
      <c r="F126" s="132">
        <v>31000305</v>
      </c>
      <c r="G126" s="132" t="s">
        <v>17242</v>
      </c>
      <c r="H126" s="132" t="s">
        <v>17243</v>
      </c>
      <c r="I126" s="132" t="s">
        <v>17061</v>
      </c>
      <c r="J126" s="132" t="s">
        <v>17102</v>
      </c>
      <c r="K126" s="132">
        <v>5.7</v>
      </c>
      <c r="L126" s="132" t="s">
        <v>17102</v>
      </c>
      <c r="M126" s="132" t="s">
        <v>17102</v>
      </c>
      <c r="N126" s="132" t="s">
        <v>17102</v>
      </c>
      <c r="O126" s="187"/>
      <c r="P126" s="187"/>
      <c r="Q126" s="187"/>
      <c r="R126" s="187"/>
      <c r="S126" s="187"/>
      <c r="T126" s="187"/>
    </row>
    <row r="127" spans="1:20" s="201" customFormat="1" ht="13.15" customHeight="1" x14ac:dyDescent="0.2">
      <c r="A127" s="186" t="s">
        <v>1285</v>
      </c>
      <c r="B127" s="132" t="s">
        <v>17068</v>
      </c>
      <c r="C127" s="132">
        <v>56037</v>
      </c>
      <c r="D127" s="132" t="s">
        <v>17092</v>
      </c>
      <c r="E127" s="132" t="s">
        <v>17093</v>
      </c>
      <c r="F127" s="132">
        <v>20200252</v>
      </c>
      <c r="G127" s="132" t="s">
        <v>17242</v>
      </c>
      <c r="H127" s="132" t="s">
        <v>17244</v>
      </c>
      <c r="I127" s="132" t="s">
        <v>14789</v>
      </c>
      <c r="J127" s="132">
        <v>7.4</v>
      </c>
      <c r="K127" s="132">
        <v>0.5</v>
      </c>
      <c r="L127" s="132">
        <v>1.2</v>
      </c>
      <c r="M127" s="132" t="s">
        <v>17102</v>
      </c>
      <c r="N127" s="132" t="s">
        <v>17102</v>
      </c>
      <c r="O127" s="187"/>
      <c r="P127" s="187"/>
      <c r="Q127" s="187"/>
      <c r="R127" s="187"/>
      <c r="S127" s="187"/>
      <c r="T127" s="187"/>
    </row>
    <row r="128" spans="1:20" s="201" customFormat="1" ht="13.15" customHeight="1" x14ac:dyDescent="0.2">
      <c r="A128" s="186" t="s">
        <v>1285</v>
      </c>
      <c r="B128" s="132" t="s">
        <v>17068</v>
      </c>
      <c r="C128" s="132">
        <v>56037</v>
      </c>
      <c r="D128" s="132" t="s">
        <v>17092</v>
      </c>
      <c r="E128" s="132" t="s">
        <v>17093</v>
      </c>
      <c r="F128" s="132">
        <v>20200252</v>
      </c>
      <c r="G128" s="132" t="s">
        <v>17242</v>
      </c>
      <c r="H128" s="132" t="s">
        <v>17244</v>
      </c>
      <c r="I128" s="132" t="s">
        <v>14789</v>
      </c>
      <c r="J128" s="132">
        <v>15.1</v>
      </c>
      <c r="K128" s="132">
        <v>1.1000000000000001</v>
      </c>
      <c r="L128" s="132">
        <v>2.4</v>
      </c>
      <c r="M128" s="132" t="s">
        <v>17102</v>
      </c>
      <c r="N128" s="132" t="s">
        <v>17102</v>
      </c>
      <c r="O128" s="187"/>
      <c r="P128" s="187"/>
      <c r="Q128" s="187"/>
      <c r="R128" s="187"/>
      <c r="S128" s="187"/>
      <c r="T128" s="187"/>
    </row>
    <row r="129" spans="1:20" s="201" customFormat="1" ht="13.15" customHeight="1" x14ac:dyDescent="0.2">
      <c r="A129" s="186" t="s">
        <v>1285</v>
      </c>
      <c r="B129" s="132" t="s">
        <v>17068</v>
      </c>
      <c r="C129" s="132">
        <v>56037</v>
      </c>
      <c r="D129" s="132" t="s">
        <v>17092</v>
      </c>
      <c r="E129" s="132" t="s">
        <v>17093</v>
      </c>
      <c r="F129" s="132">
        <v>31000205</v>
      </c>
      <c r="G129" s="132" t="s">
        <v>17242</v>
      </c>
      <c r="H129" s="132" t="s">
        <v>17245</v>
      </c>
      <c r="I129" s="132" t="s">
        <v>16289</v>
      </c>
      <c r="J129" s="132">
        <v>6.6</v>
      </c>
      <c r="K129" s="132">
        <v>7.4</v>
      </c>
      <c r="L129" s="132">
        <v>1.8</v>
      </c>
      <c r="M129" s="132" t="s">
        <v>17102</v>
      </c>
      <c r="N129" s="132" t="s">
        <v>17102</v>
      </c>
      <c r="O129" s="187"/>
      <c r="P129" s="187"/>
      <c r="Q129" s="187"/>
      <c r="R129" s="187"/>
      <c r="S129" s="187"/>
      <c r="T129" s="187"/>
    </row>
    <row r="130" spans="1:20" s="201" customFormat="1" ht="13.15" customHeight="1" x14ac:dyDescent="0.2">
      <c r="A130" s="186" t="s">
        <v>1285</v>
      </c>
      <c r="B130" s="132" t="s">
        <v>17068</v>
      </c>
      <c r="C130" s="132">
        <v>56037</v>
      </c>
      <c r="D130" s="132" t="s">
        <v>17092</v>
      </c>
      <c r="E130" s="132" t="s">
        <v>17093</v>
      </c>
      <c r="F130" s="132">
        <v>31000220</v>
      </c>
      <c r="G130" s="132" t="s">
        <v>17242</v>
      </c>
      <c r="H130" s="132" t="s">
        <v>15141</v>
      </c>
      <c r="I130" s="132" t="s">
        <v>12116</v>
      </c>
      <c r="J130" s="132" t="s">
        <v>17102</v>
      </c>
      <c r="K130" s="132">
        <v>39.4</v>
      </c>
      <c r="L130" s="132" t="s">
        <v>17102</v>
      </c>
      <c r="M130" s="132" t="s">
        <v>17102</v>
      </c>
      <c r="N130" s="132" t="s">
        <v>17102</v>
      </c>
      <c r="O130" s="187"/>
      <c r="P130" s="187"/>
      <c r="Q130" s="187"/>
      <c r="R130" s="187"/>
      <c r="S130" s="187"/>
      <c r="T130" s="187"/>
    </row>
    <row r="131" spans="1:20" s="201" customFormat="1" ht="13.15" customHeight="1" x14ac:dyDescent="0.2">
      <c r="A131" s="186" t="s">
        <v>1285</v>
      </c>
      <c r="B131" s="132" t="s">
        <v>17068</v>
      </c>
      <c r="C131" s="132">
        <v>56037</v>
      </c>
      <c r="D131" s="132" t="s">
        <v>17092</v>
      </c>
      <c r="E131" s="132" t="s">
        <v>17093</v>
      </c>
      <c r="F131" s="132">
        <v>10200602</v>
      </c>
      <c r="G131" s="132" t="s">
        <v>17242</v>
      </c>
      <c r="H131" s="132" t="s">
        <v>17246</v>
      </c>
      <c r="I131" s="132" t="s">
        <v>14778</v>
      </c>
      <c r="J131" s="132">
        <v>4.4000000000000004</v>
      </c>
      <c r="K131" s="132">
        <v>0.4</v>
      </c>
      <c r="L131" s="132">
        <v>3.5</v>
      </c>
      <c r="M131" s="132" t="s">
        <v>17102</v>
      </c>
      <c r="N131" s="132" t="s">
        <v>17102</v>
      </c>
      <c r="O131" s="187"/>
      <c r="P131" s="187"/>
      <c r="Q131" s="187"/>
      <c r="R131" s="187"/>
      <c r="S131" s="187"/>
      <c r="T131" s="187"/>
    </row>
    <row r="132" spans="1:20" s="201" customFormat="1" ht="13.15" customHeight="1" x14ac:dyDescent="0.2">
      <c r="A132" s="186" t="s">
        <v>1285</v>
      </c>
      <c r="B132" s="132" t="s">
        <v>17068</v>
      </c>
      <c r="C132" s="132">
        <v>56037</v>
      </c>
      <c r="D132" s="132" t="s">
        <v>17092</v>
      </c>
      <c r="E132" s="132" t="s">
        <v>17093</v>
      </c>
      <c r="F132" s="132">
        <v>10200602</v>
      </c>
      <c r="G132" s="132" t="s">
        <v>17242</v>
      </c>
      <c r="H132" s="132" t="s">
        <v>17247</v>
      </c>
      <c r="I132" s="132" t="s">
        <v>14778</v>
      </c>
      <c r="J132" s="132">
        <v>11.8</v>
      </c>
      <c r="K132" s="132">
        <v>0.9</v>
      </c>
      <c r="L132" s="132">
        <v>9.6</v>
      </c>
      <c r="M132" s="132" t="s">
        <v>17102</v>
      </c>
      <c r="N132" s="132" t="s">
        <v>17102</v>
      </c>
      <c r="O132" s="187"/>
      <c r="P132" s="187"/>
      <c r="Q132" s="187"/>
      <c r="R132" s="187"/>
      <c r="S132" s="187"/>
      <c r="T132" s="187"/>
    </row>
    <row r="133" spans="1:20" s="201" customFormat="1" ht="13.15" customHeight="1" x14ac:dyDescent="0.2">
      <c r="A133" s="186" t="s">
        <v>1285</v>
      </c>
      <c r="B133" s="132" t="s">
        <v>17068</v>
      </c>
      <c r="C133" s="132">
        <v>56037</v>
      </c>
      <c r="D133" s="132" t="s">
        <v>17092</v>
      </c>
      <c r="E133" s="132" t="s">
        <v>17093</v>
      </c>
      <c r="F133" s="132">
        <v>10200602</v>
      </c>
      <c r="G133" s="132" t="s">
        <v>17242</v>
      </c>
      <c r="H133" s="132" t="s">
        <v>17248</v>
      </c>
      <c r="I133" s="132" t="s">
        <v>14778</v>
      </c>
      <c r="J133" s="132">
        <v>5.7</v>
      </c>
      <c r="K133" s="132">
        <v>0.4</v>
      </c>
      <c r="L133" s="132">
        <v>4.8</v>
      </c>
      <c r="M133" s="132" t="s">
        <v>17102</v>
      </c>
      <c r="N133" s="132" t="s">
        <v>17102</v>
      </c>
      <c r="O133" s="187"/>
      <c r="P133" s="187"/>
      <c r="Q133" s="187"/>
      <c r="R133" s="187"/>
      <c r="S133" s="187"/>
      <c r="T133" s="187"/>
    </row>
    <row r="134" spans="1:20" s="201" customFormat="1" ht="13.15" customHeight="1" x14ac:dyDescent="0.2">
      <c r="A134" s="186" t="s">
        <v>1285</v>
      </c>
      <c r="B134" s="132" t="s">
        <v>17068</v>
      </c>
      <c r="C134" s="132">
        <v>56037</v>
      </c>
      <c r="D134" s="132" t="s">
        <v>17092</v>
      </c>
      <c r="E134" s="132" t="s">
        <v>17093</v>
      </c>
      <c r="F134" s="132">
        <v>10200603</v>
      </c>
      <c r="G134" s="132" t="s">
        <v>17242</v>
      </c>
      <c r="H134" s="132" t="s">
        <v>17249</v>
      </c>
      <c r="I134" s="132" t="s">
        <v>14778</v>
      </c>
      <c r="J134" s="132">
        <v>3.9</v>
      </c>
      <c r="K134" s="132">
        <v>0.4</v>
      </c>
      <c r="L134" s="132">
        <v>0.9</v>
      </c>
      <c r="M134" s="132" t="s">
        <v>17102</v>
      </c>
      <c r="N134" s="132" t="s">
        <v>17102</v>
      </c>
      <c r="O134" s="187"/>
      <c r="P134" s="187"/>
      <c r="Q134" s="187"/>
      <c r="R134" s="187"/>
      <c r="S134" s="187"/>
      <c r="T134" s="187"/>
    </row>
    <row r="135" spans="1:20" s="201" customFormat="1" ht="13.15" customHeight="1" x14ac:dyDescent="0.2">
      <c r="A135" s="186" t="s">
        <v>1285</v>
      </c>
      <c r="B135" s="132" t="s">
        <v>17068</v>
      </c>
      <c r="C135" s="132">
        <v>56037</v>
      </c>
      <c r="D135" s="132" t="s">
        <v>17092</v>
      </c>
      <c r="E135" s="132" t="s">
        <v>17093</v>
      </c>
      <c r="F135" s="132">
        <v>10200603</v>
      </c>
      <c r="G135" s="132" t="s">
        <v>17242</v>
      </c>
      <c r="H135" s="132" t="s">
        <v>17250</v>
      </c>
      <c r="I135" s="132" t="s">
        <v>14778</v>
      </c>
      <c r="J135" s="132">
        <v>0.4</v>
      </c>
      <c r="K135" s="132" t="s">
        <v>17102</v>
      </c>
      <c r="L135" s="132">
        <v>0.4</v>
      </c>
      <c r="M135" s="132" t="s">
        <v>17102</v>
      </c>
      <c r="N135" s="132" t="s">
        <v>17102</v>
      </c>
      <c r="O135" s="187"/>
      <c r="P135" s="187"/>
      <c r="Q135" s="187"/>
      <c r="R135" s="187"/>
      <c r="S135" s="187"/>
      <c r="T135" s="187"/>
    </row>
    <row r="136" spans="1:20" s="201" customFormat="1" ht="13.15" customHeight="1" x14ac:dyDescent="0.2">
      <c r="A136" s="186" t="s">
        <v>1285</v>
      </c>
      <c r="B136" s="132" t="s">
        <v>17068</v>
      </c>
      <c r="C136" s="132">
        <v>56037</v>
      </c>
      <c r="D136" s="132" t="s">
        <v>17092</v>
      </c>
      <c r="E136" s="132" t="s">
        <v>17093</v>
      </c>
      <c r="F136" s="132">
        <v>10200603</v>
      </c>
      <c r="G136" s="132" t="s">
        <v>17242</v>
      </c>
      <c r="H136" s="132" t="s">
        <v>17251</v>
      </c>
      <c r="I136" s="132" t="s">
        <v>14778</v>
      </c>
      <c r="J136" s="132">
        <v>0.8</v>
      </c>
      <c r="K136" s="132" t="s">
        <v>17102</v>
      </c>
      <c r="L136" s="132">
        <v>0.2</v>
      </c>
      <c r="M136" s="132" t="s">
        <v>17102</v>
      </c>
      <c r="N136" s="132" t="s">
        <v>17102</v>
      </c>
      <c r="O136" s="187"/>
      <c r="P136" s="187"/>
      <c r="Q136" s="187"/>
      <c r="R136" s="187"/>
      <c r="S136" s="187"/>
      <c r="T136" s="187"/>
    </row>
    <row r="137" spans="1:20" s="201" customFormat="1" ht="13.15" customHeight="1" x14ac:dyDescent="0.2">
      <c r="A137" s="186" t="s">
        <v>1285</v>
      </c>
      <c r="B137" s="132" t="s">
        <v>17068</v>
      </c>
      <c r="C137" s="132">
        <v>56037</v>
      </c>
      <c r="D137" s="132" t="s">
        <v>17092</v>
      </c>
      <c r="E137" s="132" t="s">
        <v>17093</v>
      </c>
      <c r="F137" s="132">
        <v>10200603</v>
      </c>
      <c r="G137" s="132" t="s">
        <v>17242</v>
      </c>
      <c r="H137" s="132" t="s">
        <v>17252</v>
      </c>
      <c r="I137" s="132" t="s">
        <v>14778</v>
      </c>
      <c r="J137" s="132">
        <v>0.4</v>
      </c>
      <c r="K137" s="132" t="s">
        <v>17102</v>
      </c>
      <c r="L137" s="132">
        <v>0.4</v>
      </c>
      <c r="M137" s="132" t="s">
        <v>17102</v>
      </c>
      <c r="N137" s="132" t="s">
        <v>17102</v>
      </c>
      <c r="O137" s="187"/>
      <c r="P137" s="187"/>
      <c r="Q137" s="187"/>
      <c r="R137" s="187"/>
      <c r="S137" s="187"/>
      <c r="T137" s="187"/>
    </row>
    <row r="138" spans="1:20" s="201" customFormat="1" ht="13.15" customHeight="1" x14ac:dyDescent="0.2">
      <c r="A138" s="186" t="s">
        <v>1285</v>
      </c>
      <c r="B138" s="132" t="s">
        <v>17068</v>
      </c>
      <c r="C138" s="132">
        <v>56037</v>
      </c>
      <c r="D138" s="132" t="s">
        <v>17092</v>
      </c>
      <c r="E138" s="132" t="s">
        <v>17093</v>
      </c>
      <c r="F138" s="132">
        <v>20200252</v>
      </c>
      <c r="G138" s="132" t="s">
        <v>17242</v>
      </c>
      <c r="H138" s="132" t="s">
        <v>17253</v>
      </c>
      <c r="I138" s="132" t="s">
        <v>14789</v>
      </c>
      <c r="J138" s="132">
        <v>19.8</v>
      </c>
      <c r="K138" s="132">
        <v>7.2</v>
      </c>
      <c r="L138" s="132">
        <v>2.1</v>
      </c>
      <c r="M138" s="132" t="s">
        <v>17102</v>
      </c>
      <c r="N138" s="132" t="s">
        <v>17102</v>
      </c>
      <c r="O138" s="187"/>
      <c r="P138" s="187"/>
      <c r="Q138" s="187"/>
      <c r="R138" s="187"/>
      <c r="S138" s="187"/>
      <c r="T138" s="187"/>
    </row>
    <row r="139" spans="1:20" s="201" customFormat="1" ht="13.15" customHeight="1" x14ac:dyDescent="0.2">
      <c r="A139" s="186" t="s">
        <v>1285</v>
      </c>
      <c r="B139" s="132" t="s">
        <v>17068</v>
      </c>
      <c r="C139" s="132">
        <v>56037</v>
      </c>
      <c r="D139" s="132" t="s">
        <v>17092</v>
      </c>
      <c r="E139" s="132" t="s">
        <v>17093</v>
      </c>
      <c r="F139" s="132">
        <v>20200252</v>
      </c>
      <c r="G139" s="132" t="s">
        <v>17242</v>
      </c>
      <c r="H139" s="132" t="s">
        <v>17253</v>
      </c>
      <c r="I139" s="132" t="s">
        <v>14789</v>
      </c>
      <c r="J139" s="132">
        <v>18.8</v>
      </c>
      <c r="K139" s="132">
        <v>6.8</v>
      </c>
      <c r="L139" s="132">
        <v>2</v>
      </c>
      <c r="M139" s="132" t="s">
        <v>17102</v>
      </c>
      <c r="N139" s="132" t="s">
        <v>17102</v>
      </c>
      <c r="O139" s="187"/>
      <c r="P139" s="187"/>
      <c r="Q139" s="187"/>
      <c r="R139" s="187"/>
      <c r="S139" s="187"/>
      <c r="T139" s="187"/>
    </row>
    <row r="140" spans="1:20" s="201" customFormat="1" ht="13.15" customHeight="1" x14ac:dyDescent="0.2">
      <c r="A140" s="186" t="s">
        <v>1285</v>
      </c>
      <c r="B140" s="132" t="s">
        <v>17068</v>
      </c>
      <c r="C140" s="132">
        <v>56037</v>
      </c>
      <c r="D140" s="132" t="s">
        <v>17092</v>
      </c>
      <c r="E140" s="132" t="s">
        <v>17093</v>
      </c>
      <c r="F140" s="132">
        <v>20200252</v>
      </c>
      <c r="G140" s="132" t="s">
        <v>17242</v>
      </c>
      <c r="H140" s="132" t="s">
        <v>17254</v>
      </c>
      <c r="I140" s="132" t="s">
        <v>14789</v>
      </c>
      <c r="J140" s="132">
        <v>34.5</v>
      </c>
      <c r="K140" s="132">
        <v>17.3</v>
      </c>
      <c r="L140" s="132">
        <v>2.4</v>
      </c>
      <c r="M140" s="132" t="s">
        <v>17102</v>
      </c>
      <c r="N140" s="132" t="s">
        <v>17102</v>
      </c>
      <c r="O140" s="187"/>
      <c r="P140" s="187"/>
      <c r="Q140" s="187"/>
      <c r="R140" s="187"/>
      <c r="S140" s="187"/>
      <c r="T140" s="187"/>
    </row>
    <row r="141" spans="1:20" s="201" customFormat="1" ht="13.15" customHeight="1" x14ac:dyDescent="0.2">
      <c r="A141" s="186" t="s">
        <v>1285</v>
      </c>
      <c r="B141" s="132" t="s">
        <v>17068</v>
      </c>
      <c r="C141" s="132">
        <v>56037</v>
      </c>
      <c r="D141" s="132" t="s">
        <v>17092</v>
      </c>
      <c r="E141" s="132" t="s">
        <v>17093</v>
      </c>
      <c r="F141" s="132">
        <v>20200252</v>
      </c>
      <c r="G141" s="132" t="s">
        <v>17242</v>
      </c>
      <c r="H141" s="132" t="s">
        <v>17254</v>
      </c>
      <c r="I141" s="132" t="s">
        <v>14789</v>
      </c>
      <c r="J141" s="132">
        <v>36.9</v>
      </c>
      <c r="K141" s="132">
        <v>18.399999999999999</v>
      </c>
      <c r="L141" s="132">
        <v>2.5</v>
      </c>
      <c r="M141" s="132" t="s">
        <v>17102</v>
      </c>
      <c r="N141" s="132" t="s">
        <v>17102</v>
      </c>
      <c r="O141" s="187"/>
      <c r="P141" s="187"/>
      <c r="Q141" s="187"/>
      <c r="R141" s="187"/>
      <c r="S141" s="187"/>
      <c r="T141" s="187"/>
    </row>
    <row r="142" spans="1:20" s="201" customFormat="1" ht="13.15" customHeight="1" x14ac:dyDescent="0.2">
      <c r="A142" s="186" t="s">
        <v>1285</v>
      </c>
      <c r="B142" s="132" t="s">
        <v>17068</v>
      </c>
      <c r="C142" s="132">
        <v>56037</v>
      </c>
      <c r="D142" s="132" t="s">
        <v>17092</v>
      </c>
      <c r="E142" s="132" t="s">
        <v>17093</v>
      </c>
      <c r="F142" s="132">
        <v>20200252</v>
      </c>
      <c r="G142" s="132" t="s">
        <v>17242</v>
      </c>
      <c r="H142" s="132" t="s">
        <v>17254</v>
      </c>
      <c r="I142" s="132" t="s">
        <v>14789</v>
      </c>
      <c r="J142" s="132">
        <v>36.9</v>
      </c>
      <c r="K142" s="132">
        <v>18.399999999999999</v>
      </c>
      <c r="L142" s="132">
        <v>2.5</v>
      </c>
      <c r="M142" s="132" t="s">
        <v>17102</v>
      </c>
      <c r="N142" s="132" t="s">
        <v>17102</v>
      </c>
      <c r="O142" s="187"/>
      <c r="P142" s="187"/>
      <c r="Q142" s="187"/>
      <c r="R142" s="187"/>
      <c r="S142" s="187"/>
      <c r="T142" s="187"/>
    </row>
    <row r="143" spans="1:20" s="201" customFormat="1" ht="13.15" customHeight="1" x14ac:dyDescent="0.2">
      <c r="A143" s="186" t="s">
        <v>1285</v>
      </c>
      <c r="B143" s="132" t="s">
        <v>17068</v>
      </c>
      <c r="C143" s="132">
        <v>56037</v>
      </c>
      <c r="D143" s="132" t="s">
        <v>17092</v>
      </c>
      <c r="E143" s="132" t="s">
        <v>17093</v>
      </c>
      <c r="F143" s="132">
        <v>20200253</v>
      </c>
      <c r="G143" s="132" t="s">
        <v>17242</v>
      </c>
      <c r="H143" s="132" t="s">
        <v>17255</v>
      </c>
      <c r="I143" s="132" t="s">
        <v>14789</v>
      </c>
      <c r="J143" s="132">
        <v>25.2</v>
      </c>
      <c r="K143" s="132">
        <v>12.6</v>
      </c>
      <c r="L143" s="132">
        <v>38.200000000000003</v>
      </c>
      <c r="M143" s="132" t="s">
        <v>17102</v>
      </c>
      <c r="N143" s="132" t="s">
        <v>17102</v>
      </c>
      <c r="O143" s="187"/>
      <c r="P143" s="187"/>
      <c r="Q143" s="187"/>
      <c r="R143" s="187"/>
      <c r="S143" s="187"/>
      <c r="T143" s="187"/>
    </row>
    <row r="144" spans="1:20" s="201" customFormat="1" ht="13.15" customHeight="1" x14ac:dyDescent="0.2">
      <c r="A144" s="186" t="s">
        <v>1285</v>
      </c>
      <c r="B144" s="132" t="s">
        <v>17068</v>
      </c>
      <c r="C144" s="132">
        <v>56037</v>
      </c>
      <c r="D144" s="132" t="s">
        <v>17092</v>
      </c>
      <c r="E144" s="132" t="s">
        <v>17093</v>
      </c>
      <c r="F144" s="132">
        <v>20200202</v>
      </c>
      <c r="G144" s="132" t="s">
        <v>17256</v>
      </c>
      <c r="H144" s="132" t="s">
        <v>17257</v>
      </c>
      <c r="I144" s="132" t="s">
        <v>14789</v>
      </c>
      <c r="J144" s="132">
        <v>11.5</v>
      </c>
      <c r="K144" s="132">
        <v>11.5</v>
      </c>
      <c r="L144" s="132">
        <v>22.7</v>
      </c>
      <c r="M144" s="132" t="s">
        <v>17102</v>
      </c>
      <c r="N144" s="132" t="s">
        <v>17102</v>
      </c>
      <c r="O144" s="187"/>
      <c r="P144" s="187"/>
      <c r="Q144" s="187"/>
      <c r="R144" s="187"/>
      <c r="S144" s="187"/>
      <c r="T144" s="187"/>
    </row>
    <row r="145" spans="1:20" s="201" customFormat="1" ht="13.15" customHeight="1" x14ac:dyDescent="0.2">
      <c r="A145" s="186" t="s">
        <v>1285</v>
      </c>
      <c r="B145" s="132" t="s">
        <v>17068</v>
      </c>
      <c r="C145" s="132">
        <v>56037</v>
      </c>
      <c r="D145" s="132" t="s">
        <v>17092</v>
      </c>
      <c r="E145" s="132" t="s">
        <v>17093</v>
      </c>
      <c r="F145" s="132">
        <v>20200202</v>
      </c>
      <c r="G145" s="132" t="s">
        <v>17256</v>
      </c>
      <c r="H145" s="132" t="s">
        <v>17258</v>
      </c>
      <c r="I145" s="132" t="s">
        <v>14789</v>
      </c>
      <c r="J145" s="132">
        <v>11.8</v>
      </c>
      <c r="K145" s="132">
        <v>11.8</v>
      </c>
      <c r="L145" s="132">
        <v>23.3</v>
      </c>
      <c r="M145" s="132" t="s">
        <v>17102</v>
      </c>
      <c r="N145" s="132" t="s">
        <v>17102</v>
      </c>
      <c r="O145" s="187"/>
      <c r="P145" s="187"/>
      <c r="Q145" s="187"/>
      <c r="R145" s="187"/>
      <c r="S145" s="187"/>
      <c r="T145" s="187"/>
    </row>
    <row r="146" spans="1:20" s="201" customFormat="1" ht="13.15" customHeight="1" x14ac:dyDescent="0.2">
      <c r="A146" s="186" t="s">
        <v>1285</v>
      </c>
      <c r="B146" s="132" t="s">
        <v>17068</v>
      </c>
      <c r="C146" s="132">
        <v>56037</v>
      </c>
      <c r="D146" s="132" t="s">
        <v>17092</v>
      </c>
      <c r="E146" s="132" t="s">
        <v>17093</v>
      </c>
      <c r="F146" s="132">
        <v>31000404</v>
      </c>
      <c r="G146" s="132" t="s">
        <v>17256</v>
      </c>
      <c r="H146" s="132" t="s">
        <v>17259</v>
      </c>
      <c r="I146" s="132" t="s">
        <v>14778</v>
      </c>
      <c r="J146" s="132">
        <v>0.4</v>
      </c>
      <c r="K146" s="132" t="s">
        <v>17102</v>
      </c>
      <c r="L146" s="132">
        <v>0.4</v>
      </c>
      <c r="M146" s="132" t="s">
        <v>17102</v>
      </c>
      <c r="N146" s="132" t="s">
        <v>17102</v>
      </c>
      <c r="O146" s="187"/>
      <c r="P146" s="187"/>
      <c r="Q146" s="187"/>
      <c r="R146" s="187"/>
      <c r="S146" s="187"/>
      <c r="T146" s="187"/>
    </row>
    <row r="147" spans="1:20" s="201" customFormat="1" ht="13.15" customHeight="1" x14ac:dyDescent="0.2">
      <c r="A147" s="186" t="s">
        <v>1285</v>
      </c>
      <c r="B147" s="132" t="s">
        <v>17068</v>
      </c>
      <c r="C147" s="132">
        <v>56037</v>
      </c>
      <c r="D147" s="132" t="s">
        <v>17092</v>
      </c>
      <c r="E147" s="132" t="s">
        <v>17093</v>
      </c>
      <c r="F147" s="132">
        <v>20200202</v>
      </c>
      <c r="G147" s="132" t="s">
        <v>17256</v>
      </c>
      <c r="H147" s="132" t="s">
        <v>17260</v>
      </c>
      <c r="I147" s="132" t="s">
        <v>14789</v>
      </c>
      <c r="J147" s="132">
        <v>7.8</v>
      </c>
      <c r="K147" s="132">
        <v>7.8</v>
      </c>
      <c r="L147" s="132">
        <v>15.4</v>
      </c>
      <c r="M147" s="132" t="s">
        <v>17102</v>
      </c>
      <c r="N147" s="132" t="s">
        <v>17102</v>
      </c>
      <c r="O147" s="187"/>
      <c r="P147" s="187"/>
      <c r="Q147" s="187"/>
      <c r="R147" s="187"/>
      <c r="S147" s="187"/>
      <c r="T147" s="187"/>
    </row>
    <row r="148" spans="1:20" s="201" customFormat="1" ht="13.15" customHeight="1" x14ac:dyDescent="0.2">
      <c r="A148" s="186" t="s">
        <v>1285</v>
      </c>
      <c r="B148" s="132" t="s">
        <v>17068</v>
      </c>
      <c r="C148" s="132">
        <v>56037</v>
      </c>
      <c r="D148" s="132" t="s">
        <v>17092</v>
      </c>
      <c r="E148" s="132" t="s">
        <v>17093</v>
      </c>
      <c r="F148" s="132">
        <v>20200202</v>
      </c>
      <c r="G148" s="132" t="s">
        <v>17256</v>
      </c>
      <c r="H148" s="132" t="s">
        <v>17261</v>
      </c>
      <c r="I148" s="132" t="s">
        <v>14789</v>
      </c>
      <c r="J148" s="132">
        <v>13.1</v>
      </c>
      <c r="K148" s="132">
        <v>13.1</v>
      </c>
      <c r="L148" s="132">
        <v>25.8</v>
      </c>
      <c r="M148" s="132" t="s">
        <v>17102</v>
      </c>
      <c r="N148" s="132" t="s">
        <v>17102</v>
      </c>
      <c r="O148" s="187"/>
      <c r="P148" s="187"/>
      <c r="Q148" s="187"/>
      <c r="R148" s="187"/>
      <c r="S148" s="187"/>
      <c r="T148" s="187"/>
    </row>
    <row r="149" spans="1:20" s="201" customFormat="1" ht="13.15" customHeight="1" x14ac:dyDescent="0.2">
      <c r="A149" s="186" t="s">
        <v>1285</v>
      </c>
      <c r="B149" s="132" t="s">
        <v>17068</v>
      </c>
      <c r="C149" s="132">
        <v>56037</v>
      </c>
      <c r="D149" s="132" t="s">
        <v>17092</v>
      </c>
      <c r="E149" s="132" t="s">
        <v>17093</v>
      </c>
      <c r="F149" s="132">
        <v>31000205</v>
      </c>
      <c r="G149" s="132" t="s">
        <v>17256</v>
      </c>
      <c r="H149" s="132" t="s">
        <v>17262</v>
      </c>
      <c r="I149" s="132" t="s">
        <v>16289</v>
      </c>
      <c r="J149" s="132">
        <v>0.1</v>
      </c>
      <c r="K149" s="132">
        <v>1.8</v>
      </c>
      <c r="L149" s="132" t="s">
        <v>17102</v>
      </c>
      <c r="M149" s="132" t="s">
        <v>17102</v>
      </c>
      <c r="N149" s="132" t="s">
        <v>17102</v>
      </c>
      <c r="O149" s="187"/>
      <c r="P149" s="187"/>
      <c r="Q149" s="187"/>
      <c r="R149" s="187"/>
      <c r="S149" s="187"/>
      <c r="T149" s="187"/>
    </row>
    <row r="150" spans="1:20" s="201" customFormat="1" ht="13.15" customHeight="1" x14ac:dyDescent="0.2">
      <c r="A150" s="186" t="s">
        <v>1285</v>
      </c>
      <c r="B150" s="132" t="s">
        <v>17068</v>
      </c>
      <c r="C150" s="132">
        <v>56037</v>
      </c>
      <c r="D150" s="132" t="s">
        <v>17092</v>
      </c>
      <c r="E150" s="132" t="s">
        <v>17093</v>
      </c>
      <c r="F150" s="132">
        <v>31088811</v>
      </c>
      <c r="G150" s="132" t="s">
        <v>17263</v>
      </c>
      <c r="H150" s="132" t="s">
        <v>17264</v>
      </c>
      <c r="I150" s="132" t="s">
        <v>12116</v>
      </c>
      <c r="J150" s="132" t="s">
        <v>17102</v>
      </c>
      <c r="K150" s="132">
        <v>19.8</v>
      </c>
      <c r="L150" s="132" t="s">
        <v>17102</v>
      </c>
      <c r="M150" s="132" t="s">
        <v>17102</v>
      </c>
      <c r="N150" s="132" t="s">
        <v>17102</v>
      </c>
      <c r="O150" s="187"/>
      <c r="P150" s="187"/>
      <c r="Q150" s="187"/>
      <c r="R150" s="187"/>
      <c r="S150" s="187"/>
      <c r="T150" s="187"/>
    </row>
    <row r="151" spans="1:20" s="201" customFormat="1" ht="13.15" customHeight="1" x14ac:dyDescent="0.2">
      <c r="A151" s="186" t="s">
        <v>1285</v>
      </c>
      <c r="B151" s="132" t="s">
        <v>17068</v>
      </c>
      <c r="C151" s="132">
        <v>56037</v>
      </c>
      <c r="D151" s="132" t="s">
        <v>17092</v>
      </c>
      <c r="E151" s="132" t="s">
        <v>17093</v>
      </c>
      <c r="F151" s="132">
        <v>31088811</v>
      </c>
      <c r="G151" s="132" t="s">
        <v>17263</v>
      </c>
      <c r="H151" s="132" t="s">
        <v>17265</v>
      </c>
      <c r="I151" s="132" t="s">
        <v>12116</v>
      </c>
      <c r="J151" s="132" t="s">
        <v>17102</v>
      </c>
      <c r="K151" s="132">
        <v>3.3</v>
      </c>
      <c r="L151" s="132" t="s">
        <v>17102</v>
      </c>
      <c r="M151" s="132" t="s">
        <v>17102</v>
      </c>
      <c r="N151" s="132" t="s">
        <v>17102</v>
      </c>
      <c r="O151" s="187"/>
      <c r="P151" s="187"/>
      <c r="Q151" s="187"/>
      <c r="R151" s="187"/>
      <c r="S151" s="187"/>
      <c r="T151" s="187"/>
    </row>
    <row r="152" spans="1:20" s="201" customFormat="1" ht="13.15" customHeight="1" x14ac:dyDescent="0.2">
      <c r="A152" s="186" t="s">
        <v>1285</v>
      </c>
      <c r="B152" s="132" t="s">
        <v>17068</v>
      </c>
      <c r="C152" s="132">
        <v>56037</v>
      </c>
      <c r="D152" s="132" t="s">
        <v>17092</v>
      </c>
      <c r="E152" s="132" t="s">
        <v>17093</v>
      </c>
      <c r="F152" s="132">
        <v>20200254</v>
      </c>
      <c r="G152" s="132" t="s">
        <v>17263</v>
      </c>
      <c r="H152" s="132" t="s">
        <v>17266</v>
      </c>
      <c r="I152" s="132" t="s">
        <v>14789</v>
      </c>
      <c r="J152" s="132">
        <v>5.9</v>
      </c>
      <c r="K152" s="132">
        <v>2</v>
      </c>
      <c r="L152" s="132">
        <v>3.3</v>
      </c>
      <c r="M152" s="132" t="s">
        <v>17102</v>
      </c>
      <c r="N152" s="132" t="s">
        <v>17102</v>
      </c>
      <c r="O152" s="187"/>
      <c r="P152" s="187"/>
      <c r="Q152" s="187"/>
      <c r="R152" s="187"/>
      <c r="S152" s="187"/>
      <c r="T152" s="187"/>
    </row>
    <row r="153" spans="1:20" s="201" customFormat="1" ht="13.15" customHeight="1" x14ac:dyDescent="0.2">
      <c r="A153" s="186" t="s">
        <v>1285</v>
      </c>
      <c r="B153" s="132" t="s">
        <v>17068</v>
      </c>
      <c r="C153" s="132">
        <v>56037</v>
      </c>
      <c r="D153" s="132" t="s">
        <v>17092</v>
      </c>
      <c r="E153" s="132" t="s">
        <v>17093</v>
      </c>
      <c r="F153" s="132">
        <v>20200254</v>
      </c>
      <c r="G153" s="132" t="s">
        <v>17263</v>
      </c>
      <c r="H153" s="132" t="s">
        <v>17267</v>
      </c>
      <c r="I153" s="132" t="s">
        <v>14789</v>
      </c>
      <c r="J153" s="132">
        <v>5.6</v>
      </c>
      <c r="K153" s="132">
        <v>13</v>
      </c>
      <c r="L153" s="132">
        <v>5.4</v>
      </c>
      <c r="M153" s="132" t="s">
        <v>17102</v>
      </c>
      <c r="N153" s="132" t="s">
        <v>17102</v>
      </c>
      <c r="O153" s="187"/>
      <c r="P153" s="187"/>
      <c r="Q153" s="187"/>
      <c r="R153" s="187"/>
      <c r="S153" s="187"/>
      <c r="T153" s="187"/>
    </row>
    <row r="154" spans="1:20" s="201" customFormat="1" ht="13.15" customHeight="1" x14ac:dyDescent="0.2">
      <c r="A154" s="186" t="s">
        <v>1285</v>
      </c>
      <c r="B154" s="132" t="s">
        <v>17068</v>
      </c>
      <c r="C154" s="132">
        <v>56037</v>
      </c>
      <c r="D154" s="132" t="s">
        <v>17092</v>
      </c>
      <c r="E154" s="132" t="s">
        <v>17093</v>
      </c>
      <c r="F154" s="132">
        <v>20200254</v>
      </c>
      <c r="G154" s="132" t="s">
        <v>17263</v>
      </c>
      <c r="H154" s="132" t="s">
        <v>17268</v>
      </c>
      <c r="I154" s="132" t="s">
        <v>14789</v>
      </c>
      <c r="J154" s="132">
        <v>18.899999999999999</v>
      </c>
      <c r="K154" s="132">
        <v>6.7</v>
      </c>
      <c r="L154" s="132">
        <v>6.7</v>
      </c>
      <c r="M154" s="132" t="s">
        <v>17102</v>
      </c>
      <c r="N154" s="132" t="s">
        <v>17102</v>
      </c>
      <c r="O154" s="187"/>
      <c r="P154" s="187"/>
      <c r="Q154" s="187"/>
      <c r="R154" s="187"/>
      <c r="S154" s="187"/>
      <c r="T154" s="187"/>
    </row>
    <row r="155" spans="1:20" s="201" customFormat="1" ht="13.15" customHeight="1" x14ac:dyDescent="0.2">
      <c r="A155" s="186" t="s">
        <v>1285</v>
      </c>
      <c r="B155" s="132" t="s">
        <v>17068</v>
      </c>
      <c r="C155" s="132">
        <v>56037</v>
      </c>
      <c r="D155" s="132" t="s">
        <v>17092</v>
      </c>
      <c r="E155" s="132" t="s">
        <v>17093</v>
      </c>
      <c r="F155" s="132">
        <v>20200254</v>
      </c>
      <c r="G155" s="132" t="s">
        <v>17263</v>
      </c>
      <c r="H155" s="132" t="s">
        <v>17269</v>
      </c>
      <c r="I155" s="132" t="s">
        <v>14789</v>
      </c>
      <c r="J155" s="132">
        <v>10.6</v>
      </c>
      <c r="K155" s="132">
        <v>3.5</v>
      </c>
      <c r="L155" s="132">
        <v>5.9</v>
      </c>
      <c r="M155" s="132" t="s">
        <v>17102</v>
      </c>
      <c r="N155" s="132" t="s">
        <v>17102</v>
      </c>
      <c r="O155" s="187"/>
      <c r="P155" s="187"/>
      <c r="Q155" s="187"/>
      <c r="R155" s="187"/>
      <c r="S155" s="187"/>
      <c r="T155" s="187"/>
    </row>
    <row r="156" spans="1:20" s="201" customFormat="1" ht="13.15" customHeight="1" x14ac:dyDescent="0.2">
      <c r="A156" s="186" t="s">
        <v>1285</v>
      </c>
      <c r="B156" s="132" t="s">
        <v>17068</v>
      </c>
      <c r="C156" s="132">
        <v>56037</v>
      </c>
      <c r="D156" s="132" t="s">
        <v>17092</v>
      </c>
      <c r="E156" s="132" t="s">
        <v>17093</v>
      </c>
      <c r="F156" s="132">
        <v>20200254</v>
      </c>
      <c r="G156" s="132" t="s">
        <v>17263</v>
      </c>
      <c r="H156" s="132" t="s">
        <v>17270</v>
      </c>
      <c r="I156" s="132" t="s">
        <v>14789</v>
      </c>
      <c r="J156" s="132">
        <v>10</v>
      </c>
      <c r="K156" s="132">
        <v>10.8</v>
      </c>
      <c r="L156" s="132" t="s">
        <v>17102</v>
      </c>
      <c r="M156" s="132" t="s">
        <v>17102</v>
      </c>
      <c r="N156" s="132" t="s">
        <v>17102</v>
      </c>
      <c r="O156" s="187"/>
      <c r="P156" s="187"/>
      <c r="Q156" s="187"/>
      <c r="R156" s="187"/>
      <c r="S156" s="187"/>
      <c r="T156" s="187"/>
    </row>
    <row r="157" spans="1:20" s="201" customFormat="1" ht="13.15" customHeight="1" x14ac:dyDescent="0.2">
      <c r="A157" s="186" t="s">
        <v>1285</v>
      </c>
      <c r="B157" s="132" t="s">
        <v>17068</v>
      </c>
      <c r="C157" s="132">
        <v>56037</v>
      </c>
      <c r="D157" s="132" t="s">
        <v>17092</v>
      </c>
      <c r="E157" s="132" t="s">
        <v>17093</v>
      </c>
      <c r="F157" s="132">
        <v>20200254</v>
      </c>
      <c r="G157" s="132" t="s">
        <v>17263</v>
      </c>
      <c r="H157" s="132" t="s">
        <v>17271</v>
      </c>
      <c r="I157" s="132" t="s">
        <v>14789</v>
      </c>
      <c r="J157" s="132">
        <v>14.9</v>
      </c>
      <c r="K157" s="132">
        <v>5.3</v>
      </c>
      <c r="L157" s="132">
        <v>5.3</v>
      </c>
      <c r="M157" s="132" t="s">
        <v>17102</v>
      </c>
      <c r="N157" s="132" t="s">
        <v>17102</v>
      </c>
      <c r="O157" s="187"/>
      <c r="P157" s="187"/>
      <c r="Q157" s="187"/>
      <c r="R157" s="187"/>
      <c r="S157" s="187"/>
      <c r="T157" s="187"/>
    </row>
    <row r="158" spans="1:20" s="201" customFormat="1" ht="13.15" customHeight="1" x14ac:dyDescent="0.2">
      <c r="A158" s="186" t="s">
        <v>1285</v>
      </c>
      <c r="B158" s="132" t="s">
        <v>17068</v>
      </c>
      <c r="C158" s="132">
        <v>56037</v>
      </c>
      <c r="D158" s="132" t="s">
        <v>17092</v>
      </c>
      <c r="E158" s="132" t="s">
        <v>17093</v>
      </c>
      <c r="F158" s="132">
        <v>40400311</v>
      </c>
      <c r="G158" s="132" t="s">
        <v>17263</v>
      </c>
      <c r="H158" s="132" t="s">
        <v>17272</v>
      </c>
      <c r="I158" s="132" t="s">
        <v>16771</v>
      </c>
      <c r="J158" s="132" t="s">
        <v>17102</v>
      </c>
      <c r="K158" s="132">
        <v>2.1</v>
      </c>
      <c r="L158" s="132" t="s">
        <v>17102</v>
      </c>
      <c r="M158" s="132" t="s">
        <v>17102</v>
      </c>
      <c r="N158" s="132" t="s">
        <v>17102</v>
      </c>
      <c r="O158" s="187"/>
      <c r="P158" s="187"/>
      <c r="Q158" s="187"/>
      <c r="R158" s="187"/>
      <c r="S158" s="187"/>
      <c r="T158" s="187"/>
    </row>
    <row r="159" spans="1:20" s="201" customFormat="1" ht="13.15" customHeight="1" x14ac:dyDescent="0.2">
      <c r="A159" s="186" t="s">
        <v>1285</v>
      </c>
      <c r="B159" s="132" t="s">
        <v>17068</v>
      </c>
      <c r="C159" s="132">
        <v>56037</v>
      </c>
      <c r="D159" s="132" t="s">
        <v>17092</v>
      </c>
      <c r="E159" s="132" t="s">
        <v>17093</v>
      </c>
      <c r="F159" s="132">
        <v>31000203</v>
      </c>
      <c r="G159" s="132" t="s">
        <v>17263</v>
      </c>
      <c r="H159" s="132" t="s">
        <v>17273</v>
      </c>
      <c r="I159" s="132" t="s">
        <v>14789</v>
      </c>
      <c r="J159" s="132">
        <v>0.7</v>
      </c>
      <c r="K159" s="132">
        <v>0.1</v>
      </c>
      <c r="L159" s="132">
        <v>1.2</v>
      </c>
      <c r="M159" s="132" t="s">
        <v>17102</v>
      </c>
      <c r="N159" s="132" t="s">
        <v>17102</v>
      </c>
      <c r="O159" s="187"/>
      <c r="P159" s="187"/>
      <c r="Q159" s="187"/>
      <c r="R159" s="187"/>
      <c r="S159" s="187"/>
      <c r="T159" s="187"/>
    </row>
    <row r="160" spans="1:20" s="201" customFormat="1" ht="13.15" customHeight="1" x14ac:dyDescent="0.2">
      <c r="A160" s="186" t="s">
        <v>1285</v>
      </c>
      <c r="B160" s="132" t="s">
        <v>17068</v>
      </c>
      <c r="C160" s="132">
        <v>56037</v>
      </c>
      <c r="D160" s="132" t="s">
        <v>17092</v>
      </c>
      <c r="E160" s="132" t="s">
        <v>17093</v>
      </c>
      <c r="F160" s="132">
        <v>31000203</v>
      </c>
      <c r="G160" s="132" t="s">
        <v>17263</v>
      </c>
      <c r="H160" s="132" t="s">
        <v>17274</v>
      </c>
      <c r="I160" s="132" t="s">
        <v>14789</v>
      </c>
      <c r="J160" s="132">
        <v>8.1</v>
      </c>
      <c r="K160" s="132">
        <v>1.9</v>
      </c>
      <c r="L160" s="132">
        <v>10.9</v>
      </c>
      <c r="M160" s="132" t="s">
        <v>17102</v>
      </c>
      <c r="N160" s="132" t="s">
        <v>17102</v>
      </c>
      <c r="O160" s="187"/>
      <c r="P160" s="187"/>
      <c r="Q160" s="187"/>
      <c r="R160" s="187"/>
      <c r="S160" s="187"/>
      <c r="T160" s="187"/>
    </row>
    <row r="161" spans="1:20" s="201" customFormat="1" ht="13.15" customHeight="1" x14ac:dyDescent="0.2">
      <c r="A161" s="186" t="s">
        <v>1285</v>
      </c>
      <c r="B161" s="132" t="s">
        <v>17068</v>
      </c>
      <c r="C161" s="132">
        <v>56037</v>
      </c>
      <c r="D161" s="132" t="s">
        <v>17092</v>
      </c>
      <c r="E161" s="132" t="s">
        <v>17093</v>
      </c>
      <c r="F161" s="132">
        <v>31000203</v>
      </c>
      <c r="G161" s="132" t="s">
        <v>17263</v>
      </c>
      <c r="H161" s="132" t="s">
        <v>17275</v>
      </c>
      <c r="I161" s="132" t="s">
        <v>14789</v>
      </c>
      <c r="J161" s="132">
        <v>4.5</v>
      </c>
      <c r="K161" s="132">
        <v>4.5</v>
      </c>
      <c r="L161" s="132">
        <v>8.6999999999999993</v>
      </c>
      <c r="M161" s="132" t="s">
        <v>17102</v>
      </c>
      <c r="N161" s="132" t="s">
        <v>17102</v>
      </c>
      <c r="O161" s="187"/>
      <c r="P161" s="187"/>
      <c r="Q161" s="187"/>
      <c r="R161" s="187"/>
      <c r="S161" s="187"/>
      <c r="T161" s="187"/>
    </row>
    <row r="162" spans="1:20" s="201" customFormat="1" ht="13.15" customHeight="1" x14ac:dyDescent="0.2">
      <c r="A162" s="186" t="s">
        <v>1285</v>
      </c>
      <c r="B162" s="132" t="s">
        <v>17068</v>
      </c>
      <c r="C162" s="132">
        <v>56037</v>
      </c>
      <c r="D162" s="132" t="s">
        <v>17092</v>
      </c>
      <c r="E162" s="132" t="s">
        <v>17093</v>
      </c>
      <c r="F162" s="132">
        <v>31000203</v>
      </c>
      <c r="G162" s="132" t="s">
        <v>17263</v>
      </c>
      <c r="H162" s="132" t="s">
        <v>17276</v>
      </c>
      <c r="I162" s="132" t="s">
        <v>14789</v>
      </c>
      <c r="J162" s="132">
        <v>5.8</v>
      </c>
      <c r="K162" s="132">
        <v>0.2</v>
      </c>
      <c r="L162" s="132">
        <v>5.8</v>
      </c>
      <c r="M162" s="132" t="s">
        <v>17102</v>
      </c>
      <c r="N162" s="132" t="s">
        <v>17102</v>
      </c>
      <c r="O162" s="187"/>
      <c r="P162" s="187"/>
      <c r="Q162" s="187"/>
      <c r="R162" s="187"/>
      <c r="S162" s="187"/>
      <c r="T162" s="187"/>
    </row>
    <row r="163" spans="1:20" s="201" customFormat="1" ht="13.15" customHeight="1" x14ac:dyDescent="0.2">
      <c r="A163" s="186" t="s">
        <v>1285</v>
      </c>
      <c r="B163" s="132" t="s">
        <v>17068</v>
      </c>
      <c r="C163" s="132">
        <v>56037</v>
      </c>
      <c r="D163" s="132" t="s">
        <v>17092</v>
      </c>
      <c r="E163" s="132" t="s">
        <v>17093</v>
      </c>
      <c r="F163" s="132">
        <v>31000203</v>
      </c>
      <c r="G163" s="132" t="s">
        <v>17263</v>
      </c>
      <c r="H163" s="132" t="s">
        <v>17277</v>
      </c>
      <c r="I163" s="132" t="s">
        <v>14789</v>
      </c>
      <c r="J163" s="132">
        <v>4.8</v>
      </c>
      <c r="K163" s="132">
        <v>0.2</v>
      </c>
      <c r="L163" s="132">
        <v>4.8</v>
      </c>
      <c r="M163" s="132" t="s">
        <v>17102</v>
      </c>
      <c r="N163" s="132" t="s">
        <v>17102</v>
      </c>
      <c r="O163" s="187"/>
      <c r="P163" s="187"/>
      <c r="Q163" s="187"/>
      <c r="R163" s="187"/>
      <c r="S163" s="187"/>
      <c r="T163" s="187"/>
    </row>
    <row r="164" spans="1:20" s="201" customFormat="1" ht="13.15" customHeight="1" x14ac:dyDescent="0.2">
      <c r="A164" s="186" t="s">
        <v>1285</v>
      </c>
      <c r="B164" s="132" t="s">
        <v>17068</v>
      </c>
      <c r="C164" s="132">
        <v>56037</v>
      </c>
      <c r="D164" s="132" t="s">
        <v>17092</v>
      </c>
      <c r="E164" s="132" t="s">
        <v>17093</v>
      </c>
      <c r="F164" s="132">
        <v>31000404</v>
      </c>
      <c r="G164" s="132" t="s">
        <v>17263</v>
      </c>
      <c r="H164" s="132" t="s">
        <v>17278</v>
      </c>
      <c r="I164" s="132" t="s">
        <v>14778</v>
      </c>
      <c r="J164" s="132">
        <v>13.4</v>
      </c>
      <c r="K164" s="132">
        <v>0.4</v>
      </c>
      <c r="L164" s="132">
        <v>3.4</v>
      </c>
      <c r="M164" s="132" t="s">
        <v>17102</v>
      </c>
      <c r="N164" s="132" t="s">
        <v>17102</v>
      </c>
      <c r="O164" s="187"/>
      <c r="P164" s="187"/>
      <c r="Q164" s="187"/>
      <c r="R164" s="187"/>
      <c r="S164" s="187"/>
      <c r="T164" s="187"/>
    </row>
    <row r="165" spans="1:20" s="201" customFormat="1" ht="13.15" customHeight="1" x14ac:dyDescent="0.2">
      <c r="A165" s="186" t="s">
        <v>1285</v>
      </c>
      <c r="B165" s="132" t="s">
        <v>17068</v>
      </c>
      <c r="C165" s="132">
        <v>56037</v>
      </c>
      <c r="D165" s="132" t="s">
        <v>17092</v>
      </c>
      <c r="E165" s="132" t="s">
        <v>17093</v>
      </c>
      <c r="F165" s="132">
        <v>31000203</v>
      </c>
      <c r="G165" s="132" t="s">
        <v>17263</v>
      </c>
      <c r="H165" s="132" t="s">
        <v>17279</v>
      </c>
      <c r="I165" s="132" t="s">
        <v>14789</v>
      </c>
      <c r="J165" s="132">
        <v>11.6</v>
      </c>
      <c r="K165" s="132">
        <v>12.1</v>
      </c>
      <c r="L165" s="132">
        <v>0.7</v>
      </c>
      <c r="M165" s="132" t="s">
        <v>17102</v>
      </c>
      <c r="N165" s="132" t="s">
        <v>17102</v>
      </c>
      <c r="O165" s="187"/>
      <c r="P165" s="187"/>
      <c r="Q165" s="187"/>
      <c r="R165" s="187"/>
      <c r="S165" s="187"/>
      <c r="T165" s="187"/>
    </row>
    <row r="166" spans="1:20" s="201" customFormat="1" ht="13.15" customHeight="1" x14ac:dyDescent="0.2">
      <c r="A166" s="186" t="s">
        <v>1285</v>
      </c>
      <c r="B166" s="132" t="s">
        <v>17068</v>
      </c>
      <c r="C166" s="132">
        <v>56037</v>
      </c>
      <c r="D166" s="132" t="s">
        <v>17092</v>
      </c>
      <c r="E166" s="132" t="s">
        <v>17093</v>
      </c>
      <c r="F166" s="132">
        <v>31000404</v>
      </c>
      <c r="G166" s="132" t="s">
        <v>17263</v>
      </c>
      <c r="H166" s="132" t="s">
        <v>17280</v>
      </c>
      <c r="I166" s="132" t="s">
        <v>14778</v>
      </c>
      <c r="J166" s="132">
        <v>9.5</v>
      </c>
      <c r="K166" s="132">
        <v>1.3</v>
      </c>
      <c r="L166" s="132">
        <v>4.8</v>
      </c>
      <c r="M166" s="132" t="s">
        <v>17102</v>
      </c>
      <c r="N166" s="132" t="s">
        <v>17102</v>
      </c>
      <c r="O166" s="187"/>
      <c r="P166" s="187"/>
      <c r="Q166" s="187"/>
      <c r="R166" s="187"/>
      <c r="S166" s="187"/>
      <c r="T166" s="187"/>
    </row>
    <row r="167" spans="1:20" s="201" customFormat="1" ht="13.15" customHeight="1" x14ac:dyDescent="0.2">
      <c r="A167" s="186" t="s">
        <v>1285</v>
      </c>
      <c r="B167" s="132" t="s">
        <v>17068</v>
      </c>
      <c r="C167" s="132">
        <v>56037</v>
      </c>
      <c r="D167" s="132" t="s">
        <v>17092</v>
      </c>
      <c r="E167" s="132" t="s">
        <v>17093</v>
      </c>
      <c r="F167" s="132">
        <v>31000203</v>
      </c>
      <c r="G167" s="132" t="s">
        <v>17263</v>
      </c>
      <c r="H167" s="132" t="s">
        <v>17281</v>
      </c>
      <c r="I167" s="132" t="s">
        <v>14789</v>
      </c>
      <c r="J167" s="132">
        <v>13.1</v>
      </c>
      <c r="K167" s="132">
        <v>4.5</v>
      </c>
      <c r="L167" s="132">
        <v>7.4</v>
      </c>
      <c r="M167" s="132" t="s">
        <v>17102</v>
      </c>
      <c r="N167" s="132" t="s">
        <v>17102</v>
      </c>
      <c r="O167" s="187"/>
      <c r="P167" s="187"/>
      <c r="Q167" s="187"/>
      <c r="R167" s="187"/>
      <c r="S167" s="187"/>
      <c r="T167" s="187"/>
    </row>
    <row r="168" spans="1:20" s="201" customFormat="1" ht="13.15" customHeight="1" x14ac:dyDescent="0.2">
      <c r="A168" s="186" t="s">
        <v>1285</v>
      </c>
      <c r="B168" s="132" t="s">
        <v>17068</v>
      </c>
      <c r="C168" s="132">
        <v>56037</v>
      </c>
      <c r="D168" s="132" t="s">
        <v>17092</v>
      </c>
      <c r="E168" s="132" t="s">
        <v>17093</v>
      </c>
      <c r="F168" s="132">
        <v>31000203</v>
      </c>
      <c r="G168" s="132" t="s">
        <v>17263</v>
      </c>
      <c r="H168" s="132" t="s">
        <v>17282</v>
      </c>
      <c r="I168" s="132" t="s">
        <v>14789</v>
      </c>
      <c r="J168" s="132">
        <v>12.1</v>
      </c>
      <c r="K168" s="132">
        <v>4.0999999999999996</v>
      </c>
      <c r="L168" s="132">
        <v>6.8</v>
      </c>
      <c r="M168" s="132" t="s">
        <v>17102</v>
      </c>
      <c r="N168" s="132" t="s">
        <v>17102</v>
      </c>
      <c r="O168" s="187"/>
      <c r="P168" s="187"/>
      <c r="Q168" s="187"/>
      <c r="R168" s="187"/>
      <c r="S168" s="187"/>
      <c r="T168" s="187"/>
    </row>
    <row r="169" spans="1:20" s="201" customFormat="1" ht="13.15" customHeight="1" x14ac:dyDescent="0.2">
      <c r="A169" s="186" t="s">
        <v>1285</v>
      </c>
      <c r="B169" s="132" t="s">
        <v>17068</v>
      </c>
      <c r="C169" s="132">
        <v>56037</v>
      </c>
      <c r="D169" s="132" t="s">
        <v>17092</v>
      </c>
      <c r="E169" s="132" t="s">
        <v>17093</v>
      </c>
      <c r="F169" s="132">
        <v>31000404</v>
      </c>
      <c r="G169" s="132" t="s">
        <v>17263</v>
      </c>
      <c r="H169" s="132" t="s">
        <v>17283</v>
      </c>
      <c r="I169" s="132" t="s">
        <v>14778</v>
      </c>
      <c r="J169" s="132">
        <v>5.2</v>
      </c>
      <c r="K169" s="132">
        <v>2.6</v>
      </c>
      <c r="L169" s="132">
        <v>7</v>
      </c>
      <c r="M169" s="132" t="s">
        <v>17102</v>
      </c>
      <c r="N169" s="132" t="s">
        <v>17102</v>
      </c>
      <c r="O169" s="187"/>
      <c r="P169" s="187"/>
      <c r="Q169" s="187"/>
      <c r="R169" s="187"/>
      <c r="S169" s="187"/>
      <c r="T169" s="187"/>
    </row>
    <row r="170" spans="1:20" s="201" customFormat="1" ht="13.15" customHeight="1" x14ac:dyDescent="0.2">
      <c r="A170" s="186" t="s">
        <v>1285</v>
      </c>
      <c r="B170" s="132" t="s">
        <v>17068</v>
      </c>
      <c r="C170" s="132">
        <v>56037</v>
      </c>
      <c r="D170" s="132" t="s">
        <v>17092</v>
      </c>
      <c r="E170" s="132" t="s">
        <v>17093</v>
      </c>
      <c r="F170" s="132">
        <v>31000404</v>
      </c>
      <c r="G170" s="132" t="s">
        <v>17263</v>
      </c>
      <c r="H170" s="132" t="s">
        <v>17284</v>
      </c>
      <c r="I170" s="132" t="s">
        <v>14778</v>
      </c>
      <c r="J170" s="132">
        <v>6.9</v>
      </c>
      <c r="K170" s="132">
        <v>3.9</v>
      </c>
      <c r="L170" s="132">
        <v>12.2</v>
      </c>
      <c r="M170" s="132" t="s">
        <v>17102</v>
      </c>
      <c r="N170" s="132" t="s">
        <v>17102</v>
      </c>
      <c r="O170" s="187"/>
      <c r="P170" s="187"/>
      <c r="Q170" s="187"/>
      <c r="R170" s="187"/>
      <c r="S170" s="187"/>
      <c r="T170" s="187"/>
    </row>
    <row r="171" spans="1:20" s="201" customFormat="1" ht="13.15" customHeight="1" x14ac:dyDescent="0.2">
      <c r="A171" s="186" t="s">
        <v>1285</v>
      </c>
      <c r="B171" s="132" t="s">
        <v>17068</v>
      </c>
      <c r="C171" s="132">
        <v>56037</v>
      </c>
      <c r="D171" s="132" t="s">
        <v>17092</v>
      </c>
      <c r="E171" s="132" t="s">
        <v>17093</v>
      </c>
      <c r="F171" s="132">
        <v>31088801</v>
      </c>
      <c r="G171" s="132" t="s">
        <v>17285</v>
      </c>
      <c r="H171" s="132" t="s">
        <v>17286</v>
      </c>
      <c r="I171" s="132" t="s">
        <v>12116</v>
      </c>
      <c r="J171" s="132" t="s">
        <v>17102</v>
      </c>
      <c r="K171" s="132">
        <v>1.3</v>
      </c>
      <c r="L171" s="132" t="s">
        <v>17102</v>
      </c>
      <c r="M171" s="132" t="s">
        <v>17102</v>
      </c>
      <c r="N171" s="132" t="s">
        <v>17102</v>
      </c>
      <c r="O171" s="187"/>
      <c r="P171" s="187"/>
      <c r="Q171" s="187"/>
      <c r="R171" s="187"/>
      <c r="S171" s="187"/>
      <c r="T171" s="187"/>
    </row>
    <row r="172" spans="1:20" s="201" customFormat="1" ht="13.15" customHeight="1" x14ac:dyDescent="0.2">
      <c r="A172" s="186" t="s">
        <v>1285</v>
      </c>
      <c r="B172" s="132" t="s">
        <v>17068</v>
      </c>
      <c r="C172" s="132">
        <v>56037</v>
      </c>
      <c r="D172" s="132" t="s">
        <v>17092</v>
      </c>
      <c r="E172" s="132" t="s">
        <v>17093</v>
      </c>
      <c r="F172" s="132">
        <v>20200202</v>
      </c>
      <c r="G172" s="132" t="s">
        <v>17285</v>
      </c>
      <c r="H172" s="132" t="s">
        <v>17287</v>
      </c>
      <c r="I172" s="132" t="s">
        <v>14789</v>
      </c>
      <c r="J172" s="132">
        <v>76</v>
      </c>
      <c r="K172" s="132">
        <v>1.8</v>
      </c>
      <c r="L172" s="132">
        <v>2.5</v>
      </c>
      <c r="M172" s="132" t="s">
        <v>17102</v>
      </c>
      <c r="N172" s="132" t="s">
        <v>17102</v>
      </c>
      <c r="O172" s="187"/>
      <c r="P172" s="187"/>
      <c r="Q172" s="187"/>
      <c r="R172" s="187"/>
      <c r="S172" s="187"/>
      <c r="T172" s="187"/>
    </row>
    <row r="173" spans="1:20" s="201" customFormat="1" ht="13.15" customHeight="1" x14ac:dyDescent="0.2">
      <c r="A173" s="186" t="s">
        <v>1285</v>
      </c>
      <c r="B173" s="132" t="s">
        <v>17068</v>
      </c>
      <c r="C173" s="132">
        <v>56037</v>
      </c>
      <c r="D173" s="132" t="s">
        <v>17092</v>
      </c>
      <c r="E173" s="132" t="s">
        <v>17093</v>
      </c>
      <c r="F173" s="132">
        <v>20200202</v>
      </c>
      <c r="G173" s="132" t="s">
        <v>17285</v>
      </c>
      <c r="H173" s="132" t="s">
        <v>17288</v>
      </c>
      <c r="I173" s="132" t="s">
        <v>14789</v>
      </c>
      <c r="J173" s="132">
        <v>71.3</v>
      </c>
      <c r="K173" s="132">
        <v>1.7</v>
      </c>
      <c r="L173" s="132">
        <v>2.2999999999999998</v>
      </c>
      <c r="M173" s="132" t="s">
        <v>17102</v>
      </c>
      <c r="N173" s="132" t="s">
        <v>17102</v>
      </c>
      <c r="O173" s="187"/>
      <c r="P173" s="187"/>
      <c r="Q173" s="187"/>
      <c r="R173" s="187"/>
      <c r="S173" s="187"/>
      <c r="T173" s="187"/>
    </row>
    <row r="174" spans="1:20" s="201" customFormat="1" ht="13.15" customHeight="1" x14ac:dyDescent="0.2">
      <c r="A174" s="186" t="s">
        <v>1285</v>
      </c>
      <c r="B174" s="132" t="s">
        <v>17068</v>
      </c>
      <c r="C174" s="132">
        <v>56037</v>
      </c>
      <c r="D174" s="132" t="s">
        <v>17092</v>
      </c>
      <c r="E174" s="132" t="s">
        <v>17093</v>
      </c>
      <c r="F174" s="132">
        <v>20200202</v>
      </c>
      <c r="G174" s="132" t="s">
        <v>17285</v>
      </c>
      <c r="H174" s="132" t="s">
        <v>17289</v>
      </c>
      <c r="I174" s="132" t="s">
        <v>14789</v>
      </c>
      <c r="J174" s="132">
        <v>85.6</v>
      </c>
      <c r="K174" s="132">
        <v>2.1</v>
      </c>
      <c r="L174" s="132">
        <v>2.8</v>
      </c>
      <c r="M174" s="132" t="s">
        <v>17102</v>
      </c>
      <c r="N174" s="132" t="s">
        <v>17102</v>
      </c>
      <c r="O174" s="187"/>
      <c r="P174" s="187"/>
      <c r="Q174" s="187"/>
      <c r="R174" s="187"/>
      <c r="S174" s="187"/>
      <c r="T174" s="187"/>
    </row>
    <row r="175" spans="1:20" s="201" customFormat="1" ht="13.15" customHeight="1" x14ac:dyDescent="0.2">
      <c r="A175" s="186" t="s">
        <v>1285</v>
      </c>
      <c r="B175" s="132" t="s">
        <v>17068</v>
      </c>
      <c r="C175" s="132">
        <v>56037</v>
      </c>
      <c r="D175" s="132" t="s">
        <v>17092</v>
      </c>
      <c r="E175" s="132" t="s">
        <v>17093</v>
      </c>
      <c r="F175" s="132">
        <v>20200202</v>
      </c>
      <c r="G175" s="132" t="s">
        <v>17285</v>
      </c>
      <c r="H175" s="132" t="s">
        <v>17290</v>
      </c>
      <c r="I175" s="132" t="s">
        <v>14789</v>
      </c>
      <c r="J175" s="132">
        <v>109.2</v>
      </c>
      <c r="K175" s="132">
        <v>2.6</v>
      </c>
      <c r="L175" s="132">
        <v>3.6</v>
      </c>
      <c r="M175" s="132" t="s">
        <v>17102</v>
      </c>
      <c r="N175" s="132" t="s">
        <v>17102</v>
      </c>
      <c r="O175" s="187"/>
      <c r="P175" s="187"/>
      <c r="Q175" s="187"/>
      <c r="R175" s="187"/>
      <c r="S175" s="187"/>
      <c r="T175" s="187"/>
    </row>
    <row r="176" spans="1:20" s="201" customFormat="1" ht="13.15" customHeight="1" x14ac:dyDescent="0.2">
      <c r="A176" s="186" t="s">
        <v>1285</v>
      </c>
      <c r="B176" s="132" t="s">
        <v>17068</v>
      </c>
      <c r="C176" s="132">
        <v>56037</v>
      </c>
      <c r="D176" s="132" t="s">
        <v>17092</v>
      </c>
      <c r="E176" s="132" t="s">
        <v>17093</v>
      </c>
      <c r="F176" s="132">
        <v>20200201</v>
      </c>
      <c r="G176" s="132" t="s">
        <v>17285</v>
      </c>
      <c r="H176" s="132" t="s">
        <v>17291</v>
      </c>
      <c r="I176" s="132" t="s">
        <v>14789</v>
      </c>
      <c r="J176" s="132">
        <v>4.3</v>
      </c>
      <c r="K176" s="132" t="s">
        <v>17102</v>
      </c>
      <c r="L176" s="132">
        <v>5.2</v>
      </c>
      <c r="M176" s="132" t="s">
        <v>17102</v>
      </c>
      <c r="N176" s="132" t="s">
        <v>17102</v>
      </c>
      <c r="O176" s="187"/>
      <c r="P176" s="187"/>
      <c r="Q176" s="187"/>
      <c r="R176" s="187"/>
      <c r="S176" s="187"/>
      <c r="T176" s="187"/>
    </row>
    <row r="177" spans="1:20" s="201" customFormat="1" ht="13.15" customHeight="1" x14ac:dyDescent="0.2">
      <c r="A177" s="186" t="s">
        <v>1285</v>
      </c>
      <c r="B177" s="132" t="s">
        <v>17068</v>
      </c>
      <c r="C177" s="132">
        <v>56037</v>
      </c>
      <c r="D177" s="132" t="s">
        <v>17092</v>
      </c>
      <c r="E177" s="132" t="s">
        <v>17093</v>
      </c>
      <c r="F177" s="132">
        <v>20200202</v>
      </c>
      <c r="G177" s="132" t="s">
        <v>17285</v>
      </c>
      <c r="H177" s="132" t="s">
        <v>17292</v>
      </c>
      <c r="I177" s="132" t="s">
        <v>14789</v>
      </c>
      <c r="J177" s="132">
        <v>4.8</v>
      </c>
      <c r="K177" s="132" t="s">
        <v>17102</v>
      </c>
      <c r="L177" s="132">
        <v>4.8</v>
      </c>
      <c r="M177" s="132" t="s">
        <v>17102</v>
      </c>
      <c r="N177" s="132" t="s">
        <v>17102</v>
      </c>
      <c r="O177" s="187"/>
      <c r="P177" s="187"/>
      <c r="Q177" s="187"/>
      <c r="R177" s="187"/>
      <c r="S177" s="187"/>
      <c r="T177" s="187"/>
    </row>
    <row r="178" spans="1:20" s="201" customFormat="1" ht="13.15" customHeight="1" x14ac:dyDescent="0.2">
      <c r="A178" s="186" t="s">
        <v>1285</v>
      </c>
      <c r="B178" s="132" t="s">
        <v>17068</v>
      </c>
      <c r="C178" s="132">
        <v>56037</v>
      </c>
      <c r="D178" s="132" t="s">
        <v>17092</v>
      </c>
      <c r="E178" s="132" t="s">
        <v>17093</v>
      </c>
      <c r="F178" s="132">
        <v>10200603</v>
      </c>
      <c r="G178" s="132" t="s">
        <v>17285</v>
      </c>
      <c r="H178" s="132" t="s">
        <v>17293</v>
      </c>
      <c r="I178" s="132" t="s">
        <v>14778</v>
      </c>
      <c r="J178" s="132">
        <v>0.4</v>
      </c>
      <c r="K178" s="132" t="s">
        <v>17102</v>
      </c>
      <c r="L178" s="132">
        <v>0.3</v>
      </c>
      <c r="M178" s="132" t="s">
        <v>17102</v>
      </c>
      <c r="N178" s="132" t="s">
        <v>17102</v>
      </c>
      <c r="O178" s="187"/>
      <c r="P178" s="187"/>
      <c r="Q178" s="187"/>
      <c r="R178" s="187"/>
      <c r="S178" s="187"/>
      <c r="T178" s="187"/>
    </row>
    <row r="179" spans="1:20" s="201" customFormat="1" ht="13.15" customHeight="1" x14ac:dyDescent="0.2">
      <c r="A179" s="186" t="s">
        <v>1285</v>
      </c>
      <c r="B179" s="132" t="s">
        <v>17068</v>
      </c>
      <c r="C179" s="132">
        <v>56037</v>
      </c>
      <c r="D179" s="132" t="s">
        <v>17092</v>
      </c>
      <c r="E179" s="132" t="s">
        <v>17093</v>
      </c>
      <c r="F179" s="132">
        <v>20200202</v>
      </c>
      <c r="G179" s="132" t="s">
        <v>17294</v>
      </c>
      <c r="H179" s="132" t="s">
        <v>17295</v>
      </c>
      <c r="I179" s="132" t="s">
        <v>14789</v>
      </c>
      <c r="J179" s="132">
        <v>88.3</v>
      </c>
      <c r="K179" s="132">
        <v>4</v>
      </c>
      <c r="L179" s="132">
        <v>11.4</v>
      </c>
      <c r="M179" s="132" t="s">
        <v>17102</v>
      </c>
      <c r="N179" s="132" t="s">
        <v>17102</v>
      </c>
      <c r="O179" s="187"/>
      <c r="P179" s="187"/>
      <c r="Q179" s="187"/>
      <c r="R179" s="187"/>
      <c r="S179" s="187"/>
      <c r="T179" s="187"/>
    </row>
    <row r="180" spans="1:20" s="201" customFormat="1" ht="13.15" customHeight="1" x14ac:dyDescent="0.2">
      <c r="A180" s="186" t="s">
        <v>1285</v>
      </c>
      <c r="B180" s="132" t="s">
        <v>17068</v>
      </c>
      <c r="C180" s="132">
        <v>56037</v>
      </c>
      <c r="D180" s="132" t="s">
        <v>17092</v>
      </c>
      <c r="E180" s="132" t="s">
        <v>17093</v>
      </c>
      <c r="F180" s="132">
        <v>20200202</v>
      </c>
      <c r="G180" s="132" t="s">
        <v>17294</v>
      </c>
      <c r="H180" s="132" t="s">
        <v>17296</v>
      </c>
      <c r="I180" s="132" t="s">
        <v>14789</v>
      </c>
      <c r="J180" s="132">
        <v>22.2</v>
      </c>
      <c r="K180" s="132">
        <v>1</v>
      </c>
      <c r="L180" s="132">
        <v>2.9</v>
      </c>
      <c r="M180" s="132" t="s">
        <v>17102</v>
      </c>
      <c r="N180" s="132" t="s">
        <v>17102</v>
      </c>
      <c r="O180" s="187"/>
      <c r="P180" s="187"/>
      <c r="Q180" s="187"/>
      <c r="R180" s="187"/>
      <c r="S180" s="187"/>
      <c r="T180" s="187"/>
    </row>
    <row r="181" spans="1:20" s="201" customFormat="1" ht="13.15" customHeight="1" x14ac:dyDescent="0.2">
      <c r="A181" s="186" t="s">
        <v>1285</v>
      </c>
      <c r="B181" s="132" t="s">
        <v>17068</v>
      </c>
      <c r="C181" s="132">
        <v>56037</v>
      </c>
      <c r="D181" s="132" t="s">
        <v>17092</v>
      </c>
      <c r="E181" s="132" t="s">
        <v>17093</v>
      </c>
      <c r="F181" s="132">
        <v>20200202</v>
      </c>
      <c r="G181" s="132" t="s">
        <v>17294</v>
      </c>
      <c r="H181" s="132" t="s">
        <v>17297</v>
      </c>
      <c r="I181" s="132" t="s">
        <v>14789</v>
      </c>
      <c r="J181" s="132">
        <v>0</v>
      </c>
      <c r="K181" s="132">
        <v>0</v>
      </c>
      <c r="L181" s="132">
        <v>0</v>
      </c>
      <c r="M181" s="132" t="s">
        <v>17102</v>
      </c>
      <c r="N181" s="132" t="s">
        <v>17102</v>
      </c>
      <c r="O181" s="187"/>
      <c r="P181" s="187"/>
      <c r="Q181" s="187"/>
      <c r="R181" s="187"/>
      <c r="S181" s="187"/>
      <c r="T181" s="187"/>
    </row>
    <row r="182" spans="1:20" s="201" customFormat="1" ht="13.15" customHeight="1" x14ac:dyDescent="0.2">
      <c r="A182" s="186" t="s">
        <v>1285</v>
      </c>
      <c r="B182" s="132" t="s">
        <v>17068</v>
      </c>
      <c r="C182" s="132">
        <v>56037</v>
      </c>
      <c r="D182" s="132" t="s">
        <v>17092</v>
      </c>
      <c r="E182" s="132" t="s">
        <v>17093</v>
      </c>
      <c r="F182" s="132">
        <v>31000301</v>
      </c>
      <c r="G182" s="132" t="s">
        <v>17294</v>
      </c>
      <c r="H182" s="132" t="s">
        <v>17298</v>
      </c>
      <c r="I182" s="132" t="s">
        <v>15125</v>
      </c>
      <c r="J182" s="132" t="s">
        <v>17102</v>
      </c>
      <c r="K182" s="132">
        <v>14.4</v>
      </c>
      <c r="L182" s="132" t="s">
        <v>17102</v>
      </c>
      <c r="M182" s="132" t="s">
        <v>17102</v>
      </c>
      <c r="N182" s="132" t="s">
        <v>17102</v>
      </c>
      <c r="O182" s="187"/>
      <c r="P182" s="187"/>
      <c r="Q182" s="187"/>
      <c r="R182" s="187"/>
      <c r="S182" s="187"/>
      <c r="T182" s="187"/>
    </row>
    <row r="183" spans="1:20" s="201" customFormat="1" ht="13.15" customHeight="1" x14ac:dyDescent="0.2">
      <c r="A183" s="186" t="s">
        <v>1285</v>
      </c>
      <c r="B183" s="132" t="s">
        <v>17068</v>
      </c>
      <c r="C183" s="132">
        <v>56037</v>
      </c>
      <c r="D183" s="132" t="s">
        <v>17092</v>
      </c>
      <c r="E183" s="132" t="s">
        <v>17093</v>
      </c>
      <c r="F183" s="132">
        <v>31088811</v>
      </c>
      <c r="G183" s="132" t="s">
        <v>17294</v>
      </c>
      <c r="H183" s="132" t="s">
        <v>17299</v>
      </c>
      <c r="I183" s="132" t="s">
        <v>12116</v>
      </c>
      <c r="J183" s="132" t="s">
        <v>17102</v>
      </c>
      <c r="K183" s="132">
        <v>2.8</v>
      </c>
      <c r="L183" s="132" t="s">
        <v>17102</v>
      </c>
      <c r="M183" s="132" t="s">
        <v>17102</v>
      </c>
      <c r="N183" s="132" t="s">
        <v>17102</v>
      </c>
      <c r="O183" s="187"/>
      <c r="P183" s="187"/>
      <c r="Q183" s="187"/>
      <c r="R183" s="187"/>
      <c r="S183" s="187"/>
      <c r="T183" s="187"/>
    </row>
    <row r="184" spans="1:20" s="201" customFormat="1" ht="13.15" customHeight="1" x14ac:dyDescent="0.2">
      <c r="A184" s="186" t="s">
        <v>1285</v>
      </c>
      <c r="B184" s="132" t="s">
        <v>17068</v>
      </c>
      <c r="C184" s="132">
        <v>56037</v>
      </c>
      <c r="D184" s="132" t="s">
        <v>17092</v>
      </c>
      <c r="E184" s="132" t="s">
        <v>17093</v>
      </c>
      <c r="F184" s="132">
        <v>40400311</v>
      </c>
      <c r="G184" s="132" t="s">
        <v>17294</v>
      </c>
      <c r="H184" s="132" t="s">
        <v>17300</v>
      </c>
      <c r="I184" s="132" t="s">
        <v>16771</v>
      </c>
      <c r="J184" s="132" t="s">
        <v>17102</v>
      </c>
      <c r="K184" s="132">
        <v>2.5</v>
      </c>
      <c r="L184" s="132" t="s">
        <v>17102</v>
      </c>
      <c r="M184" s="132" t="s">
        <v>17102</v>
      </c>
      <c r="N184" s="132" t="s">
        <v>17102</v>
      </c>
      <c r="O184" s="187"/>
      <c r="P184" s="187"/>
      <c r="Q184" s="187"/>
      <c r="R184" s="187"/>
      <c r="S184" s="187"/>
      <c r="T184" s="187"/>
    </row>
    <row r="185" spans="1:20" s="201" customFormat="1" ht="13.15" customHeight="1" x14ac:dyDescent="0.2">
      <c r="A185" s="186" t="s">
        <v>1285</v>
      </c>
      <c r="B185" s="132" t="s">
        <v>17068</v>
      </c>
      <c r="C185" s="132">
        <v>56037</v>
      </c>
      <c r="D185" s="132" t="s">
        <v>17092</v>
      </c>
      <c r="E185" s="132" t="s">
        <v>17093</v>
      </c>
      <c r="F185" s="132">
        <v>40400311</v>
      </c>
      <c r="G185" s="132" t="s">
        <v>17294</v>
      </c>
      <c r="H185" s="132" t="s">
        <v>17301</v>
      </c>
      <c r="I185" s="132" t="s">
        <v>16771</v>
      </c>
      <c r="J185" s="132" t="s">
        <v>17102</v>
      </c>
      <c r="K185" s="132">
        <v>2.5</v>
      </c>
      <c r="L185" s="132" t="s">
        <v>17102</v>
      </c>
      <c r="M185" s="132" t="s">
        <v>17102</v>
      </c>
      <c r="N185" s="132" t="s">
        <v>17102</v>
      </c>
      <c r="O185" s="187"/>
      <c r="P185" s="187"/>
      <c r="Q185" s="187"/>
      <c r="R185" s="187"/>
      <c r="S185" s="187"/>
      <c r="T185" s="187"/>
    </row>
    <row r="186" spans="1:20" s="201" customFormat="1" ht="13.15" customHeight="1" x14ac:dyDescent="0.2">
      <c r="A186" s="186" t="s">
        <v>1285</v>
      </c>
      <c r="B186" s="132" t="s">
        <v>17068</v>
      </c>
      <c r="C186" s="132">
        <v>56037</v>
      </c>
      <c r="D186" s="132" t="s">
        <v>17092</v>
      </c>
      <c r="E186" s="132" t="s">
        <v>17093</v>
      </c>
      <c r="F186" s="132">
        <v>20200202</v>
      </c>
      <c r="G186" s="132" t="s">
        <v>17302</v>
      </c>
      <c r="H186" s="132" t="s">
        <v>17303</v>
      </c>
      <c r="I186" s="132" t="s">
        <v>14789</v>
      </c>
      <c r="J186" s="132">
        <v>7.4</v>
      </c>
      <c r="K186" s="132">
        <v>2.1</v>
      </c>
      <c r="L186" s="132">
        <v>0.4</v>
      </c>
      <c r="M186" s="132" t="s">
        <v>17102</v>
      </c>
      <c r="N186" s="132" t="s">
        <v>17102</v>
      </c>
      <c r="O186" s="187"/>
      <c r="P186" s="187"/>
      <c r="Q186" s="187"/>
      <c r="R186" s="187"/>
      <c r="S186" s="187"/>
      <c r="T186" s="187"/>
    </row>
    <row r="187" spans="1:20" s="201" customFormat="1" ht="13.15" customHeight="1" x14ac:dyDescent="0.2">
      <c r="A187" s="186" t="s">
        <v>1285</v>
      </c>
      <c r="B187" s="132" t="s">
        <v>17068</v>
      </c>
      <c r="C187" s="132">
        <v>56037</v>
      </c>
      <c r="D187" s="132" t="s">
        <v>17092</v>
      </c>
      <c r="E187" s="132" t="s">
        <v>17093</v>
      </c>
      <c r="F187" s="132">
        <v>20200202</v>
      </c>
      <c r="G187" s="132" t="s">
        <v>17302</v>
      </c>
      <c r="H187" s="132" t="s">
        <v>17304</v>
      </c>
      <c r="I187" s="132" t="s">
        <v>14789</v>
      </c>
      <c r="J187" s="132">
        <v>19.100000000000001</v>
      </c>
      <c r="K187" s="132">
        <v>2.5</v>
      </c>
      <c r="L187" s="132">
        <v>8.1</v>
      </c>
      <c r="M187" s="132" t="s">
        <v>17102</v>
      </c>
      <c r="N187" s="132" t="s">
        <v>17102</v>
      </c>
      <c r="O187" s="187"/>
      <c r="P187" s="187"/>
      <c r="Q187" s="187"/>
      <c r="R187" s="187"/>
      <c r="S187" s="187"/>
      <c r="T187" s="187"/>
    </row>
    <row r="188" spans="1:20" s="201" customFormat="1" ht="13.15" customHeight="1" x14ac:dyDescent="0.2">
      <c r="A188" s="186" t="s">
        <v>1285</v>
      </c>
      <c r="B188" s="132" t="s">
        <v>17068</v>
      </c>
      <c r="C188" s="132">
        <v>56037</v>
      </c>
      <c r="D188" s="132" t="s">
        <v>17092</v>
      </c>
      <c r="E188" s="132" t="s">
        <v>17093</v>
      </c>
      <c r="F188" s="132">
        <v>20200202</v>
      </c>
      <c r="G188" s="132" t="s">
        <v>17302</v>
      </c>
      <c r="H188" s="132" t="s">
        <v>17305</v>
      </c>
      <c r="I188" s="132" t="s">
        <v>14789</v>
      </c>
      <c r="J188" s="132">
        <v>9.1999999999999993</v>
      </c>
      <c r="K188" s="132">
        <v>2.8</v>
      </c>
      <c r="L188" s="132">
        <v>9.1999999999999993</v>
      </c>
      <c r="M188" s="132" t="s">
        <v>17102</v>
      </c>
      <c r="N188" s="132" t="s">
        <v>17102</v>
      </c>
      <c r="O188" s="187"/>
      <c r="P188" s="187"/>
      <c r="Q188" s="187"/>
      <c r="R188" s="187"/>
      <c r="S188" s="187"/>
      <c r="T188" s="187"/>
    </row>
    <row r="189" spans="1:20" s="201" customFormat="1" ht="13.15" customHeight="1" x14ac:dyDescent="0.2">
      <c r="A189" s="186" t="s">
        <v>1285</v>
      </c>
      <c r="B189" s="132" t="s">
        <v>17068</v>
      </c>
      <c r="C189" s="132">
        <v>56037</v>
      </c>
      <c r="D189" s="132" t="s">
        <v>17092</v>
      </c>
      <c r="E189" s="132" t="s">
        <v>17093</v>
      </c>
      <c r="F189" s="132">
        <v>20200202</v>
      </c>
      <c r="G189" s="132" t="s">
        <v>17302</v>
      </c>
      <c r="H189" s="132" t="s">
        <v>17306</v>
      </c>
      <c r="I189" s="132" t="s">
        <v>14789</v>
      </c>
      <c r="J189" s="132">
        <v>15.6</v>
      </c>
      <c r="K189" s="132">
        <v>0.8</v>
      </c>
      <c r="L189" s="132">
        <v>15.6</v>
      </c>
      <c r="M189" s="132" t="s">
        <v>17102</v>
      </c>
      <c r="N189" s="132" t="s">
        <v>17102</v>
      </c>
      <c r="O189" s="187"/>
      <c r="P189" s="187"/>
      <c r="Q189" s="187"/>
      <c r="R189" s="187"/>
      <c r="S189" s="187"/>
      <c r="T189" s="187"/>
    </row>
    <row r="190" spans="1:20" s="201" customFormat="1" ht="13.15" customHeight="1" x14ac:dyDescent="0.2">
      <c r="A190" s="186" t="s">
        <v>1285</v>
      </c>
      <c r="B190" s="132" t="s">
        <v>17068</v>
      </c>
      <c r="C190" s="132">
        <v>56037</v>
      </c>
      <c r="D190" s="132" t="s">
        <v>17092</v>
      </c>
      <c r="E190" s="132" t="s">
        <v>17093</v>
      </c>
      <c r="F190" s="132">
        <v>31000404</v>
      </c>
      <c r="G190" s="132" t="s">
        <v>17302</v>
      </c>
      <c r="H190" s="132" t="s">
        <v>17307</v>
      </c>
      <c r="I190" s="132" t="s">
        <v>14778</v>
      </c>
      <c r="J190" s="132">
        <v>7</v>
      </c>
      <c r="K190" s="132" t="s">
        <v>17102</v>
      </c>
      <c r="L190" s="132">
        <v>3.5</v>
      </c>
      <c r="M190" s="132" t="s">
        <v>17102</v>
      </c>
      <c r="N190" s="132" t="s">
        <v>17102</v>
      </c>
      <c r="O190" s="187"/>
      <c r="P190" s="187"/>
      <c r="Q190" s="187"/>
      <c r="R190" s="187"/>
      <c r="S190" s="187"/>
      <c r="T190" s="187"/>
    </row>
    <row r="191" spans="1:20" s="201" customFormat="1" ht="13.15" customHeight="1" x14ac:dyDescent="0.2">
      <c r="A191" s="186" t="s">
        <v>1285</v>
      </c>
      <c r="B191" s="132" t="s">
        <v>17068</v>
      </c>
      <c r="C191" s="132">
        <v>56037</v>
      </c>
      <c r="D191" s="132" t="s">
        <v>17092</v>
      </c>
      <c r="E191" s="132" t="s">
        <v>17093</v>
      </c>
      <c r="F191" s="132">
        <v>31000404</v>
      </c>
      <c r="G191" s="132" t="s">
        <v>17302</v>
      </c>
      <c r="H191" s="132" t="s">
        <v>17308</v>
      </c>
      <c r="I191" s="132" t="s">
        <v>14778</v>
      </c>
      <c r="J191" s="132">
        <v>0.9</v>
      </c>
      <c r="K191" s="132" t="s">
        <v>17102</v>
      </c>
      <c r="L191" s="132">
        <v>0.2</v>
      </c>
      <c r="M191" s="132" t="s">
        <v>17102</v>
      </c>
      <c r="N191" s="132" t="s">
        <v>17102</v>
      </c>
      <c r="O191" s="187"/>
      <c r="P191" s="187"/>
      <c r="Q191" s="187"/>
      <c r="R191" s="187"/>
      <c r="S191" s="187"/>
      <c r="T191" s="187"/>
    </row>
    <row r="192" spans="1:20" s="201" customFormat="1" ht="13.15" customHeight="1" x14ac:dyDescent="0.2">
      <c r="A192" s="186" t="s">
        <v>1285</v>
      </c>
      <c r="B192" s="132" t="s">
        <v>17068</v>
      </c>
      <c r="C192" s="132">
        <v>56037</v>
      </c>
      <c r="D192" s="132" t="s">
        <v>17092</v>
      </c>
      <c r="E192" s="132" t="s">
        <v>17093</v>
      </c>
      <c r="F192" s="132">
        <v>31000205</v>
      </c>
      <c r="G192" s="132" t="s">
        <v>17302</v>
      </c>
      <c r="H192" s="132" t="s">
        <v>17309</v>
      </c>
      <c r="I192" s="132" t="s">
        <v>16289</v>
      </c>
      <c r="J192" s="132">
        <v>1.8</v>
      </c>
      <c r="K192" s="132" t="s">
        <v>17102</v>
      </c>
      <c r="L192" s="132">
        <v>3.5</v>
      </c>
      <c r="M192" s="132" t="s">
        <v>17102</v>
      </c>
      <c r="N192" s="132" t="s">
        <v>17102</v>
      </c>
      <c r="O192" s="187"/>
      <c r="P192" s="187"/>
      <c r="Q192" s="187"/>
      <c r="R192" s="187"/>
      <c r="S192" s="187"/>
      <c r="T192" s="187"/>
    </row>
    <row r="193" spans="1:20" s="201" customFormat="1" ht="13.15" customHeight="1" x14ac:dyDescent="0.2">
      <c r="A193" s="186" t="s">
        <v>1285</v>
      </c>
      <c r="B193" s="132" t="s">
        <v>17068</v>
      </c>
      <c r="C193" s="132">
        <v>56037</v>
      </c>
      <c r="D193" s="132" t="s">
        <v>17092</v>
      </c>
      <c r="E193" s="132" t="s">
        <v>17093</v>
      </c>
      <c r="F193" s="132">
        <v>31088811</v>
      </c>
      <c r="G193" s="132" t="s">
        <v>17302</v>
      </c>
      <c r="H193" s="132" t="s">
        <v>17310</v>
      </c>
      <c r="I193" s="132" t="s">
        <v>12116</v>
      </c>
      <c r="J193" s="132" t="s">
        <v>17102</v>
      </c>
      <c r="K193" s="132">
        <v>21</v>
      </c>
      <c r="L193" s="132" t="s">
        <v>17102</v>
      </c>
      <c r="M193" s="132" t="s">
        <v>17102</v>
      </c>
      <c r="N193" s="132" t="s">
        <v>17102</v>
      </c>
      <c r="O193" s="187"/>
      <c r="P193" s="187"/>
      <c r="Q193" s="187"/>
      <c r="R193" s="187"/>
      <c r="S193" s="187"/>
      <c r="T193" s="187"/>
    </row>
    <row r="194" spans="1:20" s="201" customFormat="1" ht="13.15" customHeight="1" x14ac:dyDescent="0.2">
      <c r="A194" s="186" t="s">
        <v>1285</v>
      </c>
      <c r="B194" s="132" t="s">
        <v>17068</v>
      </c>
      <c r="C194" s="132">
        <v>56037</v>
      </c>
      <c r="D194" s="132" t="s">
        <v>17092</v>
      </c>
      <c r="E194" s="132" t="s">
        <v>17093</v>
      </c>
      <c r="F194" s="132">
        <v>20200202</v>
      </c>
      <c r="G194" s="132" t="s">
        <v>17302</v>
      </c>
      <c r="H194" s="132" t="s">
        <v>17311</v>
      </c>
      <c r="I194" s="132" t="s">
        <v>14789</v>
      </c>
      <c r="J194" s="132">
        <v>15.8</v>
      </c>
      <c r="K194" s="132">
        <v>3</v>
      </c>
      <c r="L194" s="132">
        <v>15.8</v>
      </c>
      <c r="M194" s="132" t="s">
        <v>17102</v>
      </c>
      <c r="N194" s="132" t="s">
        <v>17102</v>
      </c>
      <c r="O194" s="187"/>
      <c r="P194" s="187"/>
      <c r="Q194" s="187"/>
      <c r="R194" s="187"/>
      <c r="S194" s="187"/>
      <c r="T194" s="187"/>
    </row>
    <row r="195" spans="1:20" s="201" customFormat="1" ht="13.15" customHeight="1" x14ac:dyDescent="0.2">
      <c r="A195" s="186" t="s">
        <v>1285</v>
      </c>
      <c r="B195" s="132" t="s">
        <v>17068</v>
      </c>
      <c r="C195" s="132">
        <v>56037</v>
      </c>
      <c r="D195" s="132" t="s">
        <v>17092</v>
      </c>
      <c r="E195" s="132" t="s">
        <v>17093</v>
      </c>
      <c r="F195" s="132">
        <v>31000404</v>
      </c>
      <c r="G195" s="132" t="s">
        <v>17302</v>
      </c>
      <c r="H195" s="132" t="s">
        <v>17312</v>
      </c>
      <c r="I195" s="132" t="s">
        <v>14778</v>
      </c>
      <c r="J195" s="132">
        <v>0.3</v>
      </c>
      <c r="K195" s="132">
        <v>0.1</v>
      </c>
      <c r="L195" s="132">
        <v>0.1</v>
      </c>
      <c r="M195" s="132" t="s">
        <v>17102</v>
      </c>
      <c r="N195" s="132" t="s">
        <v>17102</v>
      </c>
      <c r="O195" s="187"/>
      <c r="P195" s="187"/>
      <c r="Q195" s="187"/>
      <c r="R195" s="187"/>
      <c r="S195" s="187"/>
      <c r="T195" s="187"/>
    </row>
    <row r="196" spans="1:20" s="201" customFormat="1" ht="13.15" customHeight="1" x14ac:dyDescent="0.2">
      <c r="A196" s="186" t="s">
        <v>1285</v>
      </c>
      <c r="B196" s="132" t="s">
        <v>17068</v>
      </c>
      <c r="C196" s="132">
        <v>56037</v>
      </c>
      <c r="D196" s="132" t="s">
        <v>17092</v>
      </c>
      <c r="E196" s="132" t="s">
        <v>17093</v>
      </c>
      <c r="F196" s="132">
        <v>20200202</v>
      </c>
      <c r="G196" s="132" t="s">
        <v>17302</v>
      </c>
      <c r="H196" s="132" t="s">
        <v>17313</v>
      </c>
      <c r="I196" s="132" t="s">
        <v>14789</v>
      </c>
      <c r="J196" s="132">
        <v>25.3</v>
      </c>
      <c r="K196" s="132">
        <v>17.8</v>
      </c>
      <c r="L196" s="132">
        <v>9.1</v>
      </c>
      <c r="M196" s="132" t="s">
        <v>17102</v>
      </c>
      <c r="N196" s="132" t="s">
        <v>17102</v>
      </c>
      <c r="O196" s="187"/>
      <c r="P196" s="187"/>
      <c r="Q196" s="187"/>
      <c r="R196" s="187"/>
      <c r="S196" s="187"/>
      <c r="T196" s="187"/>
    </row>
    <row r="197" spans="1:20" s="201" customFormat="1" ht="13.15" customHeight="1" x14ac:dyDescent="0.2">
      <c r="A197" s="186" t="s">
        <v>1285</v>
      </c>
      <c r="B197" s="132" t="s">
        <v>17068</v>
      </c>
      <c r="C197" s="132">
        <v>56037</v>
      </c>
      <c r="D197" s="132" t="s">
        <v>17092</v>
      </c>
      <c r="E197" s="132" t="s">
        <v>17093</v>
      </c>
      <c r="F197" s="132">
        <v>31088811</v>
      </c>
      <c r="G197" s="132" t="s">
        <v>17314</v>
      </c>
      <c r="H197" s="132" t="s">
        <v>17315</v>
      </c>
      <c r="I197" s="132" t="s">
        <v>12116</v>
      </c>
      <c r="J197" s="132" t="s">
        <v>17102</v>
      </c>
      <c r="K197" s="132">
        <v>9.4</v>
      </c>
      <c r="L197" s="132" t="s">
        <v>17102</v>
      </c>
      <c r="M197" s="132" t="s">
        <v>17102</v>
      </c>
      <c r="N197" s="132" t="s">
        <v>17102</v>
      </c>
      <c r="O197" s="187"/>
      <c r="P197" s="187"/>
      <c r="Q197" s="187"/>
      <c r="R197" s="187"/>
      <c r="S197" s="187"/>
      <c r="T197" s="187"/>
    </row>
    <row r="198" spans="1:20" s="201" customFormat="1" ht="13.15" customHeight="1" x14ac:dyDescent="0.2">
      <c r="A198" s="186" t="s">
        <v>1285</v>
      </c>
      <c r="B198" s="132" t="s">
        <v>17068</v>
      </c>
      <c r="C198" s="132">
        <v>56037</v>
      </c>
      <c r="D198" s="132" t="s">
        <v>17092</v>
      </c>
      <c r="E198" s="132" t="s">
        <v>17093</v>
      </c>
      <c r="F198" s="132">
        <v>40400311</v>
      </c>
      <c r="G198" s="132" t="s">
        <v>17314</v>
      </c>
      <c r="H198" s="132" t="s">
        <v>17316</v>
      </c>
      <c r="I198" s="132" t="s">
        <v>16771</v>
      </c>
      <c r="J198" s="132" t="s">
        <v>17102</v>
      </c>
      <c r="K198" s="132">
        <v>0.2</v>
      </c>
      <c r="L198" s="132" t="s">
        <v>17102</v>
      </c>
      <c r="M198" s="132" t="s">
        <v>17102</v>
      </c>
      <c r="N198" s="132" t="s">
        <v>17102</v>
      </c>
      <c r="O198" s="187"/>
      <c r="P198" s="187"/>
      <c r="Q198" s="187"/>
      <c r="R198" s="187"/>
      <c r="S198" s="187"/>
      <c r="T198" s="187"/>
    </row>
    <row r="199" spans="1:20" s="201" customFormat="1" ht="13.15" customHeight="1" x14ac:dyDescent="0.2">
      <c r="A199" s="186" t="s">
        <v>1285</v>
      </c>
      <c r="B199" s="132" t="s">
        <v>17068</v>
      </c>
      <c r="C199" s="132">
        <v>56037</v>
      </c>
      <c r="D199" s="132" t="s">
        <v>17092</v>
      </c>
      <c r="E199" s="132" t="s">
        <v>17093</v>
      </c>
      <c r="F199" s="132">
        <v>40400311</v>
      </c>
      <c r="G199" s="132" t="s">
        <v>17314</v>
      </c>
      <c r="H199" s="132" t="s">
        <v>17317</v>
      </c>
      <c r="I199" s="132" t="s">
        <v>16771</v>
      </c>
      <c r="J199" s="132" t="s">
        <v>17102</v>
      </c>
      <c r="K199" s="132">
        <v>7</v>
      </c>
      <c r="L199" s="132" t="s">
        <v>17102</v>
      </c>
      <c r="M199" s="132" t="s">
        <v>17102</v>
      </c>
      <c r="N199" s="132" t="s">
        <v>17102</v>
      </c>
      <c r="O199" s="187"/>
      <c r="P199" s="187"/>
      <c r="Q199" s="187"/>
      <c r="R199" s="187"/>
      <c r="S199" s="187"/>
      <c r="T199" s="187"/>
    </row>
    <row r="200" spans="1:20" s="201" customFormat="1" ht="13.15" customHeight="1" x14ac:dyDescent="0.2">
      <c r="A200" s="186" t="s">
        <v>1285</v>
      </c>
      <c r="B200" s="132" t="s">
        <v>17068</v>
      </c>
      <c r="C200" s="132">
        <v>56037</v>
      </c>
      <c r="D200" s="132" t="s">
        <v>17092</v>
      </c>
      <c r="E200" s="132" t="s">
        <v>17093</v>
      </c>
      <c r="F200" s="132">
        <v>40400311</v>
      </c>
      <c r="G200" s="132" t="s">
        <v>17314</v>
      </c>
      <c r="H200" s="132" t="s">
        <v>17318</v>
      </c>
      <c r="I200" s="132" t="s">
        <v>16771</v>
      </c>
      <c r="J200" s="132" t="s">
        <v>17102</v>
      </c>
      <c r="K200" s="132">
        <v>0.2</v>
      </c>
      <c r="L200" s="132" t="s">
        <v>17102</v>
      </c>
      <c r="M200" s="132" t="s">
        <v>17102</v>
      </c>
      <c r="N200" s="132" t="s">
        <v>17102</v>
      </c>
      <c r="O200" s="187"/>
      <c r="P200" s="187"/>
      <c r="Q200" s="187"/>
      <c r="R200" s="187"/>
      <c r="S200" s="187"/>
      <c r="T200" s="187"/>
    </row>
    <row r="201" spans="1:20" s="201" customFormat="1" ht="13.15" customHeight="1" x14ac:dyDescent="0.2">
      <c r="A201" s="186" t="s">
        <v>1285</v>
      </c>
      <c r="B201" s="132" t="s">
        <v>17068</v>
      </c>
      <c r="C201" s="132">
        <v>56037</v>
      </c>
      <c r="D201" s="132" t="s">
        <v>17092</v>
      </c>
      <c r="E201" s="132" t="s">
        <v>17093</v>
      </c>
      <c r="F201" s="132">
        <v>40400153</v>
      </c>
      <c r="G201" s="132" t="s">
        <v>17314</v>
      </c>
      <c r="H201" s="132" t="s">
        <v>17319</v>
      </c>
      <c r="I201" s="132" t="s">
        <v>16771</v>
      </c>
      <c r="J201" s="132" t="s">
        <v>17102</v>
      </c>
      <c r="K201" s="132">
        <v>0.4</v>
      </c>
      <c r="L201" s="132" t="s">
        <v>17102</v>
      </c>
      <c r="M201" s="132" t="s">
        <v>17102</v>
      </c>
      <c r="N201" s="132" t="s">
        <v>17102</v>
      </c>
      <c r="O201" s="187"/>
      <c r="P201" s="187"/>
      <c r="Q201" s="187"/>
      <c r="R201" s="187"/>
      <c r="S201" s="187"/>
      <c r="T201" s="187"/>
    </row>
    <row r="202" spans="1:20" s="201" customFormat="1" ht="13.15" customHeight="1" x14ac:dyDescent="0.2">
      <c r="A202" s="186" t="s">
        <v>1285</v>
      </c>
      <c r="B202" s="132" t="s">
        <v>17068</v>
      </c>
      <c r="C202" s="132">
        <v>56037</v>
      </c>
      <c r="D202" s="132" t="s">
        <v>17092</v>
      </c>
      <c r="E202" s="132" t="s">
        <v>17093</v>
      </c>
      <c r="F202" s="132">
        <v>40700815</v>
      </c>
      <c r="G202" s="132" t="s">
        <v>17314</v>
      </c>
      <c r="H202" s="132" t="s">
        <v>17320</v>
      </c>
      <c r="I202" s="132" t="s">
        <v>16771</v>
      </c>
      <c r="J202" s="132" t="s">
        <v>17102</v>
      </c>
      <c r="K202" s="132">
        <v>0.3</v>
      </c>
      <c r="L202" s="132" t="s">
        <v>17102</v>
      </c>
      <c r="M202" s="132" t="s">
        <v>17102</v>
      </c>
      <c r="N202" s="132" t="s">
        <v>17102</v>
      </c>
      <c r="O202" s="187"/>
      <c r="P202" s="187"/>
      <c r="Q202" s="187"/>
      <c r="R202" s="187"/>
      <c r="S202" s="187"/>
      <c r="T202" s="187"/>
    </row>
    <row r="203" spans="1:20" s="201" customFormat="1" ht="13.15" customHeight="1" x14ac:dyDescent="0.2">
      <c r="A203" s="186" t="s">
        <v>1285</v>
      </c>
      <c r="B203" s="132" t="s">
        <v>17068</v>
      </c>
      <c r="C203" s="132">
        <v>56037</v>
      </c>
      <c r="D203" s="132" t="s">
        <v>17092</v>
      </c>
      <c r="E203" s="132" t="s">
        <v>17093</v>
      </c>
      <c r="F203" s="132">
        <v>40700815</v>
      </c>
      <c r="G203" s="132" t="s">
        <v>17314</v>
      </c>
      <c r="H203" s="132" t="s">
        <v>17321</v>
      </c>
      <c r="I203" s="132" t="s">
        <v>16771</v>
      </c>
      <c r="J203" s="132" t="s">
        <v>17102</v>
      </c>
      <c r="K203" s="132">
        <v>0.2</v>
      </c>
      <c r="L203" s="132" t="s">
        <v>17102</v>
      </c>
      <c r="M203" s="132" t="s">
        <v>17102</v>
      </c>
      <c r="N203" s="132" t="s">
        <v>17102</v>
      </c>
      <c r="O203" s="187"/>
      <c r="P203" s="187"/>
      <c r="Q203" s="187"/>
      <c r="R203" s="187"/>
      <c r="S203" s="187"/>
      <c r="T203" s="187"/>
    </row>
    <row r="204" spans="1:20" s="201" customFormat="1" ht="13.15" customHeight="1" x14ac:dyDescent="0.2">
      <c r="A204" s="186" t="s">
        <v>1285</v>
      </c>
      <c r="B204" s="132" t="s">
        <v>17068</v>
      </c>
      <c r="C204" s="132">
        <v>56037</v>
      </c>
      <c r="D204" s="132" t="s">
        <v>17092</v>
      </c>
      <c r="E204" s="132" t="s">
        <v>17093</v>
      </c>
      <c r="F204" s="132">
        <v>40400315</v>
      </c>
      <c r="G204" s="132" t="s">
        <v>17314</v>
      </c>
      <c r="H204" s="132" t="s">
        <v>17322</v>
      </c>
      <c r="I204" s="132" t="s">
        <v>16771</v>
      </c>
      <c r="J204" s="132" t="s">
        <v>17102</v>
      </c>
      <c r="K204" s="132">
        <v>0.9</v>
      </c>
      <c r="L204" s="132" t="s">
        <v>17102</v>
      </c>
      <c r="M204" s="132" t="s">
        <v>17102</v>
      </c>
      <c r="N204" s="132" t="s">
        <v>17102</v>
      </c>
      <c r="O204" s="187"/>
      <c r="P204" s="187"/>
      <c r="Q204" s="187"/>
      <c r="R204" s="187"/>
      <c r="S204" s="187"/>
      <c r="T204" s="187"/>
    </row>
    <row r="205" spans="1:20" s="201" customFormat="1" ht="13.15" customHeight="1" x14ac:dyDescent="0.2">
      <c r="A205" s="186" t="s">
        <v>1285</v>
      </c>
      <c r="B205" s="132" t="s">
        <v>17068</v>
      </c>
      <c r="C205" s="132">
        <v>56037</v>
      </c>
      <c r="D205" s="132" t="s">
        <v>17092</v>
      </c>
      <c r="E205" s="132" t="s">
        <v>17093</v>
      </c>
      <c r="F205" s="132">
        <v>10200603</v>
      </c>
      <c r="G205" s="132" t="s">
        <v>17314</v>
      </c>
      <c r="H205" s="132" t="s">
        <v>17323</v>
      </c>
      <c r="I205" s="132" t="s">
        <v>14778</v>
      </c>
      <c r="J205" s="132">
        <v>1.3</v>
      </c>
      <c r="K205" s="132" t="s">
        <v>17102</v>
      </c>
      <c r="L205" s="132">
        <v>0.3</v>
      </c>
      <c r="M205" s="132" t="s">
        <v>17102</v>
      </c>
      <c r="N205" s="132" t="s">
        <v>17102</v>
      </c>
      <c r="O205" s="187"/>
      <c r="P205" s="187"/>
      <c r="Q205" s="187"/>
      <c r="R205" s="187"/>
      <c r="S205" s="187"/>
      <c r="T205" s="187"/>
    </row>
    <row r="206" spans="1:20" s="201" customFormat="1" ht="13.15" customHeight="1" x14ac:dyDescent="0.2">
      <c r="A206" s="186" t="s">
        <v>1285</v>
      </c>
      <c r="B206" s="132" t="s">
        <v>17068</v>
      </c>
      <c r="C206" s="132">
        <v>56037</v>
      </c>
      <c r="D206" s="132" t="s">
        <v>17092</v>
      </c>
      <c r="E206" s="132" t="s">
        <v>17093</v>
      </c>
      <c r="F206" s="132">
        <v>20200253</v>
      </c>
      <c r="G206" s="132" t="s">
        <v>17314</v>
      </c>
      <c r="H206" s="132" t="s">
        <v>17324</v>
      </c>
      <c r="I206" s="132" t="s">
        <v>14789</v>
      </c>
      <c r="J206" s="132">
        <v>3.2</v>
      </c>
      <c r="K206" s="132">
        <v>1</v>
      </c>
      <c r="L206" s="132">
        <v>1.3</v>
      </c>
      <c r="M206" s="132" t="s">
        <v>17102</v>
      </c>
      <c r="N206" s="132" t="s">
        <v>17102</v>
      </c>
      <c r="O206" s="187"/>
      <c r="P206" s="187"/>
      <c r="Q206" s="187"/>
      <c r="R206" s="187"/>
      <c r="S206" s="187"/>
      <c r="T206" s="187"/>
    </row>
    <row r="207" spans="1:20" s="201" customFormat="1" ht="13.15" customHeight="1" x14ac:dyDescent="0.2">
      <c r="A207" s="186" t="s">
        <v>1285</v>
      </c>
      <c r="B207" s="132" t="s">
        <v>17068</v>
      </c>
      <c r="C207" s="132">
        <v>56037</v>
      </c>
      <c r="D207" s="132" t="s">
        <v>17092</v>
      </c>
      <c r="E207" s="132" t="s">
        <v>17093</v>
      </c>
      <c r="F207" s="132">
        <v>20200253</v>
      </c>
      <c r="G207" s="132" t="s">
        <v>17314</v>
      </c>
      <c r="H207" s="132" t="s">
        <v>17325</v>
      </c>
      <c r="I207" s="132" t="s">
        <v>14789</v>
      </c>
      <c r="J207" s="132">
        <v>0.5</v>
      </c>
      <c r="K207" s="132">
        <v>0</v>
      </c>
      <c r="L207" s="132">
        <v>0</v>
      </c>
      <c r="M207" s="132" t="s">
        <v>17102</v>
      </c>
      <c r="N207" s="132" t="s">
        <v>17102</v>
      </c>
      <c r="O207" s="187"/>
      <c r="P207" s="187"/>
      <c r="Q207" s="187"/>
      <c r="R207" s="187"/>
      <c r="S207" s="187"/>
      <c r="T207" s="187"/>
    </row>
    <row r="208" spans="1:20" s="201" customFormat="1" ht="13.15" customHeight="1" x14ac:dyDescent="0.2">
      <c r="A208" s="186" t="s">
        <v>1285</v>
      </c>
      <c r="B208" s="132" t="s">
        <v>17068</v>
      </c>
      <c r="C208" s="132">
        <v>56037</v>
      </c>
      <c r="D208" s="132" t="s">
        <v>17092</v>
      </c>
      <c r="E208" s="132" t="s">
        <v>17093</v>
      </c>
      <c r="F208" s="132">
        <v>20200201</v>
      </c>
      <c r="G208" s="132" t="s">
        <v>17314</v>
      </c>
      <c r="H208" s="132" t="s">
        <v>17326</v>
      </c>
      <c r="I208" s="132" t="s">
        <v>14789</v>
      </c>
      <c r="J208" s="132">
        <v>34.9</v>
      </c>
      <c r="K208" s="132" t="s">
        <v>17102</v>
      </c>
      <c r="L208" s="132">
        <v>7.7</v>
      </c>
      <c r="M208" s="132" t="s">
        <v>17102</v>
      </c>
      <c r="N208" s="132" t="s">
        <v>17102</v>
      </c>
      <c r="O208" s="187"/>
      <c r="P208" s="187"/>
      <c r="Q208" s="187"/>
      <c r="R208" s="187"/>
      <c r="S208" s="187"/>
      <c r="T208" s="187"/>
    </row>
    <row r="209" spans="1:20" s="201" customFormat="1" ht="13.15" customHeight="1" x14ac:dyDescent="0.2">
      <c r="A209" s="186" t="s">
        <v>1285</v>
      </c>
      <c r="B209" s="132" t="s">
        <v>17068</v>
      </c>
      <c r="C209" s="132">
        <v>56037</v>
      </c>
      <c r="D209" s="132" t="s">
        <v>17092</v>
      </c>
      <c r="E209" s="132" t="s">
        <v>17093</v>
      </c>
      <c r="F209" s="132">
        <v>20200253</v>
      </c>
      <c r="G209" s="132" t="s">
        <v>17314</v>
      </c>
      <c r="H209" s="132" t="s">
        <v>17327</v>
      </c>
      <c r="I209" s="132" t="s">
        <v>14789</v>
      </c>
      <c r="J209" s="132">
        <v>0</v>
      </c>
      <c r="K209" s="132">
        <v>0</v>
      </c>
      <c r="L209" s="132">
        <v>0</v>
      </c>
      <c r="M209" s="132" t="s">
        <v>17102</v>
      </c>
      <c r="N209" s="132" t="s">
        <v>17102</v>
      </c>
      <c r="O209" s="187"/>
      <c r="P209" s="187"/>
      <c r="Q209" s="187"/>
      <c r="R209" s="187"/>
      <c r="S209" s="187"/>
      <c r="T209" s="187"/>
    </row>
    <row r="210" spans="1:20" s="201" customFormat="1" ht="13.15" customHeight="1" x14ac:dyDescent="0.2">
      <c r="A210" s="186" t="s">
        <v>1285</v>
      </c>
      <c r="B210" s="132" t="s">
        <v>17068</v>
      </c>
      <c r="C210" s="132">
        <v>56037</v>
      </c>
      <c r="D210" s="132" t="s">
        <v>17092</v>
      </c>
      <c r="E210" s="132" t="s">
        <v>17093</v>
      </c>
      <c r="F210" s="132">
        <v>20200253</v>
      </c>
      <c r="G210" s="132" t="s">
        <v>17314</v>
      </c>
      <c r="H210" s="132" t="s">
        <v>17328</v>
      </c>
      <c r="I210" s="132" t="s">
        <v>14789</v>
      </c>
      <c r="J210" s="132">
        <v>0.2</v>
      </c>
      <c r="K210" s="132">
        <v>0</v>
      </c>
      <c r="L210" s="132">
        <v>0.1</v>
      </c>
      <c r="M210" s="132" t="s">
        <v>17102</v>
      </c>
      <c r="N210" s="132" t="s">
        <v>17102</v>
      </c>
      <c r="O210" s="187"/>
      <c r="P210" s="187"/>
      <c r="Q210" s="187"/>
      <c r="R210" s="187"/>
      <c r="S210" s="187"/>
      <c r="T210" s="187"/>
    </row>
    <row r="211" spans="1:20" s="201" customFormat="1" ht="13.15" customHeight="1" x14ac:dyDescent="0.2">
      <c r="A211" s="186" t="s">
        <v>1285</v>
      </c>
      <c r="B211" s="132" t="s">
        <v>17068</v>
      </c>
      <c r="C211" s="132">
        <v>56037</v>
      </c>
      <c r="D211" s="132" t="s">
        <v>17092</v>
      </c>
      <c r="E211" s="132" t="s">
        <v>17093</v>
      </c>
      <c r="F211" s="132">
        <v>31000404</v>
      </c>
      <c r="G211" s="132" t="s">
        <v>17314</v>
      </c>
      <c r="H211" s="132" t="s">
        <v>17329</v>
      </c>
      <c r="I211" s="132" t="s">
        <v>14778</v>
      </c>
      <c r="J211" s="132">
        <v>0.4</v>
      </c>
      <c r="K211" s="132" t="s">
        <v>17102</v>
      </c>
      <c r="L211" s="132" t="s">
        <v>17102</v>
      </c>
      <c r="M211" s="132" t="s">
        <v>17102</v>
      </c>
      <c r="N211" s="132" t="s">
        <v>17102</v>
      </c>
      <c r="O211" s="187"/>
      <c r="P211" s="187"/>
      <c r="Q211" s="187"/>
      <c r="R211" s="187"/>
      <c r="S211" s="187"/>
      <c r="T211" s="187"/>
    </row>
    <row r="212" spans="1:20" s="201" customFormat="1" ht="13.15" customHeight="1" x14ac:dyDescent="0.2">
      <c r="A212" s="186" t="s">
        <v>1285</v>
      </c>
      <c r="B212" s="132" t="s">
        <v>17068</v>
      </c>
      <c r="C212" s="132">
        <v>56037</v>
      </c>
      <c r="D212" s="132" t="s">
        <v>17092</v>
      </c>
      <c r="E212" s="132" t="s">
        <v>17093</v>
      </c>
      <c r="F212" s="132">
        <v>20200201</v>
      </c>
      <c r="G212" s="132" t="s">
        <v>17314</v>
      </c>
      <c r="H212" s="132" t="s">
        <v>17330</v>
      </c>
      <c r="I212" s="132" t="s">
        <v>14789</v>
      </c>
      <c r="J212" s="132">
        <v>2.5</v>
      </c>
      <c r="K212" s="132" t="s">
        <v>17102</v>
      </c>
      <c r="L212" s="132">
        <v>2.4</v>
      </c>
      <c r="M212" s="132" t="s">
        <v>17102</v>
      </c>
      <c r="N212" s="132" t="s">
        <v>17102</v>
      </c>
      <c r="O212" s="187"/>
      <c r="P212" s="187"/>
      <c r="Q212" s="187"/>
      <c r="R212" s="187"/>
      <c r="S212" s="187"/>
      <c r="T212" s="187"/>
    </row>
    <row r="213" spans="1:20" s="201" customFormat="1" ht="13.15" customHeight="1" x14ac:dyDescent="0.2">
      <c r="A213" s="186" t="s">
        <v>1285</v>
      </c>
      <c r="B213" s="132" t="s">
        <v>17068</v>
      </c>
      <c r="C213" s="132">
        <v>56037</v>
      </c>
      <c r="D213" s="132" t="s">
        <v>17092</v>
      </c>
      <c r="E213" s="132" t="s">
        <v>17093</v>
      </c>
      <c r="F213" s="132">
        <v>20200201</v>
      </c>
      <c r="G213" s="132" t="s">
        <v>17314</v>
      </c>
      <c r="H213" s="132" t="s">
        <v>17331</v>
      </c>
      <c r="I213" s="132" t="s">
        <v>14789</v>
      </c>
      <c r="J213" s="132">
        <v>1.4</v>
      </c>
      <c r="K213" s="132" t="s">
        <v>17102</v>
      </c>
      <c r="L213" s="132">
        <v>1</v>
      </c>
      <c r="M213" s="132" t="s">
        <v>17102</v>
      </c>
      <c r="N213" s="132" t="s">
        <v>17102</v>
      </c>
      <c r="O213" s="187"/>
      <c r="P213" s="187"/>
      <c r="Q213" s="187"/>
      <c r="R213" s="187"/>
      <c r="S213" s="187"/>
      <c r="T213" s="187"/>
    </row>
    <row r="214" spans="1:20" s="201" customFormat="1" ht="13.15" customHeight="1" x14ac:dyDescent="0.2">
      <c r="A214" s="186" t="s">
        <v>1285</v>
      </c>
      <c r="B214" s="132" t="s">
        <v>17068</v>
      </c>
      <c r="C214" s="132">
        <v>56037</v>
      </c>
      <c r="D214" s="132" t="s">
        <v>17092</v>
      </c>
      <c r="E214" s="132" t="s">
        <v>17093</v>
      </c>
      <c r="F214" s="132">
        <v>20200201</v>
      </c>
      <c r="G214" s="132" t="s">
        <v>17314</v>
      </c>
      <c r="H214" s="132" t="s">
        <v>17332</v>
      </c>
      <c r="I214" s="132" t="s">
        <v>14789</v>
      </c>
      <c r="J214" s="132">
        <v>0.7</v>
      </c>
      <c r="K214" s="132" t="s">
        <v>17102</v>
      </c>
      <c r="L214" s="132">
        <v>0.5</v>
      </c>
      <c r="M214" s="132" t="s">
        <v>17102</v>
      </c>
      <c r="N214" s="132" t="s">
        <v>17102</v>
      </c>
      <c r="O214" s="187"/>
      <c r="P214" s="187"/>
      <c r="Q214" s="187"/>
      <c r="R214" s="187"/>
      <c r="S214" s="187"/>
      <c r="T214" s="187"/>
    </row>
    <row r="215" spans="1:20" s="201" customFormat="1" ht="13.15" customHeight="1" x14ac:dyDescent="0.2">
      <c r="A215" s="186" t="s">
        <v>1285</v>
      </c>
      <c r="B215" s="132" t="s">
        <v>17068</v>
      </c>
      <c r="C215" s="132">
        <v>56037</v>
      </c>
      <c r="D215" s="132" t="s">
        <v>17092</v>
      </c>
      <c r="E215" s="132" t="s">
        <v>17093</v>
      </c>
      <c r="F215" s="132">
        <v>20200201</v>
      </c>
      <c r="G215" s="132" t="s">
        <v>17314</v>
      </c>
      <c r="H215" s="132" t="s">
        <v>17333</v>
      </c>
      <c r="I215" s="132" t="s">
        <v>14789</v>
      </c>
      <c r="J215" s="132">
        <v>16.399999999999999</v>
      </c>
      <c r="K215" s="132" t="s">
        <v>17102</v>
      </c>
      <c r="L215" s="132">
        <v>2</v>
      </c>
      <c r="M215" s="132" t="s">
        <v>17102</v>
      </c>
      <c r="N215" s="132" t="s">
        <v>17102</v>
      </c>
      <c r="O215" s="187"/>
      <c r="P215" s="187"/>
      <c r="Q215" s="187"/>
      <c r="R215" s="187"/>
      <c r="S215" s="187"/>
      <c r="T215" s="187"/>
    </row>
    <row r="216" spans="1:20" s="201" customFormat="1" ht="13.15" customHeight="1" x14ac:dyDescent="0.2">
      <c r="A216" s="186" t="s">
        <v>1285</v>
      </c>
      <c r="B216" s="132" t="s">
        <v>17068</v>
      </c>
      <c r="C216" s="132">
        <v>56037</v>
      </c>
      <c r="D216" s="132" t="s">
        <v>17092</v>
      </c>
      <c r="E216" s="132" t="s">
        <v>17093</v>
      </c>
      <c r="F216" s="132">
        <v>31000404</v>
      </c>
      <c r="G216" s="132" t="s">
        <v>17314</v>
      </c>
      <c r="H216" s="132" t="s">
        <v>17334</v>
      </c>
      <c r="I216" s="132" t="s">
        <v>14778</v>
      </c>
      <c r="J216" s="132">
        <v>0.7</v>
      </c>
      <c r="K216" s="132" t="s">
        <v>17102</v>
      </c>
      <c r="L216" s="132">
        <v>0.1</v>
      </c>
      <c r="M216" s="132" t="s">
        <v>17102</v>
      </c>
      <c r="N216" s="132" t="s">
        <v>17102</v>
      </c>
      <c r="O216" s="187"/>
      <c r="P216" s="187"/>
      <c r="Q216" s="187"/>
      <c r="R216" s="187"/>
      <c r="S216" s="187"/>
      <c r="T216" s="187"/>
    </row>
    <row r="217" spans="1:20" s="201" customFormat="1" ht="13.15" customHeight="1" x14ac:dyDescent="0.2">
      <c r="A217" s="186" t="s">
        <v>1285</v>
      </c>
      <c r="B217" s="132" t="s">
        <v>17068</v>
      </c>
      <c r="C217" s="132">
        <v>56037</v>
      </c>
      <c r="D217" s="132" t="s">
        <v>17092</v>
      </c>
      <c r="E217" s="132" t="s">
        <v>17093</v>
      </c>
      <c r="F217" s="132">
        <v>20200253</v>
      </c>
      <c r="G217" s="132" t="s">
        <v>17314</v>
      </c>
      <c r="H217" s="132" t="s">
        <v>17335</v>
      </c>
      <c r="I217" s="132" t="s">
        <v>14789</v>
      </c>
      <c r="J217" s="132">
        <v>0.1</v>
      </c>
      <c r="K217" s="132" t="s">
        <v>17102</v>
      </c>
      <c r="L217" s="132" t="s">
        <v>17102</v>
      </c>
      <c r="M217" s="132" t="s">
        <v>17102</v>
      </c>
      <c r="N217" s="132" t="s">
        <v>17102</v>
      </c>
      <c r="O217" s="187"/>
      <c r="P217" s="187"/>
      <c r="Q217" s="187"/>
      <c r="R217" s="187"/>
      <c r="S217" s="187"/>
      <c r="T217" s="187"/>
    </row>
    <row r="218" spans="1:20" s="201" customFormat="1" ht="13.15" customHeight="1" x14ac:dyDescent="0.2">
      <c r="A218" s="186" t="s">
        <v>1285</v>
      </c>
      <c r="B218" s="132" t="s">
        <v>17068</v>
      </c>
      <c r="C218" s="132">
        <v>56037</v>
      </c>
      <c r="D218" s="132" t="s">
        <v>17092</v>
      </c>
      <c r="E218" s="132" t="s">
        <v>17093</v>
      </c>
      <c r="F218" s="132">
        <v>20200253</v>
      </c>
      <c r="G218" s="132" t="s">
        <v>17314</v>
      </c>
      <c r="H218" s="132" t="s">
        <v>17328</v>
      </c>
      <c r="I218" s="132" t="s">
        <v>14789</v>
      </c>
      <c r="J218" s="132">
        <v>0</v>
      </c>
      <c r="K218" s="132" t="s">
        <v>17102</v>
      </c>
      <c r="L218" s="132">
        <v>0</v>
      </c>
      <c r="M218" s="132" t="s">
        <v>17102</v>
      </c>
      <c r="N218" s="132" t="s">
        <v>17102</v>
      </c>
      <c r="O218" s="187"/>
      <c r="P218" s="187"/>
      <c r="Q218" s="187"/>
      <c r="R218" s="187"/>
      <c r="S218" s="187"/>
      <c r="T218" s="187"/>
    </row>
    <row r="219" spans="1:20" s="201" customFormat="1" ht="13.15" customHeight="1" x14ac:dyDescent="0.2">
      <c r="A219" s="186" t="s">
        <v>1285</v>
      </c>
      <c r="B219" s="132" t="s">
        <v>17068</v>
      </c>
      <c r="C219" s="132">
        <v>56037</v>
      </c>
      <c r="D219" s="132" t="s">
        <v>17092</v>
      </c>
      <c r="E219" s="132" t="s">
        <v>17093</v>
      </c>
      <c r="F219" s="132">
        <v>31000404</v>
      </c>
      <c r="G219" s="132" t="s">
        <v>17314</v>
      </c>
      <c r="H219" s="132" t="s">
        <v>17336</v>
      </c>
      <c r="I219" s="132" t="s">
        <v>14778</v>
      </c>
      <c r="J219" s="132">
        <v>0.1</v>
      </c>
      <c r="K219" s="132" t="s">
        <v>17102</v>
      </c>
      <c r="L219" s="132" t="s">
        <v>17102</v>
      </c>
      <c r="M219" s="132" t="s">
        <v>17102</v>
      </c>
      <c r="N219" s="132" t="s">
        <v>17102</v>
      </c>
      <c r="O219" s="187"/>
      <c r="P219" s="187"/>
      <c r="Q219" s="187"/>
      <c r="R219" s="187"/>
      <c r="S219" s="187"/>
      <c r="T219" s="187"/>
    </row>
    <row r="220" spans="1:20" s="201" customFormat="1" ht="13.15" customHeight="1" x14ac:dyDescent="0.2">
      <c r="A220" s="186" t="s">
        <v>1285</v>
      </c>
      <c r="B220" s="132" t="s">
        <v>17068</v>
      </c>
      <c r="C220" s="132">
        <v>56037</v>
      </c>
      <c r="D220" s="132" t="s">
        <v>17092</v>
      </c>
      <c r="E220" s="132" t="s">
        <v>17093</v>
      </c>
      <c r="F220" s="132">
        <v>20200201</v>
      </c>
      <c r="G220" s="132" t="s">
        <v>17314</v>
      </c>
      <c r="H220" s="132" t="s">
        <v>17337</v>
      </c>
      <c r="I220" s="132" t="s">
        <v>14789</v>
      </c>
      <c r="J220" s="132">
        <v>5.6</v>
      </c>
      <c r="K220" s="132" t="s">
        <v>17102</v>
      </c>
      <c r="L220" s="132">
        <v>3.6</v>
      </c>
      <c r="M220" s="132" t="s">
        <v>17102</v>
      </c>
      <c r="N220" s="132" t="s">
        <v>17102</v>
      </c>
      <c r="O220" s="187"/>
      <c r="P220" s="187"/>
      <c r="Q220" s="187"/>
      <c r="R220" s="187"/>
      <c r="S220" s="187"/>
      <c r="T220" s="187"/>
    </row>
    <row r="221" spans="1:20" s="201" customFormat="1" ht="13.15" customHeight="1" x14ac:dyDescent="0.2">
      <c r="A221" s="186" t="s">
        <v>1285</v>
      </c>
      <c r="B221" s="132" t="s">
        <v>17068</v>
      </c>
      <c r="C221" s="132">
        <v>56037</v>
      </c>
      <c r="D221" s="132" t="s">
        <v>17092</v>
      </c>
      <c r="E221" s="132" t="s">
        <v>17093</v>
      </c>
      <c r="F221" s="132">
        <v>20200201</v>
      </c>
      <c r="G221" s="132" t="s">
        <v>17314</v>
      </c>
      <c r="H221" s="132" t="s">
        <v>17337</v>
      </c>
      <c r="I221" s="132" t="s">
        <v>14789</v>
      </c>
      <c r="J221" s="132">
        <v>5.9</v>
      </c>
      <c r="K221" s="132" t="s">
        <v>17102</v>
      </c>
      <c r="L221" s="132">
        <v>3.9</v>
      </c>
      <c r="M221" s="132" t="s">
        <v>17102</v>
      </c>
      <c r="N221" s="132" t="s">
        <v>17102</v>
      </c>
      <c r="O221" s="187"/>
      <c r="P221" s="187"/>
      <c r="Q221" s="187"/>
      <c r="R221" s="187"/>
      <c r="S221" s="187"/>
      <c r="T221" s="187"/>
    </row>
    <row r="222" spans="1:20" s="201" customFormat="1" ht="13.15" customHeight="1" x14ac:dyDescent="0.2">
      <c r="A222" s="186" t="s">
        <v>1285</v>
      </c>
      <c r="B222" s="132" t="s">
        <v>17068</v>
      </c>
      <c r="C222" s="132">
        <v>56037</v>
      </c>
      <c r="D222" s="132" t="s">
        <v>17092</v>
      </c>
      <c r="E222" s="132" t="s">
        <v>17093</v>
      </c>
      <c r="F222" s="132">
        <v>20200201</v>
      </c>
      <c r="G222" s="132" t="s">
        <v>17314</v>
      </c>
      <c r="H222" s="132" t="s">
        <v>17338</v>
      </c>
      <c r="I222" s="132" t="s">
        <v>14789</v>
      </c>
      <c r="J222" s="132">
        <v>29.4</v>
      </c>
      <c r="K222" s="132" t="s">
        <v>17102</v>
      </c>
      <c r="L222" s="132">
        <v>2.5</v>
      </c>
      <c r="M222" s="132" t="s">
        <v>17102</v>
      </c>
      <c r="N222" s="132" t="s">
        <v>17102</v>
      </c>
      <c r="O222" s="187"/>
      <c r="P222" s="187"/>
      <c r="Q222" s="187"/>
      <c r="R222" s="187"/>
      <c r="S222" s="187"/>
      <c r="T222" s="187"/>
    </row>
    <row r="223" spans="1:20" s="201" customFormat="1" ht="13.15" customHeight="1" x14ac:dyDescent="0.2">
      <c r="A223" s="186" t="s">
        <v>1285</v>
      </c>
      <c r="B223" s="132" t="s">
        <v>17068</v>
      </c>
      <c r="C223" s="132">
        <v>56037</v>
      </c>
      <c r="D223" s="132" t="s">
        <v>17092</v>
      </c>
      <c r="E223" s="132" t="s">
        <v>17093</v>
      </c>
      <c r="F223" s="132">
        <v>20200253</v>
      </c>
      <c r="G223" s="132" t="s">
        <v>17314</v>
      </c>
      <c r="H223" s="132" t="s">
        <v>17116</v>
      </c>
      <c r="I223" s="132" t="s">
        <v>14789</v>
      </c>
      <c r="J223" s="132">
        <v>0</v>
      </c>
      <c r="K223" s="132">
        <v>0</v>
      </c>
      <c r="L223" s="132">
        <v>0</v>
      </c>
      <c r="M223" s="132" t="s">
        <v>17102</v>
      </c>
      <c r="N223" s="132" t="s">
        <v>17102</v>
      </c>
      <c r="O223" s="187"/>
      <c r="P223" s="187"/>
      <c r="Q223" s="187"/>
      <c r="R223" s="187"/>
      <c r="S223" s="187"/>
      <c r="T223" s="187"/>
    </row>
    <row r="224" spans="1:20" s="201" customFormat="1" ht="13.15" customHeight="1" x14ac:dyDescent="0.2">
      <c r="A224" s="186" t="s">
        <v>1285</v>
      </c>
      <c r="B224" s="132" t="s">
        <v>17068</v>
      </c>
      <c r="C224" s="132">
        <v>56037</v>
      </c>
      <c r="D224" s="132" t="s">
        <v>17092</v>
      </c>
      <c r="E224" s="132" t="s">
        <v>17093</v>
      </c>
      <c r="F224" s="132">
        <v>31000404</v>
      </c>
      <c r="G224" s="132" t="s">
        <v>17314</v>
      </c>
      <c r="H224" s="132" t="s">
        <v>17339</v>
      </c>
      <c r="I224" s="132" t="s">
        <v>14778</v>
      </c>
      <c r="J224" s="132">
        <v>0.2</v>
      </c>
      <c r="K224" s="132" t="s">
        <v>17102</v>
      </c>
      <c r="L224" s="132">
        <v>0.2</v>
      </c>
      <c r="M224" s="132" t="s">
        <v>17102</v>
      </c>
      <c r="N224" s="132" t="s">
        <v>17102</v>
      </c>
      <c r="O224" s="187"/>
      <c r="P224" s="187"/>
      <c r="Q224" s="187"/>
      <c r="R224" s="187"/>
      <c r="S224" s="187"/>
      <c r="T224" s="187"/>
    </row>
    <row r="225" spans="1:20" s="201" customFormat="1" ht="13.15" customHeight="1" x14ac:dyDescent="0.2">
      <c r="A225" s="186" t="s">
        <v>1285</v>
      </c>
      <c r="B225" s="132" t="s">
        <v>17068</v>
      </c>
      <c r="C225" s="132">
        <v>56037</v>
      </c>
      <c r="D225" s="132" t="s">
        <v>17092</v>
      </c>
      <c r="E225" s="132" t="s">
        <v>17093</v>
      </c>
      <c r="F225" s="132">
        <v>20200201</v>
      </c>
      <c r="G225" s="132" t="s">
        <v>17314</v>
      </c>
      <c r="H225" s="132" t="s">
        <v>17127</v>
      </c>
      <c r="I225" s="132" t="s">
        <v>14789</v>
      </c>
      <c r="J225" s="132">
        <v>10.4</v>
      </c>
      <c r="K225" s="132">
        <v>13</v>
      </c>
      <c r="L225" s="132">
        <v>1</v>
      </c>
      <c r="M225" s="132" t="s">
        <v>17102</v>
      </c>
      <c r="N225" s="132" t="s">
        <v>17102</v>
      </c>
      <c r="O225" s="187"/>
      <c r="P225" s="187"/>
      <c r="Q225" s="187"/>
      <c r="R225" s="187"/>
      <c r="S225" s="187"/>
      <c r="T225" s="187"/>
    </row>
    <row r="226" spans="1:20" s="201" customFormat="1" ht="13.15" customHeight="1" x14ac:dyDescent="0.2">
      <c r="A226" s="186" t="s">
        <v>1285</v>
      </c>
      <c r="B226" s="132" t="s">
        <v>17068</v>
      </c>
      <c r="C226" s="132">
        <v>56037</v>
      </c>
      <c r="D226" s="132" t="s">
        <v>17092</v>
      </c>
      <c r="E226" s="132" t="s">
        <v>17093</v>
      </c>
      <c r="F226" s="132">
        <v>31000203</v>
      </c>
      <c r="G226" s="132" t="s">
        <v>17314</v>
      </c>
      <c r="H226" s="132" t="s">
        <v>17340</v>
      </c>
      <c r="I226" s="132" t="s">
        <v>14789</v>
      </c>
      <c r="J226" s="132">
        <v>0</v>
      </c>
      <c r="K226" s="132">
        <v>0</v>
      </c>
      <c r="L226" s="132">
        <v>0</v>
      </c>
      <c r="M226" s="132" t="s">
        <v>17102</v>
      </c>
      <c r="N226" s="132" t="s">
        <v>17102</v>
      </c>
      <c r="O226" s="187"/>
      <c r="P226" s="187"/>
      <c r="Q226" s="187"/>
      <c r="R226" s="187"/>
      <c r="S226" s="187"/>
      <c r="T226" s="187"/>
    </row>
    <row r="227" spans="1:20" s="201" customFormat="1" ht="13.15" customHeight="1" x14ac:dyDescent="0.2">
      <c r="A227" s="186" t="s">
        <v>1285</v>
      </c>
      <c r="B227" s="132" t="s">
        <v>17068</v>
      </c>
      <c r="C227" s="132">
        <v>56037</v>
      </c>
      <c r="D227" s="132" t="s">
        <v>17092</v>
      </c>
      <c r="E227" s="132" t="s">
        <v>17093</v>
      </c>
      <c r="F227" s="132">
        <v>20200202</v>
      </c>
      <c r="G227" s="132" t="s">
        <v>17341</v>
      </c>
      <c r="H227" s="132" t="s">
        <v>17342</v>
      </c>
      <c r="I227" s="132" t="s">
        <v>14789</v>
      </c>
      <c r="J227" s="132">
        <v>30.5</v>
      </c>
      <c r="K227" s="132">
        <v>1</v>
      </c>
      <c r="L227" s="132">
        <v>26.7</v>
      </c>
      <c r="M227" s="132" t="s">
        <v>17102</v>
      </c>
      <c r="N227" s="132" t="s">
        <v>17102</v>
      </c>
      <c r="O227" s="187"/>
      <c r="P227" s="187"/>
      <c r="Q227" s="187"/>
      <c r="R227" s="187"/>
      <c r="S227" s="187"/>
      <c r="T227" s="187"/>
    </row>
    <row r="228" spans="1:20" s="201" customFormat="1" ht="13.15" customHeight="1" x14ac:dyDescent="0.2">
      <c r="A228" s="186" t="s">
        <v>1285</v>
      </c>
      <c r="B228" s="132" t="s">
        <v>17068</v>
      </c>
      <c r="C228" s="132">
        <v>56037</v>
      </c>
      <c r="D228" s="132" t="s">
        <v>17092</v>
      </c>
      <c r="E228" s="132" t="s">
        <v>17093</v>
      </c>
      <c r="F228" s="132">
        <v>20200202</v>
      </c>
      <c r="G228" s="132" t="s">
        <v>17341</v>
      </c>
      <c r="H228" s="132" t="s">
        <v>17343</v>
      </c>
      <c r="I228" s="132" t="s">
        <v>14789</v>
      </c>
      <c r="J228" s="132">
        <v>0</v>
      </c>
      <c r="K228" s="132">
        <v>0</v>
      </c>
      <c r="L228" s="132">
        <v>0</v>
      </c>
      <c r="M228" s="132" t="s">
        <v>17102</v>
      </c>
      <c r="N228" s="132" t="s">
        <v>17102</v>
      </c>
      <c r="O228" s="187"/>
      <c r="P228" s="187"/>
      <c r="Q228" s="187"/>
      <c r="R228" s="187"/>
      <c r="S228" s="187"/>
      <c r="T228" s="187"/>
    </row>
    <row r="229" spans="1:20" s="201" customFormat="1" ht="13.15" customHeight="1" x14ac:dyDescent="0.2">
      <c r="A229" s="186" t="s">
        <v>1285</v>
      </c>
      <c r="B229" s="132" t="s">
        <v>17068</v>
      </c>
      <c r="C229" s="132">
        <v>56037</v>
      </c>
      <c r="D229" s="132" t="s">
        <v>17092</v>
      </c>
      <c r="E229" s="132" t="s">
        <v>17093</v>
      </c>
      <c r="F229" s="132">
        <v>20200202</v>
      </c>
      <c r="G229" s="132" t="s">
        <v>17341</v>
      </c>
      <c r="H229" s="132" t="s">
        <v>17344</v>
      </c>
      <c r="I229" s="132" t="s">
        <v>14789</v>
      </c>
      <c r="J229" s="132">
        <v>40.6</v>
      </c>
      <c r="K229" s="132">
        <v>1.3</v>
      </c>
      <c r="L229" s="132">
        <v>35.5</v>
      </c>
      <c r="M229" s="132" t="s">
        <v>17102</v>
      </c>
      <c r="N229" s="132" t="s">
        <v>17102</v>
      </c>
      <c r="O229" s="187"/>
      <c r="P229" s="187"/>
      <c r="Q229" s="187"/>
      <c r="R229" s="187"/>
      <c r="S229" s="187"/>
      <c r="T229" s="187"/>
    </row>
    <row r="230" spans="1:20" s="201" customFormat="1" ht="13.15" customHeight="1" x14ac:dyDescent="0.2">
      <c r="A230" s="186" t="s">
        <v>1285</v>
      </c>
      <c r="B230" s="132" t="s">
        <v>17068</v>
      </c>
      <c r="C230" s="132">
        <v>56037</v>
      </c>
      <c r="D230" s="132" t="s">
        <v>17092</v>
      </c>
      <c r="E230" s="132" t="s">
        <v>17093</v>
      </c>
      <c r="F230" s="132">
        <v>20100202</v>
      </c>
      <c r="G230" s="132" t="s">
        <v>17341</v>
      </c>
      <c r="H230" s="132" t="s">
        <v>17345</v>
      </c>
      <c r="I230" s="132" t="s">
        <v>14789</v>
      </c>
      <c r="J230" s="132">
        <v>2.5</v>
      </c>
      <c r="K230" s="132">
        <v>0.1</v>
      </c>
      <c r="L230" s="132">
        <v>0.1</v>
      </c>
      <c r="M230" s="132" t="s">
        <v>17102</v>
      </c>
      <c r="N230" s="132" t="s">
        <v>17102</v>
      </c>
      <c r="O230" s="187"/>
      <c r="P230" s="187"/>
      <c r="Q230" s="187"/>
      <c r="R230" s="187"/>
      <c r="S230" s="187"/>
      <c r="T230" s="187"/>
    </row>
    <row r="231" spans="1:20" s="201" customFormat="1" ht="13.15" customHeight="1" x14ac:dyDescent="0.2">
      <c r="A231" s="186" t="s">
        <v>1285</v>
      </c>
      <c r="B231" s="132" t="s">
        <v>17068</v>
      </c>
      <c r="C231" s="132">
        <v>56037</v>
      </c>
      <c r="D231" s="132" t="s">
        <v>17092</v>
      </c>
      <c r="E231" s="132" t="s">
        <v>17093</v>
      </c>
      <c r="F231" s="132">
        <v>20100202</v>
      </c>
      <c r="G231" s="132" t="s">
        <v>17341</v>
      </c>
      <c r="H231" s="132" t="s">
        <v>17346</v>
      </c>
      <c r="I231" s="132" t="s">
        <v>14789</v>
      </c>
      <c r="J231" s="132">
        <v>20.100000000000001</v>
      </c>
      <c r="K231" s="132">
        <v>0.6</v>
      </c>
      <c r="L231" s="132">
        <v>1.2</v>
      </c>
      <c r="M231" s="132" t="s">
        <v>17102</v>
      </c>
      <c r="N231" s="132" t="s">
        <v>17102</v>
      </c>
      <c r="O231" s="187"/>
      <c r="P231" s="187"/>
      <c r="Q231" s="187"/>
      <c r="R231" s="187"/>
      <c r="S231" s="187"/>
      <c r="T231" s="187"/>
    </row>
    <row r="232" spans="1:20" s="201" customFormat="1" ht="13.15" customHeight="1" x14ac:dyDescent="0.2">
      <c r="A232" s="186" t="s">
        <v>1285</v>
      </c>
      <c r="B232" s="132" t="s">
        <v>17068</v>
      </c>
      <c r="C232" s="132">
        <v>56037</v>
      </c>
      <c r="D232" s="132" t="s">
        <v>17092</v>
      </c>
      <c r="E232" s="132" t="s">
        <v>17093</v>
      </c>
      <c r="F232" s="132">
        <v>31000404</v>
      </c>
      <c r="G232" s="132" t="s">
        <v>17341</v>
      </c>
      <c r="H232" s="132" t="s">
        <v>17347</v>
      </c>
      <c r="I232" s="132" t="s">
        <v>14778</v>
      </c>
      <c r="J232" s="132">
        <v>0.2</v>
      </c>
      <c r="K232" s="132" t="s">
        <v>17102</v>
      </c>
      <c r="L232" s="132">
        <v>0</v>
      </c>
      <c r="M232" s="132" t="s">
        <v>17102</v>
      </c>
      <c r="N232" s="132" t="s">
        <v>17102</v>
      </c>
      <c r="O232" s="187"/>
      <c r="P232" s="187"/>
      <c r="Q232" s="187"/>
      <c r="R232" s="187"/>
      <c r="S232" s="187"/>
      <c r="T232" s="187"/>
    </row>
    <row r="233" spans="1:20" s="201" customFormat="1" ht="13.15" customHeight="1" x14ac:dyDescent="0.2">
      <c r="A233" s="186" t="s">
        <v>1285</v>
      </c>
      <c r="B233" s="132" t="s">
        <v>17068</v>
      </c>
      <c r="C233" s="132">
        <v>56037</v>
      </c>
      <c r="D233" s="132" t="s">
        <v>17092</v>
      </c>
      <c r="E233" s="132" t="s">
        <v>17093</v>
      </c>
      <c r="F233" s="132">
        <v>31000304</v>
      </c>
      <c r="G233" s="132" t="s">
        <v>17341</v>
      </c>
      <c r="H233" s="132" t="s">
        <v>17348</v>
      </c>
      <c r="I233" s="132" t="s">
        <v>15125</v>
      </c>
      <c r="J233" s="132">
        <v>0.1</v>
      </c>
      <c r="K233" s="132" t="s">
        <v>17102</v>
      </c>
      <c r="L233" s="132">
        <v>0</v>
      </c>
      <c r="M233" s="132" t="s">
        <v>17102</v>
      </c>
      <c r="N233" s="132" t="s">
        <v>17102</v>
      </c>
      <c r="O233" s="187"/>
      <c r="P233" s="187"/>
      <c r="Q233" s="187"/>
      <c r="R233" s="187"/>
      <c r="S233" s="187"/>
      <c r="T233" s="187"/>
    </row>
    <row r="234" spans="1:20" s="201" customFormat="1" ht="13.15" customHeight="1" x14ac:dyDescent="0.2">
      <c r="A234" s="186" t="s">
        <v>1285</v>
      </c>
      <c r="B234" s="132" t="s">
        <v>17068</v>
      </c>
      <c r="C234" s="132">
        <v>56037</v>
      </c>
      <c r="D234" s="132" t="s">
        <v>17092</v>
      </c>
      <c r="E234" s="132" t="s">
        <v>17093</v>
      </c>
      <c r="F234" s="132">
        <v>31000304</v>
      </c>
      <c r="G234" s="132" t="s">
        <v>17341</v>
      </c>
      <c r="H234" s="132" t="s">
        <v>17349</v>
      </c>
      <c r="I234" s="132" t="s">
        <v>15125</v>
      </c>
      <c r="J234" s="132" t="s">
        <v>17102</v>
      </c>
      <c r="K234" s="132">
        <v>7.7</v>
      </c>
      <c r="L234" s="132" t="s">
        <v>17102</v>
      </c>
      <c r="M234" s="132" t="s">
        <v>17102</v>
      </c>
      <c r="N234" s="132" t="s">
        <v>17102</v>
      </c>
      <c r="O234" s="187"/>
      <c r="P234" s="187"/>
      <c r="Q234" s="187"/>
      <c r="R234" s="187"/>
      <c r="S234" s="187"/>
      <c r="T234" s="187"/>
    </row>
    <row r="235" spans="1:20" s="201" customFormat="1" ht="13.15" customHeight="1" x14ac:dyDescent="0.2">
      <c r="A235" s="186" t="s">
        <v>1285</v>
      </c>
      <c r="B235" s="132" t="s">
        <v>17068</v>
      </c>
      <c r="C235" s="132">
        <v>56037</v>
      </c>
      <c r="D235" s="132" t="s">
        <v>17092</v>
      </c>
      <c r="E235" s="132" t="s">
        <v>17093</v>
      </c>
      <c r="F235" s="132">
        <v>31000404</v>
      </c>
      <c r="G235" s="132" t="s">
        <v>17341</v>
      </c>
      <c r="H235" s="132" t="s">
        <v>17350</v>
      </c>
      <c r="I235" s="132" t="s">
        <v>14778</v>
      </c>
      <c r="J235" s="132">
        <v>0</v>
      </c>
      <c r="K235" s="132">
        <v>0</v>
      </c>
      <c r="L235" s="132">
        <v>0</v>
      </c>
      <c r="M235" s="132" t="s">
        <v>17102</v>
      </c>
      <c r="N235" s="132" t="s">
        <v>17102</v>
      </c>
      <c r="O235" s="187"/>
      <c r="P235" s="187"/>
      <c r="Q235" s="187"/>
      <c r="R235" s="187"/>
      <c r="S235" s="187"/>
      <c r="T235" s="187"/>
    </row>
    <row r="236" spans="1:20" s="201" customFormat="1" ht="13.15" customHeight="1" x14ac:dyDescent="0.2">
      <c r="A236" s="186" t="s">
        <v>1285</v>
      </c>
      <c r="B236" s="132" t="s">
        <v>17068</v>
      </c>
      <c r="C236" s="132">
        <v>56037</v>
      </c>
      <c r="D236" s="132" t="s">
        <v>17092</v>
      </c>
      <c r="E236" s="132" t="s">
        <v>17093</v>
      </c>
      <c r="F236" s="132">
        <v>40400154</v>
      </c>
      <c r="G236" s="132" t="s">
        <v>17351</v>
      </c>
      <c r="H236" s="132" t="s">
        <v>17352</v>
      </c>
      <c r="I236" s="132" t="s">
        <v>14778</v>
      </c>
      <c r="J236" s="132" t="s">
        <v>17102</v>
      </c>
      <c r="K236" s="132">
        <v>5.3</v>
      </c>
      <c r="L236" s="132" t="s">
        <v>17102</v>
      </c>
      <c r="M236" s="132" t="s">
        <v>17102</v>
      </c>
      <c r="N236" s="132" t="s">
        <v>17102</v>
      </c>
      <c r="O236" s="187"/>
      <c r="P236" s="187"/>
      <c r="Q236" s="187"/>
      <c r="R236" s="187"/>
      <c r="S236" s="187"/>
      <c r="T236" s="187"/>
    </row>
    <row r="237" spans="1:20" s="201" customFormat="1" ht="13.15" customHeight="1" x14ac:dyDescent="0.2">
      <c r="A237" s="186" t="s">
        <v>1285</v>
      </c>
      <c r="B237" s="132" t="s">
        <v>17068</v>
      </c>
      <c r="C237" s="132">
        <v>56037</v>
      </c>
      <c r="D237" s="132" t="s">
        <v>17092</v>
      </c>
      <c r="E237" s="132" t="s">
        <v>17093</v>
      </c>
      <c r="F237" s="132">
        <v>40400154</v>
      </c>
      <c r="G237" s="132" t="s">
        <v>17351</v>
      </c>
      <c r="H237" s="132" t="s">
        <v>17353</v>
      </c>
      <c r="I237" s="132" t="s">
        <v>14778</v>
      </c>
      <c r="J237" s="132" t="s">
        <v>17102</v>
      </c>
      <c r="K237" s="132">
        <v>5.3</v>
      </c>
      <c r="L237" s="132" t="s">
        <v>17102</v>
      </c>
      <c r="M237" s="132" t="s">
        <v>17102</v>
      </c>
      <c r="N237" s="132" t="s">
        <v>17102</v>
      </c>
      <c r="O237" s="187"/>
      <c r="P237" s="187"/>
      <c r="Q237" s="187"/>
      <c r="R237" s="187"/>
      <c r="S237" s="187"/>
      <c r="T237" s="187"/>
    </row>
    <row r="238" spans="1:20" s="201" customFormat="1" ht="13.15" customHeight="1" x14ac:dyDescent="0.2">
      <c r="A238" s="186" t="s">
        <v>1285</v>
      </c>
      <c r="B238" s="132" t="s">
        <v>17068</v>
      </c>
      <c r="C238" s="132">
        <v>56037</v>
      </c>
      <c r="D238" s="132" t="s">
        <v>17092</v>
      </c>
      <c r="E238" s="132" t="s">
        <v>17093</v>
      </c>
      <c r="F238" s="132">
        <v>40400154</v>
      </c>
      <c r="G238" s="132" t="s">
        <v>17351</v>
      </c>
      <c r="H238" s="132" t="s">
        <v>17354</v>
      </c>
      <c r="I238" s="132" t="s">
        <v>14778</v>
      </c>
      <c r="J238" s="132" t="s">
        <v>17102</v>
      </c>
      <c r="K238" s="132">
        <v>5.3</v>
      </c>
      <c r="L238" s="132" t="s">
        <v>17102</v>
      </c>
      <c r="M238" s="132" t="s">
        <v>17102</v>
      </c>
      <c r="N238" s="132" t="s">
        <v>17102</v>
      </c>
      <c r="O238" s="187"/>
      <c r="P238" s="187"/>
      <c r="Q238" s="187"/>
      <c r="R238" s="187"/>
      <c r="S238" s="187"/>
      <c r="T238" s="187"/>
    </row>
    <row r="239" spans="1:20" s="201" customFormat="1" ht="13.15" customHeight="1" x14ac:dyDescent="0.2">
      <c r="A239" s="186" t="s">
        <v>1285</v>
      </c>
      <c r="B239" s="132" t="s">
        <v>17068</v>
      </c>
      <c r="C239" s="132">
        <v>56037</v>
      </c>
      <c r="D239" s="132" t="s">
        <v>17092</v>
      </c>
      <c r="E239" s="132" t="s">
        <v>17093</v>
      </c>
      <c r="F239" s="132">
        <v>40400154</v>
      </c>
      <c r="G239" s="132" t="s">
        <v>17351</v>
      </c>
      <c r="H239" s="132" t="s">
        <v>17355</v>
      </c>
      <c r="I239" s="132" t="s">
        <v>14778</v>
      </c>
      <c r="J239" s="132" t="s">
        <v>17102</v>
      </c>
      <c r="K239" s="132">
        <v>5.3</v>
      </c>
      <c r="L239" s="132" t="s">
        <v>17102</v>
      </c>
      <c r="M239" s="132" t="s">
        <v>17102</v>
      </c>
      <c r="N239" s="132" t="s">
        <v>17102</v>
      </c>
      <c r="O239" s="187"/>
      <c r="P239" s="187"/>
      <c r="Q239" s="187"/>
      <c r="R239" s="187"/>
      <c r="S239" s="187"/>
      <c r="T239" s="187"/>
    </row>
    <row r="240" spans="1:20" s="201" customFormat="1" ht="13.15" customHeight="1" x14ac:dyDescent="0.2">
      <c r="A240" s="186" t="s">
        <v>1285</v>
      </c>
      <c r="B240" s="132" t="s">
        <v>17068</v>
      </c>
      <c r="C240" s="132">
        <v>56037</v>
      </c>
      <c r="D240" s="132" t="s">
        <v>17092</v>
      </c>
      <c r="E240" s="132" t="s">
        <v>17093</v>
      </c>
      <c r="F240" s="132">
        <v>30688801</v>
      </c>
      <c r="G240" s="132" t="s">
        <v>17351</v>
      </c>
      <c r="H240" s="132" t="s">
        <v>17356</v>
      </c>
      <c r="I240" s="132" t="s">
        <v>16289</v>
      </c>
      <c r="J240" s="132" t="s">
        <v>17102</v>
      </c>
      <c r="K240" s="132">
        <v>14.9</v>
      </c>
      <c r="L240" s="132" t="s">
        <v>17102</v>
      </c>
      <c r="M240" s="132" t="s">
        <v>17102</v>
      </c>
      <c r="N240" s="132" t="s">
        <v>17102</v>
      </c>
      <c r="O240" s="187"/>
      <c r="P240" s="187"/>
      <c r="Q240" s="187"/>
      <c r="R240" s="187"/>
      <c r="S240" s="187"/>
      <c r="T240" s="187"/>
    </row>
    <row r="241" spans="1:20" s="201" customFormat="1" ht="13.15" customHeight="1" x14ac:dyDescent="0.2">
      <c r="A241" s="186" t="s">
        <v>1285</v>
      </c>
      <c r="B241" s="132" t="s">
        <v>17068</v>
      </c>
      <c r="C241" s="132">
        <v>56037</v>
      </c>
      <c r="D241" s="132" t="s">
        <v>17092</v>
      </c>
      <c r="E241" s="132" t="s">
        <v>17093</v>
      </c>
      <c r="F241" s="132">
        <v>30688801</v>
      </c>
      <c r="G241" s="132" t="s">
        <v>17351</v>
      </c>
      <c r="H241" s="132" t="s">
        <v>17357</v>
      </c>
      <c r="I241" s="132" t="s">
        <v>16289</v>
      </c>
      <c r="J241" s="132" t="s">
        <v>17102</v>
      </c>
      <c r="K241" s="132">
        <v>3.7</v>
      </c>
      <c r="L241" s="132" t="s">
        <v>17102</v>
      </c>
      <c r="M241" s="132" t="s">
        <v>17102</v>
      </c>
      <c r="N241" s="132" t="s">
        <v>17102</v>
      </c>
      <c r="O241" s="187"/>
      <c r="P241" s="187"/>
      <c r="Q241" s="187"/>
      <c r="R241" s="187"/>
      <c r="S241" s="187"/>
      <c r="T241" s="187"/>
    </row>
    <row r="242" spans="1:20" s="201" customFormat="1" ht="13.15" customHeight="1" x14ac:dyDescent="0.2">
      <c r="A242" s="186" t="s">
        <v>1285</v>
      </c>
      <c r="B242" s="132" t="s">
        <v>17068</v>
      </c>
      <c r="C242" s="132">
        <v>56037</v>
      </c>
      <c r="D242" s="132" t="s">
        <v>17092</v>
      </c>
      <c r="E242" s="132" t="s">
        <v>17093</v>
      </c>
      <c r="F242" s="132">
        <v>40400312</v>
      </c>
      <c r="G242" s="132" t="s">
        <v>17358</v>
      </c>
      <c r="H242" s="132" t="s">
        <v>17359</v>
      </c>
      <c r="I242" s="132" t="s">
        <v>16771</v>
      </c>
      <c r="J242" s="132" t="s">
        <v>17102</v>
      </c>
      <c r="K242" s="132">
        <v>2.2000000000000002</v>
      </c>
      <c r="L242" s="132" t="s">
        <v>17102</v>
      </c>
      <c r="M242" s="132" t="s">
        <v>17102</v>
      </c>
      <c r="N242" s="132" t="s">
        <v>17102</v>
      </c>
      <c r="O242" s="187"/>
      <c r="P242" s="187"/>
      <c r="Q242" s="187"/>
      <c r="R242" s="187"/>
      <c r="S242" s="187"/>
      <c r="T242" s="187"/>
    </row>
    <row r="243" spans="1:20" s="201" customFormat="1" ht="13.15" customHeight="1" x14ac:dyDescent="0.2">
      <c r="A243" s="186" t="s">
        <v>1285</v>
      </c>
      <c r="B243" s="132" t="s">
        <v>17068</v>
      </c>
      <c r="C243" s="132">
        <v>56037</v>
      </c>
      <c r="D243" s="132" t="s">
        <v>17092</v>
      </c>
      <c r="E243" s="132" t="s">
        <v>17093</v>
      </c>
      <c r="F243" s="132">
        <v>40400312</v>
      </c>
      <c r="G243" s="132" t="s">
        <v>17358</v>
      </c>
      <c r="H243" s="132" t="s">
        <v>17360</v>
      </c>
      <c r="I243" s="132" t="s">
        <v>16771</v>
      </c>
      <c r="J243" s="132" t="s">
        <v>17102</v>
      </c>
      <c r="K243" s="132">
        <v>6</v>
      </c>
      <c r="L243" s="132" t="s">
        <v>17102</v>
      </c>
      <c r="M243" s="132" t="s">
        <v>17102</v>
      </c>
      <c r="N243" s="132" t="s">
        <v>17102</v>
      </c>
      <c r="O243" s="187"/>
      <c r="P243" s="187"/>
      <c r="Q243" s="187"/>
      <c r="R243" s="187"/>
      <c r="S243" s="187"/>
      <c r="T243" s="187"/>
    </row>
    <row r="244" spans="1:20" s="201" customFormat="1" ht="13.15" customHeight="1" x14ac:dyDescent="0.2">
      <c r="A244" s="186" t="s">
        <v>1285</v>
      </c>
      <c r="B244" s="132" t="s">
        <v>17068</v>
      </c>
      <c r="C244" s="132">
        <v>56037</v>
      </c>
      <c r="D244" s="132" t="s">
        <v>17092</v>
      </c>
      <c r="E244" s="132" t="s">
        <v>17093</v>
      </c>
      <c r="F244" s="132">
        <v>40400312</v>
      </c>
      <c r="G244" s="132" t="s">
        <v>17358</v>
      </c>
      <c r="H244" s="132" t="s">
        <v>17361</v>
      </c>
      <c r="I244" s="132" t="s">
        <v>16771</v>
      </c>
      <c r="J244" s="132" t="s">
        <v>17102</v>
      </c>
      <c r="K244" s="132">
        <v>2.8</v>
      </c>
      <c r="L244" s="132" t="s">
        <v>17102</v>
      </c>
      <c r="M244" s="132" t="s">
        <v>17102</v>
      </c>
      <c r="N244" s="132" t="s">
        <v>17102</v>
      </c>
      <c r="O244" s="187"/>
      <c r="P244" s="187"/>
      <c r="Q244" s="187"/>
      <c r="R244" s="187"/>
      <c r="S244" s="187"/>
      <c r="T244" s="187"/>
    </row>
    <row r="245" spans="1:20" s="201" customFormat="1" ht="13.15" customHeight="1" x14ac:dyDescent="0.2">
      <c r="A245" s="186" t="s">
        <v>1285</v>
      </c>
      <c r="B245" s="132" t="s">
        <v>17068</v>
      </c>
      <c r="C245" s="132">
        <v>56037</v>
      </c>
      <c r="D245" s="132" t="s">
        <v>17092</v>
      </c>
      <c r="E245" s="132" t="s">
        <v>17093</v>
      </c>
      <c r="F245" s="132">
        <v>40400312</v>
      </c>
      <c r="G245" s="132" t="s">
        <v>17358</v>
      </c>
      <c r="H245" s="132" t="s">
        <v>17362</v>
      </c>
      <c r="I245" s="132" t="s">
        <v>16771</v>
      </c>
      <c r="J245" s="132" t="s">
        <v>17102</v>
      </c>
      <c r="K245" s="132">
        <v>69</v>
      </c>
      <c r="L245" s="132" t="s">
        <v>17102</v>
      </c>
      <c r="M245" s="132" t="s">
        <v>17102</v>
      </c>
      <c r="N245" s="132" t="s">
        <v>17102</v>
      </c>
      <c r="O245" s="187"/>
      <c r="P245" s="187"/>
      <c r="Q245" s="187"/>
      <c r="R245" s="187"/>
      <c r="S245" s="187"/>
      <c r="T245" s="187"/>
    </row>
    <row r="246" spans="1:20" s="201" customFormat="1" ht="13.15" customHeight="1" x14ac:dyDescent="0.2">
      <c r="A246" s="186" t="s">
        <v>1285</v>
      </c>
      <c r="B246" s="132" t="s">
        <v>17068</v>
      </c>
      <c r="C246" s="132">
        <v>56037</v>
      </c>
      <c r="D246" s="132" t="s">
        <v>17092</v>
      </c>
      <c r="E246" s="132" t="s">
        <v>17093</v>
      </c>
      <c r="F246" s="132">
        <v>20200202</v>
      </c>
      <c r="G246" s="132" t="s">
        <v>17363</v>
      </c>
      <c r="H246" s="132" t="s">
        <v>17364</v>
      </c>
      <c r="I246" s="132" t="s">
        <v>14789</v>
      </c>
      <c r="J246" s="132">
        <v>48.9</v>
      </c>
      <c r="K246" s="132">
        <v>5.4</v>
      </c>
      <c r="L246" s="132" t="s">
        <v>17102</v>
      </c>
      <c r="M246" s="132" t="s">
        <v>17102</v>
      </c>
      <c r="N246" s="132" t="s">
        <v>17102</v>
      </c>
      <c r="O246" s="187"/>
      <c r="P246" s="187"/>
      <c r="Q246" s="187"/>
      <c r="R246" s="187"/>
      <c r="S246" s="187"/>
      <c r="T246" s="187"/>
    </row>
    <row r="247" spans="1:20" s="201" customFormat="1" ht="13.15" customHeight="1" x14ac:dyDescent="0.2">
      <c r="A247" s="186" t="s">
        <v>1285</v>
      </c>
      <c r="B247" s="132" t="s">
        <v>17068</v>
      </c>
      <c r="C247" s="132">
        <v>56037</v>
      </c>
      <c r="D247" s="132" t="s">
        <v>17092</v>
      </c>
      <c r="E247" s="132" t="s">
        <v>17093</v>
      </c>
      <c r="F247" s="132">
        <v>20200202</v>
      </c>
      <c r="G247" s="132" t="s">
        <v>17363</v>
      </c>
      <c r="H247" s="132" t="s">
        <v>17365</v>
      </c>
      <c r="I247" s="132" t="s">
        <v>14789</v>
      </c>
      <c r="J247" s="132">
        <v>58</v>
      </c>
      <c r="K247" s="132">
        <v>6.1</v>
      </c>
      <c r="L247" s="132">
        <v>15.7</v>
      </c>
      <c r="M247" s="132" t="s">
        <v>17102</v>
      </c>
      <c r="N247" s="132" t="s">
        <v>17102</v>
      </c>
      <c r="O247" s="187"/>
      <c r="P247" s="187"/>
      <c r="Q247" s="187"/>
      <c r="R247" s="187"/>
      <c r="S247" s="187"/>
      <c r="T247" s="187"/>
    </row>
    <row r="248" spans="1:20" s="201" customFormat="1" ht="13.15" customHeight="1" x14ac:dyDescent="0.2">
      <c r="A248" s="186" t="s">
        <v>1285</v>
      </c>
      <c r="B248" s="132" t="s">
        <v>17068</v>
      </c>
      <c r="C248" s="132">
        <v>56037</v>
      </c>
      <c r="D248" s="132" t="s">
        <v>17092</v>
      </c>
      <c r="E248" s="132" t="s">
        <v>17093</v>
      </c>
      <c r="F248" s="132">
        <v>20200202</v>
      </c>
      <c r="G248" s="132" t="s">
        <v>17363</v>
      </c>
      <c r="H248" s="132" t="s">
        <v>17366</v>
      </c>
      <c r="I248" s="132" t="s">
        <v>14789</v>
      </c>
      <c r="J248" s="132">
        <v>0.2</v>
      </c>
      <c r="K248" s="132" t="s">
        <v>17102</v>
      </c>
      <c r="L248" s="132" t="s">
        <v>17102</v>
      </c>
      <c r="M248" s="132" t="s">
        <v>17102</v>
      </c>
      <c r="N248" s="132" t="s">
        <v>17102</v>
      </c>
      <c r="O248" s="187"/>
      <c r="P248" s="187"/>
      <c r="Q248" s="187"/>
      <c r="R248" s="187"/>
      <c r="S248" s="187"/>
      <c r="T248" s="187"/>
    </row>
    <row r="249" spans="1:20" s="201" customFormat="1" ht="13.15" customHeight="1" x14ac:dyDescent="0.2">
      <c r="A249" s="186" t="s">
        <v>1285</v>
      </c>
      <c r="B249" s="132" t="s">
        <v>17068</v>
      </c>
      <c r="C249" s="132">
        <v>56037</v>
      </c>
      <c r="D249" s="132" t="s">
        <v>17092</v>
      </c>
      <c r="E249" s="132" t="s">
        <v>17093</v>
      </c>
      <c r="F249" s="132">
        <v>31088811</v>
      </c>
      <c r="G249" s="132" t="s">
        <v>17363</v>
      </c>
      <c r="H249" s="132" t="s">
        <v>17367</v>
      </c>
      <c r="I249" s="132" t="s">
        <v>12116</v>
      </c>
      <c r="J249" s="132" t="s">
        <v>17102</v>
      </c>
      <c r="K249" s="132">
        <v>4.9000000000000004</v>
      </c>
      <c r="L249" s="132" t="s">
        <v>17102</v>
      </c>
      <c r="M249" s="132" t="s">
        <v>17102</v>
      </c>
      <c r="N249" s="132" t="s">
        <v>17102</v>
      </c>
      <c r="O249" s="187"/>
      <c r="P249" s="187"/>
      <c r="Q249" s="187"/>
      <c r="R249" s="187"/>
      <c r="S249" s="187"/>
      <c r="T249" s="187"/>
    </row>
    <row r="250" spans="1:20" s="201" customFormat="1" ht="13.15" customHeight="1" x14ac:dyDescent="0.2">
      <c r="A250" s="186" t="s">
        <v>1285</v>
      </c>
      <c r="B250" s="132" t="s">
        <v>17068</v>
      </c>
      <c r="C250" s="132">
        <v>56037</v>
      </c>
      <c r="D250" s="132" t="s">
        <v>17092</v>
      </c>
      <c r="E250" s="132" t="s">
        <v>17093</v>
      </c>
      <c r="F250" s="132">
        <v>31000404</v>
      </c>
      <c r="G250" s="132" t="s">
        <v>17368</v>
      </c>
      <c r="H250" s="132" t="s">
        <v>17369</v>
      </c>
      <c r="I250" s="132" t="s">
        <v>14778</v>
      </c>
      <c r="J250" s="132">
        <v>1.8</v>
      </c>
      <c r="K250" s="132">
        <v>0.2</v>
      </c>
      <c r="L250" s="132">
        <v>0.4</v>
      </c>
      <c r="M250" s="132" t="s">
        <v>17102</v>
      </c>
      <c r="N250" s="132" t="s">
        <v>17102</v>
      </c>
      <c r="O250" s="187"/>
      <c r="P250" s="187"/>
      <c r="Q250" s="187"/>
      <c r="R250" s="187"/>
      <c r="S250" s="187"/>
      <c r="T250" s="187"/>
    </row>
    <row r="251" spans="1:20" s="201" customFormat="1" ht="13.15" customHeight="1" x14ac:dyDescent="0.2">
      <c r="A251" s="186" t="s">
        <v>1285</v>
      </c>
      <c r="B251" s="132" t="s">
        <v>17068</v>
      </c>
      <c r="C251" s="132">
        <v>56037</v>
      </c>
      <c r="D251" s="132" t="s">
        <v>17092</v>
      </c>
      <c r="E251" s="132" t="s">
        <v>17093</v>
      </c>
      <c r="F251" s="132">
        <v>31000404</v>
      </c>
      <c r="G251" s="132" t="s">
        <v>17368</v>
      </c>
      <c r="H251" s="132" t="s">
        <v>17370</v>
      </c>
      <c r="I251" s="132" t="s">
        <v>14778</v>
      </c>
      <c r="J251" s="132">
        <v>1.8</v>
      </c>
      <c r="K251" s="132">
        <v>0.2</v>
      </c>
      <c r="L251" s="132">
        <v>0.4</v>
      </c>
      <c r="M251" s="132" t="s">
        <v>17102</v>
      </c>
      <c r="N251" s="132" t="s">
        <v>17102</v>
      </c>
      <c r="O251" s="187"/>
      <c r="P251" s="187"/>
      <c r="Q251" s="187"/>
      <c r="R251" s="187"/>
      <c r="S251" s="187"/>
      <c r="T251" s="187"/>
    </row>
    <row r="252" spans="1:20" s="201" customFormat="1" ht="13.15" customHeight="1" x14ac:dyDescent="0.2">
      <c r="A252" s="186" t="s">
        <v>1285</v>
      </c>
      <c r="B252" s="132" t="s">
        <v>17068</v>
      </c>
      <c r="C252" s="132">
        <v>56037</v>
      </c>
      <c r="D252" s="132" t="s">
        <v>17092</v>
      </c>
      <c r="E252" s="132" t="s">
        <v>17093</v>
      </c>
      <c r="F252" s="132">
        <v>31000228</v>
      </c>
      <c r="G252" s="132" t="s">
        <v>17368</v>
      </c>
      <c r="H252" s="132" t="s">
        <v>17371</v>
      </c>
      <c r="I252" s="132" t="s">
        <v>15125</v>
      </c>
      <c r="J252" s="132">
        <v>1.8</v>
      </c>
      <c r="K252" s="132">
        <v>0.2</v>
      </c>
      <c r="L252" s="132">
        <v>0.4</v>
      </c>
      <c r="M252" s="132" t="s">
        <v>17102</v>
      </c>
      <c r="N252" s="132" t="s">
        <v>17102</v>
      </c>
      <c r="O252" s="187"/>
      <c r="P252" s="187"/>
      <c r="Q252" s="187"/>
      <c r="R252" s="187"/>
      <c r="S252" s="187"/>
      <c r="T252" s="187"/>
    </row>
    <row r="253" spans="1:20" s="201" customFormat="1" ht="13.15" customHeight="1" x14ac:dyDescent="0.2">
      <c r="A253" s="186" t="s">
        <v>1285</v>
      </c>
      <c r="B253" s="132" t="s">
        <v>17068</v>
      </c>
      <c r="C253" s="132">
        <v>56037</v>
      </c>
      <c r="D253" s="132" t="s">
        <v>17092</v>
      </c>
      <c r="E253" s="132" t="s">
        <v>17093</v>
      </c>
      <c r="F253" s="132">
        <v>20200202</v>
      </c>
      <c r="G253" s="132" t="s">
        <v>17368</v>
      </c>
      <c r="H253" s="132" t="s">
        <v>17372</v>
      </c>
      <c r="I253" s="132" t="s">
        <v>14789</v>
      </c>
      <c r="J253" s="132">
        <v>10.199999999999999</v>
      </c>
      <c r="K253" s="132">
        <v>5.0999999999999996</v>
      </c>
      <c r="L253" s="132">
        <v>17.8</v>
      </c>
      <c r="M253" s="132" t="s">
        <v>17102</v>
      </c>
      <c r="N253" s="132" t="s">
        <v>17102</v>
      </c>
      <c r="O253" s="187"/>
      <c r="P253" s="187"/>
      <c r="Q253" s="187"/>
      <c r="R253" s="187"/>
      <c r="S253" s="187"/>
      <c r="T253" s="187"/>
    </row>
    <row r="254" spans="1:20" s="201" customFormat="1" ht="13.15" customHeight="1" x14ac:dyDescent="0.2">
      <c r="A254" s="186" t="s">
        <v>1285</v>
      </c>
      <c r="B254" s="132" t="s">
        <v>17068</v>
      </c>
      <c r="C254" s="132">
        <v>56037</v>
      </c>
      <c r="D254" s="132" t="s">
        <v>17092</v>
      </c>
      <c r="E254" s="132" t="s">
        <v>17093</v>
      </c>
      <c r="F254" s="132">
        <v>20200202</v>
      </c>
      <c r="G254" s="132" t="s">
        <v>17368</v>
      </c>
      <c r="H254" s="132" t="s">
        <v>17373</v>
      </c>
      <c r="I254" s="132" t="s">
        <v>14789</v>
      </c>
      <c r="J254" s="132">
        <v>9.9</v>
      </c>
      <c r="K254" s="132">
        <v>5</v>
      </c>
      <c r="L254" s="132">
        <v>17.399999999999999</v>
      </c>
      <c r="M254" s="132" t="s">
        <v>17102</v>
      </c>
      <c r="N254" s="132" t="s">
        <v>17102</v>
      </c>
      <c r="O254" s="187"/>
      <c r="P254" s="187"/>
      <c r="Q254" s="187"/>
      <c r="R254" s="187"/>
      <c r="S254" s="187"/>
      <c r="T254" s="187"/>
    </row>
    <row r="255" spans="1:20" s="201" customFormat="1" ht="13.15" customHeight="1" x14ac:dyDescent="0.2">
      <c r="A255" s="186" t="s">
        <v>1285</v>
      </c>
      <c r="B255" s="132" t="s">
        <v>17068</v>
      </c>
      <c r="C255" s="132">
        <v>56037</v>
      </c>
      <c r="D255" s="132" t="s">
        <v>17092</v>
      </c>
      <c r="E255" s="132" t="s">
        <v>17093</v>
      </c>
      <c r="F255" s="132">
        <v>20200202</v>
      </c>
      <c r="G255" s="132" t="s">
        <v>17368</v>
      </c>
      <c r="H255" s="132" t="s">
        <v>17374</v>
      </c>
      <c r="I255" s="132" t="s">
        <v>14789</v>
      </c>
      <c r="J255" s="132">
        <v>1.7</v>
      </c>
      <c r="K255" s="132">
        <v>0.4</v>
      </c>
      <c r="L255" s="132">
        <v>1.7</v>
      </c>
      <c r="M255" s="132" t="s">
        <v>17102</v>
      </c>
      <c r="N255" s="132" t="s">
        <v>17102</v>
      </c>
      <c r="O255" s="187"/>
      <c r="P255" s="187"/>
      <c r="Q255" s="187"/>
      <c r="R255" s="187"/>
      <c r="S255" s="187"/>
      <c r="T255" s="187"/>
    </row>
    <row r="256" spans="1:20" s="201" customFormat="1" ht="13.15" customHeight="1" x14ac:dyDescent="0.2">
      <c r="A256" s="186" t="s">
        <v>1285</v>
      </c>
      <c r="B256" s="132" t="s">
        <v>17068</v>
      </c>
      <c r="C256" s="132">
        <v>56037</v>
      </c>
      <c r="D256" s="132" t="s">
        <v>17092</v>
      </c>
      <c r="E256" s="132" t="s">
        <v>17093</v>
      </c>
      <c r="F256" s="132">
        <v>20200202</v>
      </c>
      <c r="G256" s="132" t="s">
        <v>17368</v>
      </c>
      <c r="H256" s="132" t="s">
        <v>17375</v>
      </c>
      <c r="I256" s="132" t="s">
        <v>14789</v>
      </c>
      <c r="J256" s="132">
        <v>0.2</v>
      </c>
      <c r="K256" s="132" t="s">
        <v>17102</v>
      </c>
      <c r="L256" s="132" t="s">
        <v>17102</v>
      </c>
      <c r="M256" s="132" t="s">
        <v>17102</v>
      </c>
      <c r="N256" s="132" t="s">
        <v>17102</v>
      </c>
      <c r="O256" s="187"/>
      <c r="P256" s="187"/>
      <c r="Q256" s="187"/>
      <c r="R256" s="187"/>
      <c r="S256" s="187"/>
      <c r="T256" s="187"/>
    </row>
    <row r="257" spans="1:20" s="201" customFormat="1" ht="13.15" customHeight="1" x14ac:dyDescent="0.2">
      <c r="A257" s="186" t="s">
        <v>1285</v>
      </c>
      <c r="B257" s="132" t="s">
        <v>17068</v>
      </c>
      <c r="C257" s="132">
        <v>56037</v>
      </c>
      <c r="D257" s="132" t="s">
        <v>17092</v>
      </c>
      <c r="E257" s="132" t="s">
        <v>17093</v>
      </c>
      <c r="F257" s="132">
        <v>31000404</v>
      </c>
      <c r="G257" s="132" t="s">
        <v>17368</v>
      </c>
      <c r="H257" s="132" t="s">
        <v>17376</v>
      </c>
      <c r="I257" s="132" t="s">
        <v>14778</v>
      </c>
      <c r="J257" s="132">
        <v>0.2</v>
      </c>
      <c r="K257" s="132" t="s">
        <v>17102</v>
      </c>
      <c r="L257" s="132" t="s">
        <v>17102</v>
      </c>
      <c r="M257" s="132" t="s">
        <v>17102</v>
      </c>
      <c r="N257" s="132" t="s">
        <v>17102</v>
      </c>
      <c r="O257" s="187"/>
      <c r="P257" s="187"/>
      <c r="Q257" s="187"/>
      <c r="R257" s="187"/>
      <c r="S257" s="187"/>
      <c r="T257" s="187"/>
    </row>
    <row r="258" spans="1:20" s="201" customFormat="1" ht="13.15" customHeight="1" x14ac:dyDescent="0.2">
      <c r="A258" s="186" t="s">
        <v>1285</v>
      </c>
      <c r="B258" s="132" t="s">
        <v>17068</v>
      </c>
      <c r="C258" s="132">
        <v>56037</v>
      </c>
      <c r="D258" s="132" t="s">
        <v>17092</v>
      </c>
      <c r="E258" s="132" t="s">
        <v>17093</v>
      </c>
      <c r="F258" s="132">
        <v>31000301</v>
      </c>
      <c r="G258" s="132" t="s">
        <v>17368</v>
      </c>
      <c r="H258" s="132" t="s">
        <v>17377</v>
      </c>
      <c r="I258" s="132" t="s">
        <v>15125</v>
      </c>
      <c r="J258" s="132" t="s">
        <v>17102</v>
      </c>
      <c r="K258" s="132">
        <v>2.2000000000000002</v>
      </c>
      <c r="L258" s="132" t="s">
        <v>17102</v>
      </c>
      <c r="M258" s="132" t="s">
        <v>17102</v>
      </c>
      <c r="N258" s="132" t="s">
        <v>17102</v>
      </c>
      <c r="O258" s="187"/>
      <c r="P258" s="187"/>
      <c r="Q258" s="187"/>
      <c r="R258" s="187"/>
      <c r="S258" s="187"/>
      <c r="T258" s="187"/>
    </row>
    <row r="259" spans="1:20" s="201" customFormat="1" ht="13.15" customHeight="1" x14ac:dyDescent="0.2">
      <c r="A259" s="186" t="s">
        <v>1285</v>
      </c>
      <c r="B259" s="132" t="s">
        <v>17068</v>
      </c>
      <c r="C259" s="132">
        <v>56037</v>
      </c>
      <c r="D259" s="132" t="s">
        <v>17092</v>
      </c>
      <c r="E259" s="132" t="s">
        <v>17093</v>
      </c>
      <c r="F259" s="132">
        <v>31000301</v>
      </c>
      <c r="G259" s="132" t="s">
        <v>17368</v>
      </c>
      <c r="H259" s="132" t="s">
        <v>17378</v>
      </c>
      <c r="I259" s="132" t="s">
        <v>15125</v>
      </c>
      <c r="J259" s="132" t="s">
        <v>17102</v>
      </c>
      <c r="K259" s="132">
        <v>2.2000000000000002</v>
      </c>
      <c r="L259" s="132" t="s">
        <v>17102</v>
      </c>
      <c r="M259" s="132" t="s">
        <v>17102</v>
      </c>
      <c r="N259" s="132" t="s">
        <v>17102</v>
      </c>
      <c r="O259" s="187"/>
      <c r="P259" s="187"/>
      <c r="Q259" s="187"/>
      <c r="R259" s="187"/>
      <c r="S259" s="187"/>
      <c r="T259" s="187"/>
    </row>
    <row r="260" spans="1:20" s="201" customFormat="1" ht="13.15" customHeight="1" x14ac:dyDescent="0.2">
      <c r="A260" s="186" t="s">
        <v>1285</v>
      </c>
      <c r="B260" s="132" t="s">
        <v>17068</v>
      </c>
      <c r="C260" s="132">
        <v>56037</v>
      </c>
      <c r="D260" s="132" t="s">
        <v>17092</v>
      </c>
      <c r="E260" s="132" t="s">
        <v>17093</v>
      </c>
      <c r="F260" s="132">
        <v>30600902</v>
      </c>
      <c r="G260" s="132" t="s">
        <v>17368</v>
      </c>
      <c r="H260" s="132" t="s">
        <v>17379</v>
      </c>
      <c r="I260" s="132" t="s">
        <v>14778</v>
      </c>
      <c r="J260" s="132" t="s">
        <v>17102</v>
      </c>
      <c r="K260" s="132">
        <v>0.9</v>
      </c>
      <c r="L260" s="132" t="s">
        <v>17102</v>
      </c>
      <c r="M260" s="132" t="s">
        <v>17102</v>
      </c>
      <c r="N260" s="132" t="s">
        <v>17102</v>
      </c>
      <c r="O260" s="187"/>
      <c r="P260" s="187"/>
      <c r="Q260" s="187"/>
      <c r="R260" s="187"/>
      <c r="S260" s="187"/>
      <c r="T260" s="187"/>
    </row>
    <row r="261" spans="1:20" s="201" customFormat="1" ht="13.15" customHeight="1" x14ac:dyDescent="0.2">
      <c r="A261" s="186" t="s">
        <v>1285</v>
      </c>
      <c r="B261" s="132" t="s">
        <v>17068</v>
      </c>
      <c r="C261" s="132">
        <v>56037</v>
      </c>
      <c r="D261" s="132" t="s">
        <v>17092</v>
      </c>
      <c r="E261" s="132" t="s">
        <v>17093</v>
      </c>
      <c r="F261" s="132">
        <v>31000404</v>
      </c>
      <c r="G261" s="132" t="s">
        <v>17368</v>
      </c>
      <c r="H261" s="132" t="s">
        <v>17380</v>
      </c>
      <c r="I261" s="132" t="s">
        <v>14778</v>
      </c>
      <c r="J261" s="132">
        <v>0.9</v>
      </c>
      <c r="K261" s="132" t="s">
        <v>17102</v>
      </c>
      <c r="L261" s="132">
        <v>0.2</v>
      </c>
      <c r="M261" s="132" t="s">
        <v>17102</v>
      </c>
      <c r="N261" s="132" t="s">
        <v>17102</v>
      </c>
      <c r="O261" s="187"/>
      <c r="P261" s="187"/>
      <c r="Q261" s="187"/>
      <c r="R261" s="187"/>
      <c r="S261" s="187"/>
      <c r="T261" s="187"/>
    </row>
    <row r="262" spans="1:20" s="201" customFormat="1" ht="13.15" customHeight="1" x14ac:dyDescent="0.2">
      <c r="A262" s="186" t="s">
        <v>1285</v>
      </c>
      <c r="B262" s="132" t="s">
        <v>17068</v>
      </c>
      <c r="C262" s="132">
        <v>56037</v>
      </c>
      <c r="D262" s="132" t="s">
        <v>17092</v>
      </c>
      <c r="E262" s="132" t="s">
        <v>17093</v>
      </c>
      <c r="F262" s="132">
        <v>31000404</v>
      </c>
      <c r="G262" s="132" t="s">
        <v>17368</v>
      </c>
      <c r="H262" s="132" t="s">
        <v>17381</v>
      </c>
      <c r="I262" s="132" t="s">
        <v>14778</v>
      </c>
      <c r="J262" s="132">
        <v>1.1000000000000001</v>
      </c>
      <c r="K262" s="132" t="s">
        <v>17102</v>
      </c>
      <c r="L262" s="132">
        <v>0.3</v>
      </c>
      <c r="M262" s="132" t="s">
        <v>17102</v>
      </c>
      <c r="N262" s="132" t="s">
        <v>17102</v>
      </c>
      <c r="O262" s="187"/>
      <c r="P262" s="187"/>
      <c r="Q262" s="187"/>
      <c r="R262" s="187"/>
      <c r="S262" s="187"/>
      <c r="T262" s="187"/>
    </row>
    <row r="263" spans="1:20" s="201" customFormat="1" ht="13.15" customHeight="1" x14ac:dyDescent="0.2">
      <c r="A263" s="186" t="s">
        <v>1285</v>
      </c>
      <c r="B263" s="132" t="s">
        <v>17068</v>
      </c>
      <c r="C263" s="132">
        <v>56037</v>
      </c>
      <c r="D263" s="132" t="s">
        <v>17092</v>
      </c>
      <c r="E263" s="132" t="s">
        <v>17093</v>
      </c>
      <c r="F263" s="132">
        <v>30600902</v>
      </c>
      <c r="G263" s="132" t="s">
        <v>17368</v>
      </c>
      <c r="H263" s="132" t="s">
        <v>17382</v>
      </c>
      <c r="I263" s="132" t="s">
        <v>14778</v>
      </c>
      <c r="J263" s="132" t="s">
        <v>17102</v>
      </c>
      <c r="K263" s="132">
        <v>0.9</v>
      </c>
      <c r="L263" s="132" t="s">
        <v>17102</v>
      </c>
      <c r="M263" s="132" t="s">
        <v>17102</v>
      </c>
      <c r="N263" s="132" t="s">
        <v>17102</v>
      </c>
      <c r="O263" s="187"/>
      <c r="P263" s="187"/>
      <c r="Q263" s="187"/>
      <c r="R263" s="187"/>
      <c r="S263" s="187"/>
      <c r="T263" s="187"/>
    </row>
    <row r="264" spans="1:20" s="201" customFormat="1" ht="13.15" customHeight="1" x14ac:dyDescent="0.2">
      <c r="A264" s="186" t="s">
        <v>1285</v>
      </c>
      <c r="B264" s="132" t="s">
        <v>17068</v>
      </c>
      <c r="C264" s="132">
        <v>56037</v>
      </c>
      <c r="D264" s="132" t="s">
        <v>17092</v>
      </c>
      <c r="E264" s="132" t="s">
        <v>17093</v>
      </c>
      <c r="F264" s="132">
        <v>20200202</v>
      </c>
      <c r="G264" s="132" t="s">
        <v>17368</v>
      </c>
      <c r="H264" s="132" t="s">
        <v>17383</v>
      </c>
      <c r="I264" s="132" t="s">
        <v>14789</v>
      </c>
      <c r="J264" s="132">
        <v>20.399999999999999</v>
      </c>
      <c r="K264" s="132">
        <v>25.3</v>
      </c>
      <c r="L264" s="132">
        <v>30.6</v>
      </c>
      <c r="M264" s="132" t="s">
        <v>17102</v>
      </c>
      <c r="N264" s="132" t="s">
        <v>17102</v>
      </c>
      <c r="O264" s="187"/>
      <c r="P264" s="187"/>
      <c r="Q264" s="187"/>
      <c r="R264" s="187"/>
      <c r="S264" s="187"/>
      <c r="T264" s="187"/>
    </row>
    <row r="265" spans="1:20" s="201" customFormat="1" ht="13.15" customHeight="1" x14ac:dyDescent="0.2">
      <c r="A265" s="186" t="s">
        <v>1285</v>
      </c>
      <c r="B265" s="132" t="s">
        <v>17068</v>
      </c>
      <c r="C265" s="132">
        <v>56037</v>
      </c>
      <c r="D265" s="132" t="s">
        <v>17092</v>
      </c>
      <c r="E265" s="132" t="s">
        <v>17093</v>
      </c>
      <c r="F265" s="132">
        <v>20200202</v>
      </c>
      <c r="G265" s="132" t="s">
        <v>17368</v>
      </c>
      <c r="H265" s="132" t="s">
        <v>17384</v>
      </c>
      <c r="I265" s="132" t="s">
        <v>14789</v>
      </c>
      <c r="J265" s="132">
        <v>20.6</v>
      </c>
      <c r="K265" s="132">
        <v>25.6</v>
      </c>
      <c r="L265" s="132">
        <v>31</v>
      </c>
      <c r="M265" s="132" t="s">
        <v>17102</v>
      </c>
      <c r="N265" s="132" t="s">
        <v>17102</v>
      </c>
      <c r="O265" s="187"/>
      <c r="P265" s="187"/>
      <c r="Q265" s="187"/>
      <c r="R265" s="187"/>
      <c r="S265" s="187"/>
      <c r="T265" s="187"/>
    </row>
    <row r="266" spans="1:20" s="201" customFormat="1" ht="13.15" customHeight="1" x14ac:dyDescent="0.2">
      <c r="A266" s="186" t="s">
        <v>1285</v>
      </c>
      <c r="B266" s="132" t="s">
        <v>17068</v>
      </c>
      <c r="C266" s="132">
        <v>56037</v>
      </c>
      <c r="D266" s="132" t="s">
        <v>17092</v>
      </c>
      <c r="E266" s="132" t="s">
        <v>17093</v>
      </c>
      <c r="F266" s="132">
        <v>20200202</v>
      </c>
      <c r="G266" s="132" t="s">
        <v>17368</v>
      </c>
      <c r="H266" s="132" t="s">
        <v>17385</v>
      </c>
      <c r="I266" s="132" t="s">
        <v>14789</v>
      </c>
      <c r="J266" s="132">
        <v>24.2</v>
      </c>
      <c r="K266" s="132">
        <v>30.2</v>
      </c>
      <c r="L266" s="132">
        <v>36.299999999999997</v>
      </c>
      <c r="M266" s="132" t="s">
        <v>17102</v>
      </c>
      <c r="N266" s="132" t="s">
        <v>17102</v>
      </c>
      <c r="O266" s="187"/>
      <c r="P266" s="187"/>
      <c r="Q266" s="187"/>
      <c r="R266" s="187"/>
      <c r="S266" s="187"/>
      <c r="T266" s="187"/>
    </row>
    <row r="267" spans="1:20" s="201" customFormat="1" ht="13.15" customHeight="1" x14ac:dyDescent="0.2">
      <c r="A267" s="186" t="s">
        <v>1285</v>
      </c>
      <c r="B267" s="132" t="s">
        <v>17068</v>
      </c>
      <c r="C267" s="132">
        <v>56037</v>
      </c>
      <c r="D267" s="132" t="s">
        <v>17092</v>
      </c>
      <c r="E267" s="132" t="s">
        <v>17093</v>
      </c>
      <c r="F267" s="132">
        <v>20200202</v>
      </c>
      <c r="G267" s="132" t="s">
        <v>17368</v>
      </c>
      <c r="H267" s="132" t="s">
        <v>17386</v>
      </c>
      <c r="I267" s="132" t="s">
        <v>14789</v>
      </c>
      <c r="J267" s="132">
        <v>24.7</v>
      </c>
      <c r="K267" s="132">
        <v>30.8</v>
      </c>
      <c r="L267" s="132">
        <v>37.1</v>
      </c>
      <c r="M267" s="132" t="s">
        <v>17102</v>
      </c>
      <c r="N267" s="132" t="s">
        <v>17102</v>
      </c>
      <c r="O267" s="187"/>
      <c r="P267" s="187"/>
      <c r="Q267" s="187"/>
      <c r="R267" s="187"/>
      <c r="S267" s="187"/>
      <c r="T267" s="187"/>
    </row>
    <row r="268" spans="1:20" s="201" customFormat="1" ht="13.15" customHeight="1" x14ac:dyDescent="0.2">
      <c r="A268" s="186" t="s">
        <v>1285</v>
      </c>
      <c r="B268" s="132" t="s">
        <v>17068</v>
      </c>
      <c r="C268" s="132">
        <v>56037</v>
      </c>
      <c r="D268" s="132" t="s">
        <v>17092</v>
      </c>
      <c r="E268" s="132" t="s">
        <v>17093</v>
      </c>
      <c r="F268" s="132">
        <v>20200202</v>
      </c>
      <c r="G268" s="132" t="s">
        <v>17368</v>
      </c>
      <c r="H268" s="132" t="s">
        <v>17387</v>
      </c>
      <c r="I268" s="132" t="s">
        <v>14789</v>
      </c>
      <c r="J268" s="132">
        <v>8.5</v>
      </c>
      <c r="K268" s="132">
        <v>4.3</v>
      </c>
      <c r="L268" s="132">
        <v>12.8</v>
      </c>
      <c r="M268" s="132" t="s">
        <v>17102</v>
      </c>
      <c r="N268" s="132" t="s">
        <v>17102</v>
      </c>
      <c r="O268" s="187"/>
      <c r="P268" s="187"/>
      <c r="Q268" s="187"/>
      <c r="R268" s="187"/>
      <c r="S268" s="187"/>
      <c r="T268" s="187"/>
    </row>
    <row r="269" spans="1:20" s="201" customFormat="1" ht="13.15" customHeight="1" x14ac:dyDescent="0.2">
      <c r="A269" s="186" t="s">
        <v>1285</v>
      </c>
      <c r="B269" s="132" t="s">
        <v>17068</v>
      </c>
      <c r="C269" s="132">
        <v>56037</v>
      </c>
      <c r="D269" s="132" t="s">
        <v>17092</v>
      </c>
      <c r="E269" s="132" t="s">
        <v>17093</v>
      </c>
      <c r="F269" s="132">
        <v>31000404</v>
      </c>
      <c r="G269" s="132" t="s">
        <v>17368</v>
      </c>
      <c r="H269" s="132" t="s">
        <v>17388</v>
      </c>
      <c r="I269" s="132" t="s">
        <v>14778</v>
      </c>
      <c r="J269" s="132">
        <v>1.8</v>
      </c>
      <c r="K269" s="132" t="s">
        <v>17102</v>
      </c>
      <c r="L269" s="132">
        <v>1.8</v>
      </c>
      <c r="M269" s="132" t="s">
        <v>17102</v>
      </c>
      <c r="N269" s="132" t="s">
        <v>17102</v>
      </c>
      <c r="O269" s="187"/>
      <c r="P269" s="187"/>
      <c r="Q269" s="187"/>
      <c r="R269" s="187"/>
      <c r="S269" s="187"/>
      <c r="T269" s="187"/>
    </row>
    <row r="270" spans="1:20" s="201" customFormat="1" ht="13.15" customHeight="1" x14ac:dyDescent="0.2">
      <c r="A270" s="186" t="s">
        <v>1285</v>
      </c>
      <c r="B270" s="132" t="s">
        <v>17068</v>
      </c>
      <c r="C270" s="132">
        <v>56037</v>
      </c>
      <c r="D270" s="132" t="s">
        <v>17092</v>
      </c>
      <c r="E270" s="132" t="s">
        <v>17093</v>
      </c>
      <c r="F270" s="132">
        <v>31088811</v>
      </c>
      <c r="G270" s="132" t="s">
        <v>17368</v>
      </c>
      <c r="H270" s="132" t="s">
        <v>17389</v>
      </c>
      <c r="I270" s="132" t="s">
        <v>12116</v>
      </c>
      <c r="J270" s="132" t="s">
        <v>17102</v>
      </c>
      <c r="K270" s="132">
        <v>5.0999999999999996</v>
      </c>
      <c r="L270" s="132" t="s">
        <v>17102</v>
      </c>
      <c r="M270" s="132" t="s">
        <v>17102</v>
      </c>
      <c r="N270" s="132" t="s">
        <v>17102</v>
      </c>
      <c r="O270" s="187"/>
      <c r="P270" s="187"/>
      <c r="Q270" s="187"/>
      <c r="R270" s="187"/>
      <c r="S270" s="187"/>
      <c r="T270" s="187"/>
    </row>
    <row r="271" spans="1:20" s="201" customFormat="1" ht="13.15" customHeight="1" x14ac:dyDescent="0.2">
      <c r="A271" s="186" t="s">
        <v>1285</v>
      </c>
      <c r="B271" s="132" t="s">
        <v>17068</v>
      </c>
      <c r="C271" s="132">
        <v>56037</v>
      </c>
      <c r="D271" s="132" t="s">
        <v>17092</v>
      </c>
      <c r="E271" s="132" t="s">
        <v>17093</v>
      </c>
      <c r="F271" s="132">
        <v>31088801</v>
      </c>
      <c r="G271" s="132" t="s">
        <v>17368</v>
      </c>
      <c r="H271" s="132" t="s">
        <v>17390</v>
      </c>
      <c r="I271" s="132" t="s">
        <v>12116</v>
      </c>
      <c r="J271" s="132" t="s">
        <v>17102</v>
      </c>
      <c r="K271" s="132">
        <v>0.6</v>
      </c>
      <c r="L271" s="132" t="s">
        <v>17102</v>
      </c>
      <c r="M271" s="132" t="s">
        <v>17102</v>
      </c>
      <c r="N271" s="132" t="s">
        <v>17102</v>
      </c>
      <c r="O271" s="187"/>
      <c r="P271" s="187"/>
      <c r="Q271" s="187"/>
      <c r="R271" s="187"/>
      <c r="S271" s="187"/>
      <c r="T271" s="187"/>
    </row>
    <row r="272" spans="1:20" s="201" customFormat="1" ht="13.15" customHeight="1" x14ac:dyDescent="0.2">
      <c r="A272" s="186" t="s">
        <v>1285</v>
      </c>
      <c r="B272" s="132" t="s">
        <v>17068</v>
      </c>
      <c r="C272" s="132">
        <v>56037</v>
      </c>
      <c r="D272" s="132" t="s">
        <v>17092</v>
      </c>
      <c r="E272" s="132" t="s">
        <v>17093</v>
      </c>
      <c r="F272" s="132">
        <v>31000228</v>
      </c>
      <c r="G272" s="132" t="s">
        <v>17391</v>
      </c>
      <c r="H272" s="132" t="s">
        <v>17392</v>
      </c>
      <c r="I272" s="132" t="s">
        <v>15125</v>
      </c>
      <c r="J272" s="132" t="s">
        <v>17102</v>
      </c>
      <c r="K272" s="132">
        <v>2.7</v>
      </c>
      <c r="L272" s="132" t="s">
        <v>17102</v>
      </c>
      <c r="M272" s="132" t="s">
        <v>17102</v>
      </c>
      <c r="N272" s="132" t="s">
        <v>17102</v>
      </c>
      <c r="O272" s="187"/>
      <c r="P272" s="187"/>
      <c r="Q272" s="187"/>
      <c r="R272" s="187"/>
      <c r="S272" s="187"/>
      <c r="T272" s="187"/>
    </row>
    <row r="273" spans="1:20" s="201" customFormat="1" ht="13.15" customHeight="1" x14ac:dyDescent="0.2">
      <c r="A273" s="186" t="s">
        <v>1285</v>
      </c>
      <c r="B273" s="132" t="s">
        <v>17068</v>
      </c>
      <c r="C273" s="132">
        <v>56037</v>
      </c>
      <c r="D273" s="132" t="s">
        <v>17092</v>
      </c>
      <c r="E273" s="132" t="s">
        <v>17093</v>
      </c>
      <c r="F273" s="132">
        <v>31088811</v>
      </c>
      <c r="G273" s="132" t="s">
        <v>17391</v>
      </c>
      <c r="H273" s="132" t="s">
        <v>17393</v>
      </c>
      <c r="I273" s="132" t="s">
        <v>12116</v>
      </c>
      <c r="J273" s="132" t="s">
        <v>17102</v>
      </c>
      <c r="K273" s="132">
        <v>1.7</v>
      </c>
      <c r="L273" s="132">
        <v>1</v>
      </c>
      <c r="M273" s="132" t="s">
        <v>17102</v>
      </c>
      <c r="N273" s="132" t="s">
        <v>17102</v>
      </c>
      <c r="O273" s="187"/>
      <c r="P273" s="187"/>
      <c r="Q273" s="187"/>
      <c r="R273" s="187"/>
      <c r="S273" s="187"/>
      <c r="T273" s="187"/>
    </row>
    <row r="274" spans="1:20" s="201" customFormat="1" ht="13.15" customHeight="1" x14ac:dyDescent="0.2">
      <c r="A274" s="186" t="s">
        <v>1285</v>
      </c>
      <c r="B274" s="132" t="s">
        <v>17068</v>
      </c>
      <c r="C274" s="132">
        <v>56037</v>
      </c>
      <c r="D274" s="132" t="s">
        <v>17092</v>
      </c>
      <c r="E274" s="132" t="s">
        <v>17093</v>
      </c>
      <c r="F274" s="132">
        <v>20200201</v>
      </c>
      <c r="G274" s="132" t="s">
        <v>17391</v>
      </c>
      <c r="H274" s="132" t="s">
        <v>17394</v>
      </c>
      <c r="I274" s="132" t="s">
        <v>14789</v>
      </c>
      <c r="J274" s="132">
        <v>17.600000000000001</v>
      </c>
      <c r="K274" s="132" t="s">
        <v>17102</v>
      </c>
      <c r="L274" s="132">
        <v>4.3</v>
      </c>
      <c r="M274" s="132" t="s">
        <v>17102</v>
      </c>
      <c r="N274" s="132" t="s">
        <v>17102</v>
      </c>
      <c r="O274" s="187"/>
      <c r="P274" s="187"/>
      <c r="Q274" s="187"/>
      <c r="R274" s="187"/>
      <c r="S274" s="187"/>
      <c r="T274" s="187"/>
    </row>
    <row r="275" spans="1:20" s="201" customFormat="1" ht="13.15" customHeight="1" x14ac:dyDescent="0.2">
      <c r="A275" s="186" t="s">
        <v>1285</v>
      </c>
      <c r="B275" s="132" t="s">
        <v>17068</v>
      </c>
      <c r="C275" s="132">
        <v>56037</v>
      </c>
      <c r="D275" s="132" t="s">
        <v>17092</v>
      </c>
      <c r="E275" s="132" t="s">
        <v>17093</v>
      </c>
      <c r="F275" s="132">
        <v>20200201</v>
      </c>
      <c r="G275" s="132" t="s">
        <v>17391</v>
      </c>
      <c r="H275" s="132" t="s">
        <v>17395</v>
      </c>
      <c r="I275" s="132" t="s">
        <v>14789</v>
      </c>
      <c r="J275" s="132">
        <v>13.4</v>
      </c>
      <c r="K275" s="132" t="s">
        <v>17102</v>
      </c>
      <c r="L275" s="132">
        <v>3.8</v>
      </c>
      <c r="M275" s="132" t="s">
        <v>17102</v>
      </c>
      <c r="N275" s="132" t="s">
        <v>17102</v>
      </c>
      <c r="O275" s="187"/>
      <c r="P275" s="187"/>
      <c r="Q275" s="187"/>
      <c r="R275" s="187"/>
      <c r="S275" s="187"/>
      <c r="T275" s="187"/>
    </row>
    <row r="276" spans="1:20" s="201" customFormat="1" ht="13.15" customHeight="1" x14ac:dyDescent="0.2">
      <c r="A276" s="186" t="s">
        <v>1285</v>
      </c>
      <c r="B276" s="132" t="s">
        <v>17068</v>
      </c>
      <c r="C276" s="132">
        <v>56037</v>
      </c>
      <c r="D276" s="132" t="s">
        <v>17092</v>
      </c>
      <c r="E276" s="132" t="s">
        <v>17093</v>
      </c>
      <c r="F276" s="132">
        <v>20200201</v>
      </c>
      <c r="G276" s="132" t="s">
        <v>17391</v>
      </c>
      <c r="H276" s="132" t="s">
        <v>17396</v>
      </c>
      <c r="I276" s="132" t="s">
        <v>14789</v>
      </c>
      <c r="J276" s="132">
        <v>14.7</v>
      </c>
      <c r="K276" s="132" t="s">
        <v>17102</v>
      </c>
      <c r="L276" s="132">
        <v>3.2</v>
      </c>
      <c r="M276" s="132" t="s">
        <v>17102</v>
      </c>
      <c r="N276" s="132" t="s">
        <v>17102</v>
      </c>
      <c r="O276" s="187"/>
      <c r="P276" s="187"/>
      <c r="Q276" s="187"/>
      <c r="R276" s="187"/>
      <c r="S276" s="187"/>
      <c r="T276" s="187"/>
    </row>
    <row r="277" spans="1:20" s="201" customFormat="1" ht="13.15" customHeight="1" x14ac:dyDescent="0.2">
      <c r="A277" s="186" t="s">
        <v>1285</v>
      </c>
      <c r="B277" s="132" t="s">
        <v>17068</v>
      </c>
      <c r="C277" s="132">
        <v>56037</v>
      </c>
      <c r="D277" s="132" t="s">
        <v>17092</v>
      </c>
      <c r="E277" s="132" t="s">
        <v>17093</v>
      </c>
      <c r="F277" s="132">
        <v>20200202</v>
      </c>
      <c r="G277" s="132" t="s">
        <v>17391</v>
      </c>
      <c r="H277" s="132" t="s">
        <v>17397</v>
      </c>
      <c r="I277" s="132" t="s">
        <v>14789</v>
      </c>
      <c r="J277" s="132">
        <v>15.1</v>
      </c>
      <c r="K277" s="132">
        <v>5</v>
      </c>
      <c r="L277" s="132">
        <v>30.3</v>
      </c>
      <c r="M277" s="132" t="s">
        <v>17102</v>
      </c>
      <c r="N277" s="132" t="s">
        <v>17102</v>
      </c>
      <c r="O277" s="187"/>
      <c r="P277" s="187"/>
      <c r="Q277" s="187"/>
      <c r="R277" s="187"/>
      <c r="S277" s="187"/>
      <c r="T277" s="187"/>
    </row>
    <row r="278" spans="1:20" s="201" customFormat="1" ht="13.15" customHeight="1" x14ac:dyDescent="0.2">
      <c r="A278" s="186" t="s">
        <v>1285</v>
      </c>
      <c r="B278" s="132" t="s">
        <v>17068</v>
      </c>
      <c r="C278" s="132">
        <v>56037</v>
      </c>
      <c r="D278" s="132" t="s">
        <v>17092</v>
      </c>
      <c r="E278" s="132" t="s">
        <v>17093</v>
      </c>
      <c r="F278" s="132">
        <v>20200202</v>
      </c>
      <c r="G278" s="132" t="s">
        <v>17391</v>
      </c>
      <c r="H278" s="132" t="s">
        <v>17398</v>
      </c>
      <c r="I278" s="132" t="s">
        <v>14789</v>
      </c>
      <c r="J278" s="132">
        <v>15.2</v>
      </c>
      <c r="K278" s="132">
        <v>5</v>
      </c>
      <c r="L278" s="132">
        <v>30.4</v>
      </c>
      <c r="M278" s="132" t="s">
        <v>17102</v>
      </c>
      <c r="N278" s="132" t="s">
        <v>17102</v>
      </c>
      <c r="O278" s="187"/>
      <c r="P278" s="187"/>
      <c r="Q278" s="187"/>
      <c r="R278" s="187"/>
      <c r="S278" s="187"/>
      <c r="T278" s="187"/>
    </row>
    <row r="279" spans="1:20" s="186" customFormat="1" ht="13.15" customHeight="1" x14ac:dyDescent="0.2">
      <c r="A279" s="186" t="s">
        <v>1285</v>
      </c>
      <c r="B279" s="132" t="s">
        <v>17068</v>
      </c>
      <c r="C279" s="132">
        <v>56037</v>
      </c>
      <c r="D279" s="132" t="s">
        <v>17092</v>
      </c>
      <c r="E279" s="132" t="s">
        <v>17093</v>
      </c>
      <c r="F279" s="132">
        <v>31088811</v>
      </c>
      <c r="G279" s="132" t="s">
        <v>17391</v>
      </c>
      <c r="H279" s="132" t="s">
        <v>17399</v>
      </c>
      <c r="I279" s="132" t="s">
        <v>12116</v>
      </c>
      <c r="J279" s="132" t="s">
        <v>17102</v>
      </c>
      <c r="K279" s="132">
        <v>6.6</v>
      </c>
      <c r="L279" s="132" t="s">
        <v>17102</v>
      </c>
      <c r="M279" s="132" t="s">
        <v>17102</v>
      </c>
      <c r="N279" s="132" t="s">
        <v>17102</v>
      </c>
      <c r="O279" s="187"/>
      <c r="P279" s="187"/>
      <c r="Q279" s="187"/>
      <c r="R279" s="187"/>
      <c r="S279" s="187"/>
      <c r="T279" s="187"/>
    </row>
    <row r="280" spans="1:20" s="186" customFormat="1" ht="13.15" customHeight="1" x14ac:dyDescent="0.2">
      <c r="A280" s="186" t="s">
        <v>1285</v>
      </c>
      <c r="B280" s="132" t="s">
        <v>17068</v>
      </c>
      <c r="C280" s="132">
        <v>56037</v>
      </c>
      <c r="D280" s="132" t="s">
        <v>17092</v>
      </c>
      <c r="E280" s="132" t="s">
        <v>17093</v>
      </c>
      <c r="F280" s="132">
        <v>20200201</v>
      </c>
      <c r="G280" s="132" t="s">
        <v>17391</v>
      </c>
      <c r="H280" s="132" t="s">
        <v>17400</v>
      </c>
      <c r="I280" s="132" t="s">
        <v>14789</v>
      </c>
      <c r="J280" s="132">
        <v>4.3</v>
      </c>
      <c r="K280" s="132">
        <v>23.3</v>
      </c>
      <c r="L280" s="132">
        <v>0.9</v>
      </c>
      <c r="M280" s="132" t="s">
        <v>17102</v>
      </c>
      <c r="N280" s="132" t="s">
        <v>17102</v>
      </c>
      <c r="O280" s="187"/>
      <c r="P280" s="187"/>
      <c r="Q280" s="187"/>
      <c r="R280" s="187"/>
      <c r="S280" s="187"/>
      <c r="T280" s="187"/>
    </row>
    <row r="281" spans="1:20" s="186" customFormat="1" ht="13.15" customHeight="1" x14ac:dyDescent="0.2">
      <c r="A281" s="186" t="s">
        <v>1285</v>
      </c>
      <c r="B281" s="132" t="s">
        <v>17068</v>
      </c>
      <c r="C281" s="132">
        <v>56037</v>
      </c>
      <c r="D281" s="132" t="s">
        <v>17092</v>
      </c>
      <c r="E281" s="132" t="s">
        <v>17093</v>
      </c>
      <c r="F281" s="132">
        <v>20200202</v>
      </c>
      <c r="G281" s="132" t="s">
        <v>17401</v>
      </c>
      <c r="H281" s="132" t="s">
        <v>17402</v>
      </c>
      <c r="I281" s="132" t="s">
        <v>14789</v>
      </c>
      <c r="J281" s="132">
        <v>3.6</v>
      </c>
      <c r="K281" s="132">
        <v>2</v>
      </c>
      <c r="L281" s="132">
        <v>11.3</v>
      </c>
      <c r="M281" s="132" t="s">
        <v>17102</v>
      </c>
      <c r="N281" s="132" t="s">
        <v>17102</v>
      </c>
      <c r="O281" s="187"/>
      <c r="P281" s="187"/>
      <c r="Q281" s="187"/>
      <c r="R281" s="187"/>
      <c r="S281" s="187"/>
      <c r="T281" s="187"/>
    </row>
    <row r="282" spans="1:20" s="186" customFormat="1" ht="13.15" customHeight="1" x14ac:dyDescent="0.2">
      <c r="A282" s="186" t="s">
        <v>1285</v>
      </c>
      <c r="B282" s="132" t="s">
        <v>17068</v>
      </c>
      <c r="C282" s="132">
        <v>56037</v>
      </c>
      <c r="D282" s="132" t="s">
        <v>17092</v>
      </c>
      <c r="E282" s="132" t="s">
        <v>17093</v>
      </c>
      <c r="F282" s="132">
        <v>20200202</v>
      </c>
      <c r="G282" s="132" t="s">
        <v>17401</v>
      </c>
      <c r="H282" s="132" t="s">
        <v>17403</v>
      </c>
      <c r="I282" s="132" t="s">
        <v>14789</v>
      </c>
      <c r="J282" s="132">
        <v>2.7</v>
      </c>
      <c r="K282" s="132">
        <v>1.5</v>
      </c>
      <c r="L282" s="132">
        <v>8.3000000000000007</v>
      </c>
      <c r="M282" s="132" t="s">
        <v>17102</v>
      </c>
      <c r="N282" s="132" t="s">
        <v>17102</v>
      </c>
      <c r="O282" s="187"/>
      <c r="P282" s="187"/>
      <c r="Q282" s="187"/>
      <c r="R282" s="187"/>
      <c r="S282" s="187"/>
      <c r="T282" s="187"/>
    </row>
    <row r="283" spans="1:20" s="186" customFormat="1" ht="13.15" customHeight="1" x14ac:dyDescent="0.2">
      <c r="A283" s="186" t="s">
        <v>1285</v>
      </c>
      <c r="B283" s="132" t="s">
        <v>17068</v>
      </c>
      <c r="C283" s="132">
        <v>56037</v>
      </c>
      <c r="D283" s="132" t="s">
        <v>17092</v>
      </c>
      <c r="E283" s="132" t="s">
        <v>17093</v>
      </c>
      <c r="F283" s="132">
        <v>20200202</v>
      </c>
      <c r="G283" s="132" t="s">
        <v>17401</v>
      </c>
      <c r="H283" s="132" t="s">
        <v>17404</v>
      </c>
      <c r="I283" s="132" t="s">
        <v>14789</v>
      </c>
      <c r="J283" s="132">
        <v>3.1</v>
      </c>
      <c r="K283" s="132">
        <v>1.7</v>
      </c>
      <c r="L283" s="132">
        <v>9.6999999999999993</v>
      </c>
      <c r="M283" s="132" t="s">
        <v>17102</v>
      </c>
      <c r="N283" s="132" t="s">
        <v>17102</v>
      </c>
      <c r="O283" s="187"/>
      <c r="P283" s="187"/>
      <c r="Q283" s="187"/>
      <c r="R283" s="187"/>
      <c r="S283" s="187"/>
      <c r="T283" s="187"/>
    </row>
    <row r="284" spans="1:20" s="186" customFormat="1" ht="13.15" customHeight="1" x14ac:dyDescent="0.2">
      <c r="A284" s="186" t="s">
        <v>1285</v>
      </c>
      <c r="B284" s="132" t="s">
        <v>17068</v>
      </c>
      <c r="C284" s="132">
        <v>56037</v>
      </c>
      <c r="D284" s="132" t="s">
        <v>17092</v>
      </c>
      <c r="E284" s="132" t="s">
        <v>17093</v>
      </c>
      <c r="F284" s="132">
        <v>20200202</v>
      </c>
      <c r="G284" s="132" t="s">
        <v>17401</v>
      </c>
      <c r="H284" s="132" t="s">
        <v>17405</v>
      </c>
      <c r="I284" s="132" t="s">
        <v>14789</v>
      </c>
      <c r="J284" s="132">
        <v>3.3</v>
      </c>
      <c r="K284" s="132">
        <v>1.8</v>
      </c>
      <c r="L284" s="132">
        <v>10.199999999999999</v>
      </c>
      <c r="M284" s="132" t="s">
        <v>17102</v>
      </c>
      <c r="N284" s="132" t="s">
        <v>17102</v>
      </c>
      <c r="O284" s="187"/>
      <c r="P284" s="187"/>
      <c r="Q284" s="187"/>
      <c r="R284" s="187"/>
      <c r="S284" s="187"/>
      <c r="T284" s="187"/>
    </row>
    <row r="285" spans="1:20" s="186" customFormat="1" ht="13.15" customHeight="1" x14ac:dyDescent="0.2">
      <c r="A285" s="186" t="s">
        <v>1285</v>
      </c>
      <c r="B285" s="132" t="s">
        <v>17068</v>
      </c>
      <c r="C285" s="132">
        <v>56037</v>
      </c>
      <c r="D285" s="132" t="s">
        <v>17092</v>
      </c>
      <c r="E285" s="132" t="s">
        <v>17093</v>
      </c>
      <c r="F285" s="132">
        <v>20200202</v>
      </c>
      <c r="G285" s="132" t="s">
        <v>17401</v>
      </c>
      <c r="H285" s="132" t="s">
        <v>17406</v>
      </c>
      <c r="I285" s="132" t="s">
        <v>14789</v>
      </c>
      <c r="J285" s="132">
        <v>0.2</v>
      </c>
      <c r="K285" s="132" t="s">
        <v>17102</v>
      </c>
      <c r="L285" s="132" t="s">
        <v>17102</v>
      </c>
      <c r="M285" s="132" t="s">
        <v>17102</v>
      </c>
      <c r="N285" s="132" t="s">
        <v>17102</v>
      </c>
      <c r="O285" s="187"/>
      <c r="P285" s="187"/>
      <c r="Q285" s="187"/>
      <c r="R285" s="187"/>
      <c r="S285" s="187"/>
      <c r="T285" s="187"/>
    </row>
    <row r="286" spans="1:20" s="186" customFormat="1" ht="13.15" customHeight="1" x14ac:dyDescent="0.2">
      <c r="A286" s="186" t="s">
        <v>1285</v>
      </c>
      <c r="B286" s="132" t="s">
        <v>17068</v>
      </c>
      <c r="C286" s="132">
        <v>56037</v>
      </c>
      <c r="D286" s="132" t="s">
        <v>17092</v>
      </c>
      <c r="E286" s="132" t="s">
        <v>17093</v>
      </c>
      <c r="F286" s="132">
        <v>31000404</v>
      </c>
      <c r="G286" s="132" t="s">
        <v>17401</v>
      </c>
      <c r="H286" s="132" t="s">
        <v>17407</v>
      </c>
      <c r="I286" s="132" t="s">
        <v>14778</v>
      </c>
      <c r="J286" s="132">
        <v>0.3</v>
      </c>
      <c r="K286" s="132" t="s">
        <v>17102</v>
      </c>
      <c r="L286" s="132">
        <v>0.1</v>
      </c>
      <c r="M286" s="132" t="s">
        <v>17102</v>
      </c>
      <c r="N286" s="132" t="s">
        <v>17102</v>
      </c>
      <c r="O286" s="187"/>
      <c r="P286" s="187"/>
      <c r="Q286" s="187"/>
      <c r="R286" s="187"/>
      <c r="S286" s="187"/>
      <c r="T286" s="187"/>
    </row>
    <row r="287" spans="1:20" s="186" customFormat="1" ht="13.15" customHeight="1" x14ac:dyDescent="0.2">
      <c r="A287" s="186" t="s">
        <v>1285</v>
      </c>
      <c r="B287" s="132" t="s">
        <v>17068</v>
      </c>
      <c r="C287" s="132">
        <v>56037</v>
      </c>
      <c r="D287" s="132" t="s">
        <v>17092</v>
      </c>
      <c r="E287" s="132" t="s">
        <v>17093</v>
      </c>
      <c r="F287" s="132">
        <v>31088811</v>
      </c>
      <c r="G287" s="132" t="s">
        <v>17401</v>
      </c>
      <c r="H287" s="132" t="s">
        <v>17408</v>
      </c>
      <c r="I287" s="132" t="s">
        <v>12116</v>
      </c>
      <c r="J287" s="132" t="s">
        <v>17102</v>
      </c>
      <c r="K287" s="132">
        <v>0.3</v>
      </c>
      <c r="L287" s="132" t="s">
        <v>17102</v>
      </c>
      <c r="M287" s="132" t="s">
        <v>17102</v>
      </c>
      <c r="N287" s="132" t="s">
        <v>17102</v>
      </c>
      <c r="O287" s="187"/>
      <c r="P287" s="187"/>
      <c r="Q287" s="187"/>
      <c r="R287" s="187"/>
      <c r="S287" s="187"/>
      <c r="T287" s="187"/>
    </row>
    <row r="288" spans="1:20" s="186" customFormat="1" ht="13.15" customHeight="1" x14ac:dyDescent="0.2">
      <c r="A288" s="186" t="s">
        <v>1285</v>
      </c>
      <c r="B288" s="132" t="s">
        <v>17068</v>
      </c>
      <c r="C288" s="132">
        <v>56041</v>
      </c>
      <c r="D288" s="132" t="s">
        <v>17119</v>
      </c>
      <c r="E288" s="132" t="s">
        <v>17120</v>
      </c>
      <c r="F288" s="132">
        <v>30600105</v>
      </c>
      <c r="G288" s="132" t="s">
        <v>17409</v>
      </c>
      <c r="H288" s="132" t="s">
        <v>17410</v>
      </c>
      <c r="I288" s="132" t="s">
        <v>14778</v>
      </c>
      <c r="J288" s="132">
        <v>1</v>
      </c>
      <c r="K288" s="132" t="s">
        <v>17102</v>
      </c>
      <c r="L288" s="132">
        <v>0.9</v>
      </c>
      <c r="M288" s="132" t="s">
        <v>17102</v>
      </c>
      <c r="N288" s="132" t="s">
        <v>17102</v>
      </c>
      <c r="O288" s="187"/>
      <c r="P288" s="187"/>
      <c r="Q288" s="187"/>
      <c r="R288" s="187"/>
      <c r="S288" s="187"/>
      <c r="T288" s="187"/>
    </row>
    <row r="289" spans="1:20" s="186" customFormat="1" ht="13.15" customHeight="1" x14ac:dyDescent="0.2">
      <c r="A289" s="186" t="s">
        <v>1285</v>
      </c>
      <c r="B289" s="132" t="s">
        <v>17068</v>
      </c>
      <c r="C289" s="132">
        <v>56041</v>
      </c>
      <c r="D289" s="132" t="s">
        <v>17119</v>
      </c>
      <c r="E289" s="132" t="s">
        <v>17120</v>
      </c>
      <c r="F289" s="132">
        <v>30600105</v>
      </c>
      <c r="G289" s="132" t="s">
        <v>17409</v>
      </c>
      <c r="H289" s="132" t="s">
        <v>17411</v>
      </c>
      <c r="I289" s="132" t="s">
        <v>14778</v>
      </c>
      <c r="J289" s="132">
        <v>1</v>
      </c>
      <c r="K289" s="132" t="s">
        <v>17102</v>
      </c>
      <c r="L289" s="132">
        <v>0.9</v>
      </c>
      <c r="M289" s="132" t="s">
        <v>17102</v>
      </c>
      <c r="N289" s="132" t="s">
        <v>17102</v>
      </c>
      <c r="O289" s="187"/>
      <c r="P289" s="187"/>
      <c r="Q289" s="187"/>
      <c r="R289" s="187"/>
      <c r="S289" s="187"/>
      <c r="T289" s="187"/>
    </row>
    <row r="290" spans="1:20" s="186" customFormat="1" ht="13.15" customHeight="1" x14ac:dyDescent="0.2">
      <c r="A290" s="186" t="s">
        <v>1285</v>
      </c>
      <c r="B290" s="132" t="s">
        <v>17068</v>
      </c>
      <c r="C290" s="132">
        <v>56041</v>
      </c>
      <c r="D290" s="132" t="s">
        <v>17119</v>
      </c>
      <c r="E290" s="132" t="s">
        <v>17120</v>
      </c>
      <c r="F290" s="132">
        <v>30600903</v>
      </c>
      <c r="G290" s="132" t="s">
        <v>17409</v>
      </c>
      <c r="H290" s="132" t="s">
        <v>17412</v>
      </c>
      <c r="I290" s="132" t="s">
        <v>16289</v>
      </c>
      <c r="J290" s="132" t="s">
        <v>17102</v>
      </c>
      <c r="K290" s="132" t="s">
        <v>17102</v>
      </c>
      <c r="L290" s="132" t="s">
        <v>17102</v>
      </c>
      <c r="M290" s="132">
        <v>3.5</v>
      </c>
      <c r="N290" s="132" t="s">
        <v>17102</v>
      </c>
      <c r="O290" s="187"/>
      <c r="P290" s="187"/>
      <c r="Q290" s="187"/>
      <c r="R290" s="187"/>
      <c r="S290" s="187"/>
      <c r="T290" s="187"/>
    </row>
    <row r="291" spans="1:20" s="186" customFormat="1" ht="13.15" customHeight="1" x14ac:dyDescent="0.2">
      <c r="A291" s="186" t="s">
        <v>1285</v>
      </c>
      <c r="B291" s="132" t="s">
        <v>17068</v>
      </c>
      <c r="C291" s="132">
        <v>56041</v>
      </c>
      <c r="D291" s="132" t="s">
        <v>17119</v>
      </c>
      <c r="E291" s="132" t="s">
        <v>17120</v>
      </c>
      <c r="F291" s="132">
        <v>30600903</v>
      </c>
      <c r="G291" s="132" t="s">
        <v>17409</v>
      </c>
      <c r="H291" s="132" t="s">
        <v>17413</v>
      </c>
      <c r="I291" s="132" t="s">
        <v>16289</v>
      </c>
      <c r="J291" s="132">
        <v>0.1</v>
      </c>
      <c r="K291" s="132" t="s">
        <v>17102</v>
      </c>
      <c r="L291" s="132" t="s">
        <v>17102</v>
      </c>
      <c r="M291" s="132" t="s">
        <v>17102</v>
      </c>
      <c r="N291" s="132" t="s">
        <v>17102</v>
      </c>
      <c r="O291" s="187"/>
      <c r="P291" s="187"/>
      <c r="Q291" s="187"/>
      <c r="R291" s="187"/>
      <c r="S291" s="187"/>
      <c r="T291" s="187"/>
    </row>
    <row r="292" spans="1:20" s="186" customFormat="1" ht="13.15" customHeight="1" x14ac:dyDescent="0.2">
      <c r="A292" s="186" t="s">
        <v>1285</v>
      </c>
      <c r="B292" s="132" t="s">
        <v>17068</v>
      </c>
      <c r="C292" s="132">
        <v>56041</v>
      </c>
      <c r="D292" s="132" t="s">
        <v>17119</v>
      </c>
      <c r="E292" s="132" t="s">
        <v>17120</v>
      </c>
      <c r="F292" s="132">
        <v>31088811</v>
      </c>
      <c r="G292" s="132" t="s">
        <v>17409</v>
      </c>
      <c r="H292" s="132" t="s">
        <v>17414</v>
      </c>
      <c r="I292" s="132" t="s">
        <v>12116</v>
      </c>
      <c r="J292" s="132" t="s">
        <v>17102</v>
      </c>
      <c r="K292" s="132">
        <v>3.2</v>
      </c>
      <c r="L292" s="132" t="s">
        <v>17102</v>
      </c>
      <c r="M292" s="132" t="s">
        <v>17102</v>
      </c>
      <c r="N292" s="132" t="s">
        <v>17102</v>
      </c>
      <c r="O292" s="187"/>
      <c r="P292" s="187"/>
      <c r="Q292" s="187"/>
      <c r="R292" s="187"/>
      <c r="S292" s="187"/>
      <c r="T292" s="187"/>
    </row>
    <row r="293" spans="1:20" s="186" customFormat="1" ht="13.15" customHeight="1" x14ac:dyDescent="0.2">
      <c r="A293" s="186" t="s">
        <v>1285</v>
      </c>
      <c r="B293" s="132" t="s">
        <v>17068</v>
      </c>
      <c r="C293" s="132">
        <v>56041</v>
      </c>
      <c r="D293" s="132" t="s">
        <v>17119</v>
      </c>
      <c r="E293" s="132" t="s">
        <v>17120</v>
      </c>
      <c r="F293" s="132">
        <v>10200601</v>
      </c>
      <c r="G293" s="132" t="s">
        <v>17415</v>
      </c>
      <c r="H293" s="132" t="s">
        <v>17416</v>
      </c>
      <c r="I293" s="132" t="s">
        <v>14778</v>
      </c>
      <c r="J293" s="132">
        <v>9.4</v>
      </c>
      <c r="K293" s="132" t="s">
        <v>17102</v>
      </c>
      <c r="L293" s="132">
        <v>2.5</v>
      </c>
      <c r="M293" s="132">
        <v>4.2999999999999997E-2</v>
      </c>
      <c r="N293" s="132">
        <v>0.4</v>
      </c>
      <c r="O293" s="187"/>
      <c r="P293" s="187"/>
      <c r="Q293" s="187"/>
      <c r="R293" s="187"/>
      <c r="S293" s="187"/>
      <c r="T293" s="187"/>
    </row>
    <row r="294" spans="1:20" s="186" customFormat="1" ht="13.15" customHeight="1" x14ac:dyDescent="0.2">
      <c r="A294" s="186" t="s">
        <v>1285</v>
      </c>
      <c r="B294" s="132" t="s">
        <v>17068</v>
      </c>
      <c r="C294" s="132">
        <v>56041</v>
      </c>
      <c r="D294" s="132" t="s">
        <v>17119</v>
      </c>
      <c r="E294" s="132" t="s">
        <v>17120</v>
      </c>
      <c r="F294" s="132">
        <v>31000208</v>
      </c>
      <c r="G294" s="132" t="s">
        <v>17415</v>
      </c>
      <c r="H294" s="132" t="s">
        <v>17417</v>
      </c>
      <c r="I294" s="132" t="s">
        <v>7791</v>
      </c>
      <c r="J294" s="132">
        <v>7.8</v>
      </c>
      <c r="K294" s="132">
        <v>0.2</v>
      </c>
      <c r="L294" s="132">
        <v>198.3</v>
      </c>
      <c r="M294" s="132">
        <v>49.6</v>
      </c>
      <c r="N294" s="132" t="s">
        <v>17102</v>
      </c>
      <c r="O294" s="187"/>
      <c r="P294" s="187"/>
      <c r="Q294" s="187"/>
      <c r="R294" s="187"/>
      <c r="S294" s="187"/>
      <c r="T294" s="187"/>
    </row>
    <row r="295" spans="1:20" s="186" customFormat="1" ht="13.15" customHeight="1" x14ac:dyDescent="0.2">
      <c r="A295" s="186" t="s">
        <v>1285</v>
      </c>
      <c r="B295" s="132" t="s">
        <v>17068</v>
      </c>
      <c r="C295" s="132">
        <v>56041</v>
      </c>
      <c r="D295" s="132" t="s">
        <v>17119</v>
      </c>
      <c r="E295" s="132" t="s">
        <v>17120</v>
      </c>
      <c r="F295" s="132">
        <v>10200601</v>
      </c>
      <c r="G295" s="132" t="s">
        <v>17415</v>
      </c>
      <c r="H295" s="132" t="s">
        <v>17418</v>
      </c>
      <c r="I295" s="132" t="s">
        <v>14778</v>
      </c>
      <c r="J295" s="132">
        <v>22.9</v>
      </c>
      <c r="K295" s="132" t="s">
        <v>17102</v>
      </c>
      <c r="L295" s="132">
        <v>5.7</v>
      </c>
      <c r="M295" s="132">
        <v>9.8000000000000004E-2</v>
      </c>
      <c r="N295" s="132">
        <v>1</v>
      </c>
      <c r="O295" s="187"/>
      <c r="P295" s="187"/>
      <c r="Q295" s="187"/>
      <c r="R295" s="187"/>
      <c r="S295" s="187"/>
      <c r="T295" s="187"/>
    </row>
    <row r="296" spans="1:20" s="186" customFormat="1" ht="13.15" customHeight="1" x14ac:dyDescent="0.2">
      <c r="A296" s="186" t="s">
        <v>1285</v>
      </c>
      <c r="B296" s="132" t="s">
        <v>17068</v>
      </c>
      <c r="C296" s="132">
        <v>56041</v>
      </c>
      <c r="D296" s="132" t="s">
        <v>17119</v>
      </c>
      <c r="E296" s="132" t="s">
        <v>17120</v>
      </c>
      <c r="F296" s="132">
        <v>10200601</v>
      </c>
      <c r="G296" s="132" t="s">
        <v>17415</v>
      </c>
      <c r="H296" s="132" t="s">
        <v>17419</v>
      </c>
      <c r="I296" s="132" t="s">
        <v>14778</v>
      </c>
      <c r="J296" s="132">
        <v>18.5</v>
      </c>
      <c r="K296" s="132" t="s">
        <v>17102</v>
      </c>
      <c r="L296" s="132">
        <v>4.5999999999999996</v>
      </c>
      <c r="M296" s="132">
        <v>7.9000000000000001E-2</v>
      </c>
      <c r="N296" s="132">
        <v>0.8</v>
      </c>
      <c r="O296" s="187"/>
      <c r="P296" s="187"/>
      <c r="Q296" s="187"/>
      <c r="R296" s="187"/>
      <c r="S296" s="187"/>
      <c r="T296" s="187"/>
    </row>
    <row r="297" spans="1:20" s="186" customFormat="1" ht="13.15" customHeight="1" x14ac:dyDescent="0.2">
      <c r="A297" s="186" t="s">
        <v>1285</v>
      </c>
      <c r="B297" s="132" t="s">
        <v>17068</v>
      </c>
      <c r="C297" s="132">
        <v>56041</v>
      </c>
      <c r="D297" s="132" t="s">
        <v>17119</v>
      </c>
      <c r="E297" s="132" t="s">
        <v>17120</v>
      </c>
      <c r="F297" s="132">
        <v>31000205</v>
      </c>
      <c r="G297" s="132" t="s">
        <v>17415</v>
      </c>
      <c r="H297" s="132" t="s">
        <v>17420</v>
      </c>
      <c r="I297" s="132" t="s">
        <v>16289</v>
      </c>
      <c r="J297" s="132">
        <v>0.2</v>
      </c>
      <c r="K297" s="132">
        <v>2.91</v>
      </c>
      <c r="L297" s="132">
        <v>0.1</v>
      </c>
      <c r="M297" s="132">
        <v>90.8</v>
      </c>
      <c r="N297" s="132" t="s">
        <v>17102</v>
      </c>
      <c r="O297" s="187"/>
      <c r="P297" s="187"/>
      <c r="Q297" s="187"/>
      <c r="R297" s="187"/>
      <c r="S297" s="187"/>
      <c r="T297" s="187"/>
    </row>
    <row r="298" spans="1:20" s="186" customFormat="1" ht="13.15" customHeight="1" x14ac:dyDescent="0.2">
      <c r="A298" s="186" t="s">
        <v>1285</v>
      </c>
      <c r="B298" s="132" t="s">
        <v>17068</v>
      </c>
      <c r="C298" s="132">
        <v>56041</v>
      </c>
      <c r="D298" s="132" t="s">
        <v>17119</v>
      </c>
      <c r="E298" s="132" t="s">
        <v>17120</v>
      </c>
      <c r="F298" s="132">
        <v>31000205</v>
      </c>
      <c r="G298" s="132" t="s">
        <v>17415</v>
      </c>
      <c r="H298" s="132" t="s">
        <v>17421</v>
      </c>
      <c r="I298" s="132" t="s">
        <v>16289</v>
      </c>
      <c r="J298" s="132">
        <v>0</v>
      </c>
      <c r="K298" s="132">
        <v>0</v>
      </c>
      <c r="L298" s="132">
        <v>0</v>
      </c>
      <c r="M298" s="132">
        <v>0</v>
      </c>
      <c r="N298" s="132" t="s">
        <v>17102</v>
      </c>
      <c r="O298" s="187"/>
      <c r="P298" s="187"/>
      <c r="Q298" s="187"/>
      <c r="R298" s="187"/>
      <c r="S298" s="187"/>
      <c r="T298" s="187"/>
    </row>
    <row r="299" spans="1:20" s="186" customFormat="1" ht="13.15" customHeight="1" x14ac:dyDescent="0.2">
      <c r="A299" s="186" t="s">
        <v>1285</v>
      </c>
      <c r="B299" s="132" t="s">
        <v>17068</v>
      </c>
      <c r="C299" s="132">
        <v>56041</v>
      </c>
      <c r="D299" s="132" t="s">
        <v>17119</v>
      </c>
      <c r="E299" s="132" t="s">
        <v>17120</v>
      </c>
      <c r="F299" s="132">
        <v>31000220</v>
      </c>
      <c r="G299" s="132" t="s">
        <v>17415</v>
      </c>
      <c r="H299" s="132" t="s">
        <v>17422</v>
      </c>
      <c r="I299" s="132" t="s">
        <v>12116</v>
      </c>
      <c r="J299" s="132" t="s">
        <v>17102</v>
      </c>
      <c r="K299" s="132">
        <v>49.2</v>
      </c>
      <c r="L299" s="132" t="s">
        <v>17102</v>
      </c>
      <c r="M299" s="132">
        <v>0.1</v>
      </c>
      <c r="N299" s="132" t="s">
        <v>17102</v>
      </c>
      <c r="O299" s="187"/>
      <c r="P299" s="187"/>
      <c r="Q299" s="187"/>
      <c r="R299" s="187"/>
      <c r="S299" s="187"/>
      <c r="T299" s="187"/>
    </row>
    <row r="300" spans="1:20" s="186" customFormat="1" ht="13.15" customHeight="1" x14ac:dyDescent="0.2">
      <c r="A300" s="186" t="s">
        <v>1285</v>
      </c>
      <c r="B300" s="132" t="s">
        <v>17068</v>
      </c>
      <c r="C300" s="132">
        <v>56041</v>
      </c>
      <c r="D300" s="132" t="s">
        <v>17119</v>
      </c>
      <c r="E300" s="132" t="s">
        <v>17120</v>
      </c>
      <c r="F300" s="132">
        <v>31000208</v>
      </c>
      <c r="G300" s="132" t="s">
        <v>17415</v>
      </c>
      <c r="H300" s="132" t="s">
        <v>17423</v>
      </c>
      <c r="I300" s="132" t="s">
        <v>7791</v>
      </c>
      <c r="J300" s="132" t="s">
        <v>17102</v>
      </c>
      <c r="K300" s="132" t="s">
        <v>17102</v>
      </c>
      <c r="L300" s="132" t="s">
        <v>17102</v>
      </c>
      <c r="M300" s="132">
        <v>44.1</v>
      </c>
      <c r="N300" s="132" t="s">
        <v>17102</v>
      </c>
      <c r="O300" s="187"/>
      <c r="P300" s="187"/>
      <c r="Q300" s="187"/>
      <c r="R300" s="187"/>
      <c r="S300" s="187"/>
      <c r="T300" s="187"/>
    </row>
    <row r="301" spans="1:20" s="186" customFormat="1" ht="13.15" customHeight="1" x14ac:dyDescent="0.2">
      <c r="A301" s="186" t="s">
        <v>1285</v>
      </c>
      <c r="B301" s="132" t="s">
        <v>17068</v>
      </c>
      <c r="C301" s="132">
        <v>56041</v>
      </c>
      <c r="D301" s="132" t="s">
        <v>17119</v>
      </c>
      <c r="E301" s="132" t="s">
        <v>17120</v>
      </c>
      <c r="F301" s="132">
        <v>20100102</v>
      </c>
      <c r="G301" s="132" t="s">
        <v>17415</v>
      </c>
      <c r="H301" s="132" t="s">
        <v>17424</v>
      </c>
      <c r="I301" s="132" t="s">
        <v>14789</v>
      </c>
      <c r="J301" s="132">
        <v>9.1999999999999998E-2</v>
      </c>
      <c r="K301" s="132">
        <v>3.3E-3</v>
      </c>
      <c r="L301" s="132">
        <v>1.9900000000000001E-2</v>
      </c>
      <c r="M301" s="132">
        <v>6.1000000000000004E-3</v>
      </c>
      <c r="N301" s="132">
        <v>6.6E-3</v>
      </c>
      <c r="O301" s="187"/>
      <c r="P301" s="187"/>
      <c r="Q301" s="187"/>
      <c r="R301" s="187"/>
      <c r="S301" s="187"/>
      <c r="T301" s="187"/>
    </row>
    <row r="302" spans="1:20" s="186" customFormat="1" ht="13.15" customHeight="1" x14ac:dyDescent="0.2">
      <c r="A302" s="186" t="s">
        <v>1285</v>
      </c>
      <c r="B302" s="132" t="s">
        <v>17068</v>
      </c>
      <c r="C302" s="132">
        <v>56041</v>
      </c>
      <c r="D302" s="132" t="s">
        <v>17119</v>
      </c>
      <c r="E302" s="132" t="s">
        <v>17120</v>
      </c>
      <c r="F302" s="132">
        <v>20100102</v>
      </c>
      <c r="G302" s="132" t="s">
        <v>17415</v>
      </c>
      <c r="H302" s="132" t="s">
        <v>17425</v>
      </c>
      <c r="I302" s="132" t="s">
        <v>14789</v>
      </c>
      <c r="J302" s="132">
        <v>46.19</v>
      </c>
      <c r="K302" s="132">
        <v>1.639</v>
      </c>
      <c r="L302" s="132">
        <v>9.9499999999999993</v>
      </c>
      <c r="M302" s="132">
        <v>3.05</v>
      </c>
      <c r="N302" s="132">
        <v>3.28</v>
      </c>
      <c r="O302" s="187"/>
      <c r="P302" s="187"/>
      <c r="Q302" s="187"/>
      <c r="R302" s="187"/>
      <c r="S302" s="187"/>
      <c r="T302" s="187"/>
    </row>
    <row r="303" spans="1:20" s="186" customFormat="1" ht="13.15" customHeight="1" x14ac:dyDescent="0.2">
      <c r="A303" s="186" t="s">
        <v>1285</v>
      </c>
      <c r="B303" s="132" t="s">
        <v>17068</v>
      </c>
      <c r="C303" s="132">
        <v>56041</v>
      </c>
      <c r="D303" s="132" t="s">
        <v>17119</v>
      </c>
      <c r="E303" s="132" t="s">
        <v>17120</v>
      </c>
      <c r="F303" s="132">
        <v>20200102</v>
      </c>
      <c r="G303" s="132" t="s">
        <v>17415</v>
      </c>
      <c r="H303" s="132" t="s">
        <v>17426</v>
      </c>
      <c r="I303" s="132" t="s">
        <v>14789</v>
      </c>
      <c r="J303" s="132">
        <v>0.33</v>
      </c>
      <c r="K303" s="132">
        <v>1.2E-2</v>
      </c>
      <c r="L303" s="132">
        <v>7.0000000000000007E-2</v>
      </c>
      <c r="M303" s="132">
        <v>2.1999999999999999E-2</v>
      </c>
      <c r="N303" s="132">
        <v>2.3E-2</v>
      </c>
      <c r="O303" s="187"/>
      <c r="P303" s="187"/>
      <c r="Q303" s="187"/>
      <c r="R303" s="187"/>
      <c r="S303" s="187"/>
      <c r="T303" s="187"/>
    </row>
    <row r="304" spans="1:20" s="186" customFormat="1" ht="13.15" customHeight="1" x14ac:dyDescent="0.2">
      <c r="A304" s="186" t="s">
        <v>1285</v>
      </c>
      <c r="B304" s="132" t="s">
        <v>17068</v>
      </c>
      <c r="C304" s="132">
        <v>56041</v>
      </c>
      <c r="D304" s="132" t="s">
        <v>17119</v>
      </c>
      <c r="E304" s="132" t="s">
        <v>17120</v>
      </c>
      <c r="F304" s="132">
        <v>31000299</v>
      </c>
      <c r="G304" s="132" t="s">
        <v>17415</v>
      </c>
      <c r="H304" s="132" t="s">
        <v>17427</v>
      </c>
      <c r="I304" s="132" t="s">
        <v>7791</v>
      </c>
      <c r="J304" s="132" t="s">
        <v>17102</v>
      </c>
      <c r="K304" s="132">
        <v>3</v>
      </c>
      <c r="L304" s="132" t="s">
        <v>17102</v>
      </c>
      <c r="M304" s="132" t="s">
        <v>17102</v>
      </c>
      <c r="N304" s="132" t="s">
        <v>17102</v>
      </c>
      <c r="O304" s="187"/>
      <c r="P304" s="187"/>
      <c r="Q304" s="187"/>
      <c r="R304" s="187"/>
      <c r="S304" s="187"/>
      <c r="T304" s="187"/>
    </row>
    <row r="305" spans="1:20" s="186" customFormat="1" ht="13.15" customHeight="1" x14ac:dyDescent="0.2">
      <c r="A305" s="186" t="s">
        <v>1285</v>
      </c>
      <c r="B305" s="132" t="s">
        <v>17068</v>
      </c>
      <c r="C305" s="132">
        <v>56041</v>
      </c>
      <c r="D305" s="132" t="s">
        <v>17119</v>
      </c>
      <c r="E305" s="132" t="s">
        <v>17120</v>
      </c>
      <c r="F305" s="132">
        <v>31000299</v>
      </c>
      <c r="G305" s="132" t="s">
        <v>17415</v>
      </c>
      <c r="H305" s="132" t="s">
        <v>17428</v>
      </c>
      <c r="I305" s="132" t="s">
        <v>7791</v>
      </c>
      <c r="J305" s="132" t="s">
        <v>17102</v>
      </c>
      <c r="K305" s="132">
        <v>0</v>
      </c>
      <c r="L305" s="132" t="s">
        <v>17102</v>
      </c>
      <c r="M305" s="132" t="s">
        <v>17102</v>
      </c>
      <c r="N305" s="132" t="s">
        <v>17102</v>
      </c>
      <c r="O305" s="187"/>
      <c r="P305" s="187"/>
      <c r="Q305" s="187"/>
      <c r="R305" s="187"/>
      <c r="S305" s="187"/>
      <c r="T305" s="187"/>
    </row>
    <row r="306" spans="1:20" s="186" customFormat="1" ht="13.15" customHeight="1" x14ac:dyDescent="0.2">
      <c r="A306" s="186" t="s">
        <v>1285</v>
      </c>
      <c r="B306" s="132" t="s">
        <v>17068</v>
      </c>
      <c r="C306" s="132">
        <v>56041</v>
      </c>
      <c r="D306" s="132" t="s">
        <v>17119</v>
      </c>
      <c r="E306" s="132" t="s">
        <v>17120</v>
      </c>
      <c r="F306" s="132">
        <v>20200202</v>
      </c>
      <c r="G306" s="132" t="s">
        <v>17429</v>
      </c>
      <c r="H306" s="132" t="s">
        <v>17430</v>
      </c>
      <c r="I306" s="132" t="s">
        <v>14789</v>
      </c>
      <c r="J306" s="132">
        <v>1.3</v>
      </c>
      <c r="K306" s="132">
        <v>1</v>
      </c>
      <c r="L306" s="132">
        <v>0.3</v>
      </c>
      <c r="M306" s="132" t="s">
        <v>17102</v>
      </c>
      <c r="N306" s="132" t="s">
        <v>17102</v>
      </c>
      <c r="O306" s="187"/>
      <c r="P306" s="187"/>
      <c r="Q306" s="187"/>
      <c r="R306" s="187"/>
      <c r="S306" s="187"/>
      <c r="T306" s="187"/>
    </row>
    <row r="307" spans="1:20" s="186" customFormat="1" ht="13.15" customHeight="1" x14ac:dyDescent="0.2">
      <c r="A307" s="186" t="s">
        <v>1285</v>
      </c>
      <c r="B307" s="132" t="s">
        <v>17068</v>
      </c>
      <c r="C307" s="132">
        <v>56041</v>
      </c>
      <c r="D307" s="132" t="s">
        <v>17119</v>
      </c>
      <c r="E307" s="132" t="s">
        <v>17120</v>
      </c>
      <c r="F307" s="132">
        <v>31000404</v>
      </c>
      <c r="G307" s="132" t="s">
        <v>17429</v>
      </c>
      <c r="H307" s="132" t="s">
        <v>17431</v>
      </c>
      <c r="I307" s="132" t="s">
        <v>14778</v>
      </c>
      <c r="J307" s="132">
        <v>1.3</v>
      </c>
      <c r="K307" s="132">
        <v>1</v>
      </c>
      <c r="L307" s="132">
        <v>0.3</v>
      </c>
      <c r="M307" s="132" t="s">
        <v>17102</v>
      </c>
      <c r="N307" s="132" t="s">
        <v>17102</v>
      </c>
      <c r="O307" s="187"/>
      <c r="P307" s="187"/>
      <c r="Q307" s="187"/>
      <c r="R307" s="187"/>
      <c r="S307" s="187"/>
      <c r="T307" s="187"/>
    </row>
    <row r="308" spans="1:20" s="186" customFormat="1" ht="13.15" customHeight="1" x14ac:dyDescent="0.2">
      <c r="A308" s="186" t="s">
        <v>1285</v>
      </c>
      <c r="B308" s="132" t="s">
        <v>17068</v>
      </c>
      <c r="C308" s="132">
        <v>56041</v>
      </c>
      <c r="D308" s="132" t="s">
        <v>17119</v>
      </c>
      <c r="E308" s="132" t="s">
        <v>17120</v>
      </c>
      <c r="F308" s="132">
        <v>31000404</v>
      </c>
      <c r="G308" s="132" t="s">
        <v>17429</v>
      </c>
      <c r="H308" s="132" t="s">
        <v>17432</v>
      </c>
      <c r="I308" s="132" t="s">
        <v>14778</v>
      </c>
      <c r="J308" s="132">
        <v>1.3</v>
      </c>
      <c r="K308" s="132">
        <v>1</v>
      </c>
      <c r="L308" s="132">
        <v>0.3</v>
      </c>
      <c r="M308" s="132" t="s">
        <v>17102</v>
      </c>
      <c r="N308" s="132" t="s">
        <v>17102</v>
      </c>
      <c r="O308" s="187"/>
      <c r="P308" s="187"/>
      <c r="Q308" s="187"/>
      <c r="R308" s="187"/>
      <c r="S308" s="187"/>
      <c r="T308" s="187"/>
    </row>
    <row r="309" spans="1:20" s="186" customFormat="1" ht="13.15" customHeight="1" x14ac:dyDescent="0.2">
      <c r="A309" s="186" t="s">
        <v>1285</v>
      </c>
      <c r="B309" s="132" t="s">
        <v>17068</v>
      </c>
      <c r="C309" s="132">
        <v>56041</v>
      </c>
      <c r="D309" s="132" t="s">
        <v>17119</v>
      </c>
      <c r="E309" s="132" t="s">
        <v>17120</v>
      </c>
      <c r="F309" s="132">
        <v>31000404</v>
      </c>
      <c r="G309" s="132" t="s">
        <v>17429</v>
      </c>
      <c r="H309" s="132" t="s">
        <v>17433</v>
      </c>
      <c r="I309" s="132" t="s">
        <v>14778</v>
      </c>
      <c r="J309" s="132">
        <v>1.3</v>
      </c>
      <c r="K309" s="132">
        <v>1</v>
      </c>
      <c r="L309" s="132">
        <v>0.3</v>
      </c>
      <c r="M309" s="132" t="s">
        <v>17102</v>
      </c>
      <c r="N309" s="132" t="s">
        <v>17102</v>
      </c>
      <c r="O309" s="187"/>
      <c r="P309" s="187"/>
      <c r="Q309" s="187"/>
      <c r="R309" s="187"/>
      <c r="S309" s="187"/>
      <c r="T309" s="187"/>
    </row>
    <row r="310" spans="1:20" s="186" customFormat="1" ht="13.15" customHeight="1" x14ac:dyDescent="0.2">
      <c r="A310" s="186" t="s">
        <v>1285</v>
      </c>
      <c r="B310" s="132" t="s">
        <v>17068</v>
      </c>
      <c r="C310" s="132">
        <v>56041</v>
      </c>
      <c r="D310" s="132" t="s">
        <v>17119</v>
      </c>
      <c r="E310" s="132" t="s">
        <v>17120</v>
      </c>
      <c r="F310" s="132">
        <v>31000205</v>
      </c>
      <c r="G310" s="132" t="s">
        <v>17429</v>
      </c>
      <c r="H310" s="132" t="s">
        <v>17434</v>
      </c>
      <c r="I310" s="132" t="s">
        <v>16289</v>
      </c>
      <c r="J310" s="132">
        <v>0.3</v>
      </c>
      <c r="K310" s="132" t="s">
        <v>17102</v>
      </c>
      <c r="L310" s="132">
        <v>0.1</v>
      </c>
      <c r="M310" s="132" t="s">
        <v>17102</v>
      </c>
      <c r="N310" s="132" t="s">
        <v>17102</v>
      </c>
      <c r="O310" s="187"/>
      <c r="P310" s="187"/>
      <c r="Q310" s="187"/>
      <c r="R310" s="187"/>
      <c r="S310" s="187"/>
      <c r="T310" s="187"/>
    </row>
    <row r="311" spans="1:20" s="186" customFormat="1" ht="13.15" customHeight="1" x14ac:dyDescent="0.2">
      <c r="A311" s="186" t="s">
        <v>1285</v>
      </c>
      <c r="B311" s="132" t="s">
        <v>17068</v>
      </c>
      <c r="C311" s="132">
        <v>56041</v>
      </c>
      <c r="D311" s="132" t="s">
        <v>17119</v>
      </c>
      <c r="E311" s="132" t="s">
        <v>17120</v>
      </c>
      <c r="F311" s="132">
        <v>31000404</v>
      </c>
      <c r="G311" s="132" t="s">
        <v>17429</v>
      </c>
      <c r="H311" s="132" t="s">
        <v>17435</v>
      </c>
      <c r="I311" s="132" t="s">
        <v>14778</v>
      </c>
      <c r="J311" s="132">
        <v>0.3</v>
      </c>
      <c r="K311" s="132" t="s">
        <v>17102</v>
      </c>
      <c r="L311" s="132">
        <v>0.1</v>
      </c>
      <c r="M311" s="132" t="s">
        <v>17102</v>
      </c>
      <c r="N311" s="132" t="s">
        <v>17102</v>
      </c>
      <c r="O311" s="187"/>
      <c r="P311" s="187"/>
      <c r="Q311" s="187"/>
      <c r="R311" s="187"/>
      <c r="S311" s="187"/>
      <c r="T311" s="187"/>
    </row>
    <row r="312" spans="1:20" s="186" customFormat="1" ht="13.15" customHeight="1" x14ac:dyDescent="0.2">
      <c r="A312" s="186" t="s">
        <v>1285</v>
      </c>
      <c r="B312" s="132" t="s">
        <v>17068</v>
      </c>
      <c r="C312" s="132">
        <v>56041</v>
      </c>
      <c r="D312" s="132" t="s">
        <v>17119</v>
      </c>
      <c r="E312" s="132" t="s">
        <v>17120</v>
      </c>
      <c r="F312" s="132">
        <v>10200603</v>
      </c>
      <c r="G312" s="132" t="s">
        <v>17429</v>
      </c>
      <c r="H312" s="132" t="s">
        <v>17436</v>
      </c>
      <c r="I312" s="132" t="s">
        <v>14778</v>
      </c>
      <c r="J312" s="132">
        <v>0.5</v>
      </c>
      <c r="K312" s="132" t="s">
        <v>17102</v>
      </c>
      <c r="L312" s="132">
        <v>0.1</v>
      </c>
      <c r="M312" s="132" t="s">
        <v>17102</v>
      </c>
      <c r="N312" s="132" t="s">
        <v>17102</v>
      </c>
      <c r="O312" s="187"/>
      <c r="P312" s="187"/>
      <c r="Q312" s="187"/>
      <c r="R312" s="187"/>
      <c r="S312" s="187"/>
      <c r="T312" s="187"/>
    </row>
    <row r="313" spans="1:20" s="186" customFormat="1" ht="13.15" customHeight="1" x14ac:dyDescent="0.2">
      <c r="A313" s="186" t="s">
        <v>1285</v>
      </c>
      <c r="B313" s="132" t="s">
        <v>17068</v>
      </c>
      <c r="C313" s="132">
        <v>56041</v>
      </c>
      <c r="D313" s="132" t="s">
        <v>17119</v>
      </c>
      <c r="E313" s="132" t="s">
        <v>17120</v>
      </c>
      <c r="F313" s="132">
        <v>31000205</v>
      </c>
      <c r="G313" s="132" t="s">
        <v>17429</v>
      </c>
      <c r="H313" s="132" t="s">
        <v>17437</v>
      </c>
      <c r="I313" s="132" t="s">
        <v>16289</v>
      </c>
      <c r="J313" s="132">
        <v>0.1</v>
      </c>
      <c r="K313" s="132" t="s">
        <v>17102</v>
      </c>
      <c r="L313" s="132" t="s">
        <v>17102</v>
      </c>
      <c r="M313" s="132" t="s">
        <v>17102</v>
      </c>
      <c r="N313" s="132" t="s">
        <v>17102</v>
      </c>
      <c r="O313" s="187"/>
      <c r="P313" s="187"/>
      <c r="Q313" s="187"/>
      <c r="R313" s="187"/>
      <c r="S313" s="187"/>
      <c r="T313" s="187"/>
    </row>
    <row r="314" spans="1:20" s="186" customFormat="1" ht="13.15" customHeight="1" x14ac:dyDescent="0.2">
      <c r="A314" s="186" t="s">
        <v>1285</v>
      </c>
      <c r="B314" s="132" t="s">
        <v>17068</v>
      </c>
      <c r="C314" s="132">
        <v>56041</v>
      </c>
      <c r="D314" s="132" t="s">
        <v>17119</v>
      </c>
      <c r="E314" s="132" t="s">
        <v>17120</v>
      </c>
      <c r="F314" s="132">
        <v>31000404</v>
      </c>
      <c r="G314" s="132" t="s">
        <v>17429</v>
      </c>
      <c r="H314" s="132" t="s">
        <v>17438</v>
      </c>
      <c r="I314" s="132" t="s">
        <v>14778</v>
      </c>
      <c r="J314" s="132">
        <v>0.3</v>
      </c>
      <c r="K314" s="132" t="s">
        <v>17102</v>
      </c>
      <c r="L314" s="132">
        <v>0.1</v>
      </c>
      <c r="M314" s="132" t="s">
        <v>17102</v>
      </c>
      <c r="N314" s="132" t="s">
        <v>17102</v>
      </c>
      <c r="O314" s="187"/>
      <c r="P314" s="187"/>
      <c r="Q314" s="187"/>
      <c r="R314" s="187"/>
      <c r="S314" s="187"/>
      <c r="T314" s="187"/>
    </row>
    <row r="315" spans="1:20" s="186" customFormat="1" ht="13.15" customHeight="1" x14ac:dyDescent="0.2">
      <c r="A315" s="186" t="s">
        <v>1285</v>
      </c>
      <c r="B315" s="132" t="s">
        <v>17068</v>
      </c>
      <c r="C315" s="132">
        <v>56041</v>
      </c>
      <c r="D315" s="132" t="s">
        <v>17119</v>
      </c>
      <c r="E315" s="132" t="s">
        <v>17120</v>
      </c>
      <c r="F315" s="132">
        <v>20200202</v>
      </c>
      <c r="G315" s="132" t="s">
        <v>17429</v>
      </c>
      <c r="H315" s="132" t="s">
        <v>17439</v>
      </c>
      <c r="I315" s="132" t="s">
        <v>14789</v>
      </c>
      <c r="J315" s="132">
        <v>81</v>
      </c>
      <c r="K315" s="132">
        <v>20.2</v>
      </c>
      <c r="L315" s="132">
        <v>30.6</v>
      </c>
      <c r="M315" s="132" t="s">
        <v>17102</v>
      </c>
      <c r="N315" s="132" t="s">
        <v>17102</v>
      </c>
      <c r="O315" s="187"/>
      <c r="P315" s="187"/>
      <c r="Q315" s="187"/>
      <c r="R315" s="187"/>
      <c r="S315" s="187"/>
      <c r="T315" s="187"/>
    </row>
    <row r="316" spans="1:20" s="186" customFormat="1" ht="13.15" customHeight="1" x14ac:dyDescent="0.2">
      <c r="A316" s="186" t="s">
        <v>1285</v>
      </c>
      <c r="B316" s="132" t="s">
        <v>17068</v>
      </c>
      <c r="C316" s="132">
        <v>56041</v>
      </c>
      <c r="D316" s="132" t="s">
        <v>17119</v>
      </c>
      <c r="E316" s="132" t="s">
        <v>17120</v>
      </c>
      <c r="F316" s="132">
        <v>20200202</v>
      </c>
      <c r="G316" s="132" t="s">
        <v>17429</v>
      </c>
      <c r="H316" s="132" t="s">
        <v>17440</v>
      </c>
      <c r="I316" s="132" t="s">
        <v>14789</v>
      </c>
      <c r="J316" s="132">
        <v>81</v>
      </c>
      <c r="K316" s="132">
        <v>20.2</v>
      </c>
      <c r="L316" s="132">
        <v>33.299999999999997</v>
      </c>
      <c r="M316" s="132" t="s">
        <v>17102</v>
      </c>
      <c r="N316" s="132" t="s">
        <v>17102</v>
      </c>
      <c r="O316" s="187"/>
      <c r="P316" s="187"/>
      <c r="Q316" s="187"/>
      <c r="R316" s="187"/>
      <c r="S316" s="187"/>
      <c r="T316" s="187"/>
    </row>
    <row r="317" spans="1:20" s="186" customFormat="1" ht="13.15" customHeight="1" x14ac:dyDescent="0.2">
      <c r="A317" s="186" t="s">
        <v>1285</v>
      </c>
      <c r="B317" s="132" t="s">
        <v>17068</v>
      </c>
      <c r="C317" s="132">
        <v>56041</v>
      </c>
      <c r="D317" s="132" t="s">
        <v>17119</v>
      </c>
      <c r="E317" s="132" t="s">
        <v>17120</v>
      </c>
      <c r="F317" s="132">
        <v>20200202</v>
      </c>
      <c r="G317" s="132" t="s">
        <v>17429</v>
      </c>
      <c r="H317" s="132" t="s">
        <v>17441</v>
      </c>
      <c r="I317" s="132" t="s">
        <v>14789</v>
      </c>
      <c r="J317" s="132">
        <v>83.4</v>
      </c>
      <c r="K317" s="132">
        <v>20.8</v>
      </c>
      <c r="L317" s="132">
        <v>32.700000000000003</v>
      </c>
      <c r="M317" s="132" t="s">
        <v>17102</v>
      </c>
      <c r="N317" s="132" t="s">
        <v>17102</v>
      </c>
      <c r="O317" s="187"/>
      <c r="P317" s="187"/>
      <c r="Q317" s="187"/>
      <c r="R317" s="187"/>
      <c r="S317" s="187"/>
      <c r="T317" s="187"/>
    </row>
    <row r="318" spans="1:20" s="186" customFormat="1" ht="13.15" customHeight="1" x14ac:dyDescent="0.2">
      <c r="A318" s="186" t="s">
        <v>1285</v>
      </c>
      <c r="B318" s="132" t="s">
        <v>17068</v>
      </c>
      <c r="C318" s="132">
        <v>56041</v>
      </c>
      <c r="D318" s="132" t="s">
        <v>17119</v>
      </c>
      <c r="E318" s="132" t="s">
        <v>17120</v>
      </c>
      <c r="F318" s="132">
        <v>31000404</v>
      </c>
      <c r="G318" s="132" t="s">
        <v>17429</v>
      </c>
      <c r="H318" s="132" t="s">
        <v>17442</v>
      </c>
      <c r="I318" s="132" t="s">
        <v>14778</v>
      </c>
      <c r="J318" s="132">
        <v>0.2</v>
      </c>
      <c r="K318" s="132" t="s">
        <v>17102</v>
      </c>
      <c r="L318" s="132" t="s">
        <v>17102</v>
      </c>
      <c r="M318" s="132" t="s">
        <v>17102</v>
      </c>
      <c r="N318" s="132" t="s">
        <v>17102</v>
      </c>
      <c r="O318" s="187"/>
      <c r="P318" s="187"/>
      <c r="Q318" s="187"/>
      <c r="R318" s="187"/>
      <c r="S318" s="187"/>
      <c r="T318" s="187"/>
    </row>
    <row r="319" spans="1:20" s="186" customFormat="1" ht="13.15" customHeight="1" x14ac:dyDescent="0.2">
      <c r="A319" s="186" t="s">
        <v>1285</v>
      </c>
      <c r="B319" s="132" t="s">
        <v>17068</v>
      </c>
      <c r="C319" s="132">
        <v>56041</v>
      </c>
      <c r="D319" s="132" t="s">
        <v>17119</v>
      </c>
      <c r="E319" s="132" t="s">
        <v>17120</v>
      </c>
      <c r="F319" s="132">
        <v>20200202</v>
      </c>
      <c r="G319" s="132" t="s">
        <v>17429</v>
      </c>
      <c r="H319" s="132" t="s">
        <v>17443</v>
      </c>
      <c r="I319" s="132" t="s">
        <v>14789</v>
      </c>
      <c r="J319" s="132">
        <v>0.6</v>
      </c>
      <c r="K319" s="132" t="s">
        <v>17102</v>
      </c>
      <c r="L319" s="132">
        <v>0.1</v>
      </c>
      <c r="M319" s="132">
        <v>0.1</v>
      </c>
      <c r="N319" s="132" t="s">
        <v>17102</v>
      </c>
      <c r="O319" s="187"/>
      <c r="P319" s="187"/>
      <c r="Q319" s="187"/>
      <c r="R319" s="187"/>
      <c r="S319" s="187"/>
      <c r="T319" s="187"/>
    </row>
    <row r="320" spans="1:20" s="186" customFormat="1" ht="13.15" customHeight="1" x14ac:dyDescent="0.2">
      <c r="A320" s="186" t="s">
        <v>1285</v>
      </c>
      <c r="B320" s="132" t="s">
        <v>17068</v>
      </c>
      <c r="C320" s="132">
        <v>56041</v>
      </c>
      <c r="D320" s="132" t="s">
        <v>17119</v>
      </c>
      <c r="E320" s="132" t="s">
        <v>17120</v>
      </c>
      <c r="F320" s="132">
        <v>31088811</v>
      </c>
      <c r="G320" s="132" t="s">
        <v>17429</v>
      </c>
      <c r="H320" s="132" t="s">
        <v>17444</v>
      </c>
      <c r="I320" s="132" t="s">
        <v>12116</v>
      </c>
      <c r="J320" s="132" t="s">
        <v>17102</v>
      </c>
      <c r="K320" s="132">
        <v>34.4</v>
      </c>
      <c r="L320" s="132" t="s">
        <v>17102</v>
      </c>
      <c r="M320" s="132" t="s">
        <v>17102</v>
      </c>
      <c r="N320" s="132" t="s">
        <v>17102</v>
      </c>
      <c r="O320" s="187"/>
      <c r="P320" s="187"/>
      <c r="Q320" s="187"/>
      <c r="R320" s="187"/>
      <c r="S320" s="187"/>
      <c r="T320" s="187"/>
    </row>
    <row r="321" spans="1:20" s="186" customFormat="1" ht="13.15" customHeight="1" x14ac:dyDescent="0.2">
      <c r="A321" s="186" t="s">
        <v>1285</v>
      </c>
      <c r="B321" s="132" t="s">
        <v>17068</v>
      </c>
      <c r="C321" s="132">
        <v>56041</v>
      </c>
      <c r="D321" s="132" t="s">
        <v>17119</v>
      </c>
      <c r="E321" s="132" t="s">
        <v>17120</v>
      </c>
      <c r="F321" s="132">
        <v>20200202</v>
      </c>
      <c r="G321" s="132" t="s">
        <v>17429</v>
      </c>
      <c r="H321" s="132" t="s">
        <v>17445</v>
      </c>
      <c r="I321" s="132" t="s">
        <v>14789</v>
      </c>
      <c r="J321" s="132">
        <v>0.3</v>
      </c>
      <c r="K321" s="132" t="s">
        <v>17102</v>
      </c>
      <c r="L321" s="132">
        <v>0.1</v>
      </c>
      <c r="M321" s="132" t="s">
        <v>17102</v>
      </c>
      <c r="N321" s="132" t="s">
        <v>17102</v>
      </c>
      <c r="O321" s="187"/>
      <c r="P321" s="187"/>
      <c r="Q321" s="187"/>
      <c r="R321" s="187"/>
      <c r="S321" s="187"/>
      <c r="T321" s="187"/>
    </row>
    <row r="322" spans="1:20" s="186" customFormat="1" ht="13.15" customHeight="1" x14ac:dyDescent="0.2">
      <c r="A322" s="186" t="s">
        <v>1285</v>
      </c>
      <c r="B322" s="132" t="s">
        <v>17068</v>
      </c>
      <c r="C322" s="132">
        <v>56041</v>
      </c>
      <c r="D322" s="132" t="s">
        <v>17119</v>
      </c>
      <c r="E322" s="132" t="s">
        <v>17120</v>
      </c>
      <c r="F322" s="132">
        <v>20200201</v>
      </c>
      <c r="G322" s="132" t="s">
        <v>17446</v>
      </c>
      <c r="H322" s="132" t="s">
        <v>17447</v>
      </c>
      <c r="I322" s="132" t="s">
        <v>14789</v>
      </c>
      <c r="J322" s="132">
        <v>31.5</v>
      </c>
      <c r="K322" s="132">
        <v>0.8</v>
      </c>
      <c r="L322" s="132">
        <v>2.8</v>
      </c>
      <c r="M322" s="132" t="s">
        <v>17102</v>
      </c>
      <c r="N322" s="132" t="s">
        <v>17102</v>
      </c>
      <c r="O322" s="187"/>
      <c r="P322" s="187"/>
      <c r="Q322" s="187"/>
      <c r="R322" s="187"/>
      <c r="S322" s="187"/>
      <c r="T322" s="187"/>
    </row>
    <row r="323" spans="1:20" s="186" customFormat="1" ht="13.15" customHeight="1" x14ac:dyDescent="0.2">
      <c r="A323" s="186" t="s">
        <v>1285</v>
      </c>
      <c r="B323" s="132" t="s">
        <v>17068</v>
      </c>
      <c r="C323" s="132">
        <v>56041</v>
      </c>
      <c r="D323" s="132" t="s">
        <v>17119</v>
      </c>
      <c r="E323" s="132" t="s">
        <v>17120</v>
      </c>
      <c r="F323" s="132">
        <v>20200201</v>
      </c>
      <c r="G323" s="132" t="s">
        <v>17446</v>
      </c>
      <c r="H323" s="132" t="s">
        <v>17448</v>
      </c>
      <c r="I323" s="132" t="s">
        <v>14789</v>
      </c>
      <c r="J323" s="132">
        <v>22.1</v>
      </c>
      <c r="K323" s="132">
        <v>0.5</v>
      </c>
      <c r="L323" s="132">
        <v>2</v>
      </c>
      <c r="M323" s="132" t="s">
        <v>17102</v>
      </c>
      <c r="N323" s="132" t="s">
        <v>17102</v>
      </c>
      <c r="O323" s="187"/>
      <c r="P323" s="187"/>
      <c r="Q323" s="187"/>
      <c r="R323" s="187"/>
      <c r="S323" s="187"/>
      <c r="T323" s="187"/>
    </row>
    <row r="324" spans="1:20" s="186" customFormat="1" ht="13.15" customHeight="1" x14ac:dyDescent="0.2">
      <c r="A324" s="186" t="s">
        <v>1285</v>
      </c>
      <c r="B324" s="132" t="s">
        <v>17068</v>
      </c>
      <c r="C324" s="132">
        <v>56041</v>
      </c>
      <c r="D324" s="132" t="s">
        <v>17119</v>
      </c>
      <c r="E324" s="132" t="s">
        <v>17120</v>
      </c>
      <c r="F324" s="132">
        <v>31000404</v>
      </c>
      <c r="G324" s="132" t="s">
        <v>17446</v>
      </c>
      <c r="H324" s="132" t="s">
        <v>17449</v>
      </c>
      <c r="I324" s="132" t="s">
        <v>14778</v>
      </c>
      <c r="J324" s="132">
        <v>0.3</v>
      </c>
      <c r="K324" s="132" t="s">
        <v>17102</v>
      </c>
      <c r="L324" s="132">
        <v>0.1</v>
      </c>
      <c r="M324" s="132" t="s">
        <v>17102</v>
      </c>
      <c r="N324" s="132" t="s">
        <v>17102</v>
      </c>
      <c r="O324" s="187"/>
      <c r="P324" s="187"/>
      <c r="Q324" s="187"/>
      <c r="R324" s="187"/>
      <c r="S324" s="187"/>
      <c r="T324" s="187"/>
    </row>
    <row r="325" spans="1:20" s="186" customFormat="1" ht="13.15" customHeight="1" x14ac:dyDescent="0.2">
      <c r="A325" s="186" t="s">
        <v>1285</v>
      </c>
      <c r="B325" s="132" t="s">
        <v>17068</v>
      </c>
      <c r="C325" s="132">
        <v>56041</v>
      </c>
      <c r="D325" s="132" t="s">
        <v>17119</v>
      </c>
      <c r="E325" s="132" t="s">
        <v>17120</v>
      </c>
      <c r="F325" s="132">
        <v>31000404</v>
      </c>
      <c r="G325" s="132" t="s">
        <v>17450</v>
      </c>
      <c r="H325" s="132" t="s">
        <v>17451</v>
      </c>
      <c r="I325" s="132" t="s">
        <v>14778</v>
      </c>
      <c r="J325" s="132">
        <v>6.4</v>
      </c>
      <c r="K325" s="132" t="s">
        <v>17102</v>
      </c>
      <c r="L325" s="132">
        <v>1.6</v>
      </c>
      <c r="M325" s="132" t="s">
        <v>17102</v>
      </c>
      <c r="N325" s="132" t="s">
        <v>17102</v>
      </c>
      <c r="O325" s="187"/>
      <c r="P325" s="187"/>
      <c r="Q325" s="187"/>
      <c r="R325" s="187"/>
      <c r="S325" s="187"/>
      <c r="T325" s="187"/>
    </row>
    <row r="326" spans="1:20" s="186" customFormat="1" ht="13.15" customHeight="1" x14ac:dyDescent="0.2">
      <c r="A326" s="186" t="s">
        <v>1285</v>
      </c>
      <c r="B326" s="132" t="s">
        <v>17068</v>
      </c>
      <c r="C326" s="132">
        <v>56041</v>
      </c>
      <c r="D326" s="132" t="s">
        <v>17119</v>
      </c>
      <c r="E326" s="132" t="s">
        <v>17120</v>
      </c>
      <c r="F326" s="132">
        <v>31000404</v>
      </c>
      <c r="G326" s="132" t="s">
        <v>17450</v>
      </c>
      <c r="H326" s="132" t="s">
        <v>17452</v>
      </c>
      <c r="I326" s="132" t="s">
        <v>14778</v>
      </c>
      <c r="J326" s="132">
        <v>6.4</v>
      </c>
      <c r="K326" s="132" t="s">
        <v>17102</v>
      </c>
      <c r="L326" s="132">
        <v>1.6</v>
      </c>
      <c r="M326" s="132" t="s">
        <v>17102</v>
      </c>
      <c r="N326" s="132" t="s">
        <v>17102</v>
      </c>
      <c r="O326" s="187"/>
      <c r="P326" s="187"/>
      <c r="Q326" s="187"/>
      <c r="R326" s="187"/>
      <c r="S326" s="187"/>
      <c r="T326" s="187"/>
    </row>
    <row r="327" spans="1:20" s="186" customFormat="1" ht="13.15" customHeight="1" x14ac:dyDescent="0.2">
      <c r="A327" s="186" t="s">
        <v>1285</v>
      </c>
      <c r="B327" s="132" t="s">
        <v>17068</v>
      </c>
      <c r="C327" s="132">
        <v>56041</v>
      </c>
      <c r="D327" s="132" t="s">
        <v>17119</v>
      </c>
      <c r="E327" s="132" t="s">
        <v>17120</v>
      </c>
      <c r="F327" s="132">
        <v>31000302</v>
      </c>
      <c r="G327" s="132" t="s">
        <v>17450</v>
      </c>
      <c r="H327" s="132" t="s">
        <v>17453</v>
      </c>
      <c r="I327" s="132" t="s">
        <v>15125</v>
      </c>
      <c r="J327" s="132">
        <v>0.5</v>
      </c>
      <c r="K327" s="132" t="s">
        <v>17102</v>
      </c>
      <c r="L327" s="132">
        <v>0.1</v>
      </c>
      <c r="M327" s="132" t="s">
        <v>17102</v>
      </c>
      <c r="N327" s="132" t="s">
        <v>17102</v>
      </c>
      <c r="O327" s="187"/>
      <c r="P327" s="187"/>
      <c r="Q327" s="187"/>
      <c r="R327" s="187"/>
      <c r="S327" s="187"/>
      <c r="T327" s="187"/>
    </row>
    <row r="328" spans="1:20" s="186" customFormat="1" ht="13.15" customHeight="1" x14ac:dyDescent="0.2">
      <c r="A328" s="186" t="s">
        <v>1285</v>
      </c>
      <c r="B328" s="132" t="s">
        <v>17068</v>
      </c>
      <c r="C328" s="132">
        <v>56041</v>
      </c>
      <c r="D328" s="132" t="s">
        <v>17119</v>
      </c>
      <c r="E328" s="132" t="s">
        <v>17120</v>
      </c>
      <c r="F328" s="132">
        <v>31000228</v>
      </c>
      <c r="G328" s="132" t="s">
        <v>17450</v>
      </c>
      <c r="H328" s="132" t="s">
        <v>17454</v>
      </c>
      <c r="I328" s="132" t="s">
        <v>15125</v>
      </c>
      <c r="J328" s="132" t="s">
        <v>17102</v>
      </c>
      <c r="K328" s="132">
        <v>4.4000000000000004</v>
      </c>
      <c r="L328" s="132" t="s">
        <v>17102</v>
      </c>
      <c r="M328" s="132" t="s">
        <v>17102</v>
      </c>
      <c r="N328" s="132" t="s">
        <v>17102</v>
      </c>
      <c r="O328" s="187"/>
      <c r="P328" s="187"/>
      <c r="Q328" s="187"/>
      <c r="R328" s="187"/>
      <c r="S328" s="187"/>
      <c r="T328" s="187"/>
    </row>
    <row r="329" spans="1:20" s="186" customFormat="1" ht="13.15" customHeight="1" x14ac:dyDescent="0.2">
      <c r="A329" s="186" t="s">
        <v>1285</v>
      </c>
      <c r="B329" s="132" t="s">
        <v>17068</v>
      </c>
      <c r="C329" s="132">
        <v>56041</v>
      </c>
      <c r="D329" s="132" t="s">
        <v>17119</v>
      </c>
      <c r="E329" s="132" t="s">
        <v>17120</v>
      </c>
      <c r="F329" s="132">
        <v>31000404</v>
      </c>
      <c r="G329" s="132" t="s">
        <v>17450</v>
      </c>
      <c r="H329" s="132" t="s">
        <v>17455</v>
      </c>
      <c r="I329" s="132" t="s">
        <v>14778</v>
      </c>
      <c r="J329" s="132">
        <v>1</v>
      </c>
      <c r="K329" s="132" t="s">
        <v>17102</v>
      </c>
      <c r="L329" s="132">
        <v>0.2</v>
      </c>
      <c r="M329" s="132" t="s">
        <v>17102</v>
      </c>
      <c r="N329" s="132" t="s">
        <v>17102</v>
      </c>
      <c r="O329" s="187"/>
      <c r="P329" s="187"/>
      <c r="Q329" s="187"/>
      <c r="R329" s="187"/>
      <c r="S329" s="187"/>
      <c r="T329" s="187"/>
    </row>
    <row r="330" spans="1:20" s="186" customFormat="1" ht="13.15" customHeight="1" x14ac:dyDescent="0.2">
      <c r="A330" s="186" t="s">
        <v>1285</v>
      </c>
      <c r="B330" s="132" t="s">
        <v>17068</v>
      </c>
      <c r="C330" s="132">
        <v>56041</v>
      </c>
      <c r="D330" s="132" t="s">
        <v>17119</v>
      </c>
      <c r="E330" s="132" t="s">
        <v>17120</v>
      </c>
      <c r="F330" s="132">
        <v>10200602</v>
      </c>
      <c r="G330" s="132" t="s">
        <v>17450</v>
      </c>
      <c r="H330" s="132" t="s">
        <v>17456</v>
      </c>
      <c r="I330" s="132" t="s">
        <v>14778</v>
      </c>
      <c r="J330" s="132">
        <v>3.1</v>
      </c>
      <c r="K330" s="132" t="s">
        <v>17102</v>
      </c>
      <c r="L330" s="132">
        <v>1.8</v>
      </c>
      <c r="M330" s="132" t="s">
        <v>17102</v>
      </c>
      <c r="N330" s="132" t="s">
        <v>17102</v>
      </c>
      <c r="O330" s="187"/>
      <c r="P330" s="187"/>
      <c r="Q330" s="187"/>
      <c r="R330" s="187"/>
      <c r="S330" s="187"/>
      <c r="T330" s="187"/>
    </row>
    <row r="331" spans="1:20" s="186" customFormat="1" ht="13.15" customHeight="1" x14ac:dyDescent="0.2">
      <c r="A331" s="186" t="s">
        <v>1285</v>
      </c>
      <c r="B331" s="132" t="s">
        <v>17068</v>
      </c>
      <c r="C331" s="132">
        <v>56041</v>
      </c>
      <c r="D331" s="132" t="s">
        <v>17119</v>
      </c>
      <c r="E331" s="132" t="s">
        <v>17120</v>
      </c>
      <c r="F331" s="132">
        <v>31000404</v>
      </c>
      <c r="G331" s="132" t="s">
        <v>17450</v>
      </c>
      <c r="H331" s="132" t="s">
        <v>17457</v>
      </c>
      <c r="I331" s="132" t="s">
        <v>14778</v>
      </c>
      <c r="J331" s="132">
        <v>1.5</v>
      </c>
      <c r="K331" s="132" t="s">
        <v>17102</v>
      </c>
      <c r="L331" s="132">
        <v>0.3</v>
      </c>
      <c r="M331" s="132" t="s">
        <v>17102</v>
      </c>
      <c r="N331" s="132" t="s">
        <v>17102</v>
      </c>
      <c r="O331" s="187"/>
      <c r="P331" s="187"/>
      <c r="Q331" s="187"/>
      <c r="R331" s="187"/>
      <c r="S331" s="187"/>
      <c r="T331" s="187"/>
    </row>
    <row r="332" spans="1:20" s="186" customFormat="1" ht="13.15" customHeight="1" x14ac:dyDescent="0.2">
      <c r="A332" s="186" t="s">
        <v>1285</v>
      </c>
      <c r="B332" s="132" t="s">
        <v>17068</v>
      </c>
      <c r="C332" s="132">
        <v>56041</v>
      </c>
      <c r="D332" s="132" t="s">
        <v>17119</v>
      </c>
      <c r="E332" s="132" t="s">
        <v>17120</v>
      </c>
      <c r="F332" s="132">
        <v>31000404</v>
      </c>
      <c r="G332" s="132" t="s">
        <v>17450</v>
      </c>
      <c r="H332" s="132" t="s">
        <v>17458</v>
      </c>
      <c r="I332" s="132" t="s">
        <v>14778</v>
      </c>
      <c r="J332" s="132">
        <v>1.5</v>
      </c>
      <c r="K332" s="132" t="s">
        <v>17102</v>
      </c>
      <c r="L332" s="132">
        <v>0.3</v>
      </c>
      <c r="M332" s="132" t="s">
        <v>17102</v>
      </c>
      <c r="N332" s="132" t="s">
        <v>17102</v>
      </c>
      <c r="O332" s="187"/>
      <c r="P332" s="187"/>
      <c r="Q332" s="187"/>
      <c r="R332" s="187"/>
      <c r="S332" s="187"/>
      <c r="T332" s="187"/>
    </row>
    <row r="333" spans="1:20" s="186" customFormat="1" ht="13.15" customHeight="1" x14ac:dyDescent="0.2">
      <c r="A333" s="186" t="s">
        <v>1285</v>
      </c>
      <c r="B333" s="132" t="s">
        <v>17068</v>
      </c>
      <c r="C333" s="132">
        <v>56041</v>
      </c>
      <c r="D333" s="132" t="s">
        <v>17119</v>
      </c>
      <c r="E333" s="132" t="s">
        <v>17120</v>
      </c>
      <c r="F333" s="132">
        <v>31000404</v>
      </c>
      <c r="G333" s="132" t="s">
        <v>17450</v>
      </c>
      <c r="H333" s="132" t="s">
        <v>17459</v>
      </c>
      <c r="I333" s="132" t="s">
        <v>14778</v>
      </c>
      <c r="J333" s="132">
        <v>16.399999999999999</v>
      </c>
      <c r="K333" s="132">
        <v>0.65</v>
      </c>
      <c r="L333" s="132">
        <v>4.0999999999999996</v>
      </c>
      <c r="M333" s="132" t="s">
        <v>17102</v>
      </c>
      <c r="N333" s="132" t="s">
        <v>17102</v>
      </c>
      <c r="O333" s="187"/>
      <c r="P333" s="187"/>
      <c r="Q333" s="187"/>
      <c r="R333" s="187"/>
      <c r="S333" s="187"/>
      <c r="T333" s="187"/>
    </row>
    <row r="334" spans="1:20" s="186" customFormat="1" ht="13.15" customHeight="1" x14ac:dyDescent="0.2">
      <c r="A334" s="186" t="s">
        <v>1285</v>
      </c>
      <c r="B334" s="132" t="s">
        <v>17068</v>
      </c>
      <c r="C334" s="132">
        <v>56041</v>
      </c>
      <c r="D334" s="132" t="s">
        <v>17119</v>
      </c>
      <c r="E334" s="132" t="s">
        <v>17120</v>
      </c>
      <c r="F334" s="132">
        <v>31000404</v>
      </c>
      <c r="G334" s="132" t="s">
        <v>17450</v>
      </c>
      <c r="H334" s="132" t="s">
        <v>17460</v>
      </c>
      <c r="I334" s="132" t="s">
        <v>14778</v>
      </c>
      <c r="J334" s="132">
        <v>16.399999999999999</v>
      </c>
      <c r="K334" s="132">
        <v>0.65</v>
      </c>
      <c r="L334" s="132">
        <v>4.0999999999999996</v>
      </c>
      <c r="M334" s="132" t="s">
        <v>17102</v>
      </c>
      <c r="N334" s="132" t="s">
        <v>17102</v>
      </c>
      <c r="O334" s="187"/>
      <c r="P334" s="187"/>
      <c r="Q334" s="187"/>
      <c r="R334" s="187"/>
      <c r="S334" s="187"/>
      <c r="T334" s="187"/>
    </row>
    <row r="335" spans="1:20" s="186" customFormat="1" ht="13.15" customHeight="1" x14ac:dyDescent="0.2">
      <c r="A335" s="186" t="s">
        <v>1285</v>
      </c>
      <c r="B335" s="132" t="s">
        <v>17068</v>
      </c>
      <c r="C335" s="132">
        <v>56041</v>
      </c>
      <c r="D335" s="132" t="s">
        <v>17119</v>
      </c>
      <c r="E335" s="132" t="s">
        <v>17120</v>
      </c>
      <c r="F335" s="132">
        <v>31000404</v>
      </c>
      <c r="G335" s="132" t="s">
        <v>17450</v>
      </c>
      <c r="H335" s="132" t="s">
        <v>17461</v>
      </c>
      <c r="I335" s="132" t="s">
        <v>14778</v>
      </c>
      <c r="J335" s="132">
        <v>2.5</v>
      </c>
      <c r="K335" s="132" t="s">
        <v>17102</v>
      </c>
      <c r="L335" s="132">
        <v>0.5</v>
      </c>
      <c r="M335" s="132" t="s">
        <v>17102</v>
      </c>
      <c r="N335" s="132" t="s">
        <v>17102</v>
      </c>
      <c r="O335" s="187"/>
      <c r="P335" s="187"/>
      <c r="Q335" s="187"/>
      <c r="R335" s="187"/>
      <c r="S335" s="187"/>
      <c r="T335" s="187"/>
    </row>
    <row r="336" spans="1:20" s="186" customFormat="1" ht="13.15" customHeight="1" x14ac:dyDescent="0.2">
      <c r="A336" s="186" t="s">
        <v>1285</v>
      </c>
      <c r="B336" s="132" t="s">
        <v>17068</v>
      </c>
      <c r="C336" s="132">
        <v>56041</v>
      </c>
      <c r="D336" s="132" t="s">
        <v>17119</v>
      </c>
      <c r="E336" s="132" t="s">
        <v>17120</v>
      </c>
      <c r="F336" s="132">
        <v>31000205</v>
      </c>
      <c r="G336" s="132" t="s">
        <v>17450</v>
      </c>
      <c r="H336" s="132" t="s">
        <v>17462</v>
      </c>
      <c r="I336" s="132" t="s">
        <v>16289</v>
      </c>
      <c r="J336" s="132">
        <v>2.1</v>
      </c>
      <c r="K336" s="132">
        <v>2.1</v>
      </c>
      <c r="L336" s="132">
        <v>0.5</v>
      </c>
      <c r="M336" s="132" t="s">
        <v>17102</v>
      </c>
      <c r="N336" s="132" t="s">
        <v>17102</v>
      </c>
      <c r="O336" s="187"/>
      <c r="P336" s="187"/>
      <c r="Q336" s="187"/>
      <c r="R336" s="187"/>
      <c r="S336" s="187"/>
      <c r="T336" s="187"/>
    </row>
    <row r="337" spans="1:20" s="186" customFormat="1" ht="13.15" customHeight="1" x14ac:dyDescent="0.2">
      <c r="A337" s="186" t="s">
        <v>1285</v>
      </c>
      <c r="B337" s="132" t="s">
        <v>17068</v>
      </c>
      <c r="C337" s="132">
        <v>56041</v>
      </c>
      <c r="D337" s="132" t="s">
        <v>17119</v>
      </c>
      <c r="E337" s="132" t="s">
        <v>17120</v>
      </c>
      <c r="F337" s="132">
        <v>31000205</v>
      </c>
      <c r="G337" s="132" t="s">
        <v>17450</v>
      </c>
      <c r="H337" s="132" t="s">
        <v>17463</v>
      </c>
      <c r="I337" s="132" t="s">
        <v>16289</v>
      </c>
      <c r="J337" s="132">
        <v>0.3</v>
      </c>
      <c r="K337" s="132" t="s">
        <v>17102</v>
      </c>
      <c r="L337" s="132" t="s">
        <v>17102</v>
      </c>
      <c r="M337" s="132" t="s">
        <v>17102</v>
      </c>
      <c r="N337" s="132" t="s">
        <v>17102</v>
      </c>
      <c r="O337" s="187"/>
      <c r="P337" s="187"/>
      <c r="Q337" s="187"/>
      <c r="R337" s="187"/>
      <c r="S337" s="187"/>
      <c r="T337" s="187"/>
    </row>
    <row r="338" spans="1:20" s="186" customFormat="1" ht="13.15" customHeight="1" x14ac:dyDescent="0.2">
      <c r="A338" s="186" t="s">
        <v>1285</v>
      </c>
      <c r="B338" s="132" t="s">
        <v>17068</v>
      </c>
      <c r="C338" s="132">
        <v>56041</v>
      </c>
      <c r="D338" s="132" t="s">
        <v>17119</v>
      </c>
      <c r="E338" s="132" t="s">
        <v>17120</v>
      </c>
      <c r="F338" s="132">
        <v>31000205</v>
      </c>
      <c r="G338" s="132" t="s">
        <v>17450</v>
      </c>
      <c r="H338" s="132" t="s">
        <v>17464</v>
      </c>
      <c r="I338" s="132" t="s">
        <v>16289</v>
      </c>
      <c r="J338" s="132">
        <v>13.7</v>
      </c>
      <c r="K338" s="132">
        <v>13.7</v>
      </c>
      <c r="L338" s="132">
        <v>3.4</v>
      </c>
      <c r="M338" s="132" t="s">
        <v>17102</v>
      </c>
      <c r="N338" s="132" t="s">
        <v>17102</v>
      </c>
      <c r="O338" s="187"/>
      <c r="P338" s="187"/>
      <c r="Q338" s="187"/>
      <c r="R338" s="187"/>
      <c r="S338" s="187"/>
      <c r="T338" s="187"/>
    </row>
    <row r="339" spans="1:20" s="186" customFormat="1" ht="13.15" customHeight="1" x14ac:dyDescent="0.2">
      <c r="A339" s="186" t="s">
        <v>1285</v>
      </c>
      <c r="B339" s="132" t="s">
        <v>17068</v>
      </c>
      <c r="C339" s="132">
        <v>56041</v>
      </c>
      <c r="D339" s="132" t="s">
        <v>17119</v>
      </c>
      <c r="E339" s="132" t="s">
        <v>17120</v>
      </c>
      <c r="F339" s="132">
        <v>31000205</v>
      </c>
      <c r="G339" s="132" t="s">
        <v>17450</v>
      </c>
      <c r="H339" s="132" t="s">
        <v>17465</v>
      </c>
      <c r="I339" s="132" t="s">
        <v>16289</v>
      </c>
      <c r="J339" s="132">
        <v>0.5</v>
      </c>
      <c r="K339" s="132" t="s">
        <v>17102</v>
      </c>
      <c r="L339" s="132">
        <v>0.1</v>
      </c>
      <c r="M339" s="132" t="s">
        <v>17102</v>
      </c>
      <c r="N339" s="132" t="s">
        <v>17102</v>
      </c>
      <c r="O339" s="187"/>
      <c r="P339" s="187"/>
      <c r="Q339" s="187"/>
      <c r="R339" s="187"/>
      <c r="S339" s="187"/>
      <c r="T339" s="187"/>
    </row>
    <row r="340" spans="1:20" s="186" customFormat="1" ht="13.15" customHeight="1" x14ac:dyDescent="0.2">
      <c r="A340" s="186" t="s">
        <v>1285</v>
      </c>
      <c r="B340" s="132" t="s">
        <v>17068</v>
      </c>
      <c r="C340" s="132">
        <v>56041</v>
      </c>
      <c r="D340" s="132" t="s">
        <v>17119</v>
      </c>
      <c r="E340" s="132" t="s">
        <v>17120</v>
      </c>
      <c r="F340" s="132">
        <v>31000404</v>
      </c>
      <c r="G340" s="132" t="s">
        <v>17450</v>
      </c>
      <c r="H340" s="132" t="s">
        <v>17466</v>
      </c>
      <c r="I340" s="132" t="s">
        <v>14778</v>
      </c>
      <c r="J340" s="132">
        <v>0.8</v>
      </c>
      <c r="K340" s="132" t="s">
        <v>17102</v>
      </c>
      <c r="L340" s="132">
        <v>0.2</v>
      </c>
      <c r="M340" s="132" t="s">
        <v>17102</v>
      </c>
      <c r="N340" s="132" t="s">
        <v>17102</v>
      </c>
      <c r="O340" s="187"/>
      <c r="P340" s="187"/>
      <c r="Q340" s="187"/>
      <c r="R340" s="187"/>
      <c r="S340" s="187"/>
      <c r="T340" s="187"/>
    </row>
    <row r="341" spans="1:20" s="186" customFormat="1" ht="13.15" customHeight="1" x14ac:dyDescent="0.2">
      <c r="A341" s="186" t="s">
        <v>1285</v>
      </c>
      <c r="B341" s="132" t="s">
        <v>17068</v>
      </c>
      <c r="C341" s="132">
        <v>56041</v>
      </c>
      <c r="D341" s="132" t="s">
        <v>17119</v>
      </c>
      <c r="E341" s="132" t="s">
        <v>17120</v>
      </c>
      <c r="F341" s="132">
        <v>31000404</v>
      </c>
      <c r="G341" s="132" t="s">
        <v>17450</v>
      </c>
      <c r="H341" s="132" t="s">
        <v>17467</v>
      </c>
      <c r="I341" s="132" t="s">
        <v>14778</v>
      </c>
      <c r="J341" s="132">
        <v>0.8</v>
      </c>
      <c r="K341" s="132" t="s">
        <v>17102</v>
      </c>
      <c r="L341" s="132">
        <v>0.2</v>
      </c>
      <c r="M341" s="132" t="s">
        <v>17102</v>
      </c>
      <c r="N341" s="132" t="s">
        <v>17102</v>
      </c>
      <c r="O341" s="187"/>
      <c r="P341" s="187"/>
      <c r="Q341" s="187"/>
      <c r="R341" s="187"/>
      <c r="S341" s="187"/>
      <c r="T341" s="187"/>
    </row>
    <row r="342" spans="1:20" s="186" customFormat="1" ht="13.15" customHeight="1" x14ac:dyDescent="0.2">
      <c r="A342" s="186" t="s">
        <v>1285</v>
      </c>
      <c r="B342" s="132" t="s">
        <v>17068</v>
      </c>
      <c r="C342" s="132">
        <v>56041</v>
      </c>
      <c r="D342" s="132" t="s">
        <v>17119</v>
      </c>
      <c r="E342" s="132" t="s">
        <v>17120</v>
      </c>
      <c r="F342" s="132">
        <v>31000305</v>
      </c>
      <c r="G342" s="132" t="s">
        <v>17450</v>
      </c>
      <c r="H342" s="132" t="s">
        <v>17468</v>
      </c>
      <c r="I342" s="132" t="s">
        <v>17061</v>
      </c>
      <c r="J342" s="132" t="s">
        <v>17102</v>
      </c>
      <c r="K342" s="132">
        <v>43.6</v>
      </c>
      <c r="L342" s="132" t="s">
        <v>17102</v>
      </c>
      <c r="M342" s="132" t="s">
        <v>17102</v>
      </c>
      <c r="N342" s="132" t="s">
        <v>17102</v>
      </c>
      <c r="O342" s="187"/>
      <c r="P342" s="187"/>
      <c r="Q342" s="187"/>
      <c r="R342" s="187"/>
      <c r="S342" s="187"/>
      <c r="T342" s="187"/>
    </row>
    <row r="343" spans="1:20" s="186" customFormat="1" ht="13.15" customHeight="1" x14ac:dyDescent="0.2">
      <c r="A343" s="186" t="s">
        <v>1285</v>
      </c>
      <c r="B343" s="132" t="s">
        <v>17068</v>
      </c>
      <c r="C343" s="132">
        <v>56041</v>
      </c>
      <c r="D343" s="132" t="s">
        <v>17119</v>
      </c>
      <c r="E343" s="132" t="s">
        <v>17120</v>
      </c>
      <c r="F343" s="132">
        <v>31000305</v>
      </c>
      <c r="G343" s="132" t="s">
        <v>17450</v>
      </c>
      <c r="H343" s="132" t="s">
        <v>17469</v>
      </c>
      <c r="I343" s="132" t="s">
        <v>17061</v>
      </c>
      <c r="J343" s="132" t="s">
        <v>17102</v>
      </c>
      <c r="K343" s="132">
        <v>24.6</v>
      </c>
      <c r="L343" s="132" t="s">
        <v>17102</v>
      </c>
      <c r="M343" s="132" t="s">
        <v>17102</v>
      </c>
      <c r="N343" s="132" t="s">
        <v>17102</v>
      </c>
      <c r="O343" s="187"/>
      <c r="P343" s="187"/>
      <c r="Q343" s="187"/>
      <c r="R343" s="187"/>
      <c r="S343" s="187"/>
      <c r="T343" s="187"/>
    </row>
    <row r="344" spans="1:20" s="186" customFormat="1" ht="13.15" customHeight="1" x14ac:dyDescent="0.2">
      <c r="A344" s="186" t="s">
        <v>1285</v>
      </c>
      <c r="B344" s="132" t="s">
        <v>17068</v>
      </c>
      <c r="C344" s="132">
        <v>56041</v>
      </c>
      <c r="D344" s="132" t="s">
        <v>17119</v>
      </c>
      <c r="E344" s="132" t="s">
        <v>17120</v>
      </c>
      <c r="F344" s="132">
        <v>31000299</v>
      </c>
      <c r="G344" s="132" t="s">
        <v>17450</v>
      </c>
      <c r="H344" s="132" t="s">
        <v>17470</v>
      </c>
      <c r="I344" s="132" t="s">
        <v>7791</v>
      </c>
      <c r="J344" s="132" t="s">
        <v>17102</v>
      </c>
      <c r="K344" s="132">
        <v>2.4</v>
      </c>
      <c r="L344" s="132" t="s">
        <v>17102</v>
      </c>
      <c r="M344" s="132" t="s">
        <v>17102</v>
      </c>
      <c r="N344" s="132" t="s">
        <v>17102</v>
      </c>
      <c r="O344" s="187"/>
      <c r="P344" s="187"/>
      <c r="Q344" s="187"/>
      <c r="R344" s="187"/>
      <c r="S344" s="187"/>
      <c r="T344" s="187"/>
    </row>
    <row r="345" spans="1:20" s="186" customFormat="1" ht="13.15" customHeight="1" x14ac:dyDescent="0.2">
      <c r="A345" s="186" t="s">
        <v>1285</v>
      </c>
      <c r="B345" s="132" t="s">
        <v>17068</v>
      </c>
      <c r="C345" s="132">
        <v>56041</v>
      </c>
      <c r="D345" s="132" t="s">
        <v>17119</v>
      </c>
      <c r="E345" s="132" t="s">
        <v>17120</v>
      </c>
      <c r="F345" s="132">
        <v>31000299</v>
      </c>
      <c r="G345" s="132" t="s">
        <v>17450</v>
      </c>
      <c r="H345" s="132" t="s">
        <v>17471</v>
      </c>
      <c r="I345" s="132" t="s">
        <v>7791</v>
      </c>
      <c r="J345" s="132" t="s">
        <v>17102</v>
      </c>
      <c r="K345" s="132">
        <v>8.3000000000000007</v>
      </c>
      <c r="L345" s="132" t="s">
        <v>17102</v>
      </c>
      <c r="M345" s="132" t="s">
        <v>17102</v>
      </c>
      <c r="N345" s="132" t="s">
        <v>17102</v>
      </c>
      <c r="O345" s="187"/>
      <c r="P345" s="187"/>
      <c r="Q345" s="187"/>
      <c r="R345" s="187"/>
      <c r="S345" s="187"/>
      <c r="T345" s="187"/>
    </row>
    <row r="346" spans="1:20" s="186" customFormat="1" ht="13.15" customHeight="1" x14ac:dyDescent="0.2">
      <c r="A346" s="186" t="s">
        <v>1285</v>
      </c>
      <c r="B346" s="132" t="s">
        <v>17068</v>
      </c>
      <c r="C346" s="132">
        <v>56041</v>
      </c>
      <c r="D346" s="132" t="s">
        <v>17119</v>
      </c>
      <c r="E346" s="132" t="s">
        <v>17120</v>
      </c>
      <c r="F346" s="132">
        <v>31088811</v>
      </c>
      <c r="G346" s="132" t="s">
        <v>17450</v>
      </c>
      <c r="H346" s="132" t="s">
        <v>17472</v>
      </c>
      <c r="I346" s="132" t="s">
        <v>12116</v>
      </c>
      <c r="J346" s="132" t="s">
        <v>17102</v>
      </c>
      <c r="K346" s="132">
        <v>240.77</v>
      </c>
      <c r="L346" s="132" t="s">
        <v>17102</v>
      </c>
      <c r="M346" s="132" t="s">
        <v>17102</v>
      </c>
      <c r="N346" s="132" t="s">
        <v>17102</v>
      </c>
      <c r="O346" s="187"/>
      <c r="P346" s="187"/>
      <c r="Q346" s="187"/>
      <c r="R346" s="187"/>
      <c r="S346" s="187"/>
      <c r="T346" s="187"/>
    </row>
    <row r="347" spans="1:20" s="186" customFormat="1" ht="13.15" customHeight="1" x14ac:dyDescent="0.2">
      <c r="A347" s="186" t="s">
        <v>1285</v>
      </c>
      <c r="B347" s="132" t="s">
        <v>17068</v>
      </c>
      <c r="C347" s="132">
        <v>56041</v>
      </c>
      <c r="D347" s="132" t="s">
        <v>17119</v>
      </c>
      <c r="E347" s="132" t="s">
        <v>17120</v>
      </c>
      <c r="F347" s="132">
        <v>31088811</v>
      </c>
      <c r="G347" s="132" t="s">
        <v>17450</v>
      </c>
      <c r="H347" s="132" t="s">
        <v>17473</v>
      </c>
      <c r="I347" s="132" t="s">
        <v>12116</v>
      </c>
      <c r="J347" s="132" t="s">
        <v>17102</v>
      </c>
      <c r="K347" s="132">
        <v>26.5</v>
      </c>
      <c r="L347" s="132" t="s">
        <v>17102</v>
      </c>
      <c r="M347" s="132" t="s">
        <v>17102</v>
      </c>
      <c r="N347" s="132" t="s">
        <v>17102</v>
      </c>
      <c r="O347" s="187"/>
      <c r="P347" s="187"/>
      <c r="Q347" s="187"/>
      <c r="R347" s="187"/>
      <c r="S347" s="187"/>
      <c r="T347" s="187"/>
    </row>
    <row r="348" spans="1:20" s="186" customFormat="1" ht="13.15" customHeight="1" x14ac:dyDescent="0.2">
      <c r="A348" s="186" t="s">
        <v>1285</v>
      </c>
      <c r="B348" s="132" t="s">
        <v>17068</v>
      </c>
      <c r="C348" s="132">
        <v>56041</v>
      </c>
      <c r="D348" s="132" t="s">
        <v>17119</v>
      </c>
      <c r="E348" s="132" t="s">
        <v>17120</v>
      </c>
      <c r="F348" s="132">
        <v>20200202</v>
      </c>
      <c r="G348" s="132" t="s">
        <v>17474</v>
      </c>
      <c r="H348" s="132" t="s">
        <v>17475</v>
      </c>
      <c r="I348" s="132" t="s">
        <v>14789</v>
      </c>
      <c r="J348" s="132">
        <v>82.5</v>
      </c>
      <c r="K348" s="132">
        <v>19.600000000000001</v>
      </c>
      <c r="L348" s="132">
        <v>15</v>
      </c>
      <c r="M348" s="132" t="s">
        <v>17102</v>
      </c>
      <c r="N348" s="132" t="s">
        <v>17102</v>
      </c>
      <c r="O348" s="187"/>
      <c r="P348" s="187"/>
      <c r="Q348" s="187"/>
      <c r="R348" s="187"/>
      <c r="S348" s="187"/>
      <c r="T348" s="187"/>
    </row>
    <row r="349" spans="1:20" s="186" customFormat="1" ht="13.15" customHeight="1" x14ac:dyDescent="0.2">
      <c r="A349" s="186" t="s">
        <v>1285</v>
      </c>
      <c r="B349" s="132" t="s">
        <v>17068</v>
      </c>
      <c r="C349" s="132">
        <v>56041</v>
      </c>
      <c r="D349" s="132" t="s">
        <v>17119</v>
      </c>
      <c r="E349" s="132" t="s">
        <v>17120</v>
      </c>
      <c r="F349" s="132">
        <v>20200202</v>
      </c>
      <c r="G349" s="132" t="s">
        <v>17474</v>
      </c>
      <c r="H349" s="132" t="s">
        <v>17476</v>
      </c>
      <c r="I349" s="132" t="s">
        <v>14789</v>
      </c>
      <c r="J349" s="132">
        <v>85.7</v>
      </c>
      <c r="K349" s="132">
        <v>20.3</v>
      </c>
      <c r="L349" s="132">
        <v>15.6</v>
      </c>
      <c r="M349" s="132" t="s">
        <v>17102</v>
      </c>
      <c r="N349" s="132" t="s">
        <v>17102</v>
      </c>
      <c r="O349" s="187"/>
      <c r="P349" s="187"/>
      <c r="Q349" s="187"/>
      <c r="R349" s="187"/>
      <c r="S349" s="187"/>
      <c r="T349" s="187"/>
    </row>
    <row r="350" spans="1:20" s="186" customFormat="1" ht="13.15" customHeight="1" x14ac:dyDescent="0.2">
      <c r="A350" s="186" t="s">
        <v>1285</v>
      </c>
      <c r="B350" s="132" t="s">
        <v>17068</v>
      </c>
      <c r="C350" s="132">
        <v>56041</v>
      </c>
      <c r="D350" s="132" t="s">
        <v>17119</v>
      </c>
      <c r="E350" s="132" t="s">
        <v>17120</v>
      </c>
      <c r="F350" s="132">
        <v>20200201</v>
      </c>
      <c r="G350" s="132" t="s">
        <v>17474</v>
      </c>
      <c r="H350" s="132" t="s">
        <v>17477</v>
      </c>
      <c r="I350" s="132" t="s">
        <v>14789</v>
      </c>
      <c r="J350" s="132">
        <v>10.199999999999999</v>
      </c>
      <c r="K350" s="132">
        <v>0.4</v>
      </c>
      <c r="L350" s="132">
        <v>4.7</v>
      </c>
      <c r="M350" s="132" t="s">
        <v>17102</v>
      </c>
      <c r="N350" s="132" t="s">
        <v>17102</v>
      </c>
      <c r="O350" s="187"/>
      <c r="P350" s="187"/>
      <c r="Q350" s="187"/>
      <c r="R350" s="187"/>
      <c r="S350" s="187"/>
      <c r="T350" s="187"/>
    </row>
    <row r="351" spans="1:20" s="186" customFormat="1" ht="13.15" customHeight="1" x14ac:dyDescent="0.2">
      <c r="A351" s="186" t="s">
        <v>1285</v>
      </c>
      <c r="B351" s="132" t="s">
        <v>17068</v>
      </c>
      <c r="C351" s="132">
        <v>56041</v>
      </c>
      <c r="D351" s="132" t="s">
        <v>17119</v>
      </c>
      <c r="E351" s="132" t="s">
        <v>17120</v>
      </c>
      <c r="F351" s="132">
        <v>20200201</v>
      </c>
      <c r="G351" s="132" t="s">
        <v>17474</v>
      </c>
      <c r="H351" s="132" t="s">
        <v>17478</v>
      </c>
      <c r="I351" s="132" t="s">
        <v>14789</v>
      </c>
      <c r="J351" s="132">
        <v>0</v>
      </c>
      <c r="K351" s="132">
        <v>0</v>
      </c>
      <c r="L351" s="132">
        <v>0</v>
      </c>
      <c r="M351" s="132" t="s">
        <v>17102</v>
      </c>
      <c r="N351" s="132" t="s">
        <v>17102</v>
      </c>
      <c r="O351" s="187"/>
      <c r="P351" s="187"/>
      <c r="Q351" s="187"/>
      <c r="R351" s="187"/>
      <c r="S351" s="187"/>
      <c r="T351" s="187"/>
    </row>
    <row r="352" spans="1:20" s="186" customFormat="1" ht="13.15" customHeight="1" x14ac:dyDescent="0.2">
      <c r="A352" s="186" t="s">
        <v>1285</v>
      </c>
      <c r="B352" s="132" t="s">
        <v>17068</v>
      </c>
      <c r="C352" s="132">
        <v>56041</v>
      </c>
      <c r="D352" s="132" t="s">
        <v>17119</v>
      </c>
      <c r="E352" s="132" t="s">
        <v>17120</v>
      </c>
      <c r="F352" s="132">
        <v>31000404</v>
      </c>
      <c r="G352" s="132" t="s">
        <v>17474</v>
      </c>
      <c r="H352" s="132" t="s">
        <v>17479</v>
      </c>
      <c r="I352" s="132" t="s">
        <v>14778</v>
      </c>
      <c r="J352" s="132">
        <v>1.8</v>
      </c>
      <c r="K352" s="132" t="s">
        <v>17102</v>
      </c>
      <c r="L352" s="132">
        <v>0.4</v>
      </c>
      <c r="M352" s="132" t="s">
        <v>17102</v>
      </c>
      <c r="N352" s="132" t="s">
        <v>17102</v>
      </c>
      <c r="O352" s="187"/>
      <c r="P352" s="187"/>
      <c r="Q352" s="187"/>
      <c r="R352" s="187"/>
      <c r="S352" s="187"/>
      <c r="T352" s="187"/>
    </row>
    <row r="353" spans="1:20" s="186" customFormat="1" ht="13.15" customHeight="1" x14ac:dyDescent="0.2">
      <c r="A353" s="186" t="s">
        <v>1285</v>
      </c>
      <c r="B353" s="132" t="s">
        <v>17068</v>
      </c>
      <c r="C353" s="132">
        <v>56041</v>
      </c>
      <c r="D353" s="132" t="s">
        <v>17119</v>
      </c>
      <c r="E353" s="132" t="s">
        <v>17120</v>
      </c>
      <c r="F353" s="132">
        <v>31000220</v>
      </c>
      <c r="G353" s="132" t="s">
        <v>17474</v>
      </c>
      <c r="H353" s="132" t="s">
        <v>17480</v>
      </c>
      <c r="I353" s="132" t="s">
        <v>12116</v>
      </c>
      <c r="J353" s="132" t="s">
        <v>17102</v>
      </c>
      <c r="K353" s="132">
        <v>10.1</v>
      </c>
      <c r="L353" s="132" t="s">
        <v>17102</v>
      </c>
      <c r="M353" s="132" t="s">
        <v>17102</v>
      </c>
      <c r="N353" s="132" t="s">
        <v>17102</v>
      </c>
      <c r="O353" s="187"/>
      <c r="P353" s="187"/>
      <c r="Q353" s="187"/>
      <c r="R353" s="187"/>
      <c r="S353" s="187"/>
      <c r="T353" s="187"/>
    </row>
    <row r="354" spans="1:20" s="186" customFormat="1" ht="13.15" customHeight="1" x14ac:dyDescent="0.2">
      <c r="A354" s="186" t="s">
        <v>1285</v>
      </c>
      <c r="B354" s="132" t="s">
        <v>17068</v>
      </c>
      <c r="C354" s="132">
        <v>56041</v>
      </c>
      <c r="D354" s="132" t="s">
        <v>17119</v>
      </c>
      <c r="E354" s="132" t="s">
        <v>17120</v>
      </c>
      <c r="F354" s="132">
        <v>31088811</v>
      </c>
      <c r="G354" s="132" t="s">
        <v>17474</v>
      </c>
      <c r="H354" s="132" t="s">
        <v>17481</v>
      </c>
      <c r="I354" s="132" t="s">
        <v>12116</v>
      </c>
      <c r="J354" s="132" t="s">
        <v>17102</v>
      </c>
      <c r="K354" s="132">
        <v>14</v>
      </c>
      <c r="L354" s="132" t="s">
        <v>17102</v>
      </c>
      <c r="M354" s="132" t="s">
        <v>17102</v>
      </c>
      <c r="N354" s="132" t="s">
        <v>17102</v>
      </c>
      <c r="O354" s="187"/>
      <c r="P354" s="187"/>
      <c r="Q354" s="187"/>
      <c r="R354" s="187"/>
      <c r="S354" s="187"/>
      <c r="T354" s="187"/>
    </row>
    <row r="355" spans="1:20" s="186" customFormat="1" ht="13.15" customHeight="1" x14ac:dyDescent="0.2">
      <c r="A355" s="186" t="s">
        <v>1285</v>
      </c>
      <c r="B355" s="132" t="s">
        <v>17068</v>
      </c>
      <c r="C355" s="132">
        <v>56041</v>
      </c>
      <c r="D355" s="132" t="s">
        <v>17119</v>
      </c>
      <c r="E355" s="132" t="s">
        <v>17120</v>
      </c>
      <c r="F355" s="132">
        <v>40400311</v>
      </c>
      <c r="G355" s="132" t="s">
        <v>17474</v>
      </c>
      <c r="H355" s="132" t="s">
        <v>17482</v>
      </c>
      <c r="I355" s="132" t="s">
        <v>16771</v>
      </c>
      <c r="J355" s="132" t="s">
        <v>17102</v>
      </c>
      <c r="K355" s="132">
        <v>0</v>
      </c>
      <c r="L355" s="132" t="s">
        <v>17102</v>
      </c>
      <c r="M355" s="132" t="s">
        <v>17102</v>
      </c>
      <c r="N355" s="132" t="s">
        <v>17102</v>
      </c>
      <c r="O355" s="187"/>
      <c r="P355" s="187"/>
      <c r="Q355" s="187"/>
      <c r="R355" s="187"/>
      <c r="S355" s="187"/>
      <c r="T355" s="187"/>
    </row>
    <row r="356" spans="1:20" s="186" customFormat="1" ht="13.15" customHeight="1" x14ac:dyDescent="0.2">
      <c r="A356" s="186" t="s">
        <v>1285</v>
      </c>
      <c r="B356" s="132" t="s">
        <v>17068</v>
      </c>
      <c r="C356" s="132">
        <v>56041</v>
      </c>
      <c r="D356" s="132" t="s">
        <v>17119</v>
      </c>
      <c r="E356" s="132" t="s">
        <v>17120</v>
      </c>
      <c r="F356" s="132">
        <v>40400311</v>
      </c>
      <c r="G356" s="132" t="s">
        <v>17474</v>
      </c>
      <c r="H356" s="132" t="s">
        <v>17483</v>
      </c>
      <c r="I356" s="132" t="s">
        <v>16771</v>
      </c>
      <c r="J356" s="132" t="s">
        <v>17102</v>
      </c>
      <c r="K356" s="132">
        <v>9.1999999999999993</v>
      </c>
      <c r="L356" s="132" t="s">
        <v>17102</v>
      </c>
      <c r="M356" s="132" t="s">
        <v>17102</v>
      </c>
      <c r="N356" s="132" t="s">
        <v>17102</v>
      </c>
      <c r="O356" s="187"/>
      <c r="P356" s="187"/>
      <c r="Q356" s="187"/>
      <c r="R356" s="187"/>
      <c r="S356" s="187"/>
      <c r="T356" s="187"/>
    </row>
    <row r="357" spans="1:20" s="186" customFormat="1" ht="13.15" customHeight="1" x14ac:dyDescent="0.2">
      <c r="A357" s="186" t="s">
        <v>1285</v>
      </c>
      <c r="B357" s="132" t="s">
        <v>17068</v>
      </c>
      <c r="C357" s="132">
        <v>56041</v>
      </c>
      <c r="D357" s="132" t="s">
        <v>17119</v>
      </c>
      <c r="E357" s="132" t="s">
        <v>17120</v>
      </c>
      <c r="F357" s="132">
        <v>40400311</v>
      </c>
      <c r="G357" s="132" t="s">
        <v>17474</v>
      </c>
      <c r="H357" s="132" t="s">
        <v>17484</v>
      </c>
      <c r="I357" s="132" t="s">
        <v>16771</v>
      </c>
      <c r="J357" s="132" t="s">
        <v>17102</v>
      </c>
      <c r="K357" s="132">
        <v>9.1999999999999993</v>
      </c>
      <c r="L357" s="132" t="s">
        <v>17102</v>
      </c>
      <c r="M357" s="132" t="s">
        <v>17102</v>
      </c>
      <c r="N357" s="132" t="s">
        <v>17102</v>
      </c>
      <c r="O357" s="187"/>
      <c r="P357" s="187"/>
      <c r="Q357" s="187"/>
      <c r="R357" s="187"/>
      <c r="S357" s="187"/>
      <c r="T357" s="187"/>
    </row>
    <row r="358" spans="1:20" s="186" customFormat="1" ht="13.15" customHeight="1" x14ac:dyDescent="0.2">
      <c r="A358" s="186" t="s">
        <v>1285</v>
      </c>
      <c r="B358" s="132" t="s">
        <v>17068</v>
      </c>
      <c r="C358" s="132">
        <v>56041</v>
      </c>
      <c r="D358" s="132" t="s">
        <v>17119</v>
      </c>
      <c r="E358" s="132" t="s">
        <v>17120</v>
      </c>
      <c r="F358" s="132">
        <v>31000305</v>
      </c>
      <c r="G358" s="132" t="s">
        <v>17474</v>
      </c>
      <c r="H358" s="132" t="s">
        <v>17485</v>
      </c>
      <c r="I358" s="132" t="s">
        <v>17061</v>
      </c>
      <c r="J358" s="132" t="s">
        <v>17102</v>
      </c>
      <c r="K358" s="132">
        <v>5.7</v>
      </c>
      <c r="L358" s="132" t="s">
        <v>17102</v>
      </c>
      <c r="M358" s="132" t="s">
        <v>17102</v>
      </c>
      <c r="N358" s="132" t="s">
        <v>17102</v>
      </c>
      <c r="O358" s="187"/>
      <c r="P358" s="187"/>
      <c r="Q358" s="187"/>
      <c r="R358" s="187"/>
      <c r="S358" s="187"/>
      <c r="T358" s="187"/>
    </row>
    <row r="359" spans="1:20" s="186" customFormat="1" ht="13.15" customHeight="1" x14ac:dyDescent="0.2">
      <c r="A359" s="186" t="s">
        <v>1285</v>
      </c>
      <c r="B359" s="132" t="s">
        <v>17068</v>
      </c>
      <c r="C359" s="132">
        <v>56041</v>
      </c>
      <c r="D359" s="132" t="s">
        <v>17119</v>
      </c>
      <c r="E359" s="132" t="s">
        <v>17120</v>
      </c>
      <c r="F359" s="132">
        <v>40400300</v>
      </c>
      <c r="G359" s="132" t="s">
        <v>17486</v>
      </c>
      <c r="H359" s="132" t="s">
        <v>17487</v>
      </c>
      <c r="I359" s="132" t="s">
        <v>16771</v>
      </c>
      <c r="J359" s="132" t="s">
        <v>17102</v>
      </c>
      <c r="K359" s="132">
        <v>1.2</v>
      </c>
      <c r="L359" s="132" t="s">
        <v>17102</v>
      </c>
      <c r="M359" s="132" t="s">
        <v>17102</v>
      </c>
      <c r="N359" s="132" t="s">
        <v>17102</v>
      </c>
      <c r="O359" s="187"/>
      <c r="P359" s="187"/>
      <c r="Q359" s="187"/>
      <c r="R359" s="187"/>
      <c r="S359" s="187"/>
      <c r="T359" s="187"/>
    </row>
    <row r="360" spans="1:20" s="186" customFormat="1" ht="13.15" customHeight="1" x14ac:dyDescent="0.2">
      <c r="A360" s="186" t="s">
        <v>1285</v>
      </c>
      <c r="B360" s="132" t="s">
        <v>17068</v>
      </c>
      <c r="C360" s="132">
        <v>56041</v>
      </c>
      <c r="D360" s="132" t="s">
        <v>17119</v>
      </c>
      <c r="E360" s="132" t="s">
        <v>17120</v>
      </c>
      <c r="F360" s="132">
        <v>31000203</v>
      </c>
      <c r="G360" s="132" t="s">
        <v>17486</v>
      </c>
      <c r="H360" s="132" t="s">
        <v>17488</v>
      </c>
      <c r="I360" s="132" t="s">
        <v>14789</v>
      </c>
      <c r="J360" s="132">
        <v>4.5</v>
      </c>
      <c r="K360" s="132">
        <v>6.5</v>
      </c>
      <c r="L360" s="132">
        <v>2</v>
      </c>
      <c r="M360" s="132" t="s">
        <v>17102</v>
      </c>
      <c r="N360" s="132" t="s">
        <v>17102</v>
      </c>
      <c r="O360" s="187"/>
      <c r="P360" s="187"/>
      <c r="Q360" s="187"/>
      <c r="R360" s="187"/>
      <c r="S360" s="187"/>
      <c r="T360" s="187"/>
    </row>
    <row r="361" spans="1:20" s="186" customFormat="1" ht="13.15" customHeight="1" x14ac:dyDescent="0.2">
      <c r="A361" s="186" t="s">
        <v>1285</v>
      </c>
      <c r="B361" s="132" t="s">
        <v>17068</v>
      </c>
      <c r="C361" s="132">
        <v>56041</v>
      </c>
      <c r="D361" s="132" t="s">
        <v>17119</v>
      </c>
      <c r="E361" s="132" t="s">
        <v>17120</v>
      </c>
      <c r="F361" s="132">
        <v>31000203</v>
      </c>
      <c r="G361" s="132" t="s">
        <v>17486</v>
      </c>
      <c r="H361" s="132" t="s">
        <v>17489</v>
      </c>
      <c r="I361" s="132" t="s">
        <v>14789</v>
      </c>
      <c r="J361" s="132">
        <v>5.0999999999999996</v>
      </c>
      <c r="K361" s="132">
        <v>7.4</v>
      </c>
      <c r="L361" s="132">
        <v>2.2999999999999998</v>
      </c>
      <c r="M361" s="132" t="s">
        <v>17102</v>
      </c>
      <c r="N361" s="132" t="s">
        <v>17102</v>
      </c>
      <c r="O361" s="187"/>
      <c r="P361" s="187"/>
      <c r="Q361" s="187"/>
      <c r="R361" s="187"/>
      <c r="S361" s="187"/>
      <c r="T361" s="187"/>
    </row>
    <row r="362" spans="1:20" s="186" customFormat="1" ht="13.15" customHeight="1" x14ac:dyDescent="0.2">
      <c r="A362" s="186" t="s">
        <v>1285</v>
      </c>
      <c r="B362" s="132" t="s">
        <v>17068</v>
      </c>
      <c r="C362" s="132">
        <v>56041</v>
      </c>
      <c r="D362" s="132" t="s">
        <v>17119</v>
      </c>
      <c r="E362" s="132" t="s">
        <v>17120</v>
      </c>
      <c r="F362" s="132">
        <v>31000203</v>
      </c>
      <c r="G362" s="132" t="s">
        <v>17486</v>
      </c>
      <c r="H362" s="132" t="s">
        <v>17490</v>
      </c>
      <c r="I362" s="132" t="s">
        <v>14789</v>
      </c>
      <c r="J362" s="132">
        <v>3.5</v>
      </c>
      <c r="K362" s="132">
        <v>5.0999999999999996</v>
      </c>
      <c r="L362" s="132">
        <v>1.6</v>
      </c>
      <c r="M362" s="132" t="s">
        <v>17102</v>
      </c>
      <c r="N362" s="132" t="s">
        <v>17102</v>
      </c>
      <c r="O362" s="187"/>
      <c r="P362" s="187"/>
      <c r="Q362" s="187"/>
      <c r="R362" s="187"/>
      <c r="S362" s="187"/>
      <c r="T362" s="187"/>
    </row>
    <row r="363" spans="1:20" s="186" customFormat="1" ht="13.15" customHeight="1" x14ac:dyDescent="0.2">
      <c r="A363" s="186" t="s">
        <v>1285</v>
      </c>
      <c r="B363" s="132" t="s">
        <v>17068</v>
      </c>
      <c r="C363" s="132">
        <v>56041</v>
      </c>
      <c r="D363" s="132" t="s">
        <v>17119</v>
      </c>
      <c r="E363" s="132" t="s">
        <v>17120</v>
      </c>
      <c r="F363" s="132">
        <v>20100202</v>
      </c>
      <c r="G363" s="132" t="s">
        <v>17486</v>
      </c>
      <c r="H363" s="132" t="s">
        <v>17491</v>
      </c>
      <c r="I363" s="132" t="s">
        <v>14789</v>
      </c>
      <c r="J363" s="132" t="s">
        <v>17102</v>
      </c>
      <c r="K363" s="132" t="s">
        <v>17102</v>
      </c>
      <c r="L363" s="132">
        <v>0.1</v>
      </c>
      <c r="M363" s="132" t="s">
        <v>17102</v>
      </c>
      <c r="N363" s="132" t="s">
        <v>17102</v>
      </c>
      <c r="O363" s="187"/>
      <c r="P363" s="187"/>
      <c r="Q363" s="187"/>
      <c r="R363" s="187"/>
      <c r="S363" s="187"/>
      <c r="T363" s="187"/>
    </row>
    <row r="364" spans="1:20" s="186" customFormat="1" ht="13.15" customHeight="1" x14ac:dyDescent="0.2">
      <c r="A364" s="186" t="s">
        <v>1285</v>
      </c>
      <c r="B364" s="132" t="s">
        <v>17068</v>
      </c>
      <c r="C364" s="132">
        <v>56041</v>
      </c>
      <c r="D364" s="132" t="s">
        <v>17119</v>
      </c>
      <c r="E364" s="132" t="s">
        <v>17120</v>
      </c>
      <c r="F364" s="132">
        <v>20100202</v>
      </c>
      <c r="G364" s="132" t="s">
        <v>17486</v>
      </c>
      <c r="H364" s="132" t="s">
        <v>17492</v>
      </c>
      <c r="I364" s="132" t="s">
        <v>14789</v>
      </c>
      <c r="J364" s="132" t="s">
        <v>17102</v>
      </c>
      <c r="K364" s="132">
        <v>0.1</v>
      </c>
      <c r="L364" s="132" t="s">
        <v>17102</v>
      </c>
      <c r="M364" s="132" t="s">
        <v>17102</v>
      </c>
      <c r="N364" s="132" t="s">
        <v>17102</v>
      </c>
      <c r="O364" s="187"/>
      <c r="P364" s="187"/>
      <c r="Q364" s="187"/>
      <c r="R364" s="187"/>
      <c r="S364" s="187"/>
      <c r="T364" s="187"/>
    </row>
    <row r="365" spans="1:20" s="186" customFormat="1" ht="13.15" customHeight="1" x14ac:dyDescent="0.2">
      <c r="A365" s="186" t="s">
        <v>1285</v>
      </c>
      <c r="B365" s="132" t="s">
        <v>17068</v>
      </c>
      <c r="C365" s="132">
        <v>56041</v>
      </c>
      <c r="D365" s="132" t="s">
        <v>17119</v>
      </c>
      <c r="E365" s="132" t="s">
        <v>17120</v>
      </c>
      <c r="F365" s="132">
        <v>10200603</v>
      </c>
      <c r="G365" s="132" t="s">
        <v>17486</v>
      </c>
      <c r="H365" s="132" t="s">
        <v>17493</v>
      </c>
      <c r="I365" s="132" t="s">
        <v>14778</v>
      </c>
      <c r="J365" s="132">
        <v>0.3</v>
      </c>
      <c r="K365" s="132" t="s">
        <v>17102</v>
      </c>
      <c r="L365" s="132">
        <v>0.1</v>
      </c>
      <c r="M365" s="132" t="s">
        <v>17102</v>
      </c>
      <c r="N365" s="132" t="s">
        <v>17102</v>
      </c>
      <c r="O365" s="187"/>
      <c r="P365" s="187"/>
      <c r="Q365" s="187"/>
      <c r="R365" s="187"/>
      <c r="S365" s="187"/>
      <c r="T365" s="187"/>
    </row>
    <row r="366" spans="1:20" s="186" customFormat="1" ht="13.15" customHeight="1" x14ac:dyDescent="0.2">
      <c r="A366" s="186" t="s">
        <v>1285</v>
      </c>
      <c r="B366" s="132" t="s">
        <v>17068</v>
      </c>
      <c r="C366" s="132">
        <v>56041</v>
      </c>
      <c r="D366" s="132" t="s">
        <v>17119</v>
      </c>
      <c r="E366" s="132" t="s">
        <v>17120</v>
      </c>
      <c r="F366" s="132">
        <v>31000404</v>
      </c>
      <c r="G366" s="132" t="s">
        <v>17486</v>
      </c>
      <c r="H366" s="132" t="s">
        <v>17494</v>
      </c>
      <c r="I366" s="132" t="s">
        <v>14778</v>
      </c>
      <c r="J366" s="132">
        <v>0.7</v>
      </c>
      <c r="K366" s="132" t="s">
        <v>17102</v>
      </c>
      <c r="L366" s="132">
        <v>0.1</v>
      </c>
      <c r="M366" s="132" t="s">
        <v>17102</v>
      </c>
      <c r="N366" s="132" t="s">
        <v>17102</v>
      </c>
      <c r="O366" s="187"/>
      <c r="P366" s="187"/>
      <c r="Q366" s="187"/>
      <c r="R366" s="187"/>
      <c r="S366" s="187"/>
      <c r="T366" s="187"/>
    </row>
    <row r="367" spans="1:20" s="186" customFormat="1" ht="13.15" customHeight="1" x14ac:dyDescent="0.2">
      <c r="A367" s="186" t="s">
        <v>1285</v>
      </c>
      <c r="B367" s="132" t="s">
        <v>17068</v>
      </c>
      <c r="C367" s="132">
        <v>56041</v>
      </c>
      <c r="D367" s="132" t="s">
        <v>17119</v>
      </c>
      <c r="E367" s="132" t="s">
        <v>17120</v>
      </c>
      <c r="F367" s="132">
        <v>31000203</v>
      </c>
      <c r="G367" s="132" t="s">
        <v>17486</v>
      </c>
      <c r="H367" s="132" t="s">
        <v>17495</v>
      </c>
      <c r="I367" s="132" t="s">
        <v>14789</v>
      </c>
      <c r="J367" s="132">
        <v>2.1</v>
      </c>
      <c r="K367" s="132">
        <v>0.1</v>
      </c>
      <c r="L367" s="132">
        <v>0.4</v>
      </c>
      <c r="M367" s="132" t="s">
        <v>17102</v>
      </c>
      <c r="N367" s="132" t="s">
        <v>17102</v>
      </c>
      <c r="O367" s="187"/>
      <c r="P367" s="187"/>
      <c r="Q367" s="187"/>
      <c r="R367" s="187"/>
      <c r="S367" s="187"/>
      <c r="T367" s="187"/>
    </row>
    <row r="368" spans="1:20" s="186" customFormat="1" ht="13.15" customHeight="1" x14ac:dyDescent="0.2">
      <c r="A368" s="186" t="s">
        <v>1285</v>
      </c>
      <c r="B368" s="132" t="s">
        <v>17068</v>
      </c>
      <c r="C368" s="132">
        <v>56041</v>
      </c>
      <c r="D368" s="132" t="s">
        <v>17119</v>
      </c>
      <c r="E368" s="132" t="s">
        <v>17120</v>
      </c>
      <c r="F368" s="132">
        <v>31000203</v>
      </c>
      <c r="G368" s="132" t="s">
        <v>17486</v>
      </c>
      <c r="H368" s="132" t="s">
        <v>17496</v>
      </c>
      <c r="I368" s="132" t="s">
        <v>14789</v>
      </c>
      <c r="J368" s="132">
        <v>22.5</v>
      </c>
      <c r="K368" s="132">
        <v>0.5</v>
      </c>
      <c r="L368" s="132">
        <v>6.7</v>
      </c>
      <c r="M368" s="132" t="s">
        <v>17102</v>
      </c>
      <c r="N368" s="132" t="s">
        <v>17102</v>
      </c>
      <c r="O368" s="187"/>
      <c r="P368" s="187"/>
      <c r="Q368" s="187"/>
      <c r="R368" s="187"/>
      <c r="S368" s="187"/>
      <c r="T368" s="187"/>
    </row>
    <row r="369" spans="1:20" s="186" customFormat="1" ht="13.15" customHeight="1" x14ac:dyDescent="0.2">
      <c r="A369" s="186" t="s">
        <v>1285</v>
      </c>
      <c r="B369" s="132" t="s">
        <v>17068</v>
      </c>
      <c r="C369" s="132">
        <v>56023</v>
      </c>
      <c r="D369" s="132" t="s">
        <v>17125</v>
      </c>
      <c r="E369" s="132" t="s">
        <v>17128</v>
      </c>
      <c r="F369" s="132">
        <v>20200202</v>
      </c>
      <c r="G369" s="132" t="s">
        <v>17497</v>
      </c>
      <c r="H369" s="132" t="s">
        <v>17498</v>
      </c>
      <c r="I369" s="132" t="s">
        <v>14789</v>
      </c>
      <c r="J369" s="132">
        <v>6.5</v>
      </c>
      <c r="K369" s="132">
        <v>1.6</v>
      </c>
      <c r="L369" s="132">
        <v>9.6999999999999993</v>
      </c>
      <c r="M369" s="132" t="s">
        <v>17102</v>
      </c>
      <c r="N369" s="132" t="s">
        <v>17102</v>
      </c>
      <c r="O369" s="187"/>
      <c r="P369" s="187"/>
      <c r="Q369" s="187"/>
      <c r="R369" s="187"/>
      <c r="S369" s="187"/>
      <c r="T369" s="187"/>
    </row>
    <row r="370" spans="1:20" s="186" customFormat="1" ht="13.15" customHeight="1" x14ac:dyDescent="0.2">
      <c r="A370" s="186" t="s">
        <v>1285</v>
      </c>
      <c r="B370" s="132" t="s">
        <v>17068</v>
      </c>
      <c r="C370" s="132">
        <v>56023</v>
      </c>
      <c r="D370" s="132" t="s">
        <v>17125</v>
      </c>
      <c r="E370" s="132" t="s">
        <v>17128</v>
      </c>
      <c r="F370" s="132">
        <v>20200202</v>
      </c>
      <c r="G370" s="132" t="s">
        <v>17497</v>
      </c>
      <c r="H370" s="132" t="s">
        <v>17499</v>
      </c>
      <c r="I370" s="132" t="s">
        <v>14789</v>
      </c>
      <c r="J370" s="132">
        <v>8.3000000000000007</v>
      </c>
      <c r="K370" s="132">
        <v>2.1</v>
      </c>
      <c r="L370" s="132">
        <v>12.4</v>
      </c>
      <c r="M370" s="132" t="s">
        <v>17102</v>
      </c>
      <c r="N370" s="132" t="s">
        <v>17102</v>
      </c>
      <c r="O370" s="187"/>
      <c r="P370" s="187"/>
      <c r="Q370" s="187"/>
      <c r="R370" s="187"/>
      <c r="S370" s="187"/>
      <c r="T370" s="187"/>
    </row>
    <row r="371" spans="1:20" s="186" customFormat="1" ht="13.15" customHeight="1" x14ac:dyDescent="0.2">
      <c r="A371" s="186" t="s">
        <v>1285</v>
      </c>
      <c r="B371" s="132" t="s">
        <v>17068</v>
      </c>
      <c r="C371" s="132">
        <v>56023</v>
      </c>
      <c r="D371" s="132" t="s">
        <v>17125</v>
      </c>
      <c r="E371" s="132" t="s">
        <v>17128</v>
      </c>
      <c r="F371" s="132">
        <v>20200202</v>
      </c>
      <c r="G371" s="132" t="s">
        <v>17497</v>
      </c>
      <c r="H371" s="132" t="s">
        <v>17500</v>
      </c>
      <c r="I371" s="132" t="s">
        <v>14789</v>
      </c>
      <c r="J371" s="132">
        <v>4.0999999999999996</v>
      </c>
      <c r="K371" s="132">
        <v>1</v>
      </c>
      <c r="L371" s="132">
        <v>6.2</v>
      </c>
      <c r="M371" s="132" t="s">
        <v>17102</v>
      </c>
      <c r="N371" s="132" t="s">
        <v>17102</v>
      </c>
      <c r="O371" s="187"/>
      <c r="P371" s="187"/>
      <c r="Q371" s="187"/>
      <c r="R371" s="187"/>
      <c r="S371" s="187"/>
      <c r="T371" s="187"/>
    </row>
    <row r="372" spans="1:20" s="186" customFormat="1" ht="13.15" customHeight="1" x14ac:dyDescent="0.2">
      <c r="A372" s="186" t="s">
        <v>1285</v>
      </c>
      <c r="B372" s="132" t="s">
        <v>17068</v>
      </c>
      <c r="C372" s="132">
        <v>56023</v>
      </c>
      <c r="D372" s="132" t="s">
        <v>17125</v>
      </c>
      <c r="E372" s="132" t="s">
        <v>17128</v>
      </c>
      <c r="F372" s="132">
        <v>31088811</v>
      </c>
      <c r="G372" s="132" t="s">
        <v>17497</v>
      </c>
      <c r="H372" s="132" t="s">
        <v>17501</v>
      </c>
      <c r="I372" s="132" t="s">
        <v>12116</v>
      </c>
      <c r="J372" s="132" t="s">
        <v>17102</v>
      </c>
      <c r="K372" s="132">
        <v>2.2999999999999998</v>
      </c>
      <c r="L372" s="132" t="s">
        <v>17102</v>
      </c>
      <c r="M372" s="132" t="s">
        <v>17102</v>
      </c>
      <c r="N372" s="132" t="s">
        <v>17102</v>
      </c>
      <c r="O372" s="187"/>
      <c r="P372" s="187"/>
      <c r="Q372" s="187"/>
      <c r="R372" s="187"/>
      <c r="S372" s="187"/>
      <c r="T372" s="187"/>
    </row>
    <row r="373" spans="1:20" s="186" customFormat="1" ht="13.15" customHeight="1" x14ac:dyDescent="0.2">
      <c r="A373" s="186" t="s">
        <v>1285</v>
      </c>
      <c r="B373" s="132" t="s">
        <v>17068</v>
      </c>
      <c r="C373" s="132">
        <v>56023</v>
      </c>
      <c r="D373" s="132" t="s">
        <v>17125</v>
      </c>
      <c r="E373" s="132" t="s">
        <v>17128</v>
      </c>
      <c r="F373" s="132">
        <v>31000205</v>
      </c>
      <c r="G373" s="132" t="s">
        <v>17502</v>
      </c>
      <c r="H373" s="132" t="s">
        <v>17503</v>
      </c>
      <c r="I373" s="132" t="s">
        <v>16289</v>
      </c>
      <c r="J373" s="132">
        <v>3.4</v>
      </c>
      <c r="K373" s="132" t="s">
        <v>17102</v>
      </c>
      <c r="L373" s="132">
        <v>0.9</v>
      </c>
      <c r="M373" s="132">
        <v>51.6</v>
      </c>
      <c r="N373" s="132" t="s">
        <v>17102</v>
      </c>
      <c r="O373" s="187"/>
      <c r="P373" s="187"/>
      <c r="Q373" s="187"/>
      <c r="R373" s="187"/>
      <c r="S373" s="187"/>
      <c r="T373" s="187"/>
    </row>
    <row r="374" spans="1:20" s="186" customFormat="1" ht="13.15" customHeight="1" x14ac:dyDescent="0.2">
      <c r="A374" s="186" t="s">
        <v>1285</v>
      </c>
      <c r="B374" s="132" t="s">
        <v>17068</v>
      </c>
      <c r="C374" s="132">
        <v>56023</v>
      </c>
      <c r="D374" s="132" t="s">
        <v>17125</v>
      </c>
      <c r="E374" s="132" t="s">
        <v>17128</v>
      </c>
      <c r="F374" s="132">
        <v>31000205</v>
      </c>
      <c r="G374" s="132" t="s">
        <v>17502</v>
      </c>
      <c r="H374" s="132" t="s">
        <v>17504</v>
      </c>
      <c r="I374" s="132" t="s">
        <v>16289</v>
      </c>
      <c r="J374" s="132">
        <v>17.399999999999999</v>
      </c>
      <c r="K374" s="132" t="s">
        <v>17102</v>
      </c>
      <c r="L374" s="132">
        <v>4.4000000000000004</v>
      </c>
      <c r="M374" s="132">
        <v>123.4</v>
      </c>
      <c r="N374" s="132" t="s">
        <v>17102</v>
      </c>
      <c r="O374" s="187"/>
      <c r="P374" s="187"/>
      <c r="Q374" s="187"/>
      <c r="R374" s="187"/>
      <c r="S374" s="187"/>
      <c r="T374" s="187"/>
    </row>
    <row r="375" spans="1:20" s="186" customFormat="1" ht="13.15" customHeight="1" x14ac:dyDescent="0.2">
      <c r="A375" s="186" t="s">
        <v>1285</v>
      </c>
      <c r="B375" s="132" t="s">
        <v>17068</v>
      </c>
      <c r="C375" s="132">
        <v>56023</v>
      </c>
      <c r="D375" s="132" t="s">
        <v>17125</v>
      </c>
      <c r="E375" s="132" t="s">
        <v>17128</v>
      </c>
      <c r="F375" s="132">
        <v>31000205</v>
      </c>
      <c r="G375" s="132" t="s">
        <v>17502</v>
      </c>
      <c r="H375" s="132" t="s">
        <v>17505</v>
      </c>
      <c r="I375" s="132" t="s">
        <v>16289</v>
      </c>
      <c r="J375" s="132">
        <v>0.5</v>
      </c>
      <c r="K375" s="132" t="s">
        <v>17102</v>
      </c>
      <c r="L375" s="132">
        <v>0.1</v>
      </c>
      <c r="M375" s="132">
        <v>7.6</v>
      </c>
      <c r="N375" s="132" t="s">
        <v>17102</v>
      </c>
      <c r="O375" s="187"/>
      <c r="P375" s="187"/>
      <c r="Q375" s="187"/>
      <c r="R375" s="187"/>
      <c r="S375" s="187"/>
      <c r="T375" s="187"/>
    </row>
    <row r="376" spans="1:20" s="186" customFormat="1" ht="13.15" customHeight="1" x14ac:dyDescent="0.2">
      <c r="A376" s="186" t="s">
        <v>1285</v>
      </c>
      <c r="B376" s="132" t="s">
        <v>17068</v>
      </c>
      <c r="C376" s="132">
        <v>56023</v>
      </c>
      <c r="D376" s="132" t="s">
        <v>17125</v>
      </c>
      <c r="E376" s="132" t="s">
        <v>17128</v>
      </c>
      <c r="F376" s="132">
        <v>31000205</v>
      </c>
      <c r="G376" s="132" t="s">
        <v>17502</v>
      </c>
      <c r="H376" s="132" t="s">
        <v>17506</v>
      </c>
      <c r="I376" s="132" t="s">
        <v>16289</v>
      </c>
      <c r="J376" s="132">
        <v>43</v>
      </c>
      <c r="K376" s="132" t="s">
        <v>17102</v>
      </c>
      <c r="L376" s="132">
        <v>10.8</v>
      </c>
      <c r="M376" s="132">
        <v>744.8</v>
      </c>
      <c r="N376" s="132" t="s">
        <v>17102</v>
      </c>
      <c r="O376" s="187"/>
      <c r="P376" s="187"/>
      <c r="Q376" s="187"/>
      <c r="R376" s="187"/>
      <c r="S376" s="187"/>
      <c r="T376" s="187"/>
    </row>
    <row r="377" spans="1:20" s="186" customFormat="1" ht="13.15" customHeight="1" x14ac:dyDescent="0.2">
      <c r="A377" s="186" t="s">
        <v>1285</v>
      </c>
      <c r="B377" s="132" t="s">
        <v>17068</v>
      </c>
      <c r="C377" s="132">
        <v>56023</v>
      </c>
      <c r="D377" s="132" t="s">
        <v>17125</v>
      </c>
      <c r="E377" s="132" t="s">
        <v>17128</v>
      </c>
      <c r="F377" s="132">
        <v>20200203</v>
      </c>
      <c r="G377" s="132" t="s">
        <v>17502</v>
      </c>
      <c r="H377" s="132" t="s">
        <v>17507</v>
      </c>
      <c r="I377" s="132" t="s">
        <v>14789</v>
      </c>
      <c r="J377" s="132">
        <v>41.1</v>
      </c>
      <c r="K377" s="132">
        <v>15.8</v>
      </c>
      <c r="L377" s="132">
        <v>77.2</v>
      </c>
      <c r="M377" s="132">
        <v>66.5</v>
      </c>
      <c r="N377" s="132">
        <v>22.6</v>
      </c>
      <c r="O377" s="187"/>
      <c r="P377" s="187"/>
      <c r="Q377" s="187"/>
      <c r="R377" s="187"/>
      <c r="S377" s="187"/>
      <c r="T377" s="187"/>
    </row>
    <row r="378" spans="1:20" s="186" customFormat="1" ht="13.15" customHeight="1" x14ac:dyDescent="0.2">
      <c r="A378" s="186" t="s">
        <v>1285</v>
      </c>
      <c r="B378" s="132" t="s">
        <v>17068</v>
      </c>
      <c r="C378" s="132">
        <v>56023</v>
      </c>
      <c r="D378" s="132" t="s">
        <v>17125</v>
      </c>
      <c r="E378" s="132" t="s">
        <v>17128</v>
      </c>
      <c r="F378" s="132">
        <v>20200203</v>
      </c>
      <c r="G378" s="132" t="s">
        <v>17502</v>
      </c>
      <c r="H378" s="132" t="s">
        <v>17508</v>
      </c>
      <c r="I378" s="132" t="s">
        <v>14789</v>
      </c>
      <c r="J378" s="132">
        <v>35.700000000000003</v>
      </c>
      <c r="K378" s="132">
        <v>14.1</v>
      </c>
      <c r="L378" s="132">
        <v>61.8</v>
      </c>
      <c r="M378" s="132">
        <v>61.2</v>
      </c>
      <c r="N378" s="132">
        <v>20.100000000000001</v>
      </c>
      <c r="O378" s="187"/>
      <c r="P378" s="187"/>
      <c r="Q378" s="187"/>
      <c r="R378" s="187"/>
      <c r="S378" s="187"/>
      <c r="T378" s="187"/>
    </row>
    <row r="379" spans="1:20" s="186" customFormat="1" ht="13.15" customHeight="1" x14ac:dyDescent="0.2">
      <c r="A379" s="186" t="s">
        <v>1285</v>
      </c>
      <c r="B379" s="132" t="s">
        <v>17068</v>
      </c>
      <c r="C379" s="132">
        <v>56023</v>
      </c>
      <c r="D379" s="132" t="s">
        <v>17125</v>
      </c>
      <c r="E379" s="132" t="s">
        <v>17128</v>
      </c>
      <c r="F379" s="132">
        <v>20200203</v>
      </c>
      <c r="G379" s="132" t="s">
        <v>17502</v>
      </c>
      <c r="H379" s="132" t="s">
        <v>17509</v>
      </c>
      <c r="I379" s="132" t="s">
        <v>14789</v>
      </c>
      <c r="J379" s="132">
        <v>34.1</v>
      </c>
      <c r="K379" s="132">
        <v>12.2</v>
      </c>
      <c r="L379" s="132">
        <v>41.9</v>
      </c>
      <c r="M379" s="132">
        <v>46.2</v>
      </c>
      <c r="N379" s="132">
        <v>9.6</v>
      </c>
      <c r="O379" s="187"/>
      <c r="P379" s="187"/>
      <c r="Q379" s="187"/>
      <c r="R379" s="187"/>
      <c r="S379" s="187"/>
      <c r="T379" s="187"/>
    </row>
    <row r="380" spans="1:20" s="186" customFormat="1" ht="13.15" customHeight="1" x14ac:dyDescent="0.2">
      <c r="A380" s="186" t="s">
        <v>1285</v>
      </c>
      <c r="B380" s="132" t="s">
        <v>17068</v>
      </c>
      <c r="C380" s="132">
        <v>56023</v>
      </c>
      <c r="D380" s="132" t="s">
        <v>17125</v>
      </c>
      <c r="E380" s="132" t="s">
        <v>17128</v>
      </c>
      <c r="F380" s="132">
        <v>31000220</v>
      </c>
      <c r="G380" s="132" t="s">
        <v>17502</v>
      </c>
      <c r="H380" s="132" t="s">
        <v>17510</v>
      </c>
      <c r="I380" s="132" t="s">
        <v>12116</v>
      </c>
      <c r="J380" s="132" t="s">
        <v>17102</v>
      </c>
      <c r="K380" s="132">
        <v>20.7</v>
      </c>
      <c r="L380" s="132" t="s">
        <v>17102</v>
      </c>
      <c r="M380" s="132" t="s">
        <v>17102</v>
      </c>
      <c r="N380" s="132" t="s">
        <v>17102</v>
      </c>
      <c r="O380" s="187"/>
      <c r="P380" s="187"/>
      <c r="Q380" s="187"/>
      <c r="R380" s="187"/>
      <c r="S380" s="187"/>
      <c r="T380" s="187"/>
    </row>
    <row r="381" spans="1:20" s="186" customFormat="1" ht="13.15" customHeight="1" x14ac:dyDescent="0.2">
      <c r="A381" s="186" t="s">
        <v>1285</v>
      </c>
      <c r="B381" s="132" t="s">
        <v>17068</v>
      </c>
      <c r="C381" s="132">
        <v>56023</v>
      </c>
      <c r="D381" s="132" t="s">
        <v>17125</v>
      </c>
      <c r="E381" s="132" t="s">
        <v>17128</v>
      </c>
      <c r="F381" s="132">
        <v>31000220</v>
      </c>
      <c r="G381" s="132" t="s">
        <v>17502</v>
      </c>
      <c r="H381" s="132" t="s">
        <v>17511</v>
      </c>
      <c r="I381" s="132" t="s">
        <v>12116</v>
      </c>
      <c r="J381" s="132" t="s">
        <v>17102</v>
      </c>
      <c r="K381" s="132">
        <v>0.1</v>
      </c>
      <c r="L381" s="132" t="s">
        <v>17102</v>
      </c>
      <c r="M381" s="132" t="s">
        <v>17102</v>
      </c>
      <c r="N381" s="132" t="s">
        <v>17102</v>
      </c>
      <c r="O381" s="187"/>
      <c r="P381" s="187"/>
      <c r="Q381" s="187"/>
      <c r="R381" s="187"/>
      <c r="S381" s="187"/>
      <c r="T381" s="187"/>
    </row>
    <row r="382" spans="1:20" s="186" customFormat="1" ht="13.15" customHeight="1" x14ac:dyDescent="0.2">
      <c r="A382" s="186" t="s">
        <v>1285</v>
      </c>
      <c r="B382" s="132" t="s">
        <v>17068</v>
      </c>
      <c r="C382" s="132">
        <v>56023</v>
      </c>
      <c r="D382" s="132" t="s">
        <v>17125</v>
      </c>
      <c r="E382" s="132" t="s">
        <v>17128</v>
      </c>
      <c r="F382" s="132">
        <v>20200201</v>
      </c>
      <c r="G382" s="132" t="s">
        <v>17502</v>
      </c>
      <c r="H382" s="132" t="s">
        <v>17512</v>
      </c>
      <c r="I382" s="132" t="s">
        <v>14789</v>
      </c>
      <c r="J382" s="132">
        <v>0.2</v>
      </c>
      <c r="K382" s="132" t="s">
        <v>17102</v>
      </c>
      <c r="L382" s="132" t="s">
        <v>17102</v>
      </c>
      <c r="M382" s="132" t="s">
        <v>17102</v>
      </c>
      <c r="N382" s="132" t="s">
        <v>17102</v>
      </c>
      <c r="O382" s="187"/>
      <c r="P382" s="187"/>
      <c r="Q382" s="187"/>
      <c r="R382" s="187"/>
      <c r="S382" s="187"/>
      <c r="T382" s="187"/>
    </row>
    <row r="383" spans="1:20" s="186" customFormat="1" ht="13.15" customHeight="1" x14ac:dyDescent="0.2">
      <c r="A383" s="186" t="s">
        <v>1285</v>
      </c>
      <c r="B383" s="132" t="s">
        <v>17068</v>
      </c>
      <c r="C383" s="132">
        <v>56023</v>
      </c>
      <c r="D383" s="132" t="s">
        <v>17125</v>
      </c>
      <c r="E383" s="132" t="s">
        <v>17128</v>
      </c>
      <c r="F383" s="132">
        <v>20200201</v>
      </c>
      <c r="G383" s="132" t="s">
        <v>17502</v>
      </c>
      <c r="H383" s="132" t="s">
        <v>17513</v>
      </c>
      <c r="I383" s="132" t="s">
        <v>14789</v>
      </c>
      <c r="J383" s="132">
        <v>0.3</v>
      </c>
      <c r="K383" s="132" t="s">
        <v>17102</v>
      </c>
      <c r="L383" s="132" t="s">
        <v>17102</v>
      </c>
      <c r="M383" s="132" t="s">
        <v>17102</v>
      </c>
      <c r="N383" s="132" t="s">
        <v>17102</v>
      </c>
      <c r="O383" s="187"/>
      <c r="P383" s="187"/>
      <c r="Q383" s="187"/>
      <c r="R383" s="187"/>
      <c r="S383" s="187"/>
      <c r="T383" s="187"/>
    </row>
    <row r="384" spans="1:20" s="186" customFormat="1" ht="13.15" customHeight="1" x14ac:dyDescent="0.2">
      <c r="A384" s="186" t="s">
        <v>1285</v>
      </c>
      <c r="B384" s="132" t="s">
        <v>17068</v>
      </c>
      <c r="C384" s="132">
        <v>56023</v>
      </c>
      <c r="D384" s="132" t="s">
        <v>17125</v>
      </c>
      <c r="E384" s="132" t="s">
        <v>17128</v>
      </c>
      <c r="F384" s="132">
        <v>31000302</v>
      </c>
      <c r="G384" s="132" t="s">
        <v>17502</v>
      </c>
      <c r="H384" s="132" t="s">
        <v>17514</v>
      </c>
      <c r="I384" s="132" t="s">
        <v>15125</v>
      </c>
      <c r="J384" s="132">
        <v>2.2999999999999998</v>
      </c>
      <c r="K384" s="132">
        <v>0.2</v>
      </c>
      <c r="L384" s="132">
        <v>0.1</v>
      </c>
      <c r="M384" s="132" t="s">
        <v>17102</v>
      </c>
      <c r="N384" s="132" t="s">
        <v>17102</v>
      </c>
      <c r="O384" s="187"/>
      <c r="P384" s="187"/>
      <c r="Q384" s="187"/>
      <c r="R384" s="187"/>
      <c r="S384" s="187"/>
      <c r="T384" s="187"/>
    </row>
    <row r="385" spans="1:20" s="186" customFormat="1" ht="13.15" customHeight="1" x14ac:dyDescent="0.2">
      <c r="A385" s="186" t="s">
        <v>1285</v>
      </c>
      <c r="B385" s="132" t="s">
        <v>17068</v>
      </c>
      <c r="C385" s="132">
        <v>56023</v>
      </c>
      <c r="D385" s="132" t="s">
        <v>17125</v>
      </c>
      <c r="E385" s="132" t="s">
        <v>17128</v>
      </c>
      <c r="F385" s="132">
        <v>31000302</v>
      </c>
      <c r="G385" s="132" t="s">
        <v>17502</v>
      </c>
      <c r="H385" s="132" t="s">
        <v>17515</v>
      </c>
      <c r="I385" s="132" t="s">
        <v>15125</v>
      </c>
      <c r="J385" s="132">
        <v>0.4</v>
      </c>
      <c r="K385" s="132">
        <v>0.2</v>
      </c>
      <c r="L385" s="132">
        <v>0.1</v>
      </c>
      <c r="M385" s="132" t="s">
        <v>17102</v>
      </c>
      <c r="N385" s="132" t="s">
        <v>17102</v>
      </c>
      <c r="O385" s="187"/>
      <c r="P385" s="187"/>
      <c r="Q385" s="187"/>
      <c r="R385" s="187"/>
      <c r="S385" s="187"/>
      <c r="T385" s="187"/>
    </row>
    <row r="386" spans="1:20" s="186" customFormat="1" ht="13.15" customHeight="1" x14ac:dyDescent="0.2">
      <c r="A386" s="186" t="s">
        <v>1285</v>
      </c>
      <c r="B386" s="132" t="s">
        <v>17068</v>
      </c>
      <c r="C386" s="132">
        <v>56023</v>
      </c>
      <c r="D386" s="132" t="s">
        <v>17125</v>
      </c>
      <c r="E386" s="132" t="s">
        <v>17128</v>
      </c>
      <c r="F386" s="132">
        <v>31000302</v>
      </c>
      <c r="G386" s="132" t="s">
        <v>17502</v>
      </c>
      <c r="H386" s="132" t="s">
        <v>17516</v>
      </c>
      <c r="I386" s="132" t="s">
        <v>15125</v>
      </c>
      <c r="J386" s="132">
        <v>2.2000000000000002</v>
      </c>
      <c r="K386" s="132">
        <v>0.2</v>
      </c>
      <c r="L386" s="132">
        <v>0.5</v>
      </c>
      <c r="M386" s="132" t="s">
        <v>17102</v>
      </c>
      <c r="N386" s="132" t="s">
        <v>17102</v>
      </c>
      <c r="O386" s="187"/>
      <c r="P386" s="187"/>
      <c r="Q386" s="187"/>
      <c r="R386" s="187"/>
      <c r="S386" s="187"/>
      <c r="T386" s="187"/>
    </row>
    <row r="387" spans="1:20" s="186" customFormat="1" ht="13.15" customHeight="1" x14ac:dyDescent="0.2">
      <c r="A387" s="186" t="s">
        <v>1285</v>
      </c>
      <c r="B387" s="132" t="s">
        <v>17068</v>
      </c>
      <c r="C387" s="132">
        <v>56023</v>
      </c>
      <c r="D387" s="132" t="s">
        <v>17125</v>
      </c>
      <c r="E387" s="132" t="s">
        <v>17128</v>
      </c>
      <c r="F387" s="132">
        <v>10200602</v>
      </c>
      <c r="G387" s="132" t="s">
        <v>17502</v>
      </c>
      <c r="H387" s="132" t="s">
        <v>17517</v>
      </c>
      <c r="I387" s="132" t="s">
        <v>14778</v>
      </c>
      <c r="J387" s="132">
        <v>5.7</v>
      </c>
      <c r="K387" s="132">
        <v>0.8</v>
      </c>
      <c r="L387" s="132">
        <v>4</v>
      </c>
      <c r="M387" s="132" t="s">
        <v>17102</v>
      </c>
      <c r="N387" s="132" t="s">
        <v>17102</v>
      </c>
      <c r="O387" s="187"/>
      <c r="P387" s="187"/>
      <c r="Q387" s="187"/>
      <c r="R387" s="187"/>
      <c r="S387" s="187"/>
      <c r="T387" s="187"/>
    </row>
    <row r="388" spans="1:20" s="186" customFormat="1" ht="13.15" customHeight="1" x14ac:dyDescent="0.2">
      <c r="A388" s="186" t="s">
        <v>1285</v>
      </c>
      <c r="B388" s="132" t="s">
        <v>17068</v>
      </c>
      <c r="C388" s="132">
        <v>56023</v>
      </c>
      <c r="D388" s="132" t="s">
        <v>17125</v>
      </c>
      <c r="E388" s="132" t="s">
        <v>17128</v>
      </c>
      <c r="F388" s="132">
        <v>10200602</v>
      </c>
      <c r="G388" s="132" t="s">
        <v>17502</v>
      </c>
      <c r="H388" s="132" t="s">
        <v>17518</v>
      </c>
      <c r="I388" s="132" t="s">
        <v>14778</v>
      </c>
      <c r="J388" s="132">
        <v>3.1</v>
      </c>
      <c r="K388" s="132">
        <v>0.9</v>
      </c>
      <c r="L388" s="132">
        <v>2.7</v>
      </c>
      <c r="M388" s="132" t="s">
        <v>17102</v>
      </c>
      <c r="N388" s="132" t="s">
        <v>17102</v>
      </c>
      <c r="O388" s="187"/>
      <c r="P388" s="187"/>
      <c r="Q388" s="187"/>
      <c r="R388" s="187"/>
      <c r="S388" s="187"/>
      <c r="T388" s="187"/>
    </row>
    <row r="389" spans="1:20" s="186" customFormat="1" ht="13.15" customHeight="1" x14ac:dyDescent="0.2">
      <c r="A389" s="186" t="s">
        <v>1285</v>
      </c>
      <c r="B389" s="132" t="s">
        <v>17068</v>
      </c>
      <c r="C389" s="132">
        <v>56023</v>
      </c>
      <c r="D389" s="132" t="s">
        <v>17125</v>
      </c>
      <c r="E389" s="132" t="s">
        <v>17128</v>
      </c>
      <c r="F389" s="132">
        <v>31000404</v>
      </c>
      <c r="G389" s="132" t="s">
        <v>17502</v>
      </c>
      <c r="H389" s="132" t="s">
        <v>17519</v>
      </c>
      <c r="I389" s="132" t="s">
        <v>14778</v>
      </c>
      <c r="J389" s="132" t="s">
        <v>17102</v>
      </c>
      <c r="K389" s="132">
        <v>0.6</v>
      </c>
      <c r="L389" s="132" t="s">
        <v>17102</v>
      </c>
      <c r="M389" s="132" t="s">
        <v>17102</v>
      </c>
      <c r="N389" s="132" t="s">
        <v>17102</v>
      </c>
      <c r="O389" s="187"/>
      <c r="P389" s="187"/>
      <c r="Q389" s="187"/>
      <c r="R389" s="187"/>
      <c r="S389" s="187"/>
      <c r="T389" s="187"/>
    </row>
    <row r="390" spans="1:20" s="186" customFormat="1" ht="13.15" customHeight="1" x14ac:dyDescent="0.2">
      <c r="A390" s="186" t="s">
        <v>1285</v>
      </c>
      <c r="B390" s="132" t="s">
        <v>17068</v>
      </c>
      <c r="C390" s="132">
        <v>56023</v>
      </c>
      <c r="D390" s="132" t="s">
        <v>17125</v>
      </c>
      <c r="E390" s="132" t="s">
        <v>17128</v>
      </c>
      <c r="F390" s="132">
        <v>31000205</v>
      </c>
      <c r="G390" s="132" t="s">
        <v>17502</v>
      </c>
      <c r="H390" s="132" t="s">
        <v>17520</v>
      </c>
      <c r="I390" s="132" t="s">
        <v>16289</v>
      </c>
      <c r="J390" s="132">
        <v>23</v>
      </c>
      <c r="K390" s="132">
        <v>2.1</v>
      </c>
      <c r="L390" s="132" t="s">
        <v>17102</v>
      </c>
      <c r="M390" s="132">
        <v>0.4</v>
      </c>
      <c r="N390" s="132">
        <v>2.9</v>
      </c>
      <c r="O390" s="187"/>
      <c r="P390" s="187"/>
      <c r="Q390" s="187"/>
      <c r="R390" s="187"/>
      <c r="S390" s="187"/>
      <c r="T390" s="187"/>
    </row>
    <row r="391" spans="1:20" s="186" customFormat="1" ht="13.15" customHeight="1" x14ac:dyDescent="0.2">
      <c r="A391" s="186" t="s">
        <v>1285</v>
      </c>
      <c r="B391" s="132" t="s">
        <v>17068</v>
      </c>
      <c r="C391" s="132">
        <v>56023</v>
      </c>
      <c r="D391" s="132" t="s">
        <v>17125</v>
      </c>
      <c r="E391" s="132" t="s">
        <v>17128</v>
      </c>
      <c r="F391" s="132">
        <v>31088811</v>
      </c>
      <c r="G391" s="132" t="s">
        <v>17521</v>
      </c>
      <c r="H391" s="132" t="s">
        <v>17522</v>
      </c>
      <c r="I391" s="132" t="s">
        <v>12116</v>
      </c>
      <c r="J391" s="132" t="s">
        <v>17102</v>
      </c>
      <c r="K391" s="132">
        <v>8.9</v>
      </c>
      <c r="L391" s="132" t="s">
        <v>17102</v>
      </c>
      <c r="M391" s="132" t="s">
        <v>17102</v>
      </c>
      <c r="N391" s="132" t="s">
        <v>17102</v>
      </c>
      <c r="O391" s="187"/>
      <c r="P391" s="187"/>
      <c r="Q391" s="187"/>
      <c r="R391" s="187"/>
      <c r="S391" s="187"/>
      <c r="T391" s="187"/>
    </row>
    <row r="392" spans="1:20" s="186" customFormat="1" ht="13.15" customHeight="1" x14ac:dyDescent="0.2">
      <c r="A392" s="186" t="s">
        <v>1285</v>
      </c>
      <c r="B392" s="132" t="s">
        <v>17068</v>
      </c>
      <c r="C392" s="132">
        <v>56023</v>
      </c>
      <c r="D392" s="132" t="s">
        <v>17125</v>
      </c>
      <c r="E392" s="132" t="s">
        <v>17128</v>
      </c>
      <c r="F392" s="132">
        <v>20200202</v>
      </c>
      <c r="G392" s="132" t="s">
        <v>17521</v>
      </c>
      <c r="H392" s="132" t="s">
        <v>17523</v>
      </c>
      <c r="I392" s="132" t="s">
        <v>14789</v>
      </c>
      <c r="J392" s="132">
        <v>0.8</v>
      </c>
      <c r="K392" s="132" t="s">
        <v>17102</v>
      </c>
      <c r="L392" s="132">
        <v>1.4</v>
      </c>
      <c r="M392" s="132" t="s">
        <v>17102</v>
      </c>
      <c r="N392" s="132" t="s">
        <v>17102</v>
      </c>
      <c r="O392" s="187"/>
      <c r="P392" s="187"/>
      <c r="Q392" s="187"/>
      <c r="R392" s="187"/>
      <c r="S392" s="187"/>
      <c r="T392" s="187"/>
    </row>
    <row r="393" spans="1:20" s="186" customFormat="1" ht="13.15" customHeight="1" x14ac:dyDescent="0.2">
      <c r="A393" s="186" t="s">
        <v>1285</v>
      </c>
      <c r="B393" s="132" t="s">
        <v>17068</v>
      </c>
      <c r="C393" s="132">
        <v>56023</v>
      </c>
      <c r="D393" s="132" t="s">
        <v>17125</v>
      </c>
      <c r="E393" s="132" t="s">
        <v>17128</v>
      </c>
      <c r="F393" s="132">
        <v>10200603</v>
      </c>
      <c r="G393" s="132" t="s">
        <v>17521</v>
      </c>
      <c r="H393" s="132" t="s">
        <v>17524</v>
      </c>
      <c r="I393" s="132" t="s">
        <v>14778</v>
      </c>
      <c r="J393" s="132">
        <v>0.3</v>
      </c>
      <c r="K393" s="132" t="s">
        <v>17102</v>
      </c>
      <c r="L393" s="132">
        <v>0.2</v>
      </c>
      <c r="M393" s="132" t="s">
        <v>17102</v>
      </c>
      <c r="N393" s="132" t="s">
        <v>17102</v>
      </c>
      <c r="O393" s="187"/>
      <c r="P393" s="187"/>
      <c r="Q393" s="187"/>
      <c r="R393" s="187"/>
      <c r="S393" s="187"/>
      <c r="T393" s="187"/>
    </row>
    <row r="394" spans="1:20" s="186" customFormat="1" ht="13.15" customHeight="1" x14ac:dyDescent="0.2">
      <c r="A394" s="186" t="s">
        <v>1285</v>
      </c>
      <c r="B394" s="132" t="s">
        <v>17068</v>
      </c>
      <c r="C394" s="132">
        <v>56023</v>
      </c>
      <c r="D394" s="132" t="s">
        <v>17125</v>
      </c>
      <c r="E394" s="132" t="s">
        <v>17128</v>
      </c>
      <c r="F394" s="132">
        <v>20200201</v>
      </c>
      <c r="G394" s="132" t="s">
        <v>17521</v>
      </c>
      <c r="H394" s="132" t="s">
        <v>17525</v>
      </c>
      <c r="I394" s="132" t="s">
        <v>14789</v>
      </c>
      <c r="J394" s="132">
        <v>29</v>
      </c>
      <c r="K394" s="132" t="s">
        <v>17102</v>
      </c>
      <c r="L394" s="132">
        <v>11.5</v>
      </c>
      <c r="M394" s="132" t="s">
        <v>17102</v>
      </c>
      <c r="N394" s="132" t="s">
        <v>17102</v>
      </c>
      <c r="O394" s="187"/>
      <c r="P394" s="187"/>
      <c r="Q394" s="187"/>
      <c r="R394" s="187"/>
      <c r="S394" s="187"/>
      <c r="T394" s="187"/>
    </row>
    <row r="395" spans="1:20" s="186" customFormat="1" ht="13.15" customHeight="1" x14ac:dyDescent="0.2">
      <c r="A395" s="186" t="s">
        <v>1285</v>
      </c>
      <c r="B395" s="132" t="s">
        <v>17068</v>
      </c>
      <c r="C395" s="132">
        <v>56023</v>
      </c>
      <c r="D395" s="132" t="s">
        <v>17125</v>
      </c>
      <c r="E395" s="132" t="s">
        <v>17128</v>
      </c>
      <c r="F395" s="132">
        <v>20200201</v>
      </c>
      <c r="G395" s="132" t="s">
        <v>17521</v>
      </c>
      <c r="H395" s="132" t="s">
        <v>17526</v>
      </c>
      <c r="I395" s="132" t="s">
        <v>14789</v>
      </c>
      <c r="J395" s="132">
        <v>19</v>
      </c>
      <c r="K395" s="132" t="s">
        <v>17102</v>
      </c>
      <c r="L395" s="132">
        <v>2.1</v>
      </c>
      <c r="M395" s="132" t="s">
        <v>17102</v>
      </c>
      <c r="N395" s="132" t="s">
        <v>17102</v>
      </c>
      <c r="O395" s="187"/>
      <c r="P395" s="187"/>
      <c r="Q395" s="187"/>
      <c r="R395" s="187"/>
      <c r="S395" s="187"/>
      <c r="T395" s="187"/>
    </row>
    <row r="396" spans="1:20" s="186" customFormat="1" ht="13.15" customHeight="1" x14ac:dyDescent="0.2">
      <c r="A396" s="186" t="s">
        <v>1285</v>
      </c>
      <c r="B396" s="132" t="s">
        <v>17068</v>
      </c>
      <c r="C396" s="132">
        <v>56023</v>
      </c>
      <c r="D396" s="132" t="s">
        <v>17125</v>
      </c>
      <c r="E396" s="132" t="s">
        <v>17128</v>
      </c>
      <c r="F396" s="132">
        <v>20200201</v>
      </c>
      <c r="G396" s="132" t="s">
        <v>17521</v>
      </c>
      <c r="H396" s="132" t="s">
        <v>17527</v>
      </c>
      <c r="I396" s="132" t="s">
        <v>14789</v>
      </c>
      <c r="J396" s="132">
        <v>23.6</v>
      </c>
      <c r="K396" s="132" t="s">
        <v>17102</v>
      </c>
      <c r="L396" s="132">
        <v>0.5</v>
      </c>
      <c r="M396" s="132" t="s">
        <v>17102</v>
      </c>
      <c r="N396" s="132" t="s">
        <v>17102</v>
      </c>
      <c r="O396" s="187"/>
      <c r="P396" s="187"/>
      <c r="Q396" s="187"/>
      <c r="R396" s="187"/>
      <c r="S396" s="187"/>
      <c r="T396" s="187"/>
    </row>
    <row r="397" spans="1:20" s="186" customFormat="1" ht="13.15" customHeight="1" x14ac:dyDescent="0.2">
      <c r="A397" s="186" t="s">
        <v>1285</v>
      </c>
      <c r="B397" s="132" t="s">
        <v>17068</v>
      </c>
      <c r="C397" s="132">
        <v>56023</v>
      </c>
      <c r="D397" s="132" t="s">
        <v>17125</v>
      </c>
      <c r="E397" s="132" t="s">
        <v>17128</v>
      </c>
      <c r="F397" s="132">
        <v>20200201</v>
      </c>
      <c r="G397" s="132" t="s">
        <v>17521</v>
      </c>
      <c r="H397" s="132" t="s">
        <v>17528</v>
      </c>
      <c r="I397" s="132" t="s">
        <v>14789</v>
      </c>
      <c r="J397" s="132">
        <v>18.5</v>
      </c>
      <c r="K397" s="132" t="s">
        <v>17102</v>
      </c>
      <c r="L397" s="132">
        <v>1.2</v>
      </c>
      <c r="M397" s="132" t="s">
        <v>17102</v>
      </c>
      <c r="N397" s="132" t="s">
        <v>17102</v>
      </c>
      <c r="O397" s="187"/>
      <c r="P397" s="187"/>
      <c r="Q397" s="187"/>
      <c r="R397" s="187"/>
      <c r="S397" s="187"/>
      <c r="T397" s="187"/>
    </row>
    <row r="398" spans="1:20" s="186" customFormat="1" ht="13.15" customHeight="1" x14ac:dyDescent="0.2">
      <c r="A398" s="186" t="s">
        <v>1285</v>
      </c>
      <c r="B398" s="132" t="s">
        <v>17068</v>
      </c>
      <c r="C398" s="132">
        <v>56023</v>
      </c>
      <c r="D398" s="132" t="s">
        <v>17125</v>
      </c>
      <c r="E398" s="132" t="s">
        <v>17128</v>
      </c>
      <c r="F398" s="132">
        <v>20200201</v>
      </c>
      <c r="G398" s="132" t="s">
        <v>17521</v>
      </c>
      <c r="H398" s="132" t="s">
        <v>17529</v>
      </c>
      <c r="I398" s="132" t="s">
        <v>14789</v>
      </c>
      <c r="J398" s="132">
        <v>23.9</v>
      </c>
      <c r="K398" s="132" t="s">
        <v>17102</v>
      </c>
      <c r="L398" s="132">
        <v>0.8</v>
      </c>
      <c r="M398" s="132" t="s">
        <v>17102</v>
      </c>
      <c r="N398" s="132" t="s">
        <v>17102</v>
      </c>
      <c r="O398" s="187"/>
      <c r="P398" s="187"/>
      <c r="Q398" s="187"/>
      <c r="R398" s="187"/>
      <c r="S398" s="187"/>
      <c r="T398" s="187"/>
    </row>
    <row r="399" spans="1:20" s="186" customFormat="1" ht="13.15" customHeight="1" x14ac:dyDescent="0.2">
      <c r="A399" s="186" t="s">
        <v>1285</v>
      </c>
      <c r="B399" s="132" t="s">
        <v>17068</v>
      </c>
      <c r="C399" s="132">
        <v>56023</v>
      </c>
      <c r="D399" s="132" t="s">
        <v>17125</v>
      </c>
      <c r="E399" s="132" t="s">
        <v>17128</v>
      </c>
      <c r="F399" s="132">
        <v>20200202</v>
      </c>
      <c r="G399" s="132" t="s">
        <v>17521</v>
      </c>
      <c r="H399" s="132" t="s">
        <v>17530</v>
      </c>
      <c r="I399" s="132" t="s">
        <v>14789</v>
      </c>
      <c r="J399" s="132">
        <v>0.1</v>
      </c>
      <c r="K399" s="132" t="s">
        <v>17102</v>
      </c>
      <c r="L399" s="132">
        <v>0.1</v>
      </c>
      <c r="M399" s="132" t="s">
        <v>17102</v>
      </c>
      <c r="N399" s="132" t="s">
        <v>17102</v>
      </c>
      <c r="O399" s="187"/>
      <c r="P399" s="187"/>
      <c r="Q399" s="187"/>
      <c r="R399" s="187"/>
      <c r="S399" s="187"/>
      <c r="T399" s="187"/>
    </row>
    <row r="400" spans="1:20" s="186" customFormat="1" ht="13.15" customHeight="1" x14ac:dyDescent="0.2">
      <c r="A400" s="186" t="s">
        <v>1285</v>
      </c>
      <c r="B400" s="132" t="s">
        <v>17068</v>
      </c>
      <c r="C400" s="132">
        <v>56023</v>
      </c>
      <c r="D400" s="132" t="s">
        <v>17125</v>
      </c>
      <c r="E400" s="132" t="s">
        <v>17128</v>
      </c>
      <c r="F400" s="132">
        <v>10200603</v>
      </c>
      <c r="G400" s="132" t="s">
        <v>17521</v>
      </c>
      <c r="H400" s="132" t="s">
        <v>17531</v>
      </c>
      <c r="I400" s="132" t="s">
        <v>14778</v>
      </c>
      <c r="J400" s="132">
        <v>0.3</v>
      </c>
      <c r="K400" s="132" t="s">
        <v>17102</v>
      </c>
      <c r="L400" s="132">
        <v>0.2</v>
      </c>
      <c r="M400" s="132" t="s">
        <v>17102</v>
      </c>
      <c r="N400" s="132" t="s">
        <v>17102</v>
      </c>
      <c r="O400" s="187"/>
      <c r="P400" s="187"/>
      <c r="Q400" s="187"/>
      <c r="R400" s="187"/>
      <c r="S400" s="187"/>
      <c r="T400" s="187"/>
    </row>
    <row r="401" spans="1:20" s="186" customFormat="1" ht="13.15" customHeight="1" x14ac:dyDescent="0.2">
      <c r="A401" s="186" t="s">
        <v>1285</v>
      </c>
      <c r="B401" s="132" t="s">
        <v>17068</v>
      </c>
      <c r="C401" s="132">
        <v>56023</v>
      </c>
      <c r="D401" s="132" t="s">
        <v>17125</v>
      </c>
      <c r="E401" s="132" t="s">
        <v>17128</v>
      </c>
      <c r="F401" s="132">
        <v>20200202</v>
      </c>
      <c r="G401" s="132" t="s">
        <v>17532</v>
      </c>
      <c r="H401" s="132" t="s">
        <v>17533</v>
      </c>
      <c r="I401" s="132" t="s">
        <v>14789</v>
      </c>
      <c r="J401" s="132">
        <v>23.1</v>
      </c>
      <c r="K401" s="132">
        <v>0.7</v>
      </c>
      <c r="L401" s="132">
        <v>1.1000000000000001</v>
      </c>
      <c r="M401" s="132" t="s">
        <v>17102</v>
      </c>
      <c r="N401" s="132" t="s">
        <v>17102</v>
      </c>
      <c r="O401" s="187"/>
      <c r="P401" s="187"/>
      <c r="Q401" s="187"/>
      <c r="R401" s="187"/>
      <c r="S401" s="187"/>
      <c r="T401" s="187"/>
    </row>
    <row r="402" spans="1:20" s="186" customFormat="1" ht="13.15" customHeight="1" x14ac:dyDescent="0.2">
      <c r="A402" s="186" t="s">
        <v>1285</v>
      </c>
      <c r="B402" s="132" t="s">
        <v>17068</v>
      </c>
      <c r="C402" s="132">
        <v>56023</v>
      </c>
      <c r="D402" s="132" t="s">
        <v>17125</v>
      </c>
      <c r="E402" s="132" t="s">
        <v>17128</v>
      </c>
      <c r="F402" s="132">
        <v>20200202</v>
      </c>
      <c r="G402" s="132" t="s">
        <v>17532</v>
      </c>
      <c r="H402" s="132" t="s">
        <v>17534</v>
      </c>
      <c r="I402" s="132" t="s">
        <v>14789</v>
      </c>
      <c r="J402" s="132">
        <v>306</v>
      </c>
      <c r="K402" s="132">
        <v>6.6</v>
      </c>
      <c r="L402" s="132">
        <v>8.1999999999999993</v>
      </c>
      <c r="M402" s="132" t="s">
        <v>17102</v>
      </c>
      <c r="N402" s="132" t="s">
        <v>17102</v>
      </c>
      <c r="O402" s="187"/>
      <c r="P402" s="187"/>
      <c r="Q402" s="187"/>
      <c r="R402" s="187"/>
      <c r="S402" s="187"/>
      <c r="T402" s="187"/>
    </row>
    <row r="403" spans="1:20" s="186" customFormat="1" ht="13.15" customHeight="1" x14ac:dyDescent="0.2">
      <c r="A403" s="186" t="s">
        <v>1285</v>
      </c>
      <c r="B403" s="132" t="s">
        <v>17068</v>
      </c>
      <c r="C403" s="132">
        <v>56023</v>
      </c>
      <c r="D403" s="132" t="s">
        <v>17125</v>
      </c>
      <c r="E403" s="132" t="s">
        <v>17128</v>
      </c>
      <c r="F403" s="132">
        <v>10200603</v>
      </c>
      <c r="G403" s="132" t="s">
        <v>17532</v>
      </c>
      <c r="H403" s="132" t="s">
        <v>17535</v>
      </c>
      <c r="I403" s="132" t="s">
        <v>14778</v>
      </c>
      <c r="J403" s="132">
        <v>0.3</v>
      </c>
      <c r="K403" s="132" t="s">
        <v>17102</v>
      </c>
      <c r="L403" s="132">
        <v>0.3</v>
      </c>
      <c r="M403" s="132" t="s">
        <v>17102</v>
      </c>
      <c r="N403" s="132" t="s">
        <v>17102</v>
      </c>
      <c r="O403" s="187"/>
      <c r="P403" s="187"/>
      <c r="Q403" s="187"/>
      <c r="R403" s="187"/>
      <c r="S403" s="187"/>
      <c r="T403" s="187"/>
    </row>
    <row r="404" spans="1:20" s="186" customFormat="1" ht="13.15" customHeight="1" x14ac:dyDescent="0.2">
      <c r="A404" s="186" t="s">
        <v>1285</v>
      </c>
      <c r="B404" s="132" t="s">
        <v>17068</v>
      </c>
      <c r="C404" s="132">
        <v>56023</v>
      </c>
      <c r="D404" s="132" t="s">
        <v>17125</v>
      </c>
      <c r="E404" s="132" t="s">
        <v>17128</v>
      </c>
      <c r="F404" s="132">
        <v>20200201</v>
      </c>
      <c r="G404" s="132" t="s">
        <v>17532</v>
      </c>
      <c r="H404" s="132" t="s">
        <v>17536</v>
      </c>
      <c r="I404" s="132" t="s">
        <v>14789</v>
      </c>
      <c r="J404" s="132">
        <v>10.8</v>
      </c>
      <c r="K404" s="132" t="s">
        <v>17102</v>
      </c>
      <c r="L404" s="132">
        <v>13.3</v>
      </c>
      <c r="M404" s="132" t="s">
        <v>17102</v>
      </c>
      <c r="N404" s="132" t="s">
        <v>17102</v>
      </c>
      <c r="O404" s="187"/>
      <c r="P404" s="187"/>
      <c r="Q404" s="187"/>
      <c r="R404" s="187"/>
      <c r="S404" s="187"/>
      <c r="T404" s="187"/>
    </row>
    <row r="405" spans="1:20" s="186" customFormat="1" ht="13.15" customHeight="1" x14ac:dyDescent="0.2">
      <c r="A405" s="186" t="s">
        <v>1285</v>
      </c>
      <c r="B405" s="132" t="s">
        <v>17068</v>
      </c>
      <c r="C405" s="132">
        <v>56023</v>
      </c>
      <c r="D405" s="132" t="s">
        <v>17125</v>
      </c>
      <c r="E405" s="132" t="s">
        <v>17128</v>
      </c>
      <c r="F405" s="132">
        <v>20200202</v>
      </c>
      <c r="G405" s="132" t="s">
        <v>17532</v>
      </c>
      <c r="H405" s="132" t="s">
        <v>17537</v>
      </c>
      <c r="I405" s="132" t="s">
        <v>14789</v>
      </c>
      <c r="J405" s="132">
        <v>44</v>
      </c>
      <c r="K405" s="132">
        <v>1.3</v>
      </c>
      <c r="L405" s="132">
        <v>2.2000000000000002</v>
      </c>
      <c r="M405" s="132" t="s">
        <v>17102</v>
      </c>
      <c r="N405" s="132" t="s">
        <v>17102</v>
      </c>
      <c r="O405" s="187"/>
      <c r="P405" s="187"/>
      <c r="Q405" s="187"/>
      <c r="R405" s="187"/>
      <c r="S405" s="187"/>
      <c r="T405" s="187"/>
    </row>
    <row r="406" spans="1:20" s="186" customFormat="1" ht="13.15" customHeight="1" x14ac:dyDescent="0.2">
      <c r="A406" s="186" t="s">
        <v>1285</v>
      </c>
      <c r="B406" s="132" t="s">
        <v>17068</v>
      </c>
      <c r="C406" s="132">
        <v>56023</v>
      </c>
      <c r="D406" s="132" t="s">
        <v>17125</v>
      </c>
      <c r="E406" s="132" t="s">
        <v>17128</v>
      </c>
      <c r="F406" s="132">
        <v>20200202</v>
      </c>
      <c r="G406" s="132" t="s">
        <v>17532</v>
      </c>
      <c r="H406" s="132" t="s">
        <v>17538</v>
      </c>
      <c r="I406" s="132" t="s">
        <v>14789</v>
      </c>
      <c r="J406" s="132">
        <v>105.8</v>
      </c>
      <c r="K406" s="132">
        <v>3.2</v>
      </c>
      <c r="L406" s="132">
        <v>5.2</v>
      </c>
      <c r="M406" s="132" t="s">
        <v>17102</v>
      </c>
      <c r="N406" s="132" t="s">
        <v>17102</v>
      </c>
      <c r="O406" s="187"/>
      <c r="P406" s="187"/>
      <c r="Q406" s="187"/>
      <c r="R406" s="187"/>
      <c r="S406" s="187"/>
      <c r="T406" s="187"/>
    </row>
    <row r="407" spans="1:20" s="186" customFormat="1" ht="13.15" customHeight="1" x14ac:dyDescent="0.2">
      <c r="A407" s="186" t="s">
        <v>1285</v>
      </c>
      <c r="B407" s="132" t="s">
        <v>17068</v>
      </c>
      <c r="C407" s="132">
        <v>56023</v>
      </c>
      <c r="D407" s="132" t="s">
        <v>17125</v>
      </c>
      <c r="E407" s="132" t="s">
        <v>17128</v>
      </c>
      <c r="F407" s="132">
        <v>31088811</v>
      </c>
      <c r="G407" s="132" t="s">
        <v>17532</v>
      </c>
      <c r="H407" s="132" t="s">
        <v>17539</v>
      </c>
      <c r="I407" s="132" t="s">
        <v>12116</v>
      </c>
      <c r="J407" s="132" t="s">
        <v>17102</v>
      </c>
      <c r="K407" s="132">
        <v>1.3</v>
      </c>
      <c r="L407" s="132" t="s">
        <v>17102</v>
      </c>
      <c r="M407" s="132" t="s">
        <v>17102</v>
      </c>
      <c r="N407" s="132" t="s">
        <v>17102</v>
      </c>
      <c r="O407" s="187"/>
      <c r="P407" s="187"/>
      <c r="Q407" s="187"/>
      <c r="R407" s="187"/>
      <c r="S407" s="187"/>
      <c r="T407" s="187"/>
    </row>
    <row r="408" spans="1:20" s="186" customFormat="1" ht="13.15" customHeight="1" x14ac:dyDescent="0.2">
      <c r="A408" s="186" t="s">
        <v>1285</v>
      </c>
      <c r="B408" s="132" t="s">
        <v>17068</v>
      </c>
      <c r="C408" s="132">
        <v>56023</v>
      </c>
      <c r="D408" s="132" t="s">
        <v>17125</v>
      </c>
      <c r="E408" s="132" t="s">
        <v>17128</v>
      </c>
      <c r="F408" s="132">
        <v>31000404</v>
      </c>
      <c r="G408" s="132" t="s">
        <v>17532</v>
      </c>
      <c r="H408" s="132" t="s">
        <v>17540</v>
      </c>
      <c r="I408" s="132" t="s">
        <v>14778</v>
      </c>
      <c r="J408" s="132">
        <v>0.2</v>
      </c>
      <c r="K408" s="132" t="s">
        <v>17102</v>
      </c>
      <c r="L408" s="132">
        <v>0.2</v>
      </c>
      <c r="M408" s="132" t="s">
        <v>17102</v>
      </c>
      <c r="N408" s="132" t="s">
        <v>17102</v>
      </c>
      <c r="O408" s="187"/>
      <c r="P408" s="187"/>
      <c r="Q408" s="187"/>
      <c r="R408" s="187"/>
      <c r="S408" s="187"/>
      <c r="T408" s="187"/>
    </row>
    <row r="409" spans="1:20" s="186" customFormat="1" ht="13.15" customHeight="1" x14ac:dyDescent="0.2">
      <c r="A409" s="186" t="s">
        <v>1285</v>
      </c>
      <c r="B409" s="132" t="s">
        <v>17068</v>
      </c>
      <c r="C409" s="132">
        <v>56023</v>
      </c>
      <c r="D409" s="132" t="s">
        <v>17125</v>
      </c>
      <c r="E409" s="132" t="s">
        <v>17128</v>
      </c>
      <c r="F409" s="132">
        <v>31088811</v>
      </c>
      <c r="G409" s="132" t="s">
        <v>17541</v>
      </c>
      <c r="H409" s="132" t="s">
        <v>17542</v>
      </c>
      <c r="I409" s="132" t="s">
        <v>12116</v>
      </c>
      <c r="J409" s="132" t="s">
        <v>17102</v>
      </c>
      <c r="K409" s="132">
        <v>0.7</v>
      </c>
      <c r="L409" s="132" t="s">
        <v>17102</v>
      </c>
      <c r="M409" s="132" t="s">
        <v>17102</v>
      </c>
      <c r="N409" s="132" t="s">
        <v>17102</v>
      </c>
      <c r="O409" s="187"/>
      <c r="P409" s="187"/>
      <c r="Q409" s="187"/>
      <c r="R409" s="187"/>
      <c r="S409" s="187"/>
      <c r="T409" s="187"/>
    </row>
    <row r="410" spans="1:20" s="186" customFormat="1" ht="13.15" customHeight="1" x14ac:dyDescent="0.2">
      <c r="A410" s="186" t="s">
        <v>1285</v>
      </c>
      <c r="B410" s="132" t="s">
        <v>17068</v>
      </c>
      <c r="C410" s="132">
        <v>56023</v>
      </c>
      <c r="D410" s="132" t="s">
        <v>17125</v>
      </c>
      <c r="E410" s="132" t="s">
        <v>17128</v>
      </c>
      <c r="F410" s="132">
        <v>31000228</v>
      </c>
      <c r="G410" s="132" t="s">
        <v>17541</v>
      </c>
      <c r="H410" s="132" t="s">
        <v>17543</v>
      </c>
      <c r="I410" s="132" t="s">
        <v>15125</v>
      </c>
      <c r="J410" s="132">
        <v>0.2</v>
      </c>
      <c r="K410" s="132" t="s">
        <v>17102</v>
      </c>
      <c r="L410" s="132">
        <v>0.2</v>
      </c>
      <c r="M410" s="132" t="s">
        <v>17102</v>
      </c>
      <c r="N410" s="132" t="s">
        <v>17102</v>
      </c>
      <c r="O410" s="187"/>
      <c r="P410" s="187"/>
      <c r="Q410" s="187"/>
      <c r="R410" s="187"/>
      <c r="S410" s="187"/>
      <c r="T410" s="187"/>
    </row>
    <row r="411" spans="1:20" s="186" customFormat="1" ht="13.15" customHeight="1" x14ac:dyDescent="0.2">
      <c r="A411" s="186" t="s">
        <v>1285</v>
      </c>
      <c r="B411" s="132" t="s">
        <v>17068</v>
      </c>
      <c r="C411" s="132">
        <v>56023</v>
      </c>
      <c r="D411" s="132" t="s">
        <v>17125</v>
      </c>
      <c r="E411" s="132" t="s">
        <v>17128</v>
      </c>
      <c r="F411" s="132">
        <v>20200201</v>
      </c>
      <c r="G411" s="132" t="s">
        <v>17541</v>
      </c>
      <c r="H411" s="132" t="s">
        <v>17544</v>
      </c>
      <c r="I411" s="132" t="s">
        <v>14789</v>
      </c>
      <c r="J411" s="132">
        <v>57</v>
      </c>
      <c r="K411" s="132" t="s">
        <v>17102</v>
      </c>
      <c r="L411" s="132">
        <v>0.4</v>
      </c>
      <c r="M411" s="132" t="s">
        <v>17102</v>
      </c>
      <c r="N411" s="132" t="s">
        <v>17102</v>
      </c>
      <c r="O411" s="187"/>
      <c r="P411" s="187"/>
      <c r="Q411" s="187"/>
      <c r="R411" s="187"/>
      <c r="S411" s="187"/>
      <c r="T411" s="187"/>
    </row>
    <row r="412" spans="1:20" s="186" customFormat="1" ht="13.15" customHeight="1" x14ac:dyDescent="0.2">
      <c r="A412" s="186" t="s">
        <v>1285</v>
      </c>
      <c r="B412" s="132" t="s">
        <v>17068</v>
      </c>
      <c r="C412" s="132">
        <v>56023</v>
      </c>
      <c r="D412" s="132" t="s">
        <v>17125</v>
      </c>
      <c r="E412" s="132" t="s">
        <v>17128</v>
      </c>
      <c r="F412" s="132">
        <v>31000228</v>
      </c>
      <c r="G412" s="132" t="s">
        <v>17541</v>
      </c>
      <c r="H412" s="132" t="s">
        <v>17545</v>
      </c>
      <c r="I412" s="132" t="s">
        <v>15125</v>
      </c>
      <c r="J412" s="132">
        <v>0.2</v>
      </c>
      <c r="K412" s="132" t="s">
        <v>17102</v>
      </c>
      <c r="L412" s="132">
        <v>0.2</v>
      </c>
      <c r="M412" s="132" t="s">
        <v>17102</v>
      </c>
      <c r="N412" s="132" t="s">
        <v>17102</v>
      </c>
      <c r="O412" s="187"/>
      <c r="P412" s="187"/>
      <c r="Q412" s="187"/>
      <c r="R412" s="187"/>
      <c r="S412" s="187"/>
      <c r="T412" s="187"/>
    </row>
    <row r="413" spans="1:20" s="186" customFormat="1" ht="13.15" customHeight="1" x14ac:dyDescent="0.2">
      <c r="A413" s="186" t="s">
        <v>1285</v>
      </c>
      <c r="B413" s="132" t="s">
        <v>17068</v>
      </c>
      <c r="C413" s="132">
        <v>56023</v>
      </c>
      <c r="D413" s="132" t="s">
        <v>17125</v>
      </c>
      <c r="E413" s="132" t="s">
        <v>17128</v>
      </c>
      <c r="F413" s="132">
        <v>31000301</v>
      </c>
      <c r="G413" s="132" t="s">
        <v>17541</v>
      </c>
      <c r="H413" s="132" t="s">
        <v>17546</v>
      </c>
      <c r="I413" s="132" t="s">
        <v>15125</v>
      </c>
      <c r="J413" s="132">
        <v>0.5</v>
      </c>
      <c r="K413" s="132">
        <v>1.4</v>
      </c>
      <c r="L413" s="132">
        <v>2.9</v>
      </c>
      <c r="M413" s="132" t="s">
        <v>17102</v>
      </c>
      <c r="N413" s="132" t="s">
        <v>17102</v>
      </c>
      <c r="O413" s="187"/>
      <c r="P413" s="187"/>
      <c r="Q413" s="187"/>
      <c r="R413" s="187"/>
      <c r="S413" s="187"/>
      <c r="T413" s="187"/>
    </row>
    <row r="414" spans="1:20" s="186" customFormat="1" ht="13.15" customHeight="1" x14ac:dyDescent="0.2">
      <c r="A414" s="186" t="s">
        <v>1285</v>
      </c>
      <c r="B414" s="132" t="s">
        <v>17068</v>
      </c>
      <c r="C414" s="132">
        <v>56023</v>
      </c>
      <c r="D414" s="132" t="s">
        <v>17125</v>
      </c>
      <c r="E414" s="132" t="s">
        <v>17128</v>
      </c>
      <c r="F414" s="132">
        <v>20200209</v>
      </c>
      <c r="G414" s="132" t="s">
        <v>17547</v>
      </c>
      <c r="H414" s="132" t="s">
        <v>17548</v>
      </c>
      <c r="I414" s="132" t="s">
        <v>14789</v>
      </c>
      <c r="J414" s="132">
        <v>56.5</v>
      </c>
      <c r="K414" s="132" t="s">
        <v>17102</v>
      </c>
      <c r="L414" s="132">
        <v>6.6</v>
      </c>
      <c r="M414" s="132" t="s">
        <v>17102</v>
      </c>
      <c r="N414" s="132" t="s">
        <v>17102</v>
      </c>
      <c r="O414" s="187"/>
      <c r="P414" s="187"/>
      <c r="Q414" s="187"/>
      <c r="R414" s="187"/>
      <c r="S414" s="187"/>
      <c r="T414" s="187"/>
    </row>
    <row r="415" spans="1:20" s="186" customFormat="1" ht="13.15" customHeight="1" x14ac:dyDescent="0.2">
      <c r="A415" s="186" t="s">
        <v>1285</v>
      </c>
      <c r="B415" s="132" t="s">
        <v>17068</v>
      </c>
      <c r="C415" s="132">
        <v>56023</v>
      </c>
      <c r="D415" s="132" t="s">
        <v>17125</v>
      </c>
      <c r="E415" s="132" t="s">
        <v>17128</v>
      </c>
      <c r="F415" s="132">
        <v>40400311</v>
      </c>
      <c r="G415" s="132" t="s">
        <v>17547</v>
      </c>
      <c r="H415" s="132" t="s">
        <v>17549</v>
      </c>
      <c r="I415" s="132" t="s">
        <v>16771</v>
      </c>
      <c r="J415" s="132" t="s">
        <v>17102</v>
      </c>
      <c r="K415" s="132">
        <v>1.7</v>
      </c>
      <c r="L415" s="132" t="s">
        <v>17102</v>
      </c>
      <c r="M415" s="132" t="s">
        <v>17102</v>
      </c>
      <c r="N415" s="132" t="s">
        <v>17102</v>
      </c>
      <c r="O415" s="187"/>
      <c r="P415" s="187"/>
      <c r="Q415" s="187"/>
      <c r="R415" s="187"/>
      <c r="S415" s="187"/>
      <c r="T415" s="187"/>
    </row>
    <row r="416" spans="1:20" s="186" customFormat="1" ht="13.15" customHeight="1" x14ac:dyDescent="0.2">
      <c r="A416" s="186" t="s">
        <v>1285</v>
      </c>
      <c r="B416" s="132" t="s">
        <v>17068</v>
      </c>
      <c r="C416" s="132">
        <v>56023</v>
      </c>
      <c r="D416" s="132" t="s">
        <v>17125</v>
      </c>
      <c r="E416" s="132" t="s">
        <v>17128</v>
      </c>
      <c r="F416" s="132">
        <v>40400311</v>
      </c>
      <c r="G416" s="132" t="s">
        <v>17547</v>
      </c>
      <c r="H416" s="132" t="s">
        <v>17550</v>
      </c>
      <c r="I416" s="132" t="s">
        <v>16771</v>
      </c>
      <c r="J416" s="132" t="s">
        <v>17102</v>
      </c>
      <c r="K416" s="132">
        <v>2.7</v>
      </c>
      <c r="L416" s="132" t="s">
        <v>17102</v>
      </c>
      <c r="M416" s="132" t="s">
        <v>17102</v>
      </c>
      <c r="N416" s="132" t="s">
        <v>17102</v>
      </c>
      <c r="O416" s="187"/>
      <c r="P416" s="187"/>
      <c r="Q416" s="187"/>
      <c r="R416" s="187"/>
      <c r="S416" s="187"/>
      <c r="T416" s="187"/>
    </row>
    <row r="417" spans="1:20" s="186" customFormat="1" ht="13.15" customHeight="1" x14ac:dyDescent="0.2">
      <c r="A417" s="186" t="s">
        <v>1285</v>
      </c>
      <c r="B417" s="132" t="s">
        <v>17068</v>
      </c>
      <c r="C417" s="132">
        <v>56023</v>
      </c>
      <c r="D417" s="132" t="s">
        <v>17125</v>
      </c>
      <c r="E417" s="132" t="s">
        <v>17128</v>
      </c>
      <c r="F417" s="132">
        <v>31088801</v>
      </c>
      <c r="G417" s="132" t="s">
        <v>17547</v>
      </c>
      <c r="H417" s="132" t="s">
        <v>17551</v>
      </c>
      <c r="I417" s="132" t="s">
        <v>12116</v>
      </c>
      <c r="J417" s="132" t="s">
        <v>17102</v>
      </c>
      <c r="K417" s="132">
        <v>35.5</v>
      </c>
      <c r="L417" s="132" t="s">
        <v>17102</v>
      </c>
      <c r="M417" s="132" t="s">
        <v>17102</v>
      </c>
      <c r="N417" s="132" t="s">
        <v>17102</v>
      </c>
      <c r="O417" s="187"/>
      <c r="P417" s="187"/>
      <c r="Q417" s="187"/>
      <c r="R417" s="187"/>
      <c r="S417" s="187"/>
      <c r="T417" s="187"/>
    </row>
    <row r="418" spans="1:20" s="186" customFormat="1" ht="13.15" customHeight="1" x14ac:dyDescent="0.2">
      <c r="A418" s="186" t="s">
        <v>1285</v>
      </c>
      <c r="B418" s="132" t="s">
        <v>17068</v>
      </c>
      <c r="C418" s="132">
        <v>56023</v>
      </c>
      <c r="D418" s="132" t="s">
        <v>17125</v>
      </c>
      <c r="E418" s="132" t="s">
        <v>17128</v>
      </c>
      <c r="F418" s="132">
        <v>20200209</v>
      </c>
      <c r="G418" s="132" t="s">
        <v>17547</v>
      </c>
      <c r="H418" s="132" t="s">
        <v>17552</v>
      </c>
      <c r="I418" s="132" t="s">
        <v>14789</v>
      </c>
      <c r="J418" s="132">
        <v>11.2</v>
      </c>
      <c r="K418" s="132" t="s">
        <v>17102</v>
      </c>
      <c r="L418" s="132">
        <v>3.9</v>
      </c>
      <c r="M418" s="132" t="s">
        <v>17102</v>
      </c>
      <c r="N418" s="132" t="s">
        <v>17102</v>
      </c>
      <c r="O418" s="187"/>
      <c r="P418" s="187"/>
      <c r="Q418" s="187"/>
      <c r="R418" s="187"/>
      <c r="S418" s="187"/>
      <c r="T418" s="187"/>
    </row>
    <row r="419" spans="1:20" s="186" customFormat="1" ht="13.15" customHeight="1" x14ac:dyDescent="0.2">
      <c r="A419" s="186" t="s">
        <v>1285</v>
      </c>
      <c r="B419" s="132" t="s">
        <v>17068</v>
      </c>
      <c r="C419" s="132">
        <v>56023</v>
      </c>
      <c r="D419" s="132" t="s">
        <v>17125</v>
      </c>
      <c r="E419" s="132" t="s">
        <v>17128</v>
      </c>
      <c r="F419" s="132">
        <v>31000404</v>
      </c>
      <c r="G419" s="132" t="s">
        <v>17547</v>
      </c>
      <c r="H419" s="132" t="s">
        <v>17553</v>
      </c>
      <c r="I419" s="132" t="s">
        <v>14778</v>
      </c>
      <c r="J419" s="132">
        <v>0.4</v>
      </c>
      <c r="K419" s="132" t="s">
        <v>17102</v>
      </c>
      <c r="L419" s="132">
        <v>0.1</v>
      </c>
      <c r="M419" s="132" t="s">
        <v>17102</v>
      </c>
      <c r="N419" s="132" t="s">
        <v>17102</v>
      </c>
      <c r="O419" s="187"/>
      <c r="P419" s="187"/>
      <c r="Q419" s="187"/>
      <c r="R419" s="187"/>
      <c r="S419" s="187"/>
      <c r="T419" s="187"/>
    </row>
    <row r="420" spans="1:20" s="186" customFormat="1" ht="13.15" customHeight="1" x14ac:dyDescent="0.2">
      <c r="A420" s="186" t="s">
        <v>1285</v>
      </c>
      <c r="B420" s="132" t="s">
        <v>17068</v>
      </c>
      <c r="C420" s="132">
        <v>56023</v>
      </c>
      <c r="D420" s="132" t="s">
        <v>17125</v>
      </c>
      <c r="E420" s="132" t="s">
        <v>17128</v>
      </c>
      <c r="F420" s="132">
        <v>31000404</v>
      </c>
      <c r="G420" s="132" t="s">
        <v>17547</v>
      </c>
      <c r="H420" s="132" t="s">
        <v>17554</v>
      </c>
      <c r="I420" s="132" t="s">
        <v>14778</v>
      </c>
      <c r="J420" s="132">
        <v>2.7</v>
      </c>
      <c r="K420" s="132" t="s">
        <v>17102</v>
      </c>
      <c r="L420" s="132">
        <v>0.6</v>
      </c>
      <c r="M420" s="132" t="s">
        <v>17102</v>
      </c>
      <c r="N420" s="132" t="s">
        <v>17102</v>
      </c>
      <c r="O420" s="187"/>
      <c r="P420" s="187"/>
      <c r="Q420" s="187"/>
      <c r="R420" s="187"/>
      <c r="S420" s="187"/>
      <c r="T420" s="187"/>
    </row>
    <row r="421" spans="1:20" s="186" customFormat="1" ht="13.15" customHeight="1" x14ac:dyDescent="0.2">
      <c r="A421" s="186" t="s">
        <v>1285</v>
      </c>
      <c r="B421" s="132" t="s">
        <v>17068</v>
      </c>
      <c r="C421" s="132">
        <v>56023</v>
      </c>
      <c r="D421" s="132" t="s">
        <v>17125</v>
      </c>
      <c r="E421" s="132" t="s">
        <v>17128</v>
      </c>
      <c r="F421" s="132">
        <v>31000404</v>
      </c>
      <c r="G421" s="132" t="s">
        <v>17547</v>
      </c>
      <c r="H421" s="132" t="s">
        <v>17555</v>
      </c>
      <c r="I421" s="132" t="s">
        <v>14778</v>
      </c>
      <c r="J421" s="132">
        <v>0.7</v>
      </c>
      <c r="K421" s="132" t="s">
        <v>17102</v>
      </c>
      <c r="L421" s="132">
        <v>0.1</v>
      </c>
      <c r="M421" s="132" t="s">
        <v>17102</v>
      </c>
      <c r="N421" s="132" t="s">
        <v>17102</v>
      </c>
      <c r="O421" s="187"/>
      <c r="P421" s="187"/>
      <c r="Q421" s="187"/>
      <c r="R421" s="187"/>
      <c r="S421" s="187"/>
      <c r="T421" s="187"/>
    </row>
    <row r="422" spans="1:20" s="186" customFormat="1" x14ac:dyDescent="0.2">
      <c r="A422" s="186" t="s">
        <v>1285</v>
      </c>
      <c r="B422" s="132" t="s">
        <v>17068</v>
      </c>
      <c r="C422" s="132">
        <v>56023</v>
      </c>
      <c r="D422" s="132" t="s">
        <v>17125</v>
      </c>
      <c r="E422" s="132" t="s">
        <v>17128</v>
      </c>
      <c r="F422" s="132">
        <v>31000404</v>
      </c>
      <c r="G422" s="132" t="s">
        <v>17547</v>
      </c>
      <c r="H422" s="132" t="s">
        <v>17556</v>
      </c>
      <c r="I422" s="132" t="s">
        <v>14778</v>
      </c>
      <c r="J422" s="132">
        <v>5.6</v>
      </c>
      <c r="K422" s="132" t="s">
        <v>17102</v>
      </c>
      <c r="L422" s="132">
        <v>1.4</v>
      </c>
      <c r="M422" s="132" t="s">
        <v>17102</v>
      </c>
      <c r="N422" s="132" t="s">
        <v>17102</v>
      </c>
      <c r="O422" s="187"/>
      <c r="P422" s="187"/>
      <c r="Q422" s="187"/>
      <c r="R422" s="187"/>
      <c r="S422" s="187"/>
      <c r="T422" s="187"/>
    </row>
    <row r="423" spans="1:20" s="186" customFormat="1" ht="13.15" customHeight="1" x14ac:dyDescent="0.2">
      <c r="A423" s="186" t="s">
        <v>1285</v>
      </c>
      <c r="B423" s="132" t="s">
        <v>17068</v>
      </c>
      <c r="C423" s="132">
        <v>56023</v>
      </c>
      <c r="D423" s="132" t="s">
        <v>17125</v>
      </c>
      <c r="E423" s="132" t="s">
        <v>17128</v>
      </c>
      <c r="F423" s="132">
        <v>31000404</v>
      </c>
      <c r="G423" s="132" t="s">
        <v>17547</v>
      </c>
      <c r="H423" s="132" t="s">
        <v>17557</v>
      </c>
      <c r="I423" s="132" t="s">
        <v>14778</v>
      </c>
      <c r="J423" s="132">
        <v>1.2</v>
      </c>
      <c r="K423" s="132" t="s">
        <v>17102</v>
      </c>
      <c r="L423" s="132">
        <v>1</v>
      </c>
      <c r="M423" s="132" t="s">
        <v>17102</v>
      </c>
      <c r="N423" s="132" t="s">
        <v>17102</v>
      </c>
      <c r="O423" s="187"/>
      <c r="P423" s="187"/>
      <c r="Q423" s="187"/>
      <c r="R423" s="187"/>
      <c r="S423" s="187"/>
      <c r="T423" s="187"/>
    </row>
    <row r="424" spans="1:20" s="186" customFormat="1" ht="13.15" customHeight="1" x14ac:dyDescent="0.2">
      <c r="A424" s="186" t="s">
        <v>1285</v>
      </c>
      <c r="B424" s="132" t="s">
        <v>17068</v>
      </c>
      <c r="C424" s="132">
        <v>56023</v>
      </c>
      <c r="D424" s="132" t="s">
        <v>17125</v>
      </c>
      <c r="E424" s="132" t="s">
        <v>17128</v>
      </c>
      <c r="F424" s="132">
        <v>31000205</v>
      </c>
      <c r="G424" s="132" t="s">
        <v>17547</v>
      </c>
      <c r="H424" s="132" t="s">
        <v>17558</v>
      </c>
      <c r="I424" s="132" t="s">
        <v>16289</v>
      </c>
      <c r="J424" s="132">
        <v>10.7</v>
      </c>
      <c r="K424" s="132">
        <v>23</v>
      </c>
      <c r="L424" s="132">
        <v>76.599999999999994</v>
      </c>
      <c r="M424" s="132" t="s">
        <v>17102</v>
      </c>
      <c r="N424" s="132" t="s">
        <v>17102</v>
      </c>
      <c r="O424" s="187"/>
      <c r="P424" s="187"/>
      <c r="Q424" s="187"/>
      <c r="R424" s="187"/>
      <c r="S424" s="187"/>
      <c r="T424" s="187"/>
    </row>
    <row r="425" spans="1:20" s="186" customFormat="1" ht="13.15" customHeight="1" x14ac:dyDescent="0.2">
      <c r="A425" s="186" t="s">
        <v>1285</v>
      </c>
      <c r="B425" s="132" t="s">
        <v>17068</v>
      </c>
      <c r="C425" s="132">
        <v>56023</v>
      </c>
      <c r="D425" s="132" t="s">
        <v>17125</v>
      </c>
      <c r="E425" s="132" t="s">
        <v>17128</v>
      </c>
      <c r="F425" s="132">
        <v>31000205</v>
      </c>
      <c r="G425" s="132" t="s">
        <v>17547</v>
      </c>
      <c r="H425" s="132" t="s">
        <v>17559</v>
      </c>
      <c r="I425" s="132" t="s">
        <v>16289</v>
      </c>
      <c r="J425" s="132">
        <v>8.6999999999999993</v>
      </c>
      <c r="K425" s="132">
        <v>6.6</v>
      </c>
      <c r="L425" s="132">
        <v>2.2000000000000002</v>
      </c>
      <c r="M425" s="132" t="s">
        <v>17102</v>
      </c>
      <c r="N425" s="132" t="s">
        <v>17102</v>
      </c>
      <c r="O425" s="187"/>
      <c r="P425" s="187"/>
      <c r="Q425" s="187"/>
      <c r="R425" s="187"/>
      <c r="S425" s="187"/>
      <c r="T425" s="187"/>
    </row>
    <row r="426" spans="1:20" s="186" customFormat="1" ht="13.15" customHeight="1" x14ac:dyDescent="0.2">
      <c r="A426" s="186" t="s">
        <v>1285</v>
      </c>
      <c r="B426" s="132" t="s">
        <v>17068</v>
      </c>
      <c r="C426" s="132">
        <v>56023</v>
      </c>
      <c r="D426" s="132" t="s">
        <v>17125</v>
      </c>
      <c r="E426" s="132" t="s">
        <v>17128</v>
      </c>
      <c r="F426" s="132">
        <v>31000205</v>
      </c>
      <c r="G426" s="132" t="s">
        <v>17547</v>
      </c>
      <c r="H426" s="132" t="s">
        <v>17560</v>
      </c>
      <c r="I426" s="132" t="s">
        <v>16289</v>
      </c>
      <c r="J426" s="132">
        <v>0.8</v>
      </c>
      <c r="K426" s="132">
        <v>0.6</v>
      </c>
      <c r="L426" s="132">
        <v>0.2</v>
      </c>
      <c r="M426" s="132" t="s">
        <v>17102</v>
      </c>
      <c r="N426" s="132" t="s">
        <v>17102</v>
      </c>
      <c r="O426" s="187"/>
      <c r="P426" s="187"/>
      <c r="Q426" s="187"/>
      <c r="R426" s="187"/>
      <c r="S426" s="187"/>
      <c r="T426" s="187"/>
    </row>
    <row r="427" spans="1:20" s="186" customFormat="1" ht="13.15" customHeight="1" x14ac:dyDescent="0.2">
      <c r="A427" s="186" t="s">
        <v>1285</v>
      </c>
      <c r="B427" s="132" t="s">
        <v>17068</v>
      </c>
      <c r="C427" s="132">
        <v>56023</v>
      </c>
      <c r="D427" s="132" t="s">
        <v>17125</v>
      </c>
      <c r="E427" s="132" t="s">
        <v>17128</v>
      </c>
      <c r="F427" s="132">
        <v>31000205</v>
      </c>
      <c r="G427" s="132" t="s">
        <v>17547</v>
      </c>
      <c r="H427" s="132" t="s">
        <v>17561</v>
      </c>
      <c r="I427" s="132" t="s">
        <v>16289</v>
      </c>
      <c r="J427" s="132">
        <v>4.2</v>
      </c>
      <c r="K427" s="132">
        <v>3.1</v>
      </c>
      <c r="L427" s="132">
        <v>1</v>
      </c>
      <c r="M427" s="132" t="s">
        <v>17102</v>
      </c>
      <c r="N427" s="132" t="s">
        <v>17102</v>
      </c>
      <c r="O427" s="187"/>
      <c r="P427" s="187"/>
      <c r="Q427" s="187"/>
      <c r="R427" s="187"/>
      <c r="S427" s="187"/>
      <c r="T427" s="187"/>
    </row>
    <row r="428" spans="1:20" s="186" customFormat="1" x14ac:dyDescent="0.2">
      <c r="A428" s="186" t="s">
        <v>1285</v>
      </c>
      <c r="B428" s="132" t="s">
        <v>17068</v>
      </c>
      <c r="C428" s="132">
        <v>56023</v>
      </c>
      <c r="D428" s="132" t="s">
        <v>17125</v>
      </c>
      <c r="E428" s="132" t="s">
        <v>17128</v>
      </c>
      <c r="F428" s="132">
        <v>20200209</v>
      </c>
      <c r="G428" s="132" t="s">
        <v>17547</v>
      </c>
      <c r="H428" s="132" t="s">
        <v>17562</v>
      </c>
      <c r="I428" s="132" t="s">
        <v>14789</v>
      </c>
      <c r="J428" s="132">
        <v>22.7</v>
      </c>
      <c r="K428" s="132" t="s">
        <v>17102</v>
      </c>
      <c r="L428" s="132">
        <v>2.1</v>
      </c>
      <c r="M428" s="132" t="s">
        <v>17102</v>
      </c>
      <c r="N428" s="132" t="s">
        <v>17102</v>
      </c>
      <c r="O428" s="187"/>
      <c r="P428" s="187"/>
      <c r="Q428" s="187"/>
      <c r="R428" s="187"/>
      <c r="S428" s="187"/>
      <c r="T428" s="187"/>
    </row>
    <row r="429" spans="1:20" s="186" customFormat="1" x14ac:dyDescent="0.2">
      <c r="A429" s="186" t="s">
        <v>1285</v>
      </c>
      <c r="B429" s="132" t="s">
        <v>17068</v>
      </c>
      <c r="C429" s="132">
        <v>56023</v>
      </c>
      <c r="D429" s="132" t="s">
        <v>17125</v>
      </c>
      <c r="E429" s="132" t="s">
        <v>17128</v>
      </c>
      <c r="F429" s="132">
        <v>20200209</v>
      </c>
      <c r="G429" s="132" t="s">
        <v>17547</v>
      </c>
      <c r="H429" s="132" t="s">
        <v>17563</v>
      </c>
      <c r="I429" s="132" t="s">
        <v>14789</v>
      </c>
      <c r="J429" s="132">
        <v>28.9</v>
      </c>
      <c r="K429" s="132" t="s">
        <v>17102</v>
      </c>
      <c r="L429" s="132">
        <v>6</v>
      </c>
      <c r="M429" s="132" t="s">
        <v>17102</v>
      </c>
      <c r="N429" s="132" t="s">
        <v>17102</v>
      </c>
      <c r="O429" s="187"/>
      <c r="P429" s="187"/>
      <c r="Q429" s="187"/>
      <c r="R429" s="187"/>
      <c r="S429" s="187"/>
      <c r="T429" s="187"/>
    </row>
    <row r="430" spans="1:20" s="186" customFormat="1" ht="13.15" customHeight="1" x14ac:dyDescent="0.2">
      <c r="A430" s="186" t="s">
        <v>1285</v>
      </c>
      <c r="B430" s="132" t="s">
        <v>17068</v>
      </c>
      <c r="C430" s="132">
        <v>56023</v>
      </c>
      <c r="D430" s="132" t="s">
        <v>17125</v>
      </c>
      <c r="E430" s="132" t="s">
        <v>17128</v>
      </c>
      <c r="F430" s="132">
        <v>20200209</v>
      </c>
      <c r="G430" s="132" t="s">
        <v>17547</v>
      </c>
      <c r="H430" s="132" t="s">
        <v>17564</v>
      </c>
      <c r="I430" s="132" t="s">
        <v>14789</v>
      </c>
      <c r="J430" s="132">
        <v>59.1</v>
      </c>
      <c r="K430" s="132" t="s">
        <v>17102</v>
      </c>
      <c r="L430" s="132">
        <v>0.1</v>
      </c>
      <c r="M430" s="132" t="s">
        <v>17102</v>
      </c>
      <c r="N430" s="132" t="s">
        <v>17102</v>
      </c>
      <c r="O430" s="187"/>
      <c r="P430" s="187"/>
      <c r="Q430" s="187"/>
      <c r="R430" s="187"/>
      <c r="S430" s="187"/>
      <c r="T430" s="187"/>
    </row>
    <row r="431" spans="1:20" s="186" customFormat="1" ht="13.15" customHeight="1" x14ac:dyDescent="0.2">
      <c r="A431" s="186" t="s">
        <v>1285</v>
      </c>
      <c r="B431" s="132" t="s">
        <v>17068</v>
      </c>
      <c r="C431" s="132">
        <v>56023</v>
      </c>
      <c r="D431" s="132" t="s">
        <v>17125</v>
      </c>
      <c r="E431" s="132" t="s">
        <v>17128</v>
      </c>
      <c r="F431" s="132">
        <v>20200209</v>
      </c>
      <c r="G431" s="132" t="s">
        <v>17547</v>
      </c>
      <c r="H431" s="132" t="s">
        <v>17565</v>
      </c>
      <c r="I431" s="132" t="s">
        <v>14789</v>
      </c>
      <c r="J431" s="132">
        <v>9.1</v>
      </c>
      <c r="K431" s="132" t="s">
        <v>17102</v>
      </c>
      <c r="L431" s="132">
        <v>1.7</v>
      </c>
      <c r="M431" s="132" t="s">
        <v>17102</v>
      </c>
      <c r="N431" s="132" t="s">
        <v>17102</v>
      </c>
      <c r="O431" s="187"/>
      <c r="P431" s="187"/>
      <c r="Q431" s="187"/>
      <c r="R431" s="187"/>
      <c r="S431" s="187"/>
      <c r="T431" s="187"/>
    </row>
    <row r="432" spans="1:20" s="186" customFormat="1" ht="13.15" customHeight="1" x14ac:dyDescent="0.2">
      <c r="A432" s="186" t="s">
        <v>1285</v>
      </c>
      <c r="B432" s="132" t="s">
        <v>17068</v>
      </c>
      <c r="C432" s="132">
        <v>56023</v>
      </c>
      <c r="D432" s="132" t="s">
        <v>17125</v>
      </c>
      <c r="E432" s="132" t="s">
        <v>17128</v>
      </c>
      <c r="F432" s="132">
        <v>20200209</v>
      </c>
      <c r="G432" s="132" t="s">
        <v>17547</v>
      </c>
      <c r="H432" s="132" t="s">
        <v>17566</v>
      </c>
      <c r="I432" s="132" t="s">
        <v>14789</v>
      </c>
      <c r="J432" s="132">
        <v>18.600000000000001</v>
      </c>
      <c r="K432" s="132" t="s">
        <v>17102</v>
      </c>
      <c r="L432" s="132">
        <v>1.9</v>
      </c>
      <c r="M432" s="132" t="s">
        <v>17102</v>
      </c>
      <c r="N432" s="132" t="s">
        <v>17102</v>
      </c>
      <c r="O432" s="187"/>
      <c r="P432" s="187"/>
      <c r="Q432" s="187"/>
      <c r="R432" s="187"/>
      <c r="S432" s="187"/>
      <c r="T432" s="187"/>
    </row>
    <row r="433" spans="1:20" s="186" customFormat="1" ht="13.15" customHeight="1" x14ac:dyDescent="0.2">
      <c r="A433" s="186" t="s">
        <v>1285</v>
      </c>
      <c r="B433" s="132" t="s">
        <v>17068</v>
      </c>
      <c r="C433" s="132">
        <v>56023</v>
      </c>
      <c r="D433" s="132" t="s">
        <v>17125</v>
      </c>
      <c r="E433" s="132" t="s">
        <v>17128</v>
      </c>
      <c r="F433" s="132">
        <v>20200209</v>
      </c>
      <c r="G433" s="132" t="s">
        <v>17547</v>
      </c>
      <c r="H433" s="132" t="s">
        <v>17567</v>
      </c>
      <c r="I433" s="132" t="s">
        <v>14789</v>
      </c>
      <c r="J433" s="132">
        <v>13</v>
      </c>
      <c r="K433" s="132" t="s">
        <v>17102</v>
      </c>
      <c r="L433" s="132">
        <v>1.3</v>
      </c>
      <c r="M433" s="132" t="s">
        <v>17102</v>
      </c>
      <c r="N433" s="132" t="s">
        <v>17102</v>
      </c>
      <c r="O433" s="187"/>
      <c r="P433" s="187"/>
      <c r="Q433" s="187"/>
      <c r="R433" s="187"/>
      <c r="S433" s="187"/>
      <c r="T433" s="187"/>
    </row>
    <row r="434" spans="1:20" s="186" customFormat="1" ht="13.15" customHeight="1" x14ac:dyDescent="0.2">
      <c r="A434" s="186" t="s">
        <v>1285</v>
      </c>
      <c r="B434" s="132" t="s">
        <v>17068</v>
      </c>
      <c r="C434" s="132">
        <v>56023</v>
      </c>
      <c r="D434" s="132" t="s">
        <v>17125</v>
      </c>
      <c r="E434" s="132" t="s">
        <v>17128</v>
      </c>
      <c r="F434" s="132">
        <v>20200209</v>
      </c>
      <c r="G434" s="132" t="s">
        <v>17547</v>
      </c>
      <c r="H434" s="132" t="s">
        <v>17568</v>
      </c>
      <c r="I434" s="132" t="s">
        <v>14789</v>
      </c>
      <c r="J434" s="132">
        <v>22.6</v>
      </c>
      <c r="K434" s="132" t="s">
        <v>17102</v>
      </c>
      <c r="L434" s="132">
        <v>2.6</v>
      </c>
      <c r="M434" s="132" t="s">
        <v>17102</v>
      </c>
      <c r="N434" s="132" t="s">
        <v>17102</v>
      </c>
      <c r="O434" s="187"/>
      <c r="P434" s="187"/>
      <c r="Q434" s="187"/>
      <c r="R434" s="187"/>
      <c r="S434" s="187"/>
      <c r="T434" s="187"/>
    </row>
    <row r="435" spans="1:20" s="186" customFormat="1" ht="13.15" customHeight="1" x14ac:dyDescent="0.2">
      <c r="A435" s="186" t="s">
        <v>1285</v>
      </c>
      <c r="B435" s="132" t="s">
        <v>17068</v>
      </c>
      <c r="C435" s="132">
        <v>56023</v>
      </c>
      <c r="D435" s="132" t="s">
        <v>17125</v>
      </c>
      <c r="E435" s="132" t="s">
        <v>17128</v>
      </c>
      <c r="F435" s="132">
        <v>20200209</v>
      </c>
      <c r="G435" s="132" t="s">
        <v>17547</v>
      </c>
      <c r="H435" s="132" t="s">
        <v>17569</v>
      </c>
      <c r="I435" s="132" t="s">
        <v>14789</v>
      </c>
      <c r="J435" s="132">
        <v>17.5</v>
      </c>
      <c r="K435" s="132" t="s">
        <v>17102</v>
      </c>
      <c r="L435" s="132">
        <v>1.7</v>
      </c>
      <c r="M435" s="132" t="s">
        <v>17102</v>
      </c>
      <c r="N435" s="132" t="s">
        <v>17102</v>
      </c>
      <c r="O435" s="187"/>
      <c r="P435" s="187"/>
      <c r="Q435" s="187"/>
      <c r="R435" s="187"/>
      <c r="S435" s="187"/>
      <c r="T435" s="187"/>
    </row>
    <row r="436" spans="1:20" s="186" customFormat="1" ht="13.15" customHeight="1" x14ac:dyDescent="0.2">
      <c r="A436" s="186" t="s">
        <v>1285</v>
      </c>
      <c r="B436" s="132" t="s">
        <v>17068</v>
      </c>
      <c r="C436" s="132">
        <v>56023</v>
      </c>
      <c r="D436" s="132" t="s">
        <v>17125</v>
      </c>
      <c r="E436" s="132" t="s">
        <v>17128</v>
      </c>
      <c r="F436" s="132">
        <v>31000404</v>
      </c>
      <c r="G436" s="132" t="s">
        <v>17547</v>
      </c>
      <c r="H436" s="132" t="s">
        <v>17570</v>
      </c>
      <c r="I436" s="132" t="s">
        <v>14778</v>
      </c>
      <c r="J436" s="132">
        <v>2.7</v>
      </c>
      <c r="K436" s="132" t="s">
        <v>17102</v>
      </c>
      <c r="L436" s="132">
        <v>3.1</v>
      </c>
      <c r="M436" s="132" t="s">
        <v>17102</v>
      </c>
      <c r="N436" s="132" t="s">
        <v>17102</v>
      </c>
      <c r="O436" s="187"/>
      <c r="P436" s="187"/>
      <c r="Q436" s="187"/>
      <c r="R436" s="187"/>
      <c r="S436" s="187"/>
      <c r="T436" s="187"/>
    </row>
    <row r="437" spans="1:20" s="186" customFormat="1" ht="13.15" customHeight="1" x14ac:dyDescent="0.2">
      <c r="A437" s="186" t="s">
        <v>1285</v>
      </c>
      <c r="B437" s="132" t="s">
        <v>17068</v>
      </c>
      <c r="C437" s="132">
        <v>56023</v>
      </c>
      <c r="D437" s="132" t="s">
        <v>17125</v>
      </c>
      <c r="E437" s="132" t="s">
        <v>17128</v>
      </c>
      <c r="F437" s="132">
        <v>31000209</v>
      </c>
      <c r="G437" s="132" t="s">
        <v>17547</v>
      </c>
      <c r="H437" s="132" t="s">
        <v>17571</v>
      </c>
      <c r="I437" s="132" t="s">
        <v>7791</v>
      </c>
      <c r="J437" s="132">
        <v>7</v>
      </c>
      <c r="K437" s="132">
        <v>0.1</v>
      </c>
      <c r="L437" s="132">
        <v>1.6</v>
      </c>
      <c r="M437" s="132" t="s">
        <v>17102</v>
      </c>
      <c r="N437" s="132" t="s">
        <v>17102</v>
      </c>
      <c r="O437" s="187"/>
      <c r="P437" s="187"/>
      <c r="Q437" s="187"/>
      <c r="R437" s="187"/>
      <c r="S437" s="187"/>
      <c r="T437" s="187"/>
    </row>
    <row r="438" spans="1:20" s="186" customFormat="1" ht="13.15" customHeight="1" x14ac:dyDescent="0.2">
      <c r="A438" s="186" t="s">
        <v>1285</v>
      </c>
      <c r="B438" s="132" t="s">
        <v>17068</v>
      </c>
      <c r="C438" s="132">
        <v>56023</v>
      </c>
      <c r="D438" s="132" t="s">
        <v>17125</v>
      </c>
      <c r="E438" s="132" t="s">
        <v>17128</v>
      </c>
      <c r="F438" s="132">
        <v>20200209</v>
      </c>
      <c r="G438" s="132" t="s">
        <v>17547</v>
      </c>
      <c r="H438" s="132" t="s">
        <v>17572</v>
      </c>
      <c r="I438" s="132" t="s">
        <v>14789</v>
      </c>
      <c r="J438" s="132">
        <v>7.3</v>
      </c>
      <c r="K438" s="132" t="s">
        <v>17102</v>
      </c>
      <c r="L438" s="132">
        <v>3</v>
      </c>
      <c r="M438" s="132" t="s">
        <v>17102</v>
      </c>
      <c r="N438" s="132" t="s">
        <v>17102</v>
      </c>
      <c r="O438" s="187"/>
      <c r="P438" s="187"/>
      <c r="Q438" s="187"/>
      <c r="R438" s="187"/>
      <c r="S438" s="187"/>
      <c r="T438" s="187"/>
    </row>
    <row r="439" spans="1:20" s="186" customFormat="1" ht="13.15" customHeight="1" x14ac:dyDescent="0.2">
      <c r="A439" s="186" t="s">
        <v>1285</v>
      </c>
      <c r="B439" s="132" t="s">
        <v>17068</v>
      </c>
      <c r="C439" s="132">
        <v>56023</v>
      </c>
      <c r="D439" s="132" t="s">
        <v>17125</v>
      </c>
      <c r="E439" s="132" t="s">
        <v>17128</v>
      </c>
      <c r="F439" s="132">
        <v>20200209</v>
      </c>
      <c r="G439" s="132" t="s">
        <v>17547</v>
      </c>
      <c r="H439" s="132" t="s">
        <v>17573</v>
      </c>
      <c r="I439" s="132" t="s">
        <v>14789</v>
      </c>
      <c r="J439" s="132">
        <v>16.399999999999999</v>
      </c>
      <c r="K439" s="132" t="s">
        <v>17102</v>
      </c>
      <c r="L439" s="132">
        <v>2.6</v>
      </c>
      <c r="M439" s="132" t="s">
        <v>17102</v>
      </c>
      <c r="N439" s="132" t="s">
        <v>17102</v>
      </c>
      <c r="O439" s="187"/>
      <c r="P439" s="187"/>
      <c r="Q439" s="187"/>
      <c r="R439" s="187"/>
      <c r="S439" s="187"/>
      <c r="T439" s="187"/>
    </row>
    <row r="440" spans="1:20" s="186" customFormat="1" ht="13.15" customHeight="1" x14ac:dyDescent="0.2">
      <c r="A440" s="186" t="s">
        <v>1285</v>
      </c>
      <c r="B440" s="132" t="s">
        <v>17068</v>
      </c>
      <c r="C440" s="132">
        <v>56023</v>
      </c>
      <c r="D440" s="132" t="s">
        <v>17125</v>
      </c>
      <c r="E440" s="132" t="s">
        <v>17128</v>
      </c>
      <c r="F440" s="132">
        <v>20200209</v>
      </c>
      <c r="G440" s="132" t="s">
        <v>17547</v>
      </c>
      <c r="H440" s="132" t="s">
        <v>17574</v>
      </c>
      <c r="I440" s="132" t="s">
        <v>14789</v>
      </c>
      <c r="J440" s="132">
        <v>17.7</v>
      </c>
      <c r="K440" s="132" t="s">
        <v>17102</v>
      </c>
      <c r="L440" s="132">
        <v>1.7</v>
      </c>
      <c r="M440" s="132" t="s">
        <v>17102</v>
      </c>
      <c r="N440" s="132" t="s">
        <v>17102</v>
      </c>
      <c r="O440" s="187"/>
      <c r="P440" s="187"/>
      <c r="Q440" s="187"/>
      <c r="R440" s="187"/>
      <c r="S440" s="187"/>
      <c r="T440" s="187"/>
    </row>
    <row r="441" spans="1:20" s="186" customFormat="1" ht="13.15" customHeight="1" x14ac:dyDescent="0.2">
      <c r="A441" s="186" t="s">
        <v>1285</v>
      </c>
      <c r="B441" s="132" t="s">
        <v>17068</v>
      </c>
      <c r="C441" s="132">
        <v>56023</v>
      </c>
      <c r="D441" s="132" t="s">
        <v>17125</v>
      </c>
      <c r="E441" s="132" t="s">
        <v>17128</v>
      </c>
      <c r="F441" s="132">
        <v>31000209</v>
      </c>
      <c r="G441" s="132" t="s">
        <v>17547</v>
      </c>
      <c r="H441" s="132" t="s">
        <v>17575</v>
      </c>
      <c r="I441" s="132" t="s">
        <v>7791</v>
      </c>
      <c r="J441" s="132">
        <v>7.7</v>
      </c>
      <c r="K441" s="132" t="s">
        <v>17102</v>
      </c>
      <c r="L441" s="132">
        <v>0.1</v>
      </c>
      <c r="M441" s="132" t="s">
        <v>17102</v>
      </c>
      <c r="N441" s="132" t="s">
        <v>17102</v>
      </c>
      <c r="O441" s="187"/>
      <c r="P441" s="187"/>
      <c r="Q441" s="187"/>
      <c r="R441" s="187"/>
      <c r="S441" s="187"/>
      <c r="T441" s="187"/>
    </row>
    <row r="442" spans="1:20" s="186" customFormat="1" ht="13.15" customHeight="1" x14ac:dyDescent="0.2">
      <c r="A442" s="186" t="s">
        <v>1285</v>
      </c>
      <c r="B442" s="132" t="s">
        <v>17068</v>
      </c>
      <c r="C442" s="132">
        <v>56023</v>
      </c>
      <c r="D442" s="132" t="s">
        <v>17125</v>
      </c>
      <c r="E442" s="132" t="s">
        <v>17128</v>
      </c>
      <c r="F442" s="132">
        <v>31000209</v>
      </c>
      <c r="G442" s="132" t="s">
        <v>17547</v>
      </c>
      <c r="H442" s="132" t="s">
        <v>17576</v>
      </c>
      <c r="I442" s="132" t="s">
        <v>7791</v>
      </c>
      <c r="J442" s="132">
        <v>3.1</v>
      </c>
      <c r="K442" s="132">
        <v>3.4</v>
      </c>
      <c r="L442" s="132">
        <v>7.9</v>
      </c>
      <c r="M442" s="132" t="s">
        <v>17102</v>
      </c>
      <c r="N442" s="132" t="s">
        <v>17102</v>
      </c>
      <c r="O442" s="187"/>
      <c r="P442" s="187"/>
      <c r="Q442" s="187"/>
      <c r="R442" s="187"/>
      <c r="S442" s="187"/>
      <c r="T442" s="187"/>
    </row>
    <row r="443" spans="1:20" s="186" customFormat="1" ht="13.15" customHeight="1" x14ac:dyDescent="0.2">
      <c r="A443" s="186" t="s">
        <v>1285</v>
      </c>
      <c r="B443" s="132" t="s">
        <v>17068</v>
      </c>
      <c r="C443" s="132">
        <v>56007</v>
      </c>
      <c r="D443" s="132" t="s">
        <v>17132</v>
      </c>
      <c r="E443" s="132" t="s">
        <v>17133</v>
      </c>
      <c r="F443" s="132">
        <v>20200253</v>
      </c>
      <c r="G443" s="132" t="s">
        <v>17577</v>
      </c>
      <c r="H443" s="132" t="s">
        <v>17143</v>
      </c>
      <c r="I443" s="132" t="s">
        <v>14789</v>
      </c>
      <c r="J443" s="132">
        <v>1.1499999999999999</v>
      </c>
      <c r="K443" s="132">
        <v>3.44</v>
      </c>
      <c r="L443" s="132">
        <v>7.72</v>
      </c>
      <c r="M443" s="132" t="s">
        <v>17102</v>
      </c>
      <c r="N443" s="132" t="s">
        <v>17102</v>
      </c>
      <c r="O443" s="187"/>
      <c r="P443" s="187"/>
      <c r="Q443" s="187"/>
      <c r="R443" s="187"/>
      <c r="S443" s="187"/>
      <c r="T443" s="187"/>
    </row>
    <row r="444" spans="1:20" s="186" customFormat="1" ht="13.15" customHeight="1" x14ac:dyDescent="0.2">
      <c r="A444" s="186" t="s">
        <v>1285</v>
      </c>
      <c r="B444" s="132" t="s">
        <v>17068</v>
      </c>
      <c r="C444" s="132">
        <v>56007</v>
      </c>
      <c r="D444" s="132" t="s">
        <v>17132</v>
      </c>
      <c r="E444" s="132" t="s">
        <v>17133</v>
      </c>
      <c r="F444" s="132">
        <v>20200254</v>
      </c>
      <c r="G444" s="132" t="s">
        <v>17577</v>
      </c>
      <c r="H444" s="132" t="s">
        <v>17142</v>
      </c>
      <c r="I444" s="132" t="s">
        <v>14789</v>
      </c>
      <c r="J444" s="132">
        <v>2.5299999999999998</v>
      </c>
      <c r="K444" s="132">
        <v>0.1</v>
      </c>
      <c r="L444" s="132">
        <v>0.1</v>
      </c>
      <c r="M444" s="132" t="s">
        <v>17102</v>
      </c>
      <c r="N444" s="132" t="s">
        <v>17102</v>
      </c>
      <c r="O444" s="187"/>
      <c r="P444" s="187"/>
      <c r="Q444" s="187"/>
      <c r="R444" s="187"/>
      <c r="S444" s="187"/>
      <c r="T444" s="187"/>
    </row>
    <row r="445" spans="1:20" s="186" customFormat="1" ht="13.15" customHeight="1" x14ac:dyDescent="0.2">
      <c r="A445" s="186" t="s">
        <v>1285</v>
      </c>
      <c r="B445" s="132" t="s">
        <v>17068</v>
      </c>
      <c r="C445" s="132">
        <v>56007</v>
      </c>
      <c r="D445" s="132" t="s">
        <v>17132</v>
      </c>
      <c r="E445" s="132" t="s">
        <v>17133</v>
      </c>
      <c r="F445" s="132">
        <v>20200253</v>
      </c>
      <c r="G445" s="132" t="s">
        <v>17577</v>
      </c>
      <c r="H445" s="132" t="s">
        <v>17143</v>
      </c>
      <c r="I445" s="132" t="s">
        <v>14789</v>
      </c>
      <c r="J445" s="132">
        <v>2.2000000000000002</v>
      </c>
      <c r="K445" s="132">
        <v>2.97</v>
      </c>
      <c r="L445" s="132">
        <v>5.23</v>
      </c>
      <c r="M445" s="132" t="s">
        <v>17102</v>
      </c>
      <c r="N445" s="132" t="s">
        <v>17102</v>
      </c>
      <c r="O445" s="187"/>
      <c r="P445" s="187"/>
      <c r="Q445" s="187"/>
      <c r="R445" s="187"/>
      <c r="S445" s="187"/>
      <c r="T445" s="187"/>
    </row>
    <row r="446" spans="1:20" s="186" customFormat="1" ht="13.15" customHeight="1" x14ac:dyDescent="0.2">
      <c r="A446" s="186" t="s">
        <v>1285</v>
      </c>
      <c r="B446" s="132" t="s">
        <v>17068</v>
      </c>
      <c r="C446" s="132">
        <v>56007</v>
      </c>
      <c r="D446" s="132" t="s">
        <v>17132</v>
      </c>
      <c r="E446" s="132" t="s">
        <v>17133</v>
      </c>
      <c r="F446" s="132">
        <v>20200253</v>
      </c>
      <c r="G446" s="132" t="s">
        <v>17577</v>
      </c>
      <c r="H446" s="132" t="s">
        <v>17143</v>
      </c>
      <c r="I446" s="132" t="s">
        <v>14789</v>
      </c>
      <c r="J446" s="132">
        <v>0.68</v>
      </c>
      <c r="K446" s="132">
        <v>3.47</v>
      </c>
      <c r="L446" s="132">
        <v>4.03</v>
      </c>
      <c r="M446" s="132" t="s">
        <v>17102</v>
      </c>
      <c r="N446" s="132" t="s">
        <v>17102</v>
      </c>
      <c r="O446" s="187"/>
      <c r="P446" s="187"/>
      <c r="Q446" s="187"/>
      <c r="R446" s="187"/>
      <c r="S446" s="187"/>
      <c r="T446" s="187"/>
    </row>
    <row r="447" spans="1:20" s="186" customFormat="1" ht="13.15" customHeight="1" x14ac:dyDescent="0.2">
      <c r="A447" s="186" t="s">
        <v>1285</v>
      </c>
      <c r="B447" s="132" t="s">
        <v>17068</v>
      </c>
      <c r="C447" s="132">
        <v>56007</v>
      </c>
      <c r="D447" s="132" t="s">
        <v>17132</v>
      </c>
      <c r="E447" s="132" t="s">
        <v>17133</v>
      </c>
      <c r="F447" s="132">
        <v>20200253</v>
      </c>
      <c r="G447" s="132" t="s">
        <v>17577</v>
      </c>
      <c r="H447" s="132" t="s">
        <v>17143</v>
      </c>
      <c r="I447" s="132" t="s">
        <v>14789</v>
      </c>
      <c r="J447" s="132">
        <v>0.11</v>
      </c>
      <c r="K447" s="132">
        <v>3.06</v>
      </c>
      <c r="L447" s="132">
        <v>1.7</v>
      </c>
      <c r="M447" s="132" t="s">
        <v>17102</v>
      </c>
      <c r="N447" s="132" t="s">
        <v>17102</v>
      </c>
      <c r="O447" s="187"/>
      <c r="P447" s="187"/>
      <c r="Q447" s="187"/>
      <c r="R447" s="187"/>
      <c r="S447" s="187"/>
      <c r="T447" s="187"/>
    </row>
    <row r="448" spans="1:20" s="186" customFormat="1" ht="13.15" customHeight="1" x14ac:dyDescent="0.2">
      <c r="A448" s="186" t="s">
        <v>1285</v>
      </c>
      <c r="B448" s="132" t="s">
        <v>17068</v>
      </c>
      <c r="C448" s="132">
        <v>56007</v>
      </c>
      <c r="D448" s="132" t="s">
        <v>17132</v>
      </c>
      <c r="E448" s="132" t="s">
        <v>17133</v>
      </c>
      <c r="F448" s="132">
        <v>20200253</v>
      </c>
      <c r="G448" s="132" t="s">
        <v>17577</v>
      </c>
      <c r="H448" s="132" t="s">
        <v>17143</v>
      </c>
      <c r="I448" s="132" t="s">
        <v>14789</v>
      </c>
      <c r="J448" s="132">
        <v>0.63</v>
      </c>
      <c r="K448" s="132">
        <v>2.93</v>
      </c>
      <c r="L448" s="132">
        <v>1.06</v>
      </c>
      <c r="M448" s="132" t="s">
        <v>17102</v>
      </c>
      <c r="N448" s="132" t="s">
        <v>17102</v>
      </c>
      <c r="O448" s="187"/>
      <c r="P448" s="187"/>
      <c r="Q448" s="187"/>
      <c r="R448" s="187"/>
      <c r="S448" s="187"/>
      <c r="T448" s="187"/>
    </row>
    <row r="449" spans="1:20" s="186" customFormat="1" ht="13.15" customHeight="1" x14ac:dyDescent="0.2">
      <c r="A449" s="186" t="s">
        <v>1285</v>
      </c>
      <c r="B449" s="132" t="s">
        <v>17068</v>
      </c>
      <c r="C449" s="132">
        <v>56007</v>
      </c>
      <c r="D449" s="132" t="s">
        <v>17132</v>
      </c>
      <c r="E449" s="132" t="s">
        <v>17133</v>
      </c>
      <c r="F449" s="132">
        <v>20200253</v>
      </c>
      <c r="G449" s="132" t="s">
        <v>17577</v>
      </c>
      <c r="H449" s="132" t="s">
        <v>17143</v>
      </c>
      <c r="I449" s="132" t="s">
        <v>14789</v>
      </c>
      <c r="J449" s="132">
        <v>3.59</v>
      </c>
      <c r="K449" s="132">
        <v>2.31</v>
      </c>
      <c r="L449" s="132">
        <v>7.7</v>
      </c>
      <c r="M449" s="132" t="s">
        <v>17102</v>
      </c>
      <c r="N449" s="132" t="s">
        <v>17102</v>
      </c>
      <c r="O449" s="187"/>
      <c r="P449" s="187"/>
      <c r="Q449" s="187"/>
      <c r="R449" s="187"/>
      <c r="S449" s="187"/>
      <c r="T449" s="187"/>
    </row>
    <row r="450" spans="1:20" s="186" customFormat="1" ht="13.15" customHeight="1" x14ac:dyDescent="0.2">
      <c r="A450" s="186" t="s">
        <v>1285</v>
      </c>
      <c r="B450" s="132" t="s">
        <v>17068</v>
      </c>
      <c r="C450" s="132">
        <v>56007</v>
      </c>
      <c r="D450" s="132" t="s">
        <v>17132</v>
      </c>
      <c r="E450" s="132" t="s">
        <v>17133</v>
      </c>
      <c r="F450" s="132">
        <v>20200254</v>
      </c>
      <c r="G450" s="132" t="s">
        <v>17577</v>
      </c>
      <c r="H450" s="132" t="s">
        <v>17142</v>
      </c>
      <c r="I450" s="132" t="s">
        <v>14789</v>
      </c>
      <c r="J450" s="132">
        <v>1.99</v>
      </c>
      <c r="K450" s="132">
        <v>0.09</v>
      </c>
      <c r="L450" s="132">
        <v>0.06</v>
      </c>
      <c r="M450" s="132" t="s">
        <v>17102</v>
      </c>
      <c r="N450" s="132" t="s">
        <v>17102</v>
      </c>
      <c r="O450" s="187"/>
      <c r="P450" s="187"/>
      <c r="Q450" s="187"/>
      <c r="R450" s="187"/>
      <c r="S450" s="187"/>
      <c r="T450" s="187"/>
    </row>
    <row r="451" spans="1:20" s="186" customFormat="1" ht="13.15" customHeight="1" x14ac:dyDescent="0.2">
      <c r="A451" s="186" t="s">
        <v>1285</v>
      </c>
      <c r="B451" s="132" t="s">
        <v>17068</v>
      </c>
      <c r="C451" s="132">
        <v>56007</v>
      </c>
      <c r="D451" s="132" t="s">
        <v>17132</v>
      </c>
      <c r="E451" s="132" t="s">
        <v>17133</v>
      </c>
      <c r="F451" s="132">
        <v>20200254</v>
      </c>
      <c r="G451" s="132" t="s">
        <v>17577</v>
      </c>
      <c r="H451" s="132" t="s">
        <v>17142</v>
      </c>
      <c r="I451" s="132" t="s">
        <v>14789</v>
      </c>
      <c r="J451" s="132">
        <v>3.41</v>
      </c>
      <c r="K451" s="132">
        <v>0.34</v>
      </c>
      <c r="L451" s="132">
        <v>0.32</v>
      </c>
      <c r="M451" s="132" t="s">
        <v>17102</v>
      </c>
      <c r="N451" s="132" t="s">
        <v>17102</v>
      </c>
      <c r="O451" s="187"/>
      <c r="P451" s="187"/>
      <c r="Q451" s="187"/>
      <c r="R451" s="187"/>
      <c r="S451" s="187"/>
      <c r="T451" s="187"/>
    </row>
    <row r="452" spans="1:20" s="186" customFormat="1" ht="13.15" customHeight="1" x14ac:dyDescent="0.2">
      <c r="A452" s="186" t="s">
        <v>1285</v>
      </c>
      <c r="B452" s="132" t="s">
        <v>17068</v>
      </c>
      <c r="C452" s="132">
        <v>56007</v>
      </c>
      <c r="D452" s="132" t="s">
        <v>17132</v>
      </c>
      <c r="E452" s="132" t="s">
        <v>17133</v>
      </c>
      <c r="F452" s="132">
        <v>20200254</v>
      </c>
      <c r="G452" s="132" t="s">
        <v>17577</v>
      </c>
      <c r="H452" s="132" t="s">
        <v>17142</v>
      </c>
      <c r="I452" s="132" t="s">
        <v>14789</v>
      </c>
      <c r="J452" s="132">
        <v>2.37</v>
      </c>
      <c r="K452" s="132">
        <v>0.08</v>
      </c>
      <c r="L452" s="132">
        <v>0.75</v>
      </c>
      <c r="M452" s="132" t="s">
        <v>17102</v>
      </c>
      <c r="N452" s="132" t="s">
        <v>17102</v>
      </c>
      <c r="O452" s="187"/>
      <c r="P452" s="187"/>
      <c r="Q452" s="187"/>
      <c r="R452" s="187"/>
      <c r="S452" s="187"/>
      <c r="T452" s="187"/>
    </row>
    <row r="453" spans="1:20" s="186" customFormat="1" ht="13.15" customHeight="1" x14ac:dyDescent="0.2">
      <c r="A453" s="186" t="s">
        <v>1285</v>
      </c>
      <c r="B453" s="132" t="s">
        <v>17068</v>
      </c>
      <c r="C453" s="132">
        <v>56007</v>
      </c>
      <c r="D453" s="132" t="s">
        <v>17132</v>
      </c>
      <c r="E453" s="132" t="s">
        <v>17133</v>
      </c>
      <c r="F453" s="132">
        <v>31000203</v>
      </c>
      <c r="G453" s="132" t="s">
        <v>17578</v>
      </c>
      <c r="H453" s="132" t="s">
        <v>17131</v>
      </c>
      <c r="I453" s="132" t="s">
        <v>14789</v>
      </c>
      <c r="J453" s="132">
        <v>3.82</v>
      </c>
      <c r="K453" s="132">
        <v>5.79</v>
      </c>
      <c r="L453" s="132">
        <v>0.61</v>
      </c>
      <c r="M453" s="132" t="s">
        <v>17102</v>
      </c>
      <c r="N453" s="132" t="s">
        <v>17102</v>
      </c>
      <c r="O453" s="187"/>
      <c r="P453" s="187"/>
      <c r="Q453" s="187"/>
      <c r="R453" s="187"/>
      <c r="S453" s="187"/>
      <c r="T453" s="187"/>
    </row>
    <row r="454" spans="1:20" s="186" customFormat="1" ht="13.15" customHeight="1" x14ac:dyDescent="0.2">
      <c r="A454" s="186" t="s">
        <v>1285</v>
      </c>
      <c r="B454" s="132" t="s">
        <v>17068</v>
      </c>
      <c r="C454" s="132">
        <v>56007</v>
      </c>
      <c r="D454" s="132" t="s">
        <v>17132</v>
      </c>
      <c r="E454" s="132" t="s">
        <v>17133</v>
      </c>
      <c r="F454" s="132">
        <v>31000203</v>
      </c>
      <c r="G454" s="132" t="s">
        <v>17578</v>
      </c>
      <c r="H454" s="132" t="s">
        <v>17131</v>
      </c>
      <c r="I454" s="132" t="s">
        <v>14789</v>
      </c>
      <c r="J454" s="132">
        <v>7.53</v>
      </c>
      <c r="K454" s="132">
        <v>6.09</v>
      </c>
      <c r="L454" s="132">
        <v>0.68</v>
      </c>
      <c r="M454" s="132" t="s">
        <v>17102</v>
      </c>
      <c r="N454" s="132" t="s">
        <v>17102</v>
      </c>
      <c r="O454" s="187"/>
      <c r="P454" s="187"/>
      <c r="Q454" s="187"/>
      <c r="R454" s="187"/>
      <c r="S454" s="187"/>
      <c r="T454" s="187"/>
    </row>
    <row r="455" spans="1:20" s="186" customFormat="1" ht="13.15" customHeight="1" x14ac:dyDescent="0.2">
      <c r="A455" s="186" t="s">
        <v>1285</v>
      </c>
      <c r="B455" s="132" t="s">
        <v>17068</v>
      </c>
      <c r="C455" s="132">
        <v>56007</v>
      </c>
      <c r="D455" s="132" t="s">
        <v>17132</v>
      </c>
      <c r="E455" s="132" t="s">
        <v>17133</v>
      </c>
      <c r="F455" s="132">
        <v>31000203</v>
      </c>
      <c r="G455" s="132" t="s">
        <v>17578</v>
      </c>
      <c r="H455" s="132" t="s">
        <v>17131</v>
      </c>
      <c r="I455" s="132" t="s">
        <v>14789</v>
      </c>
      <c r="J455" s="132">
        <v>6.32</v>
      </c>
      <c r="K455" s="132">
        <v>5.91</v>
      </c>
      <c r="L455" s="132">
        <v>0.5</v>
      </c>
      <c r="M455" s="132" t="s">
        <v>17102</v>
      </c>
      <c r="N455" s="132" t="s">
        <v>17102</v>
      </c>
      <c r="O455" s="187"/>
      <c r="P455" s="187"/>
      <c r="Q455" s="187"/>
      <c r="R455" s="187"/>
      <c r="S455" s="187"/>
      <c r="T455" s="187"/>
    </row>
    <row r="456" spans="1:20" s="186" customFormat="1" ht="13.15" customHeight="1" x14ac:dyDescent="0.2">
      <c r="A456" s="186" t="s">
        <v>1285</v>
      </c>
      <c r="B456" s="132" t="s">
        <v>17068</v>
      </c>
      <c r="C456" s="132">
        <v>56007</v>
      </c>
      <c r="D456" s="132" t="s">
        <v>17132</v>
      </c>
      <c r="E456" s="132" t="s">
        <v>17133</v>
      </c>
      <c r="F456" s="132">
        <v>31000203</v>
      </c>
      <c r="G456" s="132" t="s">
        <v>17578</v>
      </c>
      <c r="H456" s="132" t="s">
        <v>17131</v>
      </c>
      <c r="I456" s="132" t="s">
        <v>14789</v>
      </c>
      <c r="J456" s="132">
        <v>7.02</v>
      </c>
      <c r="K456" s="132">
        <v>6.1</v>
      </c>
      <c r="L456" s="132">
        <v>0.76</v>
      </c>
      <c r="M456" s="132" t="s">
        <v>17102</v>
      </c>
      <c r="N456" s="132" t="s">
        <v>17102</v>
      </c>
      <c r="O456" s="187"/>
      <c r="P456" s="187"/>
      <c r="Q456" s="187"/>
      <c r="R456" s="187"/>
      <c r="S456" s="187"/>
      <c r="T456" s="187"/>
    </row>
    <row r="457" spans="1:20" s="186" customFormat="1" ht="13.15" customHeight="1" x14ac:dyDescent="0.2">
      <c r="A457" s="186" t="s">
        <v>1285</v>
      </c>
      <c r="B457" s="132" t="s">
        <v>17068</v>
      </c>
      <c r="C457" s="132">
        <v>56007</v>
      </c>
      <c r="D457" s="132" t="s">
        <v>17132</v>
      </c>
      <c r="E457" s="132" t="s">
        <v>17133</v>
      </c>
      <c r="F457" s="132">
        <v>31000203</v>
      </c>
      <c r="G457" s="132" t="s">
        <v>17578</v>
      </c>
      <c r="H457" s="132" t="s">
        <v>17110</v>
      </c>
      <c r="I457" s="132" t="s">
        <v>14789</v>
      </c>
      <c r="J457" s="132">
        <v>8.07</v>
      </c>
      <c r="K457" s="132">
        <v>8.23</v>
      </c>
      <c r="L457" s="132">
        <v>0.52</v>
      </c>
      <c r="M457" s="132" t="s">
        <v>17102</v>
      </c>
      <c r="N457" s="132" t="s">
        <v>17102</v>
      </c>
      <c r="O457" s="187"/>
      <c r="P457" s="187"/>
      <c r="Q457" s="187"/>
      <c r="R457" s="187"/>
      <c r="S457" s="187"/>
      <c r="T457" s="187"/>
    </row>
    <row r="458" spans="1:20" s="186" customFormat="1" ht="13.15" customHeight="1" x14ac:dyDescent="0.2">
      <c r="A458" s="186" t="s">
        <v>1285</v>
      </c>
      <c r="B458" s="132" t="s">
        <v>17068</v>
      </c>
      <c r="C458" s="132">
        <v>56007</v>
      </c>
      <c r="D458" s="132" t="s">
        <v>17132</v>
      </c>
      <c r="E458" s="132" t="s">
        <v>17133</v>
      </c>
      <c r="F458" s="132">
        <v>31000203</v>
      </c>
      <c r="G458" s="132" t="s">
        <v>17578</v>
      </c>
      <c r="H458" s="132" t="s">
        <v>17110</v>
      </c>
      <c r="I458" s="132" t="s">
        <v>14789</v>
      </c>
      <c r="J458" s="132">
        <v>5.85</v>
      </c>
      <c r="K458" s="132">
        <v>6.44</v>
      </c>
      <c r="L458" s="132">
        <v>0.59</v>
      </c>
      <c r="M458" s="132" t="s">
        <v>17102</v>
      </c>
      <c r="N458" s="132" t="s">
        <v>17102</v>
      </c>
      <c r="O458" s="187"/>
      <c r="P458" s="187"/>
      <c r="Q458" s="187"/>
      <c r="R458" s="187"/>
      <c r="S458" s="187"/>
      <c r="T458" s="187"/>
    </row>
    <row r="459" spans="1:20" s="186" customFormat="1" ht="13.15" customHeight="1" x14ac:dyDescent="0.2">
      <c r="A459" s="186" t="s">
        <v>1285</v>
      </c>
      <c r="B459" s="132" t="s">
        <v>17068</v>
      </c>
      <c r="C459" s="132">
        <v>56007</v>
      </c>
      <c r="D459" s="132" t="s">
        <v>17132</v>
      </c>
      <c r="E459" s="132" t="s">
        <v>17133</v>
      </c>
      <c r="F459" s="132">
        <v>10200603</v>
      </c>
      <c r="G459" s="132" t="s">
        <v>17578</v>
      </c>
      <c r="H459" s="132" t="s">
        <v>17579</v>
      </c>
      <c r="I459" s="132" t="s">
        <v>14778</v>
      </c>
      <c r="J459" s="132">
        <v>0.28000000000000003</v>
      </c>
      <c r="K459" s="132">
        <v>0.02</v>
      </c>
      <c r="L459" s="132">
        <v>0.24</v>
      </c>
      <c r="M459" s="132" t="s">
        <v>17102</v>
      </c>
      <c r="N459" s="132" t="s">
        <v>17102</v>
      </c>
      <c r="O459" s="187"/>
      <c r="P459" s="187"/>
      <c r="Q459" s="187"/>
      <c r="R459" s="187"/>
      <c r="S459" s="187"/>
      <c r="T459" s="187"/>
    </row>
    <row r="460" spans="1:20" s="186" customFormat="1" ht="13.15" customHeight="1" x14ac:dyDescent="0.2">
      <c r="A460" s="186" t="s">
        <v>1285</v>
      </c>
      <c r="B460" s="132" t="s">
        <v>17068</v>
      </c>
      <c r="C460" s="132">
        <v>56007</v>
      </c>
      <c r="D460" s="132" t="s">
        <v>17132</v>
      </c>
      <c r="E460" s="132" t="s">
        <v>17133</v>
      </c>
      <c r="F460" s="132">
        <v>20200254</v>
      </c>
      <c r="G460" s="132" t="s">
        <v>17580</v>
      </c>
      <c r="H460" s="132" t="s">
        <v>17581</v>
      </c>
      <c r="I460" s="132" t="s">
        <v>14789</v>
      </c>
      <c r="J460" s="132">
        <v>9.86</v>
      </c>
      <c r="K460" s="132">
        <v>4.93</v>
      </c>
      <c r="L460" s="132">
        <v>2.4700000000000002</v>
      </c>
      <c r="M460" s="132" t="s">
        <v>17102</v>
      </c>
      <c r="N460" s="132" t="s">
        <v>17102</v>
      </c>
      <c r="O460" s="187"/>
      <c r="P460" s="187"/>
      <c r="Q460" s="187"/>
      <c r="R460" s="187"/>
      <c r="S460" s="187"/>
      <c r="T460" s="187"/>
    </row>
    <row r="461" spans="1:20" s="186" customFormat="1" ht="13.15" customHeight="1" x14ac:dyDescent="0.2">
      <c r="A461" s="186" t="s">
        <v>1285</v>
      </c>
      <c r="B461" s="132" t="s">
        <v>17068</v>
      </c>
      <c r="C461" s="132">
        <v>56007</v>
      </c>
      <c r="D461" s="132" t="s">
        <v>17132</v>
      </c>
      <c r="E461" s="132" t="s">
        <v>17133</v>
      </c>
      <c r="F461" s="132">
        <v>20200254</v>
      </c>
      <c r="G461" s="132" t="s">
        <v>17580</v>
      </c>
      <c r="H461" s="132" t="s">
        <v>17581</v>
      </c>
      <c r="I461" s="132" t="s">
        <v>14789</v>
      </c>
      <c r="J461" s="132">
        <v>14.55</v>
      </c>
      <c r="K461" s="132">
        <v>7.27</v>
      </c>
      <c r="L461" s="132">
        <v>3.64</v>
      </c>
      <c r="M461" s="132" t="s">
        <v>17102</v>
      </c>
      <c r="N461" s="132" t="s">
        <v>17102</v>
      </c>
      <c r="O461" s="187"/>
      <c r="P461" s="187"/>
      <c r="Q461" s="187"/>
      <c r="R461" s="187"/>
      <c r="S461" s="187"/>
      <c r="T461" s="187"/>
    </row>
    <row r="462" spans="1:20" s="186" customFormat="1" ht="13.15" customHeight="1" x14ac:dyDescent="0.2">
      <c r="A462" s="186" t="s">
        <v>1285</v>
      </c>
      <c r="B462" s="132" t="s">
        <v>17068</v>
      </c>
      <c r="C462" s="132">
        <v>56007</v>
      </c>
      <c r="D462" s="132" t="s">
        <v>17132</v>
      </c>
      <c r="E462" s="132" t="s">
        <v>17133</v>
      </c>
      <c r="F462" s="132">
        <v>20200254</v>
      </c>
      <c r="G462" s="132" t="s">
        <v>17580</v>
      </c>
      <c r="H462" s="132" t="s">
        <v>17581</v>
      </c>
      <c r="I462" s="132" t="s">
        <v>14789</v>
      </c>
      <c r="J462" s="132">
        <v>16.66</v>
      </c>
      <c r="K462" s="132">
        <v>8.33</v>
      </c>
      <c r="L462" s="132">
        <v>4.16</v>
      </c>
      <c r="M462" s="132" t="s">
        <v>17102</v>
      </c>
      <c r="N462" s="132" t="s">
        <v>17102</v>
      </c>
      <c r="O462" s="187"/>
      <c r="P462" s="187"/>
      <c r="Q462" s="187"/>
      <c r="R462" s="187"/>
      <c r="S462" s="187"/>
      <c r="T462" s="187"/>
    </row>
    <row r="463" spans="1:20" s="186" customFormat="1" ht="13.15" customHeight="1" x14ac:dyDescent="0.2">
      <c r="A463" s="186" t="s">
        <v>1285</v>
      </c>
      <c r="B463" s="132" t="s">
        <v>17068</v>
      </c>
      <c r="C463" s="132">
        <v>56007</v>
      </c>
      <c r="D463" s="132" t="s">
        <v>17132</v>
      </c>
      <c r="E463" s="132" t="s">
        <v>17133</v>
      </c>
      <c r="F463" s="132">
        <v>20200254</v>
      </c>
      <c r="G463" s="132" t="s">
        <v>17580</v>
      </c>
      <c r="H463" s="132" t="s">
        <v>17581</v>
      </c>
      <c r="I463" s="132" t="s">
        <v>14789</v>
      </c>
      <c r="J463" s="132">
        <v>12.51</v>
      </c>
      <c r="K463" s="132">
        <v>6.26</v>
      </c>
      <c r="L463" s="132">
        <v>3.13</v>
      </c>
      <c r="M463" s="132" t="s">
        <v>17102</v>
      </c>
      <c r="N463" s="132" t="s">
        <v>17102</v>
      </c>
      <c r="O463" s="187"/>
      <c r="P463" s="187"/>
      <c r="Q463" s="187"/>
      <c r="R463" s="187"/>
      <c r="S463" s="187"/>
      <c r="T463" s="187"/>
    </row>
    <row r="464" spans="1:20" s="186" customFormat="1" ht="13.15" customHeight="1" x14ac:dyDescent="0.2">
      <c r="A464" s="186" t="s">
        <v>1285</v>
      </c>
      <c r="B464" s="132" t="s">
        <v>17068</v>
      </c>
      <c r="C464" s="132">
        <v>56007</v>
      </c>
      <c r="D464" s="132" t="s">
        <v>17132</v>
      </c>
      <c r="E464" s="132" t="s">
        <v>17133</v>
      </c>
      <c r="F464" s="132">
        <v>39900601</v>
      </c>
      <c r="G464" s="132" t="s">
        <v>17580</v>
      </c>
      <c r="H464" s="132" t="s">
        <v>17582</v>
      </c>
      <c r="I464" s="132" t="s">
        <v>14778</v>
      </c>
      <c r="J464" s="132">
        <v>13.73</v>
      </c>
      <c r="K464" s="132">
        <v>0.38</v>
      </c>
      <c r="L464" s="132">
        <v>4.8099999999999996</v>
      </c>
      <c r="M464" s="132" t="s">
        <v>17102</v>
      </c>
      <c r="N464" s="132" t="s">
        <v>17102</v>
      </c>
      <c r="O464" s="187"/>
      <c r="P464" s="187"/>
      <c r="Q464" s="187"/>
      <c r="R464" s="187"/>
      <c r="S464" s="187"/>
      <c r="T464" s="187"/>
    </row>
    <row r="465" spans="1:20" s="186" customFormat="1" ht="13.15" customHeight="1" x14ac:dyDescent="0.2">
      <c r="A465" s="186" t="s">
        <v>1285</v>
      </c>
      <c r="B465" s="132" t="s">
        <v>17068</v>
      </c>
      <c r="C465" s="132">
        <v>56007</v>
      </c>
      <c r="D465" s="132" t="s">
        <v>17132</v>
      </c>
      <c r="E465" s="132" t="s">
        <v>17133</v>
      </c>
      <c r="F465" s="132">
        <v>20200102</v>
      </c>
      <c r="G465" s="132" t="s">
        <v>17580</v>
      </c>
      <c r="H465" s="132" t="s">
        <v>17583</v>
      </c>
      <c r="I465" s="132" t="s">
        <v>14789</v>
      </c>
      <c r="J465" s="132">
        <v>0.01</v>
      </c>
      <c r="K465" s="132">
        <v>0.01</v>
      </c>
      <c r="L465" s="132">
        <v>0.01</v>
      </c>
      <c r="M465" s="132" t="s">
        <v>17102</v>
      </c>
      <c r="N465" s="132" t="s">
        <v>17102</v>
      </c>
      <c r="O465" s="187"/>
      <c r="P465" s="187"/>
      <c r="Q465" s="187"/>
      <c r="R465" s="187"/>
      <c r="S465" s="187"/>
      <c r="T465" s="187"/>
    </row>
    <row r="466" spans="1:20" s="186" customFormat="1" ht="13.15" customHeight="1" x14ac:dyDescent="0.2">
      <c r="A466" s="186" t="s">
        <v>1285</v>
      </c>
      <c r="B466" s="132" t="s">
        <v>17068</v>
      </c>
      <c r="C466" s="132">
        <v>56007</v>
      </c>
      <c r="D466" s="132" t="s">
        <v>17132</v>
      </c>
      <c r="E466" s="132" t="s">
        <v>17133</v>
      </c>
      <c r="F466" s="132">
        <v>20200253</v>
      </c>
      <c r="G466" s="132" t="s">
        <v>17580</v>
      </c>
      <c r="H466" s="132" t="s">
        <v>17584</v>
      </c>
      <c r="I466" s="132" t="s">
        <v>14789</v>
      </c>
      <c r="J466" s="132">
        <v>138.94</v>
      </c>
      <c r="K466" s="132">
        <v>9.58</v>
      </c>
      <c r="L466" s="132">
        <v>19.16</v>
      </c>
      <c r="M466" s="132" t="s">
        <v>17102</v>
      </c>
      <c r="N466" s="132" t="s">
        <v>17102</v>
      </c>
      <c r="O466" s="187"/>
      <c r="P466" s="187"/>
      <c r="Q466" s="187"/>
      <c r="R466" s="187"/>
      <c r="S466" s="187"/>
      <c r="T466" s="187"/>
    </row>
    <row r="467" spans="1:20" s="186" customFormat="1" ht="13.15" customHeight="1" x14ac:dyDescent="0.2">
      <c r="A467" s="186" t="s">
        <v>1285</v>
      </c>
      <c r="B467" s="132" t="s">
        <v>17068</v>
      </c>
      <c r="C467" s="132">
        <v>56007</v>
      </c>
      <c r="D467" s="132" t="s">
        <v>17132</v>
      </c>
      <c r="E467" s="132" t="s">
        <v>17133</v>
      </c>
      <c r="F467" s="132">
        <v>20200253</v>
      </c>
      <c r="G467" s="132" t="s">
        <v>17580</v>
      </c>
      <c r="H467" s="132" t="s">
        <v>17584</v>
      </c>
      <c r="I467" s="132" t="s">
        <v>14789</v>
      </c>
      <c r="J467" s="132">
        <v>151.84</v>
      </c>
      <c r="K467" s="132">
        <v>10.47</v>
      </c>
      <c r="L467" s="132">
        <v>20.94</v>
      </c>
      <c r="M467" s="132" t="s">
        <v>17102</v>
      </c>
      <c r="N467" s="132" t="s">
        <v>17102</v>
      </c>
      <c r="O467" s="187"/>
      <c r="P467" s="187"/>
      <c r="Q467" s="187"/>
      <c r="R467" s="187"/>
      <c r="S467" s="187"/>
      <c r="T467" s="187"/>
    </row>
    <row r="468" spans="1:20" s="186" customFormat="1" ht="13.15" customHeight="1" x14ac:dyDescent="0.2">
      <c r="A468" s="186" t="s">
        <v>1285</v>
      </c>
      <c r="B468" s="132" t="s">
        <v>17068</v>
      </c>
      <c r="C468" s="132">
        <v>56007</v>
      </c>
      <c r="D468" s="132" t="s">
        <v>17132</v>
      </c>
      <c r="E468" s="132" t="s">
        <v>17133</v>
      </c>
      <c r="F468" s="132">
        <v>20200253</v>
      </c>
      <c r="G468" s="132" t="s">
        <v>17580</v>
      </c>
      <c r="H468" s="132" t="s">
        <v>17584</v>
      </c>
      <c r="I468" s="132" t="s">
        <v>14789</v>
      </c>
      <c r="J468" s="132">
        <v>171.3</v>
      </c>
      <c r="K468" s="132">
        <v>11.81</v>
      </c>
      <c r="L468" s="132">
        <v>23.63</v>
      </c>
      <c r="M468" s="132" t="s">
        <v>17102</v>
      </c>
      <c r="N468" s="132" t="s">
        <v>17102</v>
      </c>
      <c r="O468" s="187"/>
      <c r="P468" s="187"/>
      <c r="Q468" s="187"/>
      <c r="R468" s="187"/>
      <c r="S468" s="187"/>
      <c r="T468" s="187"/>
    </row>
    <row r="469" spans="1:20" s="186" customFormat="1" ht="13.15" customHeight="1" x14ac:dyDescent="0.2">
      <c r="A469" s="186" t="s">
        <v>1285</v>
      </c>
      <c r="B469" s="132" t="s">
        <v>17068</v>
      </c>
      <c r="C469" s="132">
        <v>56007</v>
      </c>
      <c r="D469" s="132" t="s">
        <v>17132</v>
      </c>
      <c r="E469" s="132" t="s">
        <v>17133</v>
      </c>
      <c r="F469" s="132">
        <v>20200253</v>
      </c>
      <c r="G469" s="132" t="s">
        <v>17580</v>
      </c>
      <c r="H469" s="132" t="s">
        <v>17585</v>
      </c>
      <c r="I469" s="132" t="s">
        <v>14789</v>
      </c>
      <c r="J469" s="132">
        <v>243.4</v>
      </c>
      <c r="K469" s="132">
        <v>16.79</v>
      </c>
      <c r="L469" s="132">
        <v>33.57</v>
      </c>
      <c r="M469" s="132" t="s">
        <v>17102</v>
      </c>
      <c r="N469" s="132" t="s">
        <v>17102</v>
      </c>
      <c r="O469" s="187"/>
      <c r="P469" s="187"/>
      <c r="Q469" s="187"/>
      <c r="R469" s="187"/>
      <c r="S469" s="187"/>
      <c r="T469" s="187"/>
    </row>
    <row r="470" spans="1:20" s="186" customFormat="1" ht="13.15" customHeight="1" x14ac:dyDescent="0.2">
      <c r="A470" s="186" t="s">
        <v>1285</v>
      </c>
      <c r="B470" s="132" t="s">
        <v>17068</v>
      </c>
      <c r="C470" s="132">
        <v>56007</v>
      </c>
      <c r="D470" s="132" t="s">
        <v>17132</v>
      </c>
      <c r="E470" s="132" t="s">
        <v>17133</v>
      </c>
      <c r="F470" s="132">
        <v>20200254</v>
      </c>
      <c r="G470" s="132" t="s">
        <v>17580</v>
      </c>
      <c r="H470" s="132" t="s">
        <v>17585</v>
      </c>
      <c r="I470" s="132" t="s">
        <v>14789</v>
      </c>
      <c r="J470" s="132">
        <v>40.39</v>
      </c>
      <c r="K470" s="132">
        <v>16.829999999999998</v>
      </c>
      <c r="L470" s="132">
        <v>50.48</v>
      </c>
      <c r="M470" s="132" t="s">
        <v>17102</v>
      </c>
      <c r="N470" s="132" t="s">
        <v>17102</v>
      </c>
      <c r="O470" s="187"/>
      <c r="P470" s="187"/>
      <c r="Q470" s="187"/>
      <c r="R470" s="187"/>
      <c r="S470" s="187"/>
      <c r="T470" s="187"/>
    </row>
    <row r="471" spans="1:20" s="186" customFormat="1" ht="13.15" customHeight="1" x14ac:dyDescent="0.2">
      <c r="A471" s="186" t="s">
        <v>1285</v>
      </c>
      <c r="B471" s="132" t="s">
        <v>17068</v>
      </c>
      <c r="C471" s="132">
        <v>56007</v>
      </c>
      <c r="D471" s="132" t="s">
        <v>17132</v>
      </c>
      <c r="E471" s="132" t="s">
        <v>17133</v>
      </c>
      <c r="F471" s="132">
        <v>20200201</v>
      </c>
      <c r="G471" s="132" t="s">
        <v>17580</v>
      </c>
      <c r="H471" s="132" t="s">
        <v>17586</v>
      </c>
      <c r="I471" s="132" t="s">
        <v>14789</v>
      </c>
      <c r="J471" s="132">
        <v>58.46</v>
      </c>
      <c r="K471" s="132">
        <v>5.83</v>
      </c>
      <c r="L471" s="132">
        <v>1.73</v>
      </c>
      <c r="M471" s="132" t="s">
        <v>17102</v>
      </c>
      <c r="N471" s="132" t="s">
        <v>17102</v>
      </c>
      <c r="O471" s="187"/>
      <c r="P471" s="187"/>
      <c r="Q471" s="187"/>
      <c r="R471" s="187"/>
      <c r="S471" s="187"/>
      <c r="T471" s="187"/>
    </row>
    <row r="472" spans="1:20" s="186" customFormat="1" ht="13.15" customHeight="1" x14ac:dyDescent="0.2">
      <c r="A472" s="186" t="s">
        <v>1285</v>
      </c>
      <c r="B472" s="132" t="s">
        <v>17068</v>
      </c>
      <c r="C472" s="132">
        <v>56007</v>
      </c>
      <c r="D472" s="132" t="s">
        <v>17132</v>
      </c>
      <c r="E472" s="132" t="s">
        <v>17133</v>
      </c>
      <c r="F472" s="132">
        <v>20200201</v>
      </c>
      <c r="G472" s="132" t="s">
        <v>17580</v>
      </c>
      <c r="H472" s="132" t="s">
        <v>17586</v>
      </c>
      <c r="I472" s="132" t="s">
        <v>14789</v>
      </c>
      <c r="J472" s="132">
        <v>108.22</v>
      </c>
      <c r="K472" s="132">
        <v>5.86</v>
      </c>
      <c r="L472" s="132">
        <v>12.5</v>
      </c>
      <c r="M472" s="132" t="s">
        <v>17102</v>
      </c>
      <c r="N472" s="132" t="s">
        <v>17102</v>
      </c>
      <c r="O472" s="187"/>
      <c r="P472" s="187"/>
      <c r="Q472" s="187"/>
      <c r="R472" s="187"/>
      <c r="S472" s="187"/>
      <c r="T472" s="187"/>
    </row>
    <row r="473" spans="1:20" s="186" customFormat="1" ht="13.15" customHeight="1" x14ac:dyDescent="0.2">
      <c r="A473" s="186" t="s">
        <v>1285</v>
      </c>
      <c r="B473" s="132" t="s">
        <v>17068</v>
      </c>
      <c r="C473" s="132">
        <v>56007</v>
      </c>
      <c r="D473" s="132" t="s">
        <v>17132</v>
      </c>
      <c r="E473" s="132" t="s">
        <v>17133</v>
      </c>
      <c r="F473" s="132">
        <v>20200102</v>
      </c>
      <c r="G473" s="132" t="s">
        <v>17580</v>
      </c>
      <c r="H473" s="132" t="s">
        <v>17587</v>
      </c>
      <c r="I473" s="132" t="s">
        <v>14789</v>
      </c>
      <c r="J473" s="132">
        <v>0.03</v>
      </c>
      <c r="K473" s="132" t="s">
        <v>17102</v>
      </c>
      <c r="L473" s="132">
        <v>0.04</v>
      </c>
      <c r="M473" s="132" t="s">
        <v>17102</v>
      </c>
      <c r="N473" s="132" t="s">
        <v>17102</v>
      </c>
      <c r="O473" s="187"/>
      <c r="P473" s="187"/>
      <c r="Q473" s="187"/>
      <c r="R473" s="187"/>
      <c r="S473" s="187"/>
      <c r="T473" s="187"/>
    </row>
    <row r="474" spans="1:20" s="186" customFormat="1" ht="13.15" customHeight="1" x14ac:dyDescent="0.2">
      <c r="A474" s="186" t="s">
        <v>1285</v>
      </c>
      <c r="B474" s="132" t="s">
        <v>17068</v>
      </c>
      <c r="C474" s="132">
        <v>56007</v>
      </c>
      <c r="D474" s="132" t="s">
        <v>17132</v>
      </c>
      <c r="E474" s="132" t="s">
        <v>17133</v>
      </c>
      <c r="F474" s="132">
        <v>20200102</v>
      </c>
      <c r="G474" s="132" t="s">
        <v>17580</v>
      </c>
      <c r="H474" s="132" t="s">
        <v>17588</v>
      </c>
      <c r="I474" s="132" t="s">
        <v>14789</v>
      </c>
      <c r="J474" s="132">
        <v>0.02</v>
      </c>
      <c r="K474" s="132">
        <v>0.01</v>
      </c>
      <c r="L474" s="132">
        <v>0.02</v>
      </c>
      <c r="M474" s="132" t="s">
        <v>17102</v>
      </c>
      <c r="N474" s="132" t="s">
        <v>17102</v>
      </c>
      <c r="O474" s="187"/>
      <c r="P474" s="187"/>
      <c r="Q474" s="187"/>
      <c r="R474" s="187"/>
      <c r="S474" s="187"/>
      <c r="T474" s="187"/>
    </row>
    <row r="475" spans="1:20" s="186" customFormat="1" ht="13.15" customHeight="1" x14ac:dyDescent="0.2">
      <c r="A475" s="186" t="s">
        <v>1285</v>
      </c>
      <c r="B475" s="132" t="s">
        <v>17068</v>
      </c>
      <c r="C475" s="132">
        <v>56007</v>
      </c>
      <c r="D475" s="132" t="s">
        <v>17132</v>
      </c>
      <c r="E475" s="132" t="s">
        <v>17133</v>
      </c>
      <c r="F475" s="132">
        <v>31000220</v>
      </c>
      <c r="G475" s="132" t="s">
        <v>17580</v>
      </c>
      <c r="H475" s="132" t="s">
        <v>17589</v>
      </c>
      <c r="I475" s="132" t="s">
        <v>12116</v>
      </c>
      <c r="J475" s="132" t="s">
        <v>17102</v>
      </c>
      <c r="K475" s="132">
        <v>2.34</v>
      </c>
      <c r="L475" s="132" t="s">
        <v>17102</v>
      </c>
      <c r="M475" s="132" t="s">
        <v>17102</v>
      </c>
      <c r="N475" s="132" t="s">
        <v>17102</v>
      </c>
      <c r="O475" s="187"/>
      <c r="P475" s="187"/>
      <c r="Q475" s="187"/>
      <c r="R475" s="187"/>
      <c r="S475" s="187"/>
      <c r="T475" s="187"/>
    </row>
    <row r="476" spans="1:20" s="186" customFormat="1" ht="13.15" customHeight="1" x14ac:dyDescent="0.2">
      <c r="A476" s="186" t="s">
        <v>1285</v>
      </c>
      <c r="B476" s="132" t="s">
        <v>17068</v>
      </c>
      <c r="C476" s="132">
        <v>56007</v>
      </c>
      <c r="D476" s="132" t="s">
        <v>17132</v>
      </c>
      <c r="E476" s="132" t="s">
        <v>17133</v>
      </c>
      <c r="F476" s="132">
        <v>39900601</v>
      </c>
      <c r="G476" s="132" t="s">
        <v>17580</v>
      </c>
      <c r="H476" s="132" t="s">
        <v>17590</v>
      </c>
      <c r="I476" s="132" t="s">
        <v>14778</v>
      </c>
      <c r="J476" s="132">
        <v>4.6500000000000004</v>
      </c>
      <c r="K476" s="132">
        <v>0.17</v>
      </c>
      <c r="L476" s="132">
        <v>0.02</v>
      </c>
      <c r="M476" s="132" t="s">
        <v>17102</v>
      </c>
      <c r="N476" s="132" t="s">
        <v>17102</v>
      </c>
      <c r="O476" s="187"/>
      <c r="P476" s="187"/>
      <c r="Q476" s="187"/>
      <c r="R476" s="187"/>
      <c r="S476" s="187"/>
      <c r="T476" s="187"/>
    </row>
    <row r="477" spans="1:20" s="186" customFormat="1" ht="13.15" customHeight="1" x14ac:dyDescent="0.2">
      <c r="A477" s="186" t="s">
        <v>1285</v>
      </c>
      <c r="B477" s="132" t="s">
        <v>17068</v>
      </c>
      <c r="C477" s="132">
        <v>56007</v>
      </c>
      <c r="D477" s="132" t="s">
        <v>17132</v>
      </c>
      <c r="E477" s="132" t="s">
        <v>17133</v>
      </c>
      <c r="F477" s="132">
        <v>31000404</v>
      </c>
      <c r="G477" s="132" t="s">
        <v>17580</v>
      </c>
      <c r="H477" s="132" t="s">
        <v>17591</v>
      </c>
      <c r="I477" s="132" t="s">
        <v>14778</v>
      </c>
      <c r="J477" s="132">
        <v>0.66</v>
      </c>
      <c r="K477" s="132">
        <v>0.03</v>
      </c>
      <c r="L477" s="132">
        <v>0.14000000000000001</v>
      </c>
      <c r="M477" s="132" t="s">
        <v>17102</v>
      </c>
      <c r="N477" s="132" t="s">
        <v>17102</v>
      </c>
      <c r="O477" s="187"/>
      <c r="P477" s="187"/>
      <c r="Q477" s="187"/>
      <c r="R477" s="187"/>
      <c r="S477" s="187"/>
      <c r="T477" s="187"/>
    </row>
    <row r="478" spans="1:20" s="186" customFormat="1" ht="13.15" customHeight="1" x14ac:dyDescent="0.2">
      <c r="A478" s="186" t="s">
        <v>1285</v>
      </c>
      <c r="B478" s="132" t="s">
        <v>17068</v>
      </c>
      <c r="C478" s="132">
        <v>56007</v>
      </c>
      <c r="D478" s="132" t="s">
        <v>17132</v>
      </c>
      <c r="E478" s="132" t="s">
        <v>17133</v>
      </c>
      <c r="F478" s="132">
        <v>10300603</v>
      </c>
      <c r="G478" s="132" t="s">
        <v>17580</v>
      </c>
      <c r="H478" s="132" t="s">
        <v>17592</v>
      </c>
      <c r="I478" s="132" t="s">
        <v>14778</v>
      </c>
      <c r="J478" s="132">
        <v>0.32</v>
      </c>
      <c r="K478" s="132">
        <v>0.02</v>
      </c>
      <c r="L478" s="132">
        <v>7.0000000000000007E-2</v>
      </c>
      <c r="M478" s="132" t="s">
        <v>17102</v>
      </c>
      <c r="N478" s="132" t="s">
        <v>17102</v>
      </c>
      <c r="O478" s="187"/>
      <c r="P478" s="187"/>
      <c r="Q478" s="187"/>
      <c r="R478" s="187"/>
      <c r="S478" s="187"/>
      <c r="T478" s="187"/>
    </row>
    <row r="479" spans="1:20" s="186" customFormat="1" ht="13.15" customHeight="1" x14ac:dyDescent="0.2">
      <c r="A479" s="186" t="s">
        <v>1285</v>
      </c>
      <c r="B479" s="132" t="s">
        <v>17068</v>
      </c>
      <c r="C479" s="132">
        <v>56007</v>
      </c>
      <c r="D479" s="132" t="s">
        <v>17132</v>
      </c>
      <c r="E479" s="132" t="s">
        <v>17133</v>
      </c>
      <c r="F479" s="132">
        <v>10300603</v>
      </c>
      <c r="G479" s="132" t="s">
        <v>17580</v>
      </c>
      <c r="H479" s="132" t="s">
        <v>17593</v>
      </c>
      <c r="I479" s="132" t="s">
        <v>14778</v>
      </c>
      <c r="J479" s="132">
        <v>0.62</v>
      </c>
      <c r="K479" s="132">
        <v>0.03</v>
      </c>
      <c r="L479" s="132">
        <v>0.13</v>
      </c>
      <c r="M479" s="132" t="s">
        <v>17102</v>
      </c>
      <c r="N479" s="132" t="s">
        <v>17102</v>
      </c>
      <c r="O479" s="187"/>
      <c r="P479" s="187"/>
      <c r="Q479" s="187"/>
      <c r="R479" s="187"/>
      <c r="S479" s="187"/>
      <c r="T479" s="187"/>
    </row>
    <row r="480" spans="1:20" s="186" customFormat="1" ht="13.15" customHeight="1" x14ac:dyDescent="0.2">
      <c r="A480" s="186" t="s">
        <v>1285</v>
      </c>
      <c r="B480" s="132" t="s">
        <v>17068</v>
      </c>
      <c r="C480" s="132">
        <v>56007</v>
      </c>
      <c r="D480" s="132" t="s">
        <v>17132</v>
      </c>
      <c r="E480" s="132" t="s">
        <v>17133</v>
      </c>
      <c r="F480" s="132">
        <v>20200253</v>
      </c>
      <c r="G480" s="132" t="s">
        <v>17580</v>
      </c>
      <c r="H480" s="132" t="s">
        <v>17594</v>
      </c>
      <c r="I480" s="132" t="s">
        <v>14789</v>
      </c>
      <c r="J480" s="132">
        <v>0.01</v>
      </c>
      <c r="K480" s="132">
        <v>0.01</v>
      </c>
      <c r="L480" s="132">
        <v>0.04</v>
      </c>
      <c r="M480" s="132" t="s">
        <v>17102</v>
      </c>
      <c r="N480" s="132" t="s">
        <v>17102</v>
      </c>
      <c r="O480" s="187"/>
      <c r="P480" s="187"/>
      <c r="Q480" s="187"/>
      <c r="R480" s="187"/>
      <c r="S480" s="187"/>
      <c r="T480" s="187"/>
    </row>
    <row r="481" spans="1:20" s="186" customFormat="1" ht="13.15" customHeight="1" x14ac:dyDescent="0.2">
      <c r="A481" s="186" t="s">
        <v>1285</v>
      </c>
      <c r="B481" s="132" t="s">
        <v>17068</v>
      </c>
      <c r="C481" s="132">
        <v>56007</v>
      </c>
      <c r="D481" s="132" t="s">
        <v>17132</v>
      </c>
      <c r="E481" s="132" t="s">
        <v>17133</v>
      </c>
      <c r="F481" s="132">
        <v>20200253</v>
      </c>
      <c r="G481" s="132" t="s">
        <v>17580</v>
      </c>
      <c r="H481" s="132" t="s">
        <v>17594</v>
      </c>
      <c r="I481" s="132" t="s">
        <v>14789</v>
      </c>
      <c r="J481" s="132">
        <v>0.01</v>
      </c>
      <c r="K481" s="132">
        <v>0.01</v>
      </c>
      <c r="L481" s="132">
        <v>0.04</v>
      </c>
      <c r="M481" s="132" t="s">
        <v>17102</v>
      </c>
      <c r="N481" s="132" t="s">
        <v>17102</v>
      </c>
      <c r="O481" s="187"/>
      <c r="P481" s="187"/>
      <c r="Q481" s="187"/>
      <c r="R481" s="187"/>
      <c r="S481" s="187"/>
      <c r="T481" s="187"/>
    </row>
    <row r="482" spans="1:20" s="186" customFormat="1" ht="13.15" customHeight="1" x14ac:dyDescent="0.2">
      <c r="A482" s="186" t="s">
        <v>1285</v>
      </c>
      <c r="B482" s="132" t="s">
        <v>17068</v>
      </c>
      <c r="C482" s="132">
        <v>56007</v>
      </c>
      <c r="D482" s="132" t="s">
        <v>17132</v>
      </c>
      <c r="E482" s="132" t="s">
        <v>17133</v>
      </c>
      <c r="F482" s="132">
        <v>10300603</v>
      </c>
      <c r="G482" s="132" t="s">
        <v>17580</v>
      </c>
      <c r="H482" s="132" t="s">
        <v>17595</v>
      </c>
      <c r="I482" s="132" t="s">
        <v>14778</v>
      </c>
      <c r="J482" s="132">
        <v>0.7</v>
      </c>
      <c r="K482" s="132">
        <v>0.04</v>
      </c>
      <c r="L482" s="132">
        <v>0.15</v>
      </c>
      <c r="M482" s="132" t="s">
        <v>17102</v>
      </c>
      <c r="N482" s="132" t="s">
        <v>17102</v>
      </c>
      <c r="O482" s="187"/>
      <c r="P482" s="187"/>
      <c r="Q482" s="187"/>
      <c r="R482" s="187"/>
      <c r="S482" s="187"/>
      <c r="T482" s="187"/>
    </row>
    <row r="483" spans="1:20" s="186" customFormat="1" ht="13.15" customHeight="1" x14ac:dyDescent="0.2">
      <c r="A483" s="186" t="s">
        <v>1285</v>
      </c>
      <c r="B483" s="132" t="s">
        <v>17068</v>
      </c>
      <c r="C483" s="132">
        <v>56007</v>
      </c>
      <c r="D483" s="132" t="s">
        <v>17132</v>
      </c>
      <c r="E483" s="132" t="s">
        <v>17133</v>
      </c>
      <c r="F483" s="132">
        <v>31000205</v>
      </c>
      <c r="G483" s="132" t="s">
        <v>17580</v>
      </c>
      <c r="H483" s="132" t="s">
        <v>17596</v>
      </c>
      <c r="I483" s="132" t="s">
        <v>16289</v>
      </c>
      <c r="J483" s="132">
        <v>0.06</v>
      </c>
      <c r="K483" s="132" t="s">
        <v>17102</v>
      </c>
      <c r="L483" s="132" t="s">
        <v>17102</v>
      </c>
      <c r="M483" s="132" t="s">
        <v>17102</v>
      </c>
      <c r="N483" s="132" t="s">
        <v>17102</v>
      </c>
      <c r="O483" s="187"/>
      <c r="P483" s="187"/>
      <c r="Q483" s="187"/>
      <c r="R483" s="187"/>
      <c r="S483" s="187"/>
      <c r="T483" s="187"/>
    </row>
    <row r="484" spans="1:20" s="186" customFormat="1" ht="13.15" customHeight="1" x14ac:dyDescent="0.2">
      <c r="A484" s="186" t="s">
        <v>1285</v>
      </c>
      <c r="B484" s="132" t="s">
        <v>17068</v>
      </c>
      <c r="C484" s="132">
        <v>56007</v>
      </c>
      <c r="D484" s="132" t="s">
        <v>17132</v>
      </c>
      <c r="E484" s="132" t="s">
        <v>17133</v>
      </c>
      <c r="F484" s="132">
        <v>31000205</v>
      </c>
      <c r="G484" s="132" t="s">
        <v>17580</v>
      </c>
      <c r="H484" s="132" t="s">
        <v>17597</v>
      </c>
      <c r="I484" s="132" t="s">
        <v>16289</v>
      </c>
      <c r="J484" s="132">
        <v>14.94</v>
      </c>
      <c r="K484" s="132">
        <v>22.48</v>
      </c>
      <c r="L484" s="132">
        <v>3.73</v>
      </c>
      <c r="M484" s="132" t="s">
        <v>17102</v>
      </c>
      <c r="N484" s="132" t="s">
        <v>17102</v>
      </c>
      <c r="O484" s="187"/>
      <c r="P484" s="187"/>
      <c r="Q484" s="187"/>
      <c r="R484" s="187"/>
      <c r="S484" s="187"/>
      <c r="T484" s="187"/>
    </row>
    <row r="485" spans="1:20" s="186" customFormat="1" ht="13.15" customHeight="1" x14ac:dyDescent="0.2">
      <c r="A485" s="186" t="s">
        <v>1285</v>
      </c>
      <c r="B485" s="132" t="s">
        <v>17068</v>
      </c>
      <c r="C485" s="132">
        <v>56007</v>
      </c>
      <c r="D485" s="132" t="s">
        <v>17132</v>
      </c>
      <c r="E485" s="132" t="s">
        <v>17133</v>
      </c>
      <c r="F485" s="132">
        <v>31000205</v>
      </c>
      <c r="G485" s="132" t="s">
        <v>17598</v>
      </c>
      <c r="H485" s="132" t="s">
        <v>17599</v>
      </c>
      <c r="I485" s="132" t="s">
        <v>16289</v>
      </c>
      <c r="J485" s="132">
        <v>0.24</v>
      </c>
      <c r="K485" s="132">
        <v>0.15</v>
      </c>
      <c r="L485" s="132">
        <v>1.56</v>
      </c>
      <c r="M485" s="132" t="s">
        <v>17102</v>
      </c>
      <c r="N485" s="132" t="s">
        <v>17102</v>
      </c>
      <c r="O485" s="187"/>
      <c r="P485" s="187"/>
      <c r="Q485" s="187"/>
      <c r="R485" s="187"/>
      <c r="S485" s="187"/>
      <c r="T485" s="187"/>
    </row>
    <row r="486" spans="1:20" s="186" customFormat="1" ht="13.15" customHeight="1" x14ac:dyDescent="0.2">
      <c r="A486" s="186" t="s">
        <v>1285</v>
      </c>
      <c r="B486" s="132" t="s">
        <v>17068</v>
      </c>
      <c r="C486" s="132">
        <v>56007</v>
      </c>
      <c r="D486" s="132" t="s">
        <v>17132</v>
      </c>
      <c r="E486" s="132" t="s">
        <v>17133</v>
      </c>
      <c r="F486" s="132">
        <v>10500106</v>
      </c>
      <c r="G486" s="132" t="s">
        <v>17598</v>
      </c>
      <c r="H486" s="132" t="s">
        <v>17600</v>
      </c>
      <c r="I486" s="132" t="s">
        <v>14778</v>
      </c>
      <c r="J486" s="132">
        <v>0.8</v>
      </c>
      <c r="K486" s="132">
        <v>0</v>
      </c>
      <c r="L486" s="132">
        <v>0.6</v>
      </c>
      <c r="M486" s="132" t="s">
        <v>17102</v>
      </c>
      <c r="N486" s="132" t="s">
        <v>17102</v>
      </c>
      <c r="O486" s="187"/>
      <c r="P486" s="187"/>
      <c r="Q486" s="187"/>
      <c r="R486" s="187"/>
      <c r="S486" s="187"/>
      <c r="T486" s="187"/>
    </row>
    <row r="487" spans="1:20" s="186" customFormat="1" ht="13.15" customHeight="1" x14ac:dyDescent="0.2">
      <c r="A487" s="186" t="s">
        <v>1285</v>
      </c>
      <c r="B487" s="132" t="s">
        <v>17068</v>
      </c>
      <c r="C487" s="132">
        <v>56007</v>
      </c>
      <c r="D487" s="132" t="s">
        <v>17132</v>
      </c>
      <c r="E487" s="132" t="s">
        <v>17133</v>
      </c>
      <c r="F487" s="132">
        <v>31000220</v>
      </c>
      <c r="G487" s="132" t="s">
        <v>17598</v>
      </c>
      <c r="H487" s="132" t="s">
        <v>15141</v>
      </c>
      <c r="I487" s="132" t="s">
        <v>12116</v>
      </c>
      <c r="J487" s="132" t="s">
        <v>17102</v>
      </c>
      <c r="K487" s="132">
        <v>2.2000000000000002</v>
      </c>
      <c r="L487" s="132" t="s">
        <v>17102</v>
      </c>
      <c r="M487" s="132" t="s">
        <v>17102</v>
      </c>
      <c r="N487" s="132" t="s">
        <v>17102</v>
      </c>
      <c r="O487" s="187"/>
      <c r="P487" s="187"/>
      <c r="Q487" s="187"/>
      <c r="R487" s="187"/>
      <c r="S487" s="187"/>
      <c r="T487" s="187"/>
    </row>
    <row r="488" spans="1:20" s="186" customFormat="1" ht="13.15" customHeight="1" x14ac:dyDescent="0.2">
      <c r="A488" s="186" t="s">
        <v>1285</v>
      </c>
      <c r="B488" s="132" t="s">
        <v>17068</v>
      </c>
      <c r="C488" s="132">
        <v>56007</v>
      </c>
      <c r="D488" s="132" t="s">
        <v>17132</v>
      </c>
      <c r="E488" s="132" t="s">
        <v>17133</v>
      </c>
      <c r="F488" s="132">
        <v>20200201</v>
      </c>
      <c r="G488" s="132" t="s">
        <v>17598</v>
      </c>
      <c r="H488" s="132" t="s">
        <v>17601</v>
      </c>
      <c r="I488" s="132" t="s">
        <v>14789</v>
      </c>
      <c r="J488" s="132">
        <v>9.5</v>
      </c>
      <c r="K488" s="132">
        <v>3.5</v>
      </c>
      <c r="L488" s="132">
        <v>23.3</v>
      </c>
      <c r="M488" s="132" t="s">
        <v>17102</v>
      </c>
      <c r="N488" s="132" t="s">
        <v>17102</v>
      </c>
      <c r="O488" s="187"/>
      <c r="P488" s="187"/>
      <c r="Q488" s="187"/>
      <c r="R488" s="187"/>
      <c r="S488" s="187"/>
      <c r="T488" s="187"/>
    </row>
    <row r="489" spans="1:20" s="186" customFormat="1" ht="13.15" customHeight="1" x14ac:dyDescent="0.2">
      <c r="A489" s="186" t="s">
        <v>1285</v>
      </c>
      <c r="B489" s="132" t="s">
        <v>17068</v>
      </c>
      <c r="C489" s="132">
        <v>56007</v>
      </c>
      <c r="D489" s="132" t="s">
        <v>17132</v>
      </c>
      <c r="E489" s="132" t="s">
        <v>17133</v>
      </c>
      <c r="F489" s="132">
        <v>20200201</v>
      </c>
      <c r="G489" s="132" t="s">
        <v>17598</v>
      </c>
      <c r="H489" s="132" t="s">
        <v>17602</v>
      </c>
      <c r="I489" s="132" t="s">
        <v>14789</v>
      </c>
      <c r="J489" s="132">
        <v>8.3000000000000007</v>
      </c>
      <c r="K489" s="132">
        <v>0.5</v>
      </c>
      <c r="L489" s="132">
        <v>0.9</v>
      </c>
      <c r="M489" s="132" t="s">
        <v>17102</v>
      </c>
      <c r="N489" s="132" t="s">
        <v>17102</v>
      </c>
      <c r="O489" s="187"/>
      <c r="P489" s="187"/>
      <c r="Q489" s="187"/>
      <c r="R489" s="187"/>
      <c r="S489" s="187"/>
      <c r="T489" s="187"/>
    </row>
    <row r="490" spans="1:20" s="186" customFormat="1" ht="13.15" customHeight="1" x14ac:dyDescent="0.2">
      <c r="A490" s="186" t="s">
        <v>1285</v>
      </c>
      <c r="B490" s="132" t="s">
        <v>17068</v>
      </c>
      <c r="C490" s="132">
        <v>56007</v>
      </c>
      <c r="D490" s="132" t="s">
        <v>17132</v>
      </c>
      <c r="E490" s="132" t="s">
        <v>17133</v>
      </c>
      <c r="F490" s="132">
        <v>20200254</v>
      </c>
      <c r="G490" s="132" t="s">
        <v>17603</v>
      </c>
      <c r="H490" s="132" t="s">
        <v>17604</v>
      </c>
      <c r="I490" s="132" t="s">
        <v>14789</v>
      </c>
      <c r="J490" s="132">
        <v>13.53</v>
      </c>
      <c r="K490" s="132">
        <v>8.56</v>
      </c>
      <c r="L490" s="132">
        <v>0.71</v>
      </c>
      <c r="M490" s="132" t="s">
        <v>17102</v>
      </c>
      <c r="N490" s="132" t="s">
        <v>17102</v>
      </c>
      <c r="O490" s="187"/>
      <c r="P490" s="187"/>
      <c r="Q490" s="187"/>
      <c r="R490" s="187"/>
      <c r="S490" s="187"/>
      <c r="T490" s="187"/>
    </row>
    <row r="491" spans="1:20" s="186" customFormat="1" ht="13.15" customHeight="1" x14ac:dyDescent="0.2">
      <c r="A491" s="186" t="s">
        <v>1285</v>
      </c>
      <c r="B491" s="132" t="s">
        <v>17068</v>
      </c>
      <c r="C491" s="132">
        <v>56007</v>
      </c>
      <c r="D491" s="132" t="s">
        <v>17132</v>
      </c>
      <c r="E491" s="132" t="s">
        <v>17133</v>
      </c>
      <c r="F491" s="132">
        <v>20200254</v>
      </c>
      <c r="G491" s="132" t="s">
        <v>17603</v>
      </c>
      <c r="H491" s="132" t="s">
        <v>17604</v>
      </c>
      <c r="I491" s="132" t="s">
        <v>14789</v>
      </c>
      <c r="J491" s="132">
        <v>8.6</v>
      </c>
      <c r="K491" s="132">
        <v>8.64</v>
      </c>
      <c r="L491" s="132">
        <v>0.43</v>
      </c>
      <c r="M491" s="132" t="s">
        <v>17102</v>
      </c>
      <c r="N491" s="132" t="s">
        <v>17102</v>
      </c>
      <c r="O491" s="187"/>
      <c r="P491" s="187"/>
      <c r="Q491" s="187"/>
      <c r="R491" s="187"/>
      <c r="S491" s="187"/>
      <c r="T491" s="187"/>
    </row>
    <row r="492" spans="1:20" s="186" customFormat="1" ht="13.15" customHeight="1" x14ac:dyDescent="0.2">
      <c r="A492" s="186" t="s">
        <v>1285</v>
      </c>
      <c r="B492" s="132" t="s">
        <v>17068</v>
      </c>
      <c r="C492" s="132">
        <v>56007</v>
      </c>
      <c r="D492" s="132" t="s">
        <v>17132</v>
      </c>
      <c r="E492" s="132" t="s">
        <v>17133</v>
      </c>
      <c r="F492" s="132">
        <v>20200254</v>
      </c>
      <c r="G492" s="132" t="s">
        <v>17603</v>
      </c>
      <c r="H492" s="132" t="s">
        <v>17604</v>
      </c>
      <c r="I492" s="132" t="s">
        <v>14789</v>
      </c>
      <c r="J492" s="132">
        <v>10.64</v>
      </c>
      <c r="K492" s="132">
        <v>8.15</v>
      </c>
      <c r="L492" s="132">
        <v>0.62</v>
      </c>
      <c r="M492" s="132" t="s">
        <v>17102</v>
      </c>
      <c r="N492" s="132" t="s">
        <v>17102</v>
      </c>
      <c r="O492" s="187"/>
      <c r="P492" s="187"/>
      <c r="Q492" s="187"/>
      <c r="R492" s="187"/>
      <c r="S492" s="187"/>
      <c r="T492" s="187"/>
    </row>
    <row r="493" spans="1:20" s="186" customFormat="1" ht="13.15" customHeight="1" x14ac:dyDescent="0.2">
      <c r="A493" s="186" t="s">
        <v>1285</v>
      </c>
      <c r="B493" s="132" t="s">
        <v>17068</v>
      </c>
      <c r="C493" s="132">
        <v>56007</v>
      </c>
      <c r="D493" s="132" t="s">
        <v>17132</v>
      </c>
      <c r="E493" s="132" t="s">
        <v>17133</v>
      </c>
      <c r="F493" s="132">
        <v>31000404</v>
      </c>
      <c r="G493" s="132" t="s">
        <v>17603</v>
      </c>
      <c r="H493" s="132" t="s">
        <v>17605</v>
      </c>
      <c r="I493" s="132" t="s">
        <v>14778</v>
      </c>
      <c r="J493" s="132">
        <v>1.4E-2</v>
      </c>
      <c r="K493" s="132">
        <v>0</v>
      </c>
      <c r="L493" s="132">
        <v>0.05</v>
      </c>
      <c r="M493" s="132" t="s">
        <v>17102</v>
      </c>
      <c r="N493" s="132" t="s">
        <v>17102</v>
      </c>
      <c r="O493" s="187"/>
      <c r="P493" s="187"/>
      <c r="Q493" s="187"/>
      <c r="R493" s="187"/>
      <c r="S493" s="187"/>
      <c r="T493" s="187"/>
    </row>
    <row r="494" spans="1:20" s="186" customFormat="1" ht="13.15" customHeight="1" x14ac:dyDescent="0.2">
      <c r="A494" s="186" t="s">
        <v>1285</v>
      </c>
      <c r="B494" s="132" t="s">
        <v>17068</v>
      </c>
      <c r="C494" s="132">
        <v>56007</v>
      </c>
      <c r="D494" s="132" t="s">
        <v>17132</v>
      </c>
      <c r="E494" s="132" t="s">
        <v>17133</v>
      </c>
      <c r="F494" s="132">
        <v>20200253</v>
      </c>
      <c r="G494" s="132" t="s">
        <v>17603</v>
      </c>
      <c r="H494" s="132" t="s">
        <v>17606</v>
      </c>
      <c r="I494" s="132" t="s">
        <v>14789</v>
      </c>
      <c r="J494" s="132">
        <v>7.0000000000000007E-2</v>
      </c>
      <c r="K494" s="132">
        <v>0.01</v>
      </c>
      <c r="L494" s="132">
        <v>0.05</v>
      </c>
      <c r="M494" s="132" t="s">
        <v>17102</v>
      </c>
      <c r="N494" s="132" t="s">
        <v>17102</v>
      </c>
      <c r="O494" s="187"/>
      <c r="P494" s="187"/>
      <c r="Q494" s="187"/>
      <c r="R494" s="187"/>
      <c r="S494" s="187"/>
      <c r="T494" s="187"/>
    </row>
    <row r="495" spans="1:20" s="186" customFormat="1" ht="13.15" customHeight="1" x14ac:dyDescent="0.2">
      <c r="A495" s="186" t="s">
        <v>1285</v>
      </c>
      <c r="B495" s="132" t="s">
        <v>17068</v>
      </c>
      <c r="C495" s="132">
        <v>56007</v>
      </c>
      <c r="D495" s="132" t="s">
        <v>17132</v>
      </c>
      <c r="E495" s="132" t="s">
        <v>17133</v>
      </c>
      <c r="F495" s="132">
        <v>40400312</v>
      </c>
      <c r="G495" s="132" t="s">
        <v>17607</v>
      </c>
      <c r="H495" s="132" t="s">
        <v>17608</v>
      </c>
      <c r="I495" s="132" t="s">
        <v>16771</v>
      </c>
      <c r="J495" s="132" t="s">
        <v>17102</v>
      </c>
      <c r="K495" s="132">
        <v>0.36</v>
      </c>
      <c r="L495" s="132" t="s">
        <v>17102</v>
      </c>
      <c r="M495" s="132" t="s">
        <v>17102</v>
      </c>
      <c r="N495" s="132" t="s">
        <v>17102</v>
      </c>
      <c r="O495" s="187"/>
      <c r="P495" s="187"/>
      <c r="Q495" s="187"/>
      <c r="R495" s="187"/>
      <c r="S495" s="187"/>
      <c r="T495" s="187"/>
    </row>
    <row r="496" spans="1:20" s="186" customFormat="1" ht="13.15" customHeight="1" x14ac:dyDescent="0.2">
      <c r="A496" s="186" t="s">
        <v>1285</v>
      </c>
      <c r="B496" s="132" t="s">
        <v>17068</v>
      </c>
      <c r="C496" s="132">
        <v>56007</v>
      </c>
      <c r="D496" s="132" t="s">
        <v>17132</v>
      </c>
      <c r="E496" s="132" t="s">
        <v>17133</v>
      </c>
      <c r="F496" s="132">
        <v>40400312</v>
      </c>
      <c r="G496" s="132" t="s">
        <v>17607</v>
      </c>
      <c r="H496" s="132" t="s">
        <v>17609</v>
      </c>
      <c r="I496" s="132" t="s">
        <v>16771</v>
      </c>
      <c r="J496" s="132" t="s">
        <v>17102</v>
      </c>
      <c r="K496" s="132">
        <v>0.14000000000000001</v>
      </c>
      <c r="L496" s="132" t="s">
        <v>17102</v>
      </c>
      <c r="M496" s="132" t="s">
        <v>17102</v>
      </c>
      <c r="N496" s="132" t="s">
        <v>17102</v>
      </c>
      <c r="O496" s="187"/>
      <c r="P496" s="187"/>
      <c r="Q496" s="187"/>
      <c r="R496" s="187"/>
      <c r="S496" s="187"/>
      <c r="T496" s="187"/>
    </row>
    <row r="497" spans="1:20" s="186" customFormat="1" ht="13.15" customHeight="1" x14ac:dyDescent="0.2">
      <c r="A497" s="186" t="s">
        <v>1285</v>
      </c>
      <c r="B497" s="132" t="s">
        <v>17068</v>
      </c>
      <c r="C497" s="132">
        <v>56007</v>
      </c>
      <c r="D497" s="132" t="s">
        <v>17132</v>
      </c>
      <c r="E497" s="132" t="s">
        <v>17133</v>
      </c>
      <c r="F497" s="132">
        <v>40400312</v>
      </c>
      <c r="G497" s="132" t="s">
        <v>17610</v>
      </c>
      <c r="H497" s="132" t="s">
        <v>17611</v>
      </c>
      <c r="I497" s="132" t="s">
        <v>16771</v>
      </c>
      <c r="J497" s="132" t="s">
        <v>17102</v>
      </c>
      <c r="K497" s="132">
        <v>5.7169999999999996</v>
      </c>
      <c r="L497" s="132" t="s">
        <v>17102</v>
      </c>
      <c r="M497" s="132" t="s">
        <v>17102</v>
      </c>
      <c r="N497" s="132" t="s">
        <v>17102</v>
      </c>
      <c r="O497" s="187"/>
      <c r="P497" s="187"/>
      <c r="Q497" s="187"/>
      <c r="R497" s="187"/>
      <c r="S497" s="187"/>
      <c r="T497" s="187"/>
    </row>
    <row r="498" spans="1:20" s="186" customFormat="1" ht="13.15" customHeight="1" x14ac:dyDescent="0.2">
      <c r="A498" s="186" t="s">
        <v>1285</v>
      </c>
      <c r="B498" s="132" t="s">
        <v>17068</v>
      </c>
      <c r="C498" s="132">
        <v>56007</v>
      </c>
      <c r="D498" s="132" t="s">
        <v>17132</v>
      </c>
      <c r="E498" s="132" t="s">
        <v>17133</v>
      </c>
      <c r="F498" s="132">
        <v>40400312</v>
      </c>
      <c r="G498" s="132" t="s">
        <v>17610</v>
      </c>
      <c r="H498" s="132" t="s">
        <v>17611</v>
      </c>
      <c r="I498" s="132" t="s">
        <v>16771</v>
      </c>
      <c r="J498" s="132" t="s">
        <v>17102</v>
      </c>
      <c r="K498" s="132">
        <v>5.7744999999999997</v>
      </c>
      <c r="L498" s="132" t="s">
        <v>17102</v>
      </c>
      <c r="M498" s="132" t="s">
        <v>17102</v>
      </c>
      <c r="N498" s="132" t="s">
        <v>17102</v>
      </c>
      <c r="O498" s="187"/>
      <c r="P498" s="187"/>
      <c r="Q498" s="187"/>
      <c r="R498" s="187"/>
      <c r="S498" s="187"/>
      <c r="T498" s="187"/>
    </row>
    <row r="499" spans="1:20" s="186" customFormat="1" ht="13.15" customHeight="1" x14ac:dyDescent="0.2">
      <c r="A499" s="186" t="s">
        <v>1285</v>
      </c>
      <c r="B499" s="132" t="s">
        <v>17068</v>
      </c>
      <c r="C499" s="132">
        <v>56007</v>
      </c>
      <c r="D499" s="132" t="s">
        <v>17132</v>
      </c>
      <c r="E499" s="132" t="s">
        <v>17133</v>
      </c>
      <c r="F499" s="132">
        <v>40400312</v>
      </c>
      <c r="G499" s="132" t="s">
        <v>17610</v>
      </c>
      <c r="H499" s="132" t="s">
        <v>17611</v>
      </c>
      <c r="I499" s="132" t="s">
        <v>16771</v>
      </c>
      <c r="J499" s="132" t="s">
        <v>17102</v>
      </c>
      <c r="K499" s="132">
        <v>43.823</v>
      </c>
      <c r="L499" s="132" t="s">
        <v>17102</v>
      </c>
      <c r="M499" s="132" t="s">
        <v>17102</v>
      </c>
      <c r="N499" s="132" t="s">
        <v>17102</v>
      </c>
      <c r="O499" s="187"/>
      <c r="P499" s="187"/>
      <c r="Q499" s="187"/>
      <c r="R499" s="187"/>
      <c r="S499" s="187"/>
      <c r="T499" s="187"/>
    </row>
    <row r="500" spans="1:20" s="186" customFormat="1" ht="13.15" customHeight="1" x14ac:dyDescent="0.2">
      <c r="A500" s="186" t="s">
        <v>1285</v>
      </c>
      <c r="B500" s="132" t="s">
        <v>17068</v>
      </c>
      <c r="C500" s="132">
        <v>56007</v>
      </c>
      <c r="D500" s="132" t="s">
        <v>17132</v>
      </c>
      <c r="E500" s="132" t="s">
        <v>17133</v>
      </c>
      <c r="F500" s="132">
        <v>40400302</v>
      </c>
      <c r="G500" s="132" t="s">
        <v>17610</v>
      </c>
      <c r="H500" s="132" t="s">
        <v>15141</v>
      </c>
      <c r="I500" s="132" t="s">
        <v>16771</v>
      </c>
      <c r="J500" s="132" t="s">
        <v>17102</v>
      </c>
      <c r="K500" s="132">
        <v>12.53</v>
      </c>
      <c r="L500" s="132" t="s">
        <v>17102</v>
      </c>
      <c r="M500" s="132" t="s">
        <v>17102</v>
      </c>
      <c r="N500" s="132" t="s">
        <v>17102</v>
      </c>
      <c r="O500" s="187"/>
      <c r="P500" s="187"/>
      <c r="Q500" s="187"/>
      <c r="R500" s="187"/>
      <c r="S500" s="187"/>
      <c r="T500" s="187"/>
    </row>
    <row r="501" spans="1:20" s="186" customFormat="1" ht="13.15" customHeight="1" x14ac:dyDescent="0.2">
      <c r="A501" s="186" t="s">
        <v>1285</v>
      </c>
      <c r="B501" s="132" t="s">
        <v>17068</v>
      </c>
      <c r="C501" s="132">
        <v>56007</v>
      </c>
      <c r="D501" s="132" t="s">
        <v>17132</v>
      </c>
      <c r="E501" s="132" t="s">
        <v>17133</v>
      </c>
      <c r="F501" s="132">
        <v>31000301</v>
      </c>
      <c r="G501" s="132" t="s">
        <v>17612</v>
      </c>
      <c r="H501" s="132" t="s">
        <v>17613</v>
      </c>
      <c r="I501" s="132" t="s">
        <v>15125</v>
      </c>
      <c r="J501" s="132" t="s">
        <v>17102</v>
      </c>
      <c r="K501" s="132">
        <v>2.12</v>
      </c>
      <c r="L501" s="132" t="s">
        <v>17102</v>
      </c>
      <c r="M501" s="132" t="s">
        <v>17102</v>
      </c>
      <c r="N501" s="132" t="s">
        <v>17102</v>
      </c>
      <c r="O501" s="187"/>
      <c r="P501" s="187"/>
      <c r="Q501" s="187"/>
      <c r="R501" s="187"/>
      <c r="S501" s="187"/>
      <c r="T501" s="187"/>
    </row>
    <row r="502" spans="1:20" s="186" customFormat="1" ht="13.15" customHeight="1" x14ac:dyDescent="0.2">
      <c r="A502" s="186" t="s">
        <v>1285</v>
      </c>
      <c r="B502" s="132" t="s">
        <v>17068</v>
      </c>
      <c r="C502" s="132">
        <v>56007</v>
      </c>
      <c r="D502" s="132" t="s">
        <v>17132</v>
      </c>
      <c r="E502" s="132" t="s">
        <v>17133</v>
      </c>
      <c r="F502" s="132">
        <v>20200253</v>
      </c>
      <c r="G502" s="132" t="s">
        <v>17612</v>
      </c>
      <c r="H502" s="132" t="s">
        <v>17614</v>
      </c>
      <c r="I502" s="132" t="s">
        <v>14789</v>
      </c>
      <c r="J502" s="132">
        <v>66.56</v>
      </c>
      <c r="K502" s="132">
        <v>4.53</v>
      </c>
      <c r="L502" s="132">
        <v>15.14</v>
      </c>
      <c r="M502" s="132" t="s">
        <v>17102</v>
      </c>
      <c r="N502" s="132" t="s">
        <v>17102</v>
      </c>
      <c r="O502" s="187"/>
      <c r="P502" s="187"/>
      <c r="Q502" s="187"/>
      <c r="R502" s="187"/>
      <c r="S502" s="187"/>
      <c r="T502" s="187"/>
    </row>
    <row r="503" spans="1:20" s="186" customFormat="1" ht="13.15" customHeight="1" x14ac:dyDescent="0.2">
      <c r="A503" s="186" t="s">
        <v>1285</v>
      </c>
      <c r="B503" s="132" t="s">
        <v>17068</v>
      </c>
      <c r="C503" s="132">
        <v>56007</v>
      </c>
      <c r="D503" s="132" t="s">
        <v>17132</v>
      </c>
      <c r="E503" s="132" t="s">
        <v>17133</v>
      </c>
      <c r="F503" s="132">
        <v>31000220</v>
      </c>
      <c r="G503" s="132" t="s">
        <v>17612</v>
      </c>
      <c r="H503" s="132" t="s">
        <v>17589</v>
      </c>
      <c r="I503" s="132" t="s">
        <v>12116</v>
      </c>
      <c r="J503" s="132" t="s">
        <v>17102</v>
      </c>
      <c r="K503" s="132">
        <v>0.13</v>
      </c>
      <c r="L503" s="132" t="s">
        <v>17102</v>
      </c>
      <c r="M503" s="132" t="s">
        <v>17102</v>
      </c>
      <c r="N503" s="132" t="s">
        <v>17102</v>
      </c>
      <c r="O503" s="187"/>
      <c r="P503" s="187"/>
      <c r="Q503" s="187"/>
      <c r="R503" s="187"/>
      <c r="S503" s="187"/>
      <c r="T503" s="187"/>
    </row>
    <row r="504" spans="1:20" s="186" customFormat="1" ht="13.15" customHeight="1" x14ac:dyDescent="0.2">
      <c r="A504" s="186" t="s">
        <v>1285</v>
      </c>
      <c r="B504" s="132" t="s">
        <v>17068</v>
      </c>
      <c r="C504" s="132">
        <v>56007</v>
      </c>
      <c r="D504" s="132" t="s">
        <v>17132</v>
      </c>
      <c r="E504" s="132" t="s">
        <v>17133</v>
      </c>
      <c r="F504" s="132">
        <v>31000302</v>
      </c>
      <c r="G504" s="132" t="s">
        <v>17612</v>
      </c>
      <c r="H504" s="132" t="s">
        <v>17615</v>
      </c>
      <c r="I504" s="132" t="s">
        <v>15125</v>
      </c>
      <c r="J504" s="132">
        <v>0.04</v>
      </c>
      <c r="K504" s="132" t="s">
        <v>17102</v>
      </c>
      <c r="L504" s="132" t="s">
        <v>17102</v>
      </c>
      <c r="M504" s="132" t="s">
        <v>17102</v>
      </c>
      <c r="N504" s="132" t="s">
        <v>17102</v>
      </c>
      <c r="O504" s="187"/>
      <c r="P504" s="187"/>
      <c r="Q504" s="187"/>
      <c r="R504" s="187"/>
      <c r="S504" s="187"/>
      <c r="T504" s="187"/>
    </row>
    <row r="505" spans="1:20" s="186" customFormat="1" ht="13.15" customHeight="1" x14ac:dyDescent="0.2">
      <c r="A505" s="186" t="s">
        <v>1285</v>
      </c>
      <c r="B505" s="132" t="s">
        <v>17068</v>
      </c>
      <c r="C505" s="132">
        <v>56007</v>
      </c>
      <c r="D505" s="132" t="s">
        <v>17132</v>
      </c>
      <c r="E505" s="132" t="s">
        <v>17133</v>
      </c>
      <c r="F505" s="132">
        <v>31000299</v>
      </c>
      <c r="G505" s="132" t="s">
        <v>17612</v>
      </c>
      <c r="H505" s="132" t="s">
        <v>17616</v>
      </c>
      <c r="I505" s="132" t="s">
        <v>7791</v>
      </c>
      <c r="J505" s="132" t="s">
        <v>17102</v>
      </c>
      <c r="K505" s="132">
        <v>0.46</v>
      </c>
      <c r="L505" s="132" t="s">
        <v>17102</v>
      </c>
      <c r="M505" s="132" t="s">
        <v>17102</v>
      </c>
      <c r="N505" s="132" t="s">
        <v>17102</v>
      </c>
      <c r="O505" s="187"/>
      <c r="P505" s="187"/>
      <c r="Q505" s="187"/>
      <c r="R505" s="187"/>
      <c r="S505" s="187"/>
      <c r="T505" s="187"/>
    </row>
    <row r="506" spans="1:20" s="186" customFormat="1" ht="13.15" customHeight="1" x14ac:dyDescent="0.2">
      <c r="A506" s="186" t="s">
        <v>1285</v>
      </c>
      <c r="B506" s="132" t="s">
        <v>17068</v>
      </c>
      <c r="C506" s="132">
        <v>56007</v>
      </c>
      <c r="D506" s="132" t="s">
        <v>17132</v>
      </c>
      <c r="E506" s="132" t="s">
        <v>17133</v>
      </c>
      <c r="F506" s="132">
        <v>31000301</v>
      </c>
      <c r="G506" s="132" t="s">
        <v>17617</v>
      </c>
      <c r="H506" s="132" t="s">
        <v>17618</v>
      </c>
      <c r="I506" s="132" t="s">
        <v>15125</v>
      </c>
      <c r="J506" s="132">
        <v>0.01</v>
      </c>
      <c r="K506" s="132">
        <v>0.35</v>
      </c>
      <c r="L506" s="132">
        <v>3.19</v>
      </c>
      <c r="M506" s="132" t="s">
        <v>17102</v>
      </c>
      <c r="N506" s="132" t="s">
        <v>17102</v>
      </c>
      <c r="O506" s="187"/>
      <c r="P506" s="187"/>
      <c r="Q506" s="187"/>
      <c r="R506" s="187"/>
      <c r="S506" s="187"/>
      <c r="T506" s="187"/>
    </row>
    <row r="507" spans="1:20" s="186" customFormat="1" ht="13.15" customHeight="1" x14ac:dyDescent="0.2">
      <c r="A507" s="186" t="s">
        <v>1285</v>
      </c>
      <c r="B507" s="132" t="s">
        <v>17068</v>
      </c>
      <c r="C507" s="132">
        <v>56007</v>
      </c>
      <c r="D507" s="132" t="s">
        <v>17132</v>
      </c>
      <c r="E507" s="132" t="s">
        <v>17133</v>
      </c>
      <c r="F507" s="132">
        <v>31000203</v>
      </c>
      <c r="G507" s="132" t="s">
        <v>17617</v>
      </c>
      <c r="H507" s="132" t="s">
        <v>17619</v>
      </c>
      <c r="I507" s="132" t="s">
        <v>14789</v>
      </c>
      <c r="J507" s="132">
        <v>29.9</v>
      </c>
      <c r="K507" s="132">
        <v>10.029999999999999</v>
      </c>
      <c r="L507" s="132">
        <v>44.84</v>
      </c>
      <c r="M507" s="132" t="s">
        <v>17102</v>
      </c>
      <c r="N507" s="132" t="s">
        <v>17102</v>
      </c>
      <c r="O507" s="187"/>
      <c r="P507" s="187"/>
      <c r="Q507" s="187"/>
      <c r="R507" s="187"/>
      <c r="S507" s="187"/>
      <c r="T507" s="187"/>
    </row>
    <row r="508" spans="1:20" s="186" customFormat="1" ht="13.15" customHeight="1" x14ac:dyDescent="0.2">
      <c r="A508" s="186" t="s">
        <v>1285</v>
      </c>
      <c r="B508" s="132" t="s">
        <v>17068</v>
      </c>
      <c r="C508" s="132">
        <v>56007</v>
      </c>
      <c r="D508" s="132" t="s">
        <v>17132</v>
      </c>
      <c r="E508" s="132" t="s">
        <v>17133</v>
      </c>
      <c r="F508" s="132">
        <v>31000203</v>
      </c>
      <c r="G508" s="132" t="s">
        <v>17617</v>
      </c>
      <c r="H508" s="132" t="s">
        <v>17620</v>
      </c>
      <c r="I508" s="132" t="s">
        <v>14789</v>
      </c>
      <c r="J508" s="132">
        <v>27.03</v>
      </c>
      <c r="K508" s="132">
        <v>9.06</v>
      </c>
      <c r="L508" s="132">
        <v>40.54</v>
      </c>
      <c r="M508" s="132" t="s">
        <v>17102</v>
      </c>
      <c r="N508" s="132" t="s">
        <v>17102</v>
      </c>
      <c r="O508" s="187"/>
      <c r="P508" s="187"/>
      <c r="Q508" s="187"/>
      <c r="R508" s="187"/>
      <c r="S508" s="187"/>
      <c r="T508" s="187"/>
    </row>
    <row r="509" spans="1:20" s="186" customFormat="1" ht="13.15" customHeight="1" x14ac:dyDescent="0.2">
      <c r="A509" s="186" t="s">
        <v>1285</v>
      </c>
      <c r="B509" s="132" t="s">
        <v>17068</v>
      </c>
      <c r="C509" s="132">
        <v>56007</v>
      </c>
      <c r="D509" s="132" t="s">
        <v>17132</v>
      </c>
      <c r="E509" s="132" t="s">
        <v>17133</v>
      </c>
      <c r="F509" s="132">
        <v>31000203</v>
      </c>
      <c r="G509" s="132" t="s">
        <v>17617</v>
      </c>
      <c r="H509" s="132" t="s">
        <v>17621</v>
      </c>
      <c r="I509" s="132" t="s">
        <v>14789</v>
      </c>
      <c r="J509" s="132">
        <v>50.68</v>
      </c>
      <c r="K509" s="132">
        <v>0.7</v>
      </c>
      <c r="L509" s="132">
        <v>50.33</v>
      </c>
      <c r="M509" s="132" t="s">
        <v>17102</v>
      </c>
      <c r="N509" s="132" t="s">
        <v>17102</v>
      </c>
      <c r="O509" s="187"/>
      <c r="P509" s="187"/>
      <c r="Q509" s="187"/>
      <c r="R509" s="187"/>
      <c r="S509" s="187"/>
      <c r="T509" s="187"/>
    </row>
    <row r="510" spans="1:20" s="186" customFormat="1" ht="13.15" customHeight="1" x14ac:dyDescent="0.2">
      <c r="A510" s="186" t="s">
        <v>1285</v>
      </c>
      <c r="B510" s="132" t="s">
        <v>17068</v>
      </c>
      <c r="C510" s="132">
        <v>56007</v>
      </c>
      <c r="D510" s="132" t="s">
        <v>17132</v>
      </c>
      <c r="E510" s="132" t="s">
        <v>17133</v>
      </c>
      <c r="F510" s="132">
        <v>31000203</v>
      </c>
      <c r="G510" s="132" t="s">
        <v>17617</v>
      </c>
      <c r="H510" s="132" t="s">
        <v>17622</v>
      </c>
      <c r="I510" s="132" t="s">
        <v>14789</v>
      </c>
      <c r="J510" s="132">
        <v>5.8</v>
      </c>
      <c r="K510" s="132">
        <v>1.87</v>
      </c>
      <c r="L510" s="132">
        <v>10.23</v>
      </c>
      <c r="M510" s="132" t="s">
        <v>17102</v>
      </c>
      <c r="N510" s="132" t="s">
        <v>17102</v>
      </c>
      <c r="O510" s="187"/>
      <c r="P510" s="187"/>
      <c r="Q510" s="187"/>
      <c r="R510" s="187"/>
      <c r="S510" s="187"/>
      <c r="T510" s="187"/>
    </row>
    <row r="511" spans="1:20" s="186" customFormat="1" ht="13.15" customHeight="1" x14ac:dyDescent="0.2">
      <c r="A511" s="186" t="s">
        <v>1285</v>
      </c>
      <c r="B511" s="132" t="s">
        <v>17068</v>
      </c>
      <c r="C511" s="132">
        <v>56007</v>
      </c>
      <c r="D511" s="132" t="s">
        <v>17132</v>
      </c>
      <c r="E511" s="132" t="s">
        <v>17133</v>
      </c>
      <c r="F511" s="132">
        <v>31000203</v>
      </c>
      <c r="G511" s="132" t="s">
        <v>17617</v>
      </c>
      <c r="H511" s="132" t="s">
        <v>17623</v>
      </c>
      <c r="I511" s="132" t="s">
        <v>14789</v>
      </c>
      <c r="J511" s="132">
        <v>4.97</v>
      </c>
      <c r="K511" s="132">
        <v>0.31</v>
      </c>
      <c r="L511" s="132">
        <v>4.97</v>
      </c>
      <c r="M511" s="132" t="s">
        <v>17102</v>
      </c>
      <c r="N511" s="132" t="s">
        <v>17102</v>
      </c>
      <c r="O511" s="187"/>
      <c r="P511" s="187"/>
      <c r="Q511" s="187"/>
      <c r="R511" s="187"/>
      <c r="S511" s="187"/>
      <c r="T511" s="187"/>
    </row>
    <row r="512" spans="1:20" s="186" customFormat="1" ht="13.15" customHeight="1" x14ac:dyDescent="0.2">
      <c r="A512" s="186" t="s">
        <v>1285</v>
      </c>
      <c r="B512" s="132" t="s">
        <v>17068</v>
      </c>
      <c r="C512" s="132">
        <v>56007</v>
      </c>
      <c r="D512" s="132" t="s">
        <v>17132</v>
      </c>
      <c r="E512" s="132" t="s">
        <v>17133</v>
      </c>
      <c r="F512" s="132">
        <v>31000205</v>
      </c>
      <c r="G512" s="132" t="s">
        <v>17617</v>
      </c>
      <c r="H512" s="132" t="s">
        <v>17624</v>
      </c>
      <c r="I512" s="132" t="s">
        <v>16289</v>
      </c>
      <c r="J512" s="132">
        <v>4.16</v>
      </c>
      <c r="K512" s="132">
        <v>3.18</v>
      </c>
      <c r="L512" s="132">
        <v>1.05</v>
      </c>
      <c r="M512" s="132" t="s">
        <v>17102</v>
      </c>
      <c r="N512" s="132" t="s">
        <v>17102</v>
      </c>
      <c r="O512" s="187"/>
      <c r="P512" s="187"/>
      <c r="Q512" s="187"/>
      <c r="R512" s="187"/>
      <c r="S512" s="187"/>
      <c r="T512" s="187"/>
    </row>
    <row r="513" spans="1:20" s="186" customFormat="1" ht="13.15" customHeight="1" x14ac:dyDescent="0.2">
      <c r="A513" s="186" t="s">
        <v>1285</v>
      </c>
      <c r="B513" s="132" t="s">
        <v>17068</v>
      </c>
      <c r="C513" s="132">
        <v>56007</v>
      </c>
      <c r="D513" s="132" t="s">
        <v>17132</v>
      </c>
      <c r="E513" s="132" t="s">
        <v>17133</v>
      </c>
      <c r="F513" s="132">
        <v>31000205</v>
      </c>
      <c r="G513" s="132" t="s">
        <v>17617</v>
      </c>
      <c r="H513" s="132" t="s">
        <v>17625</v>
      </c>
      <c r="I513" s="132" t="s">
        <v>16289</v>
      </c>
      <c r="J513" s="132">
        <v>22.65</v>
      </c>
      <c r="K513" s="132">
        <v>17.64</v>
      </c>
      <c r="L513" s="132">
        <v>5.68</v>
      </c>
      <c r="M513" s="132" t="s">
        <v>17102</v>
      </c>
      <c r="N513" s="132" t="s">
        <v>17102</v>
      </c>
      <c r="O513" s="187"/>
      <c r="P513" s="187"/>
      <c r="Q513" s="187"/>
      <c r="R513" s="187"/>
      <c r="S513" s="187"/>
      <c r="T513" s="187"/>
    </row>
    <row r="514" spans="1:20" s="186" customFormat="1" ht="13.15" customHeight="1" x14ac:dyDescent="0.2">
      <c r="A514" s="186" t="s">
        <v>1285</v>
      </c>
      <c r="B514" s="132" t="s">
        <v>17068</v>
      </c>
      <c r="C514" s="132">
        <v>56007</v>
      </c>
      <c r="D514" s="132" t="s">
        <v>17132</v>
      </c>
      <c r="E514" s="132" t="s">
        <v>17133</v>
      </c>
      <c r="F514" s="132">
        <v>31000404</v>
      </c>
      <c r="G514" s="132" t="s">
        <v>17617</v>
      </c>
      <c r="H514" s="132" t="s">
        <v>17626</v>
      </c>
      <c r="I514" s="132" t="s">
        <v>14778</v>
      </c>
      <c r="J514" s="132">
        <v>0</v>
      </c>
      <c r="K514" s="132">
        <v>0.24</v>
      </c>
      <c r="L514" s="132">
        <v>3.03</v>
      </c>
      <c r="M514" s="132" t="s">
        <v>17102</v>
      </c>
      <c r="N514" s="132" t="s">
        <v>17102</v>
      </c>
      <c r="O514" s="187"/>
      <c r="P514" s="187"/>
      <c r="Q514" s="187"/>
      <c r="R514" s="187"/>
      <c r="S514" s="187"/>
      <c r="T514" s="187"/>
    </row>
    <row r="515" spans="1:20" s="186" customFormat="1" ht="13.15" customHeight="1" x14ac:dyDescent="0.2">
      <c r="A515" s="186" t="s">
        <v>1285</v>
      </c>
      <c r="B515" s="132" t="s">
        <v>17068</v>
      </c>
      <c r="C515" s="132">
        <v>56007</v>
      </c>
      <c r="D515" s="132" t="s">
        <v>17132</v>
      </c>
      <c r="E515" s="132" t="s">
        <v>17133</v>
      </c>
      <c r="F515" s="132">
        <v>31000404</v>
      </c>
      <c r="G515" s="132" t="s">
        <v>17617</v>
      </c>
      <c r="H515" s="132" t="s">
        <v>17627</v>
      </c>
      <c r="I515" s="132" t="s">
        <v>14778</v>
      </c>
      <c r="J515" s="132">
        <v>0</v>
      </c>
      <c r="K515" s="132">
        <v>0.15</v>
      </c>
      <c r="L515" s="132">
        <v>1.91</v>
      </c>
      <c r="M515" s="132" t="s">
        <v>17102</v>
      </c>
      <c r="N515" s="132" t="s">
        <v>17102</v>
      </c>
      <c r="O515" s="187"/>
      <c r="P515" s="187"/>
      <c r="Q515" s="187"/>
      <c r="R515" s="187"/>
      <c r="S515" s="187"/>
      <c r="T515" s="187"/>
    </row>
    <row r="516" spans="1:20" s="186" customFormat="1" ht="13.15" customHeight="1" x14ac:dyDescent="0.2">
      <c r="A516" s="186" t="s">
        <v>1285</v>
      </c>
      <c r="B516" s="132" t="s">
        <v>17068</v>
      </c>
      <c r="C516" s="132">
        <v>56007</v>
      </c>
      <c r="D516" s="132" t="s">
        <v>17132</v>
      </c>
      <c r="E516" s="132" t="s">
        <v>17133</v>
      </c>
      <c r="F516" s="132">
        <v>31000203</v>
      </c>
      <c r="G516" s="132" t="s">
        <v>17617</v>
      </c>
      <c r="H516" s="132" t="s">
        <v>17628</v>
      </c>
      <c r="I516" s="132" t="s">
        <v>14789</v>
      </c>
      <c r="J516" s="132">
        <v>28.86</v>
      </c>
      <c r="K516" s="132">
        <v>0.56000000000000005</v>
      </c>
      <c r="L516" s="132">
        <v>51.1</v>
      </c>
      <c r="M516" s="132" t="s">
        <v>17102</v>
      </c>
      <c r="N516" s="132" t="s">
        <v>17102</v>
      </c>
      <c r="O516" s="187"/>
      <c r="P516" s="187"/>
      <c r="Q516" s="187"/>
      <c r="R516" s="187"/>
      <c r="S516" s="187"/>
      <c r="T516" s="187"/>
    </row>
    <row r="517" spans="1:20" s="186" customFormat="1" ht="13.15" customHeight="1" x14ac:dyDescent="0.2">
      <c r="A517" s="186" t="s">
        <v>1285</v>
      </c>
      <c r="B517" s="132" t="s">
        <v>17068</v>
      </c>
      <c r="C517" s="132">
        <v>56007</v>
      </c>
      <c r="D517" s="132" t="s">
        <v>17132</v>
      </c>
      <c r="E517" s="132" t="s">
        <v>17133</v>
      </c>
      <c r="F517" s="132">
        <v>31000203</v>
      </c>
      <c r="G517" s="132" t="s">
        <v>17617</v>
      </c>
      <c r="H517" s="132" t="s">
        <v>17629</v>
      </c>
      <c r="I517" s="132" t="s">
        <v>14789</v>
      </c>
      <c r="J517" s="132">
        <v>16.43</v>
      </c>
      <c r="K517" s="132">
        <v>0.7</v>
      </c>
      <c r="L517" s="132">
        <v>6.06</v>
      </c>
      <c r="M517" s="132" t="s">
        <v>17102</v>
      </c>
      <c r="N517" s="132" t="s">
        <v>17102</v>
      </c>
      <c r="O517" s="187"/>
      <c r="P517" s="187"/>
      <c r="Q517" s="187"/>
      <c r="R517" s="187"/>
      <c r="S517" s="187"/>
      <c r="T517" s="187"/>
    </row>
    <row r="518" spans="1:20" s="186" customFormat="1" ht="13.15" customHeight="1" x14ac:dyDescent="0.2">
      <c r="A518" s="186" t="s">
        <v>1285</v>
      </c>
      <c r="B518" s="132" t="s">
        <v>17068</v>
      </c>
      <c r="C518" s="132">
        <v>56007</v>
      </c>
      <c r="D518" s="132" t="s">
        <v>17132</v>
      </c>
      <c r="E518" s="132" t="s">
        <v>17133</v>
      </c>
      <c r="F518" s="132">
        <v>31000203</v>
      </c>
      <c r="G518" s="132" t="s">
        <v>17617</v>
      </c>
      <c r="H518" s="132" t="s">
        <v>17630</v>
      </c>
      <c r="I518" s="132" t="s">
        <v>14789</v>
      </c>
      <c r="J518" s="132">
        <v>42.17</v>
      </c>
      <c r="K518" s="132">
        <v>1.2</v>
      </c>
      <c r="L518" s="132">
        <v>51.29</v>
      </c>
      <c r="M518" s="132" t="s">
        <v>17102</v>
      </c>
      <c r="N518" s="132" t="s">
        <v>17102</v>
      </c>
      <c r="O518" s="187"/>
      <c r="P518" s="187"/>
      <c r="Q518" s="187"/>
      <c r="R518" s="187"/>
      <c r="S518" s="187"/>
      <c r="T518" s="187"/>
    </row>
    <row r="519" spans="1:20" s="186" customFormat="1" ht="13.15" customHeight="1" x14ac:dyDescent="0.2">
      <c r="A519" s="186" t="s">
        <v>1285</v>
      </c>
      <c r="B519" s="132" t="s">
        <v>17068</v>
      </c>
      <c r="C519" s="132">
        <v>56007</v>
      </c>
      <c r="D519" s="132" t="s">
        <v>17132</v>
      </c>
      <c r="E519" s="132" t="s">
        <v>17133</v>
      </c>
      <c r="F519" s="132">
        <v>31000203</v>
      </c>
      <c r="G519" s="132" t="s">
        <v>17617</v>
      </c>
      <c r="H519" s="132" t="s">
        <v>17631</v>
      </c>
      <c r="I519" s="132" t="s">
        <v>14789</v>
      </c>
      <c r="J519" s="132">
        <v>24.25</v>
      </c>
      <c r="K519" s="132">
        <v>0.3</v>
      </c>
      <c r="L519" s="132">
        <v>4.2300000000000004</v>
      </c>
      <c r="M519" s="132" t="s">
        <v>17102</v>
      </c>
      <c r="N519" s="132" t="s">
        <v>17102</v>
      </c>
      <c r="O519" s="187"/>
      <c r="P519" s="187"/>
      <c r="Q519" s="187"/>
      <c r="R519" s="187"/>
      <c r="S519" s="187"/>
      <c r="T519" s="187"/>
    </row>
    <row r="520" spans="1:20" s="186" customFormat="1" ht="13.15" customHeight="1" x14ac:dyDescent="0.2">
      <c r="A520" s="186" t="s">
        <v>1285</v>
      </c>
      <c r="B520" s="132" t="s">
        <v>17068</v>
      </c>
      <c r="C520" s="132">
        <v>56007</v>
      </c>
      <c r="D520" s="132" t="s">
        <v>17132</v>
      </c>
      <c r="E520" s="132" t="s">
        <v>17133</v>
      </c>
      <c r="F520" s="132">
        <v>31000203</v>
      </c>
      <c r="G520" s="132" t="s">
        <v>17617</v>
      </c>
      <c r="H520" s="132" t="s">
        <v>17632</v>
      </c>
      <c r="I520" s="132" t="s">
        <v>14789</v>
      </c>
      <c r="J520" s="132">
        <v>25.33</v>
      </c>
      <c r="K520" s="132">
        <v>0.31</v>
      </c>
      <c r="L520" s="132">
        <v>1.91</v>
      </c>
      <c r="M520" s="132" t="s">
        <v>17102</v>
      </c>
      <c r="N520" s="132" t="s">
        <v>17102</v>
      </c>
      <c r="O520" s="187"/>
      <c r="P520" s="187"/>
      <c r="Q520" s="187"/>
      <c r="R520" s="187"/>
      <c r="S520" s="187"/>
      <c r="T520" s="187"/>
    </row>
    <row r="521" spans="1:20" s="186" customFormat="1" ht="13.15" customHeight="1" x14ac:dyDescent="0.2">
      <c r="A521" s="186" t="s">
        <v>1285</v>
      </c>
      <c r="B521" s="132" t="s">
        <v>17068</v>
      </c>
      <c r="C521" s="132">
        <v>56007</v>
      </c>
      <c r="D521" s="132" t="s">
        <v>17132</v>
      </c>
      <c r="E521" s="132" t="s">
        <v>17133</v>
      </c>
      <c r="F521" s="132">
        <v>31000404</v>
      </c>
      <c r="G521" s="132" t="s">
        <v>17617</v>
      </c>
      <c r="H521" s="132" t="s">
        <v>17633</v>
      </c>
      <c r="I521" s="132" t="s">
        <v>14778</v>
      </c>
      <c r="J521" s="132" t="s">
        <v>17102</v>
      </c>
      <c r="K521" s="132">
        <v>0.18</v>
      </c>
      <c r="L521" s="132">
        <v>2.31</v>
      </c>
      <c r="M521" s="132" t="s">
        <v>17102</v>
      </c>
      <c r="N521" s="132" t="s">
        <v>17102</v>
      </c>
      <c r="O521" s="187"/>
      <c r="P521" s="187"/>
      <c r="Q521" s="187"/>
      <c r="R521" s="187"/>
      <c r="S521" s="187"/>
      <c r="T521" s="187"/>
    </row>
    <row r="522" spans="1:20" s="186" customFormat="1" ht="13.15" customHeight="1" x14ac:dyDescent="0.2">
      <c r="A522" s="186" t="s">
        <v>1285</v>
      </c>
      <c r="B522" s="132" t="s">
        <v>17068</v>
      </c>
      <c r="C522" s="132">
        <v>56007</v>
      </c>
      <c r="D522" s="132" t="s">
        <v>17132</v>
      </c>
      <c r="E522" s="132" t="s">
        <v>17133</v>
      </c>
      <c r="F522" s="132">
        <v>31000404</v>
      </c>
      <c r="G522" s="132" t="s">
        <v>17617</v>
      </c>
      <c r="H522" s="132" t="s">
        <v>17634</v>
      </c>
      <c r="I522" s="132" t="s">
        <v>14778</v>
      </c>
      <c r="J522" s="132">
        <v>9.9600000000000009</v>
      </c>
      <c r="K522" s="132">
        <v>1.26</v>
      </c>
      <c r="L522" s="132">
        <v>9.1</v>
      </c>
      <c r="M522" s="132" t="s">
        <v>17102</v>
      </c>
      <c r="N522" s="132" t="s">
        <v>17102</v>
      </c>
      <c r="O522" s="187"/>
      <c r="P522" s="187"/>
      <c r="Q522" s="187"/>
      <c r="R522" s="187"/>
      <c r="S522" s="187"/>
      <c r="T522" s="187"/>
    </row>
    <row r="523" spans="1:20" s="186" customFormat="1" ht="13.15" customHeight="1" x14ac:dyDescent="0.2">
      <c r="A523" s="186" t="s">
        <v>1285</v>
      </c>
      <c r="B523" s="132" t="s">
        <v>17068</v>
      </c>
      <c r="C523" s="132">
        <v>56007</v>
      </c>
      <c r="D523" s="132" t="s">
        <v>17132</v>
      </c>
      <c r="E523" s="132" t="s">
        <v>17133</v>
      </c>
      <c r="F523" s="132">
        <v>31000203</v>
      </c>
      <c r="G523" s="132" t="s">
        <v>17617</v>
      </c>
      <c r="H523" s="132" t="s">
        <v>17635</v>
      </c>
      <c r="I523" s="132" t="s">
        <v>14789</v>
      </c>
      <c r="J523" s="132">
        <v>12.46</v>
      </c>
      <c r="K523" s="132">
        <v>6.89</v>
      </c>
      <c r="L523" s="132">
        <v>2.2400000000000002</v>
      </c>
      <c r="M523" s="132" t="s">
        <v>17102</v>
      </c>
      <c r="N523" s="132" t="s">
        <v>17102</v>
      </c>
      <c r="O523" s="187"/>
      <c r="P523" s="187"/>
      <c r="Q523" s="187"/>
      <c r="R523" s="187"/>
      <c r="S523" s="187"/>
      <c r="T523" s="187"/>
    </row>
    <row r="524" spans="1:20" s="186" customFormat="1" ht="13.15" customHeight="1" x14ac:dyDescent="0.2">
      <c r="A524" s="186" t="s">
        <v>1285</v>
      </c>
      <c r="B524" s="132" t="s">
        <v>17068</v>
      </c>
      <c r="C524" s="132">
        <v>56007</v>
      </c>
      <c r="D524" s="132" t="s">
        <v>17132</v>
      </c>
      <c r="E524" s="132" t="s">
        <v>17133</v>
      </c>
      <c r="F524" s="132">
        <v>31000305</v>
      </c>
      <c r="G524" s="132" t="s">
        <v>17617</v>
      </c>
      <c r="H524" s="132" t="s">
        <v>17636</v>
      </c>
      <c r="I524" s="132" t="s">
        <v>17061</v>
      </c>
      <c r="J524" s="132" t="s">
        <v>17102</v>
      </c>
      <c r="K524" s="132">
        <v>3.93</v>
      </c>
      <c r="L524" s="132" t="s">
        <v>17102</v>
      </c>
      <c r="M524" s="132" t="s">
        <v>17102</v>
      </c>
      <c r="N524" s="132" t="s">
        <v>17102</v>
      </c>
      <c r="O524" s="187"/>
      <c r="P524" s="187"/>
      <c r="Q524" s="187"/>
      <c r="R524" s="187"/>
      <c r="S524" s="187"/>
      <c r="T524" s="187"/>
    </row>
    <row r="525" spans="1:20" s="186" customFormat="1" ht="13.15" customHeight="1" x14ac:dyDescent="0.2">
      <c r="A525" s="186" t="s">
        <v>1285</v>
      </c>
      <c r="B525" s="132" t="s">
        <v>17068</v>
      </c>
      <c r="C525" s="132">
        <v>56007</v>
      </c>
      <c r="D525" s="132" t="s">
        <v>17132</v>
      </c>
      <c r="E525" s="132" t="s">
        <v>17133</v>
      </c>
      <c r="F525" s="132">
        <v>31000305</v>
      </c>
      <c r="G525" s="132" t="s">
        <v>17617</v>
      </c>
      <c r="H525" s="132" t="s">
        <v>17637</v>
      </c>
      <c r="I525" s="132" t="s">
        <v>17061</v>
      </c>
      <c r="J525" s="132" t="s">
        <v>17102</v>
      </c>
      <c r="K525" s="132">
        <v>3.93</v>
      </c>
      <c r="L525" s="132" t="s">
        <v>17102</v>
      </c>
      <c r="M525" s="132" t="s">
        <v>17102</v>
      </c>
      <c r="N525" s="132" t="s">
        <v>17102</v>
      </c>
      <c r="O525" s="187"/>
      <c r="P525" s="187"/>
      <c r="Q525" s="187"/>
      <c r="R525" s="187"/>
      <c r="S525" s="187"/>
      <c r="T525" s="187"/>
    </row>
    <row r="526" spans="1:20" s="186" customFormat="1" ht="13.15" customHeight="1" x14ac:dyDescent="0.2">
      <c r="A526" s="186" t="s">
        <v>1285</v>
      </c>
      <c r="B526" s="132" t="s">
        <v>17068</v>
      </c>
      <c r="C526" s="132">
        <v>56007</v>
      </c>
      <c r="D526" s="132" t="s">
        <v>17132</v>
      </c>
      <c r="E526" s="132" t="s">
        <v>17133</v>
      </c>
      <c r="F526" s="132">
        <v>31088811</v>
      </c>
      <c r="G526" s="132" t="s">
        <v>17617</v>
      </c>
      <c r="H526" s="132" t="s">
        <v>17638</v>
      </c>
      <c r="I526" s="132" t="s">
        <v>12116</v>
      </c>
      <c r="J526" s="132" t="s">
        <v>17102</v>
      </c>
      <c r="K526" s="132">
        <v>16.850000000000001</v>
      </c>
      <c r="L526" s="132" t="s">
        <v>17102</v>
      </c>
      <c r="M526" s="132" t="s">
        <v>17102</v>
      </c>
      <c r="N526" s="132" t="s">
        <v>17102</v>
      </c>
      <c r="O526" s="187"/>
      <c r="P526" s="187"/>
      <c r="Q526" s="187"/>
      <c r="R526" s="187"/>
      <c r="S526" s="187"/>
      <c r="T526" s="187"/>
    </row>
    <row r="527" spans="1:20" s="186" customFormat="1" ht="13.15" customHeight="1" x14ac:dyDescent="0.2">
      <c r="A527" s="186" t="s">
        <v>1285</v>
      </c>
      <c r="B527" s="132" t="s">
        <v>17068</v>
      </c>
      <c r="C527" s="132">
        <v>56001</v>
      </c>
      <c r="D527" s="132" t="s">
        <v>17193</v>
      </c>
      <c r="E527" s="132" t="s">
        <v>17194</v>
      </c>
      <c r="F527" s="132">
        <v>20200253</v>
      </c>
      <c r="G527" s="132" t="s">
        <v>17639</v>
      </c>
      <c r="H527" s="132" t="s">
        <v>17640</v>
      </c>
      <c r="I527" s="132" t="s">
        <v>14789</v>
      </c>
      <c r="J527" s="132">
        <v>205</v>
      </c>
      <c r="K527" s="132">
        <v>6.3</v>
      </c>
      <c r="L527" s="132">
        <v>32</v>
      </c>
      <c r="M527" s="132" t="s">
        <v>17102</v>
      </c>
      <c r="N527" s="132">
        <v>1.6</v>
      </c>
      <c r="O527" s="187"/>
      <c r="P527" s="187"/>
      <c r="Q527" s="187"/>
      <c r="R527" s="187"/>
      <c r="S527" s="187"/>
      <c r="T527" s="187"/>
    </row>
    <row r="528" spans="1:20" s="186" customFormat="1" ht="13.15" customHeight="1" x14ac:dyDescent="0.2">
      <c r="A528" s="186" t="s">
        <v>1285</v>
      </c>
      <c r="B528" s="132" t="s">
        <v>17068</v>
      </c>
      <c r="C528" s="132">
        <v>56001</v>
      </c>
      <c r="D528" s="132" t="s">
        <v>17193</v>
      </c>
      <c r="E528" s="132" t="s">
        <v>17194</v>
      </c>
      <c r="F528" s="132">
        <v>20200253</v>
      </c>
      <c r="G528" s="132" t="s">
        <v>17639</v>
      </c>
      <c r="H528" s="132" t="s">
        <v>17640</v>
      </c>
      <c r="I528" s="132" t="s">
        <v>14789</v>
      </c>
      <c r="J528" s="132">
        <v>42.1</v>
      </c>
      <c r="K528" s="132">
        <v>10.1</v>
      </c>
      <c r="L528" s="132">
        <v>7.5</v>
      </c>
      <c r="M528" s="132" t="s">
        <v>17102</v>
      </c>
      <c r="N528" s="132">
        <v>1.3</v>
      </c>
      <c r="O528" s="187"/>
      <c r="P528" s="187"/>
      <c r="Q528" s="187"/>
      <c r="R528" s="187"/>
      <c r="S528" s="187"/>
      <c r="T528" s="187"/>
    </row>
    <row r="529" spans="1:20" s="186" customFormat="1" ht="13.15" customHeight="1" x14ac:dyDescent="0.2">
      <c r="A529" s="186" t="s">
        <v>1285</v>
      </c>
      <c r="B529" s="132" t="s">
        <v>17068</v>
      </c>
      <c r="C529" s="132">
        <v>56001</v>
      </c>
      <c r="D529" s="132" t="s">
        <v>17193</v>
      </c>
      <c r="E529" s="132" t="s">
        <v>17194</v>
      </c>
      <c r="F529" s="132">
        <v>20200253</v>
      </c>
      <c r="G529" s="132" t="s">
        <v>17639</v>
      </c>
      <c r="H529" s="132" t="s">
        <v>17640</v>
      </c>
      <c r="I529" s="132" t="s">
        <v>14789</v>
      </c>
      <c r="J529" s="132">
        <v>162.69999999999999</v>
      </c>
      <c r="K529" s="132">
        <v>5</v>
      </c>
      <c r="L529" s="132">
        <v>25.4</v>
      </c>
      <c r="M529" s="132" t="s">
        <v>17102</v>
      </c>
      <c r="N529" s="132">
        <v>1.3</v>
      </c>
      <c r="O529" s="187"/>
      <c r="P529" s="187"/>
      <c r="Q529" s="187"/>
      <c r="R529" s="187"/>
      <c r="S529" s="187"/>
      <c r="T529" s="187"/>
    </row>
    <row r="530" spans="1:20" s="186" customFormat="1" ht="13.15" customHeight="1" x14ac:dyDescent="0.2">
      <c r="A530" s="186" t="s">
        <v>1285</v>
      </c>
      <c r="B530" s="132" t="s">
        <v>17068</v>
      </c>
      <c r="C530" s="132">
        <v>56001</v>
      </c>
      <c r="D530" s="132" t="s">
        <v>17193</v>
      </c>
      <c r="E530" s="132" t="s">
        <v>17194</v>
      </c>
      <c r="F530" s="132">
        <v>20200253</v>
      </c>
      <c r="G530" s="132" t="s">
        <v>17639</v>
      </c>
      <c r="H530" s="132" t="s">
        <v>17640</v>
      </c>
      <c r="I530" s="132" t="s">
        <v>14789</v>
      </c>
      <c r="J530" s="132">
        <v>104.2</v>
      </c>
      <c r="K530" s="132">
        <v>3.8</v>
      </c>
      <c r="L530" s="132">
        <v>13.3</v>
      </c>
      <c r="M530" s="132" t="s">
        <v>17102</v>
      </c>
      <c r="N530" s="132">
        <v>1.2</v>
      </c>
      <c r="O530" s="187"/>
      <c r="P530" s="187"/>
      <c r="Q530" s="187"/>
      <c r="R530" s="187"/>
      <c r="S530" s="187"/>
      <c r="T530" s="187"/>
    </row>
    <row r="531" spans="1:20" s="186" customFormat="1" ht="13.15" customHeight="1" x14ac:dyDescent="0.2">
      <c r="A531" s="186" t="s">
        <v>1285</v>
      </c>
      <c r="B531" s="132" t="s">
        <v>17068</v>
      </c>
      <c r="C531" s="132">
        <v>56001</v>
      </c>
      <c r="D531" s="132" t="s">
        <v>17193</v>
      </c>
      <c r="E531" s="132" t="s">
        <v>17194</v>
      </c>
      <c r="F531" s="132">
        <v>20200201</v>
      </c>
      <c r="G531" s="132" t="s">
        <v>17639</v>
      </c>
      <c r="H531" s="132" t="s">
        <v>17641</v>
      </c>
      <c r="I531" s="132" t="s">
        <v>14789</v>
      </c>
      <c r="J531" s="132">
        <v>63</v>
      </c>
      <c r="K531" s="132">
        <v>5.7</v>
      </c>
      <c r="L531" s="132">
        <v>1.5</v>
      </c>
      <c r="M531" s="132">
        <v>0.5</v>
      </c>
      <c r="N531" s="132">
        <v>1</v>
      </c>
      <c r="O531" s="187"/>
      <c r="P531" s="187"/>
      <c r="Q531" s="187"/>
      <c r="R531" s="187"/>
      <c r="S531" s="187"/>
      <c r="T531" s="187"/>
    </row>
    <row r="532" spans="1:20" s="186" customFormat="1" ht="13.15" customHeight="1" x14ac:dyDescent="0.2">
      <c r="A532" s="186" t="s">
        <v>1285</v>
      </c>
      <c r="B532" s="132" t="s">
        <v>17068</v>
      </c>
      <c r="C532" s="132">
        <v>56001</v>
      </c>
      <c r="D532" s="132" t="s">
        <v>17193</v>
      </c>
      <c r="E532" s="132" t="s">
        <v>17194</v>
      </c>
      <c r="F532" s="132">
        <v>20200201</v>
      </c>
      <c r="G532" s="132" t="s">
        <v>17639</v>
      </c>
      <c r="H532" s="132" t="s">
        <v>17641</v>
      </c>
      <c r="I532" s="132" t="s">
        <v>14789</v>
      </c>
      <c r="J532" s="132">
        <v>74.2</v>
      </c>
      <c r="K532" s="132">
        <v>5.7</v>
      </c>
      <c r="L532" s="132">
        <v>2</v>
      </c>
      <c r="M532" s="132">
        <v>0.5</v>
      </c>
      <c r="N532" s="132">
        <v>1</v>
      </c>
      <c r="O532" s="187"/>
      <c r="P532" s="187"/>
      <c r="Q532" s="187"/>
      <c r="R532" s="187"/>
      <c r="S532" s="187"/>
      <c r="T532" s="187"/>
    </row>
    <row r="533" spans="1:20" s="186" customFormat="1" ht="13.15" customHeight="1" x14ac:dyDescent="0.2">
      <c r="A533" s="186" t="s">
        <v>1285</v>
      </c>
      <c r="B533" s="132" t="s">
        <v>17068</v>
      </c>
      <c r="C533" s="132">
        <v>56001</v>
      </c>
      <c r="D533" s="132" t="s">
        <v>17193</v>
      </c>
      <c r="E533" s="132" t="s">
        <v>17194</v>
      </c>
      <c r="F533" s="132">
        <v>31000220</v>
      </c>
      <c r="G533" s="132" t="s">
        <v>17639</v>
      </c>
      <c r="H533" s="132" t="s">
        <v>15141</v>
      </c>
      <c r="I533" s="132" t="s">
        <v>12116</v>
      </c>
      <c r="J533" s="132" t="s">
        <v>17102</v>
      </c>
      <c r="K533" s="132" t="s">
        <v>17102</v>
      </c>
      <c r="L533" s="132" t="s">
        <v>17102</v>
      </c>
      <c r="M533" s="132" t="s">
        <v>17102</v>
      </c>
      <c r="N533" s="132">
        <v>0.3</v>
      </c>
      <c r="O533" s="187"/>
      <c r="P533" s="187"/>
      <c r="Q533" s="187"/>
      <c r="R533" s="187"/>
      <c r="S533" s="187"/>
      <c r="T533" s="187"/>
    </row>
    <row r="534" spans="1:20" s="186" customFormat="1" ht="13.15" customHeight="1" x14ac:dyDescent="0.2">
      <c r="A534" s="186" t="s">
        <v>1285</v>
      </c>
      <c r="B534" s="132" t="s">
        <v>17068</v>
      </c>
      <c r="C534" s="132">
        <v>56001</v>
      </c>
      <c r="D534" s="132" t="s">
        <v>17193</v>
      </c>
      <c r="E534" s="132" t="s">
        <v>17194</v>
      </c>
      <c r="F534" s="132">
        <v>10500106</v>
      </c>
      <c r="G534" s="132" t="s">
        <v>17639</v>
      </c>
      <c r="H534" s="132" t="s">
        <v>17642</v>
      </c>
      <c r="I534" s="132" t="s">
        <v>14778</v>
      </c>
      <c r="J534" s="132">
        <v>1.8</v>
      </c>
      <c r="K534" s="132" t="s">
        <v>17102</v>
      </c>
      <c r="L534" s="132">
        <v>1.5</v>
      </c>
      <c r="M534" s="132" t="s">
        <v>17102</v>
      </c>
      <c r="N534" s="132" t="s">
        <v>17102</v>
      </c>
      <c r="O534" s="187"/>
      <c r="P534" s="187"/>
      <c r="Q534" s="187"/>
      <c r="R534" s="187"/>
      <c r="S534" s="187"/>
      <c r="T534" s="187"/>
    </row>
    <row r="535" spans="1:20" s="186" customFormat="1" ht="13.15" customHeight="1" x14ac:dyDescent="0.2">
      <c r="A535" s="186" t="s">
        <v>1285</v>
      </c>
      <c r="B535" s="132" t="s">
        <v>17068</v>
      </c>
      <c r="C535" s="132">
        <v>56037</v>
      </c>
      <c r="D535" s="132" t="s">
        <v>17092</v>
      </c>
      <c r="E535" s="132" t="s">
        <v>17093</v>
      </c>
      <c r="F535" s="132">
        <v>31000227</v>
      </c>
      <c r="G535" s="132" t="s">
        <v>17643</v>
      </c>
      <c r="H535" s="132" t="s">
        <v>17644</v>
      </c>
      <c r="I535" s="132" t="s">
        <v>15125</v>
      </c>
      <c r="J535" s="132">
        <v>0.438</v>
      </c>
      <c r="K535" s="132">
        <v>1.3140000000000001</v>
      </c>
      <c r="L535" s="132">
        <v>0.438</v>
      </c>
      <c r="M535" s="132" t="s">
        <v>17102</v>
      </c>
      <c r="N535" s="132" t="s">
        <v>17102</v>
      </c>
      <c r="O535" s="187"/>
      <c r="P535" s="187"/>
      <c r="Q535" s="187"/>
      <c r="R535" s="187"/>
      <c r="S535" s="187"/>
      <c r="T535" s="187"/>
    </row>
    <row r="536" spans="1:20" s="186" customFormat="1" ht="13.15" customHeight="1" x14ac:dyDescent="0.2">
      <c r="A536" s="186" t="s">
        <v>1285</v>
      </c>
      <c r="B536" s="132" t="s">
        <v>17068</v>
      </c>
      <c r="C536" s="132">
        <v>56037</v>
      </c>
      <c r="D536" s="132" t="s">
        <v>17092</v>
      </c>
      <c r="E536" s="132" t="s">
        <v>17093</v>
      </c>
      <c r="F536" s="132">
        <v>31000227</v>
      </c>
      <c r="G536" s="132" t="s">
        <v>17643</v>
      </c>
      <c r="H536" s="132" t="s">
        <v>17645</v>
      </c>
      <c r="I536" s="132" t="s">
        <v>15125</v>
      </c>
      <c r="J536" s="132">
        <v>0.438</v>
      </c>
      <c r="K536" s="132">
        <v>0.876</v>
      </c>
      <c r="L536" s="132">
        <v>0.438</v>
      </c>
      <c r="M536" s="132" t="s">
        <v>17102</v>
      </c>
      <c r="N536" s="132" t="s">
        <v>17102</v>
      </c>
      <c r="O536" s="187"/>
      <c r="P536" s="187"/>
      <c r="Q536" s="187"/>
      <c r="R536" s="187"/>
      <c r="S536" s="187"/>
      <c r="T536" s="187"/>
    </row>
    <row r="537" spans="1:20" s="186" customFormat="1" ht="13.15" customHeight="1" x14ac:dyDescent="0.2">
      <c r="A537" s="186" t="s">
        <v>1285</v>
      </c>
      <c r="B537" s="132" t="s">
        <v>17068</v>
      </c>
      <c r="C537" s="132">
        <v>56037</v>
      </c>
      <c r="D537" s="132" t="s">
        <v>17092</v>
      </c>
      <c r="E537" s="132" t="s">
        <v>17093</v>
      </c>
      <c r="F537" s="132">
        <v>10201002</v>
      </c>
      <c r="G537" s="132" t="s">
        <v>17646</v>
      </c>
      <c r="H537" s="132" t="s">
        <v>17647</v>
      </c>
      <c r="I537" s="132" t="s">
        <v>14778</v>
      </c>
      <c r="J537" s="132">
        <v>3.0659999999999998</v>
      </c>
      <c r="K537" s="132">
        <v>0.438</v>
      </c>
      <c r="L537" s="132">
        <v>2.6280000000000001</v>
      </c>
      <c r="M537" s="132" t="s">
        <v>17102</v>
      </c>
      <c r="N537" s="132" t="s">
        <v>17102</v>
      </c>
      <c r="O537" s="187"/>
      <c r="P537" s="187"/>
      <c r="Q537" s="187"/>
      <c r="R537" s="187"/>
      <c r="S537" s="187"/>
      <c r="T537" s="187"/>
    </row>
    <row r="538" spans="1:20" s="186" customFormat="1" ht="13.15" customHeight="1" x14ac:dyDescent="0.2">
      <c r="A538" s="186" t="s">
        <v>1285</v>
      </c>
      <c r="B538" s="132" t="s">
        <v>17068</v>
      </c>
      <c r="C538" s="132">
        <v>56037</v>
      </c>
      <c r="D538" s="132" t="s">
        <v>17092</v>
      </c>
      <c r="E538" s="132" t="s">
        <v>17093</v>
      </c>
      <c r="F538" s="132">
        <v>31088811</v>
      </c>
      <c r="G538" s="132" t="s">
        <v>17646</v>
      </c>
      <c r="H538" s="132" t="s">
        <v>17648</v>
      </c>
      <c r="I538" s="132" t="s">
        <v>12116</v>
      </c>
      <c r="J538" s="132">
        <v>0</v>
      </c>
      <c r="K538" s="132">
        <v>4.8179999999999996</v>
      </c>
      <c r="L538" s="132">
        <v>0</v>
      </c>
      <c r="M538" s="132" t="s">
        <v>17102</v>
      </c>
      <c r="N538" s="132" t="s">
        <v>17102</v>
      </c>
      <c r="O538" s="187"/>
      <c r="P538" s="187"/>
      <c r="Q538" s="187"/>
      <c r="R538" s="187"/>
      <c r="S538" s="187"/>
      <c r="T538" s="187"/>
    </row>
    <row r="539" spans="1:20" s="186" customFormat="1" ht="13.15" customHeight="1" x14ac:dyDescent="0.2">
      <c r="A539" s="186" t="s">
        <v>1285</v>
      </c>
      <c r="B539" s="132" t="s">
        <v>17068</v>
      </c>
      <c r="C539" s="132">
        <v>56037</v>
      </c>
      <c r="D539" s="132" t="s">
        <v>17092</v>
      </c>
      <c r="E539" s="132" t="s">
        <v>17093</v>
      </c>
      <c r="F539" s="132">
        <v>10201002</v>
      </c>
      <c r="G539" s="132" t="s">
        <v>17646</v>
      </c>
      <c r="H539" s="132" t="s">
        <v>17649</v>
      </c>
      <c r="I539" s="132" t="s">
        <v>14778</v>
      </c>
      <c r="J539" s="132">
        <v>5.694</v>
      </c>
      <c r="K539" s="132">
        <v>0.30659999999999998</v>
      </c>
      <c r="L539" s="132">
        <v>4.8179999999999996</v>
      </c>
      <c r="M539" s="132" t="s">
        <v>17102</v>
      </c>
      <c r="N539" s="132" t="s">
        <v>17102</v>
      </c>
      <c r="O539" s="187"/>
      <c r="P539" s="187"/>
      <c r="Q539" s="187"/>
      <c r="R539" s="187"/>
      <c r="S539" s="187"/>
      <c r="T539" s="187"/>
    </row>
    <row r="540" spans="1:20" s="186" customFormat="1" ht="13.15" customHeight="1" x14ac:dyDescent="0.2">
      <c r="A540" s="186" t="s">
        <v>1285</v>
      </c>
      <c r="B540" s="132" t="s">
        <v>17068</v>
      </c>
      <c r="C540" s="132">
        <v>56037</v>
      </c>
      <c r="D540" s="132" t="s">
        <v>17092</v>
      </c>
      <c r="E540" s="132" t="s">
        <v>17093</v>
      </c>
      <c r="F540" s="132">
        <v>31000305</v>
      </c>
      <c r="G540" s="132" t="s">
        <v>17646</v>
      </c>
      <c r="H540" s="132" t="s">
        <v>17650</v>
      </c>
      <c r="I540" s="132" t="s">
        <v>17061</v>
      </c>
      <c r="J540" s="132">
        <v>0.876</v>
      </c>
      <c r="K540" s="132">
        <v>4.3799999999999999E-2</v>
      </c>
      <c r="L540" s="132">
        <v>0.876</v>
      </c>
      <c r="M540" s="132" t="s">
        <v>17102</v>
      </c>
      <c r="N540" s="132" t="s">
        <v>17102</v>
      </c>
      <c r="O540" s="187"/>
      <c r="P540" s="187"/>
      <c r="Q540" s="187"/>
      <c r="R540" s="187"/>
      <c r="S540" s="187"/>
      <c r="T540" s="187"/>
    </row>
    <row r="541" spans="1:20" s="186" customFormat="1" ht="13.15" customHeight="1" x14ac:dyDescent="0.2">
      <c r="A541" s="186" t="s">
        <v>1285</v>
      </c>
      <c r="B541" s="132" t="s">
        <v>17068</v>
      </c>
      <c r="C541" s="132">
        <v>56037</v>
      </c>
      <c r="D541" s="132" t="s">
        <v>17092</v>
      </c>
      <c r="E541" s="132" t="s">
        <v>17093</v>
      </c>
      <c r="F541" s="132">
        <v>31000227</v>
      </c>
      <c r="G541" s="132" t="s">
        <v>17651</v>
      </c>
      <c r="H541" s="132" t="s">
        <v>17652</v>
      </c>
      <c r="I541" s="132" t="s">
        <v>15125</v>
      </c>
      <c r="J541" s="132">
        <v>0</v>
      </c>
      <c r="K541" s="132">
        <v>10.074</v>
      </c>
      <c r="L541" s="132">
        <v>0</v>
      </c>
      <c r="M541" s="132" t="s">
        <v>17102</v>
      </c>
      <c r="N541" s="132" t="s">
        <v>17102</v>
      </c>
      <c r="O541" s="187"/>
      <c r="P541" s="187"/>
      <c r="Q541" s="187"/>
      <c r="R541" s="187"/>
      <c r="S541" s="187"/>
      <c r="T541" s="187"/>
    </row>
    <row r="542" spans="1:20" s="186" customFormat="1" ht="13.15" customHeight="1" x14ac:dyDescent="0.2">
      <c r="A542" s="186" t="s">
        <v>1285</v>
      </c>
      <c r="B542" s="132" t="s">
        <v>17068</v>
      </c>
      <c r="C542" s="132">
        <v>56037</v>
      </c>
      <c r="D542" s="132" t="s">
        <v>17092</v>
      </c>
      <c r="E542" s="132" t="s">
        <v>17093</v>
      </c>
      <c r="F542" s="132">
        <v>31000228</v>
      </c>
      <c r="G542" s="132" t="s">
        <v>17653</v>
      </c>
      <c r="H542" s="132" t="s">
        <v>17654</v>
      </c>
      <c r="I542" s="132" t="s">
        <v>15125</v>
      </c>
      <c r="J542" s="132">
        <v>0.4</v>
      </c>
      <c r="K542" s="132">
        <v>0</v>
      </c>
      <c r="L542" s="132">
        <v>0.1</v>
      </c>
      <c r="M542" s="132" t="s">
        <v>17102</v>
      </c>
      <c r="N542" s="132" t="s">
        <v>17102</v>
      </c>
      <c r="O542" s="187"/>
      <c r="P542" s="187"/>
      <c r="Q542" s="187"/>
      <c r="R542" s="187"/>
      <c r="S542" s="187"/>
      <c r="T542" s="187"/>
    </row>
    <row r="543" spans="1:20" s="186" customFormat="1" ht="13.15" customHeight="1" x14ac:dyDescent="0.2">
      <c r="A543" s="186" t="s">
        <v>1285</v>
      </c>
      <c r="B543" s="132" t="s">
        <v>17068</v>
      </c>
      <c r="C543" s="132">
        <v>56037</v>
      </c>
      <c r="D543" s="132" t="s">
        <v>17092</v>
      </c>
      <c r="E543" s="132" t="s">
        <v>17093</v>
      </c>
      <c r="F543" s="132">
        <v>31000220</v>
      </c>
      <c r="G543" s="132" t="s">
        <v>17653</v>
      </c>
      <c r="H543" s="132" t="s">
        <v>17655</v>
      </c>
      <c r="I543" s="132" t="s">
        <v>12116</v>
      </c>
      <c r="J543" s="132">
        <v>0</v>
      </c>
      <c r="K543" s="132">
        <v>11.1</v>
      </c>
      <c r="L543" s="132">
        <v>0</v>
      </c>
      <c r="M543" s="132" t="s">
        <v>17102</v>
      </c>
      <c r="N543" s="132" t="s">
        <v>17102</v>
      </c>
      <c r="O543" s="187"/>
      <c r="P543" s="187"/>
      <c r="Q543" s="187"/>
      <c r="R543" s="187"/>
      <c r="S543" s="187"/>
      <c r="T543" s="187"/>
    </row>
    <row r="544" spans="1:20" s="186" customFormat="1" ht="13.15" customHeight="1" x14ac:dyDescent="0.2">
      <c r="A544" s="186" t="s">
        <v>1285</v>
      </c>
      <c r="B544" s="132" t="s">
        <v>17068</v>
      </c>
      <c r="C544" s="132">
        <v>56037</v>
      </c>
      <c r="D544" s="132" t="s">
        <v>17092</v>
      </c>
      <c r="E544" s="132" t="s">
        <v>17093</v>
      </c>
      <c r="F544" s="132">
        <v>40400312</v>
      </c>
      <c r="G544" s="132" t="s">
        <v>17653</v>
      </c>
      <c r="H544" s="132" t="s">
        <v>17656</v>
      </c>
      <c r="I544" s="132" t="s">
        <v>16771</v>
      </c>
      <c r="J544" s="132">
        <v>0</v>
      </c>
      <c r="K544" s="132">
        <v>0.8</v>
      </c>
      <c r="L544" s="132">
        <v>0</v>
      </c>
      <c r="M544" s="132" t="s">
        <v>17102</v>
      </c>
      <c r="N544" s="132" t="s">
        <v>17102</v>
      </c>
      <c r="O544" s="187"/>
      <c r="P544" s="187"/>
      <c r="Q544" s="187"/>
      <c r="R544" s="187"/>
      <c r="S544" s="187"/>
      <c r="T544" s="187"/>
    </row>
    <row r="545" spans="1:20" s="186" customFormat="1" ht="13.15" customHeight="1" x14ac:dyDescent="0.2">
      <c r="A545" s="186" t="s">
        <v>1285</v>
      </c>
      <c r="B545" s="132" t="s">
        <v>17068</v>
      </c>
      <c r="C545" s="132">
        <v>56037</v>
      </c>
      <c r="D545" s="132" t="s">
        <v>17092</v>
      </c>
      <c r="E545" s="132" t="s">
        <v>17093</v>
      </c>
      <c r="F545" s="132">
        <v>31088811</v>
      </c>
      <c r="G545" s="132" t="s">
        <v>17096</v>
      </c>
      <c r="H545" s="132" t="s">
        <v>15141</v>
      </c>
      <c r="I545" s="132" t="s">
        <v>12116</v>
      </c>
      <c r="J545" s="132">
        <v>0</v>
      </c>
      <c r="K545" s="132">
        <v>2</v>
      </c>
      <c r="L545" s="132">
        <v>0</v>
      </c>
      <c r="M545" s="132" t="s">
        <v>17102</v>
      </c>
      <c r="N545" s="132" t="s">
        <v>17102</v>
      </c>
      <c r="O545" s="187"/>
      <c r="P545" s="187"/>
      <c r="Q545" s="187"/>
      <c r="R545" s="187"/>
      <c r="S545" s="187"/>
      <c r="T545" s="187"/>
    </row>
    <row r="546" spans="1:20" s="186" customFormat="1" ht="13.15" customHeight="1" x14ac:dyDescent="0.2">
      <c r="A546" s="186" t="s">
        <v>1285</v>
      </c>
      <c r="B546" s="132" t="s">
        <v>17068</v>
      </c>
      <c r="C546" s="132">
        <v>56037</v>
      </c>
      <c r="D546" s="132" t="s">
        <v>17092</v>
      </c>
      <c r="E546" s="132" t="s">
        <v>17093</v>
      </c>
      <c r="F546" s="132">
        <v>40400402</v>
      </c>
      <c r="G546" s="132" t="s">
        <v>17096</v>
      </c>
      <c r="H546" s="132" t="s">
        <v>17657</v>
      </c>
      <c r="I546" s="132" t="s">
        <v>16771</v>
      </c>
      <c r="J546" s="132">
        <v>0</v>
      </c>
      <c r="K546" s="132">
        <v>0.3</v>
      </c>
      <c r="L546" s="132">
        <v>0</v>
      </c>
      <c r="M546" s="132" t="s">
        <v>17102</v>
      </c>
      <c r="N546" s="132" t="s">
        <v>17102</v>
      </c>
      <c r="O546" s="187"/>
      <c r="P546" s="187"/>
      <c r="Q546" s="187"/>
      <c r="R546" s="187"/>
      <c r="S546" s="187"/>
      <c r="T546" s="187"/>
    </row>
    <row r="547" spans="1:20" s="186" customFormat="1" ht="13.15" customHeight="1" x14ac:dyDescent="0.2">
      <c r="A547" s="186" t="s">
        <v>1285</v>
      </c>
      <c r="B547" s="132" t="s">
        <v>17068</v>
      </c>
      <c r="C547" s="132">
        <v>56037</v>
      </c>
      <c r="D547" s="132" t="s">
        <v>17092</v>
      </c>
      <c r="E547" s="132" t="s">
        <v>17093</v>
      </c>
      <c r="F547" s="132">
        <v>30600903</v>
      </c>
      <c r="G547" s="132" t="s">
        <v>17096</v>
      </c>
      <c r="H547" s="132" t="s">
        <v>17599</v>
      </c>
      <c r="I547" s="132" t="s">
        <v>16289</v>
      </c>
      <c r="J547" s="132">
        <v>0.41743559310752998</v>
      </c>
      <c r="K547" s="132">
        <v>4.7</v>
      </c>
      <c r="L547" s="132">
        <v>0.1</v>
      </c>
      <c r="M547" s="132" t="s">
        <v>17102</v>
      </c>
      <c r="N547" s="132" t="s">
        <v>17102</v>
      </c>
      <c r="O547" s="187"/>
      <c r="P547" s="187"/>
      <c r="Q547" s="187"/>
      <c r="R547" s="187"/>
      <c r="S547" s="187"/>
      <c r="T547" s="187"/>
    </row>
    <row r="548" spans="1:20" s="186" customFormat="1" ht="13.15" customHeight="1" x14ac:dyDescent="0.2">
      <c r="A548" s="186" t="s">
        <v>1285</v>
      </c>
      <c r="B548" s="132" t="s">
        <v>17068</v>
      </c>
      <c r="C548" s="132">
        <v>56037</v>
      </c>
      <c r="D548" s="132" t="s">
        <v>17092</v>
      </c>
      <c r="E548" s="132" t="s">
        <v>17093</v>
      </c>
      <c r="F548" s="132">
        <v>31000304</v>
      </c>
      <c r="G548" s="132" t="s">
        <v>17096</v>
      </c>
      <c r="H548" s="132" t="s">
        <v>17658</v>
      </c>
      <c r="I548" s="132" t="s">
        <v>15125</v>
      </c>
      <c r="J548" s="132">
        <v>0</v>
      </c>
      <c r="K548" s="132">
        <v>0.1</v>
      </c>
      <c r="L548" s="132">
        <v>0</v>
      </c>
      <c r="M548" s="132" t="s">
        <v>17102</v>
      </c>
      <c r="N548" s="132" t="s">
        <v>17102</v>
      </c>
      <c r="O548" s="187"/>
      <c r="P548" s="187"/>
      <c r="Q548" s="187"/>
      <c r="R548" s="187"/>
      <c r="S548" s="187"/>
      <c r="T548" s="187"/>
    </row>
    <row r="549" spans="1:20" s="186" customFormat="1" ht="13.15" customHeight="1" x14ac:dyDescent="0.2">
      <c r="A549" s="186" t="s">
        <v>1285</v>
      </c>
      <c r="B549" s="132" t="s">
        <v>17068</v>
      </c>
      <c r="C549" s="132">
        <v>56037</v>
      </c>
      <c r="D549" s="132" t="s">
        <v>17092</v>
      </c>
      <c r="E549" s="132" t="s">
        <v>17093</v>
      </c>
      <c r="F549" s="132">
        <v>40400316</v>
      </c>
      <c r="G549" s="132" t="s">
        <v>17096</v>
      </c>
      <c r="H549" s="132" t="s">
        <v>17659</v>
      </c>
      <c r="I549" s="132" t="s">
        <v>16771</v>
      </c>
      <c r="J549" s="132">
        <v>0</v>
      </c>
      <c r="K549" s="132">
        <v>0.1</v>
      </c>
      <c r="L549" s="132">
        <v>0</v>
      </c>
      <c r="M549" s="132" t="s">
        <v>17102</v>
      </c>
      <c r="N549" s="132" t="s">
        <v>17102</v>
      </c>
      <c r="O549" s="187"/>
      <c r="P549" s="187"/>
      <c r="Q549" s="187"/>
      <c r="R549" s="187"/>
      <c r="S549" s="187"/>
      <c r="T549" s="187"/>
    </row>
    <row r="550" spans="1:20" s="186" customFormat="1" ht="13.15" customHeight="1" x14ac:dyDescent="0.2">
      <c r="A550" s="186" t="s">
        <v>1285</v>
      </c>
      <c r="B550" s="132" t="s">
        <v>17068</v>
      </c>
      <c r="C550" s="132">
        <v>56037</v>
      </c>
      <c r="D550" s="132" t="s">
        <v>17092</v>
      </c>
      <c r="E550" s="132" t="s">
        <v>17093</v>
      </c>
      <c r="F550" s="132">
        <v>10200602</v>
      </c>
      <c r="G550" s="132" t="s">
        <v>17096</v>
      </c>
      <c r="H550" s="132" t="s">
        <v>17660</v>
      </c>
      <c r="I550" s="132" t="s">
        <v>14778</v>
      </c>
      <c r="J550" s="132">
        <v>39.238945752107803</v>
      </c>
      <c r="K550" s="132">
        <v>1.1000000000000001</v>
      </c>
      <c r="L550" s="132">
        <v>16.5</v>
      </c>
      <c r="M550" s="132" t="s">
        <v>17102</v>
      </c>
      <c r="N550" s="132" t="s">
        <v>17102</v>
      </c>
      <c r="O550" s="187"/>
      <c r="P550" s="187"/>
      <c r="Q550" s="187"/>
      <c r="R550" s="187"/>
      <c r="S550" s="187"/>
      <c r="T550" s="187"/>
    </row>
    <row r="551" spans="1:20" s="186" customFormat="1" ht="13.15" customHeight="1" x14ac:dyDescent="0.2">
      <c r="A551" s="186" t="s">
        <v>1285</v>
      </c>
      <c r="B551" s="132" t="s">
        <v>17068</v>
      </c>
      <c r="C551" s="132">
        <v>56037</v>
      </c>
      <c r="D551" s="132" t="s">
        <v>17092</v>
      </c>
      <c r="E551" s="132" t="s">
        <v>17093</v>
      </c>
      <c r="F551" s="132">
        <v>10200602</v>
      </c>
      <c r="G551" s="132" t="s">
        <v>17096</v>
      </c>
      <c r="H551" s="132" t="s">
        <v>17660</v>
      </c>
      <c r="I551" s="132" t="s">
        <v>14778</v>
      </c>
      <c r="J551" s="132">
        <v>39.238945752107803</v>
      </c>
      <c r="K551" s="132">
        <v>1.1000000000000001</v>
      </c>
      <c r="L551" s="132">
        <v>16.5</v>
      </c>
      <c r="M551" s="132" t="s">
        <v>17102</v>
      </c>
      <c r="N551" s="132" t="s">
        <v>17102</v>
      </c>
      <c r="O551" s="187"/>
      <c r="P551" s="187"/>
      <c r="Q551" s="187"/>
      <c r="R551" s="187"/>
      <c r="S551" s="187"/>
      <c r="T551" s="187"/>
    </row>
    <row r="552" spans="1:20" s="186" customFormat="1" ht="13.15" customHeight="1" x14ac:dyDescent="0.2">
      <c r="A552" s="186" t="s">
        <v>1285</v>
      </c>
      <c r="B552" s="132" t="s">
        <v>17068</v>
      </c>
      <c r="C552" s="132">
        <v>56037</v>
      </c>
      <c r="D552" s="132" t="s">
        <v>17092</v>
      </c>
      <c r="E552" s="132" t="s">
        <v>17093</v>
      </c>
      <c r="F552" s="132">
        <v>31000209</v>
      </c>
      <c r="G552" s="132" t="s">
        <v>17096</v>
      </c>
      <c r="H552" s="132" t="s">
        <v>17661</v>
      </c>
      <c r="I552" s="132" t="s">
        <v>7791</v>
      </c>
      <c r="J552" s="132">
        <v>17.9149442041981</v>
      </c>
      <c r="K552" s="132">
        <v>0.7</v>
      </c>
      <c r="L552" s="132">
        <v>4.4000000000000004</v>
      </c>
      <c r="M552" s="132">
        <v>80.2</v>
      </c>
      <c r="N552" s="132" t="s">
        <v>17102</v>
      </c>
      <c r="O552" s="187"/>
      <c r="P552" s="187"/>
      <c r="Q552" s="187"/>
      <c r="R552" s="187"/>
      <c r="S552" s="187"/>
      <c r="T552" s="187"/>
    </row>
    <row r="553" spans="1:20" s="186" customFormat="1" ht="13.15" customHeight="1" x14ac:dyDescent="0.2">
      <c r="A553" s="186" t="s">
        <v>1285</v>
      </c>
      <c r="B553" s="132" t="s">
        <v>17068</v>
      </c>
      <c r="C553" s="132">
        <v>56037</v>
      </c>
      <c r="D553" s="132" t="s">
        <v>17092</v>
      </c>
      <c r="E553" s="132" t="s">
        <v>17093</v>
      </c>
      <c r="F553" s="132">
        <v>31088811</v>
      </c>
      <c r="G553" s="132" t="s">
        <v>17662</v>
      </c>
      <c r="H553" s="132" t="s">
        <v>17663</v>
      </c>
      <c r="I553" s="132" t="s">
        <v>12116</v>
      </c>
      <c r="J553" s="132">
        <v>0</v>
      </c>
      <c r="K553" s="132">
        <v>58.253999999999998</v>
      </c>
      <c r="L553" s="132">
        <v>0</v>
      </c>
      <c r="M553" s="132" t="s">
        <v>17102</v>
      </c>
      <c r="N553" s="132" t="s">
        <v>17102</v>
      </c>
      <c r="O553" s="187"/>
      <c r="P553" s="187"/>
      <c r="Q553" s="187"/>
      <c r="R553" s="187"/>
      <c r="S553" s="187"/>
      <c r="T553" s="187"/>
    </row>
    <row r="554" spans="1:20" s="186" customFormat="1" ht="13.15" customHeight="1" x14ac:dyDescent="0.2">
      <c r="A554" s="186" t="s">
        <v>1285</v>
      </c>
      <c r="B554" s="132" t="s">
        <v>17068</v>
      </c>
      <c r="C554" s="132">
        <v>56037</v>
      </c>
      <c r="D554" s="132" t="s">
        <v>17092</v>
      </c>
      <c r="E554" s="132" t="s">
        <v>17093</v>
      </c>
      <c r="F554" s="132">
        <v>40400312</v>
      </c>
      <c r="G554" s="132" t="s">
        <v>17662</v>
      </c>
      <c r="H554" s="132" t="s">
        <v>17664</v>
      </c>
      <c r="I554" s="132" t="s">
        <v>16771</v>
      </c>
      <c r="J554" s="132">
        <v>1.0511999999999999</v>
      </c>
      <c r="K554" s="132">
        <v>1.8834</v>
      </c>
      <c r="L554" s="132">
        <v>2.5842000000000001</v>
      </c>
      <c r="M554" s="132" t="s">
        <v>17102</v>
      </c>
      <c r="N554" s="132" t="s">
        <v>17102</v>
      </c>
      <c r="O554" s="187"/>
      <c r="P554" s="187"/>
      <c r="Q554" s="187"/>
      <c r="R554" s="187"/>
      <c r="S554" s="187"/>
      <c r="T554" s="187"/>
    </row>
    <row r="555" spans="1:20" s="186" customFormat="1" ht="13.15" customHeight="1" x14ac:dyDescent="0.2">
      <c r="A555" s="186" t="s">
        <v>1285</v>
      </c>
      <c r="B555" s="132" t="s">
        <v>17068</v>
      </c>
      <c r="C555" s="132">
        <v>56037</v>
      </c>
      <c r="D555" s="132" t="s">
        <v>17092</v>
      </c>
      <c r="E555" s="132" t="s">
        <v>17093</v>
      </c>
      <c r="F555" s="132">
        <v>31088811</v>
      </c>
      <c r="G555" s="132" t="s">
        <v>17662</v>
      </c>
      <c r="H555" s="132" t="s">
        <v>17665</v>
      </c>
      <c r="I555" s="132" t="s">
        <v>12116</v>
      </c>
      <c r="J555" s="132">
        <v>0</v>
      </c>
      <c r="K555" s="132">
        <v>0.13139999999999999</v>
      </c>
      <c r="L555" s="132">
        <v>0</v>
      </c>
      <c r="M555" s="132" t="s">
        <v>17102</v>
      </c>
      <c r="N555" s="132" t="s">
        <v>17102</v>
      </c>
      <c r="O555" s="187"/>
      <c r="P555" s="187"/>
      <c r="Q555" s="187"/>
      <c r="R555" s="187"/>
      <c r="S555" s="187"/>
      <c r="T555" s="187"/>
    </row>
    <row r="556" spans="1:20" s="186" customFormat="1" ht="13.15" customHeight="1" x14ac:dyDescent="0.2">
      <c r="A556" s="186" t="s">
        <v>1285</v>
      </c>
      <c r="B556" s="132" t="s">
        <v>17068</v>
      </c>
      <c r="C556" s="132">
        <v>56037</v>
      </c>
      <c r="D556" s="132" t="s">
        <v>17092</v>
      </c>
      <c r="E556" s="132" t="s">
        <v>17093</v>
      </c>
      <c r="F556" s="132">
        <v>31000299</v>
      </c>
      <c r="G556" s="132" t="s">
        <v>17662</v>
      </c>
      <c r="H556" s="132" t="s">
        <v>17666</v>
      </c>
      <c r="I556" s="132" t="s">
        <v>7791</v>
      </c>
      <c r="J556" s="132">
        <v>0</v>
      </c>
      <c r="K556" s="132">
        <v>3.0659999999999998</v>
      </c>
      <c r="L556" s="132">
        <v>0</v>
      </c>
      <c r="M556" s="132" t="s">
        <v>17102</v>
      </c>
      <c r="N556" s="132" t="s">
        <v>17102</v>
      </c>
      <c r="O556" s="187"/>
      <c r="P556" s="187"/>
      <c r="Q556" s="187"/>
      <c r="R556" s="187"/>
      <c r="S556" s="187"/>
      <c r="T556" s="187"/>
    </row>
    <row r="557" spans="1:20" s="186" customFormat="1" ht="13.15" customHeight="1" x14ac:dyDescent="0.2">
      <c r="A557" s="186" t="s">
        <v>1285</v>
      </c>
      <c r="B557" s="132" t="s">
        <v>17068</v>
      </c>
      <c r="C557" s="132">
        <v>56037</v>
      </c>
      <c r="D557" s="132" t="s">
        <v>17092</v>
      </c>
      <c r="E557" s="132" t="s">
        <v>17093</v>
      </c>
      <c r="F557" s="132">
        <v>31088811</v>
      </c>
      <c r="G557" s="132" t="s">
        <v>17667</v>
      </c>
      <c r="H557" s="132" t="s">
        <v>17668</v>
      </c>
      <c r="I557" s="132" t="s">
        <v>12116</v>
      </c>
      <c r="J557" s="132">
        <v>0</v>
      </c>
      <c r="K557" s="132">
        <v>0.876</v>
      </c>
      <c r="L557" s="132">
        <v>0</v>
      </c>
      <c r="M557" s="132" t="s">
        <v>17102</v>
      </c>
      <c r="N557" s="132" t="s">
        <v>17102</v>
      </c>
      <c r="O557" s="187"/>
      <c r="P557" s="187"/>
      <c r="Q557" s="187"/>
      <c r="R557" s="187"/>
      <c r="S557" s="187"/>
      <c r="T557" s="187"/>
    </row>
    <row r="558" spans="1:20" s="186" customFormat="1" ht="13.15" customHeight="1" x14ac:dyDescent="0.2">
      <c r="A558" s="186" t="s">
        <v>1285</v>
      </c>
      <c r="B558" s="132" t="s">
        <v>17068</v>
      </c>
      <c r="C558" s="132">
        <v>56037</v>
      </c>
      <c r="D558" s="132" t="s">
        <v>17092</v>
      </c>
      <c r="E558" s="132" t="s">
        <v>17093</v>
      </c>
      <c r="F558" s="132">
        <v>31000227</v>
      </c>
      <c r="G558" s="132" t="s">
        <v>17667</v>
      </c>
      <c r="H558" s="132" t="s">
        <v>17669</v>
      </c>
      <c r="I558" s="132" t="s">
        <v>15125</v>
      </c>
      <c r="J558" s="132">
        <v>0</v>
      </c>
      <c r="K558" s="132">
        <v>9.6359999999999992</v>
      </c>
      <c r="L558" s="132">
        <v>0</v>
      </c>
      <c r="M558" s="132" t="s">
        <v>17102</v>
      </c>
      <c r="N558" s="132" t="s">
        <v>17102</v>
      </c>
      <c r="O558" s="187"/>
      <c r="P558" s="187"/>
      <c r="Q558" s="187"/>
      <c r="R558" s="187"/>
      <c r="S558" s="187"/>
      <c r="T558" s="187"/>
    </row>
    <row r="559" spans="1:20" s="186" customFormat="1" ht="13.15" customHeight="1" x14ac:dyDescent="0.2">
      <c r="A559" s="186" t="s">
        <v>1285</v>
      </c>
      <c r="B559" s="132" t="s">
        <v>17068</v>
      </c>
      <c r="C559" s="132">
        <v>56037</v>
      </c>
      <c r="D559" s="132" t="s">
        <v>17092</v>
      </c>
      <c r="E559" s="132" t="s">
        <v>17093</v>
      </c>
      <c r="F559" s="132">
        <v>10201002</v>
      </c>
      <c r="G559" s="132" t="s">
        <v>17667</v>
      </c>
      <c r="H559" s="132" t="s">
        <v>17670</v>
      </c>
      <c r="I559" s="132" t="s">
        <v>14778</v>
      </c>
      <c r="J559" s="132">
        <v>0.438</v>
      </c>
      <c r="K559" s="132">
        <v>0</v>
      </c>
      <c r="L559" s="132">
        <v>0.438</v>
      </c>
      <c r="M559" s="132" t="s">
        <v>17102</v>
      </c>
      <c r="N559" s="132" t="s">
        <v>17102</v>
      </c>
      <c r="O559" s="187"/>
      <c r="P559" s="187"/>
      <c r="Q559" s="187"/>
      <c r="R559" s="187"/>
      <c r="S559" s="187"/>
      <c r="T559" s="187"/>
    </row>
    <row r="560" spans="1:20" s="186" customFormat="1" ht="13.15" customHeight="1" x14ac:dyDescent="0.2">
      <c r="A560" s="186" t="s">
        <v>1285</v>
      </c>
      <c r="B560" s="132" t="s">
        <v>17068</v>
      </c>
      <c r="C560" s="132">
        <v>56037</v>
      </c>
      <c r="D560" s="132" t="s">
        <v>17092</v>
      </c>
      <c r="E560" s="132" t="s">
        <v>17093</v>
      </c>
      <c r="F560" s="132">
        <v>10201002</v>
      </c>
      <c r="G560" s="132" t="s">
        <v>17667</v>
      </c>
      <c r="H560" s="132" t="s">
        <v>17671</v>
      </c>
      <c r="I560" s="132" t="s">
        <v>14778</v>
      </c>
      <c r="J560" s="132">
        <v>0.438</v>
      </c>
      <c r="K560" s="132">
        <v>0</v>
      </c>
      <c r="L560" s="132">
        <v>0.438</v>
      </c>
      <c r="M560" s="132" t="s">
        <v>17102</v>
      </c>
      <c r="N560" s="132" t="s">
        <v>17102</v>
      </c>
      <c r="O560" s="187"/>
      <c r="P560" s="187"/>
      <c r="Q560" s="187"/>
      <c r="R560" s="187"/>
      <c r="S560" s="187"/>
      <c r="T560" s="187"/>
    </row>
    <row r="561" spans="1:20" s="186" customFormat="1" ht="13.15" customHeight="1" x14ac:dyDescent="0.2">
      <c r="A561" s="186" t="s">
        <v>1285</v>
      </c>
      <c r="B561" s="132" t="s">
        <v>17068</v>
      </c>
      <c r="C561" s="132">
        <v>56037</v>
      </c>
      <c r="D561" s="132" t="s">
        <v>17092</v>
      </c>
      <c r="E561" s="132" t="s">
        <v>17093</v>
      </c>
      <c r="F561" s="132">
        <v>10201002</v>
      </c>
      <c r="G561" s="132" t="s">
        <v>17672</v>
      </c>
      <c r="H561" s="132" t="s">
        <v>17673</v>
      </c>
      <c r="I561" s="132" t="s">
        <v>14778</v>
      </c>
      <c r="J561" s="132">
        <v>5.9130000000000003</v>
      </c>
      <c r="K561" s="132">
        <v>2.9784000000000002</v>
      </c>
      <c r="L561" s="132">
        <v>7.8840000000000003</v>
      </c>
      <c r="M561" s="132" t="s">
        <v>17102</v>
      </c>
      <c r="N561" s="132" t="s">
        <v>17102</v>
      </c>
      <c r="O561" s="187"/>
      <c r="P561" s="187"/>
      <c r="Q561" s="187"/>
      <c r="R561" s="187"/>
      <c r="S561" s="187"/>
      <c r="T561" s="187"/>
    </row>
    <row r="562" spans="1:20" s="186" customFormat="1" ht="13.15" customHeight="1" x14ac:dyDescent="0.2">
      <c r="A562" s="186" t="s">
        <v>1285</v>
      </c>
      <c r="B562" s="132" t="s">
        <v>17068</v>
      </c>
      <c r="C562" s="132">
        <v>56037</v>
      </c>
      <c r="D562" s="132" t="s">
        <v>17092</v>
      </c>
      <c r="E562" s="132" t="s">
        <v>17093</v>
      </c>
      <c r="F562" s="132">
        <v>31000216</v>
      </c>
      <c r="G562" s="132" t="s">
        <v>17672</v>
      </c>
      <c r="H562" s="132" t="s">
        <v>17674</v>
      </c>
      <c r="I562" s="132" t="s">
        <v>16289</v>
      </c>
      <c r="J562" s="132">
        <v>0.13139999999999999</v>
      </c>
      <c r="K562" s="132">
        <v>0</v>
      </c>
      <c r="L562" s="132">
        <v>0.83220000000000005</v>
      </c>
      <c r="M562" s="132" t="s">
        <v>17102</v>
      </c>
      <c r="N562" s="132" t="s">
        <v>17102</v>
      </c>
      <c r="O562" s="187"/>
      <c r="P562" s="187"/>
      <c r="Q562" s="187"/>
      <c r="R562" s="187"/>
      <c r="S562" s="187"/>
      <c r="T562" s="187"/>
    </row>
    <row r="563" spans="1:20" s="186" customFormat="1" ht="13.15" customHeight="1" x14ac:dyDescent="0.2">
      <c r="A563" s="186" t="s">
        <v>1285</v>
      </c>
      <c r="B563" s="132" t="s">
        <v>17068</v>
      </c>
      <c r="C563" s="132">
        <v>56037</v>
      </c>
      <c r="D563" s="132" t="s">
        <v>17092</v>
      </c>
      <c r="E563" s="132" t="s">
        <v>17093</v>
      </c>
      <c r="F563" s="132">
        <v>31000227</v>
      </c>
      <c r="G563" s="132" t="s">
        <v>17675</v>
      </c>
      <c r="H563" s="132" t="s">
        <v>17676</v>
      </c>
      <c r="I563" s="132" t="s">
        <v>15125</v>
      </c>
      <c r="J563" s="132">
        <v>0</v>
      </c>
      <c r="K563" s="132">
        <v>13.577999999999999</v>
      </c>
      <c r="L563" s="132">
        <v>0</v>
      </c>
      <c r="M563" s="132" t="s">
        <v>17102</v>
      </c>
      <c r="N563" s="132" t="s">
        <v>17102</v>
      </c>
      <c r="O563" s="187"/>
      <c r="P563" s="187"/>
      <c r="Q563" s="187"/>
      <c r="R563" s="187"/>
      <c r="S563" s="187"/>
      <c r="T563" s="187"/>
    </row>
    <row r="564" spans="1:20" s="186" customFormat="1" ht="13.15" customHeight="1" x14ac:dyDescent="0.2">
      <c r="A564" s="186" t="s">
        <v>1285</v>
      </c>
      <c r="B564" s="132" t="s">
        <v>17068</v>
      </c>
      <c r="C564" s="132">
        <v>56037</v>
      </c>
      <c r="D564" s="132" t="s">
        <v>17092</v>
      </c>
      <c r="E564" s="132" t="s">
        <v>17093</v>
      </c>
      <c r="F564" s="132">
        <v>10201002</v>
      </c>
      <c r="G564" s="132" t="s">
        <v>17675</v>
      </c>
      <c r="H564" s="132" t="s">
        <v>17677</v>
      </c>
      <c r="I564" s="132" t="s">
        <v>14778</v>
      </c>
      <c r="J564" s="132">
        <v>0.438</v>
      </c>
      <c r="K564" s="132">
        <v>0</v>
      </c>
      <c r="L564" s="132">
        <v>0.438</v>
      </c>
      <c r="M564" s="132" t="s">
        <v>17102</v>
      </c>
      <c r="N564" s="132" t="s">
        <v>17102</v>
      </c>
      <c r="O564" s="187"/>
      <c r="P564" s="187"/>
      <c r="Q564" s="187"/>
      <c r="R564" s="187"/>
      <c r="S564" s="187"/>
      <c r="T564" s="187"/>
    </row>
    <row r="565" spans="1:20" s="186" customFormat="1" ht="13.15" customHeight="1" x14ac:dyDescent="0.2">
      <c r="A565" s="186" t="s">
        <v>1285</v>
      </c>
      <c r="B565" s="132" t="s">
        <v>17068</v>
      </c>
      <c r="C565" s="132">
        <v>56037</v>
      </c>
      <c r="D565" s="132" t="s">
        <v>17092</v>
      </c>
      <c r="E565" s="132" t="s">
        <v>17093</v>
      </c>
      <c r="F565" s="132">
        <v>40400311</v>
      </c>
      <c r="G565" s="132" t="s">
        <v>17675</v>
      </c>
      <c r="H565" s="132" t="s">
        <v>17678</v>
      </c>
      <c r="I565" s="132" t="s">
        <v>16771</v>
      </c>
      <c r="J565" s="132">
        <v>0</v>
      </c>
      <c r="K565" s="132">
        <v>1.752</v>
      </c>
      <c r="L565" s="132">
        <v>0</v>
      </c>
      <c r="M565" s="132" t="s">
        <v>17102</v>
      </c>
      <c r="N565" s="132" t="s">
        <v>17102</v>
      </c>
      <c r="O565" s="187"/>
      <c r="P565" s="187"/>
      <c r="Q565" s="187"/>
      <c r="R565" s="187"/>
      <c r="S565" s="187"/>
      <c r="T565" s="187"/>
    </row>
    <row r="566" spans="1:20" s="186" customFormat="1" ht="13.15" customHeight="1" x14ac:dyDescent="0.2">
      <c r="A566" s="186" t="s">
        <v>1285</v>
      </c>
      <c r="B566" s="132" t="s">
        <v>17068</v>
      </c>
      <c r="C566" s="132">
        <v>56037</v>
      </c>
      <c r="D566" s="132" t="s">
        <v>17092</v>
      </c>
      <c r="E566" s="132" t="s">
        <v>17093</v>
      </c>
      <c r="F566" s="132">
        <v>31088811</v>
      </c>
      <c r="G566" s="132" t="s">
        <v>17675</v>
      </c>
      <c r="H566" s="132" t="s">
        <v>17679</v>
      </c>
      <c r="I566" s="132" t="s">
        <v>12116</v>
      </c>
      <c r="J566" s="132">
        <v>0</v>
      </c>
      <c r="K566" s="132">
        <v>1.752</v>
      </c>
      <c r="L566" s="132">
        <v>0</v>
      </c>
      <c r="M566" s="132" t="s">
        <v>17102</v>
      </c>
      <c r="N566" s="132" t="s">
        <v>17102</v>
      </c>
      <c r="O566" s="187"/>
      <c r="P566" s="187"/>
      <c r="Q566" s="187"/>
      <c r="R566" s="187"/>
      <c r="S566" s="187"/>
      <c r="T566" s="187"/>
    </row>
    <row r="567" spans="1:20" s="186" customFormat="1" ht="13.15" customHeight="1" x14ac:dyDescent="0.2">
      <c r="A567" s="186" t="s">
        <v>1285</v>
      </c>
      <c r="B567" s="132" t="s">
        <v>17068</v>
      </c>
      <c r="C567" s="132">
        <v>56037</v>
      </c>
      <c r="D567" s="132" t="s">
        <v>17092</v>
      </c>
      <c r="E567" s="132" t="s">
        <v>17093</v>
      </c>
      <c r="F567" s="132">
        <v>31000227</v>
      </c>
      <c r="G567" s="132" t="s">
        <v>17680</v>
      </c>
      <c r="H567" s="132" t="s">
        <v>17681</v>
      </c>
      <c r="I567" s="132" t="s">
        <v>15125</v>
      </c>
      <c r="J567" s="132">
        <v>0</v>
      </c>
      <c r="K567" s="132">
        <v>13.577999999999999</v>
      </c>
      <c r="L567" s="132">
        <v>0</v>
      </c>
      <c r="M567" s="132" t="s">
        <v>17102</v>
      </c>
      <c r="N567" s="132" t="s">
        <v>17102</v>
      </c>
      <c r="O567" s="187"/>
      <c r="P567" s="187"/>
      <c r="Q567" s="187"/>
      <c r="R567" s="187"/>
      <c r="S567" s="187"/>
      <c r="T567" s="187"/>
    </row>
    <row r="568" spans="1:20" s="186" customFormat="1" ht="13.15" customHeight="1" x14ac:dyDescent="0.2">
      <c r="A568" s="186" t="s">
        <v>1285</v>
      </c>
      <c r="B568" s="132" t="s">
        <v>17068</v>
      </c>
      <c r="C568" s="132">
        <v>56037</v>
      </c>
      <c r="D568" s="132" t="s">
        <v>17092</v>
      </c>
      <c r="E568" s="132" t="s">
        <v>17093</v>
      </c>
      <c r="F568" s="132">
        <v>10201002</v>
      </c>
      <c r="G568" s="132" t="s">
        <v>17680</v>
      </c>
      <c r="H568" s="132" t="s">
        <v>17677</v>
      </c>
      <c r="I568" s="132" t="s">
        <v>14778</v>
      </c>
      <c r="J568" s="132">
        <v>0.438</v>
      </c>
      <c r="K568" s="132">
        <v>0</v>
      </c>
      <c r="L568" s="132">
        <v>0.438</v>
      </c>
      <c r="M568" s="132" t="s">
        <v>17102</v>
      </c>
      <c r="N568" s="132" t="s">
        <v>17102</v>
      </c>
      <c r="O568" s="187"/>
      <c r="P568" s="187"/>
      <c r="Q568" s="187"/>
      <c r="R568" s="187"/>
      <c r="S568" s="187"/>
      <c r="T568" s="187"/>
    </row>
    <row r="569" spans="1:20" s="186" customFormat="1" ht="13.15" customHeight="1" x14ac:dyDescent="0.2">
      <c r="A569" s="186" t="s">
        <v>1285</v>
      </c>
      <c r="B569" s="132" t="s">
        <v>17068</v>
      </c>
      <c r="C569" s="132">
        <v>56037</v>
      </c>
      <c r="D569" s="132" t="s">
        <v>17092</v>
      </c>
      <c r="E569" s="132" t="s">
        <v>17093</v>
      </c>
      <c r="F569" s="132">
        <v>40400311</v>
      </c>
      <c r="G569" s="132" t="s">
        <v>17680</v>
      </c>
      <c r="H569" s="132" t="s">
        <v>17678</v>
      </c>
      <c r="I569" s="132" t="s">
        <v>16771</v>
      </c>
      <c r="J569" s="132">
        <v>0</v>
      </c>
      <c r="K569" s="132">
        <v>1.752</v>
      </c>
      <c r="L569" s="132">
        <v>0</v>
      </c>
      <c r="M569" s="132" t="s">
        <v>17102</v>
      </c>
      <c r="N569" s="132" t="s">
        <v>17102</v>
      </c>
      <c r="O569" s="187"/>
      <c r="P569" s="187"/>
      <c r="Q569" s="187"/>
      <c r="R569" s="187"/>
      <c r="S569" s="187"/>
      <c r="T569" s="187"/>
    </row>
    <row r="570" spans="1:20" s="186" customFormat="1" ht="13.15" customHeight="1" x14ac:dyDescent="0.2">
      <c r="A570" s="186" t="s">
        <v>1285</v>
      </c>
      <c r="B570" s="132" t="s">
        <v>17068</v>
      </c>
      <c r="C570" s="132">
        <v>56037</v>
      </c>
      <c r="D570" s="132" t="s">
        <v>17092</v>
      </c>
      <c r="E570" s="132" t="s">
        <v>17093</v>
      </c>
      <c r="F570" s="132">
        <v>31088811</v>
      </c>
      <c r="G570" s="132" t="s">
        <v>17680</v>
      </c>
      <c r="H570" s="132" t="s">
        <v>17679</v>
      </c>
      <c r="I570" s="132" t="s">
        <v>12116</v>
      </c>
      <c r="J570" s="132">
        <v>0</v>
      </c>
      <c r="K570" s="132">
        <v>1.752</v>
      </c>
      <c r="L570" s="132">
        <v>0</v>
      </c>
      <c r="M570" s="132" t="s">
        <v>17102</v>
      </c>
      <c r="N570" s="132" t="s">
        <v>17102</v>
      </c>
      <c r="O570" s="187"/>
      <c r="P570" s="187"/>
      <c r="Q570" s="187"/>
      <c r="R570" s="187"/>
      <c r="S570" s="187"/>
      <c r="T570" s="187"/>
    </row>
    <row r="571" spans="1:20" s="186" customFormat="1" ht="13.15" customHeight="1" x14ac:dyDescent="0.2">
      <c r="A571" s="186" t="s">
        <v>1285</v>
      </c>
      <c r="B571" s="132" t="s">
        <v>17068</v>
      </c>
      <c r="C571" s="132">
        <v>56037</v>
      </c>
      <c r="D571" s="132" t="s">
        <v>17092</v>
      </c>
      <c r="E571" s="132" t="s">
        <v>17093</v>
      </c>
      <c r="F571" s="132">
        <v>31000227</v>
      </c>
      <c r="G571" s="132" t="s">
        <v>17682</v>
      </c>
      <c r="H571" s="132" t="s">
        <v>17676</v>
      </c>
      <c r="I571" s="132" t="s">
        <v>15125</v>
      </c>
      <c r="J571" s="132">
        <v>0</v>
      </c>
      <c r="K571" s="132">
        <v>13.577999999999999</v>
      </c>
      <c r="L571" s="132">
        <v>0</v>
      </c>
      <c r="M571" s="132" t="s">
        <v>17102</v>
      </c>
      <c r="N571" s="132" t="s">
        <v>17102</v>
      </c>
      <c r="O571" s="187"/>
      <c r="P571" s="187"/>
      <c r="Q571" s="187"/>
      <c r="R571" s="187"/>
      <c r="S571" s="187"/>
      <c r="T571" s="187"/>
    </row>
    <row r="572" spans="1:20" s="186" customFormat="1" ht="13.15" customHeight="1" x14ac:dyDescent="0.2">
      <c r="A572" s="186" t="s">
        <v>1285</v>
      </c>
      <c r="B572" s="132" t="s">
        <v>17068</v>
      </c>
      <c r="C572" s="132">
        <v>56037</v>
      </c>
      <c r="D572" s="132" t="s">
        <v>17092</v>
      </c>
      <c r="E572" s="132" t="s">
        <v>17093</v>
      </c>
      <c r="F572" s="132">
        <v>10201002</v>
      </c>
      <c r="G572" s="132" t="s">
        <v>17682</v>
      </c>
      <c r="H572" s="132" t="s">
        <v>17677</v>
      </c>
      <c r="I572" s="132" t="s">
        <v>14778</v>
      </c>
      <c r="J572" s="132">
        <v>0.438</v>
      </c>
      <c r="K572" s="132">
        <v>0</v>
      </c>
      <c r="L572" s="132">
        <v>0.438</v>
      </c>
      <c r="M572" s="132" t="s">
        <v>17102</v>
      </c>
      <c r="N572" s="132" t="s">
        <v>17102</v>
      </c>
      <c r="O572" s="187"/>
      <c r="P572" s="187"/>
      <c r="Q572" s="187"/>
      <c r="R572" s="187"/>
      <c r="S572" s="187"/>
      <c r="T572" s="187"/>
    </row>
    <row r="573" spans="1:20" s="186" customFormat="1" ht="13.15" customHeight="1" x14ac:dyDescent="0.2">
      <c r="A573" s="186" t="s">
        <v>1285</v>
      </c>
      <c r="B573" s="132" t="s">
        <v>17068</v>
      </c>
      <c r="C573" s="132">
        <v>56037</v>
      </c>
      <c r="D573" s="132" t="s">
        <v>17092</v>
      </c>
      <c r="E573" s="132" t="s">
        <v>17093</v>
      </c>
      <c r="F573" s="132">
        <v>40400311</v>
      </c>
      <c r="G573" s="132" t="s">
        <v>17682</v>
      </c>
      <c r="H573" s="132" t="s">
        <v>17678</v>
      </c>
      <c r="I573" s="132" t="s">
        <v>16771</v>
      </c>
      <c r="J573" s="132">
        <v>0</v>
      </c>
      <c r="K573" s="132">
        <v>1.752</v>
      </c>
      <c r="L573" s="132">
        <v>0</v>
      </c>
      <c r="M573" s="132" t="s">
        <v>17102</v>
      </c>
      <c r="N573" s="132" t="s">
        <v>17102</v>
      </c>
      <c r="O573" s="187"/>
      <c r="P573" s="187"/>
      <c r="Q573" s="187"/>
      <c r="R573" s="187"/>
      <c r="S573" s="187"/>
      <c r="T573" s="187"/>
    </row>
    <row r="574" spans="1:20" s="186" customFormat="1" ht="13.15" customHeight="1" x14ac:dyDescent="0.2">
      <c r="A574" s="186" t="s">
        <v>1285</v>
      </c>
      <c r="B574" s="132" t="s">
        <v>17068</v>
      </c>
      <c r="C574" s="132">
        <v>56037</v>
      </c>
      <c r="D574" s="132" t="s">
        <v>17092</v>
      </c>
      <c r="E574" s="132" t="s">
        <v>17093</v>
      </c>
      <c r="F574" s="132">
        <v>31088811</v>
      </c>
      <c r="G574" s="132" t="s">
        <v>17682</v>
      </c>
      <c r="H574" s="132" t="s">
        <v>17679</v>
      </c>
      <c r="I574" s="132" t="s">
        <v>12116</v>
      </c>
      <c r="J574" s="132">
        <v>0</v>
      </c>
      <c r="K574" s="132">
        <v>1.752</v>
      </c>
      <c r="L574" s="132">
        <v>0</v>
      </c>
      <c r="M574" s="132" t="s">
        <v>17102</v>
      </c>
      <c r="N574" s="132" t="s">
        <v>17102</v>
      </c>
      <c r="O574" s="187"/>
      <c r="P574" s="187"/>
      <c r="Q574" s="187"/>
      <c r="R574" s="187"/>
      <c r="S574" s="187"/>
      <c r="T574" s="187"/>
    </row>
    <row r="575" spans="1:20" s="186" customFormat="1" ht="13.15" customHeight="1" x14ac:dyDescent="0.2">
      <c r="A575" s="186" t="s">
        <v>1285</v>
      </c>
      <c r="B575" s="132" t="s">
        <v>17068</v>
      </c>
      <c r="C575" s="132">
        <v>56037</v>
      </c>
      <c r="D575" s="132" t="s">
        <v>17092</v>
      </c>
      <c r="E575" s="132" t="s">
        <v>17093</v>
      </c>
      <c r="F575" s="132">
        <v>31000302</v>
      </c>
      <c r="G575" s="132" t="s">
        <v>17683</v>
      </c>
      <c r="H575" s="132" t="s">
        <v>17684</v>
      </c>
      <c r="I575" s="132" t="s">
        <v>15125</v>
      </c>
      <c r="J575" s="132">
        <v>0.1</v>
      </c>
      <c r="K575" s="132">
        <v>10.5</v>
      </c>
      <c r="L575" s="132">
        <v>0.1</v>
      </c>
      <c r="M575" s="132" t="s">
        <v>17102</v>
      </c>
      <c r="N575" s="132" t="s">
        <v>17102</v>
      </c>
      <c r="O575" s="187"/>
      <c r="P575" s="187"/>
      <c r="Q575" s="187"/>
      <c r="R575" s="187"/>
      <c r="S575" s="187"/>
      <c r="T575" s="187"/>
    </row>
    <row r="576" spans="1:20" s="186" customFormat="1" ht="13.15" customHeight="1" x14ac:dyDescent="0.2">
      <c r="A576" s="186" t="s">
        <v>1285</v>
      </c>
      <c r="B576" s="132" t="s">
        <v>17068</v>
      </c>
      <c r="C576" s="132">
        <v>56037</v>
      </c>
      <c r="D576" s="132" t="s">
        <v>17092</v>
      </c>
      <c r="E576" s="132" t="s">
        <v>17093</v>
      </c>
      <c r="F576" s="132">
        <v>30600801</v>
      </c>
      <c r="G576" s="132" t="s">
        <v>17683</v>
      </c>
      <c r="H576" s="132" t="s">
        <v>15141</v>
      </c>
      <c r="I576" s="132" t="s">
        <v>12116</v>
      </c>
      <c r="J576" s="132">
        <v>0</v>
      </c>
      <c r="K576" s="132">
        <v>0.4</v>
      </c>
      <c r="L576" s="132">
        <v>0</v>
      </c>
      <c r="M576" s="132" t="s">
        <v>17102</v>
      </c>
      <c r="N576" s="132" t="s">
        <v>17102</v>
      </c>
      <c r="O576" s="187"/>
      <c r="P576" s="187"/>
      <c r="Q576" s="187"/>
      <c r="R576" s="187"/>
      <c r="S576" s="187"/>
      <c r="T576" s="187"/>
    </row>
    <row r="577" spans="1:20" s="186" customFormat="1" ht="13.15" customHeight="1" x14ac:dyDescent="0.2">
      <c r="A577" s="186" t="s">
        <v>1285</v>
      </c>
      <c r="B577" s="132" t="s">
        <v>17068</v>
      </c>
      <c r="C577" s="132">
        <v>56037</v>
      </c>
      <c r="D577" s="132" t="s">
        <v>17092</v>
      </c>
      <c r="E577" s="132" t="s">
        <v>17093</v>
      </c>
      <c r="F577" s="132">
        <v>10201002</v>
      </c>
      <c r="G577" s="132" t="s">
        <v>17685</v>
      </c>
      <c r="H577" s="132" t="s">
        <v>17686</v>
      </c>
      <c r="I577" s="132" t="s">
        <v>14778</v>
      </c>
      <c r="J577" s="132">
        <v>0.39419999999999999</v>
      </c>
      <c r="K577" s="132">
        <v>0</v>
      </c>
      <c r="L577" s="132">
        <v>8.7599999999999997E-2</v>
      </c>
      <c r="M577" s="132" t="s">
        <v>17102</v>
      </c>
      <c r="N577" s="132" t="s">
        <v>17102</v>
      </c>
      <c r="O577" s="187"/>
      <c r="P577" s="187"/>
      <c r="Q577" s="187"/>
      <c r="R577" s="187"/>
      <c r="S577" s="187"/>
      <c r="T577" s="187"/>
    </row>
    <row r="578" spans="1:20" s="186" customFormat="1" ht="13.15" customHeight="1" x14ac:dyDescent="0.2">
      <c r="A578" s="186" t="s">
        <v>1285</v>
      </c>
      <c r="B578" s="132" t="s">
        <v>17068</v>
      </c>
      <c r="C578" s="132">
        <v>56037</v>
      </c>
      <c r="D578" s="132" t="s">
        <v>17092</v>
      </c>
      <c r="E578" s="132" t="s">
        <v>17093</v>
      </c>
      <c r="F578" s="132">
        <v>10201002</v>
      </c>
      <c r="G578" s="132" t="s">
        <v>17685</v>
      </c>
      <c r="H578" s="132" t="s">
        <v>17687</v>
      </c>
      <c r="I578" s="132" t="s">
        <v>14778</v>
      </c>
      <c r="J578" s="132">
        <v>0.438</v>
      </c>
      <c r="K578" s="132">
        <v>0</v>
      </c>
      <c r="L578" s="132">
        <v>8.7599999999999997E-2</v>
      </c>
      <c r="M578" s="132" t="s">
        <v>17102</v>
      </c>
      <c r="N578" s="132" t="s">
        <v>17102</v>
      </c>
      <c r="O578" s="187"/>
      <c r="P578" s="187"/>
      <c r="Q578" s="187"/>
      <c r="R578" s="187"/>
      <c r="S578" s="187"/>
      <c r="T578" s="187"/>
    </row>
    <row r="579" spans="1:20" s="186" customFormat="1" ht="13.15" customHeight="1" x14ac:dyDescent="0.2">
      <c r="A579" s="186" t="s">
        <v>1285</v>
      </c>
      <c r="B579" s="132" t="s">
        <v>17068</v>
      </c>
      <c r="C579" s="132">
        <v>56037</v>
      </c>
      <c r="D579" s="132" t="s">
        <v>17092</v>
      </c>
      <c r="E579" s="132" t="s">
        <v>17093</v>
      </c>
      <c r="F579" s="132">
        <v>10201002</v>
      </c>
      <c r="G579" s="132" t="s">
        <v>17685</v>
      </c>
      <c r="H579" s="132" t="s">
        <v>17688</v>
      </c>
      <c r="I579" s="132" t="s">
        <v>14778</v>
      </c>
      <c r="J579" s="132">
        <v>0.219</v>
      </c>
      <c r="K579" s="132">
        <v>0</v>
      </c>
      <c r="L579" s="132">
        <v>0.438</v>
      </c>
      <c r="M579" s="132" t="s">
        <v>17102</v>
      </c>
      <c r="N579" s="132" t="s">
        <v>17102</v>
      </c>
      <c r="O579" s="187"/>
      <c r="P579" s="187"/>
      <c r="Q579" s="187"/>
      <c r="R579" s="187"/>
      <c r="S579" s="187"/>
      <c r="T579" s="187"/>
    </row>
    <row r="580" spans="1:20" s="186" customFormat="1" ht="13.15" customHeight="1" x14ac:dyDescent="0.2">
      <c r="A580" s="186" t="s">
        <v>1285</v>
      </c>
      <c r="B580" s="132" t="s">
        <v>17068</v>
      </c>
      <c r="C580" s="132">
        <v>56037</v>
      </c>
      <c r="D580" s="132" t="s">
        <v>17092</v>
      </c>
      <c r="E580" s="132" t="s">
        <v>17093</v>
      </c>
      <c r="F580" s="132">
        <v>31000299</v>
      </c>
      <c r="G580" s="132" t="s">
        <v>17685</v>
      </c>
      <c r="H580" s="132" t="s">
        <v>17689</v>
      </c>
      <c r="I580" s="132" t="s">
        <v>7791</v>
      </c>
      <c r="J580" s="132">
        <v>0</v>
      </c>
      <c r="K580" s="132">
        <v>12.263999999999999</v>
      </c>
      <c r="L580" s="132">
        <v>0</v>
      </c>
      <c r="M580" s="132" t="s">
        <v>17102</v>
      </c>
      <c r="N580" s="132" t="s">
        <v>17102</v>
      </c>
      <c r="O580" s="187"/>
      <c r="P580" s="187"/>
      <c r="Q580" s="187"/>
      <c r="R580" s="187"/>
      <c r="S580" s="187"/>
      <c r="T580" s="187"/>
    </row>
    <row r="581" spans="1:20" s="186" customFormat="1" ht="13.15" customHeight="1" x14ac:dyDescent="0.2">
      <c r="A581" s="186" t="s">
        <v>1285</v>
      </c>
      <c r="B581" s="132" t="s">
        <v>17068</v>
      </c>
      <c r="C581" s="132">
        <v>56037</v>
      </c>
      <c r="D581" s="132" t="s">
        <v>17092</v>
      </c>
      <c r="E581" s="132" t="s">
        <v>17093</v>
      </c>
      <c r="F581" s="132">
        <v>31088811</v>
      </c>
      <c r="G581" s="132" t="s">
        <v>17685</v>
      </c>
      <c r="H581" s="132" t="s">
        <v>17690</v>
      </c>
      <c r="I581" s="132" t="s">
        <v>12116</v>
      </c>
      <c r="J581" s="132">
        <v>0</v>
      </c>
      <c r="K581" s="132">
        <v>1.752</v>
      </c>
      <c r="L581" s="132">
        <v>0</v>
      </c>
      <c r="M581" s="132" t="s">
        <v>17102</v>
      </c>
      <c r="N581" s="132" t="s">
        <v>17102</v>
      </c>
      <c r="O581" s="187"/>
      <c r="P581" s="187"/>
      <c r="Q581" s="187"/>
      <c r="R581" s="187"/>
      <c r="S581" s="187"/>
      <c r="T581" s="187"/>
    </row>
    <row r="582" spans="1:20" s="186" customFormat="1" ht="13.15" customHeight="1" x14ac:dyDescent="0.2">
      <c r="A582" s="186" t="s">
        <v>1285</v>
      </c>
      <c r="B582" s="132" t="s">
        <v>17068</v>
      </c>
      <c r="C582" s="132">
        <v>56037</v>
      </c>
      <c r="D582" s="132" t="s">
        <v>17092</v>
      </c>
      <c r="E582" s="132" t="s">
        <v>17093</v>
      </c>
      <c r="F582" s="132">
        <v>40400312</v>
      </c>
      <c r="G582" s="132" t="s">
        <v>17685</v>
      </c>
      <c r="H582" s="132" t="s">
        <v>17691</v>
      </c>
      <c r="I582" s="132" t="s">
        <v>16771</v>
      </c>
      <c r="J582" s="132">
        <v>0</v>
      </c>
      <c r="K582" s="132">
        <v>3.5916000000000001</v>
      </c>
      <c r="L582" s="132">
        <v>0</v>
      </c>
      <c r="M582" s="132" t="s">
        <v>17102</v>
      </c>
      <c r="N582" s="132" t="s">
        <v>17102</v>
      </c>
      <c r="O582" s="187"/>
      <c r="P582" s="187"/>
      <c r="Q582" s="187"/>
      <c r="R582" s="187"/>
      <c r="S582" s="187"/>
      <c r="T582" s="187"/>
    </row>
    <row r="583" spans="1:20" s="186" customFormat="1" ht="13.15" customHeight="1" x14ac:dyDescent="0.2">
      <c r="A583" s="186" t="s">
        <v>1285</v>
      </c>
      <c r="B583" s="132" t="s">
        <v>17068</v>
      </c>
      <c r="C583" s="132">
        <v>56037</v>
      </c>
      <c r="D583" s="132" t="s">
        <v>17092</v>
      </c>
      <c r="E583" s="132" t="s">
        <v>17093</v>
      </c>
      <c r="F583" s="132">
        <v>31000227</v>
      </c>
      <c r="G583" s="132" t="s">
        <v>17685</v>
      </c>
      <c r="H583" s="132" t="s">
        <v>17692</v>
      </c>
      <c r="I583" s="132" t="s">
        <v>15125</v>
      </c>
      <c r="J583" s="132">
        <v>0.438</v>
      </c>
      <c r="K583" s="132">
        <v>2.19</v>
      </c>
      <c r="L583" s="132">
        <v>4.3799999999999999E-2</v>
      </c>
      <c r="M583" s="132" t="s">
        <v>17102</v>
      </c>
      <c r="N583" s="132" t="s">
        <v>17102</v>
      </c>
      <c r="O583" s="187"/>
      <c r="P583" s="187"/>
      <c r="Q583" s="187"/>
      <c r="R583" s="187"/>
      <c r="S583" s="187"/>
      <c r="T583" s="187"/>
    </row>
    <row r="584" spans="1:20" s="186" customFormat="1" ht="13.15" customHeight="1" x14ac:dyDescent="0.2">
      <c r="A584" s="186" t="s">
        <v>1285</v>
      </c>
      <c r="B584" s="132" t="s">
        <v>17068</v>
      </c>
      <c r="C584" s="132">
        <v>56037</v>
      </c>
      <c r="D584" s="132" t="s">
        <v>17092</v>
      </c>
      <c r="E584" s="132" t="s">
        <v>17093</v>
      </c>
      <c r="F584" s="132">
        <v>31000216</v>
      </c>
      <c r="G584" s="132" t="s">
        <v>17685</v>
      </c>
      <c r="H584" s="132" t="s">
        <v>17693</v>
      </c>
      <c r="I584" s="132" t="s">
        <v>16289</v>
      </c>
      <c r="J584" s="132">
        <v>3.9420000000000002</v>
      </c>
      <c r="K584" s="132">
        <v>24.527999999999999</v>
      </c>
      <c r="L584" s="132">
        <v>0.876</v>
      </c>
      <c r="M584" s="132" t="s">
        <v>17102</v>
      </c>
      <c r="N584" s="132" t="s">
        <v>17102</v>
      </c>
      <c r="O584" s="187"/>
      <c r="P584" s="187"/>
      <c r="Q584" s="187"/>
      <c r="R584" s="187"/>
      <c r="S584" s="187"/>
      <c r="T584" s="187"/>
    </row>
    <row r="585" spans="1:20" s="186" customFormat="1" ht="13.15" customHeight="1" x14ac:dyDescent="0.2">
      <c r="A585" s="186" t="s">
        <v>1285</v>
      </c>
      <c r="B585" s="132" t="s">
        <v>17068</v>
      </c>
      <c r="C585" s="132">
        <v>56037</v>
      </c>
      <c r="D585" s="132" t="s">
        <v>17092</v>
      </c>
      <c r="E585" s="132" t="s">
        <v>17093</v>
      </c>
      <c r="F585" s="132">
        <v>10201002</v>
      </c>
      <c r="G585" s="132" t="s">
        <v>17685</v>
      </c>
      <c r="H585" s="132" t="s">
        <v>17694</v>
      </c>
      <c r="I585" s="132" t="s">
        <v>14778</v>
      </c>
      <c r="J585" s="132">
        <v>0.438</v>
      </c>
      <c r="K585" s="132">
        <v>0</v>
      </c>
      <c r="L585" s="132">
        <v>0.438</v>
      </c>
      <c r="M585" s="132" t="s">
        <v>17102</v>
      </c>
      <c r="N585" s="132" t="s">
        <v>17102</v>
      </c>
      <c r="O585" s="187"/>
      <c r="P585" s="187"/>
      <c r="Q585" s="187"/>
      <c r="R585" s="187"/>
      <c r="S585" s="187"/>
      <c r="T585" s="187"/>
    </row>
    <row r="586" spans="1:20" s="186" customFormat="1" ht="13.15" customHeight="1" x14ac:dyDescent="0.2">
      <c r="A586" s="186" t="s">
        <v>1285</v>
      </c>
      <c r="B586" s="132" t="s">
        <v>17068</v>
      </c>
      <c r="C586" s="132">
        <v>56037</v>
      </c>
      <c r="D586" s="132" t="s">
        <v>17092</v>
      </c>
      <c r="E586" s="132" t="s">
        <v>17093</v>
      </c>
      <c r="F586" s="132">
        <v>31000228</v>
      </c>
      <c r="G586" s="132" t="s">
        <v>17695</v>
      </c>
      <c r="H586" s="132" t="s">
        <v>17178</v>
      </c>
      <c r="I586" s="132" t="s">
        <v>15125</v>
      </c>
      <c r="J586" s="132">
        <v>0.2</v>
      </c>
      <c r="K586" s="132">
        <v>0</v>
      </c>
      <c r="L586" s="132">
        <v>0</v>
      </c>
      <c r="M586" s="132" t="s">
        <v>17102</v>
      </c>
      <c r="N586" s="132" t="s">
        <v>17102</v>
      </c>
      <c r="O586" s="187"/>
      <c r="P586" s="187"/>
      <c r="Q586" s="187"/>
      <c r="R586" s="187"/>
      <c r="S586" s="187"/>
      <c r="T586" s="187"/>
    </row>
    <row r="587" spans="1:20" s="186" customFormat="1" ht="13.15" customHeight="1" x14ac:dyDescent="0.2">
      <c r="A587" s="186" t="s">
        <v>1285</v>
      </c>
      <c r="B587" s="132" t="s">
        <v>17068</v>
      </c>
      <c r="C587" s="132">
        <v>56037</v>
      </c>
      <c r="D587" s="132" t="s">
        <v>17092</v>
      </c>
      <c r="E587" s="132" t="s">
        <v>17093</v>
      </c>
      <c r="F587" s="132">
        <v>40400312</v>
      </c>
      <c r="G587" s="132" t="s">
        <v>17695</v>
      </c>
      <c r="H587" s="132" t="s">
        <v>17696</v>
      </c>
      <c r="I587" s="132" t="s">
        <v>16771</v>
      </c>
      <c r="J587" s="132">
        <v>0</v>
      </c>
      <c r="K587" s="132">
        <v>0.3</v>
      </c>
      <c r="L587" s="132">
        <v>0</v>
      </c>
      <c r="M587" s="132" t="s">
        <v>17102</v>
      </c>
      <c r="N587" s="132" t="s">
        <v>17102</v>
      </c>
      <c r="O587" s="187"/>
      <c r="P587" s="187"/>
      <c r="Q587" s="187"/>
      <c r="R587" s="187"/>
      <c r="S587" s="187"/>
      <c r="T587" s="187"/>
    </row>
    <row r="588" spans="1:20" s="186" customFormat="1" ht="13.15" customHeight="1" x14ac:dyDescent="0.2">
      <c r="A588" s="186" t="s">
        <v>1285</v>
      </c>
      <c r="B588" s="132" t="s">
        <v>17068</v>
      </c>
      <c r="C588" s="132">
        <v>56037</v>
      </c>
      <c r="D588" s="132" t="s">
        <v>17092</v>
      </c>
      <c r="E588" s="132" t="s">
        <v>17093</v>
      </c>
      <c r="F588" s="132">
        <v>31000228</v>
      </c>
      <c r="G588" s="132" t="s">
        <v>17697</v>
      </c>
      <c r="H588" s="132" t="s">
        <v>17178</v>
      </c>
      <c r="I588" s="132" t="s">
        <v>15125</v>
      </c>
      <c r="J588" s="132">
        <v>0.2</v>
      </c>
      <c r="K588" s="132">
        <v>0</v>
      </c>
      <c r="L588" s="132">
        <v>0</v>
      </c>
      <c r="M588" s="132" t="s">
        <v>17102</v>
      </c>
      <c r="N588" s="132" t="s">
        <v>17102</v>
      </c>
      <c r="O588" s="187"/>
      <c r="P588" s="187"/>
      <c r="Q588" s="187"/>
      <c r="R588" s="187"/>
      <c r="S588" s="187"/>
      <c r="T588" s="187"/>
    </row>
    <row r="589" spans="1:20" s="186" customFormat="1" ht="13.15" customHeight="1" x14ac:dyDescent="0.2">
      <c r="A589" s="186" t="s">
        <v>1285</v>
      </c>
      <c r="B589" s="132" t="s">
        <v>17068</v>
      </c>
      <c r="C589" s="132">
        <v>56037</v>
      </c>
      <c r="D589" s="132" t="s">
        <v>17092</v>
      </c>
      <c r="E589" s="132" t="s">
        <v>17093</v>
      </c>
      <c r="F589" s="132">
        <v>40400312</v>
      </c>
      <c r="G589" s="132" t="s">
        <v>17697</v>
      </c>
      <c r="H589" s="132" t="s">
        <v>17696</v>
      </c>
      <c r="I589" s="132" t="s">
        <v>16771</v>
      </c>
      <c r="J589" s="132">
        <v>0</v>
      </c>
      <c r="K589" s="132">
        <v>0.2</v>
      </c>
      <c r="L589" s="132">
        <v>0</v>
      </c>
      <c r="M589" s="132" t="s">
        <v>17102</v>
      </c>
      <c r="N589" s="132" t="s">
        <v>17102</v>
      </c>
      <c r="O589" s="187"/>
      <c r="P589" s="187"/>
      <c r="Q589" s="187"/>
      <c r="R589" s="187"/>
      <c r="S589" s="187"/>
      <c r="T589" s="187"/>
    </row>
    <row r="590" spans="1:20" s="186" customFormat="1" ht="13.15" customHeight="1" x14ac:dyDescent="0.2">
      <c r="A590" s="186" t="s">
        <v>1285</v>
      </c>
      <c r="B590" s="132" t="s">
        <v>17068</v>
      </c>
      <c r="C590" s="132">
        <v>56037</v>
      </c>
      <c r="D590" s="132" t="s">
        <v>17092</v>
      </c>
      <c r="E590" s="132" t="s">
        <v>17093</v>
      </c>
      <c r="F590" s="132">
        <v>31000228</v>
      </c>
      <c r="G590" s="132" t="s">
        <v>17698</v>
      </c>
      <c r="H590" s="132" t="s">
        <v>17178</v>
      </c>
      <c r="I590" s="132" t="s">
        <v>15125</v>
      </c>
      <c r="J590" s="132">
        <v>0.2</v>
      </c>
      <c r="K590" s="132">
        <v>0</v>
      </c>
      <c r="L590" s="132">
        <v>0</v>
      </c>
      <c r="M590" s="132" t="s">
        <v>17102</v>
      </c>
      <c r="N590" s="132" t="s">
        <v>17102</v>
      </c>
      <c r="O590" s="187"/>
      <c r="P590" s="187"/>
      <c r="Q590" s="187"/>
      <c r="R590" s="187"/>
      <c r="S590" s="187"/>
      <c r="T590" s="187"/>
    </row>
    <row r="591" spans="1:20" s="186" customFormat="1" ht="13.15" customHeight="1" x14ac:dyDescent="0.2">
      <c r="A591" s="186" t="s">
        <v>1285</v>
      </c>
      <c r="B591" s="132" t="s">
        <v>17068</v>
      </c>
      <c r="C591" s="132">
        <v>56037</v>
      </c>
      <c r="D591" s="132" t="s">
        <v>17092</v>
      </c>
      <c r="E591" s="132" t="s">
        <v>17093</v>
      </c>
      <c r="F591" s="132">
        <v>31000228</v>
      </c>
      <c r="G591" s="132" t="s">
        <v>17699</v>
      </c>
      <c r="H591" s="132" t="s">
        <v>17178</v>
      </c>
      <c r="I591" s="132" t="s">
        <v>15125</v>
      </c>
      <c r="J591" s="132">
        <v>0.2</v>
      </c>
      <c r="K591" s="132">
        <v>0</v>
      </c>
      <c r="L591" s="132">
        <v>0</v>
      </c>
      <c r="M591" s="132" t="s">
        <v>17102</v>
      </c>
      <c r="N591" s="132" t="s">
        <v>17102</v>
      </c>
      <c r="O591" s="187"/>
      <c r="P591" s="187"/>
      <c r="Q591" s="187"/>
      <c r="R591" s="187"/>
      <c r="S591" s="187"/>
      <c r="T591" s="187"/>
    </row>
    <row r="592" spans="1:20" s="186" customFormat="1" ht="13.15" customHeight="1" x14ac:dyDescent="0.2">
      <c r="A592" s="186" t="s">
        <v>1285</v>
      </c>
      <c r="B592" s="132" t="s">
        <v>17068</v>
      </c>
      <c r="C592" s="132">
        <v>56037</v>
      </c>
      <c r="D592" s="132" t="s">
        <v>17092</v>
      </c>
      <c r="E592" s="132" t="s">
        <v>17093</v>
      </c>
      <c r="F592" s="132">
        <v>40400312</v>
      </c>
      <c r="G592" s="132" t="s">
        <v>17699</v>
      </c>
      <c r="H592" s="132" t="s">
        <v>17696</v>
      </c>
      <c r="I592" s="132" t="s">
        <v>16771</v>
      </c>
      <c r="J592" s="132">
        <v>0</v>
      </c>
      <c r="K592" s="132">
        <v>0.1</v>
      </c>
      <c r="L592" s="132">
        <v>0</v>
      </c>
      <c r="M592" s="132" t="s">
        <v>17102</v>
      </c>
      <c r="N592" s="132" t="s">
        <v>17102</v>
      </c>
      <c r="O592" s="187"/>
      <c r="P592" s="187"/>
      <c r="Q592" s="187"/>
      <c r="R592" s="187"/>
      <c r="S592" s="187"/>
      <c r="T592" s="187"/>
    </row>
    <row r="593" spans="1:20" s="186" customFormat="1" ht="13.15" customHeight="1" x14ac:dyDescent="0.2">
      <c r="A593" s="186" t="s">
        <v>1285</v>
      </c>
      <c r="B593" s="132" t="s">
        <v>17068</v>
      </c>
      <c r="C593" s="132">
        <v>56037</v>
      </c>
      <c r="D593" s="132" t="s">
        <v>17092</v>
      </c>
      <c r="E593" s="132" t="s">
        <v>17093</v>
      </c>
      <c r="F593" s="132">
        <v>31000299</v>
      </c>
      <c r="G593" s="132" t="s">
        <v>17103</v>
      </c>
      <c r="H593" s="132" t="s">
        <v>17178</v>
      </c>
      <c r="I593" s="132" t="s">
        <v>7791</v>
      </c>
      <c r="J593" s="132">
        <v>0.3</v>
      </c>
      <c r="K593" s="132">
        <v>0</v>
      </c>
      <c r="L593" s="132">
        <v>0.1</v>
      </c>
      <c r="M593" s="132" t="s">
        <v>17102</v>
      </c>
      <c r="N593" s="132" t="s">
        <v>17102</v>
      </c>
      <c r="O593" s="187"/>
      <c r="P593" s="187"/>
      <c r="Q593" s="187"/>
      <c r="R593" s="187"/>
      <c r="S593" s="187"/>
      <c r="T593" s="187"/>
    </row>
    <row r="594" spans="1:20" s="186" customFormat="1" ht="13.15" customHeight="1" x14ac:dyDescent="0.2">
      <c r="A594" s="186" t="s">
        <v>1285</v>
      </c>
      <c r="B594" s="132" t="s">
        <v>17068</v>
      </c>
      <c r="C594" s="132">
        <v>56037</v>
      </c>
      <c r="D594" s="132" t="s">
        <v>17092</v>
      </c>
      <c r="E594" s="132" t="s">
        <v>17093</v>
      </c>
      <c r="F594" s="132">
        <v>31088811</v>
      </c>
      <c r="G594" s="132" t="s">
        <v>17700</v>
      </c>
      <c r="H594" s="132" t="s">
        <v>17701</v>
      </c>
      <c r="I594" s="132" t="s">
        <v>12116</v>
      </c>
      <c r="J594" s="132">
        <v>0</v>
      </c>
      <c r="K594" s="132">
        <v>1.4454</v>
      </c>
      <c r="L594" s="132">
        <v>0</v>
      </c>
      <c r="M594" s="132" t="s">
        <v>17102</v>
      </c>
      <c r="N594" s="132" t="s">
        <v>17102</v>
      </c>
      <c r="O594" s="187"/>
      <c r="P594" s="187"/>
      <c r="Q594" s="187"/>
      <c r="R594" s="187"/>
      <c r="S594" s="187"/>
      <c r="T594" s="187"/>
    </row>
    <row r="595" spans="1:20" s="186" customFormat="1" ht="13.15" customHeight="1" x14ac:dyDescent="0.2">
      <c r="A595" s="186" t="s">
        <v>1285</v>
      </c>
      <c r="B595" s="132" t="s">
        <v>17068</v>
      </c>
      <c r="C595" s="132">
        <v>56037</v>
      </c>
      <c r="D595" s="132" t="s">
        <v>17092</v>
      </c>
      <c r="E595" s="132" t="s">
        <v>17093</v>
      </c>
      <c r="F595" s="132">
        <v>31000216</v>
      </c>
      <c r="G595" s="132" t="s">
        <v>17702</v>
      </c>
      <c r="H595" s="132" t="s">
        <v>17703</v>
      </c>
      <c r="I595" s="132" t="s">
        <v>16289</v>
      </c>
      <c r="J595" s="132">
        <v>0</v>
      </c>
      <c r="K595" s="132">
        <v>3.0659999999999998</v>
      </c>
      <c r="L595" s="132">
        <v>1.752</v>
      </c>
      <c r="M595" s="132">
        <v>74.459999999999994</v>
      </c>
      <c r="N595" s="132" t="s">
        <v>17102</v>
      </c>
      <c r="O595" s="187"/>
      <c r="P595" s="187"/>
      <c r="Q595" s="187"/>
      <c r="R595" s="187"/>
      <c r="S595" s="187"/>
      <c r="T595" s="187"/>
    </row>
    <row r="596" spans="1:20" s="186" customFormat="1" ht="13.15" customHeight="1" x14ac:dyDescent="0.2">
      <c r="A596" s="186" t="s">
        <v>1285</v>
      </c>
      <c r="B596" s="132" t="s">
        <v>17068</v>
      </c>
      <c r="C596" s="132">
        <v>56037</v>
      </c>
      <c r="D596" s="132" t="s">
        <v>17092</v>
      </c>
      <c r="E596" s="132" t="s">
        <v>17093</v>
      </c>
      <c r="F596" s="132">
        <v>10201002</v>
      </c>
      <c r="G596" s="132" t="s">
        <v>17702</v>
      </c>
      <c r="H596" s="132" t="s">
        <v>17704</v>
      </c>
      <c r="I596" s="132" t="s">
        <v>14778</v>
      </c>
      <c r="J596" s="132">
        <v>0.219</v>
      </c>
      <c r="K596" s="132">
        <v>0</v>
      </c>
      <c r="L596" s="132">
        <v>8.7599999999999997E-2</v>
      </c>
      <c r="M596" s="132" t="s">
        <v>17102</v>
      </c>
      <c r="N596" s="132" t="s">
        <v>17102</v>
      </c>
      <c r="O596" s="187"/>
      <c r="P596" s="187"/>
      <c r="Q596" s="187"/>
      <c r="R596" s="187"/>
      <c r="S596" s="187"/>
      <c r="T596" s="187"/>
    </row>
    <row r="597" spans="1:20" s="186" customFormat="1" ht="13.15" customHeight="1" x14ac:dyDescent="0.2">
      <c r="A597" s="186" t="s">
        <v>1285</v>
      </c>
      <c r="B597" s="132" t="s">
        <v>17068</v>
      </c>
      <c r="C597" s="132">
        <v>56037</v>
      </c>
      <c r="D597" s="132" t="s">
        <v>17092</v>
      </c>
      <c r="E597" s="132" t="s">
        <v>17093</v>
      </c>
      <c r="F597" s="132">
        <v>10201002</v>
      </c>
      <c r="G597" s="132" t="s">
        <v>17702</v>
      </c>
      <c r="H597" s="132" t="s">
        <v>17705</v>
      </c>
      <c r="I597" s="132" t="s">
        <v>14778</v>
      </c>
      <c r="J597" s="132">
        <v>0.219</v>
      </c>
      <c r="K597" s="132">
        <v>0</v>
      </c>
      <c r="L597" s="132">
        <v>8.7599999999999997E-2</v>
      </c>
      <c r="M597" s="132" t="s">
        <v>17102</v>
      </c>
      <c r="N597" s="132" t="s">
        <v>17102</v>
      </c>
      <c r="O597" s="187"/>
      <c r="P597" s="187"/>
      <c r="Q597" s="187"/>
      <c r="R597" s="187"/>
      <c r="S597" s="187"/>
      <c r="T597" s="187"/>
    </row>
    <row r="598" spans="1:20" s="186" customFormat="1" ht="13.15" customHeight="1" x14ac:dyDescent="0.2">
      <c r="A598" s="186" t="s">
        <v>1285</v>
      </c>
      <c r="B598" s="132" t="s">
        <v>17068</v>
      </c>
      <c r="C598" s="132">
        <v>56037</v>
      </c>
      <c r="D598" s="132" t="s">
        <v>17092</v>
      </c>
      <c r="E598" s="132" t="s">
        <v>17093</v>
      </c>
      <c r="F598" s="132">
        <v>40400312</v>
      </c>
      <c r="G598" s="132" t="s">
        <v>17702</v>
      </c>
      <c r="H598" s="132" t="s">
        <v>17706</v>
      </c>
      <c r="I598" s="132" t="s">
        <v>16771</v>
      </c>
      <c r="J598" s="132">
        <v>0</v>
      </c>
      <c r="K598" s="132">
        <v>8.1029999999999998</v>
      </c>
      <c r="L598" s="132">
        <v>0</v>
      </c>
      <c r="M598" s="132" t="s">
        <v>17102</v>
      </c>
      <c r="N598" s="132" t="s">
        <v>17102</v>
      </c>
      <c r="O598" s="187"/>
      <c r="P598" s="187"/>
      <c r="Q598" s="187"/>
      <c r="R598" s="187"/>
      <c r="S598" s="187"/>
      <c r="T598" s="187"/>
    </row>
    <row r="599" spans="1:20" s="186" customFormat="1" ht="13.15" customHeight="1" x14ac:dyDescent="0.2">
      <c r="A599" s="186" t="s">
        <v>1285</v>
      </c>
      <c r="B599" s="132" t="s">
        <v>17068</v>
      </c>
      <c r="C599" s="132">
        <v>56037</v>
      </c>
      <c r="D599" s="132" t="s">
        <v>17092</v>
      </c>
      <c r="E599" s="132" t="s">
        <v>17093</v>
      </c>
      <c r="F599" s="132">
        <v>31088811</v>
      </c>
      <c r="G599" s="132" t="s">
        <v>17702</v>
      </c>
      <c r="H599" s="132" t="s">
        <v>17707</v>
      </c>
      <c r="I599" s="132" t="s">
        <v>12116</v>
      </c>
      <c r="J599" s="132">
        <v>0</v>
      </c>
      <c r="K599" s="132">
        <v>4.8179999999999996</v>
      </c>
      <c r="L599" s="132">
        <v>0</v>
      </c>
      <c r="M599" s="132" t="s">
        <v>17102</v>
      </c>
      <c r="N599" s="132" t="s">
        <v>17102</v>
      </c>
      <c r="O599" s="187"/>
      <c r="P599" s="187"/>
      <c r="Q599" s="187"/>
      <c r="R599" s="187"/>
      <c r="S599" s="187"/>
      <c r="T599" s="187"/>
    </row>
    <row r="600" spans="1:20" s="186" customFormat="1" ht="13.15" customHeight="1" x14ac:dyDescent="0.2">
      <c r="A600" s="186" t="s">
        <v>1285</v>
      </c>
      <c r="B600" s="132" t="s">
        <v>17068</v>
      </c>
      <c r="C600" s="132">
        <v>56037</v>
      </c>
      <c r="D600" s="132" t="s">
        <v>17092</v>
      </c>
      <c r="E600" s="132" t="s">
        <v>17093</v>
      </c>
      <c r="F600" s="132">
        <v>31088801</v>
      </c>
      <c r="G600" s="132" t="s">
        <v>17708</v>
      </c>
      <c r="H600" s="132" t="s">
        <v>17709</v>
      </c>
      <c r="I600" s="132" t="s">
        <v>12116</v>
      </c>
      <c r="J600" s="132">
        <v>0</v>
      </c>
      <c r="K600" s="132">
        <v>0.3</v>
      </c>
      <c r="L600" s="132">
        <v>0</v>
      </c>
      <c r="M600" s="132" t="s">
        <v>17102</v>
      </c>
      <c r="N600" s="132" t="s">
        <v>17102</v>
      </c>
      <c r="O600" s="187"/>
      <c r="P600" s="187"/>
      <c r="Q600" s="187"/>
      <c r="R600" s="187"/>
      <c r="S600" s="187"/>
      <c r="T600" s="187"/>
    </row>
    <row r="601" spans="1:20" s="186" customFormat="1" ht="13.15" customHeight="1" x14ac:dyDescent="0.2">
      <c r="A601" s="186" t="s">
        <v>1285</v>
      </c>
      <c r="B601" s="132" t="s">
        <v>17068</v>
      </c>
      <c r="C601" s="132">
        <v>56037</v>
      </c>
      <c r="D601" s="132" t="s">
        <v>17092</v>
      </c>
      <c r="E601" s="132" t="s">
        <v>17093</v>
      </c>
      <c r="F601" s="132">
        <v>31088811</v>
      </c>
      <c r="G601" s="132" t="s">
        <v>17710</v>
      </c>
      <c r="H601" s="132" t="s">
        <v>17648</v>
      </c>
      <c r="I601" s="132" t="s">
        <v>12116</v>
      </c>
      <c r="J601" s="132">
        <v>0</v>
      </c>
      <c r="K601" s="132">
        <v>0.219</v>
      </c>
      <c r="L601" s="132">
        <v>0</v>
      </c>
      <c r="M601" s="132" t="s">
        <v>17102</v>
      </c>
      <c r="N601" s="132" t="s">
        <v>17102</v>
      </c>
      <c r="O601" s="187"/>
      <c r="P601" s="187"/>
      <c r="Q601" s="187"/>
      <c r="R601" s="187"/>
      <c r="S601" s="187"/>
      <c r="T601" s="187"/>
    </row>
    <row r="602" spans="1:20" s="186" customFormat="1" ht="13.15" customHeight="1" x14ac:dyDescent="0.2">
      <c r="A602" s="186" t="s">
        <v>1285</v>
      </c>
      <c r="B602" s="132" t="s">
        <v>17068</v>
      </c>
      <c r="C602" s="132">
        <v>56037</v>
      </c>
      <c r="D602" s="132" t="s">
        <v>17092</v>
      </c>
      <c r="E602" s="132" t="s">
        <v>17093</v>
      </c>
      <c r="F602" s="132">
        <v>31088811</v>
      </c>
      <c r="G602" s="132" t="s">
        <v>17711</v>
      </c>
      <c r="H602" s="132" t="s">
        <v>17712</v>
      </c>
      <c r="I602" s="132" t="s">
        <v>12116</v>
      </c>
      <c r="J602" s="132">
        <v>0</v>
      </c>
      <c r="K602" s="132">
        <v>8.7599999999999997E-2</v>
      </c>
      <c r="L602" s="132">
        <v>0</v>
      </c>
      <c r="M602" s="132" t="s">
        <v>17102</v>
      </c>
      <c r="N602" s="132" t="s">
        <v>17102</v>
      </c>
      <c r="O602" s="187"/>
      <c r="P602" s="187"/>
      <c r="Q602" s="187"/>
      <c r="R602" s="187"/>
      <c r="S602" s="187"/>
      <c r="T602" s="187"/>
    </row>
    <row r="603" spans="1:20" s="186" customFormat="1" ht="13.15" customHeight="1" x14ac:dyDescent="0.2">
      <c r="A603" s="186" t="s">
        <v>1285</v>
      </c>
      <c r="B603" s="132" t="s">
        <v>17068</v>
      </c>
      <c r="C603" s="132">
        <v>56037</v>
      </c>
      <c r="D603" s="132" t="s">
        <v>17092</v>
      </c>
      <c r="E603" s="132" t="s">
        <v>17093</v>
      </c>
      <c r="F603" s="132">
        <v>31000227</v>
      </c>
      <c r="G603" s="132" t="s">
        <v>17711</v>
      </c>
      <c r="H603" s="132" t="s">
        <v>17713</v>
      </c>
      <c r="I603" s="132" t="s">
        <v>15125</v>
      </c>
      <c r="J603" s="132">
        <v>1.6644000000000001</v>
      </c>
      <c r="K603" s="132">
        <v>8.7599999999999997E-2</v>
      </c>
      <c r="L603" s="132">
        <v>1.4016</v>
      </c>
      <c r="M603" s="132" t="s">
        <v>17102</v>
      </c>
      <c r="N603" s="132" t="s">
        <v>17102</v>
      </c>
      <c r="O603" s="187"/>
      <c r="P603" s="187"/>
      <c r="Q603" s="187"/>
      <c r="R603" s="187"/>
      <c r="S603" s="187"/>
      <c r="T603" s="187"/>
    </row>
    <row r="604" spans="1:20" s="186" customFormat="1" ht="13.15" customHeight="1" x14ac:dyDescent="0.2">
      <c r="A604" s="186" t="s">
        <v>1285</v>
      </c>
      <c r="B604" s="132" t="s">
        <v>17068</v>
      </c>
      <c r="C604" s="132">
        <v>56037</v>
      </c>
      <c r="D604" s="132" t="s">
        <v>17092</v>
      </c>
      <c r="E604" s="132" t="s">
        <v>17093</v>
      </c>
      <c r="F604" s="132">
        <v>10201002</v>
      </c>
      <c r="G604" s="132" t="s">
        <v>17714</v>
      </c>
      <c r="H604" s="132" t="s">
        <v>17715</v>
      </c>
      <c r="I604" s="132" t="s">
        <v>14778</v>
      </c>
      <c r="J604" s="132">
        <v>0.219</v>
      </c>
      <c r="K604" s="132">
        <v>4.3799999999999999E-2</v>
      </c>
      <c r="L604" s="132">
        <v>4.3799999999999999E-2</v>
      </c>
      <c r="M604" s="132" t="s">
        <v>17102</v>
      </c>
      <c r="N604" s="132" t="s">
        <v>17102</v>
      </c>
      <c r="O604" s="187"/>
      <c r="P604" s="187"/>
      <c r="Q604" s="187"/>
      <c r="R604" s="187"/>
      <c r="S604" s="187"/>
      <c r="T604" s="187"/>
    </row>
    <row r="605" spans="1:20" s="186" customFormat="1" ht="13.15" customHeight="1" x14ac:dyDescent="0.2">
      <c r="A605" s="186" t="s">
        <v>1285</v>
      </c>
      <c r="B605" s="132" t="s">
        <v>17068</v>
      </c>
      <c r="C605" s="132">
        <v>56037</v>
      </c>
      <c r="D605" s="132" t="s">
        <v>17092</v>
      </c>
      <c r="E605" s="132" t="s">
        <v>17093</v>
      </c>
      <c r="F605" s="132">
        <v>10201002</v>
      </c>
      <c r="G605" s="132" t="s">
        <v>17714</v>
      </c>
      <c r="H605" s="132" t="s">
        <v>17716</v>
      </c>
      <c r="I605" s="132" t="s">
        <v>14778</v>
      </c>
      <c r="J605" s="132">
        <v>0.219</v>
      </c>
      <c r="K605" s="132">
        <v>4.3799999999999999E-2</v>
      </c>
      <c r="L605" s="132">
        <v>4.3799999999999999E-2</v>
      </c>
      <c r="M605" s="132" t="s">
        <v>17102</v>
      </c>
      <c r="N605" s="132" t="s">
        <v>17102</v>
      </c>
      <c r="O605" s="187"/>
      <c r="P605" s="187"/>
      <c r="Q605" s="187"/>
      <c r="R605" s="187"/>
      <c r="S605" s="187"/>
      <c r="T605" s="187"/>
    </row>
    <row r="606" spans="1:20" s="186" customFormat="1" ht="13.15" customHeight="1" x14ac:dyDescent="0.2">
      <c r="A606" s="186" t="s">
        <v>1285</v>
      </c>
      <c r="B606" s="132" t="s">
        <v>17068</v>
      </c>
      <c r="C606" s="132">
        <v>56037</v>
      </c>
      <c r="D606" s="132" t="s">
        <v>17092</v>
      </c>
      <c r="E606" s="132" t="s">
        <v>17093</v>
      </c>
      <c r="F606" s="132">
        <v>31000227</v>
      </c>
      <c r="G606" s="132" t="s">
        <v>17714</v>
      </c>
      <c r="H606" s="132" t="s">
        <v>17717</v>
      </c>
      <c r="I606" s="132" t="s">
        <v>15125</v>
      </c>
      <c r="J606" s="132">
        <v>0</v>
      </c>
      <c r="K606" s="132">
        <v>17.52</v>
      </c>
      <c r="L606" s="132">
        <v>0</v>
      </c>
      <c r="M606" s="132" t="s">
        <v>17102</v>
      </c>
      <c r="N606" s="132" t="s">
        <v>17102</v>
      </c>
      <c r="O606" s="187"/>
      <c r="P606" s="187"/>
      <c r="Q606" s="187"/>
      <c r="R606" s="187"/>
      <c r="S606" s="187"/>
      <c r="T606" s="187"/>
    </row>
    <row r="607" spans="1:20" s="186" customFormat="1" ht="13.15" customHeight="1" x14ac:dyDescent="0.2">
      <c r="A607" s="186" t="s">
        <v>1285</v>
      </c>
      <c r="B607" s="132" t="s">
        <v>17068</v>
      </c>
      <c r="C607" s="132">
        <v>56037</v>
      </c>
      <c r="D607" s="132" t="s">
        <v>17092</v>
      </c>
      <c r="E607" s="132" t="s">
        <v>17093</v>
      </c>
      <c r="F607" s="132">
        <v>40400311</v>
      </c>
      <c r="G607" s="132" t="s">
        <v>17714</v>
      </c>
      <c r="H607" s="132" t="s">
        <v>17718</v>
      </c>
      <c r="I607" s="132" t="s">
        <v>16771</v>
      </c>
      <c r="J607" s="132">
        <v>0</v>
      </c>
      <c r="K607" s="132">
        <v>2.19</v>
      </c>
      <c r="L607" s="132">
        <v>0</v>
      </c>
      <c r="M607" s="132" t="s">
        <v>17102</v>
      </c>
      <c r="N607" s="132" t="s">
        <v>17102</v>
      </c>
      <c r="O607" s="187"/>
      <c r="P607" s="187"/>
      <c r="Q607" s="187"/>
      <c r="R607" s="187"/>
      <c r="S607" s="187"/>
      <c r="T607" s="187"/>
    </row>
    <row r="608" spans="1:20" s="186" customFormat="1" ht="13.15" customHeight="1" x14ac:dyDescent="0.2">
      <c r="A608" s="186" t="s">
        <v>1285</v>
      </c>
      <c r="B608" s="132" t="s">
        <v>17068</v>
      </c>
      <c r="C608" s="132">
        <v>56037</v>
      </c>
      <c r="D608" s="132" t="s">
        <v>17092</v>
      </c>
      <c r="E608" s="132" t="s">
        <v>17093</v>
      </c>
      <c r="F608" s="132">
        <v>40400311</v>
      </c>
      <c r="G608" s="132" t="s">
        <v>17714</v>
      </c>
      <c r="H608" s="132" t="s">
        <v>17719</v>
      </c>
      <c r="I608" s="132" t="s">
        <v>16771</v>
      </c>
      <c r="J608" s="132">
        <v>0.39419999999999999</v>
      </c>
      <c r="K608" s="132">
        <v>7.6212</v>
      </c>
      <c r="L608" s="132">
        <v>0.39419999999999999</v>
      </c>
      <c r="M608" s="132" t="s">
        <v>17102</v>
      </c>
      <c r="N608" s="132" t="s">
        <v>17102</v>
      </c>
      <c r="O608" s="187"/>
      <c r="P608" s="187"/>
      <c r="Q608" s="187"/>
      <c r="R608" s="187"/>
      <c r="S608" s="187"/>
      <c r="T608" s="187"/>
    </row>
    <row r="609" spans="1:20" s="186" customFormat="1" ht="13.15" customHeight="1" x14ac:dyDescent="0.2">
      <c r="A609" s="186" t="s">
        <v>1285</v>
      </c>
      <c r="B609" s="132" t="s">
        <v>17068</v>
      </c>
      <c r="C609" s="132">
        <v>56037</v>
      </c>
      <c r="D609" s="132" t="s">
        <v>17092</v>
      </c>
      <c r="E609" s="132" t="s">
        <v>17093</v>
      </c>
      <c r="F609" s="132">
        <v>31000227</v>
      </c>
      <c r="G609" s="132" t="s">
        <v>17714</v>
      </c>
      <c r="H609" s="132" t="s">
        <v>17720</v>
      </c>
      <c r="I609" s="132" t="s">
        <v>15125</v>
      </c>
      <c r="J609" s="132">
        <v>0.438</v>
      </c>
      <c r="K609" s="132">
        <v>5.2560000000000002</v>
      </c>
      <c r="L609" s="132">
        <v>0.438</v>
      </c>
      <c r="M609" s="132" t="s">
        <v>17102</v>
      </c>
      <c r="N609" s="132" t="s">
        <v>17102</v>
      </c>
      <c r="O609" s="187"/>
      <c r="P609" s="187"/>
      <c r="Q609" s="187"/>
      <c r="R609" s="187"/>
      <c r="S609" s="187"/>
      <c r="T609" s="187"/>
    </row>
    <row r="610" spans="1:20" s="186" customFormat="1" ht="13.15" customHeight="1" x14ac:dyDescent="0.2">
      <c r="A610" s="186" t="s">
        <v>1285</v>
      </c>
      <c r="B610" s="132" t="s">
        <v>17068</v>
      </c>
      <c r="C610" s="132">
        <v>56037</v>
      </c>
      <c r="D610" s="132" t="s">
        <v>17092</v>
      </c>
      <c r="E610" s="132" t="s">
        <v>17093</v>
      </c>
      <c r="F610" s="132">
        <v>31000216</v>
      </c>
      <c r="G610" s="132" t="s">
        <v>17714</v>
      </c>
      <c r="H610" s="132" t="s">
        <v>17721</v>
      </c>
      <c r="I610" s="132" t="s">
        <v>16289</v>
      </c>
      <c r="J610" s="132">
        <v>2.19</v>
      </c>
      <c r="K610" s="132">
        <v>0</v>
      </c>
      <c r="L610" s="132">
        <v>4.8179999999999996</v>
      </c>
      <c r="M610" s="132" t="s">
        <v>17102</v>
      </c>
      <c r="N610" s="132" t="s">
        <v>17102</v>
      </c>
      <c r="O610" s="187"/>
      <c r="P610" s="187"/>
      <c r="Q610" s="187"/>
      <c r="R610" s="187"/>
      <c r="S610" s="187"/>
      <c r="T610" s="187"/>
    </row>
    <row r="611" spans="1:20" s="186" customFormat="1" ht="13.15" customHeight="1" x14ac:dyDescent="0.2">
      <c r="A611" s="186" t="s">
        <v>1285</v>
      </c>
      <c r="B611" s="132" t="s">
        <v>17068</v>
      </c>
      <c r="C611" s="132">
        <v>56037</v>
      </c>
      <c r="D611" s="132" t="s">
        <v>17092</v>
      </c>
      <c r="E611" s="132" t="s">
        <v>17093</v>
      </c>
      <c r="F611" s="132">
        <v>31000299</v>
      </c>
      <c r="G611" s="132" t="s">
        <v>17714</v>
      </c>
      <c r="H611" s="132" t="s">
        <v>17722</v>
      </c>
      <c r="I611" s="132" t="s">
        <v>7791</v>
      </c>
      <c r="J611" s="132">
        <v>1.752</v>
      </c>
      <c r="K611" s="132">
        <v>0.438</v>
      </c>
      <c r="L611" s="132">
        <v>0.438</v>
      </c>
      <c r="M611" s="132" t="s">
        <v>17102</v>
      </c>
      <c r="N611" s="132" t="s">
        <v>17102</v>
      </c>
      <c r="O611" s="187"/>
      <c r="P611" s="187"/>
      <c r="Q611" s="187"/>
      <c r="R611" s="187"/>
      <c r="S611" s="187"/>
      <c r="T611" s="187"/>
    </row>
    <row r="612" spans="1:20" s="186" customFormat="1" ht="13.15" customHeight="1" x14ac:dyDescent="0.2">
      <c r="A612" s="186" t="s">
        <v>1285</v>
      </c>
      <c r="B612" s="132" t="s">
        <v>17068</v>
      </c>
      <c r="C612" s="132">
        <v>56037</v>
      </c>
      <c r="D612" s="132" t="s">
        <v>17092</v>
      </c>
      <c r="E612" s="132" t="s">
        <v>17093</v>
      </c>
      <c r="F612" s="132">
        <v>31000299</v>
      </c>
      <c r="G612" s="132" t="s">
        <v>17723</v>
      </c>
      <c r="H612" s="132" t="s">
        <v>17724</v>
      </c>
      <c r="I612" s="132" t="s">
        <v>7791</v>
      </c>
      <c r="J612" s="132">
        <v>1.3140000000000001</v>
      </c>
      <c r="K612" s="132">
        <v>0</v>
      </c>
      <c r="L612" s="132">
        <v>0.876</v>
      </c>
      <c r="M612" s="132" t="s">
        <v>17102</v>
      </c>
      <c r="N612" s="132" t="s">
        <v>17102</v>
      </c>
      <c r="O612" s="187"/>
      <c r="P612" s="187"/>
      <c r="Q612" s="187"/>
      <c r="R612" s="187"/>
      <c r="S612" s="187"/>
      <c r="T612" s="187"/>
    </row>
    <row r="613" spans="1:20" s="186" customFormat="1" ht="13.15" customHeight="1" x14ac:dyDescent="0.2">
      <c r="A613" s="186" t="s">
        <v>1285</v>
      </c>
      <c r="B613" s="132" t="s">
        <v>17068</v>
      </c>
      <c r="C613" s="132">
        <v>56037</v>
      </c>
      <c r="D613" s="132" t="s">
        <v>17092</v>
      </c>
      <c r="E613" s="132" t="s">
        <v>17093</v>
      </c>
      <c r="F613" s="132">
        <v>31000227</v>
      </c>
      <c r="G613" s="132" t="s">
        <v>17723</v>
      </c>
      <c r="H613" s="132" t="s">
        <v>17725</v>
      </c>
      <c r="I613" s="132" t="s">
        <v>15125</v>
      </c>
      <c r="J613" s="132">
        <v>0</v>
      </c>
      <c r="K613" s="132">
        <v>0.876</v>
      </c>
      <c r="L613" s="132">
        <v>0</v>
      </c>
      <c r="M613" s="132" t="s">
        <v>17102</v>
      </c>
      <c r="N613" s="132" t="s">
        <v>17102</v>
      </c>
      <c r="O613" s="187"/>
      <c r="P613" s="187"/>
      <c r="Q613" s="187"/>
      <c r="R613" s="187"/>
      <c r="S613" s="187"/>
      <c r="T613" s="187"/>
    </row>
    <row r="614" spans="1:20" s="186" customFormat="1" ht="13.15" customHeight="1" x14ac:dyDescent="0.2">
      <c r="A614" s="186" t="s">
        <v>1285</v>
      </c>
      <c r="B614" s="132" t="s">
        <v>17068</v>
      </c>
      <c r="C614" s="132">
        <v>56037</v>
      </c>
      <c r="D614" s="132" t="s">
        <v>17092</v>
      </c>
      <c r="E614" s="132" t="s">
        <v>17093</v>
      </c>
      <c r="F614" s="132">
        <v>31000299</v>
      </c>
      <c r="G614" s="132" t="s">
        <v>17723</v>
      </c>
      <c r="H614" s="132" t="s">
        <v>17726</v>
      </c>
      <c r="I614" s="132" t="s">
        <v>7791</v>
      </c>
      <c r="J614" s="132">
        <v>3.0659999999999998</v>
      </c>
      <c r="K614" s="132">
        <v>0.438</v>
      </c>
      <c r="L614" s="132">
        <v>0.876</v>
      </c>
      <c r="M614" s="132" t="s">
        <v>17102</v>
      </c>
      <c r="N614" s="132" t="s">
        <v>17102</v>
      </c>
      <c r="O614" s="187"/>
      <c r="P614" s="187"/>
      <c r="Q614" s="187"/>
      <c r="R614" s="187"/>
      <c r="S614" s="187"/>
      <c r="T614" s="187"/>
    </row>
    <row r="615" spans="1:20" s="186" customFormat="1" ht="13.15" customHeight="1" x14ac:dyDescent="0.2">
      <c r="A615" s="186" t="s">
        <v>1285</v>
      </c>
      <c r="B615" s="132" t="s">
        <v>17068</v>
      </c>
      <c r="C615" s="132">
        <v>56037</v>
      </c>
      <c r="D615" s="132" t="s">
        <v>17092</v>
      </c>
      <c r="E615" s="132" t="s">
        <v>17093</v>
      </c>
      <c r="F615" s="132">
        <v>31088811</v>
      </c>
      <c r="G615" s="132" t="s">
        <v>17723</v>
      </c>
      <c r="H615" s="132" t="s">
        <v>17727</v>
      </c>
      <c r="I615" s="132" t="s">
        <v>12116</v>
      </c>
      <c r="J615" s="132">
        <v>0</v>
      </c>
      <c r="K615" s="132">
        <v>5.2560000000000002</v>
      </c>
      <c r="L615" s="132">
        <v>0</v>
      </c>
      <c r="M615" s="132" t="s">
        <v>17102</v>
      </c>
      <c r="N615" s="132" t="s">
        <v>17102</v>
      </c>
      <c r="O615" s="187"/>
      <c r="P615" s="187"/>
      <c r="Q615" s="187"/>
      <c r="R615" s="187"/>
      <c r="S615" s="187"/>
      <c r="T615" s="187"/>
    </row>
    <row r="616" spans="1:20" s="186" customFormat="1" ht="13.15" customHeight="1" x14ac:dyDescent="0.2">
      <c r="A616" s="186" t="s">
        <v>1285</v>
      </c>
      <c r="B616" s="132" t="s">
        <v>17068</v>
      </c>
      <c r="C616" s="132">
        <v>56037</v>
      </c>
      <c r="D616" s="132" t="s">
        <v>17092</v>
      </c>
      <c r="E616" s="132" t="s">
        <v>17093</v>
      </c>
      <c r="F616" s="132">
        <v>10201002</v>
      </c>
      <c r="G616" s="132" t="s">
        <v>17728</v>
      </c>
      <c r="H616" s="132" t="s">
        <v>17729</v>
      </c>
      <c r="I616" s="132" t="s">
        <v>14778</v>
      </c>
      <c r="J616" s="132">
        <v>8.7599999999999997E-2</v>
      </c>
      <c r="K616" s="132">
        <v>4.3799999999999999E-2</v>
      </c>
      <c r="L616" s="132">
        <v>4.3799999999999999E-2</v>
      </c>
      <c r="M616" s="132" t="s">
        <v>17102</v>
      </c>
      <c r="N616" s="132" t="s">
        <v>17102</v>
      </c>
      <c r="O616" s="187"/>
      <c r="P616" s="187"/>
      <c r="Q616" s="187"/>
      <c r="R616" s="187"/>
      <c r="S616" s="187"/>
      <c r="T616" s="187"/>
    </row>
    <row r="617" spans="1:20" s="186" customFormat="1" ht="13.15" customHeight="1" x14ac:dyDescent="0.2">
      <c r="A617" s="186" t="s">
        <v>1285</v>
      </c>
      <c r="B617" s="132" t="s">
        <v>17068</v>
      </c>
      <c r="C617" s="132">
        <v>56037</v>
      </c>
      <c r="D617" s="132" t="s">
        <v>17092</v>
      </c>
      <c r="E617" s="132" t="s">
        <v>17093</v>
      </c>
      <c r="F617" s="132">
        <v>10201002</v>
      </c>
      <c r="G617" s="132" t="s">
        <v>17728</v>
      </c>
      <c r="H617" s="132" t="s">
        <v>17730</v>
      </c>
      <c r="I617" s="132" t="s">
        <v>14778</v>
      </c>
      <c r="J617" s="132">
        <v>8.7599999999999997E-2</v>
      </c>
      <c r="K617" s="132">
        <v>4.3799999999999999E-2</v>
      </c>
      <c r="L617" s="132">
        <v>4.3799999999999999E-2</v>
      </c>
      <c r="M617" s="132" t="s">
        <v>17102</v>
      </c>
      <c r="N617" s="132" t="s">
        <v>17102</v>
      </c>
      <c r="O617" s="187"/>
      <c r="P617" s="187"/>
      <c r="Q617" s="187"/>
      <c r="R617" s="187"/>
      <c r="S617" s="187"/>
      <c r="T617" s="187"/>
    </row>
    <row r="618" spans="1:20" s="186" customFormat="1" ht="13.15" customHeight="1" x14ac:dyDescent="0.2">
      <c r="A618" s="186" t="s">
        <v>1285</v>
      </c>
      <c r="B618" s="132" t="s">
        <v>17068</v>
      </c>
      <c r="C618" s="132">
        <v>56037</v>
      </c>
      <c r="D618" s="132" t="s">
        <v>17092</v>
      </c>
      <c r="E618" s="132" t="s">
        <v>17093</v>
      </c>
      <c r="F618" s="132">
        <v>31000299</v>
      </c>
      <c r="G618" s="132" t="s">
        <v>17728</v>
      </c>
      <c r="H618" s="132" t="s">
        <v>17731</v>
      </c>
      <c r="I618" s="132" t="s">
        <v>7791</v>
      </c>
      <c r="J618" s="132">
        <v>1.3140000000000001</v>
      </c>
      <c r="K618" s="132">
        <v>0</v>
      </c>
      <c r="L618" s="132">
        <v>1.3140000000000001</v>
      </c>
      <c r="M618" s="132" t="s">
        <v>17102</v>
      </c>
      <c r="N618" s="132" t="s">
        <v>17102</v>
      </c>
      <c r="O618" s="187"/>
      <c r="P618" s="187"/>
      <c r="Q618" s="187"/>
      <c r="R618" s="187"/>
      <c r="S618" s="187"/>
      <c r="T618" s="187"/>
    </row>
    <row r="619" spans="1:20" s="186" customFormat="1" ht="13.15" customHeight="1" x14ac:dyDescent="0.2">
      <c r="A619" s="186" t="s">
        <v>1285</v>
      </c>
      <c r="B619" s="132" t="s">
        <v>17068</v>
      </c>
      <c r="C619" s="132">
        <v>56037</v>
      </c>
      <c r="D619" s="132" t="s">
        <v>17092</v>
      </c>
      <c r="E619" s="132" t="s">
        <v>17093</v>
      </c>
      <c r="F619" s="132">
        <v>31000299</v>
      </c>
      <c r="G619" s="132" t="s">
        <v>17728</v>
      </c>
      <c r="H619" s="132" t="s">
        <v>17732</v>
      </c>
      <c r="I619" s="132" t="s">
        <v>7791</v>
      </c>
      <c r="J619" s="132">
        <v>3.0659999999999998</v>
      </c>
      <c r="K619" s="132">
        <v>0.438</v>
      </c>
      <c r="L619" s="132">
        <v>0.876</v>
      </c>
      <c r="M619" s="132" t="s">
        <v>17102</v>
      </c>
      <c r="N619" s="132" t="s">
        <v>17102</v>
      </c>
      <c r="O619" s="187"/>
      <c r="P619" s="187"/>
      <c r="Q619" s="187"/>
      <c r="R619" s="187"/>
      <c r="S619" s="187"/>
      <c r="T619" s="187"/>
    </row>
    <row r="620" spans="1:20" s="186" customFormat="1" ht="13.15" customHeight="1" x14ac:dyDescent="0.2">
      <c r="A620" s="186" t="s">
        <v>1285</v>
      </c>
      <c r="B620" s="132" t="s">
        <v>17068</v>
      </c>
      <c r="C620" s="132">
        <v>56037</v>
      </c>
      <c r="D620" s="132" t="s">
        <v>17092</v>
      </c>
      <c r="E620" s="132" t="s">
        <v>17093</v>
      </c>
      <c r="F620" s="132">
        <v>10201002</v>
      </c>
      <c r="G620" s="132" t="s">
        <v>17733</v>
      </c>
      <c r="H620" s="132" t="s">
        <v>17734</v>
      </c>
      <c r="I620" s="132" t="s">
        <v>14778</v>
      </c>
      <c r="J620" s="132">
        <v>2.6280000000000001</v>
      </c>
      <c r="K620" s="132">
        <v>8.7599999999999997E-2</v>
      </c>
      <c r="L620" s="132">
        <v>0.219</v>
      </c>
      <c r="M620" s="132" t="s">
        <v>17102</v>
      </c>
      <c r="N620" s="132" t="s">
        <v>17102</v>
      </c>
      <c r="O620" s="187"/>
      <c r="P620" s="187"/>
      <c r="Q620" s="187"/>
      <c r="R620" s="187"/>
      <c r="S620" s="187"/>
      <c r="T620" s="187"/>
    </row>
    <row r="621" spans="1:20" s="186" customFormat="1" ht="13.15" customHeight="1" x14ac:dyDescent="0.2">
      <c r="A621" s="186" t="s">
        <v>1285</v>
      </c>
      <c r="B621" s="132" t="s">
        <v>17068</v>
      </c>
      <c r="C621" s="132">
        <v>56037</v>
      </c>
      <c r="D621" s="132" t="s">
        <v>17092</v>
      </c>
      <c r="E621" s="132" t="s">
        <v>17093</v>
      </c>
      <c r="F621" s="132">
        <v>31000227</v>
      </c>
      <c r="G621" s="132" t="s">
        <v>17735</v>
      </c>
      <c r="H621" s="132" t="s">
        <v>17736</v>
      </c>
      <c r="I621" s="132" t="s">
        <v>15125</v>
      </c>
      <c r="J621" s="132">
        <v>0.438</v>
      </c>
      <c r="K621" s="132">
        <v>0.438</v>
      </c>
      <c r="L621" s="132">
        <v>0.438</v>
      </c>
      <c r="M621" s="132" t="s">
        <v>17102</v>
      </c>
      <c r="N621" s="132" t="s">
        <v>17102</v>
      </c>
      <c r="O621" s="187"/>
      <c r="P621" s="187"/>
      <c r="Q621" s="187"/>
      <c r="R621" s="187"/>
      <c r="S621" s="187"/>
      <c r="T621" s="187"/>
    </row>
    <row r="622" spans="1:20" s="186" customFormat="1" ht="13.15" customHeight="1" x14ac:dyDescent="0.2">
      <c r="A622" s="186" t="s">
        <v>1285</v>
      </c>
      <c r="B622" s="132" t="s">
        <v>17068</v>
      </c>
      <c r="C622" s="132">
        <v>56037</v>
      </c>
      <c r="D622" s="132" t="s">
        <v>17092</v>
      </c>
      <c r="E622" s="132" t="s">
        <v>17093</v>
      </c>
      <c r="F622" s="132">
        <v>31000216</v>
      </c>
      <c r="G622" s="132" t="s">
        <v>17735</v>
      </c>
      <c r="H622" s="132" t="s">
        <v>17737</v>
      </c>
      <c r="I622" s="132" t="s">
        <v>16289</v>
      </c>
      <c r="J622" s="132">
        <v>0.438</v>
      </c>
      <c r="K622" s="132">
        <v>2.19</v>
      </c>
      <c r="L622" s="132">
        <v>0.438</v>
      </c>
      <c r="M622" s="132" t="s">
        <v>17102</v>
      </c>
      <c r="N622" s="132" t="s">
        <v>17102</v>
      </c>
      <c r="O622" s="187"/>
      <c r="P622" s="187"/>
      <c r="Q622" s="187"/>
      <c r="R622" s="187"/>
      <c r="S622" s="187"/>
      <c r="T622" s="187"/>
    </row>
    <row r="623" spans="1:20" s="186" customFormat="1" ht="13.15" customHeight="1" x14ac:dyDescent="0.2">
      <c r="A623" s="186" t="s">
        <v>1285</v>
      </c>
      <c r="B623" s="132" t="s">
        <v>17068</v>
      </c>
      <c r="C623" s="132">
        <v>56037</v>
      </c>
      <c r="D623" s="132" t="s">
        <v>17092</v>
      </c>
      <c r="E623" s="132" t="s">
        <v>17093</v>
      </c>
      <c r="F623" s="132">
        <v>31000299</v>
      </c>
      <c r="G623" s="132" t="s">
        <v>17735</v>
      </c>
      <c r="H623" s="132" t="s">
        <v>17738</v>
      </c>
      <c r="I623" s="132" t="s">
        <v>7791</v>
      </c>
      <c r="J623" s="132">
        <v>0</v>
      </c>
      <c r="K623" s="132">
        <v>0.876</v>
      </c>
      <c r="L623" s="132">
        <v>0</v>
      </c>
      <c r="M623" s="132" t="s">
        <v>17102</v>
      </c>
      <c r="N623" s="132" t="s">
        <v>17102</v>
      </c>
      <c r="O623" s="187"/>
      <c r="P623" s="187"/>
      <c r="Q623" s="187"/>
      <c r="R623" s="187"/>
      <c r="S623" s="187"/>
      <c r="T623" s="187"/>
    </row>
    <row r="624" spans="1:20" s="186" customFormat="1" ht="13.15" customHeight="1" x14ac:dyDescent="0.2">
      <c r="A624" s="186" t="s">
        <v>1285</v>
      </c>
      <c r="B624" s="132" t="s">
        <v>17068</v>
      </c>
      <c r="C624" s="132">
        <v>56037</v>
      </c>
      <c r="D624" s="132" t="s">
        <v>17092</v>
      </c>
      <c r="E624" s="132" t="s">
        <v>17093</v>
      </c>
      <c r="F624" s="132">
        <v>31000227</v>
      </c>
      <c r="G624" s="132" t="s">
        <v>17739</v>
      </c>
      <c r="H624" s="132" t="s">
        <v>17740</v>
      </c>
      <c r="I624" s="132" t="s">
        <v>15125</v>
      </c>
      <c r="J624" s="132">
        <v>0.13139999999999999</v>
      </c>
      <c r="K624" s="132">
        <v>0</v>
      </c>
      <c r="L624" s="132">
        <v>4.3799999999999999E-2</v>
      </c>
      <c r="M624" s="132" t="s">
        <v>17102</v>
      </c>
      <c r="N624" s="132" t="s">
        <v>17102</v>
      </c>
      <c r="O624" s="187"/>
      <c r="P624" s="187"/>
      <c r="Q624" s="187"/>
      <c r="R624" s="187"/>
      <c r="S624" s="187"/>
      <c r="T624" s="187"/>
    </row>
    <row r="625" spans="1:20" s="186" customFormat="1" ht="13.15" customHeight="1" x14ac:dyDescent="0.2">
      <c r="A625" s="186" t="s">
        <v>1285</v>
      </c>
      <c r="B625" s="132" t="s">
        <v>17068</v>
      </c>
      <c r="C625" s="132">
        <v>56037</v>
      </c>
      <c r="D625" s="132" t="s">
        <v>17092</v>
      </c>
      <c r="E625" s="132" t="s">
        <v>17093</v>
      </c>
      <c r="F625" s="132">
        <v>31000299</v>
      </c>
      <c r="G625" s="132" t="s">
        <v>17739</v>
      </c>
      <c r="H625" s="132" t="s">
        <v>17741</v>
      </c>
      <c r="I625" s="132" t="s">
        <v>7791</v>
      </c>
      <c r="J625" s="132">
        <v>6.1319999999999997</v>
      </c>
      <c r="K625" s="132">
        <v>0.30353400000000003</v>
      </c>
      <c r="L625" s="132">
        <v>5.2560000000000002</v>
      </c>
      <c r="M625" s="132" t="s">
        <v>17102</v>
      </c>
      <c r="N625" s="132" t="s">
        <v>17102</v>
      </c>
      <c r="O625" s="187"/>
      <c r="P625" s="187"/>
      <c r="Q625" s="187"/>
      <c r="R625" s="187"/>
      <c r="S625" s="187"/>
      <c r="T625" s="187"/>
    </row>
    <row r="626" spans="1:20" s="186" customFormat="1" ht="13.15" customHeight="1" x14ac:dyDescent="0.2">
      <c r="A626" s="186" t="s">
        <v>1285</v>
      </c>
      <c r="B626" s="132" t="s">
        <v>17068</v>
      </c>
      <c r="C626" s="132">
        <v>56037</v>
      </c>
      <c r="D626" s="132" t="s">
        <v>17092</v>
      </c>
      <c r="E626" s="132" t="s">
        <v>17093</v>
      </c>
      <c r="F626" s="132">
        <v>31000227</v>
      </c>
      <c r="G626" s="132" t="s">
        <v>17739</v>
      </c>
      <c r="H626" s="132" t="s">
        <v>17742</v>
      </c>
      <c r="I626" s="132" t="s">
        <v>15125</v>
      </c>
      <c r="J626" s="132">
        <v>0</v>
      </c>
      <c r="K626" s="132">
        <v>21.9</v>
      </c>
      <c r="L626" s="132">
        <v>0</v>
      </c>
      <c r="M626" s="132" t="s">
        <v>17102</v>
      </c>
      <c r="N626" s="132" t="s">
        <v>17102</v>
      </c>
      <c r="O626" s="187"/>
      <c r="P626" s="187"/>
      <c r="Q626" s="187"/>
      <c r="R626" s="187"/>
      <c r="S626" s="187"/>
      <c r="T626" s="187"/>
    </row>
    <row r="627" spans="1:20" s="186" customFormat="1" ht="13.15" customHeight="1" x14ac:dyDescent="0.2">
      <c r="A627" s="186" t="s">
        <v>1285</v>
      </c>
      <c r="B627" s="132" t="s">
        <v>17068</v>
      </c>
      <c r="C627" s="132">
        <v>56037</v>
      </c>
      <c r="D627" s="132" t="s">
        <v>17092</v>
      </c>
      <c r="E627" s="132" t="s">
        <v>17093</v>
      </c>
      <c r="F627" s="132">
        <v>31000227</v>
      </c>
      <c r="G627" s="132" t="s">
        <v>17743</v>
      </c>
      <c r="H627" s="132" t="s">
        <v>17744</v>
      </c>
      <c r="I627" s="132" t="s">
        <v>15125</v>
      </c>
      <c r="J627" s="132">
        <v>0.17519999999999999</v>
      </c>
      <c r="K627" s="132">
        <v>0</v>
      </c>
      <c r="L627" s="132">
        <v>4.3799999999999999E-2</v>
      </c>
      <c r="M627" s="132" t="s">
        <v>17102</v>
      </c>
      <c r="N627" s="132" t="s">
        <v>17102</v>
      </c>
      <c r="O627" s="187"/>
      <c r="P627" s="187"/>
      <c r="Q627" s="187"/>
      <c r="R627" s="187"/>
      <c r="S627" s="187"/>
      <c r="T627" s="187"/>
    </row>
    <row r="628" spans="1:20" s="186" customFormat="1" ht="13.15" customHeight="1" x14ac:dyDescent="0.2">
      <c r="A628" s="186" t="s">
        <v>1285</v>
      </c>
      <c r="B628" s="132" t="s">
        <v>17068</v>
      </c>
      <c r="C628" s="132">
        <v>56037</v>
      </c>
      <c r="D628" s="132" t="s">
        <v>17092</v>
      </c>
      <c r="E628" s="132" t="s">
        <v>17093</v>
      </c>
      <c r="F628" s="132">
        <v>31088811</v>
      </c>
      <c r="G628" s="132" t="s">
        <v>17743</v>
      </c>
      <c r="H628" s="132" t="s">
        <v>17745</v>
      </c>
      <c r="I628" s="132" t="s">
        <v>12116</v>
      </c>
      <c r="J628" s="132">
        <v>0</v>
      </c>
      <c r="K628" s="132">
        <v>1.5329999999999999</v>
      </c>
      <c r="L628" s="132">
        <v>0</v>
      </c>
      <c r="M628" s="132" t="s">
        <v>17102</v>
      </c>
      <c r="N628" s="132" t="s">
        <v>17102</v>
      </c>
      <c r="O628" s="187"/>
      <c r="P628" s="187"/>
      <c r="Q628" s="187"/>
      <c r="R628" s="187"/>
      <c r="S628" s="187"/>
      <c r="T628" s="187"/>
    </row>
    <row r="629" spans="1:20" s="186" customFormat="1" ht="13.15" customHeight="1" x14ac:dyDescent="0.2">
      <c r="A629" s="186" t="s">
        <v>1285</v>
      </c>
      <c r="B629" s="132" t="s">
        <v>17068</v>
      </c>
      <c r="C629" s="132">
        <v>56037</v>
      </c>
      <c r="D629" s="132" t="s">
        <v>17092</v>
      </c>
      <c r="E629" s="132" t="s">
        <v>17093</v>
      </c>
      <c r="F629" s="132">
        <v>31000299</v>
      </c>
      <c r="G629" s="132" t="s">
        <v>17743</v>
      </c>
      <c r="H629" s="132" t="s">
        <v>17746</v>
      </c>
      <c r="I629" s="132" t="s">
        <v>7791</v>
      </c>
      <c r="J629" s="132">
        <v>2.3652000000000002</v>
      </c>
      <c r="K629" s="132">
        <v>0.17519999999999999</v>
      </c>
      <c r="L629" s="132">
        <v>0.17519999999999999</v>
      </c>
      <c r="M629" s="132" t="s">
        <v>17102</v>
      </c>
      <c r="N629" s="132" t="s">
        <v>17102</v>
      </c>
      <c r="O629" s="187"/>
      <c r="P629" s="187"/>
      <c r="Q629" s="187"/>
      <c r="R629" s="187"/>
      <c r="S629" s="187"/>
      <c r="T629" s="187"/>
    </row>
    <row r="630" spans="1:20" s="186" customFormat="1" ht="13.15" customHeight="1" x14ac:dyDescent="0.2">
      <c r="A630" s="186" t="s">
        <v>1285</v>
      </c>
      <c r="B630" s="132" t="s">
        <v>17068</v>
      </c>
      <c r="C630" s="132">
        <v>56037</v>
      </c>
      <c r="D630" s="132" t="s">
        <v>17092</v>
      </c>
      <c r="E630" s="132" t="s">
        <v>17093</v>
      </c>
      <c r="F630" s="132">
        <v>31000227</v>
      </c>
      <c r="G630" s="132" t="s">
        <v>17743</v>
      </c>
      <c r="H630" s="132" t="s">
        <v>17747</v>
      </c>
      <c r="I630" s="132" t="s">
        <v>15125</v>
      </c>
      <c r="J630" s="132">
        <v>0</v>
      </c>
      <c r="K630" s="132">
        <v>1.7958000000000001</v>
      </c>
      <c r="L630" s="132">
        <v>0</v>
      </c>
      <c r="M630" s="132" t="s">
        <v>17102</v>
      </c>
      <c r="N630" s="132" t="s">
        <v>17102</v>
      </c>
      <c r="O630" s="187"/>
      <c r="P630" s="187"/>
      <c r="Q630" s="187"/>
      <c r="R630" s="187"/>
      <c r="S630" s="187"/>
      <c r="T630" s="187"/>
    </row>
    <row r="631" spans="1:20" s="186" customFormat="1" ht="13.15" customHeight="1" x14ac:dyDescent="0.2">
      <c r="A631" s="186" t="s">
        <v>1285</v>
      </c>
      <c r="B631" s="132" t="s">
        <v>17068</v>
      </c>
      <c r="C631" s="132">
        <v>56037</v>
      </c>
      <c r="D631" s="132" t="s">
        <v>17092</v>
      </c>
      <c r="E631" s="132" t="s">
        <v>17093</v>
      </c>
      <c r="F631" s="132">
        <v>31000227</v>
      </c>
      <c r="G631" s="132" t="s">
        <v>17743</v>
      </c>
      <c r="H631" s="132" t="s">
        <v>17748</v>
      </c>
      <c r="I631" s="132" t="s">
        <v>15125</v>
      </c>
      <c r="J631" s="132">
        <v>0</v>
      </c>
      <c r="K631" s="132">
        <v>5.7816000000000001</v>
      </c>
      <c r="L631" s="132">
        <v>0</v>
      </c>
      <c r="M631" s="132" t="s">
        <v>17102</v>
      </c>
      <c r="N631" s="132" t="s">
        <v>17102</v>
      </c>
      <c r="O631" s="187"/>
      <c r="P631" s="187"/>
      <c r="Q631" s="187"/>
      <c r="R631" s="187"/>
      <c r="S631" s="187"/>
      <c r="T631" s="187"/>
    </row>
    <row r="632" spans="1:20" s="186" customFormat="1" ht="13.15" customHeight="1" x14ac:dyDescent="0.2">
      <c r="A632" s="186" t="s">
        <v>1285</v>
      </c>
      <c r="B632" s="132" t="s">
        <v>17068</v>
      </c>
      <c r="C632" s="132">
        <v>56037</v>
      </c>
      <c r="D632" s="132" t="s">
        <v>17092</v>
      </c>
      <c r="E632" s="132" t="s">
        <v>17093</v>
      </c>
      <c r="F632" s="132">
        <v>31000299</v>
      </c>
      <c r="G632" s="132" t="s">
        <v>17749</v>
      </c>
      <c r="H632" s="132" t="s">
        <v>17750</v>
      </c>
      <c r="I632" s="132" t="s">
        <v>7791</v>
      </c>
      <c r="J632" s="132">
        <v>1.752</v>
      </c>
      <c r="K632" s="132">
        <v>0.438</v>
      </c>
      <c r="L632" s="132">
        <v>0.438</v>
      </c>
      <c r="M632" s="132" t="s">
        <v>17102</v>
      </c>
      <c r="N632" s="132" t="s">
        <v>17102</v>
      </c>
      <c r="O632" s="187"/>
      <c r="P632" s="187"/>
      <c r="Q632" s="187"/>
      <c r="R632" s="187"/>
      <c r="S632" s="187"/>
      <c r="T632" s="187"/>
    </row>
    <row r="633" spans="1:20" s="186" customFormat="1" ht="13.15" customHeight="1" x14ac:dyDescent="0.2">
      <c r="A633" s="186" t="s">
        <v>1285</v>
      </c>
      <c r="B633" s="132" t="s">
        <v>17068</v>
      </c>
      <c r="C633" s="132">
        <v>56037</v>
      </c>
      <c r="D633" s="132" t="s">
        <v>17092</v>
      </c>
      <c r="E633" s="132" t="s">
        <v>17093</v>
      </c>
      <c r="F633" s="132">
        <v>10201002</v>
      </c>
      <c r="G633" s="132" t="s">
        <v>17749</v>
      </c>
      <c r="H633" s="132" t="s">
        <v>17751</v>
      </c>
      <c r="I633" s="132" t="s">
        <v>14778</v>
      </c>
      <c r="J633" s="132">
        <v>0.438</v>
      </c>
      <c r="K633" s="132">
        <v>0</v>
      </c>
      <c r="L633" s="132">
        <v>0.438</v>
      </c>
      <c r="M633" s="132" t="s">
        <v>17102</v>
      </c>
      <c r="N633" s="132" t="s">
        <v>17102</v>
      </c>
      <c r="O633" s="187"/>
      <c r="P633" s="187"/>
      <c r="Q633" s="187"/>
      <c r="R633" s="187"/>
      <c r="S633" s="187"/>
      <c r="T633" s="187"/>
    </row>
    <row r="634" spans="1:20" s="186" customFormat="1" ht="13.15" customHeight="1" x14ac:dyDescent="0.2">
      <c r="A634" s="186" t="s">
        <v>1285</v>
      </c>
      <c r="B634" s="132" t="s">
        <v>17068</v>
      </c>
      <c r="C634" s="132">
        <v>56037</v>
      </c>
      <c r="D634" s="132" t="s">
        <v>17092</v>
      </c>
      <c r="E634" s="132" t="s">
        <v>17093</v>
      </c>
      <c r="F634" s="132">
        <v>10201002</v>
      </c>
      <c r="G634" s="132" t="s">
        <v>17749</v>
      </c>
      <c r="H634" s="132" t="s">
        <v>17752</v>
      </c>
      <c r="I634" s="132" t="s">
        <v>14778</v>
      </c>
      <c r="J634" s="132">
        <v>0.438</v>
      </c>
      <c r="K634" s="132">
        <v>0</v>
      </c>
      <c r="L634" s="132">
        <v>0.438</v>
      </c>
      <c r="M634" s="132" t="s">
        <v>17102</v>
      </c>
      <c r="N634" s="132" t="s">
        <v>17102</v>
      </c>
      <c r="O634" s="187"/>
      <c r="P634" s="187"/>
      <c r="Q634" s="187"/>
      <c r="R634" s="187"/>
      <c r="S634" s="187"/>
      <c r="T634" s="187"/>
    </row>
    <row r="635" spans="1:20" s="186" customFormat="1" ht="13.15" customHeight="1" x14ac:dyDescent="0.2">
      <c r="A635" s="186" t="s">
        <v>1285</v>
      </c>
      <c r="B635" s="132" t="s">
        <v>17068</v>
      </c>
      <c r="C635" s="132">
        <v>56037</v>
      </c>
      <c r="D635" s="132" t="s">
        <v>17092</v>
      </c>
      <c r="E635" s="132" t="s">
        <v>17093</v>
      </c>
      <c r="F635" s="132">
        <v>40400311</v>
      </c>
      <c r="G635" s="132" t="s">
        <v>17749</v>
      </c>
      <c r="H635" s="132" t="s">
        <v>17753</v>
      </c>
      <c r="I635" s="132" t="s">
        <v>16771</v>
      </c>
      <c r="J635" s="132">
        <v>0</v>
      </c>
      <c r="K635" s="132">
        <v>1.752</v>
      </c>
      <c r="L635" s="132">
        <v>0</v>
      </c>
      <c r="M635" s="132" t="s">
        <v>17102</v>
      </c>
      <c r="N635" s="132" t="s">
        <v>17102</v>
      </c>
      <c r="O635" s="187"/>
      <c r="P635" s="187"/>
      <c r="Q635" s="187"/>
      <c r="R635" s="187"/>
      <c r="S635" s="187"/>
      <c r="T635" s="187"/>
    </row>
    <row r="636" spans="1:20" s="186" customFormat="1" ht="13.15" customHeight="1" x14ac:dyDescent="0.2">
      <c r="A636" s="186" t="s">
        <v>1285</v>
      </c>
      <c r="B636" s="132" t="s">
        <v>17068</v>
      </c>
      <c r="C636" s="132">
        <v>56037</v>
      </c>
      <c r="D636" s="132" t="s">
        <v>17092</v>
      </c>
      <c r="E636" s="132" t="s">
        <v>17093</v>
      </c>
      <c r="F636" s="132">
        <v>40400311</v>
      </c>
      <c r="G636" s="132" t="s">
        <v>17749</v>
      </c>
      <c r="H636" s="132" t="s">
        <v>17754</v>
      </c>
      <c r="I636" s="132" t="s">
        <v>16771</v>
      </c>
      <c r="J636" s="132">
        <v>0</v>
      </c>
      <c r="K636" s="132">
        <v>1.752</v>
      </c>
      <c r="L636" s="132">
        <v>0</v>
      </c>
      <c r="M636" s="132" t="s">
        <v>17102</v>
      </c>
      <c r="N636" s="132" t="s">
        <v>17102</v>
      </c>
      <c r="O636" s="187"/>
      <c r="P636" s="187"/>
      <c r="Q636" s="187"/>
      <c r="R636" s="187"/>
      <c r="S636" s="187"/>
      <c r="T636" s="187"/>
    </row>
    <row r="637" spans="1:20" s="186" customFormat="1" ht="13.15" customHeight="1" x14ac:dyDescent="0.2">
      <c r="A637" s="186" t="s">
        <v>1285</v>
      </c>
      <c r="B637" s="132" t="s">
        <v>17068</v>
      </c>
      <c r="C637" s="132">
        <v>56037</v>
      </c>
      <c r="D637" s="132" t="s">
        <v>17092</v>
      </c>
      <c r="E637" s="132" t="s">
        <v>17093</v>
      </c>
      <c r="F637" s="132">
        <v>40400311</v>
      </c>
      <c r="G637" s="132" t="s">
        <v>17749</v>
      </c>
      <c r="H637" s="132" t="s">
        <v>17755</v>
      </c>
      <c r="I637" s="132" t="s">
        <v>16771</v>
      </c>
      <c r="J637" s="132">
        <v>0</v>
      </c>
      <c r="K637" s="132">
        <v>1.752</v>
      </c>
      <c r="L637" s="132">
        <v>0</v>
      </c>
      <c r="M637" s="132" t="s">
        <v>17102</v>
      </c>
      <c r="N637" s="132" t="s">
        <v>17102</v>
      </c>
      <c r="O637" s="187"/>
      <c r="P637" s="187"/>
      <c r="Q637" s="187"/>
      <c r="R637" s="187"/>
      <c r="S637" s="187"/>
      <c r="T637" s="187"/>
    </row>
    <row r="638" spans="1:20" s="186" customFormat="1" ht="13.15" customHeight="1" x14ac:dyDescent="0.2">
      <c r="A638" s="186" t="s">
        <v>1285</v>
      </c>
      <c r="B638" s="132" t="s">
        <v>17068</v>
      </c>
      <c r="C638" s="132">
        <v>56037</v>
      </c>
      <c r="D638" s="132" t="s">
        <v>17092</v>
      </c>
      <c r="E638" s="132" t="s">
        <v>17093</v>
      </c>
      <c r="F638" s="132">
        <v>40400311</v>
      </c>
      <c r="G638" s="132" t="s">
        <v>17749</v>
      </c>
      <c r="H638" s="132" t="s">
        <v>17756</v>
      </c>
      <c r="I638" s="132" t="s">
        <v>16771</v>
      </c>
      <c r="J638" s="132">
        <v>0</v>
      </c>
      <c r="K638" s="132">
        <v>1.752</v>
      </c>
      <c r="L638" s="132">
        <v>0</v>
      </c>
      <c r="M638" s="132" t="s">
        <v>17102</v>
      </c>
      <c r="N638" s="132" t="s">
        <v>17102</v>
      </c>
      <c r="O638" s="187"/>
      <c r="P638" s="187"/>
      <c r="Q638" s="187"/>
      <c r="R638" s="187"/>
      <c r="S638" s="187"/>
      <c r="T638" s="187"/>
    </row>
    <row r="639" spans="1:20" s="186" customFormat="1" ht="13.15" customHeight="1" x14ac:dyDescent="0.2">
      <c r="A639" s="186" t="s">
        <v>1285</v>
      </c>
      <c r="B639" s="132" t="s">
        <v>17068</v>
      </c>
      <c r="C639" s="132">
        <v>56037</v>
      </c>
      <c r="D639" s="132" t="s">
        <v>17092</v>
      </c>
      <c r="E639" s="132" t="s">
        <v>17093</v>
      </c>
      <c r="F639" s="132">
        <v>31000216</v>
      </c>
      <c r="G639" s="132" t="s">
        <v>17749</v>
      </c>
      <c r="H639" s="132" t="s">
        <v>17757</v>
      </c>
      <c r="I639" s="132" t="s">
        <v>16289</v>
      </c>
      <c r="J639" s="132">
        <v>2.6280000000000001</v>
      </c>
      <c r="K639" s="132">
        <v>42.485999999999997</v>
      </c>
      <c r="L639" s="132">
        <v>0.876</v>
      </c>
      <c r="M639" s="132" t="s">
        <v>17102</v>
      </c>
      <c r="N639" s="132" t="s">
        <v>17102</v>
      </c>
      <c r="O639" s="187"/>
      <c r="P639" s="187"/>
      <c r="Q639" s="187"/>
      <c r="R639" s="187"/>
      <c r="S639" s="187"/>
      <c r="T639" s="187"/>
    </row>
    <row r="640" spans="1:20" s="186" customFormat="1" ht="13.15" customHeight="1" x14ac:dyDescent="0.2">
      <c r="A640" s="186" t="s">
        <v>1285</v>
      </c>
      <c r="B640" s="132" t="s">
        <v>17068</v>
      </c>
      <c r="C640" s="132">
        <v>56037</v>
      </c>
      <c r="D640" s="132" t="s">
        <v>17092</v>
      </c>
      <c r="E640" s="132" t="s">
        <v>17093</v>
      </c>
      <c r="F640" s="132">
        <v>31000404</v>
      </c>
      <c r="G640" s="132" t="s">
        <v>17105</v>
      </c>
      <c r="H640" s="132" t="s">
        <v>17758</v>
      </c>
      <c r="I640" s="132" t="s">
        <v>14778</v>
      </c>
      <c r="J640" s="132">
        <v>7</v>
      </c>
      <c r="K640" s="132">
        <v>0</v>
      </c>
      <c r="L640" s="132">
        <v>5.9</v>
      </c>
      <c r="M640" s="132" t="s">
        <v>17102</v>
      </c>
      <c r="N640" s="132" t="s">
        <v>17102</v>
      </c>
      <c r="O640" s="187"/>
      <c r="P640" s="187"/>
      <c r="Q640" s="187"/>
      <c r="R640" s="187"/>
      <c r="S640" s="187"/>
      <c r="T640" s="187"/>
    </row>
    <row r="641" spans="1:20" s="186" customFormat="1" ht="13.15" customHeight="1" x14ac:dyDescent="0.2">
      <c r="A641" s="186" t="s">
        <v>1285</v>
      </c>
      <c r="B641" s="132" t="s">
        <v>17068</v>
      </c>
      <c r="C641" s="132">
        <v>56037</v>
      </c>
      <c r="D641" s="132" t="s">
        <v>17092</v>
      </c>
      <c r="E641" s="132" t="s">
        <v>17093</v>
      </c>
      <c r="F641" s="132">
        <v>31000405</v>
      </c>
      <c r="G641" s="132" t="s">
        <v>17105</v>
      </c>
      <c r="H641" s="132" t="s">
        <v>17759</v>
      </c>
      <c r="I641" s="132" t="s">
        <v>14778</v>
      </c>
      <c r="J641" s="132">
        <v>3.6</v>
      </c>
      <c r="K641" s="132">
        <v>0</v>
      </c>
      <c r="L641" s="132">
        <v>4.2</v>
      </c>
      <c r="M641" s="132" t="s">
        <v>17102</v>
      </c>
      <c r="N641" s="132" t="s">
        <v>17102</v>
      </c>
      <c r="O641" s="187"/>
      <c r="P641" s="187"/>
      <c r="Q641" s="187"/>
      <c r="R641" s="187"/>
      <c r="S641" s="187"/>
      <c r="T641" s="187"/>
    </row>
    <row r="642" spans="1:20" s="186" customFormat="1" ht="13.15" customHeight="1" x14ac:dyDescent="0.2">
      <c r="A642" s="186" t="s">
        <v>1285</v>
      </c>
      <c r="B642" s="132" t="s">
        <v>17068</v>
      </c>
      <c r="C642" s="132">
        <v>56037</v>
      </c>
      <c r="D642" s="132" t="s">
        <v>17092</v>
      </c>
      <c r="E642" s="132" t="s">
        <v>17093</v>
      </c>
      <c r="F642" s="132">
        <v>31000205</v>
      </c>
      <c r="G642" s="132" t="s">
        <v>17105</v>
      </c>
      <c r="H642" s="132" t="s">
        <v>990</v>
      </c>
      <c r="I642" s="132" t="s">
        <v>16289</v>
      </c>
      <c r="J642" s="132">
        <v>2.5</v>
      </c>
      <c r="K642" s="132">
        <v>0</v>
      </c>
      <c r="L642" s="132">
        <v>0.6</v>
      </c>
      <c r="M642" s="132" t="s">
        <v>17102</v>
      </c>
      <c r="N642" s="132" t="s">
        <v>17102</v>
      </c>
      <c r="O642" s="187"/>
      <c r="P642" s="187"/>
      <c r="Q642" s="187"/>
      <c r="R642" s="187"/>
      <c r="S642" s="187"/>
      <c r="T642" s="187"/>
    </row>
    <row r="643" spans="1:20" s="186" customFormat="1" ht="13.15" customHeight="1" x14ac:dyDescent="0.2">
      <c r="A643" s="186" t="s">
        <v>1285</v>
      </c>
      <c r="B643" s="132" t="s">
        <v>17068</v>
      </c>
      <c r="C643" s="132">
        <v>56037</v>
      </c>
      <c r="D643" s="132" t="s">
        <v>17092</v>
      </c>
      <c r="E643" s="132" t="s">
        <v>17093</v>
      </c>
      <c r="F643" s="132">
        <v>31000215</v>
      </c>
      <c r="G643" s="132" t="s">
        <v>17105</v>
      </c>
      <c r="H643" s="132" t="s">
        <v>17760</v>
      </c>
      <c r="I643" s="132" t="s">
        <v>16289</v>
      </c>
      <c r="J643" s="132">
        <v>7.4</v>
      </c>
      <c r="K643" s="132">
        <v>0</v>
      </c>
      <c r="L643" s="132">
        <v>1.8</v>
      </c>
      <c r="M643" s="132" t="s">
        <v>17102</v>
      </c>
      <c r="N643" s="132" t="s">
        <v>17102</v>
      </c>
      <c r="O643" s="187"/>
      <c r="P643" s="187"/>
      <c r="Q643" s="187"/>
      <c r="R643" s="187"/>
      <c r="S643" s="187"/>
      <c r="T643" s="187"/>
    </row>
    <row r="644" spans="1:20" s="186" customFormat="1" ht="13.15" customHeight="1" x14ac:dyDescent="0.2">
      <c r="A644" s="186" t="s">
        <v>1285</v>
      </c>
      <c r="B644" s="132" t="s">
        <v>17068</v>
      </c>
      <c r="C644" s="132">
        <v>56037</v>
      </c>
      <c r="D644" s="132" t="s">
        <v>17092</v>
      </c>
      <c r="E644" s="132" t="s">
        <v>17093</v>
      </c>
      <c r="F644" s="132">
        <v>31000299</v>
      </c>
      <c r="G644" s="132" t="s">
        <v>17105</v>
      </c>
      <c r="H644" s="132" t="s">
        <v>17761</v>
      </c>
      <c r="I644" s="132" t="s">
        <v>7791</v>
      </c>
      <c r="J644" s="132">
        <v>0</v>
      </c>
      <c r="K644" s="132">
        <v>38.5</v>
      </c>
      <c r="L644" s="132">
        <v>0</v>
      </c>
      <c r="M644" s="132" t="s">
        <v>17102</v>
      </c>
      <c r="N644" s="132" t="s">
        <v>17102</v>
      </c>
      <c r="O644" s="187"/>
      <c r="P644" s="187"/>
      <c r="Q644" s="187"/>
      <c r="R644" s="187"/>
      <c r="S644" s="187"/>
      <c r="T644" s="187"/>
    </row>
    <row r="645" spans="1:20" s="186" customFormat="1" ht="13.15" customHeight="1" x14ac:dyDescent="0.2">
      <c r="A645" s="186" t="s">
        <v>1285</v>
      </c>
      <c r="B645" s="132" t="s">
        <v>17068</v>
      </c>
      <c r="C645" s="132">
        <v>56037</v>
      </c>
      <c r="D645" s="132" t="s">
        <v>17092</v>
      </c>
      <c r="E645" s="132" t="s">
        <v>17093</v>
      </c>
      <c r="F645" s="132">
        <v>31000220</v>
      </c>
      <c r="G645" s="132" t="s">
        <v>17105</v>
      </c>
      <c r="H645" s="132" t="s">
        <v>11023</v>
      </c>
      <c r="I645" s="132" t="s">
        <v>12116</v>
      </c>
      <c r="J645" s="132">
        <v>0</v>
      </c>
      <c r="K645" s="132">
        <v>25.5</v>
      </c>
      <c r="L645" s="132">
        <v>0</v>
      </c>
      <c r="M645" s="132" t="s">
        <v>17102</v>
      </c>
      <c r="N645" s="132" t="s">
        <v>17102</v>
      </c>
      <c r="O645" s="187"/>
      <c r="P645" s="187"/>
      <c r="Q645" s="187"/>
      <c r="R645" s="187"/>
      <c r="S645" s="187"/>
      <c r="T645" s="187"/>
    </row>
    <row r="646" spans="1:20" s="186" customFormat="1" ht="13.15" customHeight="1" x14ac:dyDescent="0.2">
      <c r="A646" s="186" t="s">
        <v>1285</v>
      </c>
      <c r="B646" s="132" t="s">
        <v>17068</v>
      </c>
      <c r="C646" s="132">
        <v>56037</v>
      </c>
      <c r="D646" s="132" t="s">
        <v>17092</v>
      </c>
      <c r="E646" s="132" t="s">
        <v>17093</v>
      </c>
      <c r="F646" s="132">
        <v>10201002</v>
      </c>
      <c r="G646" s="132" t="s">
        <v>17762</v>
      </c>
      <c r="H646" s="132" t="s">
        <v>17763</v>
      </c>
      <c r="I646" s="132" t="s">
        <v>14778</v>
      </c>
      <c r="J646" s="132">
        <v>9.9863999999999994E-2</v>
      </c>
      <c r="K646" s="132">
        <v>0</v>
      </c>
      <c r="L646" s="132">
        <v>3.9419999999999997E-2</v>
      </c>
      <c r="M646" s="132" t="s">
        <v>17102</v>
      </c>
      <c r="N646" s="132" t="s">
        <v>17102</v>
      </c>
      <c r="O646" s="187"/>
      <c r="P646" s="187"/>
      <c r="Q646" s="187"/>
      <c r="R646" s="187"/>
      <c r="S646" s="187"/>
      <c r="T646" s="187"/>
    </row>
    <row r="647" spans="1:20" s="186" customFormat="1" ht="13.15" customHeight="1" x14ac:dyDescent="0.2">
      <c r="A647" s="186" t="s">
        <v>1285</v>
      </c>
      <c r="B647" s="132" t="s">
        <v>17068</v>
      </c>
      <c r="C647" s="132">
        <v>56037</v>
      </c>
      <c r="D647" s="132" t="s">
        <v>17092</v>
      </c>
      <c r="E647" s="132" t="s">
        <v>17093</v>
      </c>
      <c r="F647" s="132">
        <v>31000404</v>
      </c>
      <c r="G647" s="132" t="s">
        <v>17111</v>
      </c>
      <c r="H647" s="132" t="s">
        <v>17764</v>
      </c>
      <c r="I647" s="132" t="s">
        <v>14778</v>
      </c>
      <c r="J647" s="132">
        <v>0.21914999903371399</v>
      </c>
      <c r="K647" s="132">
        <v>0</v>
      </c>
      <c r="L647" s="132">
        <v>0.2</v>
      </c>
      <c r="M647" s="132" t="s">
        <v>17102</v>
      </c>
      <c r="N647" s="132" t="s">
        <v>17102</v>
      </c>
      <c r="O647" s="187"/>
      <c r="P647" s="187"/>
      <c r="Q647" s="187"/>
      <c r="R647" s="187"/>
      <c r="S647" s="187"/>
      <c r="T647" s="187"/>
    </row>
    <row r="648" spans="1:20" s="186" customFormat="1" ht="13.15" customHeight="1" x14ac:dyDescent="0.2">
      <c r="A648" s="186" t="s">
        <v>1285</v>
      </c>
      <c r="B648" s="132" t="s">
        <v>17068</v>
      </c>
      <c r="C648" s="132">
        <v>56037</v>
      </c>
      <c r="D648" s="132" t="s">
        <v>17092</v>
      </c>
      <c r="E648" s="132" t="s">
        <v>17093</v>
      </c>
      <c r="F648" s="132">
        <v>31000302</v>
      </c>
      <c r="G648" s="132" t="s">
        <v>17111</v>
      </c>
      <c r="H648" s="132" t="s">
        <v>17765</v>
      </c>
      <c r="I648" s="132" t="s">
        <v>15125</v>
      </c>
      <c r="J648" s="132">
        <v>0.43830000154605803</v>
      </c>
      <c r="K648" s="132">
        <v>0</v>
      </c>
      <c r="L648" s="132">
        <v>0.4</v>
      </c>
      <c r="M648" s="132" t="s">
        <v>17102</v>
      </c>
      <c r="N648" s="132" t="s">
        <v>17102</v>
      </c>
      <c r="O648" s="187"/>
      <c r="P648" s="187"/>
      <c r="Q648" s="187"/>
      <c r="R648" s="187"/>
      <c r="S648" s="187"/>
      <c r="T648" s="187"/>
    </row>
    <row r="649" spans="1:20" s="186" customFormat="1" ht="13.15" customHeight="1" x14ac:dyDescent="0.2">
      <c r="A649" s="186" t="s">
        <v>1285</v>
      </c>
      <c r="B649" s="132" t="s">
        <v>17068</v>
      </c>
      <c r="C649" s="132">
        <v>56037</v>
      </c>
      <c r="D649" s="132" t="s">
        <v>17092</v>
      </c>
      <c r="E649" s="132" t="s">
        <v>17093</v>
      </c>
      <c r="F649" s="132">
        <v>31000299</v>
      </c>
      <c r="G649" s="132" t="s">
        <v>17111</v>
      </c>
      <c r="H649" s="132" t="s">
        <v>17764</v>
      </c>
      <c r="I649" s="132" t="s">
        <v>7791</v>
      </c>
      <c r="J649" s="132">
        <v>0.21914999903371399</v>
      </c>
      <c r="K649" s="132">
        <v>0</v>
      </c>
      <c r="L649" s="132">
        <v>0.2</v>
      </c>
      <c r="M649" s="132" t="s">
        <v>17102</v>
      </c>
      <c r="N649" s="132" t="s">
        <v>17102</v>
      </c>
      <c r="O649" s="187"/>
      <c r="P649" s="187"/>
      <c r="Q649" s="187"/>
      <c r="R649" s="187"/>
      <c r="S649" s="187"/>
      <c r="T649" s="187"/>
    </row>
    <row r="650" spans="1:20" s="186" customFormat="1" ht="13.15" customHeight="1" x14ac:dyDescent="0.2">
      <c r="A650" s="186" t="s">
        <v>1285</v>
      </c>
      <c r="B650" s="132" t="s">
        <v>17068</v>
      </c>
      <c r="C650" s="132">
        <v>56037</v>
      </c>
      <c r="D650" s="132" t="s">
        <v>17092</v>
      </c>
      <c r="E650" s="132" t="s">
        <v>17093</v>
      </c>
      <c r="F650" s="132">
        <v>31000504</v>
      </c>
      <c r="G650" s="132" t="s">
        <v>17111</v>
      </c>
      <c r="H650" s="132" t="s">
        <v>17766</v>
      </c>
      <c r="I650" s="132" t="s">
        <v>7791</v>
      </c>
      <c r="J650" s="132">
        <v>0.13044862284610301</v>
      </c>
      <c r="K650" s="132">
        <v>0</v>
      </c>
      <c r="L650" s="132">
        <v>0</v>
      </c>
      <c r="M650" s="132" t="s">
        <v>17102</v>
      </c>
      <c r="N650" s="132" t="s">
        <v>17102</v>
      </c>
      <c r="O650" s="187"/>
      <c r="P650" s="187"/>
      <c r="Q650" s="187"/>
      <c r="R650" s="187"/>
      <c r="S650" s="187"/>
      <c r="T650" s="187"/>
    </row>
    <row r="651" spans="1:20" s="186" customFormat="1" ht="13.15" customHeight="1" x14ac:dyDescent="0.2">
      <c r="A651" s="186" t="s">
        <v>1285</v>
      </c>
      <c r="B651" s="132" t="s">
        <v>17068</v>
      </c>
      <c r="C651" s="132">
        <v>56037</v>
      </c>
      <c r="D651" s="132" t="s">
        <v>17092</v>
      </c>
      <c r="E651" s="132" t="s">
        <v>17093</v>
      </c>
      <c r="F651" s="132">
        <v>40400311</v>
      </c>
      <c r="G651" s="132" t="s">
        <v>17767</v>
      </c>
      <c r="H651" s="132" t="s">
        <v>17768</v>
      </c>
      <c r="I651" s="132" t="s">
        <v>16771</v>
      </c>
      <c r="J651" s="132">
        <v>0</v>
      </c>
      <c r="K651" s="132">
        <v>7.8840000000000003</v>
      </c>
      <c r="L651" s="132">
        <v>0</v>
      </c>
      <c r="M651" s="132" t="s">
        <v>17102</v>
      </c>
      <c r="N651" s="132" t="s">
        <v>17102</v>
      </c>
      <c r="O651" s="187"/>
      <c r="P651" s="187"/>
      <c r="Q651" s="187"/>
      <c r="R651" s="187"/>
      <c r="S651" s="187"/>
      <c r="T651" s="187"/>
    </row>
    <row r="652" spans="1:20" s="186" customFormat="1" ht="13.15" customHeight="1" x14ac:dyDescent="0.2">
      <c r="A652" s="186" t="s">
        <v>1285</v>
      </c>
      <c r="B652" s="132" t="s">
        <v>17068</v>
      </c>
      <c r="C652" s="132">
        <v>56037</v>
      </c>
      <c r="D652" s="132" t="s">
        <v>17092</v>
      </c>
      <c r="E652" s="132" t="s">
        <v>17093</v>
      </c>
      <c r="F652" s="132">
        <v>31000227</v>
      </c>
      <c r="G652" s="132" t="s">
        <v>17769</v>
      </c>
      <c r="H652" s="132" t="s">
        <v>17770</v>
      </c>
      <c r="I652" s="132" t="s">
        <v>15125</v>
      </c>
      <c r="J652" s="132">
        <v>0.26279999999999998</v>
      </c>
      <c r="K652" s="132">
        <v>0</v>
      </c>
      <c r="L652" s="132">
        <v>0</v>
      </c>
      <c r="M652" s="132" t="s">
        <v>17102</v>
      </c>
      <c r="N652" s="132" t="s">
        <v>17102</v>
      </c>
      <c r="O652" s="187"/>
      <c r="P652" s="187"/>
      <c r="Q652" s="187"/>
      <c r="R652" s="187"/>
      <c r="S652" s="187"/>
      <c r="T652" s="187"/>
    </row>
    <row r="653" spans="1:20" s="186" customFormat="1" ht="13.15" customHeight="1" x14ac:dyDescent="0.2">
      <c r="A653" s="186" t="s">
        <v>1285</v>
      </c>
      <c r="B653" s="132" t="s">
        <v>17068</v>
      </c>
      <c r="C653" s="132">
        <v>56037</v>
      </c>
      <c r="D653" s="132" t="s">
        <v>17092</v>
      </c>
      <c r="E653" s="132" t="s">
        <v>17093</v>
      </c>
      <c r="F653" s="132">
        <v>31000227</v>
      </c>
      <c r="G653" s="132" t="s">
        <v>17771</v>
      </c>
      <c r="H653" s="132" t="s">
        <v>17772</v>
      </c>
      <c r="I653" s="132" t="s">
        <v>15125</v>
      </c>
      <c r="J653" s="132">
        <v>0</v>
      </c>
      <c r="K653" s="132">
        <v>11.826000000000001</v>
      </c>
      <c r="L653" s="132">
        <v>0</v>
      </c>
      <c r="M653" s="132" t="s">
        <v>17102</v>
      </c>
      <c r="N653" s="132" t="s">
        <v>17102</v>
      </c>
      <c r="O653" s="187"/>
      <c r="P653" s="187"/>
      <c r="Q653" s="187"/>
      <c r="R653" s="187"/>
      <c r="S653" s="187"/>
      <c r="T653" s="187"/>
    </row>
    <row r="654" spans="1:20" s="186" customFormat="1" ht="13.15" customHeight="1" x14ac:dyDescent="0.2">
      <c r="A654" s="186" t="s">
        <v>1285</v>
      </c>
      <c r="B654" s="132" t="s">
        <v>17068</v>
      </c>
      <c r="C654" s="132">
        <v>56037</v>
      </c>
      <c r="D654" s="132" t="s">
        <v>17092</v>
      </c>
      <c r="E654" s="132" t="s">
        <v>17093</v>
      </c>
      <c r="F654" s="132">
        <v>10201002</v>
      </c>
      <c r="G654" s="132" t="s">
        <v>17771</v>
      </c>
      <c r="H654" s="132" t="s">
        <v>17773</v>
      </c>
      <c r="I654" s="132" t="s">
        <v>14778</v>
      </c>
      <c r="J654" s="132">
        <v>0.13139999999999999</v>
      </c>
      <c r="K654" s="132">
        <v>4.3799999999999999E-2</v>
      </c>
      <c r="L654" s="132">
        <v>4.3799999999999999E-2</v>
      </c>
      <c r="M654" s="132" t="s">
        <v>17102</v>
      </c>
      <c r="N654" s="132" t="s">
        <v>17102</v>
      </c>
      <c r="O654" s="187"/>
      <c r="P654" s="187"/>
      <c r="Q654" s="187"/>
      <c r="R654" s="187"/>
      <c r="S654" s="187"/>
      <c r="T654" s="187"/>
    </row>
    <row r="655" spans="1:20" s="186" customFormat="1" ht="13.15" customHeight="1" x14ac:dyDescent="0.2">
      <c r="A655" s="186" t="s">
        <v>1285</v>
      </c>
      <c r="B655" s="132" t="s">
        <v>17068</v>
      </c>
      <c r="C655" s="132">
        <v>56037</v>
      </c>
      <c r="D655" s="132" t="s">
        <v>17092</v>
      </c>
      <c r="E655" s="132" t="s">
        <v>17093</v>
      </c>
      <c r="F655" s="132">
        <v>40400311</v>
      </c>
      <c r="G655" s="132" t="s">
        <v>17771</v>
      </c>
      <c r="H655" s="132" t="s">
        <v>17774</v>
      </c>
      <c r="I655" s="132" t="s">
        <v>16771</v>
      </c>
      <c r="J655" s="132">
        <v>0</v>
      </c>
      <c r="K655" s="132">
        <v>1.7081999999999999</v>
      </c>
      <c r="L655" s="132">
        <v>0</v>
      </c>
      <c r="M655" s="132" t="s">
        <v>17102</v>
      </c>
      <c r="N655" s="132" t="s">
        <v>17102</v>
      </c>
      <c r="O655" s="187"/>
      <c r="P655" s="187"/>
      <c r="Q655" s="187"/>
      <c r="R655" s="187"/>
      <c r="S655" s="187"/>
      <c r="T655" s="187"/>
    </row>
    <row r="656" spans="1:20" s="186" customFormat="1" ht="13.15" customHeight="1" x14ac:dyDescent="0.2">
      <c r="A656" s="186" t="s">
        <v>1285</v>
      </c>
      <c r="B656" s="132" t="s">
        <v>17068</v>
      </c>
      <c r="C656" s="132">
        <v>56037</v>
      </c>
      <c r="D656" s="132" t="s">
        <v>17092</v>
      </c>
      <c r="E656" s="132" t="s">
        <v>17093</v>
      </c>
      <c r="F656" s="132">
        <v>40400312</v>
      </c>
      <c r="G656" s="132" t="s">
        <v>17771</v>
      </c>
      <c r="H656" s="132" t="s">
        <v>17775</v>
      </c>
      <c r="I656" s="132" t="s">
        <v>16771</v>
      </c>
      <c r="J656" s="132">
        <v>0</v>
      </c>
      <c r="K656" s="132">
        <v>4.3799999999999999E-2</v>
      </c>
      <c r="L656" s="132">
        <v>0</v>
      </c>
      <c r="M656" s="132" t="s">
        <v>17102</v>
      </c>
      <c r="N656" s="132" t="s">
        <v>17102</v>
      </c>
      <c r="O656" s="187"/>
      <c r="P656" s="187"/>
      <c r="Q656" s="187"/>
      <c r="R656" s="187"/>
      <c r="S656" s="187"/>
      <c r="T656" s="187"/>
    </row>
    <row r="657" spans="1:20" s="186" customFormat="1" ht="13.15" customHeight="1" x14ac:dyDescent="0.2">
      <c r="A657" s="186" t="s">
        <v>1285</v>
      </c>
      <c r="B657" s="132" t="s">
        <v>17068</v>
      </c>
      <c r="C657" s="132">
        <v>56037</v>
      </c>
      <c r="D657" s="132" t="s">
        <v>17092</v>
      </c>
      <c r="E657" s="132" t="s">
        <v>17093</v>
      </c>
      <c r="F657" s="132">
        <v>31088811</v>
      </c>
      <c r="G657" s="132" t="s">
        <v>17771</v>
      </c>
      <c r="H657" s="132" t="s">
        <v>17776</v>
      </c>
      <c r="I657" s="132" t="s">
        <v>12116</v>
      </c>
      <c r="J657" s="132">
        <v>0</v>
      </c>
      <c r="K657" s="132">
        <v>0.56940000000000002</v>
      </c>
      <c r="L657" s="132">
        <v>0</v>
      </c>
      <c r="M657" s="132" t="s">
        <v>17102</v>
      </c>
      <c r="N657" s="132" t="s">
        <v>17102</v>
      </c>
      <c r="O657" s="187"/>
      <c r="P657" s="187"/>
      <c r="Q657" s="187"/>
      <c r="R657" s="187"/>
      <c r="S657" s="187"/>
      <c r="T657" s="187"/>
    </row>
    <row r="658" spans="1:20" s="186" customFormat="1" ht="13.15" customHeight="1" x14ac:dyDescent="0.2">
      <c r="A658" s="186" t="s">
        <v>1285</v>
      </c>
      <c r="B658" s="132" t="s">
        <v>17068</v>
      </c>
      <c r="C658" s="132">
        <v>56037</v>
      </c>
      <c r="D658" s="132" t="s">
        <v>17092</v>
      </c>
      <c r="E658" s="132" t="s">
        <v>17093</v>
      </c>
      <c r="F658" s="132">
        <v>31000228</v>
      </c>
      <c r="G658" s="132" t="s">
        <v>17117</v>
      </c>
      <c r="H658" s="132" t="s">
        <v>17777</v>
      </c>
      <c r="I658" s="132" t="s">
        <v>15125</v>
      </c>
      <c r="J658" s="132">
        <v>0.1</v>
      </c>
      <c r="K658" s="132">
        <v>0</v>
      </c>
      <c r="L658" s="132">
        <v>0.1</v>
      </c>
      <c r="M658" s="132" t="s">
        <v>17102</v>
      </c>
      <c r="N658" s="132" t="s">
        <v>17102</v>
      </c>
      <c r="O658" s="187"/>
      <c r="P658" s="187"/>
      <c r="Q658" s="187"/>
      <c r="R658" s="187"/>
      <c r="S658" s="187"/>
      <c r="T658" s="187"/>
    </row>
    <row r="659" spans="1:20" s="186" customFormat="1" ht="13.15" customHeight="1" x14ac:dyDescent="0.2">
      <c r="A659" s="186" t="s">
        <v>1285</v>
      </c>
      <c r="B659" s="132" t="s">
        <v>17068</v>
      </c>
      <c r="C659" s="132">
        <v>56037</v>
      </c>
      <c r="D659" s="132" t="s">
        <v>17092</v>
      </c>
      <c r="E659" s="132" t="s">
        <v>17093</v>
      </c>
      <c r="F659" s="132">
        <v>31000209</v>
      </c>
      <c r="G659" s="132" t="s">
        <v>17117</v>
      </c>
      <c r="H659" s="132" t="s">
        <v>17778</v>
      </c>
      <c r="I659" s="132" t="s">
        <v>7791</v>
      </c>
      <c r="J659" s="132">
        <v>0.3</v>
      </c>
      <c r="K659" s="132">
        <v>0.5</v>
      </c>
      <c r="L659" s="132">
        <v>1.6</v>
      </c>
      <c r="M659" s="132" t="s">
        <v>17102</v>
      </c>
      <c r="N659" s="132" t="s">
        <v>17102</v>
      </c>
      <c r="O659" s="187"/>
      <c r="P659" s="187"/>
      <c r="Q659" s="187"/>
      <c r="R659" s="187"/>
      <c r="S659" s="187"/>
      <c r="T659" s="187"/>
    </row>
    <row r="660" spans="1:20" s="186" customFormat="1" ht="13.15" customHeight="1" x14ac:dyDescent="0.2">
      <c r="A660" s="186" t="s">
        <v>1285</v>
      </c>
      <c r="B660" s="132" t="s">
        <v>17068</v>
      </c>
      <c r="C660" s="132">
        <v>56037</v>
      </c>
      <c r="D660" s="132" t="s">
        <v>17092</v>
      </c>
      <c r="E660" s="132" t="s">
        <v>17093</v>
      </c>
      <c r="F660" s="132">
        <v>31000209</v>
      </c>
      <c r="G660" s="132" t="s">
        <v>17117</v>
      </c>
      <c r="H660" s="132" t="s">
        <v>17779</v>
      </c>
      <c r="I660" s="132" t="s">
        <v>7791</v>
      </c>
      <c r="J660" s="132">
        <v>0.1</v>
      </c>
      <c r="K660" s="132">
        <v>1.1000000000000001</v>
      </c>
      <c r="L660" s="132">
        <v>0.2</v>
      </c>
      <c r="M660" s="132" t="s">
        <v>17102</v>
      </c>
      <c r="N660" s="132" t="s">
        <v>17102</v>
      </c>
      <c r="O660" s="187"/>
      <c r="P660" s="187"/>
      <c r="Q660" s="187"/>
      <c r="R660" s="187"/>
      <c r="S660" s="187"/>
      <c r="T660" s="187"/>
    </row>
    <row r="661" spans="1:20" s="186" customFormat="1" ht="13.15" customHeight="1" x14ac:dyDescent="0.2">
      <c r="A661" s="186" t="s">
        <v>1285</v>
      </c>
      <c r="B661" s="132" t="s">
        <v>17068</v>
      </c>
      <c r="C661" s="132">
        <v>56037</v>
      </c>
      <c r="D661" s="132" t="s">
        <v>17092</v>
      </c>
      <c r="E661" s="132" t="s">
        <v>17093</v>
      </c>
      <c r="F661" s="132">
        <v>31000227</v>
      </c>
      <c r="G661" s="132" t="s">
        <v>17780</v>
      </c>
      <c r="H661" s="132" t="s">
        <v>17781</v>
      </c>
      <c r="I661" s="132" t="s">
        <v>15125</v>
      </c>
      <c r="J661" s="132">
        <v>7.0080000000000003E-2</v>
      </c>
      <c r="K661" s="132">
        <v>4.3800000000000002E-3</v>
      </c>
      <c r="L661" s="132">
        <v>1.3140000000000001E-2</v>
      </c>
      <c r="M661" s="132" t="s">
        <v>17102</v>
      </c>
      <c r="N661" s="132" t="s">
        <v>17102</v>
      </c>
      <c r="O661" s="187"/>
      <c r="P661" s="187"/>
      <c r="Q661" s="187"/>
      <c r="R661" s="187"/>
      <c r="S661" s="187"/>
      <c r="T661" s="187"/>
    </row>
    <row r="662" spans="1:20" s="186" customFormat="1" ht="13.15" customHeight="1" x14ac:dyDescent="0.2">
      <c r="A662" s="186" t="s">
        <v>1285</v>
      </c>
      <c r="B662" s="132" t="s">
        <v>17068</v>
      </c>
      <c r="C662" s="132">
        <v>56037</v>
      </c>
      <c r="D662" s="132" t="s">
        <v>17092</v>
      </c>
      <c r="E662" s="132" t="s">
        <v>17093</v>
      </c>
      <c r="F662" s="132">
        <v>10201002</v>
      </c>
      <c r="G662" s="132" t="s">
        <v>17782</v>
      </c>
      <c r="H662" s="132" t="s">
        <v>17783</v>
      </c>
      <c r="I662" s="132" t="s">
        <v>14778</v>
      </c>
      <c r="J662" s="132">
        <v>0.65700000000000003</v>
      </c>
      <c r="K662" s="132">
        <v>3.2412000000000003E-2</v>
      </c>
      <c r="L662" s="132">
        <v>0.13139999999999999</v>
      </c>
      <c r="M662" s="132" t="s">
        <v>17102</v>
      </c>
      <c r="N662" s="132" t="s">
        <v>17102</v>
      </c>
      <c r="O662" s="187"/>
      <c r="P662" s="187"/>
      <c r="Q662" s="187"/>
      <c r="R662" s="187"/>
      <c r="S662" s="187"/>
      <c r="T662" s="187"/>
    </row>
    <row r="663" spans="1:20" s="186" customFormat="1" ht="13.15" customHeight="1" x14ac:dyDescent="0.2">
      <c r="A663" s="186" t="s">
        <v>1285</v>
      </c>
      <c r="B663" s="132" t="s">
        <v>17068</v>
      </c>
      <c r="C663" s="132">
        <v>56037</v>
      </c>
      <c r="D663" s="132" t="s">
        <v>17092</v>
      </c>
      <c r="E663" s="132" t="s">
        <v>17093</v>
      </c>
      <c r="F663" s="132">
        <v>10201002</v>
      </c>
      <c r="G663" s="132" t="s">
        <v>17782</v>
      </c>
      <c r="H663" s="132" t="s">
        <v>17784</v>
      </c>
      <c r="I663" s="132" t="s">
        <v>14778</v>
      </c>
      <c r="J663" s="132">
        <v>0.438</v>
      </c>
      <c r="K663" s="132">
        <v>4.3799999999999999E-2</v>
      </c>
      <c r="L663" s="132">
        <v>0.17519999999999999</v>
      </c>
      <c r="M663" s="132" t="s">
        <v>17102</v>
      </c>
      <c r="N663" s="132" t="s">
        <v>17102</v>
      </c>
      <c r="O663" s="187"/>
      <c r="P663" s="187"/>
      <c r="Q663" s="187"/>
      <c r="R663" s="187"/>
      <c r="S663" s="187"/>
      <c r="T663" s="187"/>
    </row>
    <row r="664" spans="1:20" s="186" customFormat="1" ht="13.15" customHeight="1" x14ac:dyDescent="0.2">
      <c r="A664" s="186" t="s">
        <v>1285</v>
      </c>
      <c r="B664" s="132" t="s">
        <v>17068</v>
      </c>
      <c r="C664" s="132">
        <v>56037</v>
      </c>
      <c r="D664" s="132" t="s">
        <v>17092</v>
      </c>
      <c r="E664" s="132" t="s">
        <v>17093</v>
      </c>
      <c r="F664" s="132">
        <v>10201002</v>
      </c>
      <c r="G664" s="132" t="s">
        <v>17782</v>
      </c>
      <c r="H664" s="132" t="s">
        <v>17785</v>
      </c>
      <c r="I664" s="132" t="s">
        <v>14778</v>
      </c>
      <c r="J664" s="132">
        <v>0.876</v>
      </c>
      <c r="K664" s="132">
        <v>4.3799999999999999E-2</v>
      </c>
      <c r="L664" s="132">
        <v>0.17519999999999999</v>
      </c>
      <c r="M664" s="132" t="s">
        <v>17102</v>
      </c>
      <c r="N664" s="132" t="s">
        <v>17102</v>
      </c>
      <c r="O664" s="187"/>
      <c r="P664" s="187"/>
      <c r="Q664" s="187"/>
      <c r="R664" s="187"/>
      <c r="S664" s="187"/>
      <c r="T664" s="187"/>
    </row>
    <row r="665" spans="1:20" s="186" customFormat="1" ht="13.15" customHeight="1" x14ac:dyDescent="0.2">
      <c r="A665" s="186" t="s">
        <v>1285</v>
      </c>
      <c r="B665" s="132" t="s">
        <v>17068</v>
      </c>
      <c r="C665" s="132">
        <v>56037</v>
      </c>
      <c r="D665" s="132" t="s">
        <v>17092</v>
      </c>
      <c r="E665" s="132" t="s">
        <v>17093</v>
      </c>
      <c r="F665" s="132">
        <v>10201002</v>
      </c>
      <c r="G665" s="132" t="s">
        <v>17786</v>
      </c>
      <c r="H665" s="132" t="s">
        <v>17787</v>
      </c>
      <c r="I665" s="132" t="s">
        <v>14778</v>
      </c>
      <c r="J665" s="132">
        <v>0.876</v>
      </c>
      <c r="K665" s="132">
        <v>0</v>
      </c>
      <c r="L665" s="132">
        <v>0</v>
      </c>
      <c r="M665" s="132" t="s">
        <v>17102</v>
      </c>
      <c r="N665" s="132" t="s">
        <v>17102</v>
      </c>
      <c r="O665" s="187"/>
      <c r="P665" s="187"/>
      <c r="Q665" s="187"/>
      <c r="R665" s="187"/>
      <c r="S665" s="187"/>
      <c r="T665" s="187"/>
    </row>
    <row r="666" spans="1:20" s="186" customFormat="1" ht="13.15" customHeight="1" x14ac:dyDescent="0.2">
      <c r="A666" s="186" t="s">
        <v>1285</v>
      </c>
      <c r="B666" s="132" t="s">
        <v>17068</v>
      </c>
      <c r="C666" s="132">
        <v>56037</v>
      </c>
      <c r="D666" s="132" t="s">
        <v>17092</v>
      </c>
      <c r="E666" s="132" t="s">
        <v>17093</v>
      </c>
      <c r="F666" s="132">
        <v>31000404</v>
      </c>
      <c r="G666" s="132" t="s">
        <v>17788</v>
      </c>
      <c r="H666" s="132" t="s">
        <v>17789</v>
      </c>
      <c r="I666" s="132" t="s">
        <v>14778</v>
      </c>
      <c r="J666" s="132">
        <v>0.5</v>
      </c>
      <c r="K666" s="132">
        <v>0.1</v>
      </c>
      <c r="L666" s="132">
        <v>0.4</v>
      </c>
      <c r="M666" s="132" t="s">
        <v>17102</v>
      </c>
      <c r="N666" s="132" t="s">
        <v>17102</v>
      </c>
      <c r="O666" s="187"/>
      <c r="P666" s="187"/>
      <c r="Q666" s="187"/>
      <c r="R666" s="187"/>
      <c r="S666" s="187"/>
      <c r="T666" s="187"/>
    </row>
    <row r="667" spans="1:20" s="186" customFormat="1" ht="13.15" customHeight="1" x14ac:dyDescent="0.2">
      <c r="A667" s="186" t="s">
        <v>1285</v>
      </c>
      <c r="B667" s="132" t="s">
        <v>17068</v>
      </c>
      <c r="C667" s="132">
        <v>56037</v>
      </c>
      <c r="D667" s="132" t="s">
        <v>17092</v>
      </c>
      <c r="E667" s="132" t="s">
        <v>17093</v>
      </c>
      <c r="F667" s="132">
        <v>31000404</v>
      </c>
      <c r="G667" s="132" t="s">
        <v>17200</v>
      </c>
      <c r="H667" s="132" t="s">
        <v>17790</v>
      </c>
      <c r="I667" s="132" t="s">
        <v>14778</v>
      </c>
      <c r="J667" s="132">
        <v>0.5</v>
      </c>
      <c r="K667" s="132">
        <v>0</v>
      </c>
      <c r="L667" s="132">
        <v>0.4</v>
      </c>
      <c r="M667" s="132" t="s">
        <v>17102</v>
      </c>
      <c r="N667" s="132" t="s">
        <v>17102</v>
      </c>
      <c r="O667" s="187"/>
      <c r="P667" s="187"/>
      <c r="Q667" s="187"/>
      <c r="R667" s="187"/>
      <c r="S667" s="187"/>
      <c r="T667" s="187"/>
    </row>
    <row r="668" spans="1:20" s="186" customFormat="1" ht="13.15" customHeight="1" x14ac:dyDescent="0.2">
      <c r="A668" s="186" t="s">
        <v>1285</v>
      </c>
      <c r="B668" s="132" t="s">
        <v>17068</v>
      </c>
      <c r="C668" s="132">
        <v>56037</v>
      </c>
      <c r="D668" s="132" t="s">
        <v>17092</v>
      </c>
      <c r="E668" s="132" t="s">
        <v>17093</v>
      </c>
      <c r="F668" s="132">
        <v>40400311</v>
      </c>
      <c r="G668" s="132" t="s">
        <v>17791</v>
      </c>
      <c r="H668" s="132" t="s">
        <v>17792</v>
      </c>
      <c r="I668" s="132" t="s">
        <v>16771</v>
      </c>
      <c r="J668" s="132">
        <v>0</v>
      </c>
      <c r="K668" s="132">
        <v>0.96360000000000001</v>
      </c>
      <c r="L668" s="132">
        <v>0</v>
      </c>
      <c r="M668" s="132" t="s">
        <v>17102</v>
      </c>
      <c r="N668" s="132" t="s">
        <v>17102</v>
      </c>
      <c r="O668" s="187"/>
      <c r="P668" s="187"/>
      <c r="Q668" s="187"/>
      <c r="R668" s="187"/>
      <c r="S668" s="187"/>
      <c r="T668" s="187"/>
    </row>
    <row r="669" spans="1:20" s="186" customFormat="1" ht="13.15" customHeight="1" x14ac:dyDescent="0.2">
      <c r="A669" s="186" t="s">
        <v>1285</v>
      </c>
      <c r="B669" s="132" t="s">
        <v>17068</v>
      </c>
      <c r="C669" s="132">
        <v>56037</v>
      </c>
      <c r="D669" s="132" t="s">
        <v>17092</v>
      </c>
      <c r="E669" s="132" t="s">
        <v>17093</v>
      </c>
      <c r="F669" s="132">
        <v>10201002</v>
      </c>
      <c r="G669" s="132" t="s">
        <v>17791</v>
      </c>
      <c r="H669" s="132" t="s">
        <v>17793</v>
      </c>
      <c r="I669" s="132" t="s">
        <v>14778</v>
      </c>
      <c r="J669" s="132">
        <v>0</v>
      </c>
      <c r="K669" s="132">
        <v>0.39419999999999999</v>
      </c>
      <c r="L669" s="132">
        <v>0</v>
      </c>
      <c r="M669" s="132" t="s">
        <v>17102</v>
      </c>
      <c r="N669" s="132" t="s">
        <v>17102</v>
      </c>
      <c r="O669" s="187"/>
      <c r="P669" s="187"/>
      <c r="Q669" s="187"/>
      <c r="R669" s="187"/>
      <c r="S669" s="187"/>
      <c r="T669" s="187"/>
    </row>
    <row r="670" spans="1:20" s="186" customFormat="1" ht="13.15" customHeight="1" x14ac:dyDescent="0.2">
      <c r="A670" s="186" t="s">
        <v>1285</v>
      </c>
      <c r="B670" s="132" t="s">
        <v>17068</v>
      </c>
      <c r="C670" s="132">
        <v>56037</v>
      </c>
      <c r="D670" s="132" t="s">
        <v>17092</v>
      </c>
      <c r="E670" s="132" t="s">
        <v>17093</v>
      </c>
      <c r="F670" s="132">
        <v>31000227</v>
      </c>
      <c r="G670" s="132" t="s">
        <v>17794</v>
      </c>
      <c r="H670" s="132" t="s">
        <v>17795</v>
      </c>
      <c r="I670" s="132" t="s">
        <v>15125</v>
      </c>
      <c r="J670" s="132">
        <v>8.7599999999999997E-2</v>
      </c>
      <c r="K670" s="132">
        <v>7.4459999999999997</v>
      </c>
      <c r="L670" s="132">
        <v>8.7599999999999997E-2</v>
      </c>
      <c r="M670" s="132" t="s">
        <v>17102</v>
      </c>
      <c r="N670" s="132" t="s">
        <v>17102</v>
      </c>
      <c r="O670" s="187"/>
      <c r="P670" s="187"/>
      <c r="Q670" s="187"/>
      <c r="R670" s="187"/>
      <c r="S670" s="187"/>
      <c r="T670" s="187"/>
    </row>
    <row r="671" spans="1:20" s="186" customFormat="1" ht="13.15" customHeight="1" x14ac:dyDescent="0.2">
      <c r="A671" s="186" t="s">
        <v>1285</v>
      </c>
      <c r="B671" s="132" t="s">
        <v>17068</v>
      </c>
      <c r="C671" s="132">
        <v>56037</v>
      </c>
      <c r="D671" s="132" t="s">
        <v>17092</v>
      </c>
      <c r="E671" s="132" t="s">
        <v>17093</v>
      </c>
      <c r="F671" s="132">
        <v>10201002</v>
      </c>
      <c r="G671" s="132" t="s">
        <v>17794</v>
      </c>
      <c r="H671" s="132" t="s">
        <v>17796</v>
      </c>
      <c r="I671" s="132" t="s">
        <v>14778</v>
      </c>
      <c r="J671" s="132">
        <v>0.30659999999999998</v>
      </c>
      <c r="K671" s="132">
        <v>0</v>
      </c>
      <c r="L671" s="132">
        <v>8.7599999999999997E-2</v>
      </c>
      <c r="M671" s="132" t="s">
        <v>17102</v>
      </c>
      <c r="N671" s="132" t="s">
        <v>17102</v>
      </c>
      <c r="O671" s="187"/>
      <c r="P671" s="187"/>
      <c r="Q671" s="187"/>
      <c r="R671" s="187"/>
      <c r="S671" s="187"/>
      <c r="T671" s="187"/>
    </row>
    <row r="672" spans="1:20" s="186" customFormat="1" ht="13.15" customHeight="1" x14ac:dyDescent="0.2">
      <c r="A672" s="186" t="s">
        <v>1285</v>
      </c>
      <c r="B672" s="132" t="s">
        <v>17068</v>
      </c>
      <c r="C672" s="132">
        <v>56037</v>
      </c>
      <c r="D672" s="132" t="s">
        <v>17092</v>
      </c>
      <c r="E672" s="132" t="s">
        <v>17093</v>
      </c>
      <c r="F672" s="132">
        <v>31088811</v>
      </c>
      <c r="G672" s="132" t="s">
        <v>17794</v>
      </c>
      <c r="H672" s="132" t="s">
        <v>17797</v>
      </c>
      <c r="I672" s="132" t="s">
        <v>12116</v>
      </c>
      <c r="J672" s="132">
        <v>0</v>
      </c>
      <c r="K672" s="132">
        <v>6.1319999999999997</v>
      </c>
      <c r="L672" s="132">
        <v>0</v>
      </c>
      <c r="M672" s="132" t="s">
        <v>17102</v>
      </c>
      <c r="N672" s="132" t="s">
        <v>17102</v>
      </c>
      <c r="O672" s="187"/>
      <c r="P672" s="187"/>
      <c r="Q672" s="187"/>
      <c r="R672" s="187"/>
      <c r="S672" s="187"/>
      <c r="T672" s="187"/>
    </row>
    <row r="673" spans="1:20" s="186" customFormat="1" ht="13.15" customHeight="1" x14ac:dyDescent="0.2">
      <c r="A673" s="186" t="s">
        <v>1285</v>
      </c>
      <c r="B673" s="132" t="s">
        <v>17068</v>
      </c>
      <c r="C673" s="132">
        <v>56037</v>
      </c>
      <c r="D673" s="132" t="s">
        <v>17092</v>
      </c>
      <c r="E673" s="132" t="s">
        <v>17093</v>
      </c>
      <c r="F673" s="132">
        <v>40400311</v>
      </c>
      <c r="G673" s="132" t="s">
        <v>17798</v>
      </c>
      <c r="H673" s="132" t="s">
        <v>17799</v>
      </c>
      <c r="I673" s="132" t="s">
        <v>16771</v>
      </c>
      <c r="J673" s="132">
        <v>0</v>
      </c>
      <c r="K673" s="132">
        <v>0.438</v>
      </c>
      <c r="L673" s="132">
        <v>0</v>
      </c>
      <c r="M673" s="132" t="s">
        <v>17102</v>
      </c>
      <c r="N673" s="132" t="s">
        <v>17102</v>
      </c>
      <c r="O673" s="187"/>
      <c r="P673" s="187"/>
      <c r="Q673" s="187"/>
      <c r="R673" s="187"/>
      <c r="S673" s="187"/>
      <c r="T673" s="187"/>
    </row>
    <row r="674" spans="1:20" s="186" customFormat="1" ht="13.15" customHeight="1" x14ac:dyDescent="0.2">
      <c r="A674" s="186" t="s">
        <v>1285</v>
      </c>
      <c r="B674" s="132" t="s">
        <v>17068</v>
      </c>
      <c r="C674" s="132">
        <v>56037</v>
      </c>
      <c r="D674" s="132" t="s">
        <v>17092</v>
      </c>
      <c r="E674" s="132" t="s">
        <v>17093</v>
      </c>
      <c r="F674" s="132">
        <v>31000299</v>
      </c>
      <c r="G674" s="132" t="s">
        <v>17798</v>
      </c>
      <c r="H674" s="132" t="s">
        <v>17800</v>
      </c>
      <c r="I674" s="132" t="s">
        <v>7791</v>
      </c>
      <c r="J674" s="132">
        <v>0</v>
      </c>
      <c r="K674" s="132">
        <v>0.438</v>
      </c>
      <c r="L674" s="132">
        <v>0</v>
      </c>
      <c r="M674" s="132" t="s">
        <v>17102</v>
      </c>
      <c r="N674" s="132" t="s">
        <v>17102</v>
      </c>
      <c r="O674" s="187"/>
      <c r="P674" s="187"/>
      <c r="Q674" s="187"/>
      <c r="R674" s="187"/>
      <c r="S674" s="187"/>
      <c r="T674" s="187"/>
    </row>
    <row r="675" spans="1:20" s="186" customFormat="1" ht="13.15" customHeight="1" x14ac:dyDescent="0.2">
      <c r="A675" s="186" t="s">
        <v>1285</v>
      </c>
      <c r="B675" s="132" t="s">
        <v>17068</v>
      </c>
      <c r="C675" s="132">
        <v>56037</v>
      </c>
      <c r="D675" s="132" t="s">
        <v>17092</v>
      </c>
      <c r="E675" s="132" t="s">
        <v>17093</v>
      </c>
      <c r="F675" s="132">
        <v>31000227</v>
      </c>
      <c r="G675" s="132" t="s">
        <v>17798</v>
      </c>
      <c r="H675" s="132" t="s">
        <v>17644</v>
      </c>
      <c r="I675" s="132" t="s">
        <v>15125</v>
      </c>
      <c r="J675" s="132">
        <v>0</v>
      </c>
      <c r="K675" s="132">
        <v>2.19</v>
      </c>
      <c r="L675" s="132">
        <v>0</v>
      </c>
      <c r="M675" s="132" t="s">
        <v>17102</v>
      </c>
      <c r="N675" s="132" t="s">
        <v>17102</v>
      </c>
      <c r="O675" s="187"/>
      <c r="P675" s="187"/>
      <c r="Q675" s="187"/>
      <c r="R675" s="187"/>
      <c r="S675" s="187"/>
      <c r="T675" s="187"/>
    </row>
    <row r="676" spans="1:20" s="186" customFormat="1" ht="13.15" customHeight="1" x14ac:dyDescent="0.2">
      <c r="A676" s="186" t="s">
        <v>1285</v>
      </c>
      <c r="B676" s="132" t="s">
        <v>17068</v>
      </c>
      <c r="C676" s="132">
        <v>56037</v>
      </c>
      <c r="D676" s="132" t="s">
        <v>17092</v>
      </c>
      <c r="E676" s="132" t="s">
        <v>17093</v>
      </c>
      <c r="F676" s="132">
        <v>31000227</v>
      </c>
      <c r="G676" s="132" t="s">
        <v>17798</v>
      </c>
      <c r="H676" s="132" t="s">
        <v>17801</v>
      </c>
      <c r="I676" s="132" t="s">
        <v>15125</v>
      </c>
      <c r="J676" s="132">
        <v>0</v>
      </c>
      <c r="K676" s="132">
        <v>1.3140000000000001</v>
      </c>
      <c r="L676" s="132">
        <v>0</v>
      </c>
      <c r="M676" s="132" t="s">
        <v>17102</v>
      </c>
      <c r="N676" s="132" t="s">
        <v>17102</v>
      </c>
      <c r="O676" s="187"/>
      <c r="P676" s="187"/>
      <c r="Q676" s="187"/>
      <c r="R676" s="187"/>
      <c r="S676" s="187"/>
      <c r="T676" s="187"/>
    </row>
    <row r="677" spans="1:20" s="186" customFormat="1" ht="13.15" customHeight="1" x14ac:dyDescent="0.2">
      <c r="A677" s="186" t="s">
        <v>1285</v>
      </c>
      <c r="B677" s="132" t="s">
        <v>17068</v>
      </c>
      <c r="C677" s="132">
        <v>56037</v>
      </c>
      <c r="D677" s="132" t="s">
        <v>17092</v>
      </c>
      <c r="E677" s="132" t="s">
        <v>17093</v>
      </c>
      <c r="F677" s="132">
        <v>31000220</v>
      </c>
      <c r="G677" s="132" t="s">
        <v>17802</v>
      </c>
      <c r="H677" s="132" t="s">
        <v>15141</v>
      </c>
      <c r="I677" s="132" t="s">
        <v>12116</v>
      </c>
      <c r="J677" s="132">
        <v>0</v>
      </c>
      <c r="K677" s="132">
        <v>0.4</v>
      </c>
      <c r="L677" s="132">
        <v>0</v>
      </c>
      <c r="M677" s="132" t="s">
        <v>17102</v>
      </c>
      <c r="N677" s="132" t="s">
        <v>17102</v>
      </c>
      <c r="O677" s="187"/>
      <c r="P677" s="187"/>
      <c r="Q677" s="187"/>
      <c r="R677" s="187"/>
      <c r="S677" s="187"/>
      <c r="T677" s="187"/>
    </row>
    <row r="678" spans="1:20" s="186" customFormat="1" ht="13.15" customHeight="1" x14ac:dyDescent="0.2">
      <c r="A678" s="186" t="s">
        <v>1285</v>
      </c>
      <c r="B678" s="132" t="s">
        <v>17068</v>
      </c>
      <c r="C678" s="132">
        <v>56037</v>
      </c>
      <c r="D678" s="132" t="s">
        <v>17092</v>
      </c>
      <c r="E678" s="132" t="s">
        <v>17093</v>
      </c>
      <c r="F678" s="132">
        <v>40400312</v>
      </c>
      <c r="G678" s="132" t="s">
        <v>17802</v>
      </c>
      <c r="H678" s="132" t="s">
        <v>17803</v>
      </c>
      <c r="I678" s="132" t="s">
        <v>16771</v>
      </c>
      <c r="J678" s="132">
        <v>0</v>
      </c>
      <c r="K678" s="132">
        <v>10</v>
      </c>
      <c r="L678" s="132">
        <v>0</v>
      </c>
      <c r="M678" s="132" t="s">
        <v>17102</v>
      </c>
      <c r="N678" s="132" t="s">
        <v>17102</v>
      </c>
      <c r="O678" s="187"/>
      <c r="P678" s="187"/>
      <c r="Q678" s="187"/>
      <c r="R678" s="187"/>
      <c r="S678" s="187"/>
      <c r="T678" s="187"/>
    </row>
    <row r="679" spans="1:20" s="186" customFormat="1" ht="13.15" customHeight="1" x14ac:dyDescent="0.2">
      <c r="A679" s="186" t="s">
        <v>1285</v>
      </c>
      <c r="B679" s="132" t="s">
        <v>17068</v>
      </c>
      <c r="C679" s="132">
        <v>56037</v>
      </c>
      <c r="D679" s="132" t="s">
        <v>17092</v>
      </c>
      <c r="E679" s="132" t="s">
        <v>17093</v>
      </c>
      <c r="F679" s="132">
        <v>40400312</v>
      </c>
      <c r="G679" s="132" t="s">
        <v>17802</v>
      </c>
      <c r="H679" s="132" t="s">
        <v>17803</v>
      </c>
      <c r="I679" s="132" t="s">
        <v>16771</v>
      </c>
      <c r="J679" s="132">
        <v>0</v>
      </c>
      <c r="K679" s="132">
        <v>10</v>
      </c>
      <c r="L679" s="132">
        <v>0</v>
      </c>
      <c r="M679" s="132" t="s">
        <v>17102</v>
      </c>
      <c r="N679" s="132" t="s">
        <v>17102</v>
      </c>
      <c r="O679" s="187"/>
      <c r="P679" s="187"/>
      <c r="Q679" s="187"/>
      <c r="R679" s="187"/>
      <c r="S679" s="187"/>
      <c r="T679" s="187"/>
    </row>
    <row r="680" spans="1:20" s="186" customFormat="1" ht="13.15" customHeight="1" x14ac:dyDescent="0.2">
      <c r="A680" s="186" t="s">
        <v>1285</v>
      </c>
      <c r="B680" s="132" t="s">
        <v>17068</v>
      </c>
      <c r="C680" s="132">
        <v>56037</v>
      </c>
      <c r="D680" s="132" t="s">
        <v>17092</v>
      </c>
      <c r="E680" s="132" t="s">
        <v>17093</v>
      </c>
      <c r="F680" s="132">
        <v>31000227</v>
      </c>
      <c r="G680" s="132" t="s">
        <v>17804</v>
      </c>
      <c r="H680" s="132" t="s">
        <v>17805</v>
      </c>
      <c r="I680" s="132" t="s">
        <v>15125</v>
      </c>
      <c r="J680" s="132">
        <v>0</v>
      </c>
      <c r="K680" s="132">
        <v>13.577999999999999</v>
      </c>
      <c r="L680" s="132">
        <v>0</v>
      </c>
      <c r="M680" s="132" t="s">
        <v>17102</v>
      </c>
      <c r="N680" s="132" t="s">
        <v>17102</v>
      </c>
      <c r="O680" s="187"/>
      <c r="P680" s="187"/>
      <c r="Q680" s="187"/>
      <c r="R680" s="187"/>
      <c r="S680" s="187"/>
      <c r="T680" s="187"/>
    </row>
    <row r="681" spans="1:20" s="186" customFormat="1" ht="13.15" customHeight="1" x14ac:dyDescent="0.2">
      <c r="A681" s="186" t="s">
        <v>1285</v>
      </c>
      <c r="B681" s="132" t="s">
        <v>17068</v>
      </c>
      <c r="C681" s="132">
        <v>56037</v>
      </c>
      <c r="D681" s="132" t="s">
        <v>17092</v>
      </c>
      <c r="E681" s="132" t="s">
        <v>17093</v>
      </c>
      <c r="F681" s="132">
        <v>31000299</v>
      </c>
      <c r="G681" s="132" t="s">
        <v>17804</v>
      </c>
      <c r="H681" s="132" t="s">
        <v>17806</v>
      </c>
      <c r="I681" s="132" t="s">
        <v>7791</v>
      </c>
      <c r="J681" s="132">
        <v>0</v>
      </c>
      <c r="K681" s="132">
        <v>1.752</v>
      </c>
      <c r="L681" s="132">
        <v>0</v>
      </c>
      <c r="M681" s="132" t="s">
        <v>17102</v>
      </c>
      <c r="N681" s="132" t="s">
        <v>17102</v>
      </c>
      <c r="O681" s="187"/>
      <c r="P681" s="187"/>
      <c r="Q681" s="187"/>
      <c r="R681" s="187"/>
      <c r="S681" s="187"/>
      <c r="T681" s="187"/>
    </row>
    <row r="682" spans="1:20" s="186" customFormat="1" ht="13.15" customHeight="1" x14ac:dyDescent="0.2">
      <c r="A682" s="186" t="s">
        <v>1285</v>
      </c>
      <c r="B682" s="132" t="s">
        <v>17068</v>
      </c>
      <c r="C682" s="132">
        <v>56037</v>
      </c>
      <c r="D682" s="132" t="s">
        <v>17092</v>
      </c>
      <c r="E682" s="132" t="s">
        <v>17093</v>
      </c>
      <c r="F682" s="132">
        <v>31088811</v>
      </c>
      <c r="G682" s="132" t="s">
        <v>17804</v>
      </c>
      <c r="H682" s="132" t="s">
        <v>17807</v>
      </c>
      <c r="I682" s="132" t="s">
        <v>12116</v>
      </c>
      <c r="J682" s="132">
        <v>0</v>
      </c>
      <c r="K682" s="132">
        <v>0.876</v>
      </c>
      <c r="L682" s="132">
        <v>0</v>
      </c>
      <c r="M682" s="132" t="s">
        <v>17102</v>
      </c>
      <c r="N682" s="132" t="s">
        <v>17102</v>
      </c>
      <c r="O682" s="187"/>
      <c r="P682" s="187"/>
      <c r="Q682" s="187"/>
      <c r="R682" s="187"/>
      <c r="S682" s="187"/>
      <c r="T682" s="187"/>
    </row>
    <row r="683" spans="1:20" s="186" customFormat="1" ht="13.15" customHeight="1" x14ac:dyDescent="0.2">
      <c r="A683" s="186" t="s">
        <v>1285</v>
      </c>
      <c r="B683" s="132" t="s">
        <v>17068</v>
      </c>
      <c r="C683" s="132">
        <v>56037</v>
      </c>
      <c r="D683" s="132" t="s">
        <v>17092</v>
      </c>
      <c r="E683" s="132" t="s">
        <v>17093</v>
      </c>
      <c r="F683" s="132">
        <v>40400311</v>
      </c>
      <c r="G683" s="132" t="s">
        <v>17804</v>
      </c>
      <c r="H683" s="132" t="s">
        <v>17808</v>
      </c>
      <c r="I683" s="132" t="s">
        <v>16771</v>
      </c>
      <c r="J683" s="132">
        <v>0</v>
      </c>
      <c r="K683" s="132">
        <v>0.438</v>
      </c>
      <c r="L683" s="132">
        <v>0</v>
      </c>
      <c r="M683" s="132" t="s">
        <v>17102</v>
      </c>
      <c r="N683" s="132" t="s">
        <v>17102</v>
      </c>
      <c r="O683" s="187"/>
      <c r="P683" s="187"/>
      <c r="Q683" s="187"/>
      <c r="R683" s="187"/>
      <c r="S683" s="187"/>
      <c r="T683" s="187"/>
    </row>
    <row r="684" spans="1:20" s="186" customFormat="1" ht="13.15" customHeight="1" x14ac:dyDescent="0.2">
      <c r="A684" s="186" t="s">
        <v>1285</v>
      </c>
      <c r="B684" s="132" t="s">
        <v>17068</v>
      </c>
      <c r="C684" s="132">
        <v>56037</v>
      </c>
      <c r="D684" s="132" t="s">
        <v>17092</v>
      </c>
      <c r="E684" s="132" t="s">
        <v>17093</v>
      </c>
      <c r="F684" s="132">
        <v>10201002</v>
      </c>
      <c r="G684" s="132" t="s">
        <v>17809</v>
      </c>
      <c r="H684" s="132" t="s">
        <v>17810</v>
      </c>
      <c r="I684" s="132" t="s">
        <v>14778</v>
      </c>
      <c r="J684" s="132">
        <v>0.438</v>
      </c>
      <c r="K684" s="132">
        <v>0</v>
      </c>
      <c r="L684" s="132">
        <v>0</v>
      </c>
      <c r="M684" s="132" t="s">
        <v>17102</v>
      </c>
      <c r="N684" s="132" t="s">
        <v>17102</v>
      </c>
      <c r="O684" s="187"/>
      <c r="P684" s="187"/>
      <c r="Q684" s="187"/>
      <c r="R684" s="187"/>
      <c r="S684" s="187"/>
      <c r="T684" s="187"/>
    </row>
    <row r="685" spans="1:20" s="186" customFormat="1" ht="13.15" customHeight="1" x14ac:dyDescent="0.2">
      <c r="A685" s="186" t="s">
        <v>1285</v>
      </c>
      <c r="B685" s="132" t="s">
        <v>17068</v>
      </c>
      <c r="C685" s="132">
        <v>56037</v>
      </c>
      <c r="D685" s="132" t="s">
        <v>17092</v>
      </c>
      <c r="E685" s="132" t="s">
        <v>17093</v>
      </c>
      <c r="F685" s="132">
        <v>10201002</v>
      </c>
      <c r="G685" s="132" t="s">
        <v>17811</v>
      </c>
      <c r="H685" s="132" t="s">
        <v>17677</v>
      </c>
      <c r="I685" s="132" t="s">
        <v>14778</v>
      </c>
      <c r="J685" s="132">
        <v>0.438</v>
      </c>
      <c r="K685" s="132">
        <v>0</v>
      </c>
      <c r="L685" s="132">
        <v>0</v>
      </c>
      <c r="M685" s="132" t="s">
        <v>17102</v>
      </c>
      <c r="N685" s="132" t="s">
        <v>17102</v>
      </c>
      <c r="O685" s="187"/>
      <c r="P685" s="187"/>
      <c r="Q685" s="187"/>
      <c r="R685" s="187"/>
      <c r="S685" s="187"/>
      <c r="T685" s="187"/>
    </row>
    <row r="686" spans="1:20" s="186" customFormat="1" ht="13.15" customHeight="1" x14ac:dyDescent="0.2">
      <c r="A686" s="186" t="s">
        <v>1285</v>
      </c>
      <c r="B686" s="132" t="s">
        <v>17068</v>
      </c>
      <c r="C686" s="132">
        <v>56037</v>
      </c>
      <c r="D686" s="132" t="s">
        <v>17092</v>
      </c>
      <c r="E686" s="132" t="s">
        <v>17093</v>
      </c>
      <c r="F686" s="132">
        <v>31000227</v>
      </c>
      <c r="G686" s="132" t="s">
        <v>17812</v>
      </c>
      <c r="H686" s="132" t="s">
        <v>17813</v>
      </c>
      <c r="I686" s="132" t="s">
        <v>15125</v>
      </c>
      <c r="J686" s="132">
        <v>0.438</v>
      </c>
      <c r="K686" s="132">
        <v>0</v>
      </c>
      <c r="L686" s="132">
        <v>0.438</v>
      </c>
      <c r="M686" s="132" t="s">
        <v>17102</v>
      </c>
      <c r="N686" s="132" t="s">
        <v>17102</v>
      </c>
      <c r="O686" s="187"/>
      <c r="P686" s="187"/>
      <c r="Q686" s="187"/>
      <c r="R686" s="187"/>
      <c r="S686" s="187"/>
      <c r="T686" s="187"/>
    </row>
    <row r="687" spans="1:20" s="186" customFormat="1" ht="13.15" customHeight="1" x14ac:dyDescent="0.2">
      <c r="A687" s="186" t="s">
        <v>1285</v>
      </c>
      <c r="B687" s="132" t="s">
        <v>17068</v>
      </c>
      <c r="C687" s="132">
        <v>56037</v>
      </c>
      <c r="D687" s="132" t="s">
        <v>17092</v>
      </c>
      <c r="E687" s="132" t="s">
        <v>17093</v>
      </c>
      <c r="F687" s="132">
        <v>31000227</v>
      </c>
      <c r="G687" s="132" t="s">
        <v>17814</v>
      </c>
      <c r="H687" s="132" t="s">
        <v>17815</v>
      </c>
      <c r="I687" s="132" t="s">
        <v>15125</v>
      </c>
      <c r="J687" s="132">
        <v>1.752</v>
      </c>
      <c r="K687" s="132">
        <v>14.891999999999999</v>
      </c>
      <c r="L687" s="132">
        <v>9.9863999999999997</v>
      </c>
      <c r="M687" s="132" t="s">
        <v>17102</v>
      </c>
      <c r="N687" s="132" t="s">
        <v>17102</v>
      </c>
      <c r="O687" s="187"/>
      <c r="P687" s="187"/>
      <c r="Q687" s="187"/>
      <c r="R687" s="187"/>
      <c r="S687" s="187"/>
      <c r="T687" s="187"/>
    </row>
    <row r="688" spans="1:20" s="186" customFormat="1" ht="13.15" customHeight="1" x14ac:dyDescent="0.2">
      <c r="A688" s="186" t="s">
        <v>1285</v>
      </c>
      <c r="B688" s="132" t="s">
        <v>17068</v>
      </c>
      <c r="C688" s="132">
        <v>56037</v>
      </c>
      <c r="D688" s="132" t="s">
        <v>17092</v>
      </c>
      <c r="E688" s="132" t="s">
        <v>17093</v>
      </c>
      <c r="F688" s="132">
        <v>31000227</v>
      </c>
      <c r="G688" s="132" t="s">
        <v>17814</v>
      </c>
      <c r="H688" s="132" t="s">
        <v>17816</v>
      </c>
      <c r="I688" s="132" t="s">
        <v>15125</v>
      </c>
      <c r="J688" s="132">
        <v>1.752</v>
      </c>
      <c r="K688" s="132">
        <v>14.891999999999999</v>
      </c>
      <c r="L688" s="132">
        <v>9.9863999999999997</v>
      </c>
      <c r="M688" s="132" t="s">
        <v>17102</v>
      </c>
      <c r="N688" s="132" t="s">
        <v>17102</v>
      </c>
      <c r="O688" s="187"/>
      <c r="P688" s="187"/>
      <c r="Q688" s="187"/>
      <c r="R688" s="187"/>
      <c r="S688" s="187"/>
      <c r="T688" s="187"/>
    </row>
    <row r="689" spans="1:20" s="186" customFormat="1" ht="13.15" customHeight="1" x14ac:dyDescent="0.2">
      <c r="A689" s="186" t="s">
        <v>1285</v>
      </c>
      <c r="B689" s="132" t="s">
        <v>17068</v>
      </c>
      <c r="C689" s="132">
        <v>56037</v>
      </c>
      <c r="D689" s="132" t="s">
        <v>17092</v>
      </c>
      <c r="E689" s="132" t="s">
        <v>17093</v>
      </c>
      <c r="F689" s="132">
        <v>10201002</v>
      </c>
      <c r="G689" s="132" t="s">
        <v>17814</v>
      </c>
      <c r="H689" s="132" t="s">
        <v>17817</v>
      </c>
      <c r="I689" s="132" t="s">
        <v>14778</v>
      </c>
      <c r="J689" s="132">
        <v>0.70079999999999998</v>
      </c>
      <c r="K689" s="132">
        <v>0</v>
      </c>
      <c r="L689" s="132">
        <v>8.7599999999999997E-2</v>
      </c>
      <c r="M689" s="132" t="s">
        <v>17102</v>
      </c>
      <c r="N689" s="132" t="s">
        <v>17102</v>
      </c>
      <c r="O689" s="187"/>
      <c r="P689" s="187"/>
      <c r="Q689" s="187"/>
      <c r="R689" s="187"/>
      <c r="S689" s="187"/>
      <c r="T689" s="187"/>
    </row>
    <row r="690" spans="1:20" s="186" customFormat="1" ht="13.15" customHeight="1" x14ac:dyDescent="0.2">
      <c r="A690" s="186" t="s">
        <v>1285</v>
      </c>
      <c r="B690" s="132" t="s">
        <v>17068</v>
      </c>
      <c r="C690" s="132">
        <v>56037</v>
      </c>
      <c r="D690" s="132" t="s">
        <v>17092</v>
      </c>
      <c r="E690" s="132" t="s">
        <v>17093</v>
      </c>
      <c r="F690" s="132">
        <v>31000305</v>
      </c>
      <c r="G690" s="132" t="s">
        <v>17814</v>
      </c>
      <c r="H690" s="132" t="s">
        <v>17818</v>
      </c>
      <c r="I690" s="132" t="s">
        <v>17061</v>
      </c>
      <c r="J690" s="132">
        <v>18.834</v>
      </c>
      <c r="K690" s="132">
        <v>8.4971999999999994</v>
      </c>
      <c r="L690" s="132">
        <v>15.768000000000001</v>
      </c>
      <c r="M690" s="132" t="s">
        <v>17102</v>
      </c>
      <c r="N690" s="132" t="s">
        <v>17102</v>
      </c>
      <c r="O690" s="187"/>
      <c r="P690" s="187"/>
      <c r="Q690" s="187"/>
      <c r="R690" s="187"/>
      <c r="S690" s="187"/>
      <c r="T690" s="187"/>
    </row>
    <row r="691" spans="1:20" s="186" customFormat="1" ht="13.15" customHeight="1" x14ac:dyDescent="0.2">
      <c r="A691" s="186" t="s">
        <v>1285</v>
      </c>
      <c r="B691" s="132" t="s">
        <v>17068</v>
      </c>
      <c r="C691" s="132">
        <v>56037</v>
      </c>
      <c r="D691" s="132" t="s">
        <v>17092</v>
      </c>
      <c r="E691" s="132" t="s">
        <v>17093</v>
      </c>
      <c r="F691" s="132">
        <v>40400311</v>
      </c>
      <c r="G691" s="132" t="s">
        <v>17814</v>
      </c>
      <c r="H691" s="132" t="s">
        <v>17819</v>
      </c>
      <c r="I691" s="132" t="s">
        <v>16771</v>
      </c>
      <c r="J691" s="132">
        <v>0</v>
      </c>
      <c r="K691" s="132">
        <v>8.7599999999999997E-2</v>
      </c>
      <c r="L691" s="132">
        <v>0</v>
      </c>
      <c r="M691" s="132" t="s">
        <v>17102</v>
      </c>
      <c r="N691" s="132" t="s">
        <v>17102</v>
      </c>
      <c r="O691" s="187"/>
      <c r="P691" s="187"/>
      <c r="Q691" s="187"/>
      <c r="R691" s="187"/>
      <c r="S691" s="187"/>
      <c r="T691" s="187"/>
    </row>
    <row r="692" spans="1:20" s="186" customFormat="1" ht="13.15" customHeight="1" x14ac:dyDescent="0.2">
      <c r="A692" s="186" t="s">
        <v>1285</v>
      </c>
      <c r="B692" s="132" t="s">
        <v>17068</v>
      </c>
      <c r="C692" s="132">
        <v>56037</v>
      </c>
      <c r="D692" s="132" t="s">
        <v>17092</v>
      </c>
      <c r="E692" s="132" t="s">
        <v>17093</v>
      </c>
      <c r="F692" s="132">
        <v>31000220</v>
      </c>
      <c r="G692" s="132" t="s">
        <v>17820</v>
      </c>
      <c r="H692" s="132" t="s">
        <v>17821</v>
      </c>
      <c r="I692" s="132" t="s">
        <v>12116</v>
      </c>
      <c r="J692" s="132">
        <v>0.6</v>
      </c>
      <c r="K692" s="132">
        <v>12.8</v>
      </c>
      <c r="L692" s="132">
        <v>0</v>
      </c>
      <c r="M692" s="132" t="s">
        <v>17102</v>
      </c>
      <c r="N692" s="132" t="s">
        <v>17102</v>
      </c>
      <c r="O692" s="187"/>
      <c r="P692" s="187"/>
      <c r="Q692" s="187"/>
      <c r="R692" s="187"/>
      <c r="S692" s="187"/>
      <c r="T692" s="187"/>
    </row>
    <row r="693" spans="1:20" s="186" customFormat="1" ht="13.15" customHeight="1" x14ac:dyDescent="0.2">
      <c r="A693" s="186" t="s">
        <v>1285</v>
      </c>
      <c r="B693" s="132" t="s">
        <v>17068</v>
      </c>
      <c r="C693" s="132">
        <v>56041</v>
      </c>
      <c r="D693" s="132" t="s">
        <v>17119</v>
      </c>
      <c r="E693" s="132" t="s">
        <v>17120</v>
      </c>
      <c r="F693" s="132">
        <v>10201002</v>
      </c>
      <c r="G693" s="132" t="s">
        <v>17822</v>
      </c>
      <c r="H693" s="132" t="s">
        <v>17823</v>
      </c>
      <c r="I693" s="132" t="s">
        <v>14778</v>
      </c>
      <c r="J693" s="132">
        <v>13.7094</v>
      </c>
      <c r="K693" s="132">
        <v>0</v>
      </c>
      <c r="L693" s="132">
        <v>0</v>
      </c>
      <c r="M693" s="132" t="s">
        <v>17102</v>
      </c>
      <c r="N693" s="132" t="s">
        <v>17102</v>
      </c>
      <c r="O693" s="187"/>
      <c r="P693" s="187"/>
      <c r="Q693" s="187"/>
      <c r="R693" s="187"/>
      <c r="S693" s="187"/>
      <c r="T693" s="187"/>
    </row>
    <row r="694" spans="1:20" s="186" customFormat="1" ht="13.15" customHeight="1" x14ac:dyDescent="0.2">
      <c r="A694" s="186" t="s">
        <v>1285</v>
      </c>
      <c r="B694" s="132" t="s">
        <v>17068</v>
      </c>
      <c r="C694" s="132">
        <v>56041</v>
      </c>
      <c r="D694" s="132" t="s">
        <v>17119</v>
      </c>
      <c r="E694" s="132" t="s">
        <v>17120</v>
      </c>
      <c r="F694" s="132">
        <v>10201002</v>
      </c>
      <c r="G694" s="132" t="s">
        <v>17822</v>
      </c>
      <c r="H694" s="132" t="s">
        <v>17824</v>
      </c>
      <c r="I694" s="132" t="s">
        <v>14778</v>
      </c>
      <c r="J694" s="132">
        <v>25.053599999999999</v>
      </c>
      <c r="K694" s="132">
        <v>0</v>
      </c>
      <c r="L694" s="132">
        <v>0</v>
      </c>
      <c r="M694" s="132" t="s">
        <v>17102</v>
      </c>
      <c r="N694" s="132" t="s">
        <v>17102</v>
      </c>
      <c r="O694" s="187"/>
      <c r="P694" s="187"/>
      <c r="Q694" s="187"/>
      <c r="R694" s="187"/>
      <c r="S694" s="187"/>
      <c r="T694" s="187"/>
    </row>
    <row r="695" spans="1:20" s="186" customFormat="1" ht="13.15" customHeight="1" x14ac:dyDescent="0.2">
      <c r="A695" s="186" t="s">
        <v>1285</v>
      </c>
      <c r="B695" s="132" t="s">
        <v>17068</v>
      </c>
      <c r="C695" s="132">
        <v>56041</v>
      </c>
      <c r="D695" s="132" t="s">
        <v>17119</v>
      </c>
      <c r="E695" s="132" t="s">
        <v>17120</v>
      </c>
      <c r="F695" s="132">
        <v>31000227</v>
      </c>
      <c r="G695" s="132" t="s">
        <v>17825</v>
      </c>
      <c r="H695" s="132" t="s">
        <v>17826</v>
      </c>
      <c r="I695" s="132" t="s">
        <v>15125</v>
      </c>
      <c r="J695" s="132">
        <v>0.96360000000000001</v>
      </c>
      <c r="K695" s="132">
        <v>0</v>
      </c>
      <c r="L695" s="132">
        <v>8.7599999999999997E-2</v>
      </c>
      <c r="M695" s="132" t="s">
        <v>17102</v>
      </c>
      <c r="N695" s="132" t="s">
        <v>17102</v>
      </c>
      <c r="O695" s="187"/>
      <c r="P695" s="187"/>
      <c r="Q695" s="187"/>
      <c r="R695" s="187"/>
      <c r="S695" s="187"/>
      <c r="T695" s="187"/>
    </row>
    <row r="696" spans="1:20" s="186" customFormat="1" ht="13.15" customHeight="1" x14ac:dyDescent="0.2">
      <c r="A696" s="186" t="s">
        <v>1285</v>
      </c>
      <c r="B696" s="132" t="s">
        <v>17068</v>
      </c>
      <c r="C696" s="132">
        <v>56041</v>
      </c>
      <c r="D696" s="132" t="s">
        <v>17119</v>
      </c>
      <c r="E696" s="132" t="s">
        <v>17120</v>
      </c>
      <c r="F696" s="132">
        <v>10201002</v>
      </c>
      <c r="G696" s="132" t="s">
        <v>17825</v>
      </c>
      <c r="H696" s="132" t="s">
        <v>17827</v>
      </c>
      <c r="I696" s="132" t="s">
        <v>14778</v>
      </c>
      <c r="J696" s="132">
        <v>22.688400000000001</v>
      </c>
      <c r="K696" s="132">
        <v>0</v>
      </c>
      <c r="L696" s="132">
        <v>4.1609999999999996</v>
      </c>
      <c r="M696" s="132" t="s">
        <v>17102</v>
      </c>
      <c r="N696" s="132" t="s">
        <v>17102</v>
      </c>
      <c r="O696" s="187"/>
      <c r="P696" s="187"/>
      <c r="Q696" s="187"/>
      <c r="R696" s="187"/>
      <c r="S696" s="187"/>
      <c r="T696" s="187"/>
    </row>
    <row r="697" spans="1:20" s="186" customFormat="1" ht="13.15" customHeight="1" x14ac:dyDescent="0.2">
      <c r="A697" s="186" t="s">
        <v>1285</v>
      </c>
      <c r="B697" s="132" t="s">
        <v>17068</v>
      </c>
      <c r="C697" s="132">
        <v>56041</v>
      </c>
      <c r="D697" s="132" t="s">
        <v>17119</v>
      </c>
      <c r="E697" s="132" t="s">
        <v>17120</v>
      </c>
      <c r="F697" s="132">
        <v>10201002</v>
      </c>
      <c r="G697" s="132" t="s">
        <v>17825</v>
      </c>
      <c r="H697" s="132" t="s">
        <v>17828</v>
      </c>
      <c r="I697" s="132" t="s">
        <v>14778</v>
      </c>
      <c r="J697" s="132">
        <v>22.688400000000001</v>
      </c>
      <c r="K697" s="132">
        <v>0</v>
      </c>
      <c r="L697" s="132">
        <v>4.1609999999999996</v>
      </c>
      <c r="M697" s="132" t="s">
        <v>17102</v>
      </c>
      <c r="N697" s="132" t="s">
        <v>17102</v>
      </c>
      <c r="O697" s="187"/>
      <c r="P697" s="187"/>
      <c r="Q697" s="187"/>
      <c r="R697" s="187"/>
      <c r="S697" s="187"/>
      <c r="T697" s="187"/>
    </row>
    <row r="698" spans="1:20" s="186" customFormat="1" ht="13.15" customHeight="1" x14ac:dyDescent="0.2">
      <c r="A698" s="186" t="s">
        <v>1285</v>
      </c>
      <c r="B698" s="132" t="s">
        <v>17068</v>
      </c>
      <c r="C698" s="132">
        <v>56041</v>
      </c>
      <c r="D698" s="132" t="s">
        <v>17119</v>
      </c>
      <c r="E698" s="132" t="s">
        <v>17120</v>
      </c>
      <c r="F698" s="132">
        <v>31000299</v>
      </c>
      <c r="G698" s="132" t="s">
        <v>17825</v>
      </c>
      <c r="H698" s="132" t="s">
        <v>17829</v>
      </c>
      <c r="I698" s="132" t="s">
        <v>7791</v>
      </c>
      <c r="J698" s="132">
        <v>0</v>
      </c>
      <c r="K698" s="132">
        <v>1.3140000000000001E-3</v>
      </c>
      <c r="L698" s="132">
        <v>0</v>
      </c>
      <c r="M698" s="132" t="s">
        <v>17102</v>
      </c>
      <c r="N698" s="132" t="s">
        <v>17102</v>
      </c>
      <c r="O698" s="187"/>
      <c r="P698" s="187"/>
      <c r="Q698" s="187"/>
      <c r="R698" s="187"/>
      <c r="S698" s="187"/>
      <c r="T698" s="187"/>
    </row>
    <row r="699" spans="1:20" s="186" customFormat="1" ht="13.15" customHeight="1" x14ac:dyDescent="0.2">
      <c r="A699" s="186" t="s">
        <v>1285</v>
      </c>
      <c r="B699" s="132" t="s">
        <v>17068</v>
      </c>
      <c r="C699" s="132">
        <v>56041</v>
      </c>
      <c r="D699" s="132" t="s">
        <v>17119</v>
      </c>
      <c r="E699" s="132" t="s">
        <v>17120</v>
      </c>
      <c r="F699" s="132">
        <v>31000227</v>
      </c>
      <c r="G699" s="132" t="s">
        <v>17825</v>
      </c>
      <c r="H699" s="132" t="s">
        <v>17830</v>
      </c>
      <c r="I699" s="132" t="s">
        <v>15125</v>
      </c>
      <c r="J699" s="132">
        <v>0</v>
      </c>
      <c r="K699" s="132">
        <v>116.946</v>
      </c>
      <c r="L699" s="132">
        <v>0</v>
      </c>
      <c r="M699" s="132" t="s">
        <v>17102</v>
      </c>
      <c r="N699" s="132" t="s">
        <v>17102</v>
      </c>
      <c r="O699" s="187"/>
      <c r="P699" s="187"/>
      <c r="Q699" s="187"/>
      <c r="R699" s="187"/>
      <c r="S699" s="187"/>
      <c r="T699" s="187"/>
    </row>
    <row r="700" spans="1:20" s="186" customFormat="1" ht="13.15" customHeight="1" x14ac:dyDescent="0.2">
      <c r="A700" s="186" t="s">
        <v>1285</v>
      </c>
      <c r="B700" s="132" t="s">
        <v>17068</v>
      </c>
      <c r="C700" s="132">
        <v>56041</v>
      </c>
      <c r="D700" s="132" t="s">
        <v>17119</v>
      </c>
      <c r="E700" s="132" t="s">
        <v>17120</v>
      </c>
      <c r="F700" s="132">
        <v>31000305</v>
      </c>
      <c r="G700" s="132" t="s">
        <v>17825</v>
      </c>
      <c r="H700" s="132" t="s">
        <v>17831</v>
      </c>
      <c r="I700" s="132" t="s">
        <v>17061</v>
      </c>
      <c r="J700" s="132">
        <v>0</v>
      </c>
      <c r="K700" s="132">
        <v>21.462</v>
      </c>
      <c r="L700" s="132">
        <v>0</v>
      </c>
      <c r="M700" s="132" t="s">
        <v>17102</v>
      </c>
      <c r="N700" s="132" t="s">
        <v>17102</v>
      </c>
      <c r="O700" s="187"/>
      <c r="P700" s="187"/>
      <c r="Q700" s="187"/>
      <c r="R700" s="187"/>
      <c r="S700" s="187"/>
      <c r="T700" s="187"/>
    </row>
    <row r="701" spans="1:20" s="186" customFormat="1" ht="13.15" customHeight="1" x14ac:dyDescent="0.2">
      <c r="A701" s="186" t="s">
        <v>1285</v>
      </c>
      <c r="B701" s="132" t="s">
        <v>17068</v>
      </c>
      <c r="C701" s="132">
        <v>56041</v>
      </c>
      <c r="D701" s="132" t="s">
        <v>17119</v>
      </c>
      <c r="E701" s="132" t="s">
        <v>17120</v>
      </c>
      <c r="F701" s="132">
        <v>31000299</v>
      </c>
      <c r="G701" s="132" t="s">
        <v>17832</v>
      </c>
      <c r="H701" s="132" t="s">
        <v>17833</v>
      </c>
      <c r="I701" s="132" t="s">
        <v>7791</v>
      </c>
      <c r="J701" s="132">
        <v>0.65700000000000003</v>
      </c>
      <c r="K701" s="132">
        <v>0</v>
      </c>
      <c r="L701" s="132">
        <v>4.3799999999999999E-2</v>
      </c>
      <c r="M701" s="132" t="s">
        <v>17102</v>
      </c>
      <c r="N701" s="132" t="s">
        <v>17102</v>
      </c>
      <c r="O701" s="187"/>
      <c r="P701" s="187"/>
      <c r="Q701" s="187"/>
      <c r="R701" s="187"/>
      <c r="S701" s="187"/>
      <c r="T701" s="187"/>
    </row>
    <row r="702" spans="1:20" s="186" customFormat="1" ht="13.15" customHeight="1" x14ac:dyDescent="0.2">
      <c r="A702" s="186" t="s">
        <v>1285</v>
      </c>
      <c r="B702" s="132" t="s">
        <v>17068</v>
      </c>
      <c r="C702" s="132">
        <v>56041</v>
      </c>
      <c r="D702" s="132" t="s">
        <v>17119</v>
      </c>
      <c r="E702" s="132" t="s">
        <v>17120</v>
      </c>
      <c r="F702" s="132">
        <v>10201002</v>
      </c>
      <c r="G702" s="132" t="s">
        <v>17832</v>
      </c>
      <c r="H702" s="132" t="s">
        <v>17834</v>
      </c>
      <c r="I702" s="132" t="s">
        <v>14778</v>
      </c>
      <c r="J702" s="132">
        <v>2.19</v>
      </c>
      <c r="K702" s="132">
        <v>0</v>
      </c>
      <c r="L702" s="132">
        <v>0.219</v>
      </c>
      <c r="M702" s="132" t="s">
        <v>17102</v>
      </c>
      <c r="N702" s="132" t="s">
        <v>17102</v>
      </c>
      <c r="O702" s="187"/>
      <c r="P702" s="187"/>
      <c r="Q702" s="187"/>
      <c r="R702" s="187"/>
      <c r="S702" s="187"/>
      <c r="T702" s="187"/>
    </row>
    <row r="703" spans="1:20" s="186" customFormat="1" ht="13.15" customHeight="1" x14ac:dyDescent="0.2">
      <c r="A703" s="186" t="s">
        <v>1285</v>
      </c>
      <c r="B703" s="132" t="s">
        <v>17068</v>
      </c>
      <c r="C703" s="132">
        <v>56041</v>
      </c>
      <c r="D703" s="132" t="s">
        <v>17119</v>
      </c>
      <c r="E703" s="132" t="s">
        <v>17120</v>
      </c>
      <c r="F703" s="132">
        <v>10201002</v>
      </c>
      <c r="G703" s="132" t="s">
        <v>17832</v>
      </c>
      <c r="H703" s="132" t="s">
        <v>17835</v>
      </c>
      <c r="I703" s="132" t="s">
        <v>14778</v>
      </c>
      <c r="J703" s="132">
        <v>2.19</v>
      </c>
      <c r="K703" s="132">
        <v>0</v>
      </c>
      <c r="L703" s="132">
        <v>0.219</v>
      </c>
      <c r="M703" s="132" t="s">
        <v>17102</v>
      </c>
      <c r="N703" s="132" t="s">
        <v>17102</v>
      </c>
      <c r="O703" s="187"/>
      <c r="P703" s="187"/>
      <c r="Q703" s="187"/>
      <c r="R703" s="187"/>
      <c r="S703" s="187"/>
      <c r="T703" s="187"/>
    </row>
    <row r="704" spans="1:20" s="186" customFormat="1" ht="13.15" customHeight="1" x14ac:dyDescent="0.2">
      <c r="A704" s="186" t="s">
        <v>1285</v>
      </c>
      <c r="B704" s="132" t="s">
        <v>17068</v>
      </c>
      <c r="C704" s="132">
        <v>56041</v>
      </c>
      <c r="D704" s="132" t="s">
        <v>17119</v>
      </c>
      <c r="E704" s="132" t="s">
        <v>17120</v>
      </c>
      <c r="F704" s="132">
        <v>10201002</v>
      </c>
      <c r="G704" s="132" t="s">
        <v>17832</v>
      </c>
      <c r="H704" s="132" t="s">
        <v>17836</v>
      </c>
      <c r="I704" s="132" t="s">
        <v>14778</v>
      </c>
      <c r="J704" s="132">
        <v>1.752</v>
      </c>
      <c r="K704" s="132">
        <v>0</v>
      </c>
      <c r="L704" s="132">
        <v>0.17519999999999999</v>
      </c>
      <c r="M704" s="132" t="s">
        <v>17102</v>
      </c>
      <c r="N704" s="132" t="s">
        <v>17102</v>
      </c>
      <c r="O704" s="187"/>
      <c r="P704" s="187"/>
      <c r="Q704" s="187"/>
      <c r="R704" s="187"/>
      <c r="S704" s="187"/>
      <c r="T704" s="187"/>
    </row>
    <row r="705" spans="1:20" s="186" customFormat="1" ht="13.15" customHeight="1" x14ac:dyDescent="0.2">
      <c r="A705" s="186" t="s">
        <v>1285</v>
      </c>
      <c r="B705" s="132" t="s">
        <v>17068</v>
      </c>
      <c r="C705" s="132">
        <v>56041</v>
      </c>
      <c r="D705" s="132" t="s">
        <v>17119</v>
      </c>
      <c r="E705" s="132" t="s">
        <v>17120</v>
      </c>
      <c r="F705" s="132">
        <v>10201002</v>
      </c>
      <c r="G705" s="132" t="s">
        <v>17832</v>
      </c>
      <c r="H705" s="132" t="s">
        <v>17837</v>
      </c>
      <c r="I705" s="132" t="s">
        <v>14778</v>
      </c>
      <c r="J705" s="132">
        <v>1.752</v>
      </c>
      <c r="K705" s="132">
        <v>0</v>
      </c>
      <c r="L705" s="132">
        <v>0.17519999999999999</v>
      </c>
      <c r="M705" s="132" t="s">
        <v>17102</v>
      </c>
      <c r="N705" s="132" t="s">
        <v>17102</v>
      </c>
      <c r="O705" s="187"/>
      <c r="P705" s="187"/>
      <c r="Q705" s="187"/>
      <c r="R705" s="187"/>
      <c r="S705" s="187"/>
      <c r="T705" s="187"/>
    </row>
    <row r="706" spans="1:20" s="186" customFormat="1" ht="13.15" customHeight="1" x14ac:dyDescent="0.2">
      <c r="A706" s="186" t="s">
        <v>1285</v>
      </c>
      <c r="B706" s="132" t="s">
        <v>17068</v>
      </c>
      <c r="C706" s="132">
        <v>56041</v>
      </c>
      <c r="D706" s="132" t="s">
        <v>17119</v>
      </c>
      <c r="E706" s="132" t="s">
        <v>17120</v>
      </c>
      <c r="F706" s="132">
        <v>10201002</v>
      </c>
      <c r="G706" s="132" t="s">
        <v>17832</v>
      </c>
      <c r="H706" s="132" t="s">
        <v>17838</v>
      </c>
      <c r="I706" s="132" t="s">
        <v>14778</v>
      </c>
      <c r="J706" s="132">
        <v>34.689599999999999</v>
      </c>
      <c r="K706" s="132">
        <v>0</v>
      </c>
      <c r="L706" s="132">
        <v>4.4676</v>
      </c>
      <c r="M706" s="132" t="s">
        <v>17102</v>
      </c>
      <c r="N706" s="132" t="s">
        <v>17102</v>
      </c>
      <c r="O706" s="187"/>
      <c r="P706" s="187"/>
      <c r="Q706" s="187"/>
      <c r="R706" s="187"/>
      <c r="S706" s="187"/>
      <c r="T706" s="187"/>
    </row>
    <row r="707" spans="1:20" s="186" customFormat="1" ht="13.15" customHeight="1" x14ac:dyDescent="0.2">
      <c r="A707" s="186" t="s">
        <v>1285</v>
      </c>
      <c r="B707" s="132" t="s">
        <v>17068</v>
      </c>
      <c r="C707" s="132">
        <v>56041</v>
      </c>
      <c r="D707" s="132" t="s">
        <v>17119</v>
      </c>
      <c r="E707" s="132" t="s">
        <v>17120</v>
      </c>
      <c r="F707" s="132">
        <v>10201002</v>
      </c>
      <c r="G707" s="132" t="s">
        <v>17832</v>
      </c>
      <c r="H707" s="132" t="s">
        <v>17839</v>
      </c>
      <c r="I707" s="132" t="s">
        <v>14778</v>
      </c>
      <c r="J707" s="132">
        <v>34.689599999999999</v>
      </c>
      <c r="K707" s="132">
        <v>0</v>
      </c>
      <c r="L707" s="132">
        <v>4.4676</v>
      </c>
      <c r="M707" s="132" t="s">
        <v>17102</v>
      </c>
      <c r="N707" s="132" t="s">
        <v>17102</v>
      </c>
      <c r="O707" s="187"/>
      <c r="P707" s="187"/>
      <c r="Q707" s="187"/>
      <c r="R707" s="187"/>
      <c r="S707" s="187"/>
      <c r="T707" s="187"/>
    </row>
    <row r="708" spans="1:20" s="186" customFormat="1" ht="13.15" customHeight="1" x14ac:dyDescent="0.2">
      <c r="A708" s="186" t="s">
        <v>1285</v>
      </c>
      <c r="B708" s="132" t="s">
        <v>17068</v>
      </c>
      <c r="C708" s="132">
        <v>56041</v>
      </c>
      <c r="D708" s="132" t="s">
        <v>17119</v>
      </c>
      <c r="E708" s="132" t="s">
        <v>17120</v>
      </c>
      <c r="F708" s="132">
        <v>40400311</v>
      </c>
      <c r="G708" s="132" t="s">
        <v>17840</v>
      </c>
      <c r="H708" s="132" t="s">
        <v>17841</v>
      </c>
      <c r="I708" s="132" t="s">
        <v>16771</v>
      </c>
      <c r="J708" s="132">
        <v>0</v>
      </c>
      <c r="K708" s="132">
        <v>15.768000000000001</v>
      </c>
      <c r="L708" s="132">
        <v>0</v>
      </c>
      <c r="M708" s="132" t="s">
        <v>17102</v>
      </c>
      <c r="N708" s="132" t="s">
        <v>17102</v>
      </c>
      <c r="O708" s="187"/>
      <c r="P708" s="187"/>
      <c r="Q708" s="187"/>
      <c r="R708" s="187"/>
      <c r="S708" s="187"/>
      <c r="T708" s="187"/>
    </row>
    <row r="709" spans="1:20" s="186" customFormat="1" ht="13.15" customHeight="1" x14ac:dyDescent="0.2">
      <c r="A709" s="186" t="s">
        <v>1285</v>
      </c>
      <c r="B709" s="132" t="s">
        <v>17068</v>
      </c>
      <c r="C709" s="132">
        <v>56041</v>
      </c>
      <c r="D709" s="132" t="s">
        <v>17119</v>
      </c>
      <c r="E709" s="132" t="s">
        <v>17120</v>
      </c>
      <c r="F709" s="132">
        <v>31000227</v>
      </c>
      <c r="G709" s="132" t="s">
        <v>17840</v>
      </c>
      <c r="H709" s="132" t="s">
        <v>17842</v>
      </c>
      <c r="I709" s="132" t="s">
        <v>15125</v>
      </c>
      <c r="J709" s="132">
        <v>0</v>
      </c>
      <c r="K709" s="132">
        <v>14.891999999999999</v>
      </c>
      <c r="L709" s="132">
        <v>0</v>
      </c>
      <c r="M709" s="132" t="s">
        <v>17102</v>
      </c>
      <c r="N709" s="132" t="s">
        <v>17102</v>
      </c>
      <c r="O709" s="187"/>
      <c r="P709" s="187"/>
      <c r="Q709" s="187"/>
      <c r="R709" s="187"/>
      <c r="S709" s="187"/>
      <c r="T709" s="187"/>
    </row>
    <row r="710" spans="1:20" s="186" customFormat="1" ht="13.15" customHeight="1" x14ac:dyDescent="0.2">
      <c r="A710" s="186" t="s">
        <v>1285</v>
      </c>
      <c r="B710" s="132" t="s">
        <v>17068</v>
      </c>
      <c r="C710" s="132">
        <v>56041</v>
      </c>
      <c r="D710" s="132" t="s">
        <v>17119</v>
      </c>
      <c r="E710" s="132" t="s">
        <v>17120</v>
      </c>
      <c r="F710" s="132">
        <v>31000299</v>
      </c>
      <c r="G710" s="132" t="s">
        <v>17840</v>
      </c>
      <c r="H710" s="132" t="s">
        <v>17843</v>
      </c>
      <c r="I710" s="132" t="s">
        <v>7791</v>
      </c>
      <c r="J710" s="132">
        <v>0</v>
      </c>
      <c r="K710" s="132">
        <v>7.8840000000000003</v>
      </c>
      <c r="L710" s="132">
        <v>0</v>
      </c>
      <c r="M710" s="132" t="s">
        <v>17102</v>
      </c>
      <c r="N710" s="132" t="s">
        <v>17102</v>
      </c>
      <c r="O710" s="187"/>
      <c r="P710" s="187"/>
      <c r="Q710" s="187"/>
      <c r="R710" s="187"/>
      <c r="S710" s="187"/>
      <c r="T710" s="187"/>
    </row>
    <row r="711" spans="1:20" s="186" customFormat="1" ht="13.15" customHeight="1" x14ac:dyDescent="0.2">
      <c r="A711" s="186" t="s">
        <v>1285</v>
      </c>
      <c r="B711" s="132" t="s">
        <v>17068</v>
      </c>
      <c r="C711" s="132">
        <v>56041</v>
      </c>
      <c r="D711" s="132" t="s">
        <v>17119</v>
      </c>
      <c r="E711" s="132" t="s">
        <v>17120</v>
      </c>
      <c r="F711" s="132">
        <v>10200603</v>
      </c>
      <c r="G711" s="132" t="s">
        <v>17121</v>
      </c>
      <c r="H711" s="132" t="s">
        <v>17844</v>
      </c>
      <c r="I711" s="132" t="s">
        <v>14778</v>
      </c>
      <c r="J711" s="132">
        <v>3.4163999999999999</v>
      </c>
      <c r="K711" s="132">
        <v>0</v>
      </c>
      <c r="L711" s="132">
        <v>1.5329999999999999</v>
      </c>
      <c r="M711" s="132" t="s">
        <v>17102</v>
      </c>
      <c r="N711" s="132" t="s">
        <v>17102</v>
      </c>
      <c r="O711" s="187"/>
      <c r="P711" s="187"/>
      <c r="Q711" s="187"/>
      <c r="R711" s="187"/>
      <c r="S711" s="187"/>
      <c r="T711" s="187"/>
    </row>
    <row r="712" spans="1:20" s="186" customFormat="1" ht="13.15" customHeight="1" x14ac:dyDescent="0.2">
      <c r="A712" s="186" t="s">
        <v>1285</v>
      </c>
      <c r="B712" s="132" t="s">
        <v>17068</v>
      </c>
      <c r="C712" s="132">
        <v>56041</v>
      </c>
      <c r="D712" s="132" t="s">
        <v>17119</v>
      </c>
      <c r="E712" s="132" t="s">
        <v>17120</v>
      </c>
      <c r="F712" s="132">
        <v>10200603</v>
      </c>
      <c r="G712" s="132" t="s">
        <v>17121</v>
      </c>
      <c r="H712" s="132" t="s">
        <v>17845</v>
      </c>
      <c r="I712" s="132" t="s">
        <v>14778</v>
      </c>
      <c r="J712" s="132">
        <v>4.7304000000000004</v>
      </c>
      <c r="K712" s="132">
        <v>0</v>
      </c>
      <c r="L712" s="132">
        <v>0.438</v>
      </c>
      <c r="M712" s="132" t="s">
        <v>17102</v>
      </c>
      <c r="N712" s="132" t="s">
        <v>17102</v>
      </c>
      <c r="O712" s="187"/>
      <c r="P712" s="187"/>
      <c r="Q712" s="187"/>
      <c r="R712" s="187"/>
      <c r="S712" s="187"/>
      <c r="T712" s="187"/>
    </row>
    <row r="713" spans="1:20" s="186" customFormat="1" ht="13.15" customHeight="1" x14ac:dyDescent="0.2">
      <c r="A713" s="186" t="s">
        <v>1285</v>
      </c>
      <c r="B713" s="132" t="s">
        <v>17068</v>
      </c>
      <c r="C713" s="132">
        <v>56041</v>
      </c>
      <c r="D713" s="132" t="s">
        <v>17119</v>
      </c>
      <c r="E713" s="132" t="s">
        <v>17120</v>
      </c>
      <c r="F713" s="132">
        <v>31000404</v>
      </c>
      <c r="G713" s="132" t="s">
        <v>17121</v>
      </c>
      <c r="H713" s="132" t="s">
        <v>17846</v>
      </c>
      <c r="I713" s="132" t="s">
        <v>14778</v>
      </c>
      <c r="J713" s="132">
        <v>2.6280000000000001</v>
      </c>
      <c r="K713" s="132">
        <v>0</v>
      </c>
      <c r="L713" s="132">
        <v>0.219</v>
      </c>
      <c r="M713" s="132" t="s">
        <v>17102</v>
      </c>
      <c r="N713" s="132" t="s">
        <v>17102</v>
      </c>
      <c r="O713" s="187"/>
      <c r="P713" s="187"/>
      <c r="Q713" s="187"/>
      <c r="R713" s="187"/>
      <c r="S713" s="187"/>
      <c r="T713" s="187"/>
    </row>
    <row r="714" spans="1:20" s="186" customFormat="1" ht="13.15" customHeight="1" x14ac:dyDescent="0.2">
      <c r="A714" s="186" t="s">
        <v>1285</v>
      </c>
      <c r="B714" s="132" t="s">
        <v>17068</v>
      </c>
      <c r="C714" s="132">
        <v>56041</v>
      </c>
      <c r="D714" s="132" t="s">
        <v>17119</v>
      </c>
      <c r="E714" s="132" t="s">
        <v>17120</v>
      </c>
      <c r="F714" s="132">
        <v>31000404</v>
      </c>
      <c r="G714" s="132" t="s">
        <v>17121</v>
      </c>
      <c r="H714" s="132" t="s">
        <v>17847</v>
      </c>
      <c r="I714" s="132" t="s">
        <v>14778</v>
      </c>
      <c r="J714" s="132">
        <v>2.6280000000000001</v>
      </c>
      <c r="K714" s="132">
        <v>0</v>
      </c>
      <c r="L714" s="132">
        <v>0.219</v>
      </c>
      <c r="M714" s="132" t="s">
        <v>17102</v>
      </c>
      <c r="N714" s="132" t="s">
        <v>17102</v>
      </c>
      <c r="O714" s="187"/>
      <c r="P714" s="187"/>
      <c r="Q714" s="187"/>
      <c r="R714" s="187"/>
      <c r="S714" s="187"/>
      <c r="T714" s="187"/>
    </row>
    <row r="715" spans="1:20" s="186" customFormat="1" ht="13.15" customHeight="1" x14ac:dyDescent="0.2">
      <c r="A715" s="186" t="s">
        <v>1285</v>
      </c>
      <c r="B715" s="132" t="s">
        <v>17068</v>
      </c>
      <c r="C715" s="132">
        <v>56041</v>
      </c>
      <c r="D715" s="132" t="s">
        <v>17119</v>
      </c>
      <c r="E715" s="132" t="s">
        <v>17120</v>
      </c>
      <c r="F715" s="132">
        <v>31000404</v>
      </c>
      <c r="G715" s="132" t="s">
        <v>17121</v>
      </c>
      <c r="H715" s="132" t="s">
        <v>17848</v>
      </c>
      <c r="I715" s="132" t="s">
        <v>14778</v>
      </c>
      <c r="J715" s="132">
        <v>2.6280000000000001</v>
      </c>
      <c r="K715" s="132">
        <v>0</v>
      </c>
      <c r="L715" s="132">
        <v>0.219</v>
      </c>
      <c r="M715" s="132" t="s">
        <v>17102</v>
      </c>
      <c r="N715" s="132" t="s">
        <v>17102</v>
      </c>
      <c r="O715" s="187"/>
      <c r="P715" s="187"/>
      <c r="Q715" s="187"/>
      <c r="R715" s="187"/>
      <c r="S715" s="187"/>
      <c r="T715" s="187"/>
    </row>
    <row r="716" spans="1:20" s="186" customFormat="1" ht="13.15" customHeight="1" x14ac:dyDescent="0.2">
      <c r="A716" s="186" t="s">
        <v>1285</v>
      </c>
      <c r="B716" s="132" t="s">
        <v>17068</v>
      </c>
      <c r="C716" s="132">
        <v>56041</v>
      </c>
      <c r="D716" s="132" t="s">
        <v>17119</v>
      </c>
      <c r="E716" s="132" t="s">
        <v>17120</v>
      </c>
      <c r="F716" s="132">
        <v>31000404</v>
      </c>
      <c r="G716" s="132" t="s">
        <v>17121</v>
      </c>
      <c r="H716" s="132" t="s">
        <v>17849</v>
      </c>
      <c r="I716" s="132" t="s">
        <v>14778</v>
      </c>
      <c r="J716" s="132">
        <v>2.6280000000000001</v>
      </c>
      <c r="K716" s="132">
        <v>0</v>
      </c>
      <c r="L716" s="132">
        <v>0.219</v>
      </c>
      <c r="M716" s="132" t="s">
        <v>17102</v>
      </c>
      <c r="N716" s="132" t="s">
        <v>17102</v>
      </c>
      <c r="O716" s="187"/>
      <c r="P716" s="187"/>
      <c r="Q716" s="187"/>
      <c r="R716" s="187"/>
      <c r="S716" s="187"/>
      <c r="T716" s="187"/>
    </row>
    <row r="717" spans="1:20" s="186" customFormat="1" ht="13.15" customHeight="1" x14ac:dyDescent="0.2">
      <c r="A717" s="186" t="s">
        <v>1285</v>
      </c>
      <c r="B717" s="132" t="s">
        <v>17068</v>
      </c>
      <c r="C717" s="132">
        <v>56041</v>
      </c>
      <c r="D717" s="132" t="s">
        <v>17119</v>
      </c>
      <c r="E717" s="132" t="s">
        <v>17120</v>
      </c>
      <c r="F717" s="132">
        <v>31000404</v>
      </c>
      <c r="G717" s="132" t="s">
        <v>17121</v>
      </c>
      <c r="H717" s="132" t="s">
        <v>17850</v>
      </c>
      <c r="I717" s="132" t="s">
        <v>14778</v>
      </c>
      <c r="J717" s="132">
        <v>2.6280000000000001</v>
      </c>
      <c r="K717" s="132">
        <v>0</v>
      </c>
      <c r="L717" s="132">
        <v>0.219</v>
      </c>
      <c r="M717" s="132" t="s">
        <v>17102</v>
      </c>
      <c r="N717" s="132" t="s">
        <v>17102</v>
      </c>
      <c r="O717" s="187"/>
      <c r="P717" s="187"/>
      <c r="Q717" s="187"/>
      <c r="R717" s="187"/>
      <c r="S717" s="187"/>
      <c r="T717" s="187"/>
    </row>
    <row r="718" spans="1:20" s="186" customFormat="1" ht="13.15" customHeight="1" x14ac:dyDescent="0.2">
      <c r="A718" s="186" t="s">
        <v>1285</v>
      </c>
      <c r="B718" s="132" t="s">
        <v>17068</v>
      </c>
      <c r="C718" s="132">
        <v>56041</v>
      </c>
      <c r="D718" s="132" t="s">
        <v>17119</v>
      </c>
      <c r="E718" s="132" t="s">
        <v>17120</v>
      </c>
      <c r="F718" s="132">
        <v>31000404</v>
      </c>
      <c r="G718" s="132" t="s">
        <v>17121</v>
      </c>
      <c r="H718" s="132" t="s">
        <v>17851</v>
      </c>
      <c r="I718" s="132" t="s">
        <v>14778</v>
      </c>
      <c r="J718" s="132">
        <v>2.6280000000000001</v>
      </c>
      <c r="K718" s="132">
        <v>0</v>
      </c>
      <c r="L718" s="132">
        <v>0.219</v>
      </c>
      <c r="M718" s="132" t="s">
        <v>17102</v>
      </c>
      <c r="N718" s="132" t="s">
        <v>17102</v>
      </c>
      <c r="O718" s="187"/>
      <c r="P718" s="187"/>
      <c r="Q718" s="187"/>
      <c r="R718" s="187"/>
      <c r="S718" s="187"/>
      <c r="T718" s="187"/>
    </row>
    <row r="719" spans="1:20" s="186" customFormat="1" ht="13.15" customHeight="1" x14ac:dyDescent="0.2">
      <c r="A719" s="186" t="s">
        <v>1285</v>
      </c>
      <c r="B719" s="132" t="s">
        <v>17068</v>
      </c>
      <c r="C719" s="132">
        <v>56041</v>
      </c>
      <c r="D719" s="132" t="s">
        <v>17119</v>
      </c>
      <c r="E719" s="132" t="s">
        <v>17120</v>
      </c>
      <c r="F719" s="132">
        <v>31000404</v>
      </c>
      <c r="G719" s="132" t="s">
        <v>17121</v>
      </c>
      <c r="H719" s="132" t="s">
        <v>17852</v>
      </c>
      <c r="I719" s="132" t="s">
        <v>14778</v>
      </c>
      <c r="J719" s="132">
        <v>0.65700000000000003</v>
      </c>
      <c r="K719" s="132">
        <v>0</v>
      </c>
      <c r="L719" s="132">
        <v>4.3799999999999999E-2</v>
      </c>
      <c r="M719" s="132" t="s">
        <v>17102</v>
      </c>
      <c r="N719" s="132" t="s">
        <v>17102</v>
      </c>
      <c r="O719" s="187"/>
      <c r="P719" s="187"/>
      <c r="Q719" s="187"/>
      <c r="R719" s="187"/>
      <c r="S719" s="187"/>
      <c r="T719" s="187"/>
    </row>
    <row r="720" spans="1:20" s="186" customFormat="1" ht="13.15" customHeight="1" x14ac:dyDescent="0.2">
      <c r="A720" s="186" t="s">
        <v>1285</v>
      </c>
      <c r="B720" s="132" t="s">
        <v>17068</v>
      </c>
      <c r="C720" s="132">
        <v>56041</v>
      </c>
      <c r="D720" s="132" t="s">
        <v>17119</v>
      </c>
      <c r="E720" s="132" t="s">
        <v>17120</v>
      </c>
      <c r="F720" s="132">
        <v>31000404</v>
      </c>
      <c r="G720" s="132" t="s">
        <v>17121</v>
      </c>
      <c r="H720" s="132" t="s">
        <v>17853</v>
      </c>
      <c r="I720" s="132" t="s">
        <v>14778</v>
      </c>
      <c r="J720" s="132">
        <v>0.65700000000000003</v>
      </c>
      <c r="K720" s="132">
        <v>0</v>
      </c>
      <c r="L720" s="132">
        <v>4.3799999999999999E-2</v>
      </c>
      <c r="M720" s="132" t="s">
        <v>17102</v>
      </c>
      <c r="N720" s="132" t="s">
        <v>17102</v>
      </c>
      <c r="O720" s="187"/>
      <c r="P720" s="187"/>
      <c r="Q720" s="187"/>
      <c r="R720" s="187"/>
      <c r="S720" s="187"/>
      <c r="T720" s="187"/>
    </row>
    <row r="721" spans="1:20" s="186" customFormat="1" ht="13.15" customHeight="1" x14ac:dyDescent="0.2">
      <c r="A721" s="186" t="s">
        <v>1285</v>
      </c>
      <c r="B721" s="132" t="s">
        <v>17068</v>
      </c>
      <c r="C721" s="132">
        <v>56041</v>
      </c>
      <c r="D721" s="132" t="s">
        <v>17119</v>
      </c>
      <c r="E721" s="132" t="s">
        <v>17120</v>
      </c>
      <c r="F721" s="132">
        <v>31000404</v>
      </c>
      <c r="G721" s="132" t="s">
        <v>17121</v>
      </c>
      <c r="H721" s="132" t="s">
        <v>17854</v>
      </c>
      <c r="I721" s="132" t="s">
        <v>14778</v>
      </c>
      <c r="J721" s="132">
        <v>0.65700000000000003</v>
      </c>
      <c r="K721" s="132">
        <v>0</v>
      </c>
      <c r="L721" s="132">
        <v>4.3799999999999999E-2</v>
      </c>
      <c r="M721" s="132" t="s">
        <v>17102</v>
      </c>
      <c r="N721" s="132" t="s">
        <v>17102</v>
      </c>
      <c r="O721" s="187"/>
      <c r="P721" s="187"/>
      <c r="Q721" s="187"/>
      <c r="R721" s="187"/>
      <c r="S721" s="187"/>
      <c r="T721" s="187"/>
    </row>
    <row r="722" spans="1:20" s="186" customFormat="1" ht="13.15" customHeight="1" x14ac:dyDescent="0.2">
      <c r="A722" s="186" t="s">
        <v>1285</v>
      </c>
      <c r="B722" s="132" t="s">
        <v>17068</v>
      </c>
      <c r="C722" s="132">
        <v>56041</v>
      </c>
      <c r="D722" s="132" t="s">
        <v>17119</v>
      </c>
      <c r="E722" s="132" t="s">
        <v>17120</v>
      </c>
      <c r="F722" s="132">
        <v>40400153</v>
      </c>
      <c r="G722" s="132" t="s">
        <v>17121</v>
      </c>
      <c r="H722" s="132" t="s">
        <v>17855</v>
      </c>
      <c r="I722" s="132" t="s">
        <v>16771</v>
      </c>
      <c r="J722" s="132">
        <v>0</v>
      </c>
      <c r="K722" s="132">
        <v>81.686999999999998</v>
      </c>
      <c r="L722" s="132">
        <v>0</v>
      </c>
      <c r="M722" s="132" t="s">
        <v>17102</v>
      </c>
      <c r="N722" s="132" t="s">
        <v>17102</v>
      </c>
      <c r="O722" s="187"/>
      <c r="P722" s="187"/>
      <c r="Q722" s="187"/>
      <c r="R722" s="187"/>
      <c r="S722" s="187"/>
      <c r="T722" s="187"/>
    </row>
    <row r="723" spans="1:20" s="186" customFormat="1" ht="13.15" customHeight="1" x14ac:dyDescent="0.2">
      <c r="A723" s="186" t="s">
        <v>1285</v>
      </c>
      <c r="B723" s="132" t="s">
        <v>17068</v>
      </c>
      <c r="C723" s="132">
        <v>56041</v>
      </c>
      <c r="D723" s="132" t="s">
        <v>17119</v>
      </c>
      <c r="E723" s="132" t="s">
        <v>17120</v>
      </c>
      <c r="F723" s="132">
        <v>31000299</v>
      </c>
      <c r="G723" s="132" t="s">
        <v>17856</v>
      </c>
      <c r="H723" s="132" t="s">
        <v>17857</v>
      </c>
      <c r="I723" s="132" t="s">
        <v>7791</v>
      </c>
      <c r="J723" s="132">
        <v>122.64</v>
      </c>
      <c r="K723" s="132">
        <v>0</v>
      </c>
      <c r="L723" s="132">
        <v>37.229999999999997</v>
      </c>
      <c r="M723" s="132" t="s">
        <v>17102</v>
      </c>
      <c r="N723" s="132" t="s">
        <v>17102</v>
      </c>
      <c r="O723" s="187"/>
      <c r="P723" s="187"/>
      <c r="Q723" s="187"/>
      <c r="R723" s="187"/>
      <c r="S723" s="187"/>
      <c r="T723" s="187"/>
    </row>
    <row r="724" spans="1:20" s="186" customFormat="1" ht="13.15" customHeight="1" x14ac:dyDescent="0.2">
      <c r="A724" s="186" t="s">
        <v>1285</v>
      </c>
      <c r="B724" s="132" t="s">
        <v>17068</v>
      </c>
      <c r="C724" s="132">
        <v>56041</v>
      </c>
      <c r="D724" s="132" t="s">
        <v>17119</v>
      </c>
      <c r="E724" s="132" t="s">
        <v>17120</v>
      </c>
      <c r="F724" s="132">
        <v>10201002</v>
      </c>
      <c r="G724" s="132" t="s">
        <v>17858</v>
      </c>
      <c r="H724" s="132" t="s">
        <v>17859</v>
      </c>
      <c r="I724" s="132" t="s">
        <v>14778</v>
      </c>
      <c r="J724" s="132">
        <v>1.752</v>
      </c>
      <c r="K724" s="132">
        <v>8.7599999999999997E-2</v>
      </c>
      <c r="L724" s="132">
        <v>1.3140000000000001</v>
      </c>
      <c r="M724" s="132" t="s">
        <v>17102</v>
      </c>
      <c r="N724" s="132" t="s">
        <v>17102</v>
      </c>
      <c r="O724" s="187"/>
      <c r="P724" s="187"/>
      <c r="Q724" s="187"/>
      <c r="R724" s="187"/>
      <c r="S724" s="187"/>
      <c r="T724" s="187"/>
    </row>
    <row r="725" spans="1:20" s="186" customFormat="1" ht="13.15" customHeight="1" x14ac:dyDescent="0.2">
      <c r="A725" s="186" t="s">
        <v>1285</v>
      </c>
      <c r="B725" s="132" t="s">
        <v>17068</v>
      </c>
      <c r="C725" s="132">
        <v>56041</v>
      </c>
      <c r="D725" s="132" t="s">
        <v>17119</v>
      </c>
      <c r="E725" s="132" t="s">
        <v>17120</v>
      </c>
      <c r="F725" s="132">
        <v>31000299</v>
      </c>
      <c r="G725" s="132" t="s">
        <v>17860</v>
      </c>
      <c r="H725" s="132" t="s">
        <v>17861</v>
      </c>
      <c r="I725" s="132" t="s">
        <v>7791</v>
      </c>
      <c r="J725" s="132">
        <v>0</v>
      </c>
      <c r="K725" s="132">
        <v>0</v>
      </c>
      <c r="L725" s="132">
        <v>0.438</v>
      </c>
      <c r="M725" s="132" t="s">
        <v>17102</v>
      </c>
      <c r="N725" s="132" t="s">
        <v>17102</v>
      </c>
      <c r="O725" s="187"/>
      <c r="P725" s="187"/>
      <c r="Q725" s="187"/>
      <c r="R725" s="187"/>
      <c r="S725" s="187"/>
      <c r="T725" s="187"/>
    </row>
    <row r="726" spans="1:20" s="186" customFormat="1" ht="13.15" customHeight="1" x14ac:dyDescent="0.2">
      <c r="A726" s="186" t="s">
        <v>1285</v>
      </c>
      <c r="B726" s="132" t="s">
        <v>17068</v>
      </c>
      <c r="C726" s="132">
        <v>56041</v>
      </c>
      <c r="D726" s="132" t="s">
        <v>17119</v>
      </c>
      <c r="E726" s="132" t="s">
        <v>17120</v>
      </c>
      <c r="F726" s="132">
        <v>10201002</v>
      </c>
      <c r="G726" s="132" t="s">
        <v>17862</v>
      </c>
      <c r="H726" s="132" t="s">
        <v>17863</v>
      </c>
      <c r="I726" s="132" t="s">
        <v>14778</v>
      </c>
      <c r="J726" s="132">
        <v>0.876</v>
      </c>
      <c r="K726" s="132">
        <v>0</v>
      </c>
      <c r="L726" s="132">
        <v>0.438</v>
      </c>
      <c r="M726" s="132" t="s">
        <v>17102</v>
      </c>
      <c r="N726" s="132" t="s">
        <v>17102</v>
      </c>
      <c r="O726" s="187"/>
      <c r="P726" s="187"/>
      <c r="Q726" s="187"/>
      <c r="R726" s="187"/>
      <c r="S726" s="187"/>
      <c r="T726" s="187"/>
    </row>
    <row r="727" spans="1:20" s="186" customFormat="1" ht="13.15" customHeight="1" x14ac:dyDescent="0.2">
      <c r="A727" s="186" t="s">
        <v>1285</v>
      </c>
      <c r="B727" s="132" t="s">
        <v>17068</v>
      </c>
      <c r="C727" s="132">
        <v>56041</v>
      </c>
      <c r="D727" s="132" t="s">
        <v>17119</v>
      </c>
      <c r="E727" s="132" t="s">
        <v>17120</v>
      </c>
      <c r="F727" s="132">
        <v>31000227</v>
      </c>
      <c r="G727" s="132" t="s">
        <v>17862</v>
      </c>
      <c r="H727" s="132" t="s">
        <v>17864</v>
      </c>
      <c r="I727" s="132" t="s">
        <v>15125</v>
      </c>
      <c r="J727" s="132">
        <v>0.438</v>
      </c>
      <c r="K727" s="132">
        <v>29.346</v>
      </c>
      <c r="L727" s="132">
        <v>0.438</v>
      </c>
      <c r="M727" s="132" t="s">
        <v>17102</v>
      </c>
      <c r="N727" s="132" t="s">
        <v>17102</v>
      </c>
      <c r="O727" s="187"/>
      <c r="P727" s="187"/>
      <c r="Q727" s="187"/>
      <c r="R727" s="187"/>
      <c r="S727" s="187"/>
      <c r="T727" s="187"/>
    </row>
    <row r="728" spans="1:20" s="186" customFormat="1" ht="13.15" customHeight="1" x14ac:dyDescent="0.2">
      <c r="A728" s="186" t="s">
        <v>1285</v>
      </c>
      <c r="B728" s="132" t="s">
        <v>17068</v>
      </c>
      <c r="C728" s="132">
        <v>56041</v>
      </c>
      <c r="D728" s="132" t="s">
        <v>17119</v>
      </c>
      <c r="E728" s="132" t="s">
        <v>17120</v>
      </c>
      <c r="F728" s="132">
        <v>10201002</v>
      </c>
      <c r="G728" s="132" t="s">
        <v>17862</v>
      </c>
      <c r="H728" s="132" t="s">
        <v>17865</v>
      </c>
      <c r="I728" s="132" t="s">
        <v>14778</v>
      </c>
      <c r="J728" s="132">
        <v>3.0659999999999998</v>
      </c>
      <c r="K728" s="132">
        <v>0</v>
      </c>
      <c r="L728" s="132">
        <v>2.6280000000000001</v>
      </c>
      <c r="M728" s="132" t="s">
        <v>17102</v>
      </c>
      <c r="N728" s="132" t="s">
        <v>17102</v>
      </c>
      <c r="O728" s="187"/>
      <c r="P728" s="187"/>
      <c r="Q728" s="187"/>
      <c r="R728" s="187"/>
      <c r="S728" s="187"/>
      <c r="T728" s="187"/>
    </row>
    <row r="729" spans="1:20" s="186" customFormat="1" ht="13.15" customHeight="1" x14ac:dyDescent="0.2">
      <c r="A729" s="186" t="s">
        <v>1285</v>
      </c>
      <c r="B729" s="132" t="s">
        <v>17068</v>
      </c>
      <c r="C729" s="132">
        <v>56041</v>
      </c>
      <c r="D729" s="132" t="s">
        <v>17119</v>
      </c>
      <c r="E729" s="132" t="s">
        <v>17120</v>
      </c>
      <c r="F729" s="132">
        <v>31000228</v>
      </c>
      <c r="G729" s="132" t="s">
        <v>17866</v>
      </c>
      <c r="H729" s="132" t="s">
        <v>17867</v>
      </c>
      <c r="I729" s="132" t="s">
        <v>15125</v>
      </c>
      <c r="J729" s="132">
        <v>8.77E-2</v>
      </c>
      <c r="K729" s="132">
        <v>0</v>
      </c>
      <c r="L729" s="132">
        <v>0</v>
      </c>
      <c r="M729" s="132" t="s">
        <v>17102</v>
      </c>
      <c r="N729" s="132" t="s">
        <v>17102</v>
      </c>
      <c r="O729" s="187"/>
      <c r="P729" s="187"/>
      <c r="Q729" s="187"/>
      <c r="R729" s="187"/>
      <c r="S729" s="187"/>
      <c r="T729" s="187"/>
    </row>
    <row r="730" spans="1:20" s="186" customFormat="1" ht="13.15" customHeight="1" x14ac:dyDescent="0.2">
      <c r="A730" s="186" t="s">
        <v>1285</v>
      </c>
      <c r="B730" s="132" t="s">
        <v>17068</v>
      </c>
      <c r="C730" s="132">
        <v>56041</v>
      </c>
      <c r="D730" s="132" t="s">
        <v>17119</v>
      </c>
      <c r="E730" s="132" t="s">
        <v>17120</v>
      </c>
      <c r="F730" s="132">
        <v>31000299</v>
      </c>
      <c r="G730" s="132" t="s">
        <v>17866</v>
      </c>
      <c r="H730" s="132" t="s">
        <v>17868</v>
      </c>
      <c r="I730" s="132" t="s">
        <v>7791</v>
      </c>
      <c r="J730" s="132">
        <v>8.77E-2</v>
      </c>
      <c r="K730" s="132">
        <v>0</v>
      </c>
      <c r="L730" s="132">
        <v>0</v>
      </c>
      <c r="M730" s="132" t="s">
        <v>17102</v>
      </c>
      <c r="N730" s="132" t="s">
        <v>17102</v>
      </c>
      <c r="O730" s="187"/>
      <c r="P730" s="187"/>
      <c r="Q730" s="187"/>
      <c r="R730" s="187"/>
      <c r="S730" s="187"/>
      <c r="T730" s="187"/>
    </row>
    <row r="731" spans="1:20" s="186" customFormat="1" ht="13.15" customHeight="1" x14ac:dyDescent="0.2">
      <c r="A731" s="186" t="s">
        <v>1285</v>
      </c>
      <c r="B731" s="132" t="s">
        <v>17068</v>
      </c>
      <c r="C731" s="132">
        <v>56041</v>
      </c>
      <c r="D731" s="132" t="s">
        <v>17119</v>
      </c>
      <c r="E731" s="132" t="s">
        <v>17120</v>
      </c>
      <c r="F731" s="132">
        <v>31000299</v>
      </c>
      <c r="G731" s="132" t="s">
        <v>17866</v>
      </c>
      <c r="H731" s="132" t="s">
        <v>17869</v>
      </c>
      <c r="I731" s="132" t="s">
        <v>7791</v>
      </c>
      <c r="J731" s="132">
        <v>1</v>
      </c>
      <c r="K731" s="132">
        <v>0</v>
      </c>
      <c r="L731" s="132">
        <v>0</v>
      </c>
      <c r="M731" s="132" t="s">
        <v>17102</v>
      </c>
      <c r="N731" s="132" t="s">
        <v>17102</v>
      </c>
      <c r="O731" s="187"/>
      <c r="P731" s="187"/>
      <c r="Q731" s="187"/>
      <c r="R731" s="187"/>
      <c r="S731" s="187"/>
      <c r="T731" s="187"/>
    </row>
    <row r="732" spans="1:20" s="186" customFormat="1" ht="13.15" customHeight="1" x14ac:dyDescent="0.2">
      <c r="A732" s="186" t="s">
        <v>1285</v>
      </c>
      <c r="B732" s="132" t="s">
        <v>17068</v>
      </c>
      <c r="C732" s="132">
        <v>56041</v>
      </c>
      <c r="D732" s="132" t="s">
        <v>17119</v>
      </c>
      <c r="E732" s="132" t="s">
        <v>17120</v>
      </c>
      <c r="F732" s="132">
        <v>31000299</v>
      </c>
      <c r="G732" s="132" t="s">
        <v>17866</v>
      </c>
      <c r="H732" s="132" t="s">
        <v>17870</v>
      </c>
      <c r="I732" s="132" t="s">
        <v>7791</v>
      </c>
      <c r="J732" s="132">
        <v>8.77E-2</v>
      </c>
      <c r="K732" s="132">
        <v>0</v>
      </c>
      <c r="L732" s="132">
        <v>0</v>
      </c>
      <c r="M732" s="132" t="s">
        <v>17102</v>
      </c>
      <c r="N732" s="132" t="s">
        <v>17102</v>
      </c>
      <c r="O732" s="187"/>
      <c r="P732" s="187"/>
      <c r="Q732" s="187"/>
      <c r="R732" s="187"/>
      <c r="S732" s="187"/>
      <c r="T732" s="187"/>
    </row>
    <row r="733" spans="1:20" s="186" customFormat="1" ht="13.15" customHeight="1" x14ac:dyDescent="0.2">
      <c r="A733" s="186" t="s">
        <v>1285</v>
      </c>
      <c r="B733" s="132" t="s">
        <v>17068</v>
      </c>
      <c r="C733" s="132">
        <v>56041</v>
      </c>
      <c r="D733" s="132" t="s">
        <v>17119</v>
      </c>
      <c r="E733" s="132" t="s">
        <v>17120</v>
      </c>
      <c r="F733" s="132">
        <v>31000228</v>
      </c>
      <c r="G733" s="132" t="s">
        <v>17866</v>
      </c>
      <c r="H733" s="132" t="s">
        <v>17871</v>
      </c>
      <c r="I733" s="132" t="s">
        <v>15125</v>
      </c>
      <c r="J733" s="132">
        <v>0.13100000000000001</v>
      </c>
      <c r="K733" s="132">
        <v>0</v>
      </c>
      <c r="L733" s="132">
        <v>0</v>
      </c>
      <c r="M733" s="132" t="s">
        <v>17102</v>
      </c>
      <c r="N733" s="132" t="s">
        <v>17102</v>
      </c>
      <c r="O733" s="187"/>
      <c r="P733" s="187"/>
      <c r="Q733" s="187"/>
      <c r="R733" s="187"/>
      <c r="S733" s="187"/>
      <c r="T733" s="187"/>
    </row>
    <row r="734" spans="1:20" s="186" customFormat="1" ht="13.15" customHeight="1" x14ac:dyDescent="0.2">
      <c r="A734" s="186" t="s">
        <v>1285</v>
      </c>
      <c r="B734" s="132" t="s">
        <v>17068</v>
      </c>
      <c r="C734" s="132">
        <v>56041</v>
      </c>
      <c r="D734" s="132" t="s">
        <v>17119</v>
      </c>
      <c r="E734" s="132" t="s">
        <v>17120</v>
      </c>
      <c r="F734" s="132">
        <v>31000299</v>
      </c>
      <c r="G734" s="132" t="s">
        <v>17866</v>
      </c>
      <c r="H734" s="132" t="s">
        <v>17872</v>
      </c>
      <c r="I734" s="132" t="s">
        <v>7791</v>
      </c>
      <c r="J734" s="132">
        <v>0.65700000000000003</v>
      </c>
      <c r="K734" s="132">
        <v>0</v>
      </c>
      <c r="L734" s="132">
        <v>0</v>
      </c>
      <c r="M734" s="132" t="s">
        <v>17102</v>
      </c>
      <c r="N734" s="132" t="s">
        <v>17102</v>
      </c>
      <c r="O734" s="187"/>
      <c r="P734" s="187"/>
      <c r="Q734" s="187"/>
      <c r="R734" s="187"/>
      <c r="S734" s="187"/>
      <c r="T734" s="187"/>
    </row>
    <row r="735" spans="1:20" s="186" customFormat="1" ht="13.15" customHeight="1" x14ac:dyDescent="0.2">
      <c r="A735" s="186" t="s">
        <v>1285</v>
      </c>
      <c r="B735" s="132" t="s">
        <v>17068</v>
      </c>
      <c r="C735" s="132">
        <v>56041</v>
      </c>
      <c r="D735" s="132" t="s">
        <v>17119</v>
      </c>
      <c r="E735" s="132" t="s">
        <v>17120</v>
      </c>
      <c r="F735" s="132">
        <v>31000299</v>
      </c>
      <c r="G735" s="132" t="s">
        <v>17866</v>
      </c>
      <c r="H735" s="132" t="s">
        <v>17873</v>
      </c>
      <c r="I735" s="132" t="s">
        <v>7791</v>
      </c>
      <c r="J735" s="132">
        <v>0.438</v>
      </c>
      <c r="K735" s="132">
        <v>0</v>
      </c>
      <c r="L735" s="132">
        <v>0</v>
      </c>
      <c r="M735" s="132" t="s">
        <v>17102</v>
      </c>
      <c r="N735" s="132" t="s">
        <v>17102</v>
      </c>
      <c r="O735" s="187"/>
      <c r="P735" s="187"/>
      <c r="Q735" s="187"/>
      <c r="R735" s="187"/>
      <c r="S735" s="187"/>
      <c r="T735" s="187"/>
    </row>
    <row r="736" spans="1:20" s="186" customFormat="1" ht="13.15" customHeight="1" x14ac:dyDescent="0.2">
      <c r="A736" s="186" t="s">
        <v>1285</v>
      </c>
      <c r="B736" s="132" t="s">
        <v>17068</v>
      </c>
      <c r="C736" s="132">
        <v>56041</v>
      </c>
      <c r="D736" s="132" t="s">
        <v>17119</v>
      </c>
      <c r="E736" s="132" t="s">
        <v>17120</v>
      </c>
      <c r="F736" s="132">
        <v>31000299</v>
      </c>
      <c r="G736" s="132" t="s">
        <v>17866</v>
      </c>
      <c r="H736" s="132" t="s">
        <v>17874</v>
      </c>
      <c r="I736" s="132" t="s">
        <v>7791</v>
      </c>
      <c r="J736" s="132">
        <v>0.438</v>
      </c>
      <c r="K736" s="132">
        <v>0</v>
      </c>
      <c r="L736" s="132">
        <v>0</v>
      </c>
      <c r="M736" s="132" t="s">
        <v>17102</v>
      </c>
      <c r="N736" s="132" t="s">
        <v>17102</v>
      </c>
      <c r="O736" s="187"/>
      <c r="P736" s="187"/>
      <c r="Q736" s="187"/>
      <c r="R736" s="187"/>
      <c r="S736" s="187"/>
      <c r="T736" s="187"/>
    </row>
    <row r="737" spans="1:20" s="186" customFormat="1" ht="13.15" customHeight="1" x14ac:dyDescent="0.2">
      <c r="A737" s="186" t="s">
        <v>1285</v>
      </c>
      <c r="B737" s="132" t="s">
        <v>17068</v>
      </c>
      <c r="C737" s="132">
        <v>56041</v>
      </c>
      <c r="D737" s="132" t="s">
        <v>17119</v>
      </c>
      <c r="E737" s="132" t="s">
        <v>17120</v>
      </c>
      <c r="F737" s="132">
        <v>10201002</v>
      </c>
      <c r="G737" s="132" t="s">
        <v>17875</v>
      </c>
      <c r="H737" s="132" t="s">
        <v>17876</v>
      </c>
      <c r="I737" s="132" t="s">
        <v>14778</v>
      </c>
      <c r="J737" s="132">
        <v>1.752</v>
      </c>
      <c r="K737" s="132">
        <v>4.3799999999999999E-2</v>
      </c>
      <c r="L737" s="132">
        <v>0.17519999999999999</v>
      </c>
      <c r="M737" s="132" t="s">
        <v>17102</v>
      </c>
      <c r="N737" s="132" t="s">
        <v>17102</v>
      </c>
      <c r="O737" s="187"/>
      <c r="P737" s="187"/>
      <c r="Q737" s="187"/>
      <c r="R737" s="187"/>
      <c r="S737" s="187"/>
      <c r="T737" s="187"/>
    </row>
    <row r="738" spans="1:20" s="186" customFormat="1" ht="13.15" customHeight="1" x14ac:dyDescent="0.2">
      <c r="A738" s="186" t="s">
        <v>1285</v>
      </c>
      <c r="B738" s="132" t="s">
        <v>17068</v>
      </c>
      <c r="C738" s="132">
        <v>56041</v>
      </c>
      <c r="D738" s="132" t="s">
        <v>17119</v>
      </c>
      <c r="E738" s="132" t="s">
        <v>17120</v>
      </c>
      <c r="F738" s="132">
        <v>10201002</v>
      </c>
      <c r="G738" s="132" t="s">
        <v>17875</v>
      </c>
      <c r="H738" s="132" t="s">
        <v>17877</v>
      </c>
      <c r="I738" s="132" t="s">
        <v>14778</v>
      </c>
      <c r="J738" s="132">
        <v>2.19</v>
      </c>
      <c r="K738" s="132">
        <v>4.3799999999999999E-2</v>
      </c>
      <c r="L738" s="132">
        <v>0.219</v>
      </c>
      <c r="M738" s="132" t="s">
        <v>17102</v>
      </c>
      <c r="N738" s="132" t="s">
        <v>17102</v>
      </c>
      <c r="O738" s="187"/>
      <c r="P738" s="187"/>
      <c r="Q738" s="187"/>
      <c r="R738" s="187"/>
      <c r="S738" s="187"/>
      <c r="T738" s="187"/>
    </row>
    <row r="739" spans="1:20" s="186" customFormat="1" ht="13.15" customHeight="1" x14ac:dyDescent="0.2">
      <c r="A739" s="186" t="s">
        <v>1285</v>
      </c>
      <c r="B739" s="132" t="s">
        <v>17068</v>
      </c>
      <c r="C739" s="132">
        <v>56041</v>
      </c>
      <c r="D739" s="132" t="s">
        <v>17119</v>
      </c>
      <c r="E739" s="132" t="s">
        <v>17120</v>
      </c>
      <c r="F739" s="132">
        <v>31000299</v>
      </c>
      <c r="G739" s="132" t="s">
        <v>17875</v>
      </c>
      <c r="H739" s="132" t="s">
        <v>17878</v>
      </c>
      <c r="I739" s="132" t="s">
        <v>7791</v>
      </c>
      <c r="J739" s="132">
        <v>2.19</v>
      </c>
      <c r="K739" s="132">
        <v>4.3799999999999999E-2</v>
      </c>
      <c r="L739" s="132">
        <v>0.219</v>
      </c>
      <c r="M739" s="132" t="s">
        <v>17102</v>
      </c>
      <c r="N739" s="132" t="s">
        <v>17102</v>
      </c>
      <c r="O739" s="187"/>
      <c r="P739" s="187"/>
      <c r="Q739" s="187"/>
      <c r="R739" s="187"/>
      <c r="S739" s="187"/>
      <c r="T739" s="187"/>
    </row>
    <row r="740" spans="1:20" s="186" customFormat="1" ht="13.15" customHeight="1" x14ac:dyDescent="0.2">
      <c r="A740" s="186" t="s">
        <v>1285</v>
      </c>
      <c r="B740" s="132" t="s">
        <v>17068</v>
      </c>
      <c r="C740" s="132">
        <v>56041</v>
      </c>
      <c r="D740" s="132" t="s">
        <v>17119</v>
      </c>
      <c r="E740" s="132" t="s">
        <v>17120</v>
      </c>
      <c r="F740" s="132">
        <v>10201002</v>
      </c>
      <c r="G740" s="132" t="s">
        <v>17875</v>
      </c>
      <c r="H740" s="132" t="s">
        <v>17879</v>
      </c>
      <c r="I740" s="132" t="s">
        <v>14778</v>
      </c>
      <c r="J740" s="132">
        <v>0.876</v>
      </c>
      <c r="K740" s="132">
        <v>2.1899999999999999E-2</v>
      </c>
      <c r="L740" s="132">
        <v>8.7599999999999997E-2</v>
      </c>
      <c r="M740" s="132" t="s">
        <v>17102</v>
      </c>
      <c r="N740" s="132" t="s">
        <v>17102</v>
      </c>
      <c r="O740" s="187"/>
      <c r="P740" s="187"/>
      <c r="Q740" s="187"/>
      <c r="R740" s="187"/>
      <c r="S740" s="187"/>
      <c r="T740" s="187"/>
    </row>
    <row r="741" spans="1:20" s="186" customFormat="1" ht="13.15" customHeight="1" x14ac:dyDescent="0.2">
      <c r="A741" s="186" t="s">
        <v>1285</v>
      </c>
      <c r="B741" s="132" t="s">
        <v>17068</v>
      </c>
      <c r="C741" s="132">
        <v>56041</v>
      </c>
      <c r="D741" s="132" t="s">
        <v>17119</v>
      </c>
      <c r="E741" s="132" t="s">
        <v>17120</v>
      </c>
      <c r="F741" s="132">
        <v>31000299</v>
      </c>
      <c r="G741" s="132" t="s">
        <v>17875</v>
      </c>
      <c r="H741" s="132" t="s">
        <v>17880</v>
      </c>
      <c r="I741" s="132" t="s">
        <v>7791</v>
      </c>
      <c r="J741" s="132">
        <v>0.876</v>
      </c>
      <c r="K741" s="132">
        <v>2.1899999999999999E-2</v>
      </c>
      <c r="L741" s="132">
        <v>8.7599999999999997E-2</v>
      </c>
      <c r="M741" s="132" t="s">
        <v>17102</v>
      </c>
      <c r="N741" s="132" t="s">
        <v>17102</v>
      </c>
      <c r="O741" s="187"/>
      <c r="P741" s="187"/>
      <c r="Q741" s="187"/>
      <c r="R741" s="187"/>
      <c r="S741" s="187"/>
      <c r="T741" s="187"/>
    </row>
    <row r="742" spans="1:20" s="186" customFormat="1" ht="13.15" customHeight="1" x14ac:dyDescent="0.2">
      <c r="A742" s="186" t="s">
        <v>1285</v>
      </c>
      <c r="B742" s="132" t="s">
        <v>17068</v>
      </c>
      <c r="C742" s="132">
        <v>56041</v>
      </c>
      <c r="D742" s="132" t="s">
        <v>17119</v>
      </c>
      <c r="E742" s="132" t="s">
        <v>17120</v>
      </c>
      <c r="F742" s="132">
        <v>10201002</v>
      </c>
      <c r="G742" s="132" t="s">
        <v>17875</v>
      </c>
      <c r="H742" s="132" t="s">
        <v>17881</v>
      </c>
      <c r="I742" s="132" t="s">
        <v>14778</v>
      </c>
      <c r="J742" s="132">
        <v>0.876</v>
      </c>
      <c r="K742" s="132">
        <v>2.1899999999999999E-2</v>
      </c>
      <c r="L742" s="132">
        <v>8.7599999999999997E-2</v>
      </c>
      <c r="M742" s="132" t="s">
        <v>17102</v>
      </c>
      <c r="N742" s="132" t="s">
        <v>17102</v>
      </c>
      <c r="O742" s="187"/>
      <c r="P742" s="187"/>
      <c r="Q742" s="187"/>
      <c r="R742" s="187"/>
      <c r="S742" s="187"/>
      <c r="T742" s="187"/>
    </row>
    <row r="743" spans="1:20" s="186" customFormat="1" ht="13.15" customHeight="1" x14ac:dyDescent="0.2">
      <c r="A743" s="186" t="s">
        <v>1285</v>
      </c>
      <c r="B743" s="132" t="s">
        <v>17068</v>
      </c>
      <c r="C743" s="132">
        <v>56041</v>
      </c>
      <c r="D743" s="132" t="s">
        <v>17119</v>
      </c>
      <c r="E743" s="132" t="s">
        <v>17120</v>
      </c>
      <c r="F743" s="132">
        <v>31000299</v>
      </c>
      <c r="G743" s="132" t="s">
        <v>17875</v>
      </c>
      <c r="H743" s="132" t="s">
        <v>17882</v>
      </c>
      <c r="I743" s="132" t="s">
        <v>7791</v>
      </c>
      <c r="J743" s="132">
        <v>1.1826000000000001</v>
      </c>
      <c r="K743" s="132">
        <v>3.066E-2</v>
      </c>
      <c r="L743" s="132">
        <v>0.13139999999999999</v>
      </c>
      <c r="M743" s="132" t="s">
        <v>17102</v>
      </c>
      <c r="N743" s="132" t="s">
        <v>17102</v>
      </c>
      <c r="O743" s="187"/>
      <c r="P743" s="187"/>
      <c r="Q743" s="187"/>
      <c r="R743" s="187"/>
      <c r="S743" s="187"/>
      <c r="T743" s="187"/>
    </row>
    <row r="744" spans="1:20" s="186" customFormat="1" ht="13.15" customHeight="1" x14ac:dyDescent="0.2">
      <c r="A744" s="186" t="s">
        <v>1285</v>
      </c>
      <c r="B744" s="132" t="s">
        <v>17068</v>
      </c>
      <c r="C744" s="132">
        <v>56041</v>
      </c>
      <c r="D744" s="132" t="s">
        <v>17119</v>
      </c>
      <c r="E744" s="132" t="s">
        <v>17120</v>
      </c>
      <c r="F744" s="132">
        <v>10201002</v>
      </c>
      <c r="G744" s="132" t="s">
        <v>17875</v>
      </c>
      <c r="H744" s="132" t="s">
        <v>17883</v>
      </c>
      <c r="I744" s="132" t="s">
        <v>14778</v>
      </c>
      <c r="J744" s="132">
        <v>2.19</v>
      </c>
      <c r="K744" s="132">
        <v>4.3799999999999999E-2</v>
      </c>
      <c r="L744" s="132">
        <v>0.219</v>
      </c>
      <c r="M744" s="132" t="s">
        <v>17102</v>
      </c>
      <c r="N744" s="132" t="s">
        <v>17102</v>
      </c>
      <c r="O744" s="187"/>
      <c r="P744" s="187"/>
      <c r="Q744" s="187"/>
      <c r="R744" s="187"/>
      <c r="S744" s="187"/>
      <c r="T744" s="187"/>
    </row>
    <row r="745" spans="1:20" s="186" customFormat="1" ht="13.15" customHeight="1" x14ac:dyDescent="0.2">
      <c r="A745" s="186" t="s">
        <v>1285</v>
      </c>
      <c r="B745" s="132" t="s">
        <v>17068</v>
      </c>
      <c r="C745" s="132">
        <v>56041</v>
      </c>
      <c r="D745" s="132" t="s">
        <v>17119</v>
      </c>
      <c r="E745" s="132" t="s">
        <v>17120</v>
      </c>
      <c r="F745" s="132">
        <v>31000299</v>
      </c>
      <c r="G745" s="132" t="s">
        <v>17875</v>
      </c>
      <c r="H745" s="132" t="s">
        <v>17884</v>
      </c>
      <c r="I745" s="132" t="s">
        <v>7791</v>
      </c>
      <c r="J745" s="132">
        <v>0.876</v>
      </c>
      <c r="K745" s="132">
        <v>2.1899999999999999E-2</v>
      </c>
      <c r="L745" s="132">
        <v>8.7599999999999997E-2</v>
      </c>
      <c r="M745" s="132" t="s">
        <v>17102</v>
      </c>
      <c r="N745" s="132" t="s">
        <v>17102</v>
      </c>
      <c r="O745" s="187"/>
      <c r="P745" s="187"/>
      <c r="Q745" s="187"/>
      <c r="R745" s="187"/>
      <c r="S745" s="187"/>
      <c r="T745" s="187"/>
    </row>
    <row r="746" spans="1:20" s="186" customFormat="1" ht="13.15" customHeight="1" x14ac:dyDescent="0.2">
      <c r="A746" s="186" t="s">
        <v>1285</v>
      </c>
      <c r="B746" s="132" t="s">
        <v>17068</v>
      </c>
      <c r="C746" s="132">
        <v>56041</v>
      </c>
      <c r="D746" s="132" t="s">
        <v>17119</v>
      </c>
      <c r="E746" s="132" t="s">
        <v>17120</v>
      </c>
      <c r="F746" s="132">
        <v>10201002</v>
      </c>
      <c r="G746" s="132" t="s">
        <v>17875</v>
      </c>
      <c r="H746" s="132" t="s">
        <v>17885</v>
      </c>
      <c r="I746" s="132" t="s">
        <v>14778</v>
      </c>
      <c r="J746" s="132">
        <v>1.752</v>
      </c>
      <c r="K746" s="132">
        <v>4.3799999999999999E-2</v>
      </c>
      <c r="L746" s="132">
        <v>0.17519999999999999</v>
      </c>
      <c r="M746" s="132" t="s">
        <v>17102</v>
      </c>
      <c r="N746" s="132" t="s">
        <v>17102</v>
      </c>
      <c r="O746" s="187"/>
      <c r="P746" s="187"/>
      <c r="Q746" s="187"/>
      <c r="R746" s="187"/>
      <c r="S746" s="187"/>
      <c r="T746" s="187"/>
    </row>
    <row r="747" spans="1:20" s="186" customFormat="1" ht="13.15" customHeight="1" x14ac:dyDescent="0.2">
      <c r="A747" s="186" t="s">
        <v>1285</v>
      </c>
      <c r="B747" s="132" t="s">
        <v>17068</v>
      </c>
      <c r="C747" s="132">
        <v>56041</v>
      </c>
      <c r="D747" s="132" t="s">
        <v>17119</v>
      </c>
      <c r="E747" s="132" t="s">
        <v>17120</v>
      </c>
      <c r="F747" s="132">
        <v>10201002</v>
      </c>
      <c r="G747" s="132" t="s">
        <v>17875</v>
      </c>
      <c r="H747" s="132" t="s">
        <v>17886</v>
      </c>
      <c r="I747" s="132" t="s">
        <v>14778</v>
      </c>
      <c r="J747" s="132">
        <v>0.438</v>
      </c>
      <c r="K747" s="132">
        <v>0</v>
      </c>
      <c r="L747" s="132">
        <v>4.3799999999999999E-2</v>
      </c>
      <c r="M747" s="132" t="s">
        <v>17102</v>
      </c>
      <c r="N747" s="132" t="s">
        <v>17102</v>
      </c>
      <c r="O747" s="187"/>
      <c r="P747" s="187"/>
      <c r="Q747" s="187"/>
      <c r="R747" s="187"/>
      <c r="S747" s="187"/>
      <c r="T747" s="187"/>
    </row>
    <row r="748" spans="1:20" s="186" customFormat="1" ht="13.15" customHeight="1" x14ac:dyDescent="0.2">
      <c r="A748" s="186" t="s">
        <v>1285</v>
      </c>
      <c r="B748" s="132" t="s">
        <v>17068</v>
      </c>
      <c r="C748" s="132">
        <v>56041</v>
      </c>
      <c r="D748" s="132" t="s">
        <v>17119</v>
      </c>
      <c r="E748" s="132" t="s">
        <v>17120</v>
      </c>
      <c r="F748" s="132">
        <v>31000227</v>
      </c>
      <c r="G748" s="132" t="s">
        <v>17875</v>
      </c>
      <c r="H748" s="132" t="s">
        <v>17887</v>
      </c>
      <c r="I748" s="132" t="s">
        <v>15125</v>
      </c>
      <c r="J748" s="132">
        <v>0.876</v>
      </c>
      <c r="K748" s="132">
        <v>0</v>
      </c>
      <c r="L748" s="132">
        <v>0.438</v>
      </c>
      <c r="M748" s="132" t="s">
        <v>17102</v>
      </c>
      <c r="N748" s="132" t="s">
        <v>17102</v>
      </c>
      <c r="O748" s="187"/>
      <c r="P748" s="187"/>
      <c r="Q748" s="187"/>
      <c r="R748" s="187"/>
      <c r="S748" s="187"/>
      <c r="T748" s="187"/>
    </row>
    <row r="749" spans="1:20" s="186" customFormat="1" ht="13.15" customHeight="1" x14ac:dyDescent="0.2">
      <c r="A749" s="186" t="s">
        <v>1285</v>
      </c>
      <c r="B749" s="132" t="s">
        <v>17068</v>
      </c>
      <c r="C749" s="132">
        <v>56041</v>
      </c>
      <c r="D749" s="132" t="s">
        <v>17119</v>
      </c>
      <c r="E749" s="132" t="s">
        <v>17120</v>
      </c>
      <c r="F749" s="132">
        <v>31000299</v>
      </c>
      <c r="G749" s="132" t="s">
        <v>17875</v>
      </c>
      <c r="H749" s="132" t="s">
        <v>17888</v>
      </c>
      <c r="I749" s="132" t="s">
        <v>7791</v>
      </c>
      <c r="J749" s="132">
        <v>0.876</v>
      </c>
      <c r="K749" s="132">
        <v>2.1899999999999999E-2</v>
      </c>
      <c r="L749" s="132">
        <v>8.7599999999999997E-2</v>
      </c>
      <c r="M749" s="132" t="s">
        <v>17102</v>
      </c>
      <c r="N749" s="132" t="s">
        <v>17102</v>
      </c>
      <c r="O749" s="187"/>
      <c r="P749" s="187"/>
      <c r="Q749" s="187"/>
      <c r="R749" s="187"/>
      <c r="S749" s="187"/>
      <c r="T749" s="187"/>
    </row>
    <row r="750" spans="1:20" s="186" customFormat="1" ht="13.15" customHeight="1" x14ac:dyDescent="0.2">
      <c r="A750" s="186" t="s">
        <v>1285</v>
      </c>
      <c r="B750" s="132" t="s">
        <v>17068</v>
      </c>
      <c r="C750" s="132">
        <v>56041</v>
      </c>
      <c r="D750" s="132" t="s">
        <v>17119</v>
      </c>
      <c r="E750" s="132" t="s">
        <v>17120</v>
      </c>
      <c r="F750" s="132">
        <v>10201002</v>
      </c>
      <c r="G750" s="132" t="s">
        <v>17875</v>
      </c>
      <c r="H750" s="132" t="s">
        <v>17889</v>
      </c>
      <c r="I750" s="132" t="s">
        <v>14778</v>
      </c>
      <c r="J750" s="132">
        <v>1.752</v>
      </c>
      <c r="K750" s="132">
        <v>4.3799999999999999E-2</v>
      </c>
      <c r="L750" s="132">
        <v>0.17519999999999999</v>
      </c>
      <c r="M750" s="132" t="s">
        <v>17102</v>
      </c>
      <c r="N750" s="132" t="s">
        <v>17102</v>
      </c>
      <c r="O750" s="187"/>
      <c r="P750" s="187"/>
      <c r="Q750" s="187"/>
      <c r="R750" s="187"/>
      <c r="S750" s="187"/>
      <c r="T750" s="187"/>
    </row>
    <row r="751" spans="1:20" s="186" customFormat="1" ht="13.15" customHeight="1" x14ac:dyDescent="0.2">
      <c r="A751" s="186" t="s">
        <v>1285</v>
      </c>
      <c r="B751" s="132" t="s">
        <v>17068</v>
      </c>
      <c r="C751" s="132">
        <v>56041</v>
      </c>
      <c r="D751" s="132" t="s">
        <v>17119</v>
      </c>
      <c r="E751" s="132" t="s">
        <v>17120</v>
      </c>
      <c r="F751" s="132">
        <v>31000299</v>
      </c>
      <c r="G751" s="132" t="s">
        <v>17875</v>
      </c>
      <c r="H751" s="132" t="s">
        <v>17890</v>
      </c>
      <c r="I751" s="132" t="s">
        <v>7791</v>
      </c>
      <c r="J751" s="132">
        <v>0.876</v>
      </c>
      <c r="K751" s="132">
        <v>2.1899999999999999E-2</v>
      </c>
      <c r="L751" s="132">
        <v>8.7599999999999997E-2</v>
      </c>
      <c r="M751" s="132" t="s">
        <v>17102</v>
      </c>
      <c r="N751" s="132" t="s">
        <v>17102</v>
      </c>
      <c r="O751" s="187"/>
      <c r="P751" s="187"/>
      <c r="Q751" s="187"/>
      <c r="R751" s="187"/>
      <c r="S751" s="187"/>
      <c r="T751" s="187"/>
    </row>
    <row r="752" spans="1:20" s="186" customFormat="1" ht="13.15" customHeight="1" x14ac:dyDescent="0.2">
      <c r="A752" s="186" t="s">
        <v>1285</v>
      </c>
      <c r="B752" s="132" t="s">
        <v>17068</v>
      </c>
      <c r="C752" s="132">
        <v>56041</v>
      </c>
      <c r="D752" s="132" t="s">
        <v>17119</v>
      </c>
      <c r="E752" s="132" t="s">
        <v>17120</v>
      </c>
      <c r="F752" s="132">
        <v>10201002</v>
      </c>
      <c r="G752" s="132" t="s">
        <v>17875</v>
      </c>
      <c r="H752" s="132" t="s">
        <v>17891</v>
      </c>
      <c r="I752" s="132" t="s">
        <v>14778</v>
      </c>
      <c r="J752" s="132">
        <v>1.752</v>
      </c>
      <c r="K752" s="132">
        <v>4.3799999999999999E-2</v>
      </c>
      <c r="L752" s="132">
        <v>0.17519999999999999</v>
      </c>
      <c r="M752" s="132" t="s">
        <v>17102</v>
      </c>
      <c r="N752" s="132" t="s">
        <v>17102</v>
      </c>
      <c r="O752" s="187"/>
      <c r="P752" s="187"/>
      <c r="Q752" s="187"/>
      <c r="R752" s="187"/>
      <c r="S752" s="187"/>
      <c r="T752" s="187"/>
    </row>
    <row r="753" spans="1:20" s="186" customFormat="1" ht="13.15" customHeight="1" x14ac:dyDescent="0.2">
      <c r="A753" s="186" t="s">
        <v>1285</v>
      </c>
      <c r="B753" s="132" t="s">
        <v>17068</v>
      </c>
      <c r="C753" s="132">
        <v>56041</v>
      </c>
      <c r="D753" s="132" t="s">
        <v>17119</v>
      </c>
      <c r="E753" s="132" t="s">
        <v>17120</v>
      </c>
      <c r="F753" s="132">
        <v>31000299</v>
      </c>
      <c r="G753" s="132" t="s">
        <v>17875</v>
      </c>
      <c r="H753" s="132" t="s">
        <v>17892</v>
      </c>
      <c r="I753" s="132" t="s">
        <v>7791</v>
      </c>
      <c r="J753" s="132">
        <v>0.876</v>
      </c>
      <c r="K753" s="132">
        <v>2.1899999999999999E-2</v>
      </c>
      <c r="L753" s="132">
        <v>8.7599999999999997E-2</v>
      </c>
      <c r="M753" s="132" t="s">
        <v>17102</v>
      </c>
      <c r="N753" s="132" t="s">
        <v>17102</v>
      </c>
      <c r="O753" s="187"/>
      <c r="P753" s="187"/>
      <c r="Q753" s="187"/>
      <c r="R753" s="187"/>
      <c r="S753" s="187"/>
      <c r="T753" s="187"/>
    </row>
    <row r="754" spans="1:20" s="186" customFormat="1" ht="13.15" customHeight="1" x14ac:dyDescent="0.2">
      <c r="A754" s="186" t="s">
        <v>1285</v>
      </c>
      <c r="B754" s="132" t="s">
        <v>17068</v>
      </c>
      <c r="C754" s="132">
        <v>56041</v>
      </c>
      <c r="D754" s="132" t="s">
        <v>17119</v>
      </c>
      <c r="E754" s="132" t="s">
        <v>17120</v>
      </c>
      <c r="F754" s="132">
        <v>10201002</v>
      </c>
      <c r="G754" s="132" t="s">
        <v>17875</v>
      </c>
      <c r="H754" s="132" t="s">
        <v>17893</v>
      </c>
      <c r="I754" s="132" t="s">
        <v>14778</v>
      </c>
      <c r="J754" s="132">
        <v>1.752</v>
      </c>
      <c r="K754" s="132">
        <v>4.3799999999999999E-2</v>
      </c>
      <c r="L754" s="132">
        <v>0.17519999999999999</v>
      </c>
      <c r="M754" s="132" t="s">
        <v>17102</v>
      </c>
      <c r="N754" s="132" t="s">
        <v>17102</v>
      </c>
      <c r="O754" s="187"/>
      <c r="P754" s="187"/>
      <c r="Q754" s="187"/>
      <c r="R754" s="187"/>
      <c r="S754" s="187"/>
      <c r="T754" s="187"/>
    </row>
    <row r="755" spans="1:20" s="186" customFormat="1" ht="13.15" customHeight="1" x14ac:dyDescent="0.2">
      <c r="A755" s="186" t="s">
        <v>1285</v>
      </c>
      <c r="B755" s="132" t="s">
        <v>17068</v>
      </c>
      <c r="C755" s="132">
        <v>56041</v>
      </c>
      <c r="D755" s="132" t="s">
        <v>17119</v>
      </c>
      <c r="E755" s="132" t="s">
        <v>17120</v>
      </c>
      <c r="F755" s="132">
        <v>31000299</v>
      </c>
      <c r="G755" s="132" t="s">
        <v>17875</v>
      </c>
      <c r="H755" s="132" t="s">
        <v>17894</v>
      </c>
      <c r="I755" s="132" t="s">
        <v>7791</v>
      </c>
      <c r="J755" s="132">
        <v>0.876</v>
      </c>
      <c r="K755" s="132">
        <v>2.1899999999999999E-2</v>
      </c>
      <c r="L755" s="132">
        <v>8.7599999999999997E-2</v>
      </c>
      <c r="M755" s="132" t="s">
        <v>17102</v>
      </c>
      <c r="N755" s="132" t="s">
        <v>17102</v>
      </c>
      <c r="O755" s="187"/>
      <c r="P755" s="187"/>
      <c r="Q755" s="187"/>
      <c r="R755" s="187"/>
      <c r="S755" s="187"/>
      <c r="T755" s="187"/>
    </row>
    <row r="756" spans="1:20" s="186" customFormat="1" ht="13.15" customHeight="1" x14ac:dyDescent="0.2">
      <c r="A756" s="186" t="s">
        <v>1285</v>
      </c>
      <c r="B756" s="132" t="s">
        <v>17068</v>
      </c>
      <c r="C756" s="132">
        <v>56041</v>
      </c>
      <c r="D756" s="132" t="s">
        <v>17119</v>
      </c>
      <c r="E756" s="132" t="s">
        <v>17120</v>
      </c>
      <c r="F756" s="132">
        <v>10201002</v>
      </c>
      <c r="G756" s="132" t="s">
        <v>17875</v>
      </c>
      <c r="H756" s="132" t="s">
        <v>17895</v>
      </c>
      <c r="I756" s="132" t="s">
        <v>14778</v>
      </c>
      <c r="J756" s="132">
        <v>1.752</v>
      </c>
      <c r="K756" s="132">
        <v>4.3799999999999999E-2</v>
      </c>
      <c r="L756" s="132">
        <v>0.17519999999999999</v>
      </c>
      <c r="M756" s="132" t="s">
        <v>17102</v>
      </c>
      <c r="N756" s="132" t="s">
        <v>17102</v>
      </c>
      <c r="O756" s="187"/>
      <c r="P756" s="187"/>
      <c r="Q756" s="187"/>
      <c r="R756" s="187"/>
      <c r="S756" s="187"/>
      <c r="T756" s="187"/>
    </row>
    <row r="757" spans="1:20" s="186" customFormat="1" ht="13.15" customHeight="1" x14ac:dyDescent="0.2">
      <c r="A757" s="186" t="s">
        <v>1285</v>
      </c>
      <c r="B757" s="132" t="s">
        <v>17068</v>
      </c>
      <c r="C757" s="132">
        <v>56041</v>
      </c>
      <c r="D757" s="132" t="s">
        <v>17119</v>
      </c>
      <c r="E757" s="132" t="s">
        <v>17120</v>
      </c>
      <c r="F757" s="132">
        <v>31000299</v>
      </c>
      <c r="G757" s="132" t="s">
        <v>17875</v>
      </c>
      <c r="H757" s="132" t="s">
        <v>17896</v>
      </c>
      <c r="I757" s="132" t="s">
        <v>7791</v>
      </c>
      <c r="J757" s="132">
        <v>0.876</v>
      </c>
      <c r="K757" s="132">
        <v>2.1899999999999999E-2</v>
      </c>
      <c r="L757" s="132">
        <v>8.7599999999999997E-2</v>
      </c>
      <c r="M757" s="132" t="s">
        <v>17102</v>
      </c>
      <c r="N757" s="132" t="s">
        <v>17102</v>
      </c>
      <c r="O757" s="187"/>
      <c r="P757" s="187"/>
      <c r="Q757" s="187"/>
      <c r="R757" s="187"/>
      <c r="S757" s="187"/>
      <c r="T757" s="187"/>
    </row>
    <row r="758" spans="1:20" s="186" customFormat="1" ht="13.15" customHeight="1" x14ac:dyDescent="0.2">
      <c r="A758" s="186" t="s">
        <v>1285</v>
      </c>
      <c r="B758" s="132" t="s">
        <v>17068</v>
      </c>
      <c r="C758" s="132">
        <v>56041</v>
      </c>
      <c r="D758" s="132" t="s">
        <v>17119</v>
      </c>
      <c r="E758" s="132" t="s">
        <v>17120</v>
      </c>
      <c r="F758" s="132">
        <v>10201002</v>
      </c>
      <c r="G758" s="132" t="s">
        <v>17875</v>
      </c>
      <c r="H758" s="132" t="s">
        <v>17897</v>
      </c>
      <c r="I758" s="132" t="s">
        <v>14778</v>
      </c>
      <c r="J758" s="132">
        <v>1.752</v>
      </c>
      <c r="K758" s="132">
        <v>4.3799999999999999E-2</v>
      </c>
      <c r="L758" s="132">
        <v>0.17519999999999999</v>
      </c>
      <c r="M758" s="132" t="s">
        <v>17102</v>
      </c>
      <c r="N758" s="132" t="s">
        <v>17102</v>
      </c>
      <c r="O758" s="187"/>
      <c r="P758" s="187"/>
      <c r="Q758" s="187"/>
      <c r="R758" s="187"/>
      <c r="S758" s="187"/>
      <c r="T758" s="187"/>
    </row>
    <row r="759" spans="1:20" s="186" customFormat="1" ht="13.15" customHeight="1" x14ac:dyDescent="0.2">
      <c r="A759" s="186" t="s">
        <v>1285</v>
      </c>
      <c r="B759" s="132" t="s">
        <v>17068</v>
      </c>
      <c r="C759" s="132">
        <v>56041</v>
      </c>
      <c r="D759" s="132" t="s">
        <v>17119</v>
      </c>
      <c r="E759" s="132" t="s">
        <v>17120</v>
      </c>
      <c r="F759" s="132">
        <v>10201002</v>
      </c>
      <c r="G759" s="132" t="s">
        <v>17875</v>
      </c>
      <c r="H759" s="132" t="s">
        <v>17898</v>
      </c>
      <c r="I759" s="132" t="s">
        <v>14778</v>
      </c>
      <c r="J759" s="132">
        <v>2.6280000000000001</v>
      </c>
      <c r="K759" s="132">
        <v>0</v>
      </c>
      <c r="L759" s="132">
        <v>0.35039999999999999</v>
      </c>
      <c r="M759" s="132" t="s">
        <v>17102</v>
      </c>
      <c r="N759" s="132" t="s">
        <v>17102</v>
      </c>
      <c r="O759" s="187"/>
      <c r="P759" s="187"/>
      <c r="Q759" s="187"/>
      <c r="R759" s="187"/>
      <c r="S759" s="187"/>
      <c r="T759" s="187"/>
    </row>
    <row r="760" spans="1:20" s="186" customFormat="1" ht="13.15" customHeight="1" x14ac:dyDescent="0.2">
      <c r="A760" s="186" t="s">
        <v>1285</v>
      </c>
      <c r="B760" s="132" t="s">
        <v>17068</v>
      </c>
      <c r="C760" s="132">
        <v>56041</v>
      </c>
      <c r="D760" s="132" t="s">
        <v>17119</v>
      </c>
      <c r="E760" s="132" t="s">
        <v>17120</v>
      </c>
      <c r="F760" s="132">
        <v>31000227</v>
      </c>
      <c r="G760" s="132" t="s">
        <v>17875</v>
      </c>
      <c r="H760" s="132" t="s">
        <v>17899</v>
      </c>
      <c r="I760" s="132" t="s">
        <v>15125</v>
      </c>
      <c r="J760" s="132">
        <v>0</v>
      </c>
      <c r="K760" s="132">
        <v>7.008</v>
      </c>
      <c r="L760" s="132">
        <v>0</v>
      </c>
      <c r="M760" s="132" t="s">
        <v>17102</v>
      </c>
      <c r="N760" s="132" t="s">
        <v>17102</v>
      </c>
      <c r="O760" s="187"/>
      <c r="P760" s="187"/>
      <c r="Q760" s="187"/>
      <c r="R760" s="187"/>
      <c r="S760" s="187"/>
      <c r="T760" s="187"/>
    </row>
    <row r="761" spans="1:20" s="186" customFormat="1" ht="13.15" customHeight="1" x14ac:dyDescent="0.2">
      <c r="A761" s="186" t="s">
        <v>1285</v>
      </c>
      <c r="B761" s="132" t="s">
        <v>17068</v>
      </c>
      <c r="C761" s="132">
        <v>56041</v>
      </c>
      <c r="D761" s="132" t="s">
        <v>17119</v>
      </c>
      <c r="E761" s="132" t="s">
        <v>17120</v>
      </c>
      <c r="F761" s="132">
        <v>40400311</v>
      </c>
      <c r="G761" s="132" t="s">
        <v>17875</v>
      </c>
      <c r="H761" s="132" t="s">
        <v>17900</v>
      </c>
      <c r="I761" s="132" t="s">
        <v>16771</v>
      </c>
      <c r="J761" s="132">
        <v>0</v>
      </c>
      <c r="K761" s="132">
        <v>27.155999999999999</v>
      </c>
      <c r="L761" s="132">
        <v>0</v>
      </c>
      <c r="M761" s="132" t="s">
        <v>17102</v>
      </c>
      <c r="N761" s="132" t="s">
        <v>17102</v>
      </c>
      <c r="O761" s="187"/>
      <c r="P761" s="187"/>
      <c r="Q761" s="187"/>
      <c r="R761" s="187"/>
      <c r="S761" s="187"/>
      <c r="T761" s="187"/>
    </row>
    <row r="762" spans="1:20" s="186" customFormat="1" ht="13.15" customHeight="1" x14ac:dyDescent="0.2">
      <c r="A762" s="186" t="s">
        <v>1285</v>
      </c>
      <c r="B762" s="132" t="s">
        <v>17068</v>
      </c>
      <c r="C762" s="132">
        <v>56041</v>
      </c>
      <c r="D762" s="132" t="s">
        <v>17119</v>
      </c>
      <c r="E762" s="132" t="s">
        <v>17120</v>
      </c>
      <c r="F762" s="132">
        <v>40400311</v>
      </c>
      <c r="G762" s="132" t="s">
        <v>17875</v>
      </c>
      <c r="H762" s="132" t="s">
        <v>17901</v>
      </c>
      <c r="I762" s="132" t="s">
        <v>16771</v>
      </c>
      <c r="J762" s="132">
        <v>0</v>
      </c>
      <c r="K762" s="132">
        <v>7.008</v>
      </c>
      <c r="L762" s="132">
        <v>0</v>
      </c>
      <c r="M762" s="132" t="s">
        <v>17102</v>
      </c>
      <c r="N762" s="132" t="s">
        <v>17102</v>
      </c>
      <c r="O762" s="187"/>
      <c r="P762" s="187"/>
      <c r="Q762" s="187"/>
      <c r="R762" s="187"/>
      <c r="S762" s="187"/>
      <c r="T762" s="187"/>
    </row>
    <row r="763" spans="1:20" s="186" customFormat="1" ht="13.15" customHeight="1" x14ac:dyDescent="0.2">
      <c r="A763" s="186" t="s">
        <v>1285</v>
      </c>
      <c r="B763" s="132" t="s">
        <v>17068</v>
      </c>
      <c r="C763" s="132">
        <v>56041</v>
      </c>
      <c r="D763" s="132" t="s">
        <v>17119</v>
      </c>
      <c r="E763" s="132" t="s">
        <v>17120</v>
      </c>
      <c r="F763" s="132">
        <v>31088811</v>
      </c>
      <c r="G763" s="132" t="s">
        <v>17875</v>
      </c>
      <c r="H763" s="132" t="s">
        <v>17902</v>
      </c>
      <c r="I763" s="132" t="s">
        <v>12116</v>
      </c>
      <c r="J763" s="132">
        <v>0</v>
      </c>
      <c r="K763" s="132">
        <v>0.438</v>
      </c>
      <c r="L763" s="132">
        <v>0</v>
      </c>
      <c r="M763" s="132" t="s">
        <v>17102</v>
      </c>
      <c r="N763" s="132" t="s">
        <v>17102</v>
      </c>
      <c r="O763" s="187"/>
      <c r="P763" s="187"/>
      <c r="Q763" s="187"/>
      <c r="R763" s="187"/>
      <c r="S763" s="187"/>
      <c r="T763" s="187"/>
    </row>
    <row r="764" spans="1:20" s="186" customFormat="1" ht="13.15" customHeight="1" x14ac:dyDescent="0.2">
      <c r="A764" s="186" t="s">
        <v>1285</v>
      </c>
      <c r="B764" s="132" t="s">
        <v>17068</v>
      </c>
      <c r="C764" s="132">
        <v>56041</v>
      </c>
      <c r="D764" s="132" t="s">
        <v>17119</v>
      </c>
      <c r="E764" s="132" t="s">
        <v>17120</v>
      </c>
      <c r="F764" s="132">
        <v>40400311</v>
      </c>
      <c r="G764" s="132" t="s">
        <v>17903</v>
      </c>
      <c r="H764" s="132" t="s">
        <v>17904</v>
      </c>
      <c r="I764" s="132" t="s">
        <v>16771</v>
      </c>
      <c r="J764" s="132">
        <v>0</v>
      </c>
      <c r="K764" s="132">
        <v>35.04</v>
      </c>
      <c r="L764" s="132">
        <v>0</v>
      </c>
      <c r="M764" s="132" t="s">
        <v>17102</v>
      </c>
      <c r="N764" s="132" t="s">
        <v>17102</v>
      </c>
      <c r="O764" s="187"/>
      <c r="P764" s="187"/>
      <c r="Q764" s="187"/>
      <c r="R764" s="187"/>
      <c r="S764" s="187"/>
      <c r="T764" s="187"/>
    </row>
    <row r="765" spans="1:20" s="186" customFormat="1" ht="13.15" customHeight="1" x14ac:dyDescent="0.2">
      <c r="A765" s="186" t="s">
        <v>1285</v>
      </c>
      <c r="B765" s="132" t="s">
        <v>17068</v>
      </c>
      <c r="C765" s="132">
        <v>56041</v>
      </c>
      <c r="D765" s="132" t="s">
        <v>17119</v>
      </c>
      <c r="E765" s="132" t="s">
        <v>17120</v>
      </c>
      <c r="F765" s="132">
        <v>31000227</v>
      </c>
      <c r="G765" s="132" t="s">
        <v>17903</v>
      </c>
      <c r="H765" s="132" t="s">
        <v>17905</v>
      </c>
      <c r="I765" s="132" t="s">
        <v>15125</v>
      </c>
      <c r="J765" s="132">
        <v>0</v>
      </c>
      <c r="K765" s="132">
        <v>12.920999999999999</v>
      </c>
      <c r="L765" s="132">
        <v>0</v>
      </c>
      <c r="M765" s="132" t="s">
        <v>17102</v>
      </c>
      <c r="N765" s="132" t="s">
        <v>17102</v>
      </c>
      <c r="O765" s="187"/>
      <c r="P765" s="187"/>
      <c r="Q765" s="187"/>
      <c r="R765" s="187"/>
      <c r="S765" s="187"/>
      <c r="T765" s="187"/>
    </row>
    <row r="766" spans="1:20" s="186" customFormat="1" ht="13.15" customHeight="1" x14ac:dyDescent="0.2">
      <c r="A766" s="186" t="s">
        <v>1285</v>
      </c>
      <c r="B766" s="132" t="s">
        <v>17068</v>
      </c>
      <c r="C766" s="132">
        <v>56023</v>
      </c>
      <c r="D766" s="132" t="s">
        <v>17125</v>
      </c>
      <c r="E766" s="132" t="s">
        <v>17128</v>
      </c>
      <c r="F766" s="132">
        <v>31000227</v>
      </c>
      <c r="G766" s="132" t="s">
        <v>17906</v>
      </c>
      <c r="H766" s="132" t="s">
        <v>17907</v>
      </c>
      <c r="I766" s="132" t="s">
        <v>15125</v>
      </c>
      <c r="J766" s="132">
        <v>0.876</v>
      </c>
      <c r="K766" s="132">
        <v>0</v>
      </c>
      <c r="L766" s="132">
        <v>0.876</v>
      </c>
      <c r="M766" s="132" t="s">
        <v>17102</v>
      </c>
      <c r="N766" s="132" t="s">
        <v>17102</v>
      </c>
      <c r="O766" s="187"/>
      <c r="P766" s="187"/>
      <c r="Q766" s="187"/>
      <c r="R766" s="187"/>
      <c r="S766" s="187"/>
      <c r="T766" s="187"/>
    </row>
    <row r="767" spans="1:20" s="186" customFormat="1" ht="13.15" customHeight="1" x14ac:dyDescent="0.2">
      <c r="A767" s="186" t="s">
        <v>1285</v>
      </c>
      <c r="B767" s="132" t="s">
        <v>17068</v>
      </c>
      <c r="C767" s="132">
        <v>56023</v>
      </c>
      <c r="D767" s="132" t="s">
        <v>17125</v>
      </c>
      <c r="E767" s="132" t="s">
        <v>17128</v>
      </c>
      <c r="F767" s="132">
        <v>31000227</v>
      </c>
      <c r="G767" s="132" t="s">
        <v>17906</v>
      </c>
      <c r="H767" s="132" t="s">
        <v>17908</v>
      </c>
      <c r="I767" s="132" t="s">
        <v>15125</v>
      </c>
      <c r="J767" s="132">
        <v>0.876</v>
      </c>
      <c r="K767" s="132">
        <v>0</v>
      </c>
      <c r="L767" s="132">
        <v>0.876</v>
      </c>
      <c r="M767" s="132" t="s">
        <v>17102</v>
      </c>
      <c r="N767" s="132" t="s">
        <v>17102</v>
      </c>
      <c r="O767" s="187"/>
      <c r="P767" s="187"/>
      <c r="Q767" s="187"/>
      <c r="R767" s="187"/>
      <c r="S767" s="187"/>
      <c r="T767" s="187"/>
    </row>
    <row r="768" spans="1:20" s="186" customFormat="1" ht="13.15" customHeight="1" x14ac:dyDescent="0.2">
      <c r="A768" s="186" t="s">
        <v>1285</v>
      </c>
      <c r="B768" s="132" t="s">
        <v>17068</v>
      </c>
      <c r="C768" s="132">
        <v>56023</v>
      </c>
      <c r="D768" s="132" t="s">
        <v>17125</v>
      </c>
      <c r="E768" s="132" t="s">
        <v>17128</v>
      </c>
      <c r="F768" s="132">
        <v>31000228</v>
      </c>
      <c r="G768" s="132" t="s">
        <v>17909</v>
      </c>
      <c r="H768" s="132" t="s">
        <v>17654</v>
      </c>
      <c r="I768" s="132" t="s">
        <v>15125</v>
      </c>
      <c r="J768" s="132">
        <v>0.2</v>
      </c>
      <c r="K768" s="132">
        <v>0</v>
      </c>
      <c r="L768" s="132">
        <v>0</v>
      </c>
      <c r="M768" s="132" t="s">
        <v>17102</v>
      </c>
      <c r="N768" s="132" t="s">
        <v>17102</v>
      </c>
      <c r="O768" s="187"/>
      <c r="P768" s="187"/>
      <c r="Q768" s="187"/>
      <c r="R768" s="187"/>
      <c r="S768" s="187"/>
      <c r="T768" s="187"/>
    </row>
    <row r="769" spans="1:20" s="186" customFormat="1" ht="13.15" customHeight="1" x14ac:dyDescent="0.2">
      <c r="A769" s="186" t="s">
        <v>1285</v>
      </c>
      <c r="B769" s="132" t="s">
        <v>17068</v>
      </c>
      <c r="C769" s="132">
        <v>56023</v>
      </c>
      <c r="D769" s="132" t="s">
        <v>17125</v>
      </c>
      <c r="E769" s="132" t="s">
        <v>17128</v>
      </c>
      <c r="F769" s="132">
        <v>31000220</v>
      </c>
      <c r="G769" s="132" t="s">
        <v>17909</v>
      </c>
      <c r="H769" s="132" t="s">
        <v>17655</v>
      </c>
      <c r="I769" s="132" t="s">
        <v>12116</v>
      </c>
      <c r="J769" s="132">
        <v>0</v>
      </c>
      <c r="K769" s="132">
        <v>11.1</v>
      </c>
      <c r="L769" s="132">
        <v>0</v>
      </c>
      <c r="M769" s="132" t="s">
        <v>17102</v>
      </c>
      <c r="N769" s="132" t="s">
        <v>17102</v>
      </c>
      <c r="O769" s="187"/>
      <c r="P769" s="187"/>
      <c r="Q769" s="187"/>
      <c r="R769" s="187"/>
      <c r="S769" s="187"/>
      <c r="T769" s="187"/>
    </row>
    <row r="770" spans="1:20" s="186" customFormat="1" ht="13.15" customHeight="1" x14ac:dyDescent="0.2">
      <c r="A770" s="186" t="s">
        <v>1285</v>
      </c>
      <c r="B770" s="132" t="s">
        <v>17068</v>
      </c>
      <c r="C770" s="132">
        <v>56023</v>
      </c>
      <c r="D770" s="132" t="s">
        <v>17125</v>
      </c>
      <c r="E770" s="132" t="s">
        <v>17128</v>
      </c>
      <c r="F770" s="132">
        <v>40400312</v>
      </c>
      <c r="G770" s="132" t="s">
        <v>17909</v>
      </c>
      <c r="H770" s="132" t="s">
        <v>17656</v>
      </c>
      <c r="I770" s="132" t="s">
        <v>16771</v>
      </c>
      <c r="J770" s="132">
        <v>0</v>
      </c>
      <c r="K770" s="132">
        <v>5.0999999999999996</v>
      </c>
      <c r="L770" s="132">
        <v>0</v>
      </c>
      <c r="M770" s="132" t="s">
        <v>17102</v>
      </c>
      <c r="N770" s="132" t="s">
        <v>17102</v>
      </c>
      <c r="O770" s="187"/>
      <c r="P770" s="187"/>
      <c r="Q770" s="187"/>
      <c r="R770" s="187"/>
      <c r="S770" s="187"/>
      <c r="T770" s="187"/>
    </row>
    <row r="771" spans="1:20" s="186" customFormat="1" ht="13.15" customHeight="1" x14ac:dyDescent="0.2">
      <c r="A771" s="186" t="s">
        <v>1285</v>
      </c>
      <c r="B771" s="132" t="s">
        <v>17068</v>
      </c>
      <c r="C771" s="132">
        <v>56023</v>
      </c>
      <c r="D771" s="132" t="s">
        <v>17125</v>
      </c>
      <c r="E771" s="132" t="s">
        <v>17128</v>
      </c>
      <c r="F771" s="132">
        <v>10201002</v>
      </c>
      <c r="G771" s="132" t="s">
        <v>17910</v>
      </c>
      <c r="H771" s="132" t="s">
        <v>17911</v>
      </c>
      <c r="I771" s="132" t="s">
        <v>14778</v>
      </c>
      <c r="J771" s="132">
        <v>5.694</v>
      </c>
      <c r="K771" s="132">
        <v>0</v>
      </c>
      <c r="L771" s="132">
        <v>9.1980000000000004</v>
      </c>
      <c r="M771" s="132" t="s">
        <v>17102</v>
      </c>
      <c r="N771" s="132" t="s">
        <v>17102</v>
      </c>
      <c r="O771" s="187"/>
      <c r="P771" s="187"/>
      <c r="Q771" s="187"/>
      <c r="R771" s="187"/>
      <c r="S771" s="187"/>
      <c r="T771" s="187"/>
    </row>
    <row r="772" spans="1:20" s="186" customFormat="1" ht="13.15" customHeight="1" x14ac:dyDescent="0.2">
      <c r="A772" s="186" t="s">
        <v>1285</v>
      </c>
      <c r="B772" s="132" t="s">
        <v>17068</v>
      </c>
      <c r="C772" s="132">
        <v>56023</v>
      </c>
      <c r="D772" s="132" t="s">
        <v>17125</v>
      </c>
      <c r="E772" s="132" t="s">
        <v>17128</v>
      </c>
      <c r="F772" s="132">
        <v>31000299</v>
      </c>
      <c r="G772" s="132" t="s">
        <v>17910</v>
      </c>
      <c r="H772" s="132" t="s">
        <v>17912</v>
      </c>
      <c r="I772" s="132" t="s">
        <v>7791</v>
      </c>
      <c r="J772" s="132">
        <v>0</v>
      </c>
      <c r="K772" s="132">
        <v>8.76</v>
      </c>
      <c r="L772" s="132">
        <v>0</v>
      </c>
      <c r="M772" s="132" t="s">
        <v>17102</v>
      </c>
      <c r="N772" s="132" t="s">
        <v>17102</v>
      </c>
      <c r="O772" s="187"/>
      <c r="P772" s="187"/>
      <c r="Q772" s="187"/>
      <c r="R772" s="187"/>
      <c r="S772" s="187"/>
      <c r="T772" s="187"/>
    </row>
    <row r="773" spans="1:20" s="186" customFormat="1" ht="13.15" customHeight="1" x14ac:dyDescent="0.2">
      <c r="A773" s="186" t="s">
        <v>1285</v>
      </c>
      <c r="B773" s="132" t="s">
        <v>17068</v>
      </c>
      <c r="C773" s="132">
        <v>56023</v>
      </c>
      <c r="D773" s="132" t="s">
        <v>17125</v>
      </c>
      <c r="E773" s="132" t="s">
        <v>17128</v>
      </c>
      <c r="F773" s="132">
        <v>40400311</v>
      </c>
      <c r="G773" s="132" t="s">
        <v>17910</v>
      </c>
      <c r="H773" s="132" t="s">
        <v>17482</v>
      </c>
      <c r="I773" s="132" t="s">
        <v>16771</v>
      </c>
      <c r="J773" s="132">
        <v>0</v>
      </c>
      <c r="K773" s="132">
        <v>0.876</v>
      </c>
      <c r="L773" s="132">
        <v>0</v>
      </c>
      <c r="M773" s="132" t="s">
        <v>17102</v>
      </c>
      <c r="N773" s="132" t="s">
        <v>17102</v>
      </c>
      <c r="O773" s="187"/>
      <c r="P773" s="187"/>
      <c r="Q773" s="187"/>
      <c r="R773" s="187"/>
      <c r="S773" s="187"/>
      <c r="T773" s="187"/>
    </row>
    <row r="774" spans="1:20" s="186" customFormat="1" ht="13.15" customHeight="1" x14ac:dyDescent="0.2">
      <c r="A774" s="186" t="s">
        <v>1285</v>
      </c>
      <c r="B774" s="132" t="s">
        <v>17068</v>
      </c>
      <c r="C774" s="132">
        <v>56023</v>
      </c>
      <c r="D774" s="132" t="s">
        <v>17125</v>
      </c>
      <c r="E774" s="132" t="s">
        <v>17128</v>
      </c>
      <c r="F774" s="132">
        <v>10201002</v>
      </c>
      <c r="G774" s="132" t="s">
        <v>17910</v>
      </c>
      <c r="H774" s="132" t="s">
        <v>17913</v>
      </c>
      <c r="I774" s="132" t="s">
        <v>14778</v>
      </c>
      <c r="J774" s="132">
        <v>7.008</v>
      </c>
      <c r="K774" s="132">
        <v>0</v>
      </c>
      <c r="L774" s="132">
        <v>11.388</v>
      </c>
      <c r="M774" s="132" t="s">
        <v>17102</v>
      </c>
      <c r="N774" s="132" t="s">
        <v>17102</v>
      </c>
      <c r="O774" s="187"/>
      <c r="P774" s="187"/>
      <c r="Q774" s="187"/>
      <c r="R774" s="187"/>
      <c r="S774" s="187"/>
      <c r="T774" s="187"/>
    </row>
    <row r="775" spans="1:20" s="186" customFormat="1" ht="13.15" customHeight="1" x14ac:dyDescent="0.2">
      <c r="A775" s="186" t="s">
        <v>1285</v>
      </c>
      <c r="B775" s="132" t="s">
        <v>17068</v>
      </c>
      <c r="C775" s="132">
        <v>56023</v>
      </c>
      <c r="D775" s="132" t="s">
        <v>17125</v>
      </c>
      <c r="E775" s="132" t="s">
        <v>17128</v>
      </c>
      <c r="F775" s="132">
        <v>31000227</v>
      </c>
      <c r="G775" s="132" t="s">
        <v>17914</v>
      </c>
      <c r="H775" s="132" t="s">
        <v>17915</v>
      </c>
      <c r="I775" s="132" t="s">
        <v>15125</v>
      </c>
      <c r="J775" s="132">
        <v>0</v>
      </c>
      <c r="K775" s="132">
        <v>14.454000000000001</v>
      </c>
      <c r="L775" s="132">
        <v>0</v>
      </c>
      <c r="M775" s="132" t="s">
        <v>17102</v>
      </c>
      <c r="N775" s="132" t="s">
        <v>17102</v>
      </c>
      <c r="O775" s="187"/>
      <c r="P775" s="187"/>
      <c r="Q775" s="187"/>
      <c r="R775" s="187"/>
      <c r="S775" s="187"/>
      <c r="T775" s="187"/>
    </row>
    <row r="776" spans="1:20" s="186" customFormat="1" ht="13.15" customHeight="1" x14ac:dyDescent="0.2">
      <c r="A776" s="186" t="s">
        <v>1285</v>
      </c>
      <c r="B776" s="132" t="s">
        <v>17068</v>
      </c>
      <c r="C776" s="132">
        <v>56023</v>
      </c>
      <c r="D776" s="132" t="s">
        <v>17125</v>
      </c>
      <c r="E776" s="132" t="s">
        <v>17128</v>
      </c>
      <c r="F776" s="132">
        <v>31000404</v>
      </c>
      <c r="G776" s="132" t="s">
        <v>17916</v>
      </c>
      <c r="H776" s="132" t="s">
        <v>17917</v>
      </c>
      <c r="I776" s="132" t="s">
        <v>14778</v>
      </c>
      <c r="J776" s="132">
        <v>0.4</v>
      </c>
      <c r="K776" s="132">
        <v>0</v>
      </c>
      <c r="L776" s="132">
        <v>0.1</v>
      </c>
      <c r="M776" s="132" t="s">
        <v>17102</v>
      </c>
      <c r="N776" s="132" t="s">
        <v>17102</v>
      </c>
      <c r="O776" s="187"/>
      <c r="P776" s="187"/>
      <c r="Q776" s="187"/>
      <c r="R776" s="187"/>
      <c r="S776" s="187"/>
      <c r="T776" s="187"/>
    </row>
    <row r="777" spans="1:20" s="186" customFormat="1" ht="13.15" customHeight="1" x14ac:dyDescent="0.2">
      <c r="A777" s="186" t="s">
        <v>1285</v>
      </c>
      <c r="B777" s="132" t="s">
        <v>17068</v>
      </c>
      <c r="C777" s="132">
        <v>56023</v>
      </c>
      <c r="D777" s="132" t="s">
        <v>17125</v>
      </c>
      <c r="E777" s="132" t="s">
        <v>17128</v>
      </c>
      <c r="F777" s="132">
        <v>40400312</v>
      </c>
      <c r="G777" s="132" t="s">
        <v>17916</v>
      </c>
      <c r="H777" s="132" t="s">
        <v>17696</v>
      </c>
      <c r="I777" s="132" t="s">
        <v>16771</v>
      </c>
      <c r="J777" s="132">
        <v>0</v>
      </c>
      <c r="K777" s="132">
        <v>9.9</v>
      </c>
      <c r="L777" s="132">
        <v>0</v>
      </c>
      <c r="M777" s="132" t="s">
        <v>17102</v>
      </c>
      <c r="N777" s="132" t="s">
        <v>17102</v>
      </c>
      <c r="O777" s="187"/>
      <c r="P777" s="187"/>
      <c r="Q777" s="187"/>
      <c r="R777" s="187"/>
      <c r="S777" s="187"/>
      <c r="T777" s="187"/>
    </row>
    <row r="778" spans="1:20" s="186" customFormat="1" ht="13.15" customHeight="1" x14ac:dyDescent="0.2">
      <c r="A778" s="186" t="s">
        <v>1285</v>
      </c>
      <c r="B778" s="132" t="s">
        <v>17068</v>
      </c>
      <c r="C778" s="132">
        <v>56023</v>
      </c>
      <c r="D778" s="132" t="s">
        <v>17125</v>
      </c>
      <c r="E778" s="132" t="s">
        <v>17128</v>
      </c>
      <c r="F778" s="132">
        <v>31000220</v>
      </c>
      <c r="G778" s="132" t="s">
        <v>17916</v>
      </c>
      <c r="H778" s="132" t="s">
        <v>17655</v>
      </c>
      <c r="I778" s="132" t="s">
        <v>12116</v>
      </c>
      <c r="J778" s="132">
        <v>0</v>
      </c>
      <c r="K778" s="132">
        <v>1.9</v>
      </c>
      <c r="L778" s="132">
        <v>0</v>
      </c>
      <c r="M778" s="132" t="s">
        <v>17102</v>
      </c>
      <c r="N778" s="132" t="s">
        <v>17102</v>
      </c>
      <c r="O778" s="187"/>
      <c r="P778" s="187"/>
      <c r="Q778" s="187"/>
      <c r="R778" s="187"/>
      <c r="S778" s="187"/>
      <c r="T778" s="187"/>
    </row>
    <row r="779" spans="1:20" s="186" customFormat="1" ht="13.15" customHeight="1" x14ac:dyDescent="0.2">
      <c r="A779" s="186" t="s">
        <v>1285</v>
      </c>
      <c r="B779" s="132" t="s">
        <v>17068</v>
      </c>
      <c r="C779" s="132">
        <v>56023</v>
      </c>
      <c r="D779" s="132" t="s">
        <v>17125</v>
      </c>
      <c r="E779" s="132" t="s">
        <v>17128</v>
      </c>
      <c r="F779" s="132">
        <v>40400312</v>
      </c>
      <c r="G779" s="132" t="s">
        <v>17918</v>
      </c>
      <c r="H779" s="132" t="s">
        <v>17696</v>
      </c>
      <c r="I779" s="132" t="s">
        <v>16771</v>
      </c>
      <c r="J779" s="132">
        <v>0</v>
      </c>
      <c r="K779" s="132">
        <v>14.8</v>
      </c>
      <c r="L779" s="132">
        <v>0</v>
      </c>
      <c r="M779" s="132" t="s">
        <v>17102</v>
      </c>
      <c r="N779" s="132" t="s">
        <v>17102</v>
      </c>
      <c r="O779" s="187"/>
      <c r="P779" s="187"/>
      <c r="Q779" s="187"/>
      <c r="R779" s="187"/>
      <c r="S779" s="187"/>
      <c r="T779" s="187"/>
    </row>
    <row r="780" spans="1:20" s="186" customFormat="1" ht="13.15" customHeight="1" x14ac:dyDescent="0.2">
      <c r="A780" s="186" t="s">
        <v>1285</v>
      </c>
      <c r="B780" s="132" t="s">
        <v>17068</v>
      </c>
      <c r="C780" s="132">
        <v>56023</v>
      </c>
      <c r="D780" s="132" t="s">
        <v>17125</v>
      </c>
      <c r="E780" s="132" t="s">
        <v>17128</v>
      </c>
      <c r="F780" s="132">
        <v>31000404</v>
      </c>
      <c r="G780" s="132" t="s">
        <v>17918</v>
      </c>
      <c r="H780" s="132" t="s">
        <v>17919</v>
      </c>
      <c r="I780" s="132" t="s">
        <v>14778</v>
      </c>
      <c r="J780" s="132">
        <v>0.5</v>
      </c>
      <c r="K780" s="132">
        <v>0</v>
      </c>
      <c r="L780" s="132">
        <v>0.1</v>
      </c>
      <c r="M780" s="132" t="s">
        <v>17102</v>
      </c>
      <c r="N780" s="132" t="s">
        <v>17102</v>
      </c>
      <c r="O780" s="187"/>
      <c r="P780" s="187"/>
      <c r="Q780" s="187"/>
      <c r="R780" s="187"/>
      <c r="S780" s="187"/>
      <c r="T780" s="187"/>
    </row>
    <row r="781" spans="1:20" s="186" customFormat="1" ht="13.15" customHeight="1" x14ac:dyDescent="0.2">
      <c r="A781" s="186" t="s">
        <v>1285</v>
      </c>
      <c r="B781" s="132" t="s">
        <v>17068</v>
      </c>
      <c r="C781" s="132">
        <v>56023</v>
      </c>
      <c r="D781" s="132" t="s">
        <v>17125</v>
      </c>
      <c r="E781" s="132" t="s">
        <v>17128</v>
      </c>
      <c r="F781" s="132">
        <v>31000220</v>
      </c>
      <c r="G781" s="132" t="s">
        <v>17918</v>
      </c>
      <c r="H781" s="132" t="s">
        <v>17655</v>
      </c>
      <c r="I781" s="132" t="s">
        <v>12116</v>
      </c>
      <c r="J781" s="132">
        <v>0</v>
      </c>
      <c r="K781" s="132">
        <v>1.4</v>
      </c>
      <c r="L781" s="132">
        <v>0</v>
      </c>
      <c r="M781" s="132" t="s">
        <v>17102</v>
      </c>
      <c r="N781" s="132" t="s">
        <v>17102</v>
      </c>
      <c r="O781" s="187"/>
      <c r="P781" s="187"/>
      <c r="Q781" s="187"/>
      <c r="R781" s="187"/>
      <c r="S781" s="187"/>
      <c r="T781" s="187"/>
    </row>
    <row r="782" spans="1:20" s="186" customFormat="1" ht="13.15" customHeight="1" x14ac:dyDescent="0.2">
      <c r="A782" s="186" t="s">
        <v>1285</v>
      </c>
      <c r="B782" s="132" t="s">
        <v>17068</v>
      </c>
      <c r="C782" s="132">
        <v>56023</v>
      </c>
      <c r="D782" s="132" t="s">
        <v>17125</v>
      </c>
      <c r="E782" s="132" t="s">
        <v>17128</v>
      </c>
      <c r="F782" s="132">
        <v>40400311</v>
      </c>
      <c r="G782" s="132" t="s">
        <v>17920</v>
      </c>
      <c r="H782" s="132" t="s">
        <v>17921</v>
      </c>
      <c r="I782" s="132" t="s">
        <v>16771</v>
      </c>
      <c r="J782" s="132">
        <v>0</v>
      </c>
      <c r="K782" s="132">
        <v>3.504</v>
      </c>
      <c r="L782" s="132">
        <v>0</v>
      </c>
      <c r="M782" s="132" t="s">
        <v>17102</v>
      </c>
      <c r="N782" s="132" t="s">
        <v>17102</v>
      </c>
      <c r="O782" s="187"/>
      <c r="P782" s="187"/>
      <c r="Q782" s="187"/>
      <c r="R782" s="187"/>
      <c r="S782" s="187"/>
      <c r="T782" s="187"/>
    </row>
    <row r="783" spans="1:20" s="186" customFormat="1" ht="13.15" customHeight="1" x14ac:dyDescent="0.2">
      <c r="A783" s="186" t="s">
        <v>1285</v>
      </c>
      <c r="B783" s="132" t="s">
        <v>17068</v>
      </c>
      <c r="C783" s="132">
        <v>56023</v>
      </c>
      <c r="D783" s="132" t="s">
        <v>17125</v>
      </c>
      <c r="E783" s="132" t="s">
        <v>17128</v>
      </c>
      <c r="F783" s="132">
        <v>31088811</v>
      </c>
      <c r="G783" s="132" t="s">
        <v>17920</v>
      </c>
      <c r="H783" s="132" t="s">
        <v>17922</v>
      </c>
      <c r="I783" s="132" t="s">
        <v>12116</v>
      </c>
      <c r="J783" s="132">
        <v>0</v>
      </c>
      <c r="K783" s="132">
        <v>0.438</v>
      </c>
      <c r="L783" s="132">
        <v>0</v>
      </c>
      <c r="M783" s="132" t="s">
        <v>17102</v>
      </c>
      <c r="N783" s="132" t="s">
        <v>17102</v>
      </c>
      <c r="O783" s="187"/>
      <c r="P783" s="187"/>
      <c r="Q783" s="187"/>
      <c r="R783" s="187"/>
      <c r="S783" s="187"/>
      <c r="T783" s="187"/>
    </row>
    <row r="784" spans="1:20" s="186" customFormat="1" ht="13.15" customHeight="1" x14ac:dyDescent="0.2">
      <c r="A784" s="186" t="s">
        <v>1285</v>
      </c>
      <c r="B784" s="132" t="s">
        <v>17068</v>
      </c>
      <c r="C784" s="132">
        <v>56023</v>
      </c>
      <c r="D784" s="132" t="s">
        <v>17125</v>
      </c>
      <c r="E784" s="132" t="s">
        <v>17128</v>
      </c>
      <c r="F784" s="132">
        <v>31000404</v>
      </c>
      <c r="G784" s="132" t="s">
        <v>17126</v>
      </c>
      <c r="H784" s="132" t="s">
        <v>17339</v>
      </c>
      <c r="I784" s="132" t="s">
        <v>14778</v>
      </c>
      <c r="J784" s="132">
        <v>0.3</v>
      </c>
      <c r="K784" s="132">
        <v>0</v>
      </c>
      <c r="L784" s="132">
        <v>0.3</v>
      </c>
      <c r="M784" s="132" t="s">
        <v>17102</v>
      </c>
      <c r="N784" s="132" t="s">
        <v>17102</v>
      </c>
      <c r="O784" s="187"/>
      <c r="P784" s="187"/>
      <c r="Q784" s="187"/>
      <c r="R784" s="187"/>
      <c r="S784" s="187"/>
      <c r="T784" s="187"/>
    </row>
    <row r="785" spans="1:20" s="186" customFormat="1" ht="13.15" customHeight="1" x14ac:dyDescent="0.2">
      <c r="A785" s="186" t="s">
        <v>1285</v>
      </c>
      <c r="B785" s="132" t="s">
        <v>17068</v>
      </c>
      <c r="C785" s="132">
        <v>56023</v>
      </c>
      <c r="D785" s="132" t="s">
        <v>17125</v>
      </c>
      <c r="E785" s="132" t="s">
        <v>17128</v>
      </c>
      <c r="F785" s="132">
        <v>31088811</v>
      </c>
      <c r="G785" s="132" t="s">
        <v>17923</v>
      </c>
      <c r="H785" s="132" t="s">
        <v>17924</v>
      </c>
      <c r="I785" s="132" t="s">
        <v>12116</v>
      </c>
      <c r="J785" s="132">
        <v>0</v>
      </c>
      <c r="K785" s="132">
        <v>7.2270000000000003</v>
      </c>
      <c r="L785" s="132">
        <v>0</v>
      </c>
      <c r="M785" s="132" t="s">
        <v>17102</v>
      </c>
      <c r="N785" s="132" t="s">
        <v>17102</v>
      </c>
      <c r="O785" s="187"/>
      <c r="P785" s="187"/>
      <c r="Q785" s="187"/>
      <c r="R785" s="187"/>
      <c r="S785" s="187"/>
      <c r="T785" s="187"/>
    </row>
    <row r="786" spans="1:20" s="186" customFormat="1" ht="13.15" customHeight="1" x14ac:dyDescent="0.2">
      <c r="A786" s="186" t="s">
        <v>1285</v>
      </c>
      <c r="B786" s="132" t="s">
        <v>17068</v>
      </c>
      <c r="C786" s="132">
        <v>56023</v>
      </c>
      <c r="D786" s="132" t="s">
        <v>17125</v>
      </c>
      <c r="E786" s="132" t="s">
        <v>17128</v>
      </c>
      <c r="F786" s="132">
        <v>40400311</v>
      </c>
      <c r="G786" s="132" t="s">
        <v>17923</v>
      </c>
      <c r="H786" s="132" t="s">
        <v>17925</v>
      </c>
      <c r="I786" s="132" t="s">
        <v>16771</v>
      </c>
      <c r="J786" s="132">
        <v>0</v>
      </c>
      <c r="K786" s="132">
        <v>371.86200000000002</v>
      </c>
      <c r="L786" s="132">
        <v>0</v>
      </c>
      <c r="M786" s="132" t="s">
        <v>17102</v>
      </c>
      <c r="N786" s="132" t="s">
        <v>17102</v>
      </c>
      <c r="O786" s="187"/>
      <c r="P786" s="187"/>
      <c r="Q786" s="187"/>
      <c r="R786" s="187"/>
      <c r="S786" s="187"/>
      <c r="T786" s="187"/>
    </row>
    <row r="787" spans="1:20" s="186" customFormat="1" ht="13.15" customHeight="1" x14ac:dyDescent="0.2">
      <c r="A787" s="186" t="s">
        <v>1285</v>
      </c>
      <c r="B787" s="132" t="s">
        <v>17068</v>
      </c>
      <c r="C787" s="132">
        <v>56023</v>
      </c>
      <c r="D787" s="132" t="s">
        <v>17125</v>
      </c>
      <c r="E787" s="132" t="s">
        <v>17128</v>
      </c>
      <c r="F787" s="132">
        <v>31000227</v>
      </c>
      <c r="G787" s="132" t="s">
        <v>17926</v>
      </c>
      <c r="H787" s="132" t="s">
        <v>17927</v>
      </c>
      <c r="I787" s="132" t="s">
        <v>15125</v>
      </c>
      <c r="J787" s="132">
        <v>8.7599999999999997E-2</v>
      </c>
      <c r="K787" s="132">
        <v>1.3140000000000001</v>
      </c>
      <c r="L787" s="132">
        <v>4.3799999999999999E-2</v>
      </c>
      <c r="M787" s="132" t="s">
        <v>17102</v>
      </c>
      <c r="N787" s="132" t="s">
        <v>17102</v>
      </c>
      <c r="O787" s="187"/>
      <c r="P787" s="187"/>
      <c r="Q787" s="187"/>
      <c r="R787" s="187"/>
      <c r="S787" s="187"/>
      <c r="T787" s="187"/>
    </row>
    <row r="788" spans="1:20" s="186" customFormat="1" ht="13.15" customHeight="1" x14ac:dyDescent="0.2">
      <c r="A788" s="186" t="s">
        <v>1285</v>
      </c>
      <c r="B788" s="132" t="s">
        <v>17068</v>
      </c>
      <c r="C788" s="132">
        <v>56023</v>
      </c>
      <c r="D788" s="132" t="s">
        <v>17125</v>
      </c>
      <c r="E788" s="132" t="s">
        <v>17128</v>
      </c>
      <c r="F788" s="132">
        <v>31088811</v>
      </c>
      <c r="G788" s="132" t="s">
        <v>17926</v>
      </c>
      <c r="H788" s="132" t="s">
        <v>17922</v>
      </c>
      <c r="I788" s="132" t="s">
        <v>12116</v>
      </c>
      <c r="J788" s="132">
        <v>0</v>
      </c>
      <c r="K788" s="132">
        <v>7.4459999999999997</v>
      </c>
      <c r="L788" s="132">
        <v>0</v>
      </c>
      <c r="M788" s="132" t="s">
        <v>17102</v>
      </c>
      <c r="N788" s="132" t="s">
        <v>17102</v>
      </c>
      <c r="O788" s="187"/>
      <c r="P788" s="187"/>
      <c r="Q788" s="187"/>
      <c r="R788" s="187"/>
      <c r="S788" s="187"/>
      <c r="T788" s="187"/>
    </row>
    <row r="789" spans="1:20" s="186" customFormat="1" ht="13.15" customHeight="1" x14ac:dyDescent="0.2">
      <c r="A789" s="186" t="s">
        <v>1285</v>
      </c>
      <c r="B789" s="132" t="s">
        <v>17068</v>
      </c>
      <c r="C789" s="132">
        <v>56023</v>
      </c>
      <c r="D789" s="132" t="s">
        <v>17125</v>
      </c>
      <c r="E789" s="132" t="s">
        <v>17128</v>
      </c>
      <c r="F789" s="132">
        <v>40400311</v>
      </c>
      <c r="G789" s="132" t="s">
        <v>17129</v>
      </c>
      <c r="H789" s="132" t="s">
        <v>17921</v>
      </c>
      <c r="I789" s="132" t="s">
        <v>16771</v>
      </c>
      <c r="J789" s="132">
        <v>0</v>
      </c>
      <c r="K789" s="132">
        <v>12.702</v>
      </c>
      <c r="L789" s="132">
        <v>0</v>
      </c>
      <c r="M789" s="132" t="s">
        <v>17102</v>
      </c>
      <c r="N789" s="132" t="s">
        <v>17102</v>
      </c>
      <c r="O789" s="187"/>
      <c r="P789" s="187"/>
      <c r="Q789" s="187"/>
      <c r="R789" s="187"/>
      <c r="S789" s="187"/>
      <c r="T789" s="187"/>
    </row>
    <row r="790" spans="1:20" s="186" customFormat="1" ht="13.15" customHeight="1" x14ac:dyDescent="0.2">
      <c r="A790" s="186" t="s">
        <v>1285</v>
      </c>
      <c r="B790" s="132" t="s">
        <v>17068</v>
      </c>
      <c r="C790" s="132">
        <v>56023</v>
      </c>
      <c r="D790" s="132" t="s">
        <v>17125</v>
      </c>
      <c r="E790" s="132" t="s">
        <v>17128</v>
      </c>
      <c r="F790" s="132">
        <v>31088811</v>
      </c>
      <c r="G790" s="132" t="s">
        <v>17928</v>
      </c>
      <c r="H790" s="132" t="s">
        <v>17922</v>
      </c>
      <c r="I790" s="132" t="s">
        <v>12116</v>
      </c>
      <c r="J790" s="132">
        <v>0</v>
      </c>
      <c r="K790" s="132">
        <v>1.752</v>
      </c>
      <c r="L790" s="132">
        <v>0</v>
      </c>
      <c r="M790" s="132" t="s">
        <v>17102</v>
      </c>
      <c r="N790" s="132" t="s">
        <v>17102</v>
      </c>
      <c r="O790" s="187"/>
      <c r="P790" s="187"/>
      <c r="Q790" s="187"/>
      <c r="R790" s="187"/>
      <c r="S790" s="187"/>
      <c r="T790" s="187"/>
    </row>
    <row r="791" spans="1:20" s="186" customFormat="1" ht="13.15" customHeight="1" x14ac:dyDescent="0.2">
      <c r="A791" s="186" t="s">
        <v>1285</v>
      </c>
      <c r="B791" s="132" t="s">
        <v>17068</v>
      </c>
      <c r="C791" s="132">
        <v>56023</v>
      </c>
      <c r="D791" s="132" t="s">
        <v>17125</v>
      </c>
      <c r="E791" s="132" t="s">
        <v>17128</v>
      </c>
      <c r="F791" s="132">
        <v>40400311</v>
      </c>
      <c r="G791" s="132" t="s">
        <v>17728</v>
      </c>
      <c r="H791" s="132" t="s">
        <v>17929</v>
      </c>
      <c r="I791" s="132" t="s">
        <v>16771</v>
      </c>
      <c r="J791" s="132">
        <v>0</v>
      </c>
      <c r="K791" s="132">
        <v>21.462</v>
      </c>
      <c r="L791" s="132">
        <v>0</v>
      </c>
      <c r="M791" s="132" t="s">
        <v>17102</v>
      </c>
      <c r="N791" s="132" t="s">
        <v>17102</v>
      </c>
      <c r="O791" s="187"/>
      <c r="P791" s="187"/>
      <c r="Q791" s="187"/>
      <c r="R791" s="187"/>
      <c r="S791" s="187"/>
      <c r="T791" s="187"/>
    </row>
    <row r="792" spans="1:20" s="186" customFormat="1" ht="13.15" customHeight="1" x14ac:dyDescent="0.2">
      <c r="A792" s="186" t="s">
        <v>1285</v>
      </c>
      <c r="B792" s="132" t="s">
        <v>17068</v>
      </c>
      <c r="C792" s="132">
        <v>56023</v>
      </c>
      <c r="D792" s="132" t="s">
        <v>17125</v>
      </c>
      <c r="E792" s="132" t="s">
        <v>17128</v>
      </c>
      <c r="F792" s="132">
        <v>31088811</v>
      </c>
      <c r="G792" s="132" t="s">
        <v>17930</v>
      </c>
      <c r="H792" s="132" t="s">
        <v>17931</v>
      </c>
      <c r="I792" s="132" t="s">
        <v>12116</v>
      </c>
      <c r="J792" s="132">
        <v>0</v>
      </c>
      <c r="K792" s="132">
        <v>0.876</v>
      </c>
      <c r="L792" s="132">
        <v>0</v>
      </c>
      <c r="M792" s="132" t="s">
        <v>17102</v>
      </c>
      <c r="N792" s="132" t="s">
        <v>17102</v>
      </c>
      <c r="O792" s="187"/>
      <c r="P792" s="187"/>
      <c r="Q792" s="187"/>
      <c r="R792" s="187"/>
      <c r="S792" s="187"/>
      <c r="T792" s="187"/>
    </row>
    <row r="793" spans="1:20" s="186" customFormat="1" ht="13.15" customHeight="1" x14ac:dyDescent="0.2">
      <c r="A793" s="186" t="s">
        <v>1285</v>
      </c>
      <c r="B793" s="132" t="s">
        <v>17068</v>
      </c>
      <c r="C793" s="132">
        <v>56023</v>
      </c>
      <c r="D793" s="132" t="s">
        <v>17125</v>
      </c>
      <c r="E793" s="132" t="s">
        <v>17128</v>
      </c>
      <c r="F793" s="132">
        <v>31088811</v>
      </c>
      <c r="G793" s="132" t="s">
        <v>17932</v>
      </c>
      <c r="H793" s="132" t="s">
        <v>17933</v>
      </c>
      <c r="I793" s="132" t="s">
        <v>12116</v>
      </c>
      <c r="J793" s="132">
        <v>0</v>
      </c>
      <c r="K793" s="132">
        <v>0.61319999999999997</v>
      </c>
      <c r="L793" s="132">
        <v>0</v>
      </c>
      <c r="M793" s="132" t="s">
        <v>17102</v>
      </c>
      <c r="N793" s="132" t="s">
        <v>17102</v>
      </c>
      <c r="O793" s="187"/>
      <c r="P793" s="187"/>
      <c r="Q793" s="187"/>
      <c r="R793" s="187"/>
      <c r="S793" s="187"/>
      <c r="T793" s="187"/>
    </row>
    <row r="794" spans="1:20" s="186" customFormat="1" ht="13.15" customHeight="1" x14ac:dyDescent="0.2">
      <c r="A794" s="186" t="s">
        <v>1285</v>
      </c>
      <c r="B794" s="132" t="s">
        <v>17068</v>
      </c>
      <c r="C794" s="132">
        <v>56023</v>
      </c>
      <c r="D794" s="132" t="s">
        <v>17125</v>
      </c>
      <c r="E794" s="132" t="s">
        <v>17128</v>
      </c>
      <c r="F794" s="132">
        <v>31000227</v>
      </c>
      <c r="G794" s="132" t="s">
        <v>17934</v>
      </c>
      <c r="H794" s="132" t="s">
        <v>17935</v>
      </c>
      <c r="I794" s="132" t="s">
        <v>15125</v>
      </c>
      <c r="J794" s="132">
        <v>0.219</v>
      </c>
      <c r="K794" s="132">
        <v>8.7599999999999997E-2</v>
      </c>
      <c r="L794" s="132">
        <v>8.7599999999999997E-2</v>
      </c>
      <c r="M794" s="132" t="s">
        <v>17102</v>
      </c>
      <c r="N794" s="132" t="s">
        <v>17102</v>
      </c>
      <c r="O794" s="187"/>
      <c r="P794" s="187"/>
      <c r="Q794" s="187"/>
      <c r="R794" s="187"/>
      <c r="S794" s="187"/>
      <c r="T794" s="187"/>
    </row>
    <row r="795" spans="1:20" s="186" customFormat="1" ht="13.15" customHeight="1" x14ac:dyDescent="0.2">
      <c r="A795" s="186" t="s">
        <v>1285</v>
      </c>
      <c r="B795" s="132" t="s">
        <v>17068</v>
      </c>
      <c r="C795" s="132">
        <v>56023</v>
      </c>
      <c r="D795" s="132" t="s">
        <v>17125</v>
      </c>
      <c r="E795" s="132" t="s">
        <v>17128</v>
      </c>
      <c r="F795" s="132">
        <v>31000227</v>
      </c>
      <c r="G795" s="132" t="s">
        <v>17934</v>
      </c>
      <c r="H795" s="132" t="s">
        <v>17936</v>
      </c>
      <c r="I795" s="132" t="s">
        <v>15125</v>
      </c>
      <c r="J795" s="132">
        <v>0.26279999999999998</v>
      </c>
      <c r="K795" s="132">
        <v>0</v>
      </c>
      <c r="L795" s="132">
        <v>0</v>
      </c>
      <c r="M795" s="132" t="s">
        <v>17102</v>
      </c>
      <c r="N795" s="132" t="s">
        <v>17102</v>
      </c>
      <c r="O795" s="187"/>
      <c r="P795" s="187"/>
      <c r="Q795" s="187"/>
      <c r="R795" s="187"/>
      <c r="S795" s="187"/>
      <c r="T795" s="187"/>
    </row>
    <row r="796" spans="1:20" s="186" customFormat="1" ht="13.15" customHeight="1" x14ac:dyDescent="0.2">
      <c r="A796" s="186" t="s">
        <v>1285</v>
      </c>
      <c r="B796" s="132" t="s">
        <v>17068</v>
      </c>
      <c r="C796" s="132">
        <v>56023</v>
      </c>
      <c r="D796" s="132" t="s">
        <v>17125</v>
      </c>
      <c r="E796" s="132" t="s">
        <v>17128</v>
      </c>
      <c r="F796" s="132">
        <v>10201002</v>
      </c>
      <c r="G796" s="132" t="s">
        <v>17934</v>
      </c>
      <c r="H796" s="132" t="s">
        <v>17937</v>
      </c>
      <c r="I796" s="132" t="s">
        <v>14778</v>
      </c>
      <c r="J796" s="132">
        <v>0.74460000000000004</v>
      </c>
      <c r="K796" s="132">
        <v>0</v>
      </c>
      <c r="L796" s="132">
        <v>0</v>
      </c>
      <c r="M796" s="132" t="s">
        <v>17102</v>
      </c>
      <c r="N796" s="132" t="s">
        <v>17102</v>
      </c>
      <c r="O796" s="187"/>
      <c r="P796" s="187"/>
      <c r="Q796" s="187"/>
      <c r="R796" s="187"/>
      <c r="S796" s="187"/>
      <c r="T796" s="187"/>
    </row>
    <row r="797" spans="1:20" s="186" customFormat="1" ht="13.15" customHeight="1" x14ac:dyDescent="0.2">
      <c r="A797" s="186" t="s">
        <v>1285</v>
      </c>
      <c r="B797" s="132" t="s">
        <v>17068</v>
      </c>
      <c r="C797" s="132">
        <v>56023</v>
      </c>
      <c r="D797" s="132" t="s">
        <v>17125</v>
      </c>
      <c r="E797" s="132" t="s">
        <v>17128</v>
      </c>
      <c r="F797" s="132">
        <v>40400312</v>
      </c>
      <c r="G797" s="132" t="s">
        <v>17938</v>
      </c>
      <c r="H797" s="132" t="s">
        <v>17803</v>
      </c>
      <c r="I797" s="132" t="s">
        <v>16771</v>
      </c>
      <c r="J797" s="132">
        <v>0</v>
      </c>
      <c r="K797" s="132">
        <v>2.6</v>
      </c>
      <c r="L797" s="132">
        <v>0</v>
      </c>
      <c r="M797" s="132" t="s">
        <v>17102</v>
      </c>
      <c r="N797" s="132" t="s">
        <v>17102</v>
      </c>
      <c r="O797" s="187"/>
      <c r="P797" s="187"/>
      <c r="Q797" s="187"/>
      <c r="R797" s="187"/>
      <c r="S797" s="187"/>
      <c r="T797" s="187"/>
    </row>
    <row r="798" spans="1:20" s="186" customFormat="1" ht="13.15" customHeight="1" x14ac:dyDescent="0.2">
      <c r="A798" s="186" t="s">
        <v>1285</v>
      </c>
      <c r="B798" s="132" t="s">
        <v>17068</v>
      </c>
      <c r="C798" s="132">
        <v>56023</v>
      </c>
      <c r="D798" s="132" t="s">
        <v>17125</v>
      </c>
      <c r="E798" s="132" t="s">
        <v>17128</v>
      </c>
      <c r="F798" s="132">
        <v>31000302</v>
      </c>
      <c r="G798" s="132" t="s">
        <v>17938</v>
      </c>
      <c r="H798" s="132" t="s">
        <v>17684</v>
      </c>
      <c r="I798" s="132" t="s">
        <v>15125</v>
      </c>
      <c r="J798" s="132">
        <v>0</v>
      </c>
      <c r="K798" s="132">
        <v>10.7</v>
      </c>
      <c r="L798" s="132">
        <v>0</v>
      </c>
      <c r="M798" s="132" t="s">
        <v>17102</v>
      </c>
      <c r="N798" s="132" t="s">
        <v>17102</v>
      </c>
      <c r="O798" s="187"/>
      <c r="P798" s="187"/>
      <c r="Q798" s="187"/>
      <c r="R798" s="187"/>
      <c r="S798" s="187"/>
      <c r="T798" s="187"/>
    </row>
    <row r="799" spans="1:20" s="186" customFormat="1" ht="13.15" customHeight="1" x14ac:dyDescent="0.2">
      <c r="A799" s="186" t="s">
        <v>1285</v>
      </c>
      <c r="B799" s="132" t="s">
        <v>17068</v>
      </c>
      <c r="C799" s="132">
        <v>56023</v>
      </c>
      <c r="D799" s="132" t="s">
        <v>17125</v>
      </c>
      <c r="E799" s="132" t="s">
        <v>17128</v>
      </c>
      <c r="F799" s="132">
        <v>31000404</v>
      </c>
      <c r="G799" s="132" t="s">
        <v>17938</v>
      </c>
      <c r="H799" s="132" t="s">
        <v>17939</v>
      </c>
      <c r="I799" s="132" t="s">
        <v>14778</v>
      </c>
      <c r="J799" s="132">
        <v>0.2</v>
      </c>
      <c r="K799" s="132">
        <v>0</v>
      </c>
      <c r="L799" s="132">
        <v>0</v>
      </c>
      <c r="M799" s="132" t="s">
        <v>17102</v>
      </c>
      <c r="N799" s="132" t="s">
        <v>17102</v>
      </c>
      <c r="O799" s="187"/>
      <c r="P799" s="187"/>
      <c r="Q799" s="187"/>
      <c r="R799" s="187"/>
      <c r="S799" s="187"/>
      <c r="T799" s="187"/>
    </row>
    <row r="800" spans="1:20" s="186" customFormat="1" ht="13.15" customHeight="1" x14ac:dyDescent="0.2">
      <c r="A800" s="186" t="s">
        <v>1285</v>
      </c>
      <c r="B800" s="132" t="s">
        <v>17068</v>
      </c>
      <c r="C800" s="132">
        <v>56023</v>
      </c>
      <c r="D800" s="132" t="s">
        <v>17125</v>
      </c>
      <c r="E800" s="132" t="s">
        <v>17128</v>
      </c>
      <c r="F800" s="132">
        <v>40400311</v>
      </c>
      <c r="G800" s="132" t="s">
        <v>17940</v>
      </c>
      <c r="H800" s="132" t="s">
        <v>17941</v>
      </c>
      <c r="I800" s="132" t="s">
        <v>16771</v>
      </c>
      <c r="J800" s="132">
        <v>0</v>
      </c>
      <c r="K800" s="132">
        <v>7.4897999999999998</v>
      </c>
      <c r="L800" s="132">
        <v>0</v>
      </c>
      <c r="M800" s="132" t="s">
        <v>17102</v>
      </c>
      <c r="N800" s="132" t="s">
        <v>17102</v>
      </c>
      <c r="O800" s="187"/>
      <c r="P800" s="187"/>
      <c r="Q800" s="187"/>
      <c r="R800" s="187"/>
      <c r="S800" s="187"/>
      <c r="T800" s="187"/>
    </row>
    <row r="801" spans="1:20" s="186" customFormat="1" ht="13.15" customHeight="1" x14ac:dyDescent="0.2">
      <c r="A801" s="186" t="s">
        <v>1285</v>
      </c>
      <c r="B801" s="132" t="s">
        <v>17068</v>
      </c>
      <c r="C801" s="132">
        <v>56007</v>
      </c>
      <c r="D801" s="132" t="s">
        <v>17132</v>
      </c>
      <c r="E801" s="132" t="s">
        <v>17133</v>
      </c>
      <c r="F801" s="132">
        <v>31000227</v>
      </c>
      <c r="G801" s="132" t="s">
        <v>17942</v>
      </c>
      <c r="H801" s="132" t="s">
        <v>17943</v>
      </c>
      <c r="I801" s="132" t="s">
        <v>15125</v>
      </c>
      <c r="J801" s="132">
        <v>0</v>
      </c>
      <c r="K801" s="132">
        <v>1.8</v>
      </c>
      <c r="L801" s="132">
        <v>0</v>
      </c>
      <c r="M801" s="132" t="s">
        <v>17102</v>
      </c>
      <c r="N801" s="132" t="s">
        <v>17102</v>
      </c>
      <c r="O801" s="187"/>
      <c r="P801" s="187"/>
      <c r="Q801" s="187"/>
      <c r="R801" s="187"/>
      <c r="S801" s="187"/>
      <c r="T801" s="187"/>
    </row>
    <row r="802" spans="1:20" s="186" customFormat="1" ht="13.15" customHeight="1" x14ac:dyDescent="0.2">
      <c r="A802" s="186" t="s">
        <v>1285</v>
      </c>
      <c r="B802" s="132" t="s">
        <v>17068</v>
      </c>
      <c r="C802" s="132">
        <v>56007</v>
      </c>
      <c r="D802" s="132" t="s">
        <v>17132</v>
      </c>
      <c r="E802" s="132" t="s">
        <v>17133</v>
      </c>
      <c r="F802" s="132">
        <v>31000404</v>
      </c>
      <c r="G802" s="132" t="s">
        <v>17942</v>
      </c>
      <c r="H802" s="132" t="s">
        <v>17944</v>
      </c>
      <c r="I802" s="132" t="s">
        <v>14778</v>
      </c>
      <c r="J802" s="132">
        <v>0.3</v>
      </c>
      <c r="K802" s="132">
        <v>0</v>
      </c>
      <c r="L802" s="132">
        <v>0.3</v>
      </c>
      <c r="M802" s="132" t="s">
        <v>17102</v>
      </c>
      <c r="N802" s="132" t="s">
        <v>17102</v>
      </c>
      <c r="O802" s="187"/>
      <c r="P802" s="187"/>
      <c r="Q802" s="187"/>
      <c r="R802" s="187"/>
      <c r="S802" s="187"/>
      <c r="T802" s="187"/>
    </row>
    <row r="803" spans="1:20" s="186" customFormat="1" ht="13.15" customHeight="1" x14ac:dyDescent="0.2">
      <c r="A803" s="186" t="s">
        <v>1285</v>
      </c>
      <c r="B803" s="132" t="s">
        <v>17068</v>
      </c>
      <c r="C803" s="132">
        <v>56007</v>
      </c>
      <c r="D803" s="132" t="s">
        <v>17132</v>
      </c>
      <c r="E803" s="132" t="s">
        <v>17133</v>
      </c>
      <c r="F803" s="132">
        <v>31000228</v>
      </c>
      <c r="G803" s="132" t="s">
        <v>17942</v>
      </c>
      <c r="H803" s="132" t="s">
        <v>17945</v>
      </c>
      <c r="I803" s="132" t="s">
        <v>15125</v>
      </c>
      <c r="J803" s="132">
        <v>0.5</v>
      </c>
      <c r="K803" s="132">
        <v>0</v>
      </c>
      <c r="L803" s="132">
        <v>0.4</v>
      </c>
      <c r="M803" s="132" t="s">
        <v>17102</v>
      </c>
      <c r="N803" s="132" t="s">
        <v>17102</v>
      </c>
      <c r="O803" s="187"/>
      <c r="P803" s="187"/>
      <c r="Q803" s="187"/>
      <c r="R803" s="187"/>
      <c r="S803" s="187"/>
      <c r="T803" s="187"/>
    </row>
    <row r="804" spans="1:20" s="186" customFormat="1" ht="13.15" customHeight="1" x14ac:dyDescent="0.2">
      <c r="A804" s="186" t="s">
        <v>1285</v>
      </c>
      <c r="B804" s="132" t="s">
        <v>17068</v>
      </c>
      <c r="C804" s="132">
        <v>56007</v>
      </c>
      <c r="D804" s="132" t="s">
        <v>17132</v>
      </c>
      <c r="E804" s="132" t="s">
        <v>17133</v>
      </c>
      <c r="F804" s="132">
        <v>31000205</v>
      </c>
      <c r="G804" s="132" t="s">
        <v>17151</v>
      </c>
      <c r="H804" s="132" t="s">
        <v>17946</v>
      </c>
      <c r="I804" s="132" t="s">
        <v>16289</v>
      </c>
      <c r="J804" s="132">
        <v>1</v>
      </c>
      <c r="K804" s="132">
        <v>0.8</v>
      </c>
      <c r="L804" s="132">
        <v>0.04</v>
      </c>
      <c r="M804" s="132" t="s">
        <v>17102</v>
      </c>
      <c r="N804" s="132" t="s">
        <v>17102</v>
      </c>
      <c r="O804" s="187"/>
      <c r="P804" s="187"/>
      <c r="Q804" s="187"/>
      <c r="R804" s="187"/>
      <c r="S804" s="187"/>
      <c r="T804" s="187"/>
    </row>
    <row r="805" spans="1:20" s="186" customFormat="1" ht="13.15" customHeight="1" x14ac:dyDescent="0.2">
      <c r="A805" s="186" t="s">
        <v>1285</v>
      </c>
      <c r="B805" s="132" t="s">
        <v>17068</v>
      </c>
      <c r="C805" s="132">
        <v>56007</v>
      </c>
      <c r="D805" s="132" t="s">
        <v>17132</v>
      </c>
      <c r="E805" s="132" t="s">
        <v>17133</v>
      </c>
      <c r="F805" s="132">
        <v>31000216</v>
      </c>
      <c r="G805" s="132" t="s">
        <v>17153</v>
      </c>
      <c r="H805" s="132" t="s">
        <v>17947</v>
      </c>
      <c r="I805" s="132" t="s">
        <v>16289</v>
      </c>
      <c r="J805" s="132">
        <v>6.9572598851254899E-2</v>
      </c>
      <c r="K805" s="132">
        <v>0</v>
      </c>
      <c r="L805" s="132">
        <v>0.1</v>
      </c>
      <c r="M805" s="132" t="s">
        <v>17102</v>
      </c>
      <c r="N805" s="132" t="s">
        <v>17102</v>
      </c>
      <c r="O805" s="187"/>
      <c r="P805" s="187"/>
      <c r="Q805" s="187"/>
      <c r="R805" s="187"/>
      <c r="S805" s="187"/>
      <c r="T805" s="187"/>
    </row>
    <row r="806" spans="1:20" s="186" customFormat="1" ht="13.15" customHeight="1" x14ac:dyDescent="0.2">
      <c r="A806" s="186" t="s">
        <v>1285</v>
      </c>
      <c r="B806" s="132" t="s">
        <v>17068</v>
      </c>
      <c r="C806" s="132">
        <v>56007</v>
      </c>
      <c r="D806" s="132" t="s">
        <v>17132</v>
      </c>
      <c r="E806" s="132" t="s">
        <v>17133</v>
      </c>
      <c r="F806" s="132">
        <v>30600105</v>
      </c>
      <c r="G806" s="132" t="s">
        <v>17167</v>
      </c>
      <c r="H806" s="132" t="s">
        <v>17948</v>
      </c>
      <c r="I806" s="132" t="s">
        <v>14778</v>
      </c>
      <c r="J806" s="132">
        <v>0.3</v>
      </c>
      <c r="K806" s="132">
        <v>0</v>
      </c>
      <c r="L806" s="132">
        <v>0.4</v>
      </c>
      <c r="M806" s="132" t="s">
        <v>17102</v>
      </c>
      <c r="N806" s="132" t="s">
        <v>17102</v>
      </c>
      <c r="O806" s="187"/>
      <c r="P806" s="187"/>
      <c r="Q806" s="187"/>
      <c r="R806" s="187"/>
      <c r="S806" s="187"/>
      <c r="T806" s="187"/>
    </row>
    <row r="807" spans="1:20" s="186" customFormat="1" ht="13.15" customHeight="1" x14ac:dyDescent="0.2">
      <c r="A807" s="186" t="s">
        <v>1285</v>
      </c>
      <c r="B807" s="132" t="s">
        <v>17068</v>
      </c>
      <c r="C807" s="132">
        <v>56007</v>
      </c>
      <c r="D807" s="132" t="s">
        <v>17132</v>
      </c>
      <c r="E807" s="132" t="s">
        <v>17133</v>
      </c>
      <c r="F807" s="132">
        <v>30600105</v>
      </c>
      <c r="G807" s="132" t="s">
        <v>17167</v>
      </c>
      <c r="H807" s="132" t="s">
        <v>17949</v>
      </c>
      <c r="I807" s="132" t="s">
        <v>14778</v>
      </c>
      <c r="J807" s="132">
        <v>0.3</v>
      </c>
      <c r="K807" s="132">
        <v>0</v>
      </c>
      <c r="L807" s="132">
        <v>0.4</v>
      </c>
      <c r="M807" s="132" t="s">
        <v>17102</v>
      </c>
      <c r="N807" s="132" t="s">
        <v>17102</v>
      </c>
      <c r="O807" s="187"/>
      <c r="P807" s="187"/>
      <c r="Q807" s="187"/>
      <c r="R807" s="187"/>
      <c r="S807" s="187"/>
      <c r="T807" s="187"/>
    </row>
    <row r="808" spans="1:20" s="186" customFormat="1" ht="13.15" customHeight="1" x14ac:dyDescent="0.2">
      <c r="A808" s="186" t="s">
        <v>1285</v>
      </c>
      <c r="B808" s="132" t="s">
        <v>17068</v>
      </c>
      <c r="C808" s="132">
        <v>56007</v>
      </c>
      <c r="D808" s="132" t="s">
        <v>17132</v>
      </c>
      <c r="E808" s="132" t="s">
        <v>17133</v>
      </c>
      <c r="F808" s="132">
        <v>30600105</v>
      </c>
      <c r="G808" s="132" t="s">
        <v>17167</v>
      </c>
      <c r="H808" s="132" t="s">
        <v>17950</v>
      </c>
      <c r="I808" s="132" t="s">
        <v>14778</v>
      </c>
      <c r="J808" s="132">
        <v>0.3</v>
      </c>
      <c r="K808" s="132">
        <v>0</v>
      </c>
      <c r="L808" s="132">
        <v>0.4</v>
      </c>
      <c r="M808" s="132" t="s">
        <v>17102</v>
      </c>
      <c r="N808" s="132" t="s">
        <v>17102</v>
      </c>
      <c r="O808" s="187"/>
      <c r="P808" s="187"/>
      <c r="Q808" s="187"/>
      <c r="R808" s="187"/>
      <c r="S808" s="187"/>
      <c r="T808" s="187"/>
    </row>
    <row r="809" spans="1:20" s="186" customFormat="1" ht="13.15" customHeight="1" x14ac:dyDescent="0.2">
      <c r="A809" s="186" t="s">
        <v>1285</v>
      </c>
      <c r="B809" s="132" t="s">
        <v>17068</v>
      </c>
      <c r="C809" s="132">
        <v>56007</v>
      </c>
      <c r="D809" s="132" t="s">
        <v>17132</v>
      </c>
      <c r="E809" s="132" t="s">
        <v>17133</v>
      </c>
      <c r="F809" s="132">
        <v>30600105</v>
      </c>
      <c r="G809" s="132" t="s">
        <v>17167</v>
      </c>
      <c r="H809" s="132" t="s">
        <v>17951</v>
      </c>
      <c r="I809" s="132" t="s">
        <v>14778</v>
      </c>
      <c r="J809" s="132">
        <v>0.3</v>
      </c>
      <c r="K809" s="132">
        <v>0</v>
      </c>
      <c r="L809" s="132">
        <v>0.4</v>
      </c>
      <c r="M809" s="132" t="s">
        <v>17102</v>
      </c>
      <c r="N809" s="132" t="s">
        <v>17102</v>
      </c>
      <c r="O809" s="187"/>
      <c r="P809" s="187"/>
      <c r="Q809" s="187"/>
      <c r="R809" s="187"/>
      <c r="S809" s="187"/>
      <c r="T809" s="187"/>
    </row>
    <row r="810" spans="1:20" s="186" customFormat="1" ht="13.15" customHeight="1" x14ac:dyDescent="0.2">
      <c r="A810" s="186" t="s">
        <v>1285</v>
      </c>
      <c r="B810" s="132" t="s">
        <v>17068</v>
      </c>
      <c r="C810" s="132">
        <v>56007</v>
      </c>
      <c r="D810" s="132" t="s">
        <v>17132</v>
      </c>
      <c r="E810" s="132" t="s">
        <v>17133</v>
      </c>
      <c r="F810" s="132">
        <v>30600105</v>
      </c>
      <c r="G810" s="132" t="s">
        <v>17167</v>
      </c>
      <c r="H810" s="132" t="s">
        <v>17952</v>
      </c>
      <c r="I810" s="132" t="s">
        <v>14778</v>
      </c>
      <c r="J810" s="132">
        <v>0.3</v>
      </c>
      <c r="K810" s="132">
        <v>0</v>
      </c>
      <c r="L810" s="132">
        <v>0.4</v>
      </c>
      <c r="M810" s="132" t="s">
        <v>17102</v>
      </c>
      <c r="N810" s="132" t="s">
        <v>17102</v>
      </c>
      <c r="O810" s="187"/>
      <c r="P810" s="187"/>
      <c r="Q810" s="187"/>
      <c r="R810" s="187"/>
      <c r="S810" s="187"/>
      <c r="T810" s="187"/>
    </row>
    <row r="811" spans="1:20" s="186" customFormat="1" ht="13.15" customHeight="1" x14ac:dyDescent="0.2">
      <c r="A811" s="186" t="s">
        <v>1285</v>
      </c>
      <c r="B811" s="132" t="s">
        <v>17068</v>
      </c>
      <c r="C811" s="132">
        <v>56007</v>
      </c>
      <c r="D811" s="132" t="s">
        <v>17132</v>
      </c>
      <c r="E811" s="132" t="s">
        <v>17133</v>
      </c>
      <c r="F811" s="132">
        <v>10200602</v>
      </c>
      <c r="G811" s="132" t="s">
        <v>17167</v>
      </c>
      <c r="H811" s="132" t="s">
        <v>17953</v>
      </c>
      <c r="I811" s="132" t="s">
        <v>14778</v>
      </c>
      <c r="J811" s="132">
        <v>14.2</v>
      </c>
      <c r="K811" s="132">
        <v>0</v>
      </c>
      <c r="L811" s="132">
        <v>23.8</v>
      </c>
      <c r="M811" s="132" t="s">
        <v>17102</v>
      </c>
      <c r="N811" s="132" t="s">
        <v>17102</v>
      </c>
      <c r="O811" s="187"/>
      <c r="P811" s="187"/>
      <c r="Q811" s="187"/>
      <c r="R811" s="187"/>
      <c r="S811" s="187"/>
      <c r="T811" s="187"/>
    </row>
    <row r="812" spans="1:20" s="186" customFormat="1" ht="13.15" customHeight="1" x14ac:dyDescent="0.2">
      <c r="A812" s="186" t="s">
        <v>1285</v>
      </c>
      <c r="B812" s="132" t="s">
        <v>17068</v>
      </c>
      <c r="C812" s="132">
        <v>56007</v>
      </c>
      <c r="D812" s="132" t="s">
        <v>17132</v>
      </c>
      <c r="E812" s="132" t="s">
        <v>17133</v>
      </c>
      <c r="F812" s="132">
        <v>30600106</v>
      </c>
      <c r="G812" s="132" t="s">
        <v>17167</v>
      </c>
      <c r="H812" s="132" t="s">
        <v>17954</v>
      </c>
      <c r="I812" s="132" t="s">
        <v>14778</v>
      </c>
      <c r="J812" s="132">
        <v>4.5999999999999996</v>
      </c>
      <c r="K812" s="132">
        <v>0</v>
      </c>
      <c r="L812" s="132">
        <v>7.8</v>
      </c>
      <c r="M812" s="132" t="s">
        <v>17102</v>
      </c>
      <c r="N812" s="132" t="s">
        <v>17102</v>
      </c>
      <c r="O812" s="187"/>
      <c r="P812" s="187"/>
      <c r="Q812" s="187"/>
      <c r="R812" s="187"/>
      <c r="S812" s="187"/>
      <c r="T812" s="187"/>
    </row>
    <row r="813" spans="1:20" s="186" customFormat="1" ht="13.15" customHeight="1" x14ac:dyDescent="0.2">
      <c r="A813" s="186" t="s">
        <v>1285</v>
      </c>
      <c r="B813" s="132" t="s">
        <v>17068</v>
      </c>
      <c r="C813" s="132">
        <v>56007</v>
      </c>
      <c r="D813" s="132" t="s">
        <v>17132</v>
      </c>
      <c r="E813" s="132" t="s">
        <v>17133</v>
      </c>
      <c r="F813" s="132">
        <v>30600106</v>
      </c>
      <c r="G813" s="132" t="s">
        <v>17167</v>
      </c>
      <c r="H813" s="132" t="s">
        <v>17955</v>
      </c>
      <c r="I813" s="132" t="s">
        <v>14778</v>
      </c>
      <c r="J813" s="132">
        <v>2.7</v>
      </c>
      <c r="K813" s="132">
        <v>0</v>
      </c>
      <c r="L813" s="132">
        <v>4.5</v>
      </c>
      <c r="M813" s="132" t="s">
        <v>17102</v>
      </c>
      <c r="N813" s="132" t="s">
        <v>17102</v>
      </c>
      <c r="O813" s="187"/>
      <c r="P813" s="187"/>
      <c r="Q813" s="187"/>
      <c r="R813" s="187"/>
      <c r="S813" s="187"/>
      <c r="T813" s="187"/>
    </row>
    <row r="814" spans="1:20" s="186" customFormat="1" ht="13.15" customHeight="1" x14ac:dyDescent="0.2">
      <c r="A814" s="186" t="s">
        <v>1285</v>
      </c>
      <c r="B814" s="132" t="s">
        <v>17068</v>
      </c>
      <c r="C814" s="132">
        <v>56007</v>
      </c>
      <c r="D814" s="132" t="s">
        <v>17132</v>
      </c>
      <c r="E814" s="132" t="s">
        <v>17133</v>
      </c>
      <c r="F814" s="132">
        <v>30600106</v>
      </c>
      <c r="G814" s="132" t="s">
        <v>17167</v>
      </c>
      <c r="H814" s="132" t="s">
        <v>17956</v>
      </c>
      <c r="I814" s="132" t="s">
        <v>14778</v>
      </c>
      <c r="J814" s="132">
        <v>0.5</v>
      </c>
      <c r="K814" s="132">
        <v>0</v>
      </c>
      <c r="L814" s="132">
        <v>0.8</v>
      </c>
      <c r="M814" s="132" t="s">
        <v>17102</v>
      </c>
      <c r="N814" s="132" t="s">
        <v>17102</v>
      </c>
      <c r="O814" s="187"/>
      <c r="P814" s="187"/>
      <c r="Q814" s="187"/>
      <c r="R814" s="187"/>
      <c r="S814" s="187"/>
      <c r="T814" s="187"/>
    </row>
    <row r="815" spans="1:20" s="186" customFormat="1" ht="13.15" customHeight="1" x14ac:dyDescent="0.2">
      <c r="A815" s="186" t="s">
        <v>1285</v>
      </c>
      <c r="B815" s="132" t="s">
        <v>17068</v>
      </c>
      <c r="C815" s="132">
        <v>56007</v>
      </c>
      <c r="D815" s="132" t="s">
        <v>17132</v>
      </c>
      <c r="E815" s="132" t="s">
        <v>17133</v>
      </c>
      <c r="F815" s="132">
        <v>30490024</v>
      </c>
      <c r="G815" s="132" t="s">
        <v>17167</v>
      </c>
      <c r="H815" s="132" t="s">
        <v>17957</v>
      </c>
      <c r="I815" s="132" t="s">
        <v>16289</v>
      </c>
      <c r="J815" s="132">
        <v>0.5</v>
      </c>
      <c r="K815" s="132">
        <v>0</v>
      </c>
      <c r="L815" s="132">
        <v>0</v>
      </c>
      <c r="M815" s="132" t="s">
        <v>17102</v>
      </c>
      <c r="N815" s="132" t="s">
        <v>17102</v>
      </c>
      <c r="O815" s="187"/>
      <c r="P815" s="187"/>
      <c r="Q815" s="187"/>
      <c r="R815" s="187"/>
      <c r="S815" s="187"/>
      <c r="T815" s="187"/>
    </row>
    <row r="816" spans="1:20" s="186" customFormat="1" ht="13.15" customHeight="1" x14ac:dyDescent="0.2">
      <c r="A816" s="186" t="s">
        <v>1285</v>
      </c>
      <c r="B816" s="132" t="s">
        <v>17068</v>
      </c>
      <c r="C816" s="132">
        <v>56007</v>
      </c>
      <c r="D816" s="132" t="s">
        <v>17132</v>
      </c>
      <c r="E816" s="132" t="s">
        <v>17133</v>
      </c>
      <c r="F816" s="132">
        <v>30490024</v>
      </c>
      <c r="G816" s="132" t="s">
        <v>17167</v>
      </c>
      <c r="H816" s="132" t="s">
        <v>17958</v>
      </c>
      <c r="I816" s="132" t="s">
        <v>16289</v>
      </c>
      <c r="J816" s="132">
        <v>0.1</v>
      </c>
      <c r="K816" s="132">
        <v>0</v>
      </c>
      <c r="L816" s="132">
        <v>0</v>
      </c>
      <c r="M816" s="132" t="s">
        <v>17102</v>
      </c>
      <c r="N816" s="132" t="s">
        <v>17102</v>
      </c>
      <c r="O816" s="187"/>
      <c r="P816" s="187"/>
      <c r="Q816" s="187"/>
      <c r="R816" s="187"/>
      <c r="S816" s="187"/>
      <c r="T816" s="187"/>
    </row>
    <row r="817" spans="1:20" s="186" customFormat="1" ht="13.15" customHeight="1" x14ac:dyDescent="0.2">
      <c r="A817" s="186" t="s">
        <v>1285</v>
      </c>
      <c r="B817" s="132" t="s">
        <v>17068</v>
      </c>
      <c r="C817" s="132">
        <v>56007</v>
      </c>
      <c r="D817" s="132" t="s">
        <v>17132</v>
      </c>
      <c r="E817" s="132" t="s">
        <v>17133</v>
      </c>
      <c r="F817" s="132">
        <v>40600502</v>
      </c>
      <c r="G817" s="132" t="s">
        <v>17167</v>
      </c>
      <c r="H817" s="132" t="s">
        <v>17959</v>
      </c>
      <c r="I817" s="132" t="s">
        <v>16771</v>
      </c>
      <c r="J817" s="132">
        <v>0</v>
      </c>
      <c r="K817" s="132">
        <v>0</v>
      </c>
      <c r="L817" s="132">
        <v>0</v>
      </c>
      <c r="M817" s="132" t="s">
        <v>17102</v>
      </c>
      <c r="N817" s="132" t="s">
        <v>17102</v>
      </c>
      <c r="O817" s="187"/>
      <c r="P817" s="187"/>
      <c r="Q817" s="187"/>
      <c r="R817" s="187"/>
      <c r="S817" s="187"/>
      <c r="T817" s="187"/>
    </row>
    <row r="818" spans="1:20" s="186" customFormat="1" ht="13.15" customHeight="1" x14ac:dyDescent="0.2">
      <c r="A818" s="186" t="s">
        <v>1285</v>
      </c>
      <c r="B818" s="132" t="s">
        <v>17068</v>
      </c>
      <c r="C818" s="132">
        <v>56007</v>
      </c>
      <c r="D818" s="132" t="s">
        <v>17132</v>
      </c>
      <c r="E818" s="132" t="s">
        <v>17133</v>
      </c>
      <c r="F818" s="132">
        <v>50410310</v>
      </c>
      <c r="G818" s="132" t="s">
        <v>17960</v>
      </c>
      <c r="H818" s="132" t="s">
        <v>17961</v>
      </c>
      <c r="I818" s="132" t="s">
        <v>7791</v>
      </c>
      <c r="J818" s="132">
        <v>0</v>
      </c>
      <c r="K818" s="132">
        <v>10.199999999999999</v>
      </c>
      <c r="L818" s="132">
        <v>0</v>
      </c>
      <c r="M818" s="132" t="s">
        <v>17102</v>
      </c>
      <c r="N818" s="132" t="s">
        <v>17102</v>
      </c>
      <c r="O818" s="187"/>
      <c r="P818" s="187"/>
      <c r="Q818" s="187"/>
      <c r="R818" s="187"/>
      <c r="S818" s="187"/>
      <c r="T818" s="187"/>
    </row>
    <row r="819" spans="1:20" s="186" customFormat="1" ht="13.15" customHeight="1" x14ac:dyDescent="0.2">
      <c r="A819" s="186" t="s">
        <v>1285</v>
      </c>
      <c r="B819" s="132" t="s">
        <v>17068</v>
      </c>
      <c r="C819" s="132">
        <v>56007</v>
      </c>
      <c r="D819" s="132" t="s">
        <v>17132</v>
      </c>
      <c r="E819" s="132" t="s">
        <v>17133</v>
      </c>
      <c r="F819" s="132">
        <v>31000201</v>
      </c>
      <c r="G819" s="132" t="s">
        <v>17960</v>
      </c>
      <c r="H819" s="132" t="s">
        <v>17962</v>
      </c>
      <c r="I819" s="132" t="s">
        <v>17061</v>
      </c>
      <c r="J819" s="132">
        <v>0.9</v>
      </c>
      <c r="K819" s="132">
        <v>0.01</v>
      </c>
      <c r="L819" s="132">
        <v>0.1</v>
      </c>
      <c r="M819" s="132" t="s">
        <v>17102</v>
      </c>
      <c r="N819" s="132" t="s">
        <v>17102</v>
      </c>
      <c r="O819" s="187"/>
      <c r="P819" s="187"/>
      <c r="Q819" s="187"/>
      <c r="R819" s="187"/>
      <c r="S819" s="187"/>
      <c r="T819" s="187"/>
    </row>
    <row r="820" spans="1:20" s="186" customFormat="1" ht="13.15" customHeight="1" x14ac:dyDescent="0.2">
      <c r="A820" s="186" t="s">
        <v>1285</v>
      </c>
      <c r="B820" s="132" t="s">
        <v>17068</v>
      </c>
      <c r="C820" s="132">
        <v>56007</v>
      </c>
      <c r="D820" s="132" t="s">
        <v>17132</v>
      </c>
      <c r="E820" s="132" t="s">
        <v>17133</v>
      </c>
      <c r="F820" s="132">
        <v>31000205</v>
      </c>
      <c r="G820" s="132" t="s">
        <v>17960</v>
      </c>
      <c r="H820" s="132" t="s">
        <v>17963</v>
      </c>
      <c r="I820" s="132" t="s">
        <v>16289</v>
      </c>
      <c r="J820" s="132">
        <v>3.1</v>
      </c>
      <c r="K820" s="132">
        <v>6.38</v>
      </c>
      <c r="L820" s="132">
        <v>16.8</v>
      </c>
      <c r="M820" s="132">
        <v>0.03</v>
      </c>
      <c r="N820" s="132" t="s">
        <v>17102</v>
      </c>
      <c r="O820" s="187"/>
      <c r="P820" s="187"/>
      <c r="Q820" s="187"/>
      <c r="R820" s="187"/>
      <c r="S820" s="187"/>
      <c r="T820" s="187"/>
    </row>
    <row r="821" spans="1:20" s="186" customFormat="1" ht="13.15" customHeight="1" x14ac:dyDescent="0.2">
      <c r="A821" s="186" t="s">
        <v>1285</v>
      </c>
      <c r="B821" s="132" t="s">
        <v>17068</v>
      </c>
      <c r="C821" s="132">
        <v>56007</v>
      </c>
      <c r="D821" s="132" t="s">
        <v>17132</v>
      </c>
      <c r="E821" s="132" t="s">
        <v>17133</v>
      </c>
      <c r="F821" s="132">
        <v>31000404</v>
      </c>
      <c r="G821" s="132" t="s">
        <v>17960</v>
      </c>
      <c r="H821" s="132" t="s">
        <v>17964</v>
      </c>
      <c r="I821" s="132" t="s">
        <v>14778</v>
      </c>
      <c r="J821" s="132">
        <v>8.9</v>
      </c>
      <c r="K821" s="132">
        <v>0.13</v>
      </c>
      <c r="L821" s="132">
        <v>1.5</v>
      </c>
      <c r="M821" s="132">
        <v>0.03</v>
      </c>
      <c r="N821" s="132" t="s">
        <v>17102</v>
      </c>
      <c r="O821" s="187"/>
      <c r="P821" s="187"/>
      <c r="Q821" s="187"/>
      <c r="R821" s="187"/>
      <c r="S821" s="187"/>
      <c r="T821" s="187"/>
    </row>
    <row r="822" spans="1:20" s="186" customFormat="1" ht="13.15" customHeight="1" x14ac:dyDescent="0.2">
      <c r="A822" s="186" t="s">
        <v>1285</v>
      </c>
      <c r="B822" s="132" t="s">
        <v>17068</v>
      </c>
      <c r="C822" s="132">
        <v>56007</v>
      </c>
      <c r="D822" s="132" t="s">
        <v>17132</v>
      </c>
      <c r="E822" s="132" t="s">
        <v>17133</v>
      </c>
      <c r="F822" s="132">
        <v>31000404</v>
      </c>
      <c r="G822" s="132" t="s">
        <v>17960</v>
      </c>
      <c r="H822" s="132" t="s">
        <v>17965</v>
      </c>
      <c r="I822" s="132" t="s">
        <v>14778</v>
      </c>
      <c r="J822" s="132">
        <v>8.9</v>
      </c>
      <c r="K822" s="132">
        <v>0.13</v>
      </c>
      <c r="L822" s="132">
        <v>1.5</v>
      </c>
      <c r="M822" s="132">
        <v>0.03</v>
      </c>
      <c r="N822" s="132" t="s">
        <v>17102</v>
      </c>
      <c r="O822" s="187"/>
      <c r="P822" s="187"/>
      <c r="Q822" s="187"/>
      <c r="R822" s="187"/>
      <c r="S822" s="187"/>
      <c r="T822" s="187"/>
    </row>
    <row r="823" spans="1:20" s="186" customFormat="1" ht="13.15" customHeight="1" x14ac:dyDescent="0.2">
      <c r="A823" s="186" t="s">
        <v>1285</v>
      </c>
      <c r="B823" s="132" t="s">
        <v>17068</v>
      </c>
      <c r="C823" s="132">
        <v>56007</v>
      </c>
      <c r="D823" s="132" t="s">
        <v>17132</v>
      </c>
      <c r="E823" s="132" t="s">
        <v>17133</v>
      </c>
      <c r="F823" s="132">
        <v>31000404</v>
      </c>
      <c r="G823" s="132" t="s">
        <v>17960</v>
      </c>
      <c r="H823" s="132" t="s">
        <v>17966</v>
      </c>
      <c r="I823" s="132" t="s">
        <v>14778</v>
      </c>
      <c r="J823" s="132">
        <v>19.899999999999999</v>
      </c>
      <c r="K823" s="132">
        <v>0.28000000000000003</v>
      </c>
      <c r="L823" s="132">
        <v>3.5</v>
      </c>
      <c r="M823" s="132">
        <v>0.06</v>
      </c>
      <c r="N823" s="132" t="s">
        <v>17102</v>
      </c>
      <c r="O823" s="187"/>
      <c r="P823" s="187"/>
      <c r="Q823" s="187"/>
      <c r="R823" s="187"/>
      <c r="S823" s="187"/>
      <c r="T823" s="187"/>
    </row>
    <row r="824" spans="1:20" s="186" customFormat="1" ht="13.15" customHeight="1" x14ac:dyDescent="0.2">
      <c r="A824" s="186" t="s">
        <v>1285</v>
      </c>
      <c r="B824" s="132" t="s">
        <v>17068</v>
      </c>
      <c r="C824" s="132">
        <v>56007</v>
      </c>
      <c r="D824" s="132" t="s">
        <v>17132</v>
      </c>
      <c r="E824" s="132" t="s">
        <v>17133</v>
      </c>
      <c r="F824" s="132">
        <v>31000209</v>
      </c>
      <c r="G824" s="132" t="s">
        <v>17960</v>
      </c>
      <c r="H824" s="132" t="s">
        <v>17967</v>
      </c>
      <c r="I824" s="132" t="s">
        <v>7791</v>
      </c>
      <c r="J824" s="132">
        <v>8.3000000000000007</v>
      </c>
      <c r="K824" s="132">
        <v>0.12</v>
      </c>
      <c r="L824" s="132">
        <v>0.9</v>
      </c>
      <c r="M824" s="132">
        <v>28</v>
      </c>
      <c r="N824" s="132" t="s">
        <v>17102</v>
      </c>
      <c r="O824" s="187"/>
      <c r="P824" s="187"/>
      <c r="Q824" s="187"/>
      <c r="R824" s="187"/>
      <c r="S824" s="187"/>
      <c r="T824" s="187"/>
    </row>
    <row r="825" spans="1:20" s="186" customFormat="1" ht="13.15" customHeight="1" x14ac:dyDescent="0.2">
      <c r="A825" s="186" t="s">
        <v>1285</v>
      </c>
      <c r="B825" s="132" t="s">
        <v>17068</v>
      </c>
      <c r="C825" s="132">
        <v>56007</v>
      </c>
      <c r="D825" s="132" t="s">
        <v>17132</v>
      </c>
      <c r="E825" s="132" t="s">
        <v>17133</v>
      </c>
      <c r="F825" s="132">
        <v>31000404</v>
      </c>
      <c r="G825" s="132" t="s">
        <v>17960</v>
      </c>
      <c r="H825" s="132" t="s">
        <v>17968</v>
      </c>
      <c r="I825" s="132" t="s">
        <v>14778</v>
      </c>
      <c r="J825" s="132">
        <v>1.4</v>
      </c>
      <c r="K825" s="132">
        <v>0.03</v>
      </c>
      <c r="L825" s="132">
        <v>0.2</v>
      </c>
      <c r="M825" s="132" t="s">
        <v>17102</v>
      </c>
      <c r="N825" s="132" t="s">
        <v>17102</v>
      </c>
      <c r="O825" s="187"/>
      <c r="P825" s="187"/>
      <c r="Q825" s="187"/>
      <c r="R825" s="187"/>
      <c r="S825" s="187"/>
      <c r="T825" s="187"/>
    </row>
    <row r="826" spans="1:20" s="186" customFormat="1" ht="13.15" customHeight="1" x14ac:dyDescent="0.2">
      <c r="A826" s="186" t="s">
        <v>1285</v>
      </c>
      <c r="B826" s="132" t="s">
        <v>17068</v>
      </c>
      <c r="C826" s="132">
        <v>56007</v>
      </c>
      <c r="D826" s="132" t="s">
        <v>17132</v>
      </c>
      <c r="E826" s="132" t="s">
        <v>17133</v>
      </c>
      <c r="F826" s="132">
        <v>31000404</v>
      </c>
      <c r="G826" s="132" t="s">
        <v>17960</v>
      </c>
      <c r="H826" s="132" t="s">
        <v>17969</v>
      </c>
      <c r="I826" s="132" t="s">
        <v>14778</v>
      </c>
      <c r="J826" s="132">
        <v>3.7</v>
      </c>
      <c r="K826" s="132">
        <v>7.0000000000000007E-2</v>
      </c>
      <c r="L826" s="132">
        <v>0.4</v>
      </c>
      <c r="M826" s="132">
        <v>0.01</v>
      </c>
      <c r="N826" s="132" t="s">
        <v>17102</v>
      </c>
      <c r="O826" s="187"/>
      <c r="P826" s="187"/>
      <c r="Q826" s="187"/>
      <c r="R826" s="187"/>
      <c r="S826" s="187"/>
      <c r="T826" s="187"/>
    </row>
    <row r="827" spans="1:20" s="186" customFormat="1" ht="13.15" customHeight="1" x14ac:dyDescent="0.2">
      <c r="A827" s="186" t="s">
        <v>1285</v>
      </c>
      <c r="B827" s="132" t="s">
        <v>17068</v>
      </c>
      <c r="C827" s="132">
        <v>56007</v>
      </c>
      <c r="D827" s="132" t="s">
        <v>17132</v>
      </c>
      <c r="E827" s="132" t="s">
        <v>17133</v>
      </c>
      <c r="F827" s="132">
        <v>31000228</v>
      </c>
      <c r="G827" s="132" t="s">
        <v>17970</v>
      </c>
      <c r="H827" s="132" t="s">
        <v>17971</v>
      </c>
      <c r="I827" s="132" t="s">
        <v>15125</v>
      </c>
      <c r="J827" s="132">
        <v>0.3</v>
      </c>
      <c r="K827" s="132">
        <v>0</v>
      </c>
      <c r="L827" s="132">
        <v>0.3</v>
      </c>
      <c r="M827" s="132" t="s">
        <v>17102</v>
      </c>
      <c r="N827" s="132" t="s">
        <v>17102</v>
      </c>
      <c r="O827" s="187"/>
      <c r="P827" s="187"/>
      <c r="Q827" s="187"/>
      <c r="R827" s="187"/>
      <c r="S827" s="187"/>
      <c r="T827" s="187"/>
    </row>
    <row r="828" spans="1:20" s="186" customFormat="1" ht="13.15" customHeight="1" x14ac:dyDescent="0.2">
      <c r="A828" s="186" t="s">
        <v>1285</v>
      </c>
      <c r="B828" s="132" t="s">
        <v>17068</v>
      </c>
      <c r="C828" s="132">
        <v>56007</v>
      </c>
      <c r="D828" s="132" t="s">
        <v>17132</v>
      </c>
      <c r="E828" s="132" t="s">
        <v>17133</v>
      </c>
      <c r="F828" s="132">
        <v>31000227</v>
      </c>
      <c r="G828" s="132" t="s">
        <v>17970</v>
      </c>
      <c r="H828" s="132" t="s">
        <v>17972</v>
      </c>
      <c r="I828" s="132" t="s">
        <v>15125</v>
      </c>
      <c r="J828" s="132">
        <v>0</v>
      </c>
      <c r="K828" s="132">
        <v>0.5</v>
      </c>
      <c r="L828" s="132">
        <v>0</v>
      </c>
      <c r="M828" s="132" t="s">
        <v>17102</v>
      </c>
      <c r="N828" s="132" t="s">
        <v>17102</v>
      </c>
      <c r="O828" s="187"/>
      <c r="P828" s="187"/>
      <c r="Q828" s="187"/>
      <c r="R828" s="187"/>
      <c r="S828" s="187"/>
      <c r="T828" s="187"/>
    </row>
    <row r="829" spans="1:20" s="186" customFormat="1" ht="13.15" customHeight="1" x14ac:dyDescent="0.2">
      <c r="A829" s="186" t="s">
        <v>1285</v>
      </c>
      <c r="B829" s="132" t="s">
        <v>17068</v>
      </c>
      <c r="C829" s="132">
        <v>56007</v>
      </c>
      <c r="D829" s="132" t="s">
        <v>17132</v>
      </c>
      <c r="E829" s="132" t="s">
        <v>17133</v>
      </c>
      <c r="F829" s="132">
        <v>31000220</v>
      </c>
      <c r="G829" s="132" t="s">
        <v>17973</v>
      </c>
      <c r="H829" s="132" t="s">
        <v>17655</v>
      </c>
      <c r="I829" s="132" t="s">
        <v>12116</v>
      </c>
      <c r="J829" s="132">
        <v>0</v>
      </c>
      <c r="K829" s="132">
        <v>1.5</v>
      </c>
      <c r="L829" s="132">
        <v>0</v>
      </c>
      <c r="M829" s="132" t="s">
        <v>17102</v>
      </c>
      <c r="N829" s="132" t="s">
        <v>17102</v>
      </c>
      <c r="O829" s="187"/>
      <c r="P829" s="187"/>
      <c r="Q829" s="187"/>
      <c r="R829" s="187"/>
      <c r="S829" s="187"/>
      <c r="T829" s="187"/>
    </row>
    <row r="830" spans="1:20" s="186" customFormat="1" ht="13.15" customHeight="1" x14ac:dyDescent="0.2">
      <c r="A830" s="186" t="s">
        <v>1285</v>
      </c>
      <c r="B830" s="132" t="s">
        <v>17068</v>
      </c>
      <c r="C830" s="132">
        <v>56007</v>
      </c>
      <c r="D830" s="132" t="s">
        <v>17132</v>
      </c>
      <c r="E830" s="132" t="s">
        <v>17133</v>
      </c>
      <c r="F830" s="132">
        <v>31000228</v>
      </c>
      <c r="G830" s="132" t="s">
        <v>17973</v>
      </c>
      <c r="H830" s="132" t="s">
        <v>17974</v>
      </c>
      <c r="I830" s="132" t="s">
        <v>15125</v>
      </c>
      <c r="J830" s="132">
        <v>0.3</v>
      </c>
      <c r="K830" s="132">
        <v>0</v>
      </c>
      <c r="L830" s="132">
        <v>0.1</v>
      </c>
      <c r="M830" s="132" t="s">
        <v>17102</v>
      </c>
      <c r="N830" s="132" t="s">
        <v>17102</v>
      </c>
      <c r="O830" s="187"/>
      <c r="P830" s="187"/>
      <c r="Q830" s="187"/>
      <c r="R830" s="187"/>
      <c r="S830" s="187"/>
      <c r="T830" s="187"/>
    </row>
    <row r="831" spans="1:20" s="186" customFormat="1" ht="13.15" customHeight="1" x14ac:dyDescent="0.2">
      <c r="A831" s="186" t="s">
        <v>1285</v>
      </c>
      <c r="B831" s="132" t="s">
        <v>17068</v>
      </c>
      <c r="C831" s="132">
        <v>56007</v>
      </c>
      <c r="D831" s="132" t="s">
        <v>17132</v>
      </c>
      <c r="E831" s="132" t="s">
        <v>17133</v>
      </c>
      <c r="F831" s="132">
        <v>40400312</v>
      </c>
      <c r="G831" s="132" t="s">
        <v>17973</v>
      </c>
      <c r="H831" s="132" t="s">
        <v>17975</v>
      </c>
      <c r="I831" s="132" t="s">
        <v>16771</v>
      </c>
      <c r="J831" s="132">
        <v>6.1</v>
      </c>
      <c r="K831" s="132">
        <v>23.4</v>
      </c>
      <c r="L831" s="132">
        <v>1.5</v>
      </c>
      <c r="M831" s="132" t="s">
        <v>17102</v>
      </c>
      <c r="N831" s="132" t="s">
        <v>17102</v>
      </c>
      <c r="O831" s="187"/>
      <c r="P831" s="187"/>
      <c r="Q831" s="187"/>
      <c r="R831" s="187"/>
      <c r="S831" s="187"/>
      <c r="T831" s="187"/>
    </row>
    <row r="832" spans="1:20" s="186" customFormat="1" ht="13.15" customHeight="1" x14ac:dyDescent="0.2">
      <c r="A832" s="186" t="s">
        <v>1285</v>
      </c>
      <c r="B832" s="132" t="s">
        <v>17068</v>
      </c>
      <c r="C832" s="132">
        <v>56007</v>
      </c>
      <c r="D832" s="132" t="s">
        <v>17132</v>
      </c>
      <c r="E832" s="132" t="s">
        <v>17133</v>
      </c>
      <c r="F832" s="132">
        <v>31000302</v>
      </c>
      <c r="G832" s="132" t="s">
        <v>17181</v>
      </c>
      <c r="H832" s="132" t="s">
        <v>17250</v>
      </c>
      <c r="I832" s="132" t="s">
        <v>15125</v>
      </c>
      <c r="J832" s="132">
        <v>0.2</v>
      </c>
      <c r="K832" s="132">
        <v>4.5</v>
      </c>
      <c r="L832" s="132">
        <v>0.2</v>
      </c>
      <c r="M832" s="132" t="s">
        <v>17102</v>
      </c>
      <c r="N832" s="132" t="s">
        <v>17102</v>
      </c>
      <c r="O832" s="187"/>
      <c r="P832" s="187"/>
      <c r="Q832" s="187"/>
      <c r="R832" s="187"/>
      <c r="S832" s="187"/>
      <c r="T832" s="187"/>
    </row>
    <row r="833" spans="1:20" s="186" customFormat="1" ht="13.15" customHeight="1" x14ac:dyDescent="0.2">
      <c r="A833" s="186" t="s">
        <v>1285</v>
      </c>
      <c r="B833" s="132" t="s">
        <v>17068</v>
      </c>
      <c r="C833" s="132">
        <v>56007</v>
      </c>
      <c r="D833" s="132" t="s">
        <v>17132</v>
      </c>
      <c r="E833" s="132" t="s">
        <v>17133</v>
      </c>
      <c r="F833" s="132">
        <v>31000299</v>
      </c>
      <c r="G833" s="132" t="s">
        <v>17181</v>
      </c>
      <c r="H833" s="132" t="s">
        <v>17976</v>
      </c>
      <c r="I833" s="132" t="s">
        <v>7791</v>
      </c>
      <c r="J833" s="132">
        <v>0.2</v>
      </c>
      <c r="K833" s="132">
        <v>0.4</v>
      </c>
      <c r="L833" s="132">
        <v>0.1</v>
      </c>
      <c r="M833" s="132" t="s">
        <v>17102</v>
      </c>
      <c r="N833" s="132" t="s">
        <v>17102</v>
      </c>
      <c r="O833" s="187"/>
      <c r="P833" s="187"/>
      <c r="Q833" s="187"/>
      <c r="R833" s="187"/>
      <c r="S833" s="187"/>
      <c r="T833" s="187"/>
    </row>
    <row r="834" spans="1:20" s="186" customFormat="1" ht="13.15" customHeight="1" x14ac:dyDescent="0.2">
      <c r="A834" s="186" t="s">
        <v>1285</v>
      </c>
      <c r="B834" s="132" t="s">
        <v>17068</v>
      </c>
      <c r="C834" s="132">
        <v>56007</v>
      </c>
      <c r="D834" s="132" t="s">
        <v>17132</v>
      </c>
      <c r="E834" s="132" t="s">
        <v>17133</v>
      </c>
      <c r="F834" s="132">
        <v>31000228</v>
      </c>
      <c r="G834" s="132" t="s">
        <v>17977</v>
      </c>
      <c r="H834" s="132" t="s">
        <v>17971</v>
      </c>
      <c r="I834" s="132" t="s">
        <v>15125</v>
      </c>
      <c r="J834" s="132">
        <v>0.2</v>
      </c>
      <c r="K834" s="132">
        <v>0</v>
      </c>
      <c r="L834" s="132">
        <v>0.2</v>
      </c>
      <c r="M834" s="132" t="s">
        <v>17102</v>
      </c>
      <c r="N834" s="132" t="s">
        <v>17102</v>
      </c>
      <c r="O834" s="187"/>
      <c r="P834" s="187"/>
      <c r="Q834" s="187"/>
      <c r="R834" s="187"/>
      <c r="S834" s="187"/>
      <c r="T834" s="187"/>
    </row>
    <row r="835" spans="1:20" s="186" customFormat="1" ht="13.15" customHeight="1" x14ac:dyDescent="0.2">
      <c r="A835" s="186" t="s">
        <v>1285</v>
      </c>
      <c r="B835" s="132" t="s">
        <v>17068</v>
      </c>
      <c r="C835" s="132">
        <v>56007</v>
      </c>
      <c r="D835" s="132" t="s">
        <v>17132</v>
      </c>
      <c r="E835" s="132" t="s">
        <v>17133</v>
      </c>
      <c r="F835" s="132">
        <v>31000227</v>
      </c>
      <c r="G835" s="132" t="s">
        <v>17977</v>
      </c>
      <c r="H835" s="132" t="s">
        <v>17972</v>
      </c>
      <c r="I835" s="132" t="s">
        <v>15125</v>
      </c>
      <c r="J835" s="132">
        <v>0</v>
      </c>
      <c r="K835" s="132">
        <v>0.4</v>
      </c>
      <c r="L835" s="132">
        <v>0</v>
      </c>
      <c r="M835" s="132" t="s">
        <v>17102</v>
      </c>
      <c r="N835" s="132" t="s">
        <v>17102</v>
      </c>
      <c r="O835" s="187"/>
      <c r="P835" s="187"/>
      <c r="Q835" s="187"/>
      <c r="R835" s="187"/>
      <c r="S835" s="187"/>
      <c r="T835" s="187"/>
    </row>
    <row r="836" spans="1:20" s="186" customFormat="1" ht="13.15" customHeight="1" x14ac:dyDescent="0.2">
      <c r="A836" s="186" t="s">
        <v>1285</v>
      </c>
      <c r="B836" s="132" t="s">
        <v>17068</v>
      </c>
      <c r="C836" s="132">
        <v>56007</v>
      </c>
      <c r="D836" s="132" t="s">
        <v>17132</v>
      </c>
      <c r="E836" s="132" t="s">
        <v>17133</v>
      </c>
      <c r="F836" s="132">
        <v>31000220</v>
      </c>
      <c r="G836" s="132" t="s">
        <v>17977</v>
      </c>
      <c r="H836" s="132" t="s">
        <v>15141</v>
      </c>
      <c r="I836" s="132" t="s">
        <v>12116</v>
      </c>
      <c r="J836" s="132">
        <v>0</v>
      </c>
      <c r="K836" s="132">
        <v>0.4</v>
      </c>
      <c r="L836" s="132">
        <v>0</v>
      </c>
      <c r="M836" s="132" t="s">
        <v>17102</v>
      </c>
      <c r="N836" s="132" t="s">
        <v>17102</v>
      </c>
      <c r="O836" s="187"/>
      <c r="P836" s="187"/>
      <c r="Q836" s="187"/>
      <c r="R836" s="187"/>
      <c r="S836" s="187"/>
      <c r="T836" s="187"/>
    </row>
    <row r="837" spans="1:20" s="186" customFormat="1" ht="13.15" customHeight="1" x14ac:dyDescent="0.2">
      <c r="A837" s="186" t="s">
        <v>1285</v>
      </c>
      <c r="B837" s="132" t="s">
        <v>17068</v>
      </c>
      <c r="C837" s="132">
        <v>56007</v>
      </c>
      <c r="D837" s="132" t="s">
        <v>17132</v>
      </c>
      <c r="E837" s="132" t="s">
        <v>17133</v>
      </c>
      <c r="F837" s="132">
        <v>31000220</v>
      </c>
      <c r="G837" s="132" t="s">
        <v>17183</v>
      </c>
      <c r="H837" s="132" t="s">
        <v>15141</v>
      </c>
      <c r="I837" s="132" t="s">
        <v>12116</v>
      </c>
      <c r="J837" s="132">
        <v>0</v>
      </c>
      <c r="K837" s="132">
        <v>2.1999999999999999E-2</v>
      </c>
      <c r="L837" s="132">
        <v>0</v>
      </c>
      <c r="M837" s="132" t="s">
        <v>17102</v>
      </c>
      <c r="N837" s="132" t="s">
        <v>17102</v>
      </c>
      <c r="O837" s="187"/>
      <c r="P837" s="187"/>
      <c r="Q837" s="187"/>
      <c r="R837" s="187"/>
      <c r="S837" s="187"/>
      <c r="T837" s="187"/>
    </row>
    <row r="838" spans="1:20" s="186" customFormat="1" ht="13.15" customHeight="1" x14ac:dyDescent="0.2">
      <c r="A838" s="186" t="s">
        <v>1285</v>
      </c>
      <c r="B838" s="132" t="s">
        <v>17068</v>
      </c>
      <c r="C838" s="132">
        <v>56007</v>
      </c>
      <c r="D838" s="132" t="s">
        <v>17132</v>
      </c>
      <c r="E838" s="132" t="s">
        <v>17133</v>
      </c>
      <c r="F838" s="132">
        <v>31000302</v>
      </c>
      <c r="G838" s="132" t="s">
        <v>17183</v>
      </c>
      <c r="H838" s="132" t="s">
        <v>17978</v>
      </c>
      <c r="I838" s="132" t="s">
        <v>15125</v>
      </c>
      <c r="J838" s="132">
        <v>0</v>
      </c>
      <c r="K838" s="132">
        <v>0</v>
      </c>
      <c r="L838" s="132">
        <v>0</v>
      </c>
      <c r="M838" s="132" t="s">
        <v>17102</v>
      </c>
      <c r="N838" s="132" t="s">
        <v>17102</v>
      </c>
      <c r="O838" s="187"/>
      <c r="P838" s="187"/>
      <c r="Q838" s="187"/>
      <c r="R838" s="187"/>
      <c r="S838" s="187"/>
      <c r="T838" s="187"/>
    </row>
    <row r="839" spans="1:20" s="186" customFormat="1" ht="13.15" customHeight="1" x14ac:dyDescent="0.2">
      <c r="A839" s="186" t="s">
        <v>1285</v>
      </c>
      <c r="B839" s="132" t="s">
        <v>17068</v>
      </c>
      <c r="C839" s="132">
        <v>56007</v>
      </c>
      <c r="D839" s="132" t="s">
        <v>17132</v>
      </c>
      <c r="E839" s="132" t="s">
        <v>17133</v>
      </c>
      <c r="F839" s="132">
        <v>31000301</v>
      </c>
      <c r="G839" s="132" t="s">
        <v>17183</v>
      </c>
      <c r="H839" s="132" t="s">
        <v>17979</v>
      </c>
      <c r="I839" s="132" t="s">
        <v>15125</v>
      </c>
      <c r="J839" s="132">
        <v>0</v>
      </c>
      <c r="K839" s="132">
        <v>17.2</v>
      </c>
      <c r="L839" s="132">
        <v>0</v>
      </c>
      <c r="M839" s="132" t="s">
        <v>17102</v>
      </c>
      <c r="N839" s="132" t="s">
        <v>17102</v>
      </c>
      <c r="O839" s="187"/>
      <c r="P839" s="187"/>
      <c r="Q839" s="187"/>
      <c r="R839" s="187"/>
      <c r="S839" s="187"/>
      <c r="T839" s="187"/>
    </row>
    <row r="840" spans="1:20" s="186" customFormat="1" ht="13.15" customHeight="1" x14ac:dyDescent="0.2">
      <c r="A840" s="186" t="s">
        <v>1285</v>
      </c>
      <c r="B840" s="132" t="s">
        <v>17068</v>
      </c>
      <c r="C840" s="132">
        <v>56007</v>
      </c>
      <c r="D840" s="132" t="s">
        <v>17132</v>
      </c>
      <c r="E840" s="132" t="s">
        <v>17133</v>
      </c>
      <c r="F840" s="132">
        <v>31000301</v>
      </c>
      <c r="G840" s="132" t="s">
        <v>17183</v>
      </c>
      <c r="H840" s="132" t="s">
        <v>17979</v>
      </c>
      <c r="I840" s="132" t="s">
        <v>15125</v>
      </c>
      <c r="J840" s="132">
        <v>0</v>
      </c>
      <c r="K840" s="132">
        <v>0</v>
      </c>
      <c r="L840" s="132">
        <v>0</v>
      </c>
      <c r="M840" s="132" t="s">
        <v>17102</v>
      </c>
      <c r="N840" s="132" t="s">
        <v>17102</v>
      </c>
      <c r="O840" s="187"/>
      <c r="P840" s="187"/>
      <c r="Q840" s="187"/>
      <c r="R840" s="187"/>
      <c r="S840" s="187"/>
      <c r="T840" s="187"/>
    </row>
    <row r="841" spans="1:20" s="186" customFormat="1" ht="13.15" customHeight="1" x14ac:dyDescent="0.2">
      <c r="A841" s="186" t="s">
        <v>1285</v>
      </c>
      <c r="B841" s="132" t="s">
        <v>17068</v>
      </c>
      <c r="C841" s="132">
        <v>56007</v>
      </c>
      <c r="D841" s="132" t="s">
        <v>17132</v>
      </c>
      <c r="E841" s="132" t="s">
        <v>17133</v>
      </c>
      <c r="F841" s="132">
        <v>31000404</v>
      </c>
      <c r="G841" s="132" t="s">
        <v>17183</v>
      </c>
      <c r="H841" s="132" t="s">
        <v>17980</v>
      </c>
      <c r="I841" s="132" t="s">
        <v>14778</v>
      </c>
      <c r="J841" s="132">
        <v>1.35</v>
      </c>
      <c r="K841" s="132">
        <v>0.06</v>
      </c>
      <c r="L841" s="132">
        <v>0.3</v>
      </c>
      <c r="M841" s="132" t="s">
        <v>17102</v>
      </c>
      <c r="N841" s="132" t="s">
        <v>17102</v>
      </c>
      <c r="O841" s="187"/>
      <c r="P841" s="187"/>
      <c r="Q841" s="187"/>
      <c r="R841" s="187"/>
      <c r="S841" s="187"/>
      <c r="T841" s="187"/>
    </row>
    <row r="842" spans="1:20" s="186" customFormat="1" ht="13.15" customHeight="1" x14ac:dyDescent="0.2">
      <c r="A842" s="186" t="s">
        <v>1285</v>
      </c>
      <c r="B842" s="132" t="s">
        <v>17068</v>
      </c>
      <c r="C842" s="132">
        <v>56007</v>
      </c>
      <c r="D842" s="132" t="s">
        <v>17132</v>
      </c>
      <c r="E842" s="132" t="s">
        <v>17133</v>
      </c>
      <c r="F842" s="132">
        <v>31000302</v>
      </c>
      <c r="G842" s="132" t="s">
        <v>17183</v>
      </c>
      <c r="H842" s="132" t="s">
        <v>17978</v>
      </c>
      <c r="I842" s="132" t="s">
        <v>15125</v>
      </c>
      <c r="J842" s="132">
        <v>0</v>
      </c>
      <c r="K842" s="132">
        <v>0</v>
      </c>
      <c r="L842" s="132">
        <v>0</v>
      </c>
      <c r="M842" s="132" t="s">
        <v>17102</v>
      </c>
      <c r="N842" s="132" t="s">
        <v>17102</v>
      </c>
      <c r="O842" s="187"/>
      <c r="P842" s="187"/>
      <c r="Q842" s="187"/>
      <c r="R842" s="187"/>
      <c r="S842" s="187"/>
      <c r="T842" s="187"/>
    </row>
    <row r="843" spans="1:20" s="186" customFormat="1" ht="13.15" customHeight="1" x14ac:dyDescent="0.2">
      <c r="A843" s="186" t="s">
        <v>1285</v>
      </c>
      <c r="B843" s="132" t="s">
        <v>17068</v>
      </c>
      <c r="C843" s="132">
        <v>56007</v>
      </c>
      <c r="D843" s="132" t="s">
        <v>17132</v>
      </c>
      <c r="E843" s="132" t="s">
        <v>17133</v>
      </c>
      <c r="F843" s="132">
        <v>31000404</v>
      </c>
      <c r="G843" s="132" t="s">
        <v>17183</v>
      </c>
      <c r="H843" s="132" t="s">
        <v>17980</v>
      </c>
      <c r="I843" s="132" t="s">
        <v>14778</v>
      </c>
      <c r="J843" s="132">
        <v>0</v>
      </c>
      <c r="K843" s="132">
        <v>0</v>
      </c>
      <c r="L843" s="132">
        <v>0</v>
      </c>
      <c r="M843" s="132" t="s">
        <v>17102</v>
      </c>
      <c r="N843" s="132" t="s">
        <v>17102</v>
      </c>
      <c r="O843" s="187"/>
      <c r="P843" s="187"/>
      <c r="Q843" s="187"/>
      <c r="R843" s="187"/>
      <c r="S843" s="187"/>
      <c r="T843" s="187"/>
    </row>
    <row r="844" spans="1:20" s="186" customFormat="1" ht="13.15" customHeight="1" x14ac:dyDescent="0.2">
      <c r="A844" s="186" t="s">
        <v>1285</v>
      </c>
      <c r="B844" s="132" t="s">
        <v>17068</v>
      </c>
      <c r="C844" s="132">
        <v>56007</v>
      </c>
      <c r="D844" s="132" t="s">
        <v>17132</v>
      </c>
      <c r="E844" s="132" t="s">
        <v>17133</v>
      </c>
      <c r="F844" s="132">
        <v>31000220</v>
      </c>
      <c r="G844" s="132" t="s">
        <v>17183</v>
      </c>
      <c r="H844" s="132" t="s">
        <v>17981</v>
      </c>
      <c r="I844" s="132" t="s">
        <v>12116</v>
      </c>
      <c r="J844" s="132">
        <v>0</v>
      </c>
      <c r="K844" s="132">
        <v>0.34</v>
      </c>
      <c r="L844" s="132">
        <v>0</v>
      </c>
      <c r="M844" s="132" t="s">
        <v>17102</v>
      </c>
      <c r="N844" s="132" t="s">
        <v>17102</v>
      </c>
      <c r="O844" s="187"/>
      <c r="P844" s="187"/>
      <c r="Q844" s="187"/>
      <c r="R844" s="187"/>
      <c r="S844" s="187"/>
      <c r="T844" s="187"/>
    </row>
    <row r="845" spans="1:20" s="186" customFormat="1" ht="13.15" customHeight="1" x14ac:dyDescent="0.2">
      <c r="A845" s="186" t="s">
        <v>1285</v>
      </c>
      <c r="B845" s="132" t="s">
        <v>17068</v>
      </c>
      <c r="C845" s="132">
        <v>56007</v>
      </c>
      <c r="D845" s="132" t="s">
        <v>17132</v>
      </c>
      <c r="E845" s="132" t="s">
        <v>17133</v>
      </c>
      <c r="F845" s="132">
        <v>31000299</v>
      </c>
      <c r="G845" s="132" t="s">
        <v>17183</v>
      </c>
      <c r="H845" s="132" t="s">
        <v>17982</v>
      </c>
      <c r="I845" s="132" t="s">
        <v>7791</v>
      </c>
      <c r="J845" s="132">
        <v>0</v>
      </c>
      <c r="K845" s="132">
        <v>0.34</v>
      </c>
      <c r="L845" s="132">
        <v>0</v>
      </c>
      <c r="M845" s="132" t="s">
        <v>17102</v>
      </c>
      <c r="N845" s="132" t="s">
        <v>17102</v>
      </c>
      <c r="O845" s="187"/>
      <c r="P845" s="187"/>
      <c r="Q845" s="187"/>
      <c r="R845" s="187"/>
      <c r="S845" s="187"/>
      <c r="T845" s="187"/>
    </row>
    <row r="846" spans="1:20" s="186" customFormat="1" ht="13.15" customHeight="1" x14ac:dyDescent="0.2">
      <c r="A846" s="186" t="s">
        <v>1285</v>
      </c>
      <c r="B846" s="132" t="s">
        <v>17068</v>
      </c>
      <c r="C846" s="132">
        <v>56007</v>
      </c>
      <c r="D846" s="132" t="s">
        <v>17132</v>
      </c>
      <c r="E846" s="132" t="s">
        <v>17133</v>
      </c>
      <c r="F846" s="132">
        <v>31000228</v>
      </c>
      <c r="G846" s="132" t="s">
        <v>17185</v>
      </c>
      <c r="H846" s="132" t="s">
        <v>17971</v>
      </c>
      <c r="I846" s="132" t="s">
        <v>15125</v>
      </c>
      <c r="J846" s="132">
        <v>0.20899999999999999</v>
      </c>
      <c r="K846" s="132">
        <v>0</v>
      </c>
      <c r="L846" s="132">
        <v>0.20899999999999999</v>
      </c>
      <c r="M846" s="132" t="s">
        <v>17102</v>
      </c>
      <c r="N846" s="132" t="s">
        <v>17102</v>
      </c>
      <c r="O846" s="187"/>
      <c r="P846" s="187"/>
      <c r="Q846" s="187"/>
      <c r="R846" s="187"/>
      <c r="S846" s="187"/>
      <c r="T846" s="187"/>
    </row>
    <row r="847" spans="1:20" s="186" customFormat="1" ht="13.15" customHeight="1" x14ac:dyDescent="0.2">
      <c r="A847" s="186" t="s">
        <v>1285</v>
      </c>
      <c r="B847" s="132" t="s">
        <v>17068</v>
      </c>
      <c r="C847" s="132">
        <v>56007</v>
      </c>
      <c r="D847" s="132" t="s">
        <v>17132</v>
      </c>
      <c r="E847" s="132" t="s">
        <v>17133</v>
      </c>
      <c r="F847" s="132">
        <v>31000404</v>
      </c>
      <c r="G847" s="132" t="s">
        <v>17185</v>
      </c>
      <c r="H847" s="132" t="s">
        <v>17764</v>
      </c>
      <c r="I847" s="132" t="s">
        <v>14778</v>
      </c>
      <c r="J847" s="132">
        <v>0.104</v>
      </c>
      <c r="K847" s="132">
        <v>0</v>
      </c>
      <c r="L847" s="132">
        <v>0</v>
      </c>
      <c r="M847" s="132" t="s">
        <v>17102</v>
      </c>
      <c r="N847" s="132" t="s">
        <v>17102</v>
      </c>
      <c r="O847" s="187"/>
      <c r="P847" s="187"/>
      <c r="Q847" s="187"/>
      <c r="R847" s="187"/>
      <c r="S847" s="187"/>
      <c r="T847" s="187"/>
    </row>
    <row r="848" spans="1:20" s="186" customFormat="1" ht="13.15" customHeight="1" x14ac:dyDescent="0.2">
      <c r="A848" s="186" t="s">
        <v>1285</v>
      </c>
      <c r="B848" s="132" t="s">
        <v>17068</v>
      </c>
      <c r="C848" s="132">
        <v>56007</v>
      </c>
      <c r="D848" s="132" t="s">
        <v>17132</v>
      </c>
      <c r="E848" s="132" t="s">
        <v>17133</v>
      </c>
      <c r="F848" s="132">
        <v>31000205</v>
      </c>
      <c r="G848" s="132" t="s">
        <v>17185</v>
      </c>
      <c r="H848" s="132" t="s">
        <v>17599</v>
      </c>
      <c r="I848" s="132" t="s">
        <v>16289</v>
      </c>
      <c r="J848" s="132">
        <v>0.1</v>
      </c>
      <c r="K848" s="132">
        <v>9.4</v>
      </c>
      <c r="L848" s="132">
        <v>0.1</v>
      </c>
      <c r="M848" s="132" t="s">
        <v>17102</v>
      </c>
      <c r="N848" s="132" t="s">
        <v>17102</v>
      </c>
      <c r="O848" s="187"/>
      <c r="P848" s="187"/>
      <c r="Q848" s="187"/>
      <c r="R848" s="187"/>
      <c r="S848" s="187"/>
      <c r="T848" s="187"/>
    </row>
    <row r="849" spans="1:20" s="186" customFormat="1" ht="13.15" customHeight="1" x14ac:dyDescent="0.2">
      <c r="A849" s="186" t="s">
        <v>1285</v>
      </c>
      <c r="B849" s="132" t="s">
        <v>17068</v>
      </c>
      <c r="C849" s="132">
        <v>56007</v>
      </c>
      <c r="D849" s="132" t="s">
        <v>17132</v>
      </c>
      <c r="E849" s="132" t="s">
        <v>17133</v>
      </c>
      <c r="F849" s="132">
        <v>31000227</v>
      </c>
      <c r="G849" s="132" t="s">
        <v>17983</v>
      </c>
      <c r="H849" s="132" t="s">
        <v>17972</v>
      </c>
      <c r="I849" s="132" t="s">
        <v>15125</v>
      </c>
      <c r="J849" s="132">
        <v>0</v>
      </c>
      <c r="K849" s="132">
        <v>3.7</v>
      </c>
      <c r="L849" s="132">
        <v>0</v>
      </c>
      <c r="M849" s="132" t="s">
        <v>17102</v>
      </c>
      <c r="N849" s="132" t="s">
        <v>17102</v>
      </c>
      <c r="O849" s="187"/>
      <c r="P849" s="187"/>
      <c r="Q849" s="187"/>
      <c r="R849" s="187"/>
      <c r="S849" s="187"/>
      <c r="T849" s="187"/>
    </row>
    <row r="850" spans="1:20" s="186" customFormat="1" ht="13.15" customHeight="1" x14ac:dyDescent="0.2">
      <c r="A850" s="186" t="s">
        <v>1285</v>
      </c>
      <c r="B850" s="132" t="s">
        <v>17068</v>
      </c>
      <c r="C850" s="132">
        <v>56007</v>
      </c>
      <c r="D850" s="132" t="s">
        <v>17132</v>
      </c>
      <c r="E850" s="132" t="s">
        <v>17133</v>
      </c>
      <c r="F850" s="132">
        <v>31000228</v>
      </c>
      <c r="G850" s="132" t="s">
        <v>17983</v>
      </c>
      <c r="H850" s="132" t="s">
        <v>17971</v>
      </c>
      <c r="I850" s="132" t="s">
        <v>15125</v>
      </c>
      <c r="J850" s="132">
        <v>0.1</v>
      </c>
      <c r="K850" s="132">
        <v>0.1</v>
      </c>
      <c r="L850" s="132">
        <v>0.1</v>
      </c>
      <c r="M850" s="132" t="s">
        <v>17102</v>
      </c>
      <c r="N850" s="132" t="s">
        <v>17102</v>
      </c>
      <c r="O850" s="187"/>
      <c r="P850" s="187"/>
      <c r="Q850" s="187"/>
      <c r="R850" s="187"/>
      <c r="S850" s="187"/>
      <c r="T850" s="187"/>
    </row>
    <row r="851" spans="1:20" s="186" customFormat="1" ht="13.15" customHeight="1" x14ac:dyDescent="0.2">
      <c r="A851" s="186" t="s">
        <v>1285</v>
      </c>
      <c r="B851" s="132" t="s">
        <v>17068</v>
      </c>
      <c r="C851" s="132">
        <v>56007</v>
      </c>
      <c r="D851" s="132" t="s">
        <v>17132</v>
      </c>
      <c r="E851" s="132" t="s">
        <v>17133</v>
      </c>
      <c r="F851" s="132">
        <v>31000220</v>
      </c>
      <c r="G851" s="132" t="s">
        <v>17983</v>
      </c>
      <c r="H851" s="132" t="s">
        <v>17984</v>
      </c>
      <c r="I851" s="132" t="s">
        <v>12116</v>
      </c>
      <c r="J851" s="132">
        <v>0</v>
      </c>
      <c r="K851" s="132">
        <v>0.2</v>
      </c>
      <c r="L851" s="132">
        <v>0</v>
      </c>
      <c r="M851" s="132" t="s">
        <v>17102</v>
      </c>
      <c r="N851" s="132" t="s">
        <v>17102</v>
      </c>
      <c r="O851" s="187"/>
      <c r="P851" s="187"/>
      <c r="Q851" s="187"/>
      <c r="R851" s="187"/>
      <c r="S851" s="187"/>
      <c r="T851" s="187"/>
    </row>
    <row r="852" spans="1:20" s="186" customFormat="1" ht="13.15" customHeight="1" x14ac:dyDescent="0.2">
      <c r="A852" s="186" t="s">
        <v>1285</v>
      </c>
      <c r="B852" s="132" t="s">
        <v>17068</v>
      </c>
      <c r="C852" s="132">
        <v>56007</v>
      </c>
      <c r="D852" s="132" t="s">
        <v>17132</v>
      </c>
      <c r="E852" s="132" t="s">
        <v>17133</v>
      </c>
      <c r="F852" s="132">
        <v>31000220</v>
      </c>
      <c r="G852" s="132" t="s">
        <v>17983</v>
      </c>
      <c r="H852" s="132" t="s">
        <v>17985</v>
      </c>
      <c r="I852" s="132" t="s">
        <v>12116</v>
      </c>
      <c r="J852" s="132">
        <v>0</v>
      </c>
      <c r="K852" s="132">
        <v>0.3</v>
      </c>
      <c r="L852" s="132">
        <v>0</v>
      </c>
      <c r="M852" s="132" t="s">
        <v>17102</v>
      </c>
      <c r="N852" s="132" t="s">
        <v>17102</v>
      </c>
      <c r="O852" s="187"/>
      <c r="P852" s="187"/>
      <c r="Q852" s="187"/>
      <c r="R852" s="187"/>
      <c r="S852" s="187"/>
      <c r="T852" s="187"/>
    </row>
    <row r="853" spans="1:20" s="186" customFormat="1" ht="13.15" customHeight="1" x14ac:dyDescent="0.2">
      <c r="A853" s="186" t="s">
        <v>1285</v>
      </c>
      <c r="B853" s="132" t="s">
        <v>17068</v>
      </c>
      <c r="C853" s="132">
        <v>56037</v>
      </c>
      <c r="D853" s="132" t="s">
        <v>17092</v>
      </c>
      <c r="E853" s="132" t="s">
        <v>17093</v>
      </c>
      <c r="F853" s="132">
        <v>10201002</v>
      </c>
      <c r="G853" s="132" t="s">
        <v>17986</v>
      </c>
      <c r="H853" s="132" t="s">
        <v>17987</v>
      </c>
      <c r="I853" s="132" t="s">
        <v>14778</v>
      </c>
      <c r="J853" s="132">
        <v>0.438</v>
      </c>
      <c r="K853" s="132">
        <v>0.438</v>
      </c>
      <c r="L853" s="132">
        <v>0.876</v>
      </c>
      <c r="M853" s="132" t="s">
        <v>17102</v>
      </c>
      <c r="N853" s="132" t="s">
        <v>17102</v>
      </c>
      <c r="O853" s="187"/>
      <c r="P853" s="187"/>
      <c r="Q853" s="187"/>
      <c r="R853" s="187"/>
      <c r="S853" s="187"/>
      <c r="T853" s="187"/>
    </row>
    <row r="854" spans="1:20" s="186" customFormat="1" ht="13.15" customHeight="1" x14ac:dyDescent="0.2">
      <c r="A854" s="186" t="s">
        <v>1285</v>
      </c>
      <c r="B854" s="132" t="s">
        <v>17068</v>
      </c>
      <c r="C854" s="132">
        <v>56037</v>
      </c>
      <c r="D854" s="132" t="s">
        <v>17092</v>
      </c>
      <c r="E854" s="132" t="s">
        <v>17093</v>
      </c>
      <c r="F854" s="132">
        <v>10201002</v>
      </c>
      <c r="G854" s="132" t="s">
        <v>17986</v>
      </c>
      <c r="H854" s="132" t="s">
        <v>17988</v>
      </c>
      <c r="I854" s="132" t="s">
        <v>14778</v>
      </c>
      <c r="J854" s="132">
        <v>12.263999999999999</v>
      </c>
      <c r="K854" s="132">
        <v>0.876</v>
      </c>
      <c r="L854" s="132">
        <v>15.768000000000001</v>
      </c>
      <c r="M854" s="132" t="s">
        <v>17102</v>
      </c>
      <c r="N854" s="132" t="s">
        <v>17102</v>
      </c>
      <c r="O854" s="187"/>
      <c r="P854" s="187"/>
      <c r="Q854" s="187"/>
      <c r="R854" s="187"/>
      <c r="S854" s="187"/>
      <c r="T854" s="187"/>
    </row>
    <row r="855" spans="1:20" s="186" customFormat="1" ht="13.15" customHeight="1" x14ac:dyDescent="0.2">
      <c r="A855" s="186" t="s">
        <v>1285</v>
      </c>
      <c r="B855" s="132" t="s">
        <v>17068</v>
      </c>
      <c r="C855" s="132">
        <v>56037</v>
      </c>
      <c r="D855" s="132" t="s">
        <v>17092</v>
      </c>
      <c r="E855" s="132" t="s">
        <v>17093</v>
      </c>
      <c r="F855" s="132">
        <v>31000227</v>
      </c>
      <c r="G855" s="132" t="s">
        <v>17986</v>
      </c>
      <c r="H855" s="132" t="s">
        <v>17989</v>
      </c>
      <c r="I855" s="132" t="s">
        <v>15125</v>
      </c>
      <c r="J855" s="132">
        <v>0.219</v>
      </c>
      <c r="K855" s="132">
        <v>4.3799999999999999E-2</v>
      </c>
      <c r="L855" s="132">
        <v>0.35039999999999999</v>
      </c>
      <c r="M855" s="132" t="s">
        <v>17102</v>
      </c>
      <c r="N855" s="132" t="s">
        <v>17102</v>
      </c>
      <c r="O855" s="187"/>
      <c r="P855" s="187"/>
      <c r="Q855" s="187"/>
      <c r="R855" s="187"/>
      <c r="S855" s="187"/>
      <c r="T855" s="187"/>
    </row>
    <row r="856" spans="1:20" s="186" customFormat="1" ht="13.15" customHeight="1" x14ac:dyDescent="0.2">
      <c r="A856" s="186" t="s">
        <v>1285</v>
      </c>
      <c r="B856" s="132" t="s">
        <v>17068</v>
      </c>
      <c r="C856" s="132">
        <v>56037</v>
      </c>
      <c r="D856" s="132" t="s">
        <v>17092</v>
      </c>
      <c r="E856" s="132" t="s">
        <v>17093</v>
      </c>
      <c r="F856" s="132">
        <v>31000305</v>
      </c>
      <c r="G856" s="132" t="s">
        <v>17986</v>
      </c>
      <c r="H856" s="132" t="s">
        <v>17990</v>
      </c>
      <c r="I856" s="132" t="s">
        <v>17061</v>
      </c>
      <c r="J856" s="132">
        <v>0.876</v>
      </c>
      <c r="K856" s="132">
        <v>8.7599999999999997E-2</v>
      </c>
      <c r="L856" s="132">
        <v>1.3140000000000001</v>
      </c>
      <c r="M856" s="132" t="s">
        <v>17102</v>
      </c>
      <c r="N856" s="132" t="s">
        <v>17102</v>
      </c>
      <c r="O856" s="187"/>
      <c r="P856" s="187"/>
      <c r="Q856" s="187"/>
      <c r="R856" s="187"/>
      <c r="S856" s="187"/>
      <c r="T856" s="187"/>
    </row>
    <row r="857" spans="1:20" s="186" customFormat="1" ht="13.15" customHeight="1" x14ac:dyDescent="0.2">
      <c r="A857" s="186" t="s">
        <v>1285</v>
      </c>
      <c r="B857" s="132" t="s">
        <v>17068</v>
      </c>
      <c r="C857" s="132">
        <v>56037</v>
      </c>
      <c r="D857" s="132" t="s">
        <v>17092</v>
      </c>
      <c r="E857" s="132" t="s">
        <v>17093</v>
      </c>
      <c r="F857" s="132">
        <v>31088811</v>
      </c>
      <c r="G857" s="132" t="s">
        <v>17986</v>
      </c>
      <c r="H857" s="132" t="s">
        <v>17991</v>
      </c>
      <c r="I857" s="132" t="s">
        <v>12116</v>
      </c>
      <c r="J857" s="132">
        <v>0</v>
      </c>
      <c r="K857" s="132">
        <v>1.3140000000000001</v>
      </c>
      <c r="L857" s="132">
        <v>0</v>
      </c>
      <c r="M857" s="132" t="s">
        <v>17102</v>
      </c>
      <c r="N857" s="132" t="s">
        <v>17102</v>
      </c>
      <c r="O857" s="187"/>
      <c r="P857" s="187"/>
      <c r="Q857" s="187"/>
      <c r="R857" s="187"/>
      <c r="S857" s="187"/>
      <c r="T857" s="187"/>
    </row>
    <row r="858" spans="1:20" s="186" customFormat="1" ht="13.15" customHeight="1" x14ac:dyDescent="0.2">
      <c r="A858" s="186" t="s">
        <v>1285</v>
      </c>
      <c r="B858" s="132" t="s">
        <v>17068</v>
      </c>
      <c r="C858" s="132">
        <v>56037</v>
      </c>
      <c r="D858" s="132" t="s">
        <v>17092</v>
      </c>
      <c r="E858" s="132" t="s">
        <v>17093</v>
      </c>
      <c r="F858" s="132">
        <v>40400312</v>
      </c>
      <c r="G858" s="132" t="s">
        <v>17986</v>
      </c>
      <c r="H858" s="132" t="s">
        <v>17992</v>
      </c>
      <c r="I858" s="132" t="s">
        <v>16771</v>
      </c>
      <c r="J858" s="132">
        <v>0</v>
      </c>
      <c r="K858" s="132">
        <v>4.8179999999999996</v>
      </c>
      <c r="L858" s="132">
        <v>0</v>
      </c>
      <c r="M858" s="132" t="s">
        <v>17102</v>
      </c>
      <c r="N858" s="132" t="s">
        <v>17102</v>
      </c>
      <c r="O858" s="187"/>
      <c r="P858" s="187"/>
      <c r="Q858" s="187"/>
      <c r="R858" s="187"/>
      <c r="S858" s="187"/>
      <c r="T858" s="187"/>
    </row>
    <row r="859" spans="1:20" s="186" customFormat="1" ht="13.15" customHeight="1" x14ac:dyDescent="0.2">
      <c r="A859" s="186" t="s">
        <v>1285</v>
      </c>
      <c r="B859" s="132" t="s">
        <v>17068</v>
      </c>
      <c r="C859" s="132">
        <v>56037</v>
      </c>
      <c r="D859" s="132" t="s">
        <v>17092</v>
      </c>
      <c r="E859" s="132" t="s">
        <v>17093</v>
      </c>
      <c r="F859" s="132">
        <v>40400311</v>
      </c>
      <c r="G859" s="132" t="s">
        <v>17986</v>
      </c>
      <c r="H859" s="132" t="s">
        <v>17993</v>
      </c>
      <c r="I859" s="132" t="s">
        <v>16771</v>
      </c>
      <c r="J859" s="132">
        <v>0</v>
      </c>
      <c r="K859" s="132">
        <v>0.876</v>
      </c>
      <c r="L859" s="132">
        <v>0</v>
      </c>
      <c r="M859" s="132" t="s">
        <v>17102</v>
      </c>
      <c r="N859" s="132" t="s">
        <v>17102</v>
      </c>
      <c r="O859" s="187"/>
      <c r="P859" s="187"/>
      <c r="Q859" s="187"/>
      <c r="R859" s="187"/>
      <c r="S859" s="187"/>
      <c r="T859" s="187"/>
    </row>
    <row r="860" spans="1:20" s="186" customFormat="1" ht="13.15" customHeight="1" x14ac:dyDescent="0.2">
      <c r="B860" s="132"/>
      <c r="C860" s="132"/>
      <c r="D860" s="132"/>
      <c r="E860" s="132"/>
      <c r="F860" s="132"/>
      <c r="G860" s="132"/>
      <c r="H860" s="132"/>
      <c r="I860" s="132"/>
      <c r="J860" s="132"/>
      <c r="K860" s="132"/>
      <c r="L860" s="132"/>
      <c r="M860" s="132"/>
      <c r="N860" s="132"/>
      <c r="O860" s="187"/>
      <c r="P860" s="187"/>
      <c r="Q860" s="187"/>
      <c r="R860" s="187"/>
      <c r="S860" s="187"/>
      <c r="T860" s="187"/>
    </row>
    <row r="861" spans="1:20" s="186" customFormat="1" ht="13.15" customHeight="1" x14ac:dyDescent="0.2">
      <c r="B861" s="132"/>
      <c r="C861" s="132"/>
      <c r="D861" s="132"/>
      <c r="E861" s="132"/>
      <c r="F861" s="132"/>
      <c r="G861" s="132"/>
      <c r="H861" s="132"/>
      <c r="I861" s="132"/>
      <c r="J861" s="132"/>
      <c r="K861" s="132"/>
      <c r="L861" s="132"/>
      <c r="M861" s="132"/>
      <c r="N861" s="132"/>
      <c r="O861" s="187"/>
      <c r="P861" s="187"/>
      <c r="Q861" s="187"/>
      <c r="R861" s="187"/>
      <c r="S861" s="187"/>
      <c r="T861" s="187"/>
    </row>
    <row r="862" spans="1:20" s="186" customFormat="1" ht="13.15" customHeight="1" x14ac:dyDescent="0.2">
      <c r="B862" s="132"/>
      <c r="C862" s="132"/>
      <c r="D862" s="132"/>
      <c r="E862" s="132"/>
      <c r="F862" s="132"/>
      <c r="G862" s="132"/>
      <c r="H862" s="132"/>
      <c r="I862" s="132"/>
      <c r="J862" s="132"/>
      <c r="K862" s="132"/>
      <c r="L862" s="132"/>
      <c r="M862" s="132"/>
      <c r="N862" s="132"/>
      <c r="O862" s="187"/>
      <c r="P862" s="187"/>
      <c r="Q862" s="187"/>
      <c r="R862" s="187"/>
      <c r="S862" s="187"/>
      <c r="T862" s="187"/>
    </row>
    <row r="863" spans="1:20" s="186" customFormat="1" ht="13.15" customHeight="1" x14ac:dyDescent="0.2">
      <c r="B863" s="132"/>
      <c r="C863" s="132"/>
      <c r="D863" s="132"/>
      <c r="E863" s="132"/>
      <c r="F863" s="132"/>
      <c r="G863" s="132"/>
      <c r="H863" s="132"/>
      <c r="I863" s="132"/>
      <c r="J863" s="132"/>
      <c r="K863" s="132"/>
      <c r="L863" s="132"/>
      <c r="M863" s="132"/>
      <c r="N863" s="132"/>
      <c r="O863" s="187"/>
      <c r="P863" s="187"/>
      <c r="Q863" s="187"/>
      <c r="R863" s="187"/>
      <c r="S863" s="187"/>
      <c r="T863" s="187"/>
    </row>
    <row r="864" spans="1:20" s="186" customFormat="1" ht="13.15" customHeight="1" x14ac:dyDescent="0.2">
      <c r="B864" s="132"/>
      <c r="C864" s="132"/>
      <c r="D864" s="132"/>
      <c r="E864" s="132"/>
      <c r="F864" s="132"/>
      <c r="G864" s="132"/>
      <c r="H864" s="132"/>
      <c r="I864" s="132"/>
      <c r="J864" s="132"/>
      <c r="K864" s="132"/>
      <c r="L864" s="132"/>
      <c r="M864" s="132"/>
      <c r="N864" s="132"/>
      <c r="O864" s="187"/>
      <c r="P864" s="187"/>
      <c r="Q864" s="187"/>
      <c r="R864" s="187"/>
      <c r="S864" s="187"/>
      <c r="T864" s="187"/>
    </row>
    <row r="865" spans="2:20" s="186" customFormat="1" ht="13.15" customHeight="1" x14ac:dyDescent="0.2">
      <c r="B865" s="132"/>
      <c r="C865" s="132"/>
      <c r="D865" s="132"/>
      <c r="E865" s="132"/>
      <c r="F865" s="132"/>
      <c r="G865" s="132"/>
      <c r="H865" s="132"/>
      <c r="I865" s="132"/>
      <c r="J865" s="132"/>
      <c r="K865" s="132"/>
      <c r="L865" s="132"/>
      <c r="M865" s="132"/>
      <c r="N865" s="132"/>
      <c r="O865" s="187"/>
      <c r="P865" s="187"/>
      <c r="Q865" s="187"/>
      <c r="R865" s="187"/>
      <c r="S865" s="187"/>
      <c r="T865" s="187"/>
    </row>
    <row r="866" spans="2:20" s="186" customFormat="1" ht="13.15" customHeight="1" x14ac:dyDescent="0.2">
      <c r="B866" s="132"/>
      <c r="C866" s="132"/>
      <c r="D866" s="132"/>
      <c r="E866" s="132"/>
      <c r="F866" s="132"/>
      <c r="G866" s="132"/>
      <c r="H866" s="132"/>
      <c r="I866" s="132"/>
      <c r="J866" s="132"/>
      <c r="K866" s="132"/>
      <c r="L866" s="132"/>
      <c r="M866" s="132"/>
      <c r="N866" s="132"/>
      <c r="O866" s="187"/>
      <c r="P866" s="187"/>
      <c r="Q866" s="187"/>
      <c r="R866" s="187"/>
      <c r="S866" s="187"/>
      <c r="T866" s="187"/>
    </row>
    <row r="867" spans="2:20" s="186" customFormat="1" ht="13.15" customHeight="1" x14ac:dyDescent="0.2">
      <c r="B867" s="132"/>
      <c r="C867" s="132"/>
      <c r="D867" s="132"/>
      <c r="E867" s="132"/>
      <c r="F867" s="132"/>
      <c r="G867" s="132"/>
      <c r="H867" s="132"/>
      <c r="I867" s="132"/>
      <c r="J867" s="132"/>
      <c r="K867" s="132"/>
      <c r="L867" s="132"/>
      <c r="M867" s="132"/>
      <c r="N867" s="132"/>
      <c r="O867" s="187"/>
      <c r="P867" s="187"/>
      <c r="Q867" s="187"/>
      <c r="R867" s="187"/>
      <c r="S867" s="187"/>
      <c r="T867" s="187"/>
    </row>
    <row r="868" spans="2:20" s="186" customFormat="1" ht="13.15" customHeight="1" x14ac:dyDescent="0.2">
      <c r="B868" s="132"/>
      <c r="C868" s="132"/>
      <c r="D868" s="132"/>
      <c r="E868" s="132"/>
      <c r="F868" s="132"/>
      <c r="G868" s="132"/>
      <c r="H868" s="132"/>
      <c r="I868" s="132"/>
      <c r="J868" s="132"/>
      <c r="K868" s="132"/>
      <c r="L868" s="132"/>
      <c r="M868" s="132"/>
      <c r="N868" s="132"/>
      <c r="O868" s="187"/>
      <c r="P868" s="187"/>
      <c r="Q868" s="187"/>
      <c r="R868" s="187"/>
      <c r="S868" s="187"/>
      <c r="T868" s="187"/>
    </row>
    <row r="869" spans="2:20" s="186" customFormat="1" ht="13.15" customHeight="1" x14ac:dyDescent="0.2">
      <c r="B869" s="132"/>
      <c r="C869" s="132"/>
      <c r="D869" s="132"/>
      <c r="E869" s="132"/>
      <c r="F869" s="132"/>
      <c r="G869" s="132"/>
      <c r="H869" s="132"/>
      <c r="I869" s="132"/>
      <c r="J869" s="132"/>
      <c r="K869" s="132"/>
      <c r="L869" s="132"/>
      <c r="M869" s="132"/>
      <c r="N869" s="132"/>
      <c r="O869" s="187"/>
      <c r="P869" s="187"/>
      <c r="Q869" s="187"/>
      <c r="R869" s="187"/>
      <c r="S869" s="187"/>
      <c r="T869" s="187"/>
    </row>
    <row r="870" spans="2:20" s="186" customFormat="1" ht="13.15" customHeight="1" x14ac:dyDescent="0.2">
      <c r="B870" s="132"/>
      <c r="C870" s="132"/>
      <c r="D870" s="132"/>
      <c r="E870" s="132"/>
      <c r="F870" s="132"/>
      <c r="G870" s="132"/>
      <c r="H870" s="132"/>
      <c r="I870" s="132"/>
      <c r="J870" s="132"/>
      <c r="K870" s="132"/>
      <c r="L870" s="132"/>
      <c r="M870" s="132"/>
      <c r="N870" s="132"/>
      <c r="O870" s="187"/>
      <c r="P870" s="187"/>
      <c r="Q870" s="187"/>
      <c r="R870" s="187"/>
      <c r="S870" s="187"/>
      <c r="T870" s="187"/>
    </row>
    <row r="871" spans="2:20" s="186" customFormat="1" ht="13.15" customHeight="1" x14ac:dyDescent="0.2">
      <c r="B871" s="132"/>
      <c r="C871" s="132"/>
      <c r="D871" s="132"/>
      <c r="E871" s="132"/>
      <c r="F871" s="132"/>
      <c r="G871" s="132"/>
      <c r="H871" s="132"/>
      <c r="I871" s="132"/>
      <c r="J871" s="132"/>
      <c r="K871" s="132"/>
      <c r="L871" s="132"/>
      <c r="M871" s="132"/>
      <c r="N871" s="132"/>
      <c r="O871" s="187"/>
      <c r="P871" s="187"/>
      <c r="Q871" s="187"/>
      <c r="R871" s="187"/>
      <c r="S871" s="187"/>
      <c r="T871" s="187"/>
    </row>
    <row r="872" spans="2:20" s="186" customFormat="1" ht="13.15" customHeight="1" x14ac:dyDescent="0.2">
      <c r="B872" s="132"/>
      <c r="C872" s="132"/>
      <c r="D872" s="132"/>
      <c r="E872" s="132"/>
      <c r="F872" s="132"/>
      <c r="G872" s="132"/>
      <c r="H872" s="132"/>
      <c r="I872" s="132"/>
      <c r="J872" s="132"/>
      <c r="K872" s="132"/>
      <c r="L872" s="132"/>
      <c r="M872" s="132"/>
      <c r="N872" s="132"/>
      <c r="O872" s="187"/>
      <c r="P872" s="187"/>
      <c r="Q872" s="187"/>
      <c r="R872" s="187"/>
      <c r="S872" s="187"/>
      <c r="T872" s="187"/>
    </row>
    <row r="873" spans="2:20" s="186" customFormat="1" ht="13.15" customHeight="1" x14ac:dyDescent="0.2">
      <c r="B873" s="132"/>
      <c r="C873" s="132"/>
      <c r="D873" s="132"/>
      <c r="E873" s="132"/>
      <c r="F873" s="132"/>
      <c r="G873" s="132"/>
      <c r="H873" s="132"/>
      <c r="I873" s="132"/>
      <c r="J873" s="132"/>
      <c r="K873" s="132"/>
      <c r="L873" s="132"/>
      <c r="M873" s="132"/>
      <c r="N873" s="132"/>
      <c r="O873" s="187"/>
      <c r="P873" s="187"/>
      <c r="Q873" s="187"/>
      <c r="R873" s="187"/>
      <c r="S873" s="187"/>
      <c r="T873" s="187"/>
    </row>
    <row r="874" spans="2:20" s="186" customFormat="1" ht="13.15" customHeight="1" x14ac:dyDescent="0.2">
      <c r="B874" s="132"/>
      <c r="C874" s="132"/>
      <c r="D874" s="132"/>
      <c r="E874" s="132"/>
      <c r="F874" s="132"/>
      <c r="G874" s="132"/>
      <c r="H874" s="132"/>
      <c r="I874" s="132"/>
      <c r="J874" s="132"/>
      <c r="K874" s="132"/>
      <c r="L874" s="132"/>
      <c r="M874" s="132"/>
      <c r="N874" s="132"/>
      <c r="O874" s="187"/>
      <c r="P874" s="187"/>
      <c r="Q874" s="187"/>
      <c r="R874" s="187"/>
      <c r="S874" s="187"/>
      <c r="T874" s="187"/>
    </row>
    <row r="875" spans="2:20" s="186" customFormat="1" ht="13.15" customHeight="1" x14ac:dyDescent="0.2">
      <c r="B875" s="132"/>
      <c r="C875" s="132"/>
      <c r="D875" s="132"/>
      <c r="E875" s="132"/>
      <c r="F875" s="132"/>
      <c r="G875" s="132"/>
      <c r="H875" s="132"/>
      <c r="I875" s="132"/>
      <c r="J875" s="132"/>
      <c r="K875" s="132"/>
      <c r="L875" s="132"/>
      <c r="M875" s="132"/>
      <c r="N875" s="132"/>
      <c r="O875" s="187"/>
      <c r="P875" s="187"/>
      <c r="Q875" s="187"/>
      <c r="R875" s="187"/>
      <c r="S875" s="187"/>
      <c r="T875" s="187"/>
    </row>
    <row r="876" spans="2:20" s="186" customFormat="1" ht="13.15" customHeight="1" x14ac:dyDescent="0.2">
      <c r="B876" s="132"/>
      <c r="C876" s="132"/>
      <c r="D876" s="132"/>
      <c r="E876" s="132"/>
      <c r="F876" s="132"/>
      <c r="G876" s="132"/>
      <c r="H876" s="132"/>
      <c r="I876" s="132"/>
      <c r="J876" s="132"/>
      <c r="K876" s="132"/>
      <c r="L876" s="132"/>
      <c r="M876" s="132"/>
      <c r="N876" s="132"/>
      <c r="O876" s="187"/>
      <c r="P876" s="187"/>
      <c r="Q876" s="187"/>
      <c r="R876" s="187"/>
      <c r="S876" s="187"/>
      <c r="T876" s="187"/>
    </row>
    <row r="877" spans="2:20" s="186" customFormat="1" ht="13.15" customHeight="1" x14ac:dyDescent="0.2">
      <c r="B877" s="132"/>
      <c r="C877" s="132"/>
      <c r="D877" s="132"/>
      <c r="E877" s="132"/>
      <c r="F877" s="132"/>
      <c r="G877" s="132"/>
      <c r="H877" s="132"/>
      <c r="I877" s="132"/>
      <c r="J877" s="132"/>
      <c r="K877" s="132"/>
      <c r="L877" s="132"/>
      <c r="M877" s="132"/>
      <c r="N877" s="132"/>
      <c r="O877" s="187"/>
      <c r="P877" s="187"/>
      <c r="Q877" s="187"/>
      <c r="R877" s="187"/>
      <c r="S877" s="187"/>
      <c r="T877" s="187"/>
    </row>
    <row r="878" spans="2:20" s="186" customFormat="1" ht="13.15" customHeight="1" x14ac:dyDescent="0.2">
      <c r="B878" s="132"/>
      <c r="C878" s="132"/>
      <c r="D878" s="132"/>
      <c r="E878" s="132"/>
      <c r="F878" s="132"/>
      <c r="G878" s="132"/>
      <c r="H878" s="132"/>
      <c r="I878" s="132"/>
      <c r="J878" s="132"/>
      <c r="K878" s="132"/>
      <c r="L878" s="132"/>
      <c r="M878" s="132"/>
      <c r="N878" s="132"/>
      <c r="O878" s="187"/>
      <c r="P878" s="187"/>
      <c r="Q878" s="187"/>
      <c r="R878" s="187"/>
      <c r="S878" s="187"/>
      <c r="T878" s="187"/>
    </row>
    <row r="879" spans="2:20" s="186" customFormat="1" ht="13.15" customHeight="1" x14ac:dyDescent="0.2">
      <c r="B879" s="132"/>
      <c r="C879" s="132"/>
      <c r="D879" s="132"/>
      <c r="E879" s="132"/>
      <c r="F879" s="132"/>
      <c r="G879" s="132"/>
      <c r="H879" s="132"/>
      <c r="I879" s="132"/>
      <c r="J879" s="132"/>
      <c r="K879" s="132"/>
      <c r="L879" s="132"/>
      <c r="M879" s="132"/>
      <c r="N879" s="132"/>
      <c r="O879" s="187"/>
      <c r="P879" s="187"/>
      <c r="Q879" s="187"/>
      <c r="R879" s="187"/>
      <c r="S879" s="187"/>
      <c r="T879" s="187"/>
    </row>
    <row r="880" spans="2:20" s="186" customFormat="1" ht="13.15" customHeight="1" x14ac:dyDescent="0.2">
      <c r="B880" s="132"/>
      <c r="C880" s="132"/>
      <c r="D880" s="132"/>
      <c r="E880" s="132"/>
      <c r="F880" s="132"/>
      <c r="G880" s="132"/>
      <c r="H880" s="132"/>
      <c r="I880" s="132"/>
      <c r="J880" s="132"/>
      <c r="K880" s="132"/>
      <c r="L880" s="132"/>
      <c r="M880" s="132"/>
      <c r="N880" s="132"/>
      <c r="O880" s="187"/>
      <c r="P880" s="187"/>
      <c r="Q880" s="187"/>
      <c r="R880" s="187"/>
      <c r="S880" s="187"/>
      <c r="T880" s="187"/>
    </row>
    <row r="881" spans="2:20" s="186" customFormat="1" ht="13.15" customHeight="1" x14ac:dyDescent="0.2">
      <c r="B881" s="132"/>
      <c r="C881" s="132"/>
      <c r="D881" s="132"/>
      <c r="E881" s="132"/>
      <c r="F881" s="132"/>
      <c r="G881" s="132"/>
      <c r="H881" s="132"/>
      <c r="I881" s="132"/>
      <c r="J881" s="132"/>
      <c r="K881" s="132"/>
      <c r="L881" s="132"/>
      <c r="M881" s="132"/>
      <c r="N881" s="132"/>
      <c r="O881" s="187"/>
      <c r="P881" s="187"/>
      <c r="Q881" s="187"/>
      <c r="R881" s="187"/>
      <c r="S881" s="187"/>
      <c r="T881" s="187"/>
    </row>
    <row r="882" spans="2:20" s="186" customFormat="1" ht="13.15" customHeight="1" x14ac:dyDescent="0.2">
      <c r="B882" s="132"/>
      <c r="C882" s="132"/>
      <c r="D882" s="132"/>
      <c r="E882" s="132"/>
      <c r="F882" s="132"/>
      <c r="G882" s="132"/>
      <c r="H882" s="132"/>
      <c r="I882" s="132"/>
      <c r="J882" s="132"/>
      <c r="K882" s="132"/>
      <c r="L882" s="132"/>
      <c r="M882" s="132"/>
      <c r="N882" s="132"/>
      <c r="O882" s="187"/>
      <c r="P882" s="187"/>
      <c r="Q882" s="187"/>
      <c r="R882" s="187"/>
      <c r="S882" s="187"/>
      <c r="T882" s="187"/>
    </row>
    <row r="883" spans="2:20" s="186" customFormat="1" ht="13.15" customHeight="1" x14ac:dyDescent="0.2">
      <c r="B883" s="132"/>
      <c r="C883" s="132"/>
      <c r="D883" s="132"/>
      <c r="E883" s="132"/>
      <c r="F883" s="132"/>
      <c r="G883" s="132"/>
      <c r="H883" s="132"/>
      <c r="I883" s="132"/>
      <c r="J883" s="132"/>
      <c r="K883" s="132"/>
      <c r="L883" s="132"/>
      <c r="M883" s="132"/>
      <c r="N883" s="132"/>
      <c r="O883" s="187"/>
      <c r="P883" s="187"/>
      <c r="Q883" s="187"/>
      <c r="R883" s="187"/>
      <c r="S883" s="187"/>
      <c r="T883" s="187"/>
    </row>
    <row r="884" spans="2:20" s="186" customFormat="1" ht="13.15" customHeight="1" x14ac:dyDescent="0.2">
      <c r="B884" s="132"/>
      <c r="C884" s="132"/>
      <c r="D884" s="132"/>
      <c r="E884" s="132"/>
      <c r="F884" s="132"/>
      <c r="G884" s="132"/>
      <c r="H884" s="132"/>
      <c r="I884" s="132"/>
      <c r="J884" s="132"/>
      <c r="K884" s="132"/>
      <c r="L884" s="132"/>
      <c r="M884" s="132"/>
      <c r="N884" s="132"/>
      <c r="O884" s="187"/>
      <c r="P884" s="187"/>
      <c r="Q884" s="187"/>
      <c r="R884" s="187"/>
      <c r="S884" s="187"/>
      <c r="T884" s="187"/>
    </row>
    <row r="885" spans="2:20" s="186" customFormat="1" ht="13.15" customHeight="1" x14ac:dyDescent="0.2">
      <c r="B885" s="132"/>
      <c r="C885" s="132"/>
      <c r="D885" s="132"/>
      <c r="E885" s="132"/>
      <c r="F885" s="132"/>
      <c r="G885" s="132"/>
      <c r="H885" s="132"/>
      <c r="I885" s="132"/>
      <c r="J885" s="132"/>
      <c r="K885" s="132"/>
      <c r="L885" s="132"/>
      <c r="M885" s="132"/>
      <c r="N885" s="132"/>
      <c r="O885" s="187"/>
      <c r="P885" s="187"/>
      <c r="Q885" s="187"/>
      <c r="R885" s="187"/>
      <c r="S885" s="187"/>
      <c r="T885" s="187"/>
    </row>
    <row r="886" spans="2:20" s="186" customFormat="1" ht="13.15" customHeight="1" x14ac:dyDescent="0.2">
      <c r="B886" s="132"/>
      <c r="C886" s="132"/>
      <c r="D886" s="132"/>
      <c r="E886" s="132"/>
      <c r="F886" s="132"/>
      <c r="G886" s="132"/>
      <c r="H886" s="132"/>
      <c r="I886" s="132"/>
      <c r="J886" s="132"/>
      <c r="K886" s="132"/>
      <c r="L886" s="132"/>
      <c r="M886" s="132"/>
      <c r="N886" s="132"/>
      <c r="O886" s="187"/>
      <c r="P886" s="187"/>
      <c r="Q886" s="187"/>
      <c r="R886" s="187"/>
      <c r="S886" s="187"/>
      <c r="T886" s="187"/>
    </row>
    <row r="887" spans="2:20" s="186" customFormat="1" ht="13.15" customHeight="1" x14ac:dyDescent="0.2">
      <c r="B887" s="132"/>
      <c r="C887" s="132"/>
      <c r="D887" s="132"/>
      <c r="E887" s="132"/>
      <c r="F887" s="132"/>
      <c r="G887" s="132"/>
      <c r="H887" s="132"/>
      <c r="I887" s="132"/>
      <c r="J887" s="132"/>
      <c r="K887" s="132"/>
      <c r="L887" s="132"/>
      <c r="M887" s="132"/>
      <c r="N887" s="132"/>
      <c r="O887" s="187"/>
      <c r="P887" s="187"/>
      <c r="Q887" s="187"/>
      <c r="R887" s="187"/>
      <c r="S887" s="187"/>
      <c r="T887" s="187"/>
    </row>
    <row r="888" spans="2:20" s="186" customFormat="1" ht="13.15" customHeight="1" x14ac:dyDescent="0.2">
      <c r="B888" s="132"/>
      <c r="C888" s="132"/>
      <c r="D888" s="132"/>
      <c r="E888" s="132"/>
      <c r="F888" s="132"/>
      <c r="G888" s="132"/>
      <c r="H888" s="132"/>
      <c r="I888" s="132"/>
      <c r="J888" s="132"/>
      <c r="K888" s="132"/>
      <c r="L888" s="132"/>
      <c r="M888" s="132"/>
      <c r="N888" s="132"/>
      <c r="O888" s="187"/>
      <c r="P888" s="187"/>
      <c r="Q888" s="187"/>
      <c r="R888" s="187"/>
      <c r="S888" s="187"/>
      <c r="T888" s="187"/>
    </row>
    <row r="889" spans="2:20" s="186" customFormat="1" ht="13.15" customHeight="1" x14ac:dyDescent="0.2">
      <c r="B889" s="132"/>
      <c r="C889" s="132"/>
      <c r="D889" s="132"/>
      <c r="E889" s="132"/>
      <c r="F889" s="132"/>
      <c r="G889" s="132"/>
      <c r="H889" s="132"/>
      <c r="I889" s="132"/>
      <c r="J889" s="132"/>
      <c r="K889" s="132"/>
      <c r="L889" s="132"/>
      <c r="M889" s="132"/>
      <c r="N889" s="132"/>
      <c r="O889" s="187"/>
      <c r="P889" s="187"/>
      <c r="Q889" s="187"/>
      <c r="R889" s="187"/>
      <c r="S889" s="187"/>
      <c r="T889" s="187"/>
    </row>
    <row r="890" spans="2:20" s="186" customFormat="1" ht="13.15" customHeight="1" x14ac:dyDescent="0.2">
      <c r="B890" s="132"/>
      <c r="C890" s="132"/>
      <c r="D890" s="132"/>
      <c r="E890" s="132"/>
      <c r="F890" s="132"/>
      <c r="G890" s="132"/>
      <c r="H890" s="132"/>
      <c r="I890" s="132"/>
      <c r="J890" s="132"/>
      <c r="K890" s="132"/>
      <c r="L890" s="132"/>
      <c r="M890" s="132"/>
      <c r="N890" s="132"/>
      <c r="O890" s="187"/>
      <c r="P890" s="187"/>
      <c r="Q890" s="187"/>
      <c r="R890" s="187"/>
      <c r="S890" s="187"/>
      <c r="T890" s="187"/>
    </row>
    <row r="891" spans="2:20" s="186" customFormat="1" ht="13.15" customHeight="1" x14ac:dyDescent="0.2">
      <c r="B891" s="132"/>
      <c r="C891" s="132"/>
      <c r="D891" s="132"/>
      <c r="E891" s="132"/>
      <c r="F891" s="132"/>
      <c r="G891" s="132"/>
      <c r="H891" s="132"/>
      <c r="I891" s="132"/>
      <c r="J891" s="132"/>
      <c r="K891" s="132"/>
      <c r="L891" s="132"/>
      <c r="M891" s="132"/>
      <c r="N891" s="132"/>
      <c r="O891" s="187"/>
      <c r="P891" s="187"/>
      <c r="Q891" s="187"/>
      <c r="R891" s="187"/>
      <c r="S891" s="187"/>
      <c r="T891" s="187"/>
    </row>
    <row r="892" spans="2:20" s="186" customFormat="1" ht="13.15" customHeight="1" x14ac:dyDescent="0.2">
      <c r="B892" s="132"/>
      <c r="C892" s="132"/>
      <c r="D892" s="132"/>
      <c r="E892" s="132"/>
      <c r="F892" s="132"/>
      <c r="G892" s="132"/>
      <c r="H892" s="132"/>
      <c r="I892" s="132"/>
      <c r="J892" s="132"/>
      <c r="K892" s="132"/>
      <c r="L892" s="132"/>
      <c r="M892" s="132"/>
      <c r="N892" s="132"/>
      <c r="O892" s="187"/>
      <c r="P892" s="187"/>
      <c r="Q892" s="187"/>
      <c r="R892" s="187"/>
      <c r="S892" s="187"/>
      <c r="T892" s="187"/>
    </row>
    <row r="893" spans="2:20" s="186" customFormat="1" ht="13.15" customHeight="1" x14ac:dyDescent="0.2">
      <c r="B893" s="132"/>
      <c r="C893" s="132"/>
      <c r="D893" s="132"/>
      <c r="E893" s="132"/>
      <c r="F893" s="132"/>
      <c r="G893" s="132"/>
      <c r="H893" s="132"/>
      <c r="I893" s="132"/>
      <c r="J893" s="132"/>
      <c r="K893" s="132"/>
      <c r="L893" s="132"/>
      <c r="M893" s="132"/>
      <c r="N893" s="132"/>
      <c r="O893" s="187"/>
      <c r="P893" s="187"/>
      <c r="Q893" s="187"/>
      <c r="R893" s="187"/>
      <c r="S893" s="187"/>
      <c r="T893" s="187"/>
    </row>
    <row r="894" spans="2:20" s="186" customFormat="1" ht="13.15" customHeight="1" x14ac:dyDescent="0.2">
      <c r="B894" s="132"/>
      <c r="C894" s="132"/>
      <c r="D894" s="132"/>
      <c r="E894" s="132"/>
      <c r="F894" s="132"/>
      <c r="G894" s="132"/>
      <c r="H894" s="132"/>
      <c r="I894" s="132"/>
      <c r="J894" s="132"/>
      <c r="K894" s="132"/>
      <c r="L894" s="132"/>
      <c r="M894" s="132"/>
      <c r="N894" s="132"/>
      <c r="O894" s="187"/>
      <c r="P894" s="187"/>
      <c r="Q894" s="187"/>
      <c r="R894" s="187"/>
      <c r="S894" s="187"/>
      <c r="T894" s="187"/>
    </row>
    <row r="895" spans="2:20" s="186" customFormat="1" ht="13.15" customHeight="1" x14ac:dyDescent="0.2">
      <c r="B895" s="132"/>
      <c r="C895" s="132"/>
      <c r="D895" s="132"/>
      <c r="E895" s="132"/>
      <c r="F895" s="132"/>
      <c r="G895" s="132"/>
      <c r="H895" s="132"/>
      <c r="I895" s="132"/>
      <c r="J895" s="132"/>
      <c r="K895" s="132"/>
      <c r="L895" s="132"/>
      <c r="M895" s="132"/>
      <c r="N895" s="132"/>
      <c r="O895" s="187"/>
      <c r="P895" s="187"/>
      <c r="Q895" s="187"/>
      <c r="R895" s="187"/>
      <c r="S895" s="187"/>
      <c r="T895" s="187"/>
    </row>
    <row r="896" spans="2:20" s="186" customFormat="1" ht="13.15" customHeight="1" x14ac:dyDescent="0.2">
      <c r="B896" s="132"/>
      <c r="C896" s="132"/>
      <c r="D896" s="132"/>
      <c r="E896" s="132"/>
      <c r="F896" s="132"/>
      <c r="G896" s="132"/>
      <c r="H896" s="132"/>
      <c r="I896" s="132"/>
      <c r="J896" s="132"/>
      <c r="K896" s="132"/>
      <c r="L896" s="132"/>
      <c r="M896" s="132"/>
      <c r="N896" s="132"/>
      <c r="O896" s="187"/>
      <c r="P896" s="187"/>
      <c r="Q896" s="187"/>
      <c r="R896" s="187"/>
      <c r="S896" s="187"/>
      <c r="T896" s="187"/>
    </row>
    <row r="897" spans="2:20" s="186" customFormat="1" ht="13.15" customHeight="1" x14ac:dyDescent="0.2">
      <c r="B897" s="132"/>
      <c r="C897" s="132"/>
      <c r="D897" s="132"/>
      <c r="E897" s="132"/>
      <c r="F897" s="132"/>
      <c r="G897" s="132"/>
      <c r="H897" s="132"/>
      <c r="I897" s="132"/>
      <c r="J897" s="132"/>
      <c r="K897" s="132"/>
      <c r="L897" s="132"/>
      <c r="M897" s="132"/>
      <c r="N897" s="132"/>
      <c r="O897" s="187"/>
      <c r="P897" s="187"/>
      <c r="Q897" s="187"/>
      <c r="R897" s="187"/>
      <c r="S897" s="187"/>
      <c r="T897" s="187"/>
    </row>
    <row r="898" spans="2:20" s="186" customFormat="1" ht="13.15" customHeight="1" x14ac:dyDescent="0.2">
      <c r="B898" s="132"/>
      <c r="C898" s="132"/>
      <c r="D898" s="132"/>
      <c r="E898" s="132"/>
      <c r="F898" s="132"/>
      <c r="G898" s="132"/>
      <c r="H898" s="132"/>
      <c r="I898" s="132"/>
      <c r="J898" s="132"/>
      <c r="K898" s="132"/>
      <c r="L898" s="132"/>
      <c r="M898" s="132"/>
      <c r="N898" s="132"/>
      <c r="O898" s="187"/>
      <c r="P898" s="187"/>
      <c r="Q898" s="187"/>
      <c r="R898" s="187"/>
      <c r="S898" s="187"/>
      <c r="T898" s="187"/>
    </row>
    <row r="899" spans="2:20" s="186" customFormat="1" ht="13.15" customHeight="1" x14ac:dyDescent="0.2">
      <c r="B899" s="132"/>
      <c r="C899" s="132"/>
      <c r="D899" s="132"/>
      <c r="E899" s="132"/>
      <c r="F899" s="132"/>
      <c r="G899" s="132"/>
      <c r="H899" s="132"/>
      <c r="I899" s="132"/>
      <c r="J899" s="132"/>
      <c r="K899" s="132"/>
      <c r="L899" s="132"/>
      <c r="M899" s="132"/>
      <c r="N899" s="132"/>
      <c r="O899" s="187"/>
      <c r="P899" s="187"/>
      <c r="Q899" s="187"/>
      <c r="R899" s="187"/>
      <c r="S899" s="187"/>
      <c r="T899" s="187"/>
    </row>
    <row r="900" spans="2:20" s="186" customFormat="1" ht="13.15" customHeight="1" x14ac:dyDescent="0.2">
      <c r="B900" s="132"/>
      <c r="C900" s="132"/>
      <c r="D900" s="132"/>
      <c r="E900" s="132"/>
      <c r="F900" s="132"/>
      <c r="G900" s="132"/>
      <c r="H900" s="132"/>
      <c r="I900" s="132"/>
      <c r="J900" s="132"/>
      <c r="K900" s="132"/>
      <c r="L900" s="132"/>
      <c r="M900" s="132"/>
      <c r="N900" s="132"/>
      <c r="O900" s="187"/>
      <c r="P900" s="187"/>
      <c r="Q900" s="187"/>
      <c r="R900" s="187"/>
      <c r="S900" s="187"/>
      <c r="T900" s="187"/>
    </row>
    <row r="901" spans="2:20" s="186" customFormat="1" ht="13.15" customHeight="1" x14ac:dyDescent="0.2">
      <c r="B901" s="132"/>
      <c r="C901" s="132"/>
      <c r="D901" s="132"/>
      <c r="E901" s="132"/>
      <c r="F901" s="132"/>
      <c r="G901" s="132"/>
      <c r="H901" s="132"/>
      <c r="I901" s="132"/>
      <c r="J901" s="132"/>
      <c r="K901" s="132"/>
      <c r="L901" s="132"/>
      <c r="M901" s="132"/>
      <c r="N901" s="132"/>
      <c r="O901" s="187"/>
      <c r="P901" s="187"/>
      <c r="Q901" s="187"/>
      <c r="R901" s="187"/>
      <c r="S901" s="187"/>
      <c r="T901" s="187"/>
    </row>
    <row r="902" spans="2:20" s="186" customFormat="1" ht="13.15" customHeight="1" x14ac:dyDescent="0.2">
      <c r="B902" s="132"/>
      <c r="C902" s="132"/>
      <c r="D902" s="132"/>
      <c r="E902" s="132"/>
      <c r="F902" s="132"/>
      <c r="G902" s="132"/>
      <c r="H902" s="132"/>
      <c r="I902" s="132"/>
      <c r="J902" s="132"/>
      <c r="K902" s="132"/>
      <c r="L902" s="132"/>
      <c r="M902" s="132"/>
      <c r="N902" s="132"/>
      <c r="O902" s="187"/>
      <c r="P902" s="187"/>
      <c r="Q902" s="187"/>
      <c r="R902" s="187"/>
      <c r="S902" s="187"/>
      <c r="T902" s="187"/>
    </row>
    <row r="903" spans="2:20" s="186" customFormat="1" ht="13.15" customHeight="1" x14ac:dyDescent="0.2">
      <c r="B903" s="132"/>
      <c r="C903" s="132"/>
      <c r="D903" s="132"/>
      <c r="E903" s="132"/>
      <c r="F903" s="132"/>
      <c r="G903" s="132"/>
      <c r="H903" s="132"/>
      <c r="I903" s="132"/>
      <c r="J903" s="132"/>
      <c r="K903" s="132"/>
      <c r="L903" s="132"/>
      <c r="M903" s="132"/>
      <c r="N903" s="132"/>
      <c r="O903" s="187"/>
      <c r="P903" s="187"/>
      <c r="Q903" s="187"/>
      <c r="R903" s="187"/>
      <c r="S903" s="187"/>
      <c r="T903" s="187"/>
    </row>
    <row r="904" spans="2:20" s="186" customFormat="1" ht="13.15" customHeight="1" x14ac:dyDescent="0.2">
      <c r="B904" s="132"/>
      <c r="C904" s="132"/>
      <c r="D904" s="132"/>
      <c r="E904" s="132"/>
      <c r="F904" s="132"/>
      <c r="G904" s="132"/>
      <c r="H904" s="132"/>
      <c r="I904" s="132"/>
      <c r="J904" s="132"/>
      <c r="K904" s="132"/>
      <c r="L904" s="132"/>
      <c r="M904" s="132"/>
      <c r="N904" s="132"/>
      <c r="O904" s="187"/>
      <c r="P904" s="187"/>
      <c r="Q904" s="187"/>
      <c r="R904" s="187"/>
      <c r="S904" s="187"/>
      <c r="T904" s="187"/>
    </row>
    <row r="905" spans="2:20" s="186" customFormat="1" ht="13.15" customHeight="1" x14ac:dyDescent="0.2">
      <c r="B905" s="132"/>
      <c r="C905" s="132"/>
      <c r="D905" s="132"/>
      <c r="E905" s="132"/>
      <c r="F905" s="132"/>
      <c r="G905" s="132"/>
      <c r="H905" s="132"/>
      <c r="I905" s="132"/>
      <c r="J905" s="132"/>
      <c r="K905" s="132"/>
      <c r="L905" s="132"/>
      <c r="M905" s="132"/>
      <c r="N905" s="132"/>
      <c r="O905" s="187"/>
      <c r="P905" s="187"/>
      <c r="Q905" s="187"/>
      <c r="R905" s="187"/>
      <c r="S905" s="187"/>
      <c r="T905" s="187"/>
    </row>
    <row r="906" spans="2:20" s="186" customFormat="1" ht="13.15" customHeight="1" x14ac:dyDescent="0.2">
      <c r="B906" s="132"/>
      <c r="C906" s="132"/>
      <c r="D906" s="132"/>
      <c r="E906" s="132"/>
      <c r="F906" s="132"/>
      <c r="G906" s="132"/>
      <c r="H906" s="132"/>
      <c r="I906" s="132"/>
      <c r="J906" s="132"/>
      <c r="K906" s="132"/>
      <c r="L906" s="132"/>
      <c r="M906" s="132"/>
      <c r="N906" s="132"/>
      <c r="O906" s="187"/>
      <c r="P906" s="187"/>
      <c r="Q906" s="187"/>
      <c r="R906" s="187"/>
      <c r="S906" s="187"/>
      <c r="T906" s="187"/>
    </row>
    <row r="907" spans="2:20" s="186" customFormat="1" ht="13.15" customHeight="1" x14ac:dyDescent="0.2">
      <c r="B907" s="132"/>
      <c r="C907" s="132"/>
      <c r="D907" s="132"/>
      <c r="E907" s="132"/>
      <c r="F907" s="132"/>
      <c r="G907" s="132"/>
      <c r="H907" s="132"/>
      <c r="I907" s="132"/>
      <c r="J907" s="132"/>
      <c r="K907" s="132"/>
      <c r="L907" s="132"/>
      <c r="M907" s="132"/>
      <c r="N907" s="132"/>
      <c r="O907" s="187"/>
      <c r="P907" s="187"/>
      <c r="Q907" s="187"/>
      <c r="R907" s="187"/>
      <c r="S907" s="187"/>
      <c r="T907" s="187"/>
    </row>
    <row r="908" spans="2:20" s="186" customFormat="1" ht="13.15" customHeight="1" x14ac:dyDescent="0.2">
      <c r="B908" s="132"/>
      <c r="C908" s="132"/>
      <c r="D908" s="132"/>
      <c r="E908" s="132"/>
      <c r="F908" s="132"/>
      <c r="G908" s="132"/>
      <c r="H908" s="132"/>
      <c r="I908" s="132"/>
      <c r="J908" s="132"/>
      <c r="K908" s="132"/>
      <c r="L908" s="132"/>
      <c r="M908" s="132"/>
      <c r="N908" s="132"/>
      <c r="O908" s="187"/>
      <c r="P908" s="187"/>
      <c r="Q908" s="187"/>
      <c r="R908" s="187"/>
      <c r="S908" s="187"/>
      <c r="T908" s="187"/>
    </row>
    <row r="909" spans="2:20" s="186" customFormat="1" ht="13.15" customHeight="1" x14ac:dyDescent="0.2">
      <c r="B909" s="132"/>
      <c r="C909" s="132"/>
      <c r="D909" s="132"/>
      <c r="E909" s="132"/>
      <c r="F909" s="132"/>
      <c r="G909" s="132"/>
      <c r="H909" s="132"/>
      <c r="I909" s="132"/>
      <c r="J909" s="132"/>
      <c r="K909" s="132"/>
      <c r="L909" s="132"/>
      <c r="M909" s="132"/>
      <c r="N909" s="132"/>
      <c r="O909" s="187"/>
      <c r="P909" s="187"/>
      <c r="Q909" s="187"/>
      <c r="R909" s="187"/>
      <c r="S909" s="187"/>
      <c r="T909" s="187"/>
    </row>
    <row r="910" spans="2:20" s="186" customFormat="1" ht="13.15" customHeight="1" x14ac:dyDescent="0.2">
      <c r="B910" s="132"/>
      <c r="C910" s="132"/>
      <c r="D910" s="132"/>
      <c r="E910" s="132"/>
      <c r="F910" s="132"/>
      <c r="G910" s="132"/>
      <c r="H910" s="132"/>
      <c r="I910" s="132"/>
      <c r="J910" s="132"/>
      <c r="K910" s="132"/>
      <c r="L910" s="132"/>
      <c r="M910" s="132"/>
      <c r="N910" s="132"/>
      <c r="O910" s="187"/>
      <c r="P910" s="187"/>
      <c r="Q910" s="187"/>
      <c r="R910" s="187"/>
      <c r="S910" s="187"/>
      <c r="T910" s="187"/>
    </row>
    <row r="911" spans="2:20" s="186" customFormat="1" ht="13.15" customHeight="1" x14ac:dyDescent="0.2">
      <c r="B911" s="132"/>
      <c r="C911" s="132"/>
      <c r="D911" s="132"/>
      <c r="E911" s="132"/>
      <c r="F911" s="132"/>
      <c r="G911" s="132"/>
      <c r="H911" s="132"/>
      <c r="I911" s="132"/>
      <c r="J911" s="132"/>
      <c r="K911" s="132"/>
      <c r="L911" s="132"/>
      <c r="M911" s="132"/>
      <c r="N911" s="132"/>
      <c r="O911" s="187"/>
      <c r="P911" s="187"/>
      <c r="Q911" s="187"/>
      <c r="R911" s="187"/>
      <c r="S911" s="187"/>
      <c r="T911" s="187"/>
    </row>
    <row r="912" spans="2:20" s="186" customFormat="1" ht="13.15" customHeight="1" x14ac:dyDescent="0.2">
      <c r="B912" s="132"/>
      <c r="C912" s="132"/>
      <c r="D912" s="132"/>
      <c r="E912" s="132"/>
      <c r="F912" s="132"/>
      <c r="G912" s="132"/>
      <c r="H912" s="132"/>
      <c r="I912" s="132"/>
      <c r="J912" s="132"/>
      <c r="K912" s="132"/>
      <c r="L912" s="132"/>
      <c r="M912" s="132"/>
      <c r="N912" s="132"/>
      <c r="O912" s="187"/>
      <c r="P912" s="187"/>
      <c r="Q912" s="187"/>
      <c r="R912" s="187"/>
      <c r="S912" s="187"/>
      <c r="T912" s="187"/>
    </row>
    <row r="913" spans="2:20" s="186" customFormat="1" ht="13.15" customHeight="1" x14ac:dyDescent="0.2">
      <c r="B913" s="132"/>
      <c r="C913" s="132"/>
      <c r="D913" s="132"/>
      <c r="E913" s="132"/>
      <c r="F913" s="132"/>
      <c r="G913" s="132"/>
      <c r="H913" s="132"/>
      <c r="I913" s="132"/>
      <c r="J913" s="132"/>
      <c r="K913" s="132"/>
      <c r="L913" s="132"/>
      <c r="M913" s="132"/>
      <c r="N913" s="132"/>
      <c r="O913" s="187"/>
      <c r="P913" s="187"/>
      <c r="Q913" s="187"/>
      <c r="R913" s="187"/>
      <c r="S913" s="187"/>
      <c r="T913" s="187"/>
    </row>
    <row r="914" spans="2:20" s="186" customFormat="1" ht="13.15" customHeight="1" x14ac:dyDescent="0.2">
      <c r="B914" s="132"/>
      <c r="C914" s="132"/>
      <c r="D914" s="132"/>
      <c r="E914" s="132"/>
      <c r="F914" s="132"/>
      <c r="G914" s="132"/>
      <c r="H914" s="132"/>
      <c r="I914" s="132"/>
      <c r="J914" s="132"/>
      <c r="K914" s="132"/>
      <c r="L914" s="132"/>
      <c r="M914" s="132"/>
      <c r="N914" s="132"/>
      <c r="O914" s="187"/>
      <c r="P914" s="187"/>
      <c r="Q914" s="187"/>
      <c r="R914" s="187"/>
      <c r="S914" s="187"/>
      <c r="T914" s="187"/>
    </row>
    <row r="915" spans="2:20" s="186" customFormat="1" ht="13.15" customHeight="1" x14ac:dyDescent="0.2">
      <c r="B915" s="132"/>
      <c r="C915" s="132"/>
      <c r="D915" s="132"/>
      <c r="E915" s="132"/>
      <c r="F915" s="132"/>
      <c r="G915" s="132"/>
      <c r="H915" s="132"/>
      <c r="I915" s="132"/>
      <c r="J915" s="132"/>
      <c r="K915" s="132"/>
      <c r="L915" s="132"/>
      <c r="M915" s="132"/>
      <c r="N915" s="132"/>
      <c r="O915" s="187"/>
      <c r="P915" s="187"/>
      <c r="Q915" s="187"/>
      <c r="R915" s="187"/>
      <c r="S915" s="187"/>
      <c r="T915" s="187"/>
    </row>
    <row r="916" spans="2:20" s="186" customFormat="1" ht="13.15" customHeight="1" x14ac:dyDescent="0.2">
      <c r="B916" s="132"/>
      <c r="C916" s="132"/>
      <c r="D916" s="132"/>
      <c r="E916" s="132"/>
      <c r="F916" s="132"/>
      <c r="G916" s="132"/>
      <c r="H916" s="132"/>
      <c r="I916" s="132"/>
      <c r="J916" s="132"/>
      <c r="K916" s="132"/>
      <c r="L916" s="132"/>
      <c r="M916" s="132"/>
      <c r="N916" s="132"/>
      <c r="O916" s="187"/>
      <c r="P916" s="187"/>
      <c r="Q916" s="187"/>
      <c r="R916" s="187"/>
      <c r="S916" s="187"/>
      <c r="T916" s="187"/>
    </row>
    <row r="917" spans="2:20" s="186" customFormat="1" ht="13.15" customHeight="1" x14ac:dyDescent="0.2">
      <c r="B917" s="132"/>
      <c r="C917" s="132"/>
      <c r="D917" s="132"/>
      <c r="E917" s="132"/>
      <c r="F917" s="132"/>
      <c r="G917" s="132"/>
      <c r="H917" s="132"/>
      <c r="I917" s="132"/>
      <c r="J917" s="132"/>
      <c r="K917" s="132"/>
      <c r="L917" s="132"/>
      <c r="M917" s="132"/>
      <c r="N917" s="132"/>
      <c r="O917" s="187"/>
      <c r="P917" s="187"/>
      <c r="Q917" s="187"/>
      <c r="R917" s="187"/>
      <c r="S917" s="187"/>
      <c r="T917" s="187"/>
    </row>
    <row r="918" spans="2:20" s="186" customFormat="1" ht="13.15" customHeight="1" x14ac:dyDescent="0.2">
      <c r="B918" s="132"/>
      <c r="C918" s="132"/>
      <c r="D918" s="132"/>
      <c r="E918" s="132"/>
      <c r="F918" s="132"/>
      <c r="G918" s="132"/>
      <c r="H918" s="132"/>
      <c r="I918" s="132"/>
      <c r="J918" s="132"/>
      <c r="K918" s="132"/>
      <c r="L918" s="132"/>
      <c r="M918" s="132"/>
      <c r="N918" s="132"/>
      <c r="O918" s="187"/>
      <c r="P918" s="187"/>
      <c r="Q918" s="187"/>
      <c r="R918" s="187"/>
      <c r="S918" s="187"/>
      <c r="T918" s="187"/>
    </row>
    <row r="919" spans="2:20" s="186" customFormat="1" ht="13.15" customHeight="1" x14ac:dyDescent="0.2">
      <c r="B919" s="132"/>
      <c r="C919" s="132"/>
      <c r="D919" s="132"/>
      <c r="E919" s="132"/>
      <c r="F919" s="132"/>
      <c r="G919" s="132"/>
      <c r="H919" s="132"/>
      <c r="I919" s="132"/>
      <c r="J919" s="132"/>
      <c r="K919" s="132"/>
      <c r="L919" s="132"/>
      <c r="M919" s="132"/>
      <c r="N919" s="132"/>
      <c r="O919" s="187"/>
      <c r="P919" s="187"/>
      <c r="Q919" s="187"/>
      <c r="R919" s="187"/>
      <c r="S919" s="187"/>
      <c r="T919" s="187"/>
    </row>
    <row r="920" spans="2:20" s="186" customFormat="1" ht="13.15" customHeight="1" x14ac:dyDescent="0.2">
      <c r="B920" s="132"/>
      <c r="C920" s="132"/>
      <c r="D920" s="132"/>
      <c r="E920" s="132"/>
      <c r="F920" s="132"/>
      <c r="G920" s="132"/>
      <c r="H920" s="132"/>
      <c r="I920" s="132"/>
      <c r="J920" s="132"/>
      <c r="K920" s="132"/>
      <c r="L920" s="132"/>
      <c r="M920" s="132"/>
      <c r="N920" s="132"/>
      <c r="O920" s="187"/>
      <c r="P920" s="187"/>
      <c r="Q920" s="187"/>
      <c r="R920" s="187"/>
      <c r="S920" s="187"/>
      <c r="T920" s="187"/>
    </row>
    <row r="921" spans="2:20" s="186" customFormat="1" ht="13.15" customHeight="1" x14ac:dyDescent="0.2">
      <c r="B921" s="132"/>
      <c r="C921" s="132"/>
      <c r="D921" s="132"/>
      <c r="E921" s="132"/>
      <c r="F921" s="132"/>
      <c r="G921" s="132"/>
      <c r="H921" s="132"/>
      <c r="I921" s="132"/>
      <c r="J921" s="132"/>
      <c r="K921" s="132"/>
      <c r="L921" s="132"/>
      <c r="M921" s="132"/>
      <c r="N921" s="132"/>
      <c r="O921" s="187"/>
      <c r="P921" s="187"/>
      <c r="Q921" s="187"/>
      <c r="R921" s="187"/>
      <c r="S921" s="187"/>
      <c r="T921" s="187"/>
    </row>
    <row r="922" spans="2:20" s="186" customFormat="1" ht="13.15" customHeight="1" x14ac:dyDescent="0.2">
      <c r="B922" s="132"/>
      <c r="C922" s="132"/>
      <c r="D922" s="132"/>
      <c r="E922" s="132"/>
      <c r="F922" s="132"/>
      <c r="G922" s="132"/>
      <c r="H922" s="132"/>
      <c r="I922" s="132"/>
      <c r="J922" s="132"/>
      <c r="K922" s="132"/>
      <c r="L922" s="132"/>
      <c r="M922" s="132"/>
      <c r="N922" s="132"/>
      <c r="O922" s="187"/>
      <c r="P922" s="187"/>
      <c r="Q922" s="187"/>
      <c r="R922" s="187"/>
      <c r="S922" s="187"/>
      <c r="T922" s="187"/>
    </row>
    <row r="923" spans="2:20" s="186" customFormat="1" ht="13.15" customHeight="1" x14ac:dyDescent="0.2">
      <c r="B923" s="132"/>
      <c r="C923" s="132"/>
      <c r="D923" s="132"/>
      <c r="E923" s="132"/>
      <c r="F923" s="132"/>
      <c r="G923" s="132"/>
      <c r="H923" s="132"/>
      <c r="I923" s="132"/>
      <c r="J923" s="132"/>
      <c r="K923" s="132"/>
      <c r="L923" s="132"/>
      <c r="M923" s="132"/>
      <c r="N923" s="132"/>
      <c r="O923" s="187"/>
      <c r="P923" s="187"/>
      <c r="Q923" s="187"/>
      <c r="R923" s="187"/>
      <c r="S923" s="187"/>
      <c r="T923" s="187"/>
    </row>
    <row r="924" spans="2:20" s="186" customFormat="1" ht="13.15" customHeight="1" x14ac:dyDescent="0.2">
      <c r="B924" s="132"/>
      <c r="C924" s="132"/>
      <c r="D924" s="132"/>
      <c r="E924" s="132"/>
      <c r="F924" s="132"/>
      <c r="G924" s="132"/>
      <c r="H924" s="132"/>
      <c r="I924" s="132"/>
      <c r="J924" s="132"/>
      <c r="K924" s="132"/>
      <c r="L924" s="132"/>
      <c r="M924" s="132"/>
      <c r="N924" s="132"/>
      <c r="O924" s="187"/>
      <c r="P924" s="187"/>
      <c r="Q924" s="187"/>
      <c r="R924" s="187"/>
      <c r="S924" s="187"/>
      <c r="T924" s="187"/>
    </row>
    <row r="925" spans="2:20" s="186" customFormat="1" ht="13.15" customHeight="1" x14ac:dyDescent="0.2">
      <c r="B925" s="132"/>
      <c r="C925" s="132"/>
      <c r="D925" s="132"/>
      <c r="E925" s="132"/>
      <c r="F925" s="132"/>
      <c r="G925" s="132"/>
      <c r="H925" s="132"/>
      <c r="I925" s="132"/>
      <c r="J925" s="132"/>
      <c r="K925" s="132"/>
      <c r="L925" s="132"/>
      <c r="M925" s="132"/>
      <c r="N925" s="132"/>
      <c r="O925" s="187"/>
      <c r="P925" s="187"/>
      <c r="Q925" s="187"/>
      <c r="R925" s="187"/>
      <c r="S925" s="187"/>
      <c r="T925" s="187"/>
    </row>
    <row r="926" spans="2:20" s="186" customFormat="1" ht="13.15" customHeight="1" x14ac:dyDescent="0.2">
      <c r="B926" s="132"/>
      <c r="C926" s="132"/>
      <c r="D926" s="132"/>
      <c r="E926" s="132"/>
      <c r="F926" s="132"/>
      <c r="G926" s="132"/>
      <c r="H926" s="132"/>
      <c r="I926" s="132"/>
      <c r="J926" s="132"/>
      <c r="K926" s="132"/>
      <c r="L926" s="132"/>
      <c r="M926" s="132"/>
      <c r="N926" s="132"/>
      <c r="O926" s="187"/>
      <c r="P926" s="187"/>
      <c r="Q926" s="187"/>
      <c r="R926" s="187"/>
      <c r="S926" s="187"/>
      <c r="T926" s="187"/>
    </row>
    <row r="927" spans="2:20" s="186" customFormat="1" ht="13.15" customHeight="1" x14ac:dyDescent="0.2">
      <c r="B927" s="132"/>
      <c r="C927" s="132"/>
      <c r="D927" s="132"/>
      <c r="E927" s="132"/>
      <c r="F927" s="132"/>
      <c r="G927" s="132"/>
      <c r="H927" s="132"/>
      <c r="I927" s="132"/>
      <c r="J927" s="132"/>
      <c r="K927" s="132"/>
      <c r="L927" s="132"/>
      <c r="M927" s="132"/>
      <c r="N927" s="132"/>
      <c r="O927" s="187"/>
      <c r="P927" s="187"/>
      <c r="Q927" s="187"/>
      <c r="R927" s="187"/>
      <c r="S927" s="187"/>
      <c r="T927" s="187"/>
    </row>
    <row r="928" spans="2:20" s="186" customFormat="1" ht="13.15" customHeight="1" x14ac:dyDescent="0.2">
      <c r="B928" s="132"/>
      <c r="C928" s="132"/>
      <c r="D928" s="132"/>
      <c r="E928" s="132"/>
      <c r="F928" s="132"/>
      <c r="G928" s="132"/>
      <c r="H928" s="132"/>
      <c r="I928" s="132"/>
      <c r="J928" s="132"/>
      <c r="K928" s="132"/>
      <c r="L928" s="132"/>
      <c r="M928" s="132"/>
      <c r="N928" s="132"/>
      <c r="O928" s="187"/>
      <c r="P928" s="187"/>
      <c r="Q928" s="187"/>
      <c r="R928" s="187"/>
      <c r="S928" s="187"/>
      <c r="T928" s="187"/>
    </row>
    <row r="929" spans="2:20" s="186" customFormat="1" ht="13.15" customHeight="1" x14ac:dyDescent="0.2">
      <c r="B929" s="132"/>
      <c r="C929" s="132"/>
      <c r="D929" s="132"/>
      <c r="E929" s="132"/>
      <c r="F929" s="132"/>
      <c r="G929" s="132"/>
      <c r="H929" s="132"/>
      <c r="I929" s="132"/>
      <c r="J929" s="132"/>
      <c r="K929" s="132"/>
      <c r="L929" s="132"/>
      <c r="M929" s="132"/>
      <c r="N929" s="132"/>
      <c r="O929" s="187"/>
      <c r="P929" s="187"/>
      <c r="Q929" s="187"/>
      <c r="R929" s="187"/>
      <c r="S929" s="187"/>
      <c r="T929" s="187"/>
    </row>
    <row r="930" spans="2:20" s="186" customFormat="1" ht="13.15" customHeight="1" x14ac:dyDescent="0.2">
      <c r="B930" s="132"/>
      <c r="C930" s="132"/>
      <c r="D930" s="132"/>
      <c r="E930" s="132"/>
      <c r="F930" s="132"/>
      <c r="G930" s="132"/>
      <c r="H930" s="132"/>
      <c r="I930" s="132"/>
      <c r="J930" s="132"/>
      <c r="K930" s="132"/>
      <c r="L930" s="132"/>
      <c r="M930" s="132"/>
      <c r="N930" s="132"/>
      <c r="O930" s="187"/>
      <c r="P930" s="187"/>
      <c r="Q930" s="187"/>
      <c r="R930" s="187"/>
      <c r="S930" s="187"/>
      <c r="T930" s="187"/>
    </row>
    <row r="931" spans="2:20" s="186" customFormat="1" ht="13.15" customHeight="1" x14ac:dyDescent="0.2">
      <c r="B931" s="132"/>
      <c r="C931" s="132"/>
      <c r="D931" s="132"/>
      <c r="E931" s="132"/>
      <c r="F931" s="132"/>
      <c r="G931" s="132"/>
      <c r="H931" s="132"/>
      <c r="I931" s="132"/>
      <c r="J931" s="132"/>
      <c r="K931" s="132"/>
      <c r="L931" s="132"/>
      <c r="M931" s="132"/>
      <c r="N931" s="132"/>
      <c r="O931" s="187"/>
      <c r="P931" s="187"/>
      <c r="Q931" s="187"/>
      <c r="R931" s="187"/>
      <c r="S931" s="187"/>
      <c r="T931" s="187"/>
    </row>
    <row r="932" spans="2:20" s="186" customFormat="1" ht="13.15" customHeight="1" x14ac:dyDescent="0.2">
      <c r="B932" s="132"/>
      <c r="C932" s="132"/>
      <c r="D932" s="132"/>
      <c r="E932" s="132"/>
      <c r="F932" s="132"/>
      <c r="G932" s="132"/>
      <c r="H932" s="132"/>
      <c r="I932" s="132"/>
      <c r="J932" s="132"/>
      <c r="K932" s="132"/>
      <c r="L932" s="132"/>
      <c r="M932" s="132"/>
      <c r="N932" s="132"/>
      <c r="O932" s="187"/>
      <c r="P932" s="187"/>
      <c r="Q932" s="187"/>
      <c r="R932" s="187"/>
      <c r="S932" s="187"/>
      <c r="T932" s="187"/>
    </row>
    <row r="933" spans="2:20" s="186" customFormat="1" ht="13.15" customHeight="1" x14ac:dyDescent="0.2">
      <c r="B933" s="132"/>
      <c r="C933" s="132"/>
      <c r="D933" s="132"/>
      <c r="E933" s="132"/>
      <c r="F933" s="132"/>
      <c r="G933" s="132"/>
      <c r="H933" s="132"/>
      <c r="I933" s="132"/>
      <c r="J933" s="132"/>
      <c r="K933" s="132"/>
      <c r="L933" s="132"/>
      <c r="M933" s="132"/>
      <c r="N933" s="132"/>
      <c r="O933" s="187"/>
      <c r="P933" s="187"/>
      <c r="Q933" s="187"/>
      <c r="R933" s="187"/>
      <c r="S933" s="187"/>
      <c r="T933" s="187"/>
    </row>
    <row r="934" spans="2:20" s="186" customFormat="1" ht="13.15" customHeight="1" x14ac:dyDescent="0.2">
      <c r="B934" s="132"/>
      <c r="C934" s="132"/>
      <c r="D934" s="132"/>
      <c r="E934" s="132"/>
      <c r="F934" s="132"/>
      <c r="G934" s="132"/>
      <c r="H934" s="132"/>
      <c r="I934" s="132"/>
      <c r="J934" s="132"/>
      <c r="K934" s="132"/>
      <c r="L934" s="132"/>
      <c r="M934" s="132"/>
      <c r="N934" s="132"/>
      <c r="O934" s="187"/>
      <c r="P934" s="187"/>
      <c r="Q934" s="187"/>
      <c r="R934" s="187"/>
      <c r="S934" s="187"/>
      <c r="T934" s="187"/>
    </row>
    <row r="935" spans="2:20" s="186" customFormat="1" ht="13.15" customHeight="1" x14ac:dyDescent="0.2">
      <c r="B935" s="132"/>
      <c r="C935" s="132"/>
      <c r="D935" s="132"/>
      <c r="E935" s="132"/>
      <c r="F935" s="132"/>
      <c r="G935" s="132"/>
      <c r="H935" s="132"/>
      <c r="I935" s="132"/>
      <c r="J935" s="132"/>
      <c r="K935" s="132"/>
      <c r="L935" s="132"/>
      <c r="M935" s="132"/>
      <c r="N935" s="132"/>
      <c r="O935" s="187"/>
      <c r="P935" s="187"/>
      <c r="Q935" s="187"/>
      <c r="R935" s="187"/>
      <c r="S935" s="187"/>
      <c r="T935" s="187"/>
    </row>
    <row r="936" spans="2:20" s="186" customFormat="1" ht="13.15" customHeight="1" x14ac:dyDescent="0.2">
      <c r="B936" s="132"/>
      <c r="C936" s="132"/>
      <c r="D936" s="132"/>
      <c r="E936" s="132"/>
      <c r="F936" s="132"/>
      <c r="G936" s="132"/>
      <c r="H936" s="132"/>
      <c r="I936" s="132"/>
      <c r="J936" s="132"/>
      <c r="K936" s="132"/>
      <c r="L936" s="132"/>
      <c r="M936" s="132"/>
      <c r="N936" s="132"/>
      <c r="O936" s="187"/>
      <c r="P936" s="187"/>
      <c r="Q936" s="187"/>
      <c r="R936" s="187"/>
      <c r="S936" s="187"/>
      <c r="T936" s="187"/>
    </row>
    <row r="937" spans="2:20" s="186" customFormat="1" ht="13.15" customHeight="1" x14ac:dyDescent="0.2">
      <c r="B937" s="132"/>
      <c r="C937" s="132"/>
      <c r="D937" s="132"/>
      <c r="E937" s="132"/>
      <c r="F937" s="132"/>
      <c r="G937" s="132"/>
      <c r="H937" s="132"/>
      <c r="I937" s="132"/>
      <c r="J937" s="132"/>
      <c r="K937" s="132"/>
      <c r="L937" s="132"/>
      <c r="M937" s="132"/>
      <c r="N937" s="132"/>
      <c r="O937" s="187"/>
      <c r="P937" s="187"/>
      <c r="Q937" s="187"/>
      <c r="R937" s="187"/>
      <c r="S937" s="187"/>
      <c r="T937" s="187"/>
    </row>
    <row r="938" spans="2:20" s="186" customFormat="1" ht="13.15" customHeight="1" x14ac:dyDescent="0.2">
      <c r="B938" s="132"/>
      <c r="C938" s="132"/>
      <c r="D938" s="132"/>
      <c r="E938" s="132"/>
      <c r="F938" s="132"/>
      <c r="G938" s="132"/>
      <c r="H938" s="132"/>
      <c r="I938" s="132"/>
      <c r="J938" s="132"/>
      <c r="K938" s="132"/>
      <c r="L938" s="132"/>
      <c r="M938" s="132"/>
      <c r="N938" s="132"/>
      <c r="O938" s="187"/>
      <c r="P938" s="187"/>
      <c r="Q938" s="187"/>
      <c r="R938" s="187"/>
      <c r="S938" s="187"/>
      <c r="T938" s="187"/>
    </row>
    <row r="939" spans="2:20" s="186" customFormat="1" ht="13.15" customHeight="1" x14ac:dyDescent="0.2">
      <c r="B939" s="132"/>
      <c r="C939" s="132"/>
      <c r="D939" s="132"/>
      <c r="E939" s="132"/>
      <c r="F939" s="132"/>
      <c r="G939" s="132"/>
      <c r="H939" s="132"/>
      <c r="I939" s="132"/>
      <c r="J939" s="132"/>
      <c r="K939" s="132"/>
      <c r="L939" s="132"/>
      <c r="M939" s="132"/>
      <c r="N939" s="132"/>
      <c r="O939" s="187"/>
      <c r="P939" s="187"/>
      <c r="Q939" s="187"/>
      <c r="R939" s="187"/>
      <c r="S939" s="187"/>
      <c r="T939" s="187"/>
    </row>
    <row r="940" spans="2:20" s="186" customFormat="1" ht="13.15" customHeight="1" x14ac:dyDescent="0.2">
      <c r="B940" s="132"/>
      <c r="C940" s="132"/>
      <c r="D940" s="132"/>
      <c r="E940" s="132"/>
      <c r="F940" s="132"/>
      <c r="G940" s="132"/>
      <c r="H940" s="132"/>
      <c r="I940" s="132"/>
      <c r="J940" s="132"/>
      <c r="K940" s="132"/>
      <c r="L940" s="132"/>
      <c r="M940" s="132"/>
      <c r="N940" s="132"/>
      <c r="O940" s="187"/>
      <c r="P940" s="187"/>
      <c r="Q940" s="187"/>
      <c r="R940" s="187"/>
      <c r="S940" s="187"/>
      <c r="T940" s="187"/>
    </row>
    <row r="941" spans="2:20" s="186" customFormat="1" ht="13.15" customHeight="1" x14ac:dyDescent="0.2">
      <c r="B941" s="132"/>
      <c r="C941" s="132"/>
      <c r="D941" s="132"/>
      <c r="E941" s="132"/>
      <c r="F941" s="132"/>
      <c r="G941" s="132"/>
      <c r="H941" s="132"/>
      <c r="I941" s="132"/>
      <c r="J941" s="132"/>
      <c r="K941" s="132"/>
      <c r="L941" s="132"/>
      <c r="M941" s="132"/>
      <c r="N941" s="132"/>
      <c r="O941" s="187"/>
      <c r="P941" s="187"/>
      <c r="Q941" s="187"/>
      <c r="R941" s="187"/>
      <c r="S941" s="187"/>
      <c r="T941" s="187"/>
    </row>
    <row r="942" spans="2:20" s="186" customFormat="1" ht="13.15" customHeight="1" x14ac:dyDescent="0.2">
      <c r="B942" s="132"/>
      <c r="C942" s="132"/>
      <c r="D942" s="132"/>
      <c r="E942" s="132"/>
      <c r="F942" s="132"/>
      <c r="G942" s="132"/>
      <c r="H942" s="132"/>
      <c r="I942" s="132"/>
      <c r="J942" s="132"/>
      <c r="K942" s="132"/>
      <c r="L942" s="132"/>
      <c r="M942" s="132"/>
      <c r="N942" s="132"/>
      <c r="O942" s="187"/>
      <c r="P942" s="187"/>
      <c r="Q942" s="187"/>
      <c r="R942" s="187"/>
      <c r="S942" s="187"/>
      <c r="T942" s="187"/>
    </row>
    <row r="943" spans="2:20" s="186" customFormat="1" ht="13.15" customHeight="1" x14ac:dyDescent="0.2">
      <c r="B943" s="132"/>
      <c r="C943" s="132"/>
      <c r="D943" s="132"/>
      <c r="E943" s="132"/>
      <c r="F943" s="132"/>
      <c r="G943" s="132"/>
      <c r="H943" s="132"/>
      <c r="I943" s="132"/>
      <c r="J943" s="132"/>
      <c r="K943" s="132"/>
      <c r="L943" s="132"/>
      <c r="M943" s="132"/>
      <c r="N943" s="132"/>
      <c r="O943" s="187"/>
      <c r="P943" s="187"/>
      <c r="Q943" s="187"/>
      <c r="R943" s="187"/>
      <c r="S943" s="187"/>
      <c r="T943" s="187"/>
    </row>
    <row r="944" spans="2:20" s="186" customFormat="1" ht="13.15" customHeight="1" x14ac:dyDescent="0.2">
      <c r="B944" s="132"/>
      <c r="C944" s="132"/>
      <c r="D944" s="132"/>
      <c r="E944" s="132"/>
      <c r="F944" s="132"/>
      <c r="G944" s="132"/>
      <c r="H944" s="132"/>
      <c r="I944" s="132"/>
      <c r="J944" s="132"/>
      <c r="K944" s="132"/>
      <c r="L944" s="132"/>
      <c r="M944" s="132"/>
      <c r="N944" s="132"/>
      <c r="O944" s="187"/>
      <c r="P944" s="187"/>
      <c r="Q944" s="187"/>
      <c r="R944" s="187"/>
      <c r="S944" s="187"/>
      <c r="T944" s="187"/>
    </row>
    <row r="945" spans="2:20" s="186" customFormat="1" ht="13.15" customHeight="1" x14ac:dyDescent="0.2">
      <c r="B945" s="132"/>
      <c r="C945" s="132"/>
      <c r="D945" s="132"/>
      <c r="E945" s="132"/>
      <c r="F945" s="132"/>
      <c r="G945" s="132"/>
      <c r="H945" s="132"/>
      <c r="I945" s="132"/>
      <c r="J945" s="132"/>
      <c r="K945" s="132"/>
      <c r="L945" s="132"/>
      <c r="M945" s="132"/>
      <c r="N945" s="132"/>
      <c r="O945" s="187"/>
      <c r="P945" s="187"/>
      <c r="Q945" s="187"/>
      <c r="R945" s="187"/>
      <c r="S945" s="187"/>
      <c r="T945" s="187"/>
    </row>
    <row r="946" spans="2:20" s="186" customFormat="1" ht="13.15" customHeight="1" x14ac:dyDescent="0.2">
      <c r="B946" s="132"/>
      <c r="C946" s="132"/>
      <c r="D946" s="132"/>
      <c r="E946" s="132"/>
      <c r="F946" s="132"/>
      <c r="G946" s="132"/>
      <c r="H946" s="132"/>
      <c r="I946" s="132"/>
      <c r="J946" s="132"/>
      <c r="K946" s="132"/>
      <c r="L946" s="132"/>
      <c r="M946" s="132"/>
      <c r="N946" s="132"/>
      <c r="O946" s="187"/>
      <c r="P946" s="187"/>
      <c r="Q946" s="187"/>
      <c r="R946" s="187"/>
      <c r="S946" s="187"/>
      <c r="T946" s="187"/>
    </row>
    <row r="947" spans="2:20" s="186" customFormat="1" ht="13.15" customHeight="1" x14ac:dyDescent="0.2">
      <c r="B947" s="132"/>
      <c r="C947" s="132"/>
      <c r="D947" s="132"/>
      <c r="E947" s="132"/>
      <c r="F947" s="132"/>
      <c r="G947" s="132"/>
      <c r="H947" s="132"/>
      <c r="I947" s="132"/>
      <c r="J947" s="132"/>
      <c r="K947" s="132"/>
      <c r="L947" s="132"/>
      <c r="M947" s="132"/>
      <c r="N947" s="132"/>
      <c r="O947" s="187"/>
      <c r="P947" s="187"/>
      <c r="Q947" s="187"/>
      <c r="R947" s="187"/>
      <c r="S947" s="187"/>
      <c r="T947" s="187"/>
    </row>
    <row r="948" spans="2:20" s="186" customFormat="1" ht="13.15" customHeight="1" x14ac:dyDescent="0.2">
      <c r="B948" s="132"/>
      <c r="C948" s="132"/>
      <c r="D948" s="132"/>
      <c r="E948" s="132"/>
      <c r="F948" s="132"/>
      <c r="G948" s="132"/>
      <c r="H948" s="132"/>
      <c r="I948" s="132"/>
      <c r="J948" s="132"/>
      <c r="K948" s="132"/>
      <c r="L948" s="132"/>
      <c r="M948" s="132"/>
      <c r="N948" s="132"/>
      <c r="O948" s="187"/>
      <c r="P948" s="187"/>
      <c r="Q948" s="187"/>
      <c r="R948" s="187"/>
      <c r="S948" s="187"/>
      <c r="T948" s="187"/>
    </row>
    <row r="949" spans="2:20" s="186" customFormat="1" ht="13.15" customHeight="1" x14ac:dyDescent="0.2">
      <c r="B949" s="132"/>
      <c r="C949" s="132"/>
      <c r="D949" s="132"/>
      <c r="E949" s="132"/>
      <c r="F949" s="132"/>
      <c r="G949" s="132"/>
      <c r="H949" s="132"/>
      <c r="I949" s="132"/>
      <c r="J949" s="132"/>
      <c r="K949" s="132"/>
      <c r="L949" s="132"/>
      <c r="M949" s="132"/>
      <c r="N949" s="132"/>
      <c r="O949" s="187"/>
      <c r="P949" s="187"/>
      <c r="Q949" s="187"/>
      <c r="R949" s="187"/>
      <c r="S949" s="187"/>
      <c r="T949" s="187"/>
    </row>
    <row r="950" spans="2:20" s="186" customFormat="1" ht="13.15" customHeight="1" x14ac:dyDescent="0.2">
      <c r="B950" s="132"/>
      <c r="C950" s="132"/>
      <c r="D950" s="132"/>
      <c r="E950" s="132"/>
      <c r="F950" s="132"/>
      <c r="G950" s="132"/>
      <c r="H950" s="132"/>
      <c r="I950" s="132"/>
      <c r="J950" s="132"/>
      <c r="K950" s="132"/>
      <c r="L950" s="132"/>
      <c r="M950" s="132"/>
      <c r="N950" s="132"/>
      <c r="O950" s="187"/>
      <c r="P950" s="187"/>
      <c r="Q950" s="187"/>
      <c r="R950" s="187"/>
      <c r="S950" s="187"/>
      <c r="T950" s="187"/>
    </row>
    <row r="951" spans="2:20" s="186" customFormat="1" ht="13.15" customHeight="1" x14ac:dyDescent="0.2">
      <c r="B951" s="132"/>
      <c r="C951" s="132"/>
      <c r="D951" s="132"/>
      <c r="E951" s="132"/>
      <c r="F951" s="132"/>
      <c r="G951" s="132"/>
      <c r="H951" s="132"/>
      <c r="I951" s="132"/>
      <c r="J951" s="132"/>
      <c r="K951" s="132"/>
      <c r="L951" s="132"/>
      <c r="M951" s="132"/>
      <c r="N951" s="132"/>
      <c r="O951" s="187"/>
      <c r="P951" s="187"/>
      <c r="Q951" s="187"/>
      <c r="R951" s="187"/>
      <c r="S951" s="187"/>
      <c r="T951" s="187"/>
    </row>
    <row r="952" spans="2:20" s="186" customFormat="1" ht="13.15" customHeight="1" x14ac:dyDescent="0.2">
      <c r="B952" s="132"/>
      <c r="C952" s="132"/>
      <c r="D952" s="132"/>
      <c r="E952" s="132"/>
      <c r="F952" s="132"/>
      <c r="G952" s="132"/>
      <c r="H952" s="132"/>
      <c r="I952" s="132"/>
      <c r="J952" s="132"/>
      <c r="K952" s="132"/>
      <c r="L952" s="132"/>
      <c r="M952" s="132"/>
      <c r="N952" s="132"/>
      <c r="O952" s="187"/>
      <c r="P952" s="187"/>
      <c r="Q952" s="187"/>
      <c r="R952" s="187"/>
      <c r="S952" s="187"/>
      <c r="T952" s="187"/>
    </row>
    <row r="953" spans="2:20" s="186" customFormat="1" ht="13.15" customHeight="1" x14ac:dyDescent="0.2">
      <c r="B953" s="132"/>
      <c r="C953" s="132"/>
      <c r="D953" s="132"/>
      <c r="E953" s="132"/>
      <c r="F953" s="132"/>
      <c r="G953" s="132"/>
      <c r="H953" s="132"/>
      <c r="I953" s="132"/>
      <c r="J953" s="132"/>
      <c r="K953" s="132"/>
      <c r="L953" s="132"/>
      <c r="M953" s="132"/>
      <c r="N953" s="132"/>
      <c r="O953" s="187"/>
      <c r="P953" s="187"/>
      <c r="Q953" s="187"/>
      <c r="R953" s="187"/>
      <c r="S953" s="187"/>
      <c r="T953" s="187"/>
    </row>
    <row r="954" spans="2:20" s="186" customFormat="1" ht="13.15" customHeight="1" x14ac:dyDescent="0.2">
      <c r="B954" s="132"/>
      <c r="C954" s="132"/>
      <c r="D954" s="132"/>
      <c r="E954" s="132"/>
      <c r="F954" s="132"/>
      <c r="G954" s="132"/>
      <c r="H954" s="132"/>
      <c r="I954" s="132"/>
      <c r="J954" s="132"/>
      <c r="K954" s="132"/>
      <c r="L954" s="132"/>
      <c r="M954" s="132"/>
      <c r="N954" s="132"/>
      <c r="O954" s="187"/>
      <c r="P954" s="187"/>
      <c r="Q954" s="187"/>
      <c r="R954" s="187"/>
      <c r="S954" s="187"/>
      <c r="T954" s="187"/>
    </row>
    <row r="955" spans="2:20" s="186" customFormat="1" ht="13.15" customHeight="1" x14ac:dyDescent="0.2">
      <c r="B955" s="132"/>
      <c r="C955" s="132"/>
      <c r="D955" s="132"/>
      <c r="E955" s="132"/>
      <c r="F955" s="132"/>
      <c r="G955" s="132"/>
      <c r="H955" s="132"/>
      <c r="I955" s="132"/>
      <c r="J955" s="132"/>
      <c r="K955" s="132"/>
      <c r="L955" s="132"/>
      <c r="M955" s="132"/>
      <c r="N955" s="132"/>
      <c r="O955" s="187"/>
      <c r="P955" s="187"/>
      <c r="Q955" s="187"/>
      <c r="R955" s="187"/>
      <c r="S955" s="187"/>
      <c r="T955" s="187"/>
    </row>
    <row r="956" spans="2:20" s="186" customFormat="1" ht="13.15" customHeight="1" x14ac:dyDescent="0.2">
      <c r="B956" s="132"/>
      <c r="C956" s="132"/>
      <c r="D956" s="132"/>
      <c r="E956" s="132"/>
      <c r="F956" s="132"/>
      <c r="G956" s="132"/>
      <c r="H956" s="132"/>
      <c r="I956" s="132"/>
      <c r="J956" s="132"/>
      <c r="K956" s="132"/>
      <c r="L956" s="132"/>
      <c r="M956" s="132"/>
      <c r="N956" s="132"/>
      <c r="O956" s="187"/>
      <c r="P956" s="187"/>
      <c r="Q956" s="187"/>
      <c r="R956" s="187"/>
      <c r="S956" s="187"/>
      <c r="T956" s="187"/>
    </row>
    <row r="957" spans="2:20" s="186" customFormat="1" ht="13.15" customHeight="1" x14ac:dyDescent="0.2">
      <c r="B957" s="132"/>
      <c r="C957" s="132"/>
      <c r="D957" s="132"/>
      <c r="E957" s="132"/>
      <c r="F957" s="132"/>
      <c r="G957" s="132"/>
      <c r="H957" s="132"/>
      <c r="I957" s="132"/>
      <c r="J957" s="132"/>
      <c r="K957" s="132"/>
      <c r="L957" s="132"/>
      <c r="M957" s="132"/>
      <c r="N957" s="132"/>
      <c r="O957" s="187"/>
      <c r="P957" s="187"/>
      <c r="Q957" s="187"/>
      <c r="R957" s="187"/>
      <c r="S957" s="187"/>
      <c r="T957" s="187"/>
    </row>
    <row r="958" spans="2:20" s="186" customFormat="1" ht="13.15" customHeight="1" x14ac:dyDescent="0.2">
      <c r="B958" s="132"/>
      <c r="C958" s="132"/>
      <c r="D958" s="132"/>
      <c r="E958" s="132"/>
      <c r="F958" s="132"/>
      <c r="G958" s="132"/>
      <c r="H958" s="132"/>
      <c r="I958" s="132"/>
      <c r="J958" s="132"/>
      <c r="K958" s="132"/>
      <c r="L958" s="132"/>
      <c r="M958" s="132"/>
      <c r="N958" s="132"/>
      <c r="O958" s="187"/>
      <c r="P958" s="187"/>
      <c r="Q958" s="187"/>
      <c r="R958" s="187"/>
      <c r="S958" s="187"/>
      <c r="T958" s="187"/>
    </row>
    <row r="959" spans="2:20" s="186" customFormat="1" ht="13.15" customHeight="1" x14ac:dyDescent="0.2">
      <c r="B959" s="132"/>
      <c r="C959" s="132"/>
      <c r="D959" s="132"/>
      <c r="E959" s="132"/>
      <c r="F959" s="132"/>
      <c r="G959" s="132"/>
      <c r="H959" s="132"/>
      <c r="I959" s="132"/>
      <c r="J959" s="132"/>
      <c r="K959" s="132"/>
      <c r="L959" s="132"/>
      <c r="M959" s="132"/>
      <c r="N959" s="132"/>
      <c r="O959" s="187"/>
      <c r="P959" s="187"/>
      <c r="Q959" s="187"/>
      <c r="R959" s="187"/>
      <c r="S959" s="187"/>
      <c r="T959" s="187"/>
    </row>
    <row r="960" spans="2:20" s="186" customFormat="1" ht="13.15" customHeight="1" x14ac:dyDescent="0.2">
      <c r="B960" s="132"/>
      <c r="C960" s="132"/>
      <c r="D960" s="132"/>
      <c r="E960" s="132"/>
      <c r="F960" s="132"/>
      <c r="G960" s="132"/>
      <c r="H960" s="132"/>
      <c r="I960" s="132"/>
      <c r="J960" s="132"/>
      <c r="K960" s="132"/>
      <c r="L960" s="132"/>
      <c r="M960" s="132"/>
      <c r="N960" s="132"/>
      <c r="O960" s="187"/>
      <c r="P960" s="187"/>
      <c r="Q960" s="187"/>
      <c r="R960" s="187"/>
      <c r="S960" s="187"/>
      <c r="T960" s="187"/>
    </row>
    <row r="961" spans="2:20" s="186" customFormat="1" ht="13.15" customHeight="1" x14ac:dyDescent="0.2">
      <c r="B961" s="132"/>
      <c r="C961" s="132"/>
      <c r="D961" s="132"/>
      <c r="E961" s="132"/>
      <c r="F961" s="132"/>
      <c r="G961" s="132"/>
      <c r="H961" s="132"/>
      <c r="I961" s="132"/>
      <c r="J961" s="132"/>
      <c r="K961" s="132"/>
      <c r="L961" s="132"/>
      <c r="M961" s="132"/>
      <c r="N961" s="132"/>
      <c r="O961" s="187"/>
      <c r="P961" s="187"/>
      <c r="Q961" s="187"/>
      <c r="R961" s="187"/>
      <c r="S961" s="187"/>
      <c r="T961" s="187"/>
    </row>
    <row r="962" spans="2:20" s="186" customFormat="1" ht="13.15" customHeight="1" x14ac:dyDescent="0.2">
      <c r="B962" s="132"/>
      <c r="C962" s="132"/>
      <c r="D962" s="132"/>
      <c r="E962" s="132"/>
      <c r="F962" s="132"/>
      <c r="G962" s="132"/>
      <c r="H962" s="132"/>
      <c r="I962" s="132"/>
      <c r="J962" s="132"/>
      <c r="K962" s="132"/>
      <c r="L962" s="132"/>
      <c r="M962" s="132"/>
      <c r="N962" s="132"/>
      <c r="O962" s="187"/>
      <c r="P962" s="187"/>
      <c r="Q962" s="187"/>
      <c r="R962" s="187"/>
      <c r="S962" s="187"/>
      <c r="T962" s="187"/>
    </row>
    <row r="963" spans="2:20" s="186" customFormat="1" ht="13.15" customHeight="1" x14ac:dyDescent="0.2">
      <c r="B963" s="132"/>
      <c r="C963" s="132"/>
      <c r="D963" s="132"/>
      <c r="E963" s="132"/>
      <c r="F963" s="132"/>
      <c r="G963" s="132"/>
      <c r="H963" s="132"/>
      <c r="I963" s="132"/>
      <c r="J963" s="132"/>
      <c r="K963" s="132"/>
      <c r="L963" s="132"/>
      <c r="M963" s="132"/>
      <c r="N963" s="132"/>
      <c r="O963" s="187"/>
      <c r="P963" s="187"/>
      <c r="Q963" s="187"/>
      <c r="R963" s="187"/>
      <c r="S963" s="187"/>
      <c r="T963" s="187"/>
    </row>
    <row r="964" spans="2:20" s="186" customFormat="1" ht="13.15" customHeight="1" x14ac:dyDescent="0.2">
      <c r="B964" s="132"/>
      <c r="C964" s="132"/>
      <c r="D964" s="132"/>
      <c r="E964" s="132"/>
      <c r="F964" s="132"/>
      <c r="G964" s="132"/>
      <c r="H964" s="132"/>
      <c r="I964" s="132"/>
      <c r="J964" s="132"/>
      <c r="K964" s="132"/>
      <c r="L964" s="132"/>
      <c r="M964" s="132"/>
      <c r="N964" s="132"/>
      <c r="O964" s="187"/>
      <c r="P964" s="187"/>
      <c r="Q964" s="187"/>
      <c r="R964" s="187"/>
      <c r="S964" s="187"/>
      <c r="T964" s="187"/>
    </row>
    <row r="965" spans="2:20" s="186" customFormat="1" ht="13.15" customHeight="1" x14ac:dyDescent="0.2">
      <c r="B965" s="132"/>
      <c r="C965" s="132"/>
      <c r="D965" s="132"/>
      <c r="E965" s="132"/>
      <c r="F965" s="132"/>
      <c r="G965" s="132"/>
      <c r="H965" s="132"/>
      <c r="I965" s="132"/>
      <c r="J965" s="132"/>
      <c r="K965" s="132"/>
      <c r="L965" s="132"/>
      <c r="M965" s="132"/>
      <c r="N965" s="132"/>
      <c r="O965" s="187"/>
      <c r="P965" s="187"/>
      <c r="Q965" s="187"/>
      <c r="R965" s="187"/>
      <c r="S965" s="187"/>
      <c r="T965" s="187"/>
    </row>
    <row r="966" spans="2:20" s="186" customFormat="1" ht="13.15" customHeight="1" x14ac:dyDescent="0.2">
      <c r="B966" s="132"/>
      <c r="C966" s="132"/>
      <c r="D966" s="132"/>
      <c r="E966" s="132"/>
      <c r="F966" s="132"/>
      <c r="G966" s="132"/>
      <c r="H966" s="132"/>
      <c r="I966" s="132"/>
      <c r="J966" s="132"/>
      <c r="K966" s="132"/>
      <c r="L966" s="132"/>
      <c r="M966" s="132"/>
      <c r="N966" s="132"/>
      <c r="O966" s="187"/>
      <c r="P966" s="187"/>
      <c r="Q966" s="187"/>
      <c r="R966" s="187"/>
      <c r="S966" s="187"/>
      <c r="T966" s="187"/>
    </row>
    <row r="967" spans="2:20" s="186" customFormat="1" ht="13.15" customHeight="1" x14ac:dyDescent="0.2">
      <c r="B967" s="132"/>
      <c r="C967" s="132"/>
      <c r="D967" s="132"/>
      <c r="E967" s="132"/>
      <c r="F967" s="132"/>
      <c r="G967" s="132"/>
      <c r="H967" s="132"/>
      <c r="I967" s="132"/>
      <c r="J967" s="132"/>
      <c r="K967" s="132"/>
      <c r="L967" s="132"/>
      <c r="M967" s="132"/>
      <c r="N967" s="132"/>
      <c r="O967" s="187"/>
      <c r="P967" s="187"/>
      <c r="Q967" s="187"/>
      <c r="R967" s="187"/>
      <c r="S967" s="187"/>
      <c r="T967" s="187"/>
    </row>
    <row r="968" spans="2:20" s="186" customFormat="1" ht="13.15" customHeight="1" x14ac:dyDescent="0.2">
      <c r="B968" s="132"/>
      <c r="C968" s="132"/>
      <c r="D968" s="132"/>
      <c r="E968" s="132"/>
      <c r="F968" s="132"/>
      <c r="G968" s="132"/>
      <c r="H968" s="132"/>
      <c r="I968" s="132"/>
      <c r="J968" s="132"/>
      <c r="K968" s="132"/>
      <c r="L968" s="132"/>
      <c r="M968" s="132"/>
      <c r="N968" s="132"/>
      <c r="O968" s="187"/>
      <c r="P968" s="187"/>
      <c r="Q968" s="187"/>
      <c r="R968" s="187"/>
      <c r="S968" s="187"/>
      <c r="T968" s="187"/>
    </row>
    <row r="969" spans="2:20" s="186" customFormat="1" ht="13.15" customHeight="1" x14ac:dyDescent="0.2">
      <c r="B969" s="132"/>
      <c r="C969" s="132"/>
      <c r="D969" s="132"/>
      <c r="E969" s="132"/>
      <c r="F969" s="132"/>
      <c r="G969" s="132"/>
      <c r="H969" s="132"/>
      <c r="I969" s="132"/>
      <c r="J969" s="132"/>
      <c r="K969" s="132"/>
      <c r="L969" s="132"/>
      <c r="M969" s="132"/>
      <c r="N969" s="132"/>
      <c r="O969" s="187"/>
      <c r="P969" s="187"/>
      <c r="Q969" s="187"/>
      <c r="R969" s="187"/>
      <c r="S969" s="187"/>
      <c r="T969" s="187"/>
    </row>
    <row r="970" spans="2:20" s="186" customFormat="1" ht="13.15" customHeight="1" x14ac:dyDescent="0.2">
      <c r="B970" s="132"/>
      <c r="C970" s="132"/>
      <c r="D970" s="132"/>
      <c r="E970" s="132"/>
      <c r="F970" s="132"/>
      <c r="G970" s="132"/>
      <c r="H970" s="132"/>
      <c r="I970" s="132"/>
      <c r="J970" s="132"/>
      <c r="K970" s="132"/>
      <c r="L970" s="132"/>
      <c r="M970" s="132"/>
      <c r="N970" s="132"/>
      <c r="O970" s="187"/>
      <c r="P970" s="187"/>
      <c r="Q970" s="187"/>
      <c r="R970" s="187"/>
      <c r="S970" s="187"/>
      <c r="T970" s="187"/>
    </row>
    <row r="971" spans="2:20" s="186" customFormat="1" ht="13.15" customHeight="1" x14ac:dyDescent="0.2">
      <c r="B971" s="132"/>
      <c r="C971" s="132"/>
      <c r="D971" s="132"/>
      <c r="E971" s="132"/>
      <c r="F971" s="132"/>
      <c r="G971" s="132"/>
      <c r="H971" s="132"/>
      <c r="I971" s="132"/>
      <c r="J971" s="132"/>
      <c r="K971" s="132"/>
      <c r="L971" s="132"/>
      <c r="M971" s="132"/>
      <c r="N971" s="132"/>
      <c r="O971" s="187"/>
      <c r="P971" s="187"/>
      <c r="Q971" s="187"/>
      <c r="R971" s="187"/>
      <c r="S971" s="187"/>
      <c r="T971" s="187"/>
    </row>
    <row r="972" spans="2:20" s="186" customFormat="1" ht="13.15" customHeight="1" x14ac:dyDescent="0.2">
      <c r="B972" s="132"/>
      <c r="C972" s="132"/>
      <c r="D972" s="132"/>
      <c r="E972" s="132"/>
      <c r="F972" s="132"/>
      <c r="G972" s="132"/>
      <c r="H972" s="132"/>
      <c r="I972" s="132"/>
      <c r="J972" s="132"/>
      <c r="K972" s="132"/>
      <c r="L972" s="132"/>
      <c r="M972" s="132"/>
      <c r="N972" s="132"/>
      <c r="O972" s="187"/>
      <c r="P972" s="187"/>
      <c r="Q972" s="187"/>
      <c r="R972" s="187"/>
      <c r="S972" s="187"/>
      <c r="T972" s="187"/>
    </row>
    <row r="973" spans="2:20" s="186" customFormat="1" ht="13.15" customHeight="1" x14ac:dyDescent="0.2">
      <c r="B973" s="132"/>
      <c r="C973" s="132"/>
      <c r="D973" s="132"/>
      <c r="E973" s="132"/>
      <c r="F973" s="132"/>
      <c r="G973" s="132"/>
      <c r="H973" s="132"/>
      <c r="I973" s="132"/>
      <c r="J973" s="132"/>
      <c r="K973" s="132"/>
      <c r="L973" s="132"/>
      <c r="M973" s="132"/>
      <c r="N973" s="132"/>
      <c r="O973" s="187"/>
      <c r="P973" s="187"/>
      <c r="Q973" s="187"/>
      <c r="R973" s="187"/>
      <c r="S973" s="187"/>
      <c r="T973" s="187"/>
    </row>
    <row r="974" spans="2:20" s="186" customFormat="1" ht="13.15" customHeight="1" x14ac:dyDescent="0.2">
      <c r="B974" s="132"/>
      <c r="C974" s="132"/>
      <c r="D974" s="132"/>
      <c r="E974" s="132"/>
      <c r="F974" s="132"/>
      <c r="G974" s="132"/>
      <c r="H974" s="132"/>
      <c r="I974" s="132"/>
      <c r="J974" s="132"/>
      <c r="K974" s="132"/>
      <c r="L974" s="132"/>
      <c r="M974" s="132"/>
      <c r="N974" s="132"/>
      <c r="O974" s="187"/>
      <c r="P974" s="187"/>
      <c r="Q974" s="187"/>
      <c r="R974" s="187"/>
      <c r="S974" s="187"/>
      <c r="T974" s="187"/>
    </row>
    <row r="975" spans="2:20" s="186" customFormat="1" ht="13.15" customHeight="1" x14ac:dyDescent="0.2">
      <c r="B975" s="132"/>
      <c r="C975" s="132"/>
      <c r="D975" s="132"/>
      <c r="E975" s="132"/>
      <c r="F975" s="132"/>
      <c r="G975" s="132"/>
      <c r="H975" s="132"/>
      <c r="I975" s="132"/>
      <c r="J975" s="132"/>
      <c r="K975" s="132"/>
      <c r="L975" s="132"/>
      <c r="M975" s="132"/>
      <c r="N975" s="132"/>
      <c r="O975" s="187"/>
      <c r="P975" s="187"/>
      <c r="Q975" s="187"/>
      <c r="R975" s="187"/>
      <c r="S975" s="187"/>
      <c r="T975" s="187"/>
    </row>
    <row r="976" spans="2:20" s="186" customFormat="1" ht="13.15" customHeight="1" x14ac:dyDescent="0.2">
      <c r="B976" s="132"/>
      <c r="C976" s="132"/>
      <c r="D976" s="132"/>
      <c r="E976" s="132"/>
      <c r="F976" s="132"/>
      <c r="G976" s="132"/>
      <c r="H976" s="132"/>
      <c r="I976" s="132"/>
      <c r="J976" s="132"/>
      <c r="K976" s="132"/>
      <c r="L976" s="132"/>
      <c r="M976" s="132"/>
      <c r="N976" s="132"/>
      <c r="O976" s="187"/>
      <c r="P976" s="187"/>
      <c r="Q976" s="187"/>
      <c r="R976" s="187"/>
      <c r="S976" s="187"/>
      <c r="T976" s="187"/>
    </row>
    <row r="977" spans="2:20" s="186" customFormat="1" ht="13.15" customHeight="1" x14ac:dyDescent="0.2">
      <c r="B977" s="132"/>
      <c r="C977" s="132"/>
      <c r="D977" s="132"/>
      <c r="E977" s="132"/>
      <c r="F977" s="132"/>
      <c r="G977" s="132"/>
      <c r="H977" s="132"/>
      <c r="I977" s="132"/>
      <c r="J977" s="132"/>
      <c r="K977" s="132"/>
      <c r="L977" s="132"/>
      <c r="M977" s="132"/>
      <c r="N977" s="132"/>
      <c r="O977" s="187"/>
      <c r="P977" s="187"/>
      <c r="Q977" s="187"/>
      <c r="R977" s="187"/>
      <c r="S977" s="187"/>
      <c r="T977" s="187"/>
    </row>
    <row r="978" spans="2:20" s="186" customFormat="1" ht="13.15" customHeight="1" x14ac:dyDescent="0.2">
      <c r="B978" s="132"/>
      <c r="C978" s="132"/>
      <c r="D978" s="132"/>
      <c r="E978" s="132"/>
      <c r="F978" s="132"/>
      <c r="G978" s="132"/>
      <c r="H978" s="132"/>
      <c r="I978" s="132"/>
      <c r="J978" s="132"/>
      <c r="K978" s="132"/>
      <c r="L978" s="132"/>
      <c r="M978" s="132"/>
      <c r="N978" s="132"/>
      <c r="O978" s="187"/>
      <c r="P978" s="187"/>
      <c r="Q978" s="187"/>
      <c r="R978" s="187"/>
      <c r="S978" s="187"/>
      <c r="T978" s="187"/>
    </row>
    <row r="979" spans="2:20" s="186" customFormat="1" ht="13.15" customHeight="1" x14ac:dyDescent="0.2">
      <c r="B979" s="132"/>
      <c r="C979" s="132"/>
      <c r="D979" s="132"/>
      <c r="E979" s="132"/>
      <c r="F979" s="132"/>
      <c r="G979" s="132"/>
      <c r="H979" s="132"/>
      <c r="I979" s="132"/>
      <c r="J979" s="132"/>
      <c r="K979" s="132"/>
      <c r="L979" s="132"/>
      <c r="M979" s="132"/>
      <c r="N979" s="132"/>
      <c r="O979" s="187"/>
      <c r="P979" s="187"/>
      <c r="Q979" s="187"/>
      <c r="R979" s="187"/>
      <c r="S979" s="187"/>
      <c r="T979" s="187"/>
    </row>
    <row r="980" spans="2:20" s="186" customFormat="1" ht="13.15" customHeight="1" x14ac:dyDescent="0.2">
      <c r="B980" s="132"/>
      <c r="C980" s="132"/>
      <c r="D980" s="132"/>
      <c r="E980" s="132"/>
      <c r="F980" s="132"/>
      <c r="G980" s="132"/>
      <c r="H980" s="132"/>
      <c r="I980" s="132"/>
      <c r="J980" s="132"/>
      <c r="K980" s="132"/>
      <c r="L980" s="132"/>
      <c r="M980" s="132"/>
      <c r="N980" s="132"/>
      <c r="O980" s="187"/>
      <c r="P980" s="187"/>
      <c r="Q980" s="187"/>
      <c r="R980" s="187"/>
      <c r="S980" s="187"/>
      <c r="T980" s="187"/>
    </row>
    <row r="981" spans="2:20" s="186" customFormat="1" ht="13.15" customHeight="1" x14ac:dyDescent="0.2">
      <c r="B981" s="132"/>
      <c r="C981" s="132"/>
      <c r="D981" s="132"/>
      <c r="E981" s="132"/>
      <c r="F981" s="132"/>
      <c r="G981" s="132"/>
      <c r="H981" s="132"/>
      <c r="I981" s="132"/>
      <c r="J981" s="132"/>
      <c r="K981" s="132"/>
      <c r="L981" s="132"/>
      <c r="M981" s="132"/>
      <c r="N981" s="132"/>
      <c r="O981" s="187"/>
      <c r="P981" s="187"/>
      <c r="Q981" s="187"/>
      <c r="R981" s="187"/>
      <c r="S981" s="187"/>
      <c r="T981" s="187"/>
    </row>
    <row r="982" spans="2:20" s="186" customFormat="1" ht="13.15" customHeight="1" x14ac:dyDescent="0.2">
      <c r="B982" s="132"/>
      <c r="C982" s="132"/>
      <c r="D982" s="132"/>
      <c r="E982" s="132"/>
      <c r="F982" s="132"/>
      <c r="G982" s="132"/>
      <c r="H982" s="132"/>
      <c r="I982" s="132"/>
      <c r="J982" s="132"/>
      <c r="K982" s="132"/>
      <c r="L982" s="132"/>
      <c r="M982" s="132"/>
      <c r="N982" s="132"/>
      <c r="O982" s="187"/>
      <c r="P982" s="187"/>
      <c r="Q982" s="187"/>
      <c r="R982" s="187"/>
      <c r="S982" s="187"/>
      <c r="T982" s="187"/>
    </row>
    <row r="983" spans="2:20" s="186" customFormat="1" ht="13.15" customHeight="1" x14ac:dyDescent="0.2">
      <c r="B983" s="132"/>
      <c r="C983" s="132"/>
      <c r="D983" s="132"/>
      <c r="E983" s="132"/>
      <c r="F983" s="132"/>
      <c r="G983" s="132"/>
      <c r="H983" s="132"/>
      <c r="I983" s="132"/>
      <c r="J983" s="132"/>
      <c r="K983" s="132"/>
      <c r="L983" s="132"/>
      <c r="M983" s="132"/>
      <c r="N983" s="132"/>
      <c r="O983" s="187"/>
      <c r="P983" s="187"/>
      <c r="Q983" s="187"/>
      <c r="R983" s="187"/>
      <c r="S983" s="187"/>
      <c r="T983" s="187"/>
    </row>
    <row r="984" spans="2:20" s="186" customFormat="1" ht="13.15" customHeight="1" x14ac:dyDescent="0.2">
      <c r="B984" s="132"/>
      <c r="C984" s="132"/>
      <c r="D984" s="132"/>
      <c r="E984" s="132"/>
      <c r="F984" s="132"/>
      <c r="G984" s="132"/>
      <c r="H984" s="132"/>
      <c r="I984" s="132"/>
      <c r="J984" s="132"/>
      <c r="K984" s="132"/>
      <c r="L984" s="132"/>
      <c r="M984" s="132"/>
      <c r="N984" s="132"/>
      <c r="O984" s="187"/>
      <c r="P984" s="187"/>
      <c r="Q984" s="187"/>
      <c r="R984" s="187"/>
      <c r="S984" s="187"/>
      <c r="T984" s="187"/>
    </row>
    <row r="985" spans="2:20" s="186" customFormat="1" ht="13.15" customHeight="1" x14ac:dyDescent="0.2">
      <c r="B985" s="132"/>
      <c r="C985" s="132"/>
      <c r="D985" s="132"/>
      <c r="E985" s="132"/>
      <c r="F985" s="132"/>
      <c r="G985" s="132"/>
      <c r="H985" s="132"/>
      <c r="I985" s="132"/>
      <c r="J985" s="132"/>
      <c r="K985" s="132"/>
      <c r="L985" s="132"/>
      <c r="M985" s="132"/>
      <c r="N985" s="132"/>
      <c r="O985" s="187"/>
      <c r="P985" s="187"/>
      <c r="Q985" s="187"/>
      <c r="R985" s="187"/>
      <c r="S985" s="187"/>
      <c r="T985" s="187"/>
    </row>
    <row r="986" spans="2:20" s="186" customFormat="1" ht="13.15" customHeight="1" x14ac:dyDescent="0.2">
      <c r="B986" s="132"/>
      <c r="C986" s="132"/>
      <c r="D986" s="132"/>
      <c r="E986" s="132"/>
      <c r="F986" s="132"/>
      <c r="G986" s="132"/>
      <c r="H986" s="132"/>
      <c r="I986" s="132"/>
      <c r="J986" s="132"/>
      <c r="K986" s="132"/>
      <c r="L986" s="132"/>
      <c r="M986" s="132"/>
      <c r="N986" s="132"/>
      <c r="O986" s="187"/>
      <c r="P986" s="187"/>
      <c r="Q986" s="187"/>
      <c r="R986" s="187"/>
      <c r="S986" s="187"/>
      <c r="T986" s="187"/>
    </row>
    <row r="987" spans="2:20" s="186" customFormat="1" ht="13.15" customHeight="1" x14ac:dyDescent="0.2">
      <c r="B987" s="132"/>
      <c r="C987" s="132"/>
      <c r="D987" s="132"/>
      <c r="E987" s="132"/>
      <c r="F987" s="132"/>
      <c r="G987" s="132"/>
      <c r="H987" s="132"/>
      <c r="I987" s="132"/>
      <c r="J987" s="132"/>
      <c r="K987" s="132"/>
      <c r="L987" s="132"/>
      <c r="M987" s="132"/>
      <c r="N987" s="132"/>
      <c r="O987" s="187"/>
      <c r="P987" s="187"/>
      <c r="Q987" s="187"/>
      <c r="R987" s="187"/>
      <c r="S987" s="187"/>
      <c r="T987" s="187"/>
    </row>
    <row r="988" spans="2:20" s="186" customFormat="1" ht="13.15" customHeight="1" x14ac:dyDescent="0.2">
      <c r="B988" s="132"/>
      <c r="C988" s="132"/>
      <c r="D988" s="132"/>
      <c r="E988" s="132"/>
      <c r="F988" s="132"/>
      <c r="G988" s="132"/>
      <c r="H988" s="132"/>
      <c r="I988" s="132"/>
      <c r="J988" s="132"/>
      <c r="K988" s="132"/>
      <c r="L988" s="132"/>
      <c r="M988" s="132"/>
      <c r="N988" s="132"/>
      <c r="O988" s="187"/>
      <c r="P988" s="187"/>
      <c r="Q988" s="187"/>
      <c r="R988" s="187"/>
      <c r="S988" s="187"/>
      <c r="T988" s="187"/>
    </row>
    <row r="989" spans="2:20" s="186" customFormat="1" ht="13.15" customHeight="1" x14ac:dyDescent="0.2">
      <c r="B989" s="132"/>
      <c r="C989" s="132"/>
      <c r="D989" s="132"/>
      <c r="E989" s="132"/>
      <c r="F989" s="132"/>
      <c r="G989" s="132"/>
      <c r="H989" s="132"/>
      <c r="I989" s="132"/>
      <c r="J989" s="132"/>
      <c r="K989" s="132"/>
      <c r="L989" s="132"/>
      <c r="M989" s="132"/>
      <c r="N989" s="132"/>
      <c r="O989" s="187"/>
      <c r="P989" s="187"/>
      <c r="Q989" s="187"/>
      <c r="R989" s="187"/>
      <c r="S989" s="187"/>
      <c r="T989" s="187"/>
    </row>
    <row r="990" spans="2:20" s="186" customFormat="1" ht="13.15" customHeight="1" x14ac:dyDescent="0.2">
      <c r="B990" s="132"/>
      <c r="C990" s="132"/>
      <c r="D990" s="132"/>
      <c r="E990" s="132"/>
      <c r="F990" s="132"/>
      <c r="G990" s="132"/>
      <c r="H990" s="132"/>
      <c r="I990" s="132"/>
      <c r="J990" s="132"/>
      <c r="K990" s="132"/>
      <c r="L990" s="132"/>
      <c r="M990" s="132"/>
      <c r="N990" s="132"/>
      <c r="O990" s="187"/>
      <c r="P990" s="187"/>
      <c r="Q990" s="187"/>
      <c r="R990" s="187"/>
      <c r="S990" s="187"/>
      <c r="T990" s="187"/>
    </row>
    <row r="991" spans="2:20" s="186" customFormat="1" ht="13.15" customHeight="1" x14ac:dyDescent="0.2">
      <c r="B991" s="132"/>
      <c r="C991" s="132"/>
      <c r="D991" s="132"/>
      <c r="E991" s="132"/>
      <c r="F991" s="132"/>
      <c r="G991" s="132"/>
      <c r="H991" s="132"/>
      <c r="I991" s="132"/>
      <c r="J991" s="132"/>
      <c r="K991" s="132"/>
      <c r="L991" s="132"/>
      <c r="M991" s="132"/>
      <c r="N991" s="132"/>
      <c r="O991" s="187"/>
      <c r="P991" s="187"/>
      <c r="Q991" s="187"/>
      <c r="R991" s="187"/>
      <c r="S991" s="187"/>
      <c r="T991" s="187"/>
    </row>
    <row r="992" spans="2:20" s="186" customFormat="1" ht="26.45" customHeight="1" x14ac:dyDescent="0.2">
      <c r="B992" s="132"/>
      <c r="C992" s="132"/>
      <c r="D992" s="132"/>
      <c r="E992" s="132"/>
      <c r="F992" s="132"/>
      <c r="G992" s="132"/>
      <c r="H992" s="132"/>
      <c r="I992" s="132"/>
      <c r="J992" s="132"/>
      <c r="K992" s="132"/>
      <c r="L992" s="132"/>
      <c r="M992" s="132"/>
      <c r="N992" s="132"/>
      <c r="O992" s="187"/>
      <c r="P992" s="187"/>
      <c r="Q992" s="187"/>
      <c r="R992" s="187"/>
      <c r="S992" s="187"/>
      <c r="T992" s="187"/>
    </row>
    <row r="993" spans="2:20" s="186" customFormat="1" ht="13.15" customHeight="1" x14ac:dyDescent="0.2">
      <c r="B993" s="132"/>
      <c r="C993" s="132"/>
      <c r="D993" s="132"/>
      <c r="E993" s="132"/>
      <c r="F993" s="132"/>
      <c r="G993" s="132"/>
      <c r="H993" s="132"/>
      <c r="I993" s="132"/>
      <c r="J993" s="132"/>
      <c r="K993" s="132"/>
      <c r="L993" s="132"/>
      <c r="M993" s="132"/>
      <c r="N993" s="132"/>
      <c r="O993" s="187"/>
      <c r="P993" s="187"/>
      <c r="Q993" s="187"/>
      <c r="R993" s="187"/>
      <c r="S993" s="187"/>
      <c r="T993" s="187"/>
    </row>
    <row r="994" spans="2:20" s="186" customFormat="1" ht="26.45" customHeight="1" x14ac:dyDescent="0.2">
      <c r="B994" s="132"/>
      <c r="C994" s="132"/>
      <c r="D994" s="132"/>
      <c r="E994" s="132"/>
      <c r="F994" s="132"/>
      <c r="G994" s="132"/>
      <c r="H994" s="132"/>
      <c r="I994" s="132"/>
      <c r="J994" s="132"/>
      <c r="K994" s="132"/>
      <c r="L994" s="132"/>
      <c r="M994" s="132"/>
      <c r="N994" s="132"/>
      <c r="O994" s="187"/>
      <c r="P994" s="187"/>
      <c r="Q994" s="187"/>
      <c r="R994" s="187"/>
      <c r="S994" s="187"/>
      <c r="T994" s="187"/>
    </row>
    <row r="995" spans="2:20" s="186" customFormat="1" ht="13.15" customHeight="1" x14ac:dyDescent="0.2">
      <c r="B995" s="132"/>
      <c r="C995" s="132"/>
      <c r="D995" s="132"/>
      <c r="E995" s="132"/>
      <c r="F995" s="132"/>
      <c r="G995" s="132"/>
      <c r="H995" s="132"/>
      <c r="I995" s="132"/>
      <c r="J995" s="132"/>
      <c r="K995" s="132"/>
      <c r="L995" s="132"/>
      <c r="M995" s="132"/>
      <c r="N995" s="132"/>
      <c r="O995" s="187"/>
      <c r="P995" s="187"/>
      <c r="Q995" s="187"/>
      <c r="R995" s="187"/>
      <c r="S995" s="187"/>
      <c r="T995" s="187"/>
    </row>
    <row r="996" spans="2:20" s="186" customFormat="1" ht="13.15" customHeight="1" x14ac:dyDescent="0.2">
      <c r="B996" s="132"/>
      <c r="C996" s="132"/>
      <c r="D996" s="132"/>
      <c r="E996" s="132"/>
      <c r="F996" s="132"/>
      <c r="G996" s="132"/>
      <c r="H996" s="132"/>
      <c r="I996" s="132"/>
      <c r="J996" s="132"/>
      <c r="K996" s="132"/>
      <c r="L996" s="132"/>
      <c r="M996" s="132"/>
      <c r="N996" s="132"/>
      <c r="O996" s="187"/>
      <c r="P996" s="187"/>
      <c r="Q996" s="187"/>
      <c r="R996" s="187"/>
      <c r="S996" s="187"/>
      <c r="T996" s="187"/>
    </row>
    <row r="997" spans="2:20" s="186" customFormat="1" ht="13.15" customHeight="1" x14ac:dyDescent="0.2">
      <c r="B997" s="132"/>
      <c r="C997" s="132"/>
      <c r="D997" s="132"/>
      <c r="E997" s="132"/>
      <c r="F997" s="132"/>
      <c r="G997" s="132"/>
      <c r="H997" s="132"/>
      <c r="I997" s="132"/>
      <c r="J997" s="132"/>
      <c r="K997" s="132"/>
      <c r="L997" s="132"/>
      <c r="M997" s="132"/>
      <c r="N997" s="132"/>
      <c r="O997" s="187"/>
      <c r="P997" s="187"/>
      <c r="Q997" s="187"/>
      <c r="R997" s="187"/>
      <c r="S997" s="187"/>
      <c r="T997" s="187"/>
    </row>
    <row r="998" spans="2:20" s="186" customFormat="1" ht="13.15" customHeight="1" x14ac:dyDescent="0.2">
      <c r="B998" s="132"/>
      <c r="C998" s="132"/>
      <c r="D998" s="132"/>
      <c r="E998" s="132"/>
      <c r="F998" s="132"/>
      <c r="G998" s="132"/>
      <c r="H998" s="132"/>
      <c r="I998" s="132"/>
      <c r="J998" s="132"/>
      <c r="K998" s="132"/>
      <c r="L998" s="132"/>
      <c r="M998" s="132"/>
      <c r="N998" s="132"/>
      <c r="O998" s="187"/>
      <c r="P998" s="187"/>
      <c r="Q998" s="187"/>
      <c r="R998" s="187"/>
      <c r="S998" s="187"/>
      <c r="T998" s="187"/>
    </row>
    <row r="999" spans="2:20" s="186" customFormat="1" ht="13.15" customHeight="1" x14ac:dyDescent="0.2">
      <c r="B999" s="132"/>
      <c r="C999" s="132"/>
      <c r="D999" s="132"/>
      <c r="E999" s="132"/>
      <c r="F999" s="132"/>
      <c r="G999" s="132"/>
      <c r="H999" s="132"/>
      <c r="I999" s="132"/>
      <c r="J999" s="132"/>
      <c r="K999" s="132"/>
      <c r="L999" s="132"/>
      <c r="M999" s="132"/>
      <c r="N999" s="132"/>
      <c r="O999" s="187"/>
      <c r="P999" s="187"/>
      <c r="Q999" s="187"/>
      <c r="R999" s="187"/>
      <c r="S999" s="187"/>
      <c r="T999" s="187"/>
    </row>
    <row r="1000" spans="2:20" s="186" customFormat="1" ht="13.15" customHeight="1" x14ac:dyDescent="0.2">
      <c r="B1000" s="132"/>
      <c r="C1000" s="132"/>
      <c r="D1000" s="132"/>
      <c r="E1000" s="132"/>
      <c r="F1000" s="132"/>
      <c r="G1000" s="132"/>
      <c r="H1000" s="132"/>
      <c r="I1000" s="132"/>
      <c r="J1000" s="132"/>
      <c r="K1000" s="132"/>
      <c r="L1000" s="132"/>
      <c r="M1000" s="132"/>
      <c r="N1000" s="132"/>
      <c r="O1000" s="187"/>
      <c r="P1000" s="187"/>
      <c r="Q1000" s="187"/>
      <c r="R1000" s="187"/>
      <c r="S1000" s="187"/>
      <c r="T1000" s="187"/>
    </row>
    <row r="1001" spans="2:20" s="186" customFormat="1" ht="13.15" customHeight="1" x14ac:dyDescent="0.2">
      <c r="B1001" s="132"/>
      <c r="C1001" s="132"/>
      <c r="D1001" s="132"/>
      <c r="E1001" s="132"/>
      <c r="F1001" s="132"/>
      <c r="G1001" s="132"/>
      <c r="H1001" s="132"/>
      <c r="I1001" s="132"/>
      <c r="J1001" s="132"/>
      <c r="K1001" s="132"/>
      <c r="L1001" s="132"/>
      <c r="M1001" s="132"/>
      <c r="N1001" s="132"/>
      <c r="O1001" s="187"/>
      <c r="P1001" s="187"/>
      <c r="Q1001" s="187"/>
      <c r="R1001" s="187"/>
      <c r="S1001" s="187"/>
      <c r="T1001" s="187"/>
    </row>
    <row r="1002" spans="2:20" s="186" customFormat="1" ht="13.15" customHeight="1" x14ac:dyDescent="0.2">
      <c r="B1002" s="132"/>
      <c r="C1002" s="132"/>
      <c r="D1002" s="132"/>
      <c r="E1002" s="132"/>
      <c r="F1002" s="132"/>
      <c r="G1002" s="132"/>
      <c r="H1002" s="132"/>
      <c r="I1002" s="132"/>
      <c r="J1002" s="132"/>
      <c r="K1002" s="132"/>
      <c r="L1002" s="132"/>
      <c r="M1002" s="132"/>
      <c r="N1002" s="132"/>
      <c r="O1002" s="187"/>
      <c r="P1002" s="187"/>
      <c r="Q1002" s="187"/>
      <c r="R1002" s="187"/>
      <c r="S1002" s="187"/>
      <c r="T1002" s="187"/>
    </row>
    <row r="1003" spans="2:20" s="186" customFormat="1" ht="13.15" customHeight="1" x14ac:dyDescent="0.2">
      <c r="B1003" s="132"/>
      <c r="C1003" s="132"/>
      <c r="D1003" s="132"/>
      <c r="E1003" s="132"/>
      <c r="F1003" s="132"/>
      <c r="G1003" s="132"/>
      <c r="H1003" s="132"/>
      <c r="I1003" s="132"/>
      <c r="J1003" s="132"/>
      <c r="K1003" s="132"/>
      <c r="L1003" s="132"/>
      <c r="M1003" s="132"/>
      <c r="N1003" s="132"/>
      <c r="O1003" s="187"/>
      <c r="P1003" s="187"/>
      <c r="Q1003" s="187"/>
      <c r="R1003" s="187"/>
      <c r="S1003" s="187"/>
      <c r="T1003" s="187"/>
    </row>
    <row r="1004" spans="2:20" s="186" customFormat="1" ht="13.15" customHeight="1" x14ac:dyDescent="0.2">
      <c r="B1004" s="132"/>
      <c r="C1004" s="132"/>
      <c r="D1004" s="132"/>
      <c r="E1004" s="132"/>
      <c r="F1004" s="132"/>
      <c r="G1004" s="132"/>
      <c r="H1004" s="132"/>
      <c r="I1004" s="132"/>
      <c r="J1004" s="132"/>
      <c r="K1004" s="132"/>
      <c r="L1004" s="132"/>
      <c r="M1004" s="132"/>
      <c r="N1004" s="132"/>
      <c r="O1004" s="187"/>
      <c r="P1004" s="187"/>
      <c r="Q1004" s="187"/>
      <c r="R1004" s="187"/>
      <c r="S1004" s="187"/>
      <c r="T1004" s="187"/>
    </row>
    <row r="1005" spans="2:20" s="186" customFormat="1" ht="13.15" customHeight="1" x14ac:dyDescent="0.2">
      <c r="B1005" s="132"/>
      <c r="C1005" s="132"/>
      <c r="D1005" s="132"/>
      <c r="E1005" s="132"/>
      <c r="F1005" s="132"/>
      <c r="G1005" s="132"/>
      <c r="H1005" s="132"/>
      <c r="I1005" s="132"/>
      <c r="J1005" s="132"/>
      <c r="K1005" s="132"/>
      <c r="L1005" s="132"/>
      <c r="M1005" s="132"/>
      <c r="N1005" s="132"/>
      <c r="O1005" s="187"/>
      <c r="P1005" s="187"/>
      <c r="Q1005" s="187"/>
      <c r="R1005" s="187"/>
      <c r="S1005" s="187"/>
      <c r="T1005" s="187"/>
    </row>
    <row r="1006" spans="2:20" s="186" customFormat="1" ht="13.15" customHeight="1" x14ac:dyDescent="0.2">
      <c r="B1006" s="132"/>
      <c r="C1006" s="132"/>
      <c r="D1006" s="132"/>
      <c r="E1006" s="132"/>
      <c r="F1006" s="132"/>
      <c r="G1006" s="132"/>
      <c r="H1006" s="132"/>
      <c r="I1006" s="132"/>
      <c r="J1006" s="132"/>
      <c r="K1006" s="132"/>
      <c r="L1006" s="132"/>
      <c r="M1006" s="132"/>
      <c r="N1006" s="132"/>
      <c r="O1006" s="187"/>
      <c r="P1006" s="187"/>
      <c r="Q1006" s="187"/>
      <c r="R1006" s="187"/>
      <c r="S1006" s="187"/>
      <c r="T1006" s="187"/>
    </row>
    <row r="1007" spans="2:20" s="186" customFormat="1" ht="13.15" customHeight="1" x14ac:dyDescent="0.2">
      <c r="B1007" s="132"/>
      <c r="C1007" s="132"/>
      <c r="D1007" s="132"/>
      <c r="E1007" s="132"/>
      <c r="F1007" s="132"/>
      <c r="G1007" s="132"/>
      <c r="H1007" s="132"/>
      <c r="I1007" s="132"/>
      <c r="J1007" s="132"/>
      <c r="K1007" s="132"/>
      <c r="L1007" s="132"/>
      <c r="M1007" s="132"/>
      <c r="N1007" s="132"/>
      <c r="O1007" s="187"/>
      <c r="P1007" s="187"/>
      <c r="Q1007" s="187"/>
      <c r="R1007" s="187"/>
      <c r="S1007" s="187"/>
      <c r="T1007" s="187"/>
    </row>
    <row r="1008" spans="2:20" s="186" customFormat="1" ht="13.15" customHeight="1" x14ac:dyDescent="0.2">
      <c r="B1008" s="132"/>
      <c r="C1008" s="132"/>
      <c r="D1008" s="132"/>
      <c r="E1008" s="132"/>
      <c r="F1008" s="132"/>
      <c r="G1008" s="132"/>
      <c r="H1008" s="132"/>
      <c r="I1008" s="132"/>
      <c r="J1008" s="132"/>
      <c r="K1008" s="132"/>
      <c r="L1008" s="132"/>
      <c r="M1008" s="132"/>
      <c r="N1008" s="132"/>
      <c r="O1008" s="187"/>
      <c r="P1008" s="187"/>
      <c r="Q1008" s="187"/>
      <c r="R1008" s="187"/>
      <c r="S1008" s="187"/>
      <c r="T1008" s="187"/>
    </row>
    <row r="1009" spans="2:20" s="186" customFormat="1" ht="13.15" customHeight="1" x14ac:dyDescent="0.2">
      <c r="B1009" s="132"/>
      <c r="C1009" s="132"/>
      <c r="D1009" s="132"/>
      <c r="E1009" s="132"/>
      <c r="F1009" s="132"/>
      <c r="G1009" s="132"/>
      <c r="H1009" s="132"/>
      <c r="I1009" s="132"/>
      <c r="J1009" s="132"/>
      <c r="K1009" s="132"/>
      <c r="L1009" s="132"/>
      <c r="M1009" s="132"/>
      <c r="N1009" s="132"/>
      <c r="O1009" s="187"/>
      <c r="P1009" s="187"/>
      <c r="Q1009" s="187"/>
      <c r="R1009" s="187"/>
      <c r="S1009" s="187"/>
      <c r="T1009" s="187"/>
    </row>
    <row r="1010" spans="2:20" s="186" customFormat="1" ht="13.15" customHeight="1" x14ac:dyDescent="0.2">
      <c r="B1010" s="132"/>
      <c r="C1010" s="132"/>
      <c r="D1010" s="132"/>
      <c r="E1010" s="132"/>
      <c r="F1010" s="132"/>
      <c r="G1010" s="132"/>
      <c r="H1010" s="132"/>
      <c r="I1010" s="132"/>
      <c r="J1010" s="132"/>
      <c r="K1010" s="132"/>
      <c r="L1010" s="132"/>
      <c r="M1010" s="132"/>
      <c r="N1010" s="132"/>
      <c r="O1010" s="187"/>
      <c r="P1010" s="187"/>
      <c r="Q1010" s="187"/>
      <c r="R1010" s="187"/>
      <c r="S1010" s="187"/>
      <c r="T1010" s="187"/>
    </row>
    <row r="1011" spans="2:20" s="186" customFormat="1" ht="13.15" customHeight="1" x14ac:dyDescent="0.2">
      <c r="B1011" s="132"/>
      <c r="C1011" s="132"/>
      <c r="D1011" s="132"/>
      <c r="E1011" s="132"/>
      <c r="F1011" s="132"/>
      <c r="G1011" s="132"/>
      <c r="H1011" s="132"/>
      <c r="I1011" s="132"/>
      <c r="J1011" s="132"/>
      <c r="K1011" s="132"/>
      <c r="L1011" s="132"/>
      <c r="M1011" s="132"/>
      <c r="N1011" s="132"/>
      <c r="O1011" s="187"/>
      <c r="P1011" s="187"/>
      <c r="Q1011" s="187"/>
      <c r="R1011" s="187"/>
      <c r="S1011" s="187"/>
      <c r="T1011" s="187"/>
    </row>
    <row r="1012" spans="2:20" s="186" customFormat="1" ht="13.15" customHeight="1" x14ac:dyDescent="0.2">
      <c r="B1012" s="132"/>
      <c r="C1012" s="132"/>
      <c r="D1012" s="132"/>
      <c r="E1012" s="132"/>
      <c r="F1012" s="132"/>
      <c r="G1012" s="132"/>
      <c r="H1012" s="132"/>
      <c r="I1012" s="132"/>
      <c r="J1012" s="132"/>
      <c r="K1012" s="132"/>
      <c r="L1012" s="132"/>
      <c r="M1012" s="132"/>
      <c r="N1012" s="132"/>
      <c r="O1012" s="187"/>
      <c r="P1012" s="187"/>
      <c r="Q1012" s="187"/>
      <c r="R1012" s="187"/>
      <c r="S1012" s="187"/>
      <c r="T1012" s="187"/>
    </row>
    <row r="1013" spans="2:20" s="186" customFormat="1" ht="13.15" customHeight="1" x14ac:dyDescent="0.2">
      <c r="B1013" s="132"/>
      <c r="C1013" s="132"/>
      <c r="D1013" s="132"/>
      <c r="E1013" s="132"/>
      <c r="F1013" s="132"/>
      <c r="G1013" s="132"/>
      <c r="H1013" s="132"/>
      <c r="I1013" s="132"/>
      <c r="J1013" s="132"/>
      <c r="K1013" s="132"/>
      <c r="L1013" s="132"/>
      <c r="M1013" s="132"/>
      <c r="N1013" s="132"/>
      <c r="O1013" s="187"/>
      <c r="P1013" s="187"/>
      <c r="Q1013" s="187"/>
      <c r="R1013" s="187"/>
      <c r="S1013" s="187"/>
      <c r="T1013" s="187"/>
    </row>
    <row r="1014" spans="2:20" s="186" customFormat="1" ht="13.15" customHeight="1" x14ac:dyDescent="0.2">
      <c r="B1014" s="132"/>
      <c r="C1014" s="132"/>
      <c r="D1014" s="132"/>
      <c r="E1014" s="132"/>
      <c r="F1014" s="132"/>
      <c r="G1014" s="132"/>
      <c r="H1014" s="132"/>
      <c r="I1014" s="132"/>
      <c r="J1014" s="132"/>
      <c r="K1014" s="132"/>
      <c r="L1014" s="132"/>
      <c r="M1014" s="132"/>
      <c r="N1014" s="132"/>
      <c r="O1014" s="187"/>
      <c r="P1014" s="187"/>
      <c r="Q1014" s="187"/>
      <c r="R1014" s="187"/>
      <c r="S1014" s="187"/>
      <c r="T1014" s="187"/>
    </row>
    <row r="1015" spans="2:20" s="186" customFormat="1" ht="13.15" customHeight="1" x14ac:dyDescent="0.2">
      <c r="B1015" s="132"/>
      <c r="C1015" s="132"/>
      <c r="D1015" s="132"/>
      <c r="E1015" s="132"/>
      <c r="F1015" s="132"/>
      <c r="G1015" s="132"/>
      <c r="H1015" s="132"/>
      <c r="I1015" s="132"/>
      <c r="J1015" s="132"/>
      <c r="K1015" s="132"/>
      <c r="L1015" s="132"/>
      <c r="M1015" s="132"/>
      <c r="N1015" s="132"/>
      <c r="O1015" s="187"/>
      <c r="P1015" s="187"/>
      <c r="Q1015" s="187"/>
      <c r="R1015" s="187"/>
      <c r="S1015" s="187"/>
      <c r="T1015" s="187"/>
    </row>
    <row r="1016" spans="2:20" s="186" customFormat="1" ht="13.15" customHeight="1" x14ac:dyDescent="0.2">
      <c r="B1016" s="132"/>
      <c r="C1016" s="132"/>
      <c r="D1016" s="132"/>
      <c r="E1016" s="132"/>
      <c r="F1016" s="132"/>
      <c r="G1016" s="132"/>
      <c r="H1016" s="132"/>
      <c r="I1016" s="132"/>
      <c r="J1016" s="132"/>
      <c r="K1016" s="132"/>
      <c r="L1016" s="132"/>
      <c r="M1016" s="132"/>
      <c r="N1016" s="132"/>
      <c r="O1016" s="187"/>
      <c r="P1016" s="187"/>
      <c r="Q1016" s="187"/>
      <c r="R1016" s="187"/>
      <c r="S1016" s="187"/>
      <c r="T1016" s="187"/>
    </row>
    <row r="1017" spans="2:20" s="186" customFormat="1" ht="13.15" customHeight="1" x14ac:dyDescent="0.2">
      <c r="B1017" s="132"/>
      <c r="C1017" s="132"/>
      <c r="D1017" s="132"/>
      <c r="E1017" s="132"/>
      <c r="F1017" s="132"/>
      <c r="G1017" s="132"/>
      <c r="H1017" s="132"/>
      <c r="I1017" s="132"/>
      <c r="J1017" s="132"/>
      <c r="K1017" s="132"/>
      <c r="L1017" s="132"/>
      <c r="M1017" s="132"/>
      <c r="N1017" s="132"/>
      <c r="O1017" s="187"/>
      <c r="P1017" s="187"/>
      <c r="Q1017" s="187"/>
      <c r="R1017" s="187"/>
      <c r="S1017" s="187"/>
      <c r="T1017" s="187"/>
    </row>
    <row r="1018" spans="2:20" s="186" customFormat="1" ht="13.15" customHeight="1" x14ac:dyDescent="0.2">
      <c r="B1018" s="132"/>
      <c r="C1018" s="132"/>
      <c r="D1018" s="132"/>
      <c r="E1018" s="132"/>
      <c r="F1018" s="132"/>
      <c r="G1018" s="132"/>
      <c r="H1018" s="132"/>
      <c r="I1018" s="132"/>
      <c r="J1018" s="132"/>
      <c r="K1018" s="132"/>
      <c r="L1018" s="132"/>
      <c r="M1018" s="132"/>
      <c r="N1018" s="132"/>
      <c r="O1018" s="187"/>
      <c r="P1018" s="187"/>
      <c r="Q1018" s="187"/>
      <c r="R1018" s="187"/>
      <c r="S1018" s="187"/>
      <c r="T1018" s="187"/>
    </row>
    <row r="1019" spans="2:20" s="186" customFormat="1" ht="13.15" customHeight="1" x14ac:dyDescent="0.2">
      <c r="B1019" s="132"/>
      <c r="C1019" s="132"/>
      <c r="D1019" s="132"/>
      <c r="E1019" s="132"/>
      <c r="F1019" s="132"/>
      <c r="G1019" s="132"/>
      <c r="H1019" s="132"/>
      <c r="I1019" s="132"/>
      <c r="J1019" s="132"/>
      <c r="K1019" s="132"/>
      <c r="L1019" s="132"/>
      <c r="M1019" s="132"/>
      <c r="N1019" s="132"/>
      <c r="O1019" s="187"/>
      <c r="P1019" s="187"/>
      <c r="Q1019" s="187"/>
      <c r="R1019" s="187"/>
      <c r="S1019" s="187"/>
      <c r="T1019" s="187"/>
    </row>
    <row r="1020" spans="2:20" s="186" customFormat="1" ht="13.15" customHeight="1" x14ac:dyDescent="0.2">
      <c r="B1020" s="132"/>
      <c r="C1020" s="132"/>
      <c r="D1020" s="132"/>
      <c r="E1020" s="132"/>
      <c r="F1020" s="132"/>
      <c r="G1020" s="132"/>
      <c r="H1020" s="132"/>
      <c r="I1020" s="132"/>
      <c r="J1020" s="132"/>
      <c r="K1020" s="132"/>
      <c r="L1020" s="132"/>
      <c r="M1020" s="132"/>
      <c r="N1020" s="132"/>
      <c r="O1020" s="187"/>
      <c r="P1020" s="187"/>
      <c r="Q1020" s="187"/>
      <c r="R1020" s="187"/>
      <c r="S1020" s="187"/>
      <c r="T1020" s="187"/>
    </row>
    <row r="1021" spans="2:20" s="186" customFormat="1" ht="13.15" customHeight="1" x14ac:dyDescent="0.2">
      <c r="B1021" s="132"/>
      <c r="C1021" s="132"/>
      <c r="D1021" s="132"/>
      <c r="E1021" s="132"/>
      <c r="F1021" s="132"/>
      <c r="G1021" s="132"/>
      <c r="H1021" s="132"/>
      <c r="I1021" s="132"/>
      <c r="J1021" s="132"/>
      <c r="K1021" s="132"/>
      <c r="L1021" s="132"/>
      <c r="M1021" s="132"/>
      <c r="N1021" s="132"/>
      <c r="O1021" s="187"/>
      <c r="P1021" s="187"/>
      <c r="Q1021" s="187"/>
      <c r="R1021" s="187"/>
      <c r="S1021" s="187"/>
      <c r="T1021" s="187"/>
    </row>
    <row r="1022" spans="2:20" s="186" customFormat="1" ht="13.15" customHeight="1" x14ac:dyDescent="0.2">
      <c r="B1022" s="132"/>
      <c r="C1022" s="132"/>
      <c r="D1022" s="132"/>
      <c r="E1022" s="132"/>
      <c r="F1022" s="132"/>
      <c r="G1022" s="132"/>
      <c r="H1022" s="132"/>
      <c r="I1022" s="132"/>
      <c r="J1022" s="132"/>
      <c r="K1022" s="132"/>
      <c r="L1022" s="132"/>
      <c r="M1022" s="132"/>
      <c r="N1022" s="132"/>
      <c r="O1022" s="187"/>
      <c r="P1022" s="187"/>
      <c r="Q1022" s="187"/>
      <c r="R1022" s="187"/>
      <c r="S1022" s="187"/>
      <c r="T1022" s="187"/>
    </row>
    <row r="1023" spans="2:20" s="186" customFormat="1" ht="13.15" customHeight="1" x14ac:dyDescent="0.2">
      <c r="B1023" s="132"/>
      <c r="C1023" s="132"/>
      <c r="D1023" s="132"/>
      <c r="E1023" s="132"/>
      <c r="F1023" s="132"/>
      <c r="G1023" s="132"/>
      <c r="H1023" s="132"/>
      <c r="I1023" s="132"/>
      <c r="J1023" s="132"/>
      <c r="K1023" s="132"/>
      <c r="L1023" s="132"/>
      <c r="M1023" s="132"/>
      <c r="N1023" s="132"/>
      <c r="O1023" s="187"/>
      <c r="P1023" s="187"/>
      <c r="Q1023" s="187"/>
      <c r="R1023" s="187"/>
      <c r="S1023" s="187"/>
      <c r="T1023" s="187"/>
    </row>
    <row r="1024" spans="2:20" s="186" customFormat="1" ht="13.15" customHeight="1" x14ac:dyDescent="0.2">
      <c r="B1024" s="132"/>
      <c r="C1024" s="132"/>
      <c r="D1024" s="132"/>
      <c r="E1024" s="132"/>
      <c r="F1024" s="132"/>
      <c r="G1024" s="132"/>
      <c r="H1024" s="132"/>
      <c r="I1024" s="132"/>
      <c r="J1024" s="132"/>
      <c r="K1024" s="132"/>
      <c r="L1024" s="132"/>
      <c r="M1024" s="132"/>
      <c r="N1024" s="132"/>
      <c r="O1024" s="187"/>
      <c r="P1024" s="187"/>
      <c r="Q1024" s="187"/>
      <c r="R1024" s="187"/>
      <c r="S1024" s="187"/>
      <c r="T1024" s="187"/>
    </row>
    <row r="1025" spans="2:20" s="186" customFormat="1" ht="13.15" customHeight="1" x14ac:dyDescent="0.2">
      <c r="B1025" s="132"/>
      <c r="C1025" s="132"/>
      <c r="D1025" s="132"/>
      <c r="E1025" s="132"/>
      <c r="F1025" s="132"/>
      <c r="G1025" s="132"/>
      <c r="H1025" s="132"/>
      <c r="I1025" s="132"/>
      <c r="J1025" s="132"/>
      <c r="K1025" s="132"/>
      <c r="L1025" s="132"/>
      <c r="M1025" s="132"/>
      <c r="N1025" s="132"/>
      <c r="O1025" s="187"/>
      <c r="P1025" s="187"/>
      <c r="Q1025" s="187"/>
      <c r="R1025" s="187"/>
      <c r="S1025" s="187"/>
      <c r="T1025" s="187"/>
    </row>
    <row r="1026" spans="2:20" s="186" customFormat="1" ht="13.15" customHeight="1" x14ac:dyDescent="0.2">
      <c r="B1026" s="132"/>
      <c r="C1026" s="132"/>
      <c r="D1026" s="132"/>
      <c r="E1026" s="132"/>
      <c r="F1026" s="132"/>
      <c r="G1026" s="132"/>
      <c r="H1026" s="132"/>
      <c r="I1026" s="132"/>
      <c r="J1026" s="132"/>
      <c r="K1026" s="132"/>
      <c r="L1026" s="132"/>
      <c r="M1026" s="132"/>
      <c r="N1026" s="132"/>
      <c r="O1026" s="187"/>
      <c r="P1026" s="187"/>
      <c r="Q1026" s="187"/>
      <c r="R1026" s="187"/>
      <c r="S1026" s="187"/>
      <c r="T1026" s="187"/>
    </row>
    <row r="1027" spans="2:20" s="186" customFormat="1" ht="13.15" customHeight="1" x14ac:dyDescent="0.2">
      <c r="B1027" s="132"/>
      <c r="C1027" s="132"/>
      <c r="D1027" s="132"/>
      <c r="E1027" s="132"/>
      <c r="F1027" s="132"/>
      <c r="G1027" s="132"/>
      <c r="H1027" s="132"/>
      <c r="I1027" s="132"/>
      <c r="J1027" s="132"/>
      <c r="K1027" s="132"/>
      <c r="L1027" s="132"/>
      <c r="M1027" s="132"/>
      <c r="N1027" s="132"/>
      <c r="O1027" s="187"/>
      <c r="P1027" s="187"/>
      <c r="Q1027" s="187"/>
      <c r="R1027" s="187"/>
      <c r="S1027" s="187"/>
      <c r="T1027" s="187"/>
    </row>
    <row r="1028" spans="2:20" s="186" customFormat="1" ht="13.15" customHeight="1" x14ac:dyDescent="0.2">
      <c r="B1028" s="132"/>
      <c r="C1028" s="132"/>
      <c r="D1028" s="132"/>
      <c r="E1028" s="132"/>
      <c r="F1028" s="132"/>
      <c r="G1028" s="132"/>
      <c r="H1028" s="132"/>
      <c r="I1028" s="132"/>
      <c r="J1028" s="132"/>
      <c r="K1028" s="132"/>
      <c r="L1028" s="132"/>
      <c r="M1028" s="132"/>
      <c r="N1028" s="132"/>
      <c r="O1028" s="187"/>
      <c r="P1028" s="187"/>
      <c r="Q1028" s="187"/>
      <c r="R1028" s="187"/>
      <c r="S1028" s="187"/>
      <c r="T1028" s="187"/>
    </row>
    <row r="1029" spans="2:20" s="186" customFormat="1" ht="13.15" customHeight="1" x14ac:dyDescent="0.2">
      <c r="B1029" s="132"/>
      <c r="C1029" s="132"/>
      <c r="D1029" s="132"/>
      <c r="E1029" s="132"/>
      <c r="F1029" s="132"/>
      <c r="G1029" s="132"/>
      <c r="H1029" s="132"/>
      <c r="I1029" s="132"/>
      <c r="J1029" s="132"/>
      <c r="K1029" s="132"/>
      <c r="L1029" s="132"/>
      <c r="M1029" s="132"/>
      <c r="N1029" s="132"/>
      <c r="O1029" s="187"/>
      <c r="P1029" s="187"/>
      <c r="Q1029" s="187"/>
      <c r="R1029" s="187"/>
      <c r="S1029" s="187"/>
      <c r="T1029" s="187"/>
    </row>
    <row r="1030" spans="2:20" s="186" customFormat="1" ht="13.15" customHeight="1" x14ac:dyDescent="0.2">
      <c r="B1030" s="132"/>
      <c r="C1030" s="132"/>
      <c r="D1030" s="132"/>
      <c r="E1030" s="132"/>
      <c r="F1030" s="132"/>
      <c r="G1030" s="132"/>
      <c r="H1030" s="132"/>
      <c r="I1030" s="132"/>
      <c r="J1030" s="132"/>
      <c r="K1030" s="132"/>
      <c r="L1030" s="132"/>
      <c r="M1030" s="132"/>
      <c r="N1030" s="132"/>
      <c r="O1030" s="187"/>
      <c r="P1030" s="187"/>
      <c r="Q1030" s="187"/>
      <c r="R1030" s="187"/>
      <c r="S1030" s="187"/>
      <c r="T1030" s="187"/>
    </row>
    <row r="1031" spans="2:20" s="186" customFormat="1" ht="13.15" customHeight="1" x14ac:dyDescent="0.2">
      <c r="B1031" s="132"/>
      <c r="C1031" s="132"/>
      <c r="D1031" s="132"/>
      <c r="E1031" s="132"/>
      <c r="F1031" s="132"/>
      <c r="G1031" s="132"/>
      <c r="H1031" s="132"/>
      <c r="I1031" s="132"/>
      <c r="J1031" s="132"/>
      <c r="K1031" s="132"/>
      <c r="L1031" s="132"/>
      <c r="M1031" s="132"/>
      <c r="N1031" s="132"/>
      <c r="O1031" s="187"/>
      <c r="P1031" s="187"/>
      <c r="Q1031" s="187"/>
      <c r="R1031" s="187"/>
      <c r="S1031" s="187"/>
      <c r="T1031" s="187"/>
    </row>
    <row r="1032" spans="2:20" s="186" customFormat="1" ht="13.15" customHeight="1" x14ac:dyDescent="0.2">
      <c r="B1032" s="132"/>
      <c r="C1032" s="132"/>
      <c r="D1032" s="132"/>
      <c r="E1032" s="132"/>
      <c r="F1032" s="132"/>
      <c r="G1032" s="132"/>
      <c r="H1032" s="132"/>
      <c r="I1032" s="132"/>
      <c r="J1032" s="132"/>
      <c r="K1032" s="132"/>
      <c r="L1032" s="132"/>
      <c r="M1032" s="132"/>
      <c r="N1032" s="132"/>
      <c r="O1032" s="187"/>
      <c r="P1032" s="187"/>
      <c r="Q1032" s="187"/>
      <c r="R1032" s="187"/>
      <c r="S1032" s="187"/>
      <c r="T1032" s="187"/>
    </row>
    <row r="1033" spans="2:20" s="186" customFormat="1" ht="13.15" customHeight="1" x14ac:dyDescent="0.2">
      <c r="B1033" s="132"/>
      <c r="C1033" s="132"/>
      <c r="D1033" s="132"/>
      <c r="E1033" s="132"/>
      <c r="F1033" s="132"/>
      <c r="G1033" s="132"/>
      <c r="H1033" s="132"/>
      <c r="I1033" s="132"/>
      <c r="J1033" s="132"/>
      <c r="K1033" s="132"/>
      <c r="L1033" s="132"/>
      <c r="M1033" s="132"/>
      <c r="N1033" s="132"/>
      <c r="O1033" s="187"/>
      <c r="P1033" s="187"/>
      <c r="Q1033" s="187"/>
      <c r="R1033" s="187"/>
      <c r="S1033" s="187"/>
      <c r="T1033" s="187"/>
    </row>
    <row r="1034" spans="2:20" s="186" customFormat="1" ht="13.15" customHeight="1" x14ac:dyDescent="0.2">
      <c r="B1034" s="132"/>
      <c r="C1034" s="132"/>
      <c r="D1034" s="132"/>
      <c r="E1034" s="132"/>
      <c r="F1034" s="132"/>
      <c r="G1034" s="132"/>
      <c r="H1034" s="132"/>
      <c r="I1034" s="132"/>
      <c r="J1034" s="132"/>
      <c r="K1034" s="132"/>
      <c r="L1034" s="132"/>
      <c r="M1034" s="132"/>
      <c r="N1034" s="132"/>
      <c r="O1034" s="187"/>
      <c r="P1034" s="187"/>
      <c r="Q1034" s="187"/>
      <c r="R1034" s="187"/>
      <c r="S1034" s="187"/>
      <c r="T1034" s="187"/>
    </row>
    <row r="1035" spans="2:20" s="186" customFormat="1" ht="13.15" customHeight="1" x14ac:dyDescent="0.2">
      <c r="B1035" s="132"/>
      <c r="C1035" s="132"/>
      <c r="D1035" s="132"/>
      <c r="E1035" s="132"/>
      <c r="F1035" s="132"/>
      <c r="G1035" s="132"/>
      <c r="H1035" s="132"/>
      <c r="I1035" s="132"/>
      <c r="J1035" s="132"/>
      <c r="K1035" s="132"/>
      <c r="L1035" s="132"/>
      <c r="M1035" s="132"/>
      <c r="N1035" s="132"/>
      <c r="O1035" s="187"/>
      <c r="P1035" s="187"/>
      <c r="Q1035" s="187"/>
      <c r="R1035" s="187"/>
      <c r="S1035" s="187"/>
      <c r="T1035" s="187"/>
    </row>
    <row r="1036" spans="2:20" s="186" customFormat="1" ht="13.15" customHeight="1" x14ac:dyDescent="0.2">
      <c r="B1036" s="132"/>
      <c r="C1036" s="132"/>
      <c r="D1036" s="132"/>
      <c r="E1036" s="132"/>
      <c r="F1036" s="132"/>
      <c r="G1036" s="132"/>
      <c r="H1036" s="132"/>
      <c r="I1036" s="132"/>
      <c r="J1036" s="132"/>
      <c r="K1036" s="132"/>
      <c r="L1036" s="132"/>
      <c r="M1036" s="132"/>
      <c r="N1036" s="132"/>
      <c r="O1036" s="187"/>
      <c r="P1036" s="187"/>
      <c r="Q1036" s="187"/>
      <c r="R1036" s="187"/>
      <c r="S1036" s="187"/>
      <c r="T1036" s="187"/>
    </row>
    <row r="1037" spans="2:20" s="186" customFormat="1" ht="13.15" customHeight="1" x14ac:dyDescent="0.2">
      <c r="B1037" s="132"/>
      <c r="C1037" s="132"/>
      <c r="D1037" s="132"/>
      <c r="E1037" s="132"/>
      <c r="F1037" s="132"/>
      <c r="G1037" s="132"/>
      <c r="H1037" s="132"/>
      <c r="I1037" s="132"/>
      <c r="J1037" s="132"/>
      <c r="K1037" s="132"/>
      <c r="L1037" s="132"/>
      <c r="M1037" s="132"/>
      <c r="N1037" s="132"/>
      <c r="O1037" s="187"/>
      <c r="P1037" s="187"/>
      <c r="Q1037" s="187"/>
      <c r="R1037" s="187"/>
      <c r="S1037" s="187"/>
      <c r="T1037" s="187"/>
    </row>
    <row r="1038" spans="2:20" s="186" customFormat="1" ht="13.15" customHeight="1" x14ac:dyDescent="0.2">
      <c r="B1038" s="132"/>
      <c r="C1038" s="132"/>
      <c r="D1038" s="132"/>
      <c r="E1038" s="132"/>
      <c r="F1038" s="132"/>
      <c r="G1038" s="132"/>
      <c r="H1038" s="132"/>
      <c r="I1038" s="132"/>
      <c r="J1038" s="132"/>
      <c r="K1038" s="132"/>
      <c r="L1038" s="132"/>
      <c r="M1038" s="132"/>
      <c r="N1038" s="132"/>
      <c r="O1038" s="187"/>
      <c r="P1038" s="187"/>
      <c r="Q1038" s="187"/>
      <c r="R1038" s="187"/>
      <c r="S1038" s="187"/>
      <c r="T1038" s="187"/>
    </row>
    <row r="1039" spans="2:20" s="186" customFormat="1" ht="13.15" customHeight="1" x14ac:dyDescent="0.2">
      <c r="B1039" s="132"/>
      <c r="C1039" s="132"/>
      <c r="D1039" s="132"/>
      <c r="E1039" s="132"/>
      <c r="F1039" s="132"/>
      <c r="G1039" s="132"/>
      <c r="H1039" s="132"/>
      <c r="I1039" s="132"/>
      <c r="J1039" s="132"/>
      <c r="K1039" s="132"/>
      <c r="L1039" s="132"/>
      <c r="M1039" s="132"/>
      <c r="N1039" s="132"/>
      <c r="O1039" s="187"/>
      <c r="P1039" s="187"/>
      <c r="Q1039" s="187"/>
      <c r="R1039" s="187"/>
      <c r="S1039" s="187"/>
      <c r="T1039" s="187"/>
    </row>
    <row r="1040" spans="2:20" s="186" customFormat="1" ht="13.15" customHeight="1" x14ac:dyDescent="0.2">
      <c r="B1040" s="132"/>
      <c r="C1040" s="132"/>
      <c r="D1040" s="132"/>
      <c r="E1040" s="132"/>
      <c r="F1040" s="132"/>
      <c r="G1040" s="132"/>
      <c r="H1040" s="132"/>
      <c r="I1040" s="132"/>
      <c r="J1040" s="132"/>
      <c r="K1040" s="132"/>
      <c r="L1040" s="132"/>
      <c r="M1040" s="132"/>
      <c r="N1040" s="132"/>
      <c r="O1040" s="187"/>
      <c r="P1040" s="187"/>
      <c r="Q1040" s="187"/>
      <c r="R1040" s="187"/>
      <c r="S1040" s="187"/>
      <c r="T1040" s="187"/>
    </row>
    <row r="1041" spans="2:20" s="186" customFormat="1" ht="13.15" customHeight="1" x14ac:dyDescent="0.2">
      <c r="B1041" s="132"/>
      <c r="C1041" s="132"/>
      <c r="D1041" s="132"/>
      <c r="E1041" s="132"/>
      <c r="F1041" s="132"/>
      <c r="G1041" s="132"/>
      <c r="H1041" s="132"/>
      <c r="I1041" s="132"/>
      <c r="J1041" s="132"/>
      <c r="K1041" s="132"/>
      <c r="L1041" s="132"/>
      <c r="M1041" s="132"/>
      <c r="N1041" s="132"/>
      <c r="O1041" s="187"/>
      <c r="P1041" s="187"/>
      <c r="Q1041" s="187"/>
      <c r="R1041" s="187"/>
      <c r="S1041" s="187"/>
      <c r="T1041" s="187"/>
    </row>
    <row r="1042" spans="2:20" s="186" customFormat="1" ht="13.15" customHeight="1" x14ac:dyDescent="0.2">
      <c r="B1042" s="132"/>
      <c r="C1042" s="132"/>
      <c r="D1042" s="132"/>
      <c r="E1042" s="132"/>
      <c r="F1042" s="132"/>
      <c r="G1042" s="132"/>
      <c r="H1042" s="132"/>
      <c r="I1042" s="132"/>
      <c r="J1042" s="132"/>
      <c r="K1042" s="132"/>
      <c r="L1042" s="132"/>
      <c r="M1042" s="132"/>
      <c r="N1042" s="132"/>
      <c r="O1042" s="187"/>
      <c r="P1042" s="187"/>
      <c r="Q1042" s="187"/>
      <c r="R1042" s="187"/>
      <c r="S1042" s="187"/>
      <c r="T1042" s="187"/>
    </row>
    <row r="1043" spans="2:20" s="186" customFormat="1" ht="13.15" customHeight="1" x14ac:dyDescent="0.2">
      <c r="B1043" s="132"/>
      <c r="C1043" s="132"/>
      <c r="D1043" s="132"/>
      <c r="E1043" s="132"/>
      <c r="F1043" s="132"/>
      <c r="G1043" s="132"/>
      <c r="H1043" s="132"/>
      <c r="I1043" s="132"/>
      <c r="J1043" s="132"/>
      <c r="K1043" s="132"/>
      <c r="L1043" s="132"/>
      <c r="M1043" s="132"/>
      <c r="N1043" s="132"/>
      <c r="O1043" s="187"/>
      <c r="P1043" s="187"/>
      <c r="Q1043" s="187"/>
      <c r="R1043" s="187"/>
      <c r="S1043" s="187"/>
      <c r="T1043" s="187"/>
    </row>
    <row r="1044" spans="2:20" s="186" customFormat="1" ht="13.15" customHeight="1" x14ac:dyDescent="0.2">
      <c r="B1044" s="132"/>
      <c r="C1044" s="132"/>
      <c r="D1044" s="132"/>
      <c r="E1044" s="132"/>
      <c r="F1044" s="132"/>
      <c r="G1044" s="132"/>
      <c r="H1044" s="132"/>
      <c r="I1044" s="132"/>
      <c r="J1044" s="132"/>
      <c r="K1044" s="132"/>
      <c r="L1044" s="132"/>
      <c r="M1044" s="132"/>
      <c r="N1044" s="132"/>
      <c r="O1044" s="187"/>
      <c r="P1044" s="187"/>
      <c r="Q1044" s="187"/>
      <c r="R1044" s="187"/>
      <c r="S1044" s="187"/>
      <c r="T1044" s="187"/>
    </row>
    <row r="1045" spans="2:20" s="186" customFormat="1" ht="13.15" customHeight="1" x14ac:dyDescent="0.2">
      <c r="B1045" s="132"/>
      <c r="C1045" s="132"/>
      <c r="D1045" s="132"/>
      <c r="E1045" s="132"/>
      <c r="F1045" s="132"/>
      <c r="G1045" s="132"/>
      <c r="H1045" s="132"/>
      <c r="I1045" s="132"/>
      <c r="J1045" s="132"/>
      <c r="K1045" s="132"/>
      <c r="L1045" s="132"/>
      <c r="M1045" s="132"/>
      <c r="N1045" s="132"/>
      <c r="O1045" s="187"/>
      <c r="P1045" s="187"/>
      <c r="Q1045" s="187"/>
      <c r="R1045" s="187"/>
      <c r="S1045" s="187"/>
      <c r="T1045" s="187"/>
    </row>
    <row r="1046" spans="2:20" s="186" customFormat="1" ht="13.15" customHeight="1" x14ac:dyDescent="0.2">
      <c r="B1046" s="132"/>
      <c r="C1046" s="132"/>
      <c r="D1046" s="132"/>
      <c r="E1046" s="132"/>
      <c r="F1046" s="132"/>
      <c r="G1046" s="132"/>
      <c r="H1046" s="132"/>
      <c r="I1046" s="132"/>
      <c r="J1046" s="132"/>
      <c r="K1046" s="132"/>
      <c r="L1046" s="132"/>
      <c r="M1046" s="132"/>
      <c r="N1046" s="132"/>
      <c r="O1046" s="187"/>
      <c r="P1046" s="187"/>
      <c r="Q1046" s="187"/>
      <c r="R1046" s="187"/>
      <c r="S1046" s="187"/>
      <c r="T1046" s="187"/>
    </row>
    <row r="1047" spans="2:20" s="186" customFormat="1" ht="13.15" customHeight="1" x14ac:dyDescent="0.2">
      <c r="B1047" s="132"/>
      <c r="C1047" s="132"/>
      <c r="D1047" s="132"/>
      <c r="E1047" s="132"/>
      <c r="F1047" s="132"/>
      <c r="G1047" s="132"/>
      <c r="H1047" s="132"/>
      <c r="I1047" s="132"/>
      <c r="J1047" s="132"/>
      <c r="K1047" s="132"/>
      <c r="L1047" s="132"/>
      <c r="M1047" s="132"/>
      <c r="N1047" s="132"/>
      <c r="O1047" s="187"/>
      <c r="P1047" s="187"/>
      <c r="Q1047" s="187"/>
      <c r="R1047" s="187"/>
      <c r="S1047" s="187"/>
      <c r="T1047" s="187"/>
    </row>
    <row r="1048" spans="2:20" s="186" customFormat="1" ht="13.15" customHeight="1" x14ac:dyDescent="0.2">
      <c r="B1048" s="132"/>
      <c r="C1048" s="132"/>
      <c r="D1048" s="132"/>
      <c r="E1048" s="132"/>
      <c r="F1048" s="132"/>
      <c r="G1048" s="132"/>
      <c r="H1048" s="132"/>
      <c r="I1048" s="132"/>
      <c r="J1048" s="132"/>
      <c r="K1048" s="132"/>
      <c r="L1048" s="132"/>
      <c r="M1048" s="132"/>
      <c r="N1048" s="132"/>
      <c r="O1048" s="187"/>
      <c r="P1048" s="187"/>
      <c r="Q1048" s="187"/>
      <c r="R1048" s="187"/>
      <c r="S1048" s="187"/>
      <c r="T1048" s="187"/>
    </row>
    <row r="1049" spans="2:20" s="186" customFormat="1" ht="13.15" customHeight="1" x14ac:dyDescent="0.2">
      <c r="B1049" s="132"/>
      <c r="C1049" s="132"/>
      <c r="D1049" s="132"/>
      <c r="E1049" s="132"/>
      <c r="F1049" s="132"/>
      <c r="G1049" s="132"/>
      <c r="H1049" s="132"/>
      <c r="I1049" s="132"/>
      <c r="J1049" s="132"/>
      <c r="K1049" s="132"/>
      <c r="L1049" s="132"/>
      <c r="M1049" s="132"/>
      <c r="N1049" s="132"/>
      <c r="O1049" s="187"/>
      <c r="P1049" s="187"/>
      <c r="Q1049" s="187"/>
      <c r="R1049" s="187"/>
      <c r="S1049" s="187"/>
      <c r="T1049" s="187"/>
    </row>
    <row r="1050" spans="2:20" s="186" customFormat="1" ht="13.15" customHeight="1" x14ac:dyDescent="0.2">
      <c r="B1050" s="132"/>
      <c r="C1050" s="132"/>
      <c r="D1050" s="132"/>
      <c r="E1050" s="132"/>
      <c r="F1050" s="132"/>
      <c r="G1050" s="132"/>
      <c r="H1050" s="132"/>
      <c r="I1050" s="132"/>
      <c r="J1050" s="132"/>
      <c r="K1050" s="132"/>
      <c r="L1050" s="132"/>
      <c r="M1050" s="132"/>
      <c r="N1050" s="132"/>
      <c r="O1050" s="187"/>
      <c r="P1050" s="187"/>
      <c r="Q1050" s="187"/>
      <c r="R1050" s="187"/>
      <c r="S1050" s="187"/>
      <c r="T1050" s="187"/>
    </row>
    <row r="1051" spans="2:20" s="186" customFormat="1" ht="13.15" customHeight="1" x14ac:dyDescent="0.2">
      <c r="B1051" s="132"/>
      <c r="C1051" s="132"/>
      <c r="D1051" s="132"/>
      <c r="E1051" s="132"/>
      <c r="F1051" s="132"/>
      <c r="G1051" s="132"/>
      <c r="H1051" s="132"/>
      <c r="I1051" s="132"/>
      <c r="J1051" s="132"/>
      <c r="K1051" s="132"/>
      <c r="L1051" s="132"/>
      <c r="M1051" s="132"/>
      <c r="N1051" s="132"/>
      <c r="O1051" s="187"/>
      <c r="P1051" s="187"/>
      <c r="Q1051" s="187"/>
      <c r="R1051" s="187"/>
      <c r="S1051" s="187"/>
      <c r="T1051" s="187"/>
    </row>
    <row r="1052" spans="2:20" s="186" customFormat="1" ht="13.15" customHeight="1" x14ac:dyDescent="0.2">
      <c r="B1052" s="132"/>
      <c r="C1052" s="132"/>
      <c r="D1052" s="132"/>
      <c r="E1052" s="132"/>
      <c r="F1052" s="132"/>
      <c r="G1052" s="132"/>
      <c r="H1052" s="132"/>
      <c r="I1052" s="132"/>
      <c r="J1052" s="132"/>
      <c r="K1052" s="132"/>
      <c r="L1052" s="132"/>
      <c r="M1052" s="132"/>
      <c r="N1052" s="132"/>
      <c r="O1052" s="187"/>
      <c r="P1052" s="187"/>
      <c r="Q1052" s="187"/>
      <c r="R1052" s="187"/>
      <c r="S1052" s="187"/>
      <c r="T1052" s="187"/>
    </row>
    <row r="1053" spans="2:20" s="186" customFormat="1" ht="13.15" customHeight="1" x14ac:dyDescent="0.2">
      <c r="B1053" s="132"/>
      <c r="C1053" s="132"/>
      <c r="D1053" s="132"/>
      <c r="E1053" s="132"/>
      <c r="F1053" s="132"/>
      <c r="G1053" s="132"/>
      <c r="H1053" s="132"/>
      <c r="I1053" s="132"/>
      <c r="J1053" s="132"/>
      <c r="K1053" s="132"/>
      <c r="L1053" s="132"/>
      <c r="M1053" s="132"/>
      <c r="N1053" s="132"/>
      <c r="O1053" s="187"/>
      <c r="P1053" s="187"/>
      <c r="Q1053" s="187"/>
      <c r="R1053" s="187"/>
      <c r="S1053" s="187"/>
      <c r="T1053" s="187"/>
    </row>
    <row r="1054" spans="2:20" s="186" customFormat="1" ht="13.15" customHeight="1" x14ac:dyDescent="0.2">
      <c r="B1054" s="132"/>
      <c r="C1054" s="132"/>
      <c r="D1054" s="132"/>
      <c r="E1054" s="132"/>
      <c r="F1054" s="132"/>
      <c r="G1054" s="132"/>
      <c r="H1054" s="132"/>
      <c r="I1054" s="132"/>
      <c r="J1054" s="132"/>
      <c r="K1054" s="132"/>
      <c r="L1054" s="132"/>
      <c r="M1054" s="132"/>
      <c r="N1054" s="132"/>
      <c r="O1054" s="187"/>
      <c r="P1054" s="187"/>
      <c r="Q1054" s="187"/>
      <c r="R1054" s="187"/>
      <c r="S1054" s="187"/>
      <c r="T1054" s="187"/>
    </row>
    <row r="1055" spans="2:20" s="186" customFormat="1" ht="13.15" customHeight="1" x14ac:dyDescent="0.2">
      <c r="B1055" s="132"/>
      <c r="C1055" s="132"/>
      <c r="D1055" s="132"/>
      <c r="E1055" s="132"/>
      <c r="F1055" s="132"/>
      <c r="G1055" s="132"/>
      <c r="H1055" s="132"/>
      <c r="I1055" s="132"/>
      <c r="J1055" s="132"/>
      <c r="K1055" s="132"/>
      <c r="L1055" s="132"/>
      <c r="M1055" s="132"/>
      <c r="N1055" s="132"/>
      <c r="O1055" s="187"/>
      <c r="P1055" s="187"/>
      <c r="Q1055" s="187"/>
      <c r="R1055" s="187"/>
      <c r="S1055" s="187"/>
      <c r="T1055" s="187"/>
    </row>
    <row r="1056" spans="2:20" s="186" customFormat="1" ht="13.15" customHeight="1" x14ac:dyDescent="0.2">
      <c r="B1056" s="132"/>
      <c r="C1056" s="132"/>
      <c r="D1056" s="132"/>
      <c r="E1056" s="132"/>
      <c r="F1056" s="132"/>
      <c r="G1056" s="132"/>
      <c r="H1056" s="132"/>
      <c r="I1056" s="132"/>
      <c r="J1056" s="132"/>
      <c r="K1056" s="132"/>
      <c r="L1056" s="132"/>
      <c r="M1056" s="132"/>
      <c r="N1056" s="132"/>
      <c r="O1056" s="187"/>
      <c r="P1056" s="187"/>
      <c r="Q1056" s="187"/>
      <c r="R1056" s="187"/>
      <c r="S1056" s="187"/>
      <c r="T1056" s="187"/>
    </row>
    <row r="1057" spans="2:20" s="186" customFormat="1" ht="13.15" customHeight="1" x14ac:dyDescent="0.2">
      <c r="B1057" s="132"/>
      <c r="C1057" s="132"/>
      <c r="D1057" s="132"/>
      <c r="E1057" s="132"/>
      <c r="F1057" s="132"/>
      <c r="G1057" s="132"/>
      <c r="H1057" s="132"/>
      <c r="I1057" s="132"/>
      <c r="J1057" s="132"/>
      <c r="K1057" s="132"/>
      <c r="L1057" s="132"/>
      <c r="M1057" s="132"/>
      <c r="N1057" s="132"/>
      <c r="O1057" s="187"/>
      <c r="P1057" s="187"/>
      <c r="Q1057" s="187"/>
      <c r="R1057" s="187"/>
      <c r="S1057" s="187"/>
      <c r="T1057" s="187"/>
    </row>
    <row r="1058" spans="2:20" s="186" customFormat="1" ht="13.15" customHeight="1" x14ac:dyDescent="0.2">
      <c r="B1058" s="132"/>
      <c r="C1058" s="132"/>
      <c r="D1058" s="132"/>
      <c r="E1058" s="132"/>
      <c r="F1058" s="132"/>
      <c r="G1058" s="132"/>
      <c r="H1058" s="132"/>
      <c r="I1058" s="132"/>
      <c r="J1058" s="132"/>
      <c r="K1058" s="132"/>
      <c r="L1058" s="132"/>
      <c r="M1058" s="132"/>
      <c r="N1058" s="132"/>
      <c r="O1058" s="187"/>
      <c r="P1058" s="187"/>
      <c r="Q1058" s="187"/>
      <c r="R1058" s="187"/>
      <c r="S1058" s="187"/>
      <c r="T1058" s="187"/>
    </row>
    <row r="1059" spans="2:20" s="186" customFormat="1" ht="13.15" customHeight="1" x14ac:dyDescent="0.2">
      <c r="B1059" s="132"/>
      <c r="C1059" s="132"/>
      <c r="D1059" s="132"/>
      <c r="E1059" s="132"/>
      <c r="F1059" s="132"/>
      <c r="G1059" s="132"/>
      <c r="H1059" s="132"/>
      <c r="I1059" s="132"/>
      <c r="J1059" s="132"/>
      <c r="K1059" s="132"/>
      <c r="L1059" s="132"/>
      <c r="M1059" s="132"/>
      <c r="N1059" s="132"/>
      <c r="O1059" s="187"/>
      <c r="P1059" s="187"/>
      <c r="Q1059" s="187"/>
      <c r="R1059" s="187"/>
      <c r="S1059" s="187"/>
      <c r="T1059" s="187"/>
    </row>
    <row r="1060" spans="2:20" s="186" customFormat="1" ht="13.15" customHeight="1" x14ac:dyDescent="0.2">
      <c r="B1060" s="132"/>
      <c r="C1060" s="132"/>
      <c r="D1060" s="132"/>
      <c r="E1060" s="132"/>
      <c r="F1060" s="132"/>
      <c r="G1060" s="132"/>
      <c r="H1060" s="132"/>
      <c r="I1060" s="132"/>
      <c r="J1060" s="132"/>
      <c r="K1060" s="132"/>
      <c r="L1060" s="132"/>
      <c r="M1060" s="132"/>
      <c r="N1060" s="132"/>
      <c r="O1060" s="187"/>
      <c r="P1060" s="187"/>
      <c r="Q1060" s="187"/>
      <c r="R1060" s="187"/>
      <c r="S1060" s="187"/>
      <c r="T1060" s="187"/>
    </row>
    <row r="1061" spans="2:20" s="186" customFormat="1" ht="13.15" customHeight="1" x14ac:dyDescent="0.2">
      <c r="B1061" s="132"/>
      <c r="C1061" s="132"/>
      <c r="D1061" s="132"/>
      <c r="E1061" s="132"/>
      <c r="F1061" s="132"/>
      <c r="G1061" s="132"/>
      <c r="H1061" s="132"/>
      <c r="I1061" s="132"/>
      <c r="J1061" s="132"/>
      <c r="K1061" s="132"/>
      <c r="L1061" s="132"/>
      <c r="M1061" s="132"/>
      <c r="N1061" s="132"/>
      <c r="O1061" s="187"/>
      <c r="P1061" s="187"/>
      <c r="Q1061" s="187"/>
      <c r="R1061" s="187"/>
      <c r="S1061" s="187"/>
      <c r="T1061" s="187"/>
    </row>
    <row r="1062" spans="2:20" s="186" customFormat="1" ht="13.15" customHeight="1" x14ac:dyDescent="0.2">
      <c r="B1062" s="132"/>
      <c r="C1062" s="132"/>
      <c r="D1062" s="132"/>
      <c r="E1062" s="132"/>
      <c r="F1062" s="132"/>
      <c r="G1062" s="132"/>
      <c r="H1062" s="132"/>
      <c r="I1062" s="132"/>
      <c r="J1062" s="132"/>
      <c r="K1062" s="132"/>
      <c r="L1062" s="132"/>
      <c r="M1062" s="132"/>
      <c r="N1062" s="132"/>
      <c r="O1062" s="187"/>
      <c r="P1062" s="187"/>
      <c r="Q1062" s="187"/>
      <c r="R1062" s="187"/>
      <c r="S1062" s="187"/>
      <c r="T1062" s="187"/>
    </row>
    <row r="1063" spans="2:20" s="186" customFormat="1" ht="13.15" customHeight="1" x14ac:dyDescent="0.2">
      <c r="B1063" s="132"/>
      <c r="C1063" s="132"/>
      <c r="D1063" s="132"/>
      <c r="E1063" s="132"/>
      <c r="F1063" s="132"/>
      <c r="G1063" s="132"/>
      <c r="H1063" s="132"/>
      <c r="I1063" s="132"/>
      <c r="J1063" s="132"/>
      <c r="K1063" s="132"/>
      <c r="L1063" s="132"/>
      <c r="M1063" s="132"/>
      <c r="N1063" s="132"/>
      <c r="O1063" s="187"/>
      <c r="P1063" s="187"/>
      <c r="Q1063" s="187"/>
      <c r="R1063" s="187"/>
      <c r="S1063" s="187"/>
      <c r="T1063" s="187"/>
    </row>
    <row r="1064" spans="2:20" s="186" customFormat="1" ht="13.15" customHeight="1" x14ac:dyDescent="0.2">
      <c r="B1064" s="132"/>
      <c r="C1064" s="132"/>
      <c r="D1064" s="132"/>
      <c r="E1064" s="132"/>
      <c r="F1064" s="132"/>
      <c r="G1064" s="132"/>
      <c r="H1064" s="132"/>
      <c r="I1064" s="132"/>
      <c r="J1064" s="132"/>
      <c r="K1064" s="132"/>
      <c r="L1064" s="132"/>
      <c r="M1064" s="132"/>
      <c r="N1064" s="132"/>
      <c r="O1064" s="187"/>
      <c r="P1064" s="187"/>
      <c r="Q1064" s="187"/>
      <c r="R1064" s="187"/>
      <c r="S1064" s="187"/>
      <c r="T1064" s="187"/>
    </row>
    <row r="1065" spans="2:20" s="186" customFormat="1" ht="13.15" customHeight="1" x14ac:dyDescent="0.2">
      <c r="B1065" s="132"/>
      <c r="C1065" s="132"/>
      <c r="D1065" s="132"/>
      <c r="E1065" s="132"/>
      <c r="F1065" s="132"/>
      <c r="G1065" s="132"/>
      <c r="H1065" s="132"/>
      <c r="I1065" s="132"/>
      <c r="J1065" s="132"/>
      <c r="K1065" s="132"/>
      <c r="L1065" s="132"/>
      <c r="M1065" s="132"/>
      <c r="N1065" s="132"/>
      <c r="O1065" s="187"/>
      <c r="P1065" s="187"/>
      <c r="Q1065" s="187"/>
      <c r="R1065" s="187"/>
      <c r="S1065" s="187"/>
      <c r="T1065" s="187"/>
    </row>
    <row r="1066" spans="2:20" s="186" customFormat="1" ht="13.15" customHeight="1" x14ac:dyDescent="0.2">
      <c r="B1066" s="132"/>
      <c r="C1066" s="132"/>
      <c r="D1066" s="132"/>
      <c r="E1066" s="132"/>
      <c r="F1066" s="132"/>
      <c r="G1066" s="132"/>
      <c r="H1066" s="132"/>
      <c r="I1066" s="132"/>
      <c r="J1066" s="132"/>
      <c r="K1066" s="132"/>
      <c r="L1066" s="132"/>
      <c r="M1066" s="132"/>
      <c r="N1066" s="132"/>
      <c r="O1066" s="187"/>
      <c r="P1066" s="187"/>
      <c r="Q1066" s="187"/>
      <c r="R1066" s="187"/>
      <c r="S1066" s="187"/>
      <c r="T1066" s="187"/>
    </row>
    <row r="1067" spans="2:20" s="186" customFormat="1" ht="13.15" customHeight="1" x14ac:dyDescent="0.2">
      <c r="B1067" s="132"/>
      <c r="C1067" s="132"/>
      <c r="D1067" s="132"/>
      <c r="E1067" s="132"/>
      <c r="F1067" s="132"/>
      <c r="G1067" s="132"/>
      <c r="H1067" s="132"/>
      <c r="I1067" s="132"/>
      <c r="J1067" s="132"/>
      <c r="K1067" s="132"/>
      <c r="L1067" s="132"/>
      <c r="M1067" s="132"/>
      <c r="N1067" s="132"/>
      <c r="O1067" s="187"/>
      <c r="P1067" s="187"/>
      <c r="Q1067" s="187"/>
      <c r="R1067" s="187"/>
      <c r="S1067" s="187"/>
      <c r="T1067" s="187"/>
    </row>
    <row r="1068" spans="2:20" s="186" customFormat="1" ht="13.15" customHeight="1" x14ac:dyDescent="0.2">
      <c r="B1068" s="132"/>
      <c r="C1068" s="132"/>
      <c r="D1068" s="132"/>
      <c r="E1068" s="132"/>
      <c r="F1068" s="132"/>
      <c r="G1068" s="132"/>
      <c r="H1068" s="132"/>
      <c r="I1068" s="132"/>
      <c r="J1068" s="132"/>
      <c r="K1068" s="132"/>
      <c r="L1068" s="132"/>
      <c r="M1068" s="132"/>
      <c r="N1068" s="132"/>
      <c r="O1068" s="187"/>
      <c r="P1068" s="187"/>
      <c r="Q1068" s="187"/>
      <c r="R1068" s="187"/>
      <c r="S1068" s="187"/>
      <c r="T1068" s="187"/>
    </row>
    <row r="1069" spans="2:20" s="186" customFormat="1" ht="13.15" customHeight="1" x14ac:dyDescent="0.2">
      <c r="B1069" s="132"/>
      <c r="C1069" s="132"/>
      <c r="D1069" s="132"/>
      <c r="E1069" s="132"/>
      <c r="F1069" s="132"/>
      <c r="G1069" s="132"/>
      <c r="H1069" s="132"/>
      <c r="I1069" s="132"/>
      <c r="J1069" s="132"/>
      <c r="K1069" s="132"/>
      <c r="L1069" s="132"/>
      <c r="M1069" s="132"/>
      <c r="N1069" s="132"/>
      <c r="O1069" s="187"/>
      <c r="P1069" s="187"/>
      <c r="Q1069" s="187"/>
      <c r="R1069" s="187"/>
      <c r="S1069" s="187"/>
      <c r="T1069" s="187"/>
    </row>
    <row r="1070" spans="2:20" s="186" customFormat="1" ht="13.15" customHeight="1" x14ac:dyDescent="0.2">
      <c r="B1070" s="132"/>
      <c r="C1070" s="132"/>
      <c r="D1070" s="132"/>
      <c r="E1070" s="132"/>
      <c r="F1070" s="132"/>
      <c r="G1070" s="132"/>
      <c r="H1070" s="132"/>
      <c r="I1070" s="132"/>
      <c r="J1070" s="132"/>
      <c r="K1070" s="132"/>
      <c r="L1070" s="132"/>
      <c r="M1070" s="132"/>
      <c r="N1070" s="132"/>
      <c r="O1070" s="187"/>
      <c r="P1070" s="187"/>
      <c r="Q1070" s="187"/>
      <c r="R1070" s="187"/>
      <c r="S1070" s="187"/>
      <c r="T1070" s="187"/>
    </row>
    <row r="1071" spans="2:20" s="186" customFormat="1" ht="13.15" customHeight="1" x14ac:dyDescent="0.2">
      <c r="B1071" s="132"/>
      <c r="C1071" s="132"/>
      <c r="D1071" s="132"/>
      <c r="E1071" s="132"/>
      <c r="F1071" s="132"/>
      <c r="G1071" s="132"/>
      <c r="H1071" s="132"/>
      <c r="I1071" s="132"/>
      <c r="J1071" s="132"/>
      <c r="K1071" s="132"/>
      <c r="L1071" s="132"/>
      <c r="M1071" s="132"/>
      <c r="N1071" s="132"/>
      <c r="O1071" s="187"/>
      <c r="P1071" s="187"/>
      <c r="Q1071" s="187"/>
      <c r="R1071" s="187"/>
      <c r="S1071" s="187"/>
      <c r="T1071" s="187"/>
    </row>
    <row r="1072" spans="2:20" s="186" customFormat="1" ht="13.15" customHeight="1" x14ac:dyDescent="0.2">
      <c r="B1072" s="132"/>
      <c r="C1072" s="132"/>
      <c r="D1072" s="132"/>
      <c r="E1072" s="132"/>
      <c r="F1072" s="132"/>
      <c r="G1072" s="132"/>
      <c r="H1072" s="132"/>
      <c r="I1072" s="132"/>
      <c r="J1072" s="132"/>
      <c r="K1072" s="132"/>
      <c r="L1072" s="132"/>
      <c r="M1072" s="132"/>
      <c r="N1072" s="132"/>
      <c r="O1072" s="187"/>
      <c r="P1072" s="187"/>
      <c r="Q1072" s="187"/>
      <c r="R1072" s="187"/>
      <c r="S1072" s="187"/>
      <c r="T1072" s="187"/>
    </row>
    <row r="1073" spans="2:20" s="186" customFormat="1" ht="13.15" customHeight="1" x14ac:dyDescent="0.2">
      <c r="B1073" s="132"/>
      <c r="C1073" s="132"/>
      <c r="D1073" s="132"/>
      <c r="E1073" s="132"/>
      <c r="F1073" s="132"/>
      <c r="G1073" s="132"/>
      <c r="H1073" s="132"/>
      <c r="I1073" s="132"/>
      <c r="J1073" s="132"/>
      <c r="K1073" s="132"/>
      <c r="L1073" s="132"/>
      <c r="M1073" s="132"/>
      <c r="N1073" s="132"/>
      <c r="O1073" s="187"/>
      <c r="P1073" s="187"/>
      <c r="Q1073" s="187"/>
      <c r="R1073" s="187"/>
      <c r="S1073" s="187"/>
      <c r="T1073" s="187"/>
    </row>
    <row r="1074" spans="2:20" s="186" customFormat="1" ht="13.15" customHeight="1" x14ac:dyDescent="0.2">
      <c r="B1074" s="132"/>
      <c r="C1074" s="132"/>
      <c r="D1074" s="132"/>
      <c r="E1074" s="132"/>
      <c r="F1074" s="132"/>
      <c r="G1074" s="132"/>
      <c r="H1074" s="132"/>
      <c r="I1074" s="132"/>
      <c r="J1074" s="132"/>
      <c r="K1074" s="132"/>
      <c r="L1074" s="132"/>
      <c r="M1074" s="132"/>
      <c r="N1074" s="132"/>
      <c r="O1074" s="187"/>
      <c r="P1074" s="187"/>
      <c r="Q1074" s="187"/>
      <c r="R1074" s="187"/>
      <c r="S1074" s="187"/>
      <c r="T1074" s="187"/>
    </row>
    <row r="1075" spans="2:20" s="186" customFormat="1" ht="13.15" customHeight="1" x14ac:dyDescent="0.2">
      <c r="B1075" s="132"/>
      <c r="C1075" s="132"/>
      <c r="D1075" s="132"/>
      <c r="E1075" s="132"/>
      <c r="F1075" s="132"/>
      <c r="G1075" s="132"/>
      <c r="H1075" s="132"/>
      <c r="I1075" s="132"/>
      <c r="J1075" s="132"/>
      <c r="K1075" s="132"/>
      <c r="L1075" s="132"/>
      <c r="M1075" s="132"/>
      <c r="N1075" s="132"/>
      <c r="O1075" s="187"/>
      <c r="P1075" s="187"/>
      <c r="Q1075" s="187"/>
      <c r="R1075" s="187"/>
      <c r="S1075" s="187"/>
      <c r="T1075" s="187"/>
    </row>
    <row r="1076" spans="2:20" s="186" customFormat="1" ht="13.15" customHeight="1" x14ac:dyDescent="0.2">
      <c r="B1076" s="132"/>
      <c r="C1076" s="132"/>
      <c r="D1076" s="132"/>
      <c r="E1076" s="132"/>
      <c r="F1076" s="132"/>
      <c r="G1076" s="132"/>
      <c r="H1076" s="132"/>
      <c r="I1076" s="132"/>
      <c r="J1076" s="132"/>
      <c r="K1076" s="132"/>
      <c r="L1076" s="132"/>
      <c r="M1076" s="132"/>
      <c r="N1076" s="132"/>
      <c r="O1076" s="187"/>
      <c r="P1076" s="187"/>
      <c r="Q1076" s="187"/>
      <c r="R1076" s="187"/>
      <c r="S1076" s="187"/>
      <c r="T1076" s="187"/>
    </row>
    <row r="1077" spans="2:20" s="186" customFormat="1" ht="13.15" customHeight="1" x14ac:dyDescent="0.2">
      <c r="B1077" s="132"/>
      <c r="C1077" s="132"/>
      <c r="D1077" s="132"/>
      <c r="E1077" s="132"/>
      <c r="F1077" s="132"/>
      <c r="G1077" s="132"/>
      <c r="H1077" s="132"/>
      <c r="I1077" s="132"/>
      <c r="J1077" s="132"/>
      <c r="K1077" s="132"/>
      <c r="L1077" s="132"/>
      <c r="M1077" s="132"/>
      <c r="N1077" s="132"/>
      <c r="O1077" s="187"/>
      <c r="P1077" s="187"/>
      <c r="Q1077" s="187"/>
      <c r="R1077" s="187"/>
      <c r="S1077" s="187"/>
      <c r="T1077" s="187"/>
    </row>
    <row r="1078" spans="2:20" s="186" customFormat="1" ht="13.15" customHeight="1" x14ac:dyDescent="0.2">
      <c r="B1078" s="132"/>
      <c r="C1078" s="132"/>
      <c r="D1078" s="132"/>
      <c r="E1078" s="132"/>
      <c r="F1078" s="132"/>
      <c r="G1078" s="132"/>
      <c r="H1078" s="132"/>
      <c r="I1078" s="132"/>
      <c r="J1078" s="132"/>
      <c r="K1078" s="132"/>
      <c r="L1078" s="132"/>
      <c r="M1078" s="132"/>
      <c r="N1078" s="132"/>
      <c r="O1078" s="187"/>
      <c r="P1078" s="187"/>
      <c r="Q1078" s="187"/>
      <c r="R1078" s="187"/>
      <c r="S1078" s="187"/>
      <c r="T1078" s="187"/>
    </row>
    <row r="1079" spans="2:20" s="186" customFormat="1" ht="13.15" customHeight="1" x14ac:dyDescent="0.2">
      <c r="B1079" s="132"/>
      <c r="C1079" s="132"/>
      <c r="D1079" s="132"/>
      <c r="E1079" s="132"/>
      <c r="F1079" s="132"/>
      <c r="G1079" s="132"/>
      <c r="H1079" s="132"/>
      <c r="I1079" s="132"/>
      <c r="J1079" s="132"/>
      <c r="K1079" s="132"/>
      <c r="L1079" s="132"/>
      <c r="M1079" s="132"/>
      <c r="N1079" s="132"/>
      <c r="O1079" s="187"/>
      <c r="P1079" s="187"/>
      <c r="Q1079" s="187"/>
      <c r="R1079" s="187"/>
      <c r="S1079" s="187"/>
      <c r="T1079" s="187"/>
    </row>
    <row r="1080" spans="2:20" s="186" customFormat="1" ht="13.15" customHeight="1" x14ac:dyDescent="0.2">
      <c r="B1080" s="132"/>
      <c r="C1080" s="132"/>
      <c r="D1080" s="132"/>
      <c r="E1080" s="132"/>
      <c r="F1080" s="132"/>
      <c r="G1080" s="132"/>
      <c r="H1080" s="132"/>
      <c r="I1080" s="132"/>
      <c r="J1080" s="132"/>
      <c r="K1080" s="132"/>
      <c r="L1080" s="132"/>
      <c r="M1080" s="132"/>
      <c r="N1080" s="132"/>
      <c r="O1080" s="187"/>
      <c r="P1080" s="187"/>
      <c r="Q1080" s="187"/>
      <c r="R1080" s="187"/>
      <c r="S1080" s="187"/>
      <c r="T1080" s="187"/>
    </row>
    <row r="1081" spans="2:20" s="186" customFormat="1" ht="13.15" customHeight="1" x14ac:dyDescent="0.2">
      <c r="B1081" s="132"/>
      <c r="C1081" s="132"/>
      <c r="D1081" s="132"/>
      <c r="E1081" s="132"/>
      <c r="F1081" s="132"/>
      <c r="G1081" s="132"/>
      <c r="H1081" s="132"/>
      <c r="I1081" s="132"/>
      <c r="J1081" s="132"/>
      <c r="K1081" s="132"/>
      <c r="L1081" s="132"/>
      <c r="M1081" s="132"/>
      <c r="N1081" s="132"/>
      <c r="O1081" s="187"/>
      <c r="P1081" s="187"/>
      <c r="Q1081" s="187"/>
      <c r="R1081" s="187"/>
      <c r="S1081" s="187"/>
      <c r="T1081" s="187"/>
    </row>
    <row r="1082" spans="2:20" s="186" customFormat="1" ht="13.15" customHeight="1" x14ac:dyDescent="0.2">
      <c r="B1082" s="132"/>
      <c r="C1082" s="132"/>
      <c r="D1082" s="132"/>
      <c r="E1082" s="132"/>
      <c r="F1082" s="132"/>
      <c r="G1082" s="132"/>
      <c r="H1082" s="132"/>
      <c r="I1082" s="132"/>
      <c r="J1082" s="132"/>
      <c r="K1082" s="132"/>
      <c r="L1082" s="132"/>
      <c r="M1082" s="132"/>
      <c r="N1082" s="132"/>
      <c r="O1082" s="187"/>
      <c r="P1082" s="187"/>
      <c r="Q1082" s="187"/>
      <c r="R1082" s="187"/>
      <c r="S1082" s="187"/>
      <c r="T1082" s="187"/>
    </row>
    <row r="1083" spans="2:20" s="186" customFormat="1" ht="13.15" customHeight="1" x14ac:dyDescent="0.2">
      <c r="B1083" s="132"/>
      <c r="C1083" s="132"/>
      <c r="D1083" s="132"/>
      <c r="E1083" s="132"/>
      <c r="F1083" s="132"/>
      <c r="G1083" s="132"/>
      <c r="H1083" s="132"/>
      <c r="I1083" s="132"/>
      <c r="J1083" s="132"/>
      <c r="K1083" s="132"/>
      <c r="L1083" s="132"/>
      <c r="M1083" s="132"/>
      <c r="N1083" s="132"/>
      <c r="O1083" s="187"/>
      <c r="P1083" s="187"/>
      <c r="Q1083" s="187"/>
      <c r="R1083" s="187"/>
      <c r="S1083" s="187"/>
      <c r="T1083" s="187"/>
    </row>
    <row r="1084" spans="2:20" s="186" customFormat="1" ht="13.15" customHeight="1" x14ac:dyDescent="0.2">
      <c r="B1084" s="132"/>
      <c r="C1084" s="132"/>
      <c r="D1084" s="132"/>
      <c r="E1084" s="132"/>
      <c r="F1084" s="132"/>
      <c r="G1084" s="132"/>
      <c r="H1084" s="132"/>
      <c r="I1084" s="132"/>
      <c r="J1084" s="132"/>
      <c r="K1084" s="132"/>
      <c r="L1084" s="132"/>
      <c r="M1084" s="132"/>
      <c r="N1084" s="132"/>
      <c r="O1084" s="187"/>
      <c r="P1084" s="187"/>
      <c r="Q1084" s="187"/>
      <c r="R1084" s="187"/>
      <c r="S1084" s="187"/>
      <c r="T1084" s="187"/>
    </row>
    <row r="1085" spans="2:20" s="186" customFormat="1" ht="13.15" customHeight="1" x14ac:dyDescent="0.2">
      <c r="B1085" s="132"/>
      <c r="C1085" s="132"/>
      <c r="D1085" s="132"/>
      <c r="E1085" s="132"/>
      <c r="F1085" s="132"/>
      <c r="G1085" s="132"/>
      <c r="H1085" s="132"/>
      <c r="I1085" s="132"/>
      <c r="J1085" s="132"/>
      <c r="K1085" s="132"/>
      <c r="L1085" s="132"/>
      <c r="M1085" s="132"/>
      <c r="N1085" s="132"/>
      <c r="O1085" s="187"/>
      <c r="P1085" s="187"/>
      <c r="Q1085" s="187"/>
      <c r="R1085" s="187"/>
      <c r="S1085" s="187"/>
      <c r="T1085" s="187"/>
    </row>
    <row r="1086" spans="2:20" s="186" customFormat="1" ht="13.15" customHeight="1" x14ac:dyDescent="0.2">
      <c r="B1086" s="132"/>
      <c r="C1086" s="132"/>
      <c r="D1086" s="132"/>
      <c r="E1086" s="132"/>
      <c r="F1086" s="132"/>
      <c r="G1086" s="132"/>
      <c r="H1086" s="132"/>
      <c r="I1086" s="132"/>
      <c r="J1086" s="132"/>
      <c r="K1086" s="132"/>
      <c r="L1086" s="132"/>
      <c r="M1086" s="132"/>
      <c r="N1086" s="132"/>
      <c r="O1086" s="187"/>
      <c r="P1086" s="187"/>
      <c r="Q1086" s="187"/>
      <c r="R1086" s="187"/>
      <c r="S1086" s="187"/>
      <c r="T1086" s="187"/>
    </row>
    <row r="1087" spans="2:20" s="186" customFormat="1" ht="13.15" customHeight="1" x14ac:dyDescent="0.2">
      <c r="B1087" s="132"/>
      <c r="C1087" s="132"/>
      <c r="D1087" s="132"/>
      <c r="E1087" s="132"/>
      <c r="F1087" s="132"/>
      <c r="G1087" s="132"/>
      <c r="H1087" s="132"/>
      <c r="I1087" s="132"/>
      <c r="J1087" s="132"/>
      <c r="K1087" s="132"/>
      <c r="L1087" s="132"/>
      <c r="M1087" s="132"/>
      <c r="N1087" s="132"/>
      <c r="O1087" s="187"/>
      <c r="P1087" s="187"/>
      <c r="Q1087" s="187"/>
      <c r="R1087" s="187"/>
      <c r="S1087" s="187"/>
      <c r="T1087" s="187"/>
    </row>
    <row r="1088" spans="2:20" s="186" customFormat="1" ht="13.15" customHeight="1" x14ac:dyDescent="0.2">
      <c r="B1088" s="132"/>
      <c r="C1088" s="132"/>
      <c r="D1088" s="132"/>
      <c r="E1088" s="132"/>
      <c r="F1088" s="132"/>
      <c r="G1088" s="132"/>
      <c r="H1088" s="132"/>
      <c r="I1088" s="132"/>
      <c r="J1088" s="132"/>
      <c r="K1088" s="132"/>
      <c r="L1088" s="132"/>
      <c r="M1088" s="132"/>
      <c r="N1088" s="132"/>
      <c r="O1088" s="187"/>
      <c r="P1088" s="187"/>
      <c r="Q1088" s="187"/>
      <c r="R1088" s="187"/>
      <c r="S1088" s="187"/>
      <c r="T1088" s="187"/>
    </row>
    <row r="1089" spans="1:20" s="186" customFormat="1" ht="13.15" customHeight="1" x14ac:dyDescent="0.2">
      <c r="B1089" s="132"/>
      <c r="C1089" s="132"/>
      <c r="D1089" s="132"/>
      <c r="E1089" s="132"/>
      <c r="F1089" s="132"/>
      <c r="G1089" s="132"/>
      <c r="H1089" s="132"/>
      <c r="I1089" s="132"/>
      <c r="J1089" s="132"/>
      <c r="K1089" s="132"/>
      <c r="L1089" s="132"/>
      <c r="M1089" s="132"/>
      <c r="N1089" s="132"/>
      <c r="O1089" s="187"/>
      <c r="P1089" s="187"/>
      <c r="Q1089" s="187"/>
      <c r="R1089" s="187"/>
      <c r="S1089" s="187"/>
      <c r="T1089" s="187"/>
    </row>
    <row r="1090" spans="1:20" s="186" customFormat="1" ht="13.15" customHeight="1" x14ac:dyDescent="0.2">
      <c r="B1090" s="132"/>
      <c r="C1090" s="132"/>
      <c r="D1090" s="132"/>
      <c r="E1090" s="132"/>
      <c r="F1090" s="132"/>
      <c r="G1090" s="132"/>
      <c r="H1090" s="132"/>
      <c r="I1090" s="132"/>
      <c r="J1090" s="132"/>
      <c r="K1090" s="132"/>
      <c r="L1090" s="132"/>
      <c r="M1090" s="132"/>
      <c r="N1090" s="132"/>
      <c r="O1090" s="187"/>
      <c r="P1090" s="187"/>
      <c r="Q1090" s="187"/>
      <c r="R1090" s="187"/>
      <c r="S1090" s="187"/>
      <c r="T1090" s="187"/>
    </row>
    <row r="1091" spans="1:20" s="186" customFormat="1" ht="13.15" customHeight="1" x14ac:dyDescent="0.2">
      <c r="B1091" s="132"/>
      <c r="C1091" s="132"/>
      <c r="D1091" s="132"/>
      <c r="E1091" s="132"/>
      <c r="F1091" s="132"/>
      <c r="G1091" s="132"/>
      <c r="H1091" s="132"/>
      <c r="I1091" s="132"/>
      <c r="J1091" s="132"/>
      <c r="K1091" s="132"/>
      <c r="L1091" s="132"/>
      <c r="M1091" s="132"/>
      <c r="N1091" s="132"/>
      <c r="O1091" s="187"/>
      <c r="P1091" s="187"/>
      <c r="Q1091" s="187"/>
      <c r="R1091" s="187"/>
      <c r="S1091" s="187"/>
      <c r="T1091" s="187"/>
    </row>
    <row r="1092" spans="1:20" s="186" customFormat="1" ht="13.15" customHeight="1" x14ac:dyDescent="0.2">
      <c r="B1092" s="132"/>
      <c r="C1092" s="132"/>
      <c r="D1092" s="132"/>
      <c r="E1092" s="132"/>
      <c r="F1092" s="132"/>
      <c r="G1092" s="132"/>
      <c r="H1092" s="132"/>
      <c r="I1092" s="132"/>
      <c r="J1092" s="132"/>
      <c r="K1092" s="132"/>
      <c r="L1092" s="132"/>
      <c r="M1092" s="132"/>
      <c r="N1092" s="132"/>
      <c r="O1092" s="187"/>
      <c r="P1092" s="187"/>
      <c r="Q1092" s="187"/>
      <c r="R1092" s="187"/>
      <c r="S1092" s="187"/>
      <c r="T1092" s="187"/>
    </row>
    <row r="1093" spans="1:20" s="186" customFormat="1" ht="13.15" customHeight="1" x14ac:dyDescent="0.2">
      <c r="B1093" s="132"/>
      <c r="C1093" s="132"/>
      <c r="D1093" s="132"/>
      <c r="E1093" s="132"/>
      <c r="F1093" s="132"/>
      <c r="G1093" s="132"/>
      <c r="H1093" s="132"/>
      <c r="I1093" s="132"/>
      <c r="J1093" s="132"/>
      <c r="K1093" s="132"/>
      <c r="L1093" s="132"/>
      <c r="M1093" s="132"/>
      <c r="N1093" s="132"/>
      <c r="O1093" s="187"/>
      <c r="P1093" s="187"/>
      <c r="Q1093" s="187"/>
      <c r="R1093" s="187"/>
      <c r="S1093" s="187"/>
      <c r="T1093" s="187"/>
    </row>
    <row r="1094" spans="1:20" s="186" customFormat="1" ht="13.15" customHeight="1" x14ac:dyDescent="0.2">
      <c r="B1094" s="132"/>
      <c r="C1094" s="132"/>
      <c r="D1094" s="132"/>
      <c r="E1094" s="132"/>
      <c r="F1094" s="132"/>
      <c r="G1094" s="132"/>
      <c r="H1094" s="132"/>
      <c r="I1094" s="132"/>
      <c r="J1094" s="132"/>
      <c r="K1094" s="132"/>
      <c r="L1094" s="132"/>
      <c r="M1094" s="132"/>
      <c r="N1094" s="132"/>
      <c r="O1094" s="187"/>
      <c r="P1094" s="187"/>
      <c r="Q1094" s="187"/>
      <c r="R1094" s="187"/>
      <c r="S1094" s="187"/>
      <c r="T1094" s="187"/>
    </row>
    <row r="1095" spans="1:20" s="186" customFormat="1" ht="13.15" customHeight="1" x14ac:dyDescent="0.2">
      <c r="B1095" s="132"/>
      <c r="C1095" s="132"/>
      <c r="D1095" s="132"/>
      <c r="E1095" s="132"/>
      <c r="F1095" s="132"/>
      <c r="G1095" s="132"/>
      <c r="H1095" s="132"/>
      <c r="I1095" s="132"/>
      <c r="J1095" s="132"/>
      <c r="K1095" s="132"/>
      <c r="L1095" s="132"/>
      <c r="M1095" s="132"/>
      <c r="N1095" s="132"/>
      <c r="O1095" s="187"/>
      <c r="P1095" s="187"/>
      <c r="Q1095" s="187"/>
      <c r="R1095" s="187"/>
      <c r="S1095" s="187"/>
      <c r="T1095" s="187"/>
    </row>
    <row r="1096" spans="1:20" s="186" customFormat="1" ht="13.15" customHeight="1" x14ac:dyDescent="0.2">
      <c r="B1096" s="132"/>
      <c r="C1096" s="132"/>
      <c r="D1096" s="132"/>
      <c r="E1096" s="132"/>
      <c r="F1096" s="132"/>
      <c r="G1096" s="132"/>
      <c r="H1096" s="132"/>
      <c r="I1096" s="132"/>
      <c r="J1096" s="132"/>
      <c r="K1096" s="132"/>
      <c r="L1096" s="132"/>
      <c r="M1096" s="132"/>
      <c r="N1096" s="132"/>
      <c r="O1096" s="187"/>
      <c r="P1096" s="187"/>
      <c r="Q1096" s="187"/>
      <c r="R1096" s="187"/>
      <c r="S1096" s="187"/>
      <c r="T1096" s="187"/>
    </row>
    <row r="1097" spans="1:20" s="186" customFormat="1" ht="13.15" customHeight="1" x14ac:dyDescent="0.2">
      <c r="B1097" s="132"/>
      <c r="C1097" s="132"/>
      <c r="D1097" s="132"/>
      <c r="E1097" s="132"/>
      <c r="F1097" s="132"/>
      <c r="G1097" s="132"/>
      <c r="H1097" s="132"/>
      <c r="I1097" s="132"/>
      <c r="J1097" s="132"/>
      <c r="K1097" s="132"/>
      <c r="L1097" s="132"/>
      <c r="M1097" s="132"/>
      <c r="N1097" s="132"/>
      <c r="O1097" s="187"/>
      <c r="P1097" s="187"/>
      <c r="Q1097" s="187"/>
      <c r="R1097" s="187"/>
      <c r="S1097" s="187"/>
      <c r="T1097" s="187"/>
    </row>
    <row r="1098" spans="1:20" s="186" customFormat="1" ht="13.15" customHeight="1" x14ac:dyDescent="0.2">
      <c r="B1098" s="132"/>
      <c r="C1098" s="132"/>
      <c r="D1098" s="132"/>
      <c r="E1098" s="132"/>
      <c r="F1098" s="132"/>
      <c r="G1098" s="132"/>
      <c r="H1098" s="132"/>
      <c r="I1098" s="132"/>
      <c r="J1098" s="132"/>
      <c r="K1098" s="132"/>
      <c r="L1098" s="132"/>
      <c r="M1098" s="132"/>
      <c r="N1098" s="132"/>
      <c r="O1098" s="187"/>
      <c r="P1098" s="187"/>
      <c r="Q1098" s="187"/>
      <c r="R1098" s="187"/>
      <c r="S1098" s="187"/>
      <c r="T1098" s="187"/>
    </row>
    <row r="1099" spans="1:20" s="186" customFormat="1" ht="13.15" customHeight="1" x14ac:dyDescent="0.2">
      <c r="B1099" s="132"/>
      <c r="C1099" s="132"/>
      <c r="D1099" s="132"/>
      <c r="E1099" s="132"/>
      <c r="F1099" s="132"/>
      <c r="G1099" s="132"/>
      <c r="H1099" s="132"/>
      <c r="I1099" s="132"/>
      <c r="J1099" s="132"/>
      <c r="K1099" s="132"/>
      <c r="L1099" s="132"/>
      <c r="M1099" s="132"/>
      <c r="N1099" s="132"/>
      <c r="O1099" s="187"/>
      <c r="P1099" s="187"/>
      <c r="Q1099" s="187"/>
      <c r="R1099" s="187"/>
      <c r="S1099" s="187"/>
      <c r="T1099" s="187"/>
    </row>
    <row r="1100" spans="1:20" s="186" customFormat="1" ht="13.15" customHeight="1" x14ac:dyDescent="0.2">
      <c r="B1100" s="132"/>
      <c r="C1100" s="132"/>
      <c r="D1100" s="132"/>
      <c r="E1100" s="132"/>
      <c r="F1100" s="132"/>
      <c r="G1100" s="132"/>
      <c r="H1100" s="132"/>
      <c r="I1100" s="132"/>
      <c r="J1100" s="132"/>
      <c r="K1100" s="132"/>
      <c r="L1100" s="132"/>
      <c r="M1100" s="132"/>
      <c r="N1100" s="132"/>
      <c r="O1100" s="187"/>
      <c r="P1100" s="187"/>
      <c r="Q1100" s="187"/>
      <c r="R1100" s="187"/>
      <c r="S1100" s="187"/>
      <c r="T1100" s="187"/>
    </row>
    <row r="1101" spans="1:20" s="186" customFormat="1" ht="13.15" customHeight="1" x14ac:dyDescent="0.2">
      <c r="A1101" s="196"/>
      <c r="B1101" s="132"/>
      <c r="C1101" s="132"/>
      <c r="D1101" s="132"/>
      <c r="E1101" s="132"/>
      <c r="F1101" s="132"/>
      <c r="G1101" s="132"/>
      <c r="H1101" s="132"/>
      <c r="I1101" s="132"/>
      <c r="J1101" s="132"/>
      <c r="K1101" s="132"/>
      <c r="L1101" s="132"/>
      <c r="M1101" s="132"/>
      <c r="N1101" s="132"/>
      <c r="O1101" s="187"/>
      <c r="P1101" s="187"/>
      <c r="Q1101" s="187"/>
      <c r="R1101" s="187"/>
      <c r="S1101" s="187"/>
      <c r="T1101" s="187"/>
    </row>
    <row r="1102" spans="1:20" s="186" customFormat="1" ht="13.15" customHeight="1" x14ac:dyDescent="0.2">
      <c r="B1102" s="132"/>
      <c r="C1102" s="132"/>
      <c r="D1102" s="132"/>
      <c r="E1102" s="132"/>
      <c r="F1102" s="132"/>
      <c r="G1102" s="132"/>
      <c r="H1102" s="132"/>
      <c r="I1102" s="132"/>
      <c r="J1102" s="132"/>
      <c r="K1102" s="132"/>
      <c r="L1102" s="132"/>
      <c r="M1102" s="132"/>
      <c r="N1102" s="132"/>
      <c r="O1102" s="187"/>
      <c r="P1102" s="187"/>
      <c r="Q1102" s="187"/>
      <c r="R1102" s="187"/>
      <c r="S1102" s="187"/>
      <c r="T1102" s="187"/>
    </row>
    <row r="1103" spans="1:20" s="186" customFormat="1" ht="13.15" customHeight="1" x14ac:dyDescent="0.2">
      <c r="B1103" s="132"/>
      <c r="C1103" s="132"/>
      <c r="D1103" s="132"/>
      <c r="E1103" s="132"/>
      <c r="F1103" s="132"/>
      <c r="G1103" s="132"/>
      <c r="H1103" s="132"/>
      <c r="I1103" s="132"/>
      <c r="J1103" s="132"/>
      <c r="K1103" s="132"/>
      <c r="L1103" s="132"/>
      <c r="M1103" s="132"/>
      <c r="N1103" s="132"/>
      <c r="O1103" s="187"/>
      <c r="P1103" s="187"/>
      <c r="Q1103" s="187"/>
      <c r="R1103" s="187"/>
      <c r="S1103" s="187"/>
      <c r="T1103" s="187"/>
    </row>
    <row r="1104" spans="1:20" s="186" customFormat="1" ht="13.15" customHeight="1" x14ac:dyDescent="0.2">
      <c r="B1104" s="132"/>
      <c r="C1104" s="132"/>
      <c r="D1104" s="132"/>
      <c r="E1104" s="132"/>
      <c r="F1104" s="132"/>
      <c r="G1104" s="132"/>
      <c r="H1104" s="132"/>
      <c r="I1104" s="132"/>
      <c r="J1104" s="132"/>
      <c r="K1104" s="132"/>
      <c r="L1104" s="132"/>
      <c r="M1104" s="132"/>
      <c r="N1104" s="132"/>
      <c r="O1104" s="187"/>
      <c r="P1104" s="187"/>
      <c r="Q1104" s="187"/>
      <c r="R1104" s="187"/>
      <c r="S1104" s="187"/>
      <c r="T1104" s="187"/>
    </row>
    <row r="1105" spans="2:20" s="186" customFormat="1" ht="13.15" customHeight="1" x14ac:dyDescent="0.2">
      <c r="B1105" s="132"/>
      <c r="C1105" s="132"/>
      <c r="D1105" s="132"/>
      <c r="E1105" s="132"/>
      <c r="F1105" s="132"/>
      <c r="G1105" s="132"/>
      <c r="H1105" s="132"/>
      <c r="I1105" s="132"/>
      <c r="J1105" s="132"/>
      <c r="K1105" s="132"/>
      <c r="L1105" s="132"/>
      <c r="M1105" s="132"/>
      <c r="N1105" s="132"/>
      <c r="O1105" s="187"/>
      <c r="P1105" s="187"/>
      <c r="Q1105" s="187"/>
      <c r="R1105" s="187"/>
      <c r="S1105" s="187"/>
      <c r="T1105" s="187"/>
    </row>
    <row r="1106" spans="2:20" s="186" customFormat="1" ht="13.15" customHeight="1" x14ac:dyDescent="0.2">
      <c r="B1106" s="132"/>
      <c r="C1106" s="132"/>
      <c r="D1106" s="132"/>
      <c r="E1106" s="132"/>
      <c r="F1106" s="132"/>
      <c r="G1106" s="132"/>
      <c r="H1106" s="132"/>
      <c r="I1106" s="132"/>
      <c r="J1106" s="132"/>
      <c r="K1106" s="132"/>
      <c r="L1106" s="132"/>
      <c r="M1106" s="132"/>
      <c r="N1106" s="132"/>
      <c r="O1106" s="187"/>
      <c r="P1106" s="187"/>
      <c r="Q1106" s="187"/>
      <c r="R1106" s="187"/>
      <c r="S1106" s="187"/>
      <c r="T1106" s="187"/>
    </row>
    <row r="1107" spans="2:20" s="186" customFormat="1" ht="13.15" customHeight="1" x14ac:dyDescent="0.2">
      <c r="B1107" s="132"/>
      <c r="C1107" s="132"/>
      <c r="D1107" s="132"/>
      <c r="E1107" s="132"/>
      <c r="F1107" s="132"/>
      <c r="G1107" s="132"/>
      <c r="H1107" s="132"/>
      <c r="I1107" s="132"/>
      <c r="J1107" s="132"/>
      <c r="K1107" s="132"/>
      <c r="L1107" s="132"/>
      <c r="M1107" s="132"/>
      <c r="N1107" s="132"/>
      <c r="O1107" s="187"/>
      <c r="P1107" s="187"/>
      <c r="Q1107" s="187"/>
      <c r="R1107" s="187"/>
      <c r="S1107" s="187"/>
      <c r="T1107" s="187"/>
    </row>
    <row r="1108" spans="2:20" s="186" customFormat="1" ht="13.15" customHeight="1" x14ac:dyDescent="0.2">
      <c r="B1108" s="132"/>
      <c r="C1108" s="132"/>
      <c r="D1108" s="132"/>
      <c r="E1108" s="132"/>
      <c r="F1108" s="132"/>
      <c r="G1108" s="132"/>
      <c r="H1108" s="132"/>
      <c r="I1108" s="132"/>
      <c r="J1108" s="132"/>
      <c r="K1108" s="132"/>
      <c r="L1108" s="132"/>
      <c r="M1108" s="132"/>
      <c r="N1108" s="132"/>
      <c r="O1108" s="187"/>
      <c r="P1108" s="187"/>
      <c r="Q1108" s="187"/>
      <c r="R1108" s="187"/>
      <c r="S1108" s="187"/>
      <c r="T1108" s="187"/>
    </row>
    <row r="1109" spans="2:20" s="186" customFormat="1" ht="13.15" customHeight="1" x14ac:dyDescent="0.2">
      <c r="B1109" s="132"/>
      <c r="C1109" s="132"/>
      <c r="D1109" s="132"/>
      <c r="E1109" s="132"/>
      <c r="F1109" s="132"/>
      <c r="G1109" s="132"/>
      <c r="H1109" s="132"/>
      <c r="I1109" s="132"/>
      <c r="J1109" s="132"/>
      <c r="K1109" s="132"/>
      <c r="L1109" s="132"/>
      <c r="M1109" s="132"/>
      <c r="N1109" s="132"/>
      <c r="O1109" s="187"/>
      <c r="P1109" s="187"/>
      <c r="Q1109" s="187"/>
      <c r="R1109" s="187"/>
      <c r="S1109" s="187"/>
      <c r="T1109" s="187"/>
    </row>
    <row r="1110" spans="2:20" s="186" customFormat="1" ht="13.15" customHeight="1" x14ac:dyDescent="0.2">
      <c r="B1110" s="132"/>
      <c r="C1110" s="132"/>
      <c r="D1110" s="132"/>
      <c r="E1110" s="132"/>
      <c r="F1110" s="132"/>
      <c r="G1110" s="132"/>
      <c r="H1110" s="132"/>
      <c r="I1110" s="132"/>
      <c r="J1110" s="132"/>
      <c r="K1110" s="132"/>
      <c r="L1110" s="132"/>
      <c r="M1110" s="132"/>
      <c r="N1110" s="132"/>
      <c r="O1110" s="187"/>
      <c r="P1110" s="187"/>
      <c r="Q1110" s="187"/>
      <c r="R1110" s="187"/>
      <c r="S1110" s="187"/>
      <c r="T1110" s="187"/>
    </row>
    <row r="1111" spans="2:20" s="186" customFormat="1" ht="13.15" customHeight="1" x14ac:dyDescent="0.2">
      <c r="B1111" s="132"/>
      <c r="C1111" s="132"/>
      <c r="D1111" s="132"/>
      <c r="E1111" s="132"/>
      <c r="F1111" s="132"/>
      <c r="G1111" s="132"/>
      <c r="H1111" s="132"/>
      <c r="I1111" s="132"/>
      <c r="J1111" s="132"/>
      <c r="K1111" s="132"/>
      <c r="L1111" s="132"/>
      <c r="M1111" s="132"/>
      <c r="N1111" s="132"/>
      <c r="O1111" s="187"/>
      <c r="P1111" s="187"/>
      <c r="Q1111" s="187"/>
      <c r="R1111" s="187"/>
      <c r="S1111" s="187"/>
      <c r="T1111" s="187"/>
    </row>
    <row r="1112" spans="2:20" s="186" customFormat="1" ht="13.15" customHeight="1" x14ac:dyDescent="0.2">
      <c r="B1112" s="132"/>
      <c r="C1112" s="132"/>
      <c r="D1112" s="132"/>
      <c r="E1112" s="132"/>
      <c r="F1112" s="132"/>
      <c r="G1112" s="132"/>
      <c r="H1112" s="132"/>
      <c r="I1112" s="132"/>
      <c r="J1112" s="132"/>
      <c r="K1112" s="132"/>
      <c r="L1112" s="132"/>
      <c r="M1112" s="132"/>
      <c r="N1112" s="132"/>
      <c r="O1112" s="187"/>
      <c r="P1112" s="187"/>
      <c r="Q1112" s="187"/>
      <c r="R1112" s="187"/>
      <c r="S1112" s="187"/>
      <c r="T1112" s="187"/>
    </row>
    <row r="1113" spans="2:20" s="186" customFormat="1" ht="13.15" customHeight="1" x14ac:dyDescent="0.2">
      <c r="B1113" s="132"/>
      <c r="C1113" s="132"/>
      <c r="D1113" s="132"/>
      <c r="E1113" s="132"/>
      <c r="F1113" s="132"/>
      <c r="G1113" s="132"/>
      <c r="H1113" s="132"/>
      <c r="I1113" s="132"/>
      <c r="J1113" s="132"/>
      <c r="K1113" s="132"/>
      <c r="L1113" s="132"/>
      <c r="M1113" s="132"/>
      <c r="N1113" s="132"/>
      <c r="O1113" s="187"/>
      <c r="P1113" s="187"/>
      <c r="Q1113" s="187"/>
      <c r="R1113" s="187"/>
      <c r="S1113" s="187"/>
      <c r="T1113" s="187"/>
    </row>
    <row r="1114" spans="2:20" s="186" customFormat="1" ht="13.15" customHeight="1" x14ac:dyDescent="0.2">
      <c r="B1114" s="132"/>
      <c r="C1114" s="132"/>
      <c r="D1114" s="132"/>
      <c r="E1114" s="132"/>
      <c r="F1114" s="132"/>
      <c r="G1114" s="132"/>
      <c r="H1114" s="132"/>
      <c r="I1114" s="132"/>
      <c r="J1114" s="132"/>
      <c r="K1114" s="132"/>
      <c r="L1114" s="132"/>
      <c r="M1114" s="132"/>
      <c r="N1114" s="132"/>
      <c r="O1114" s="187"/>
      <c r="P1114" s="187"/>
      <c r="Q1114" s="187"/>
      <c r="R1114" s="187"/>
      <c r="S1114" s="187"/>
      <c r="T1114" s="187"/>
    </row>
    <row r="1115" spans="2:20" s="186" customFormat="1" ht="13.15" customHeight="1" x14ac:dyDescent="0.2">
      <c r="B1115" s="132"/>
      <c r="C1115" s="132"/>
      <c r="D1115" s="132"/>
      <c r="E1115" s="132"/>
      <c r="F1115" s="132"/>
      <c r="G1115" s="132"/>
      <c r="H1115" s="132"/>
      <c r="I1115" s="132"/>
      <c r="J1115" s="132"/>
      <c r="K1115" s="132"/>
      <c r="L1115" s="132"/>
      <c r="M1115" s="132"/>
      <c r="N1115" s="132"/>
      <c r="O1115" s="187"/>
      <c r="P1115" s="187"/>
      <c r="Q1115" s="187"/>
      <c r="R1115" s="187"/>
      <c r="S1115" s="187"/>
      <c r="T1115" s="187"/>
    </row>
    <row r="1116" spans="2:20" s="186" customFormat="1" ht="13.15" customHeight="1" x14ac:dyDescent="0.2">
      <c r="B1116" s="132"/>
      <c r="C1116" s="132"/>
      <c r="D1116" s="132"/>
      <c r="E1116" s="132"/>
      <c r="F1116" s="132"/>
      <c r="G1116" s="132"/>
      <c r="H1116" s="132"/>
      <c r="I1116" s="132"/>
      <c r="J1116" s="132"/>
      <c r="K1116" s="132"/>
      <c r="L1116" s="132"/>
      <c r="M1116" s="132"/>
      <c r="N1116" s="132"/>
      <c r="O1116" s="187"/>
      <c r="P1116" s="187"/>
      <c r="Q1116" s="187"/>
      <c r="R1116" s="187"/>
      <c r="S1116" s="187"/>
      <c r="T1116" s="187"/>
    </row>
    <row r="1117" spans="2:20" s="186" customFormat="1" ht="13.15" customHeight="1" x14ac:dyDescent="0.2">
      <c r="B1117" s="132"/>
      <c r="C1117" s="132"/>
      <c r="D1117" s="132"/>
      <c r="E1117" s="132"/>
      <c r="F1117" s="132"/>
      <c r="G1117" s="132"/>
      <c r="H1117" s="132"/>
      <c r="I1117" s="132"/>
      <c r="J1117" s="132"/>
      <c r="K1117" s="132"/>
      <c r="L1117" s="132"/>
      <c r="M1117" s="132"/>
      <c r="N1117" s="132"/>
      <c r="O1117" s="187"/>
      <c r="P1117" s="187"/>
      <c r="Q1117" s="187"/>
      <c r="R1117" s="187"/>
      <c r="S1117" s="187"/>
      <c r="T1117" s="187"/>
    </row>
    <row r="1118" spans="2:20" s="186" customFormat="1" ht="13.15" customHeight="1" x14ac:dyDescent="0.2">
      <c r="B1118" s="132"/>
      <c r="C1118" s="132"/>
      <c r="D1118" s="132"/>
      <c r="E1118" s="132"/>
      <c r="F1118" s="132"/>
      <c r="G1118" s="132"/>
      <c r="H1118" s="132"/>
      <c r="I1118" s="132"/>
      <c r="J1118" s="132"/>
      <c r="K1118" s="132"/>
      <c r="L1118" s="132"/>
      <c r="M1118" s="132"/>
      <c r="N1118" s="132"/>
      <c r="O1118" s="187"/>
      <c r="P1118" s="187"/>
      <c r="Q1118" s="187"/>
      <c r="R1118" s="187"/>
      <c r="S1118" s="187"/>
      <c r="T1118" s="187"/>
    </row>
    <row r="1119" spans="2:20" s="186" customFormat="1" ht="13.15" customHeight="1" x14ac:dyDescent="0.2">
      <c r="B1119" s="132"/>
      <c r="C1119" s="132"/>
      <c r="D1119" s="132"/>
      <c r="E1119" s="132"/>
      <c r="F1119" s="132"/>
      <c r="G1119" s="132"/>
      <c r="H1119" s="132"/>
      <c r="I1119" s="132"/>
      <c r="J1119" s="132"/>
      <c r="K1119" s="132"/>
      <c r="L1119" s="132"/>
      <c r="M1119" s="132"/>
      <c r="N1119" s="132"/>
      <c r="O1119" s="187"/>
      <c r="P1119" s="187"/>
      <c r="Q1119" s="187"/>
      <c r="R1119" s="187"/>
      <c r="S1119" s="187"/>
      <c r="T1119" s="187"/>
    </row>
    <row r="1120" spans="2:20" s="186" customFormat="1" ht="13.15" customHeight="1" x14ac:dyDescent="0.2">
      <c r="B1120" s="132"/>
      <c r="C1120" s="132"/>
      <c r="D1120" s="132"/>
      <c r="E1120" s="132"/>
      <c r="F1120" s="132"/>
      <c r="G1120" s="132"/>
      <c r="H1120" s="132"/>
      <c r="I1120" s="132"/>
      <c r="J1120" s="132"/>
      <c r="K1120" s="132"/>
      <c r="L1120" s="132"/>
      <c r="M1120" s="132"/>
      <c r="N1120" s="132"/>
      <c r="O1120" s="187"/>
      <c r="P1120" s="187"/>
      <c r="Q1120" s="187"/>
      <c r="R1120" s="187"/>
      <c r="S1120" s="187"/>
      <c r="T1120" s="187"/>
    </row>
    <row r="1121" spans="2:20" s="186" customFormat="1" ht="13.15" customHeight="1" x14ac:dyDescent="0.2">
      <c r="B1121" s="132"/>
      <c r="C1121" s="132"/>
      <c r="D1121" s="132"/>
      <c r="E1121" s="132"/>
      <c r="F1121" s="132"/>
      <c r="G1121" s="132"/>
      <c r="H1121" s="132"/>
      <c r="I1121" s="132"/>
      <c r="J1121" s="132"/>
      <c r="K1121" s="132"/>
      <c r="L1121" s="132"/>
      <c r="M1121" s="132"/>
      <c r="N1121" s="132"/>
      <c r="O1121" s="187"/>
      <c r="P1121" s="187"/>
      <c r="Q1121" s="187"/>
      <c r="R1121" s="187"/>
      <c r="S1121" s="187"/>
      <c r="T1121" s="187"/>
    </row>
    <row r="1122" spans="2:20" s="186" customFormat="1" ht="13.15" customHeight="1" x14ac:dyDescent="0.2">
      <c r="B1122" s="132"/>
      <c r="C1122" s="132"/>
      <c r="D1122" s="132"/>
      <c r="E1122" s="132"/>
      <c r="F1122" s="132"/>
      <c r="G1122" s="132"/>
      <c r="H1122" s="132"/>
      <c r="I1122" s="132"/>
      <c r="J1122" s="132"/>
      <c r="K1122" s="132"/>
      <c r="L1122" s="132"/>
      <c r="M1122" s="132"/>
      <c r="N1122" s="132"/>
      <c r="O1122" s="187"/>
      <c r="P1122" s="187"/>
      <c r="Q1122" s="187"/>
      <c r="R1122" s="187"/>
      <c r="S1122" s="187"/>
      <c r="T1122" s="187"/>
    </row>
    <row r="1123" spans="2:20" s="186" customFormat="1" ht="13.15" customHeight="1" x14ac:dyDescent="0.2">
      <c r="B1123" s="132"/>
      <c r="C1123" s="132"/>
      <c r="D1123" s="132"/>
      <c r="E1123" s="132"/>
      <c r="F1123" s="132"/>
      <c r="G1123" s="132"/>
      <c r="H1123" s="132"/>
      <c r="I1123" s="132"/>
      <c r="J1123" s="132"/>
      <c r="K1123" s="132"/>
      <c r="L1123" s="132"/>
      <c r="M1123" s="132"/>
      <c r="N1123" s="132"/>
      <c r="O1123" s="187"/>
      <c r="P1123" s="187"/>
      <c r="Q1123" s="187"/>
      <c r="R1123" s="187"/>
      <c r="S1123" s="187"/>
      <c r="T1123" s="187"/>
    </row>
    <row r="1124" spans="2:20" s="186" customFormat="1" ht="13.15" customHeight="1" x14ac:dyDescent="0.2">
      <c r="B1124" s="132"/>
      <c r="C1124" s="132"/>
      <c r="D1124" s="132"/>
      <c r="E1124" s="132"/>
      <c r="F1124" s="132"/>
      <c r="G1124" s="132"/>
      <c r="H1124" s="132"/>
      <c r="I1124" s="132"/>
      <c r="J1124" s="132"/>
      <c r="K1124" s="132"/>
      <c r="L1124" s="132"/>
      <c r="M1124" s="132"/>
      <c r="N1124" s="132"/>
      <c r="O1124" s="187"/>
      <c r="P1124" s="187"/>
      <c r="Q1124" s="187"/>
      <c r="R1124" s="187"/>
      <c r="S1124" s="187"/>
      <c r="T1124" s="187"/>
    </row>
    <row r="1125" spans="2:20" s="186" customFormat="1" ht="13.15" customHeight="1" x14ac:dyDescent="0.2">
      <c r="B1125" s="132"/>
      <c r="C1125" s="132"/>
      <c r="D1125" s="132"/>
      <c r="E1125" s="132"/>
      <c r="F1125" s="132"/>
      <c r="G1125" s="132"/>
      <c r="H1125" s="132"/>
      <c r="I1125" s="132"/>
      <c r="J1125" s="132"/>
      <c r="K1125" s="132"/>
      <c r="L1125" s="132"/>
      <c r="M1125" s="132"/>
      <c r="N1125" s="132"/>
      <c r="O1125" s="187"/>
      <c r="P1125" s="187"/>
      <c r="Q1125" s="187"/>
      <c r="R1125" s="187"/>
      <c r="S1125" s="187"/>
      <c r="T1125" s="187"/>
    </row>
    <row r="1126" spans="2:20" s="186" customFormat="1" ht="13.15" customHeight="1" x14ac:dyDescent="0.2">
      <c r="B1126" s="132"/>
      <c r="C1126" s="132"/>
      <c r="D1126" s="132"/>
      <c r="E1126" s="132"/>
      <c r="F1126" s="132"/>
      <c r="G1126" s="132"/>
      <c r="H1126" s="132"/>
      <c r="I1126" s="132"/>
      <c r="J1126" s="132"/>
      <c r="K1126" s="132"/>
      <c r="L1126" s="132"/>
      <c r="M1126" s="132"/>
      <c r="N1126" s="132"/>
      <c r="O1126" s="187"/>
      <c r="P1126" s="187"/>
      <c r="Q1126" s="187"/>
      <c r="R1126" s="187"/>
      <c r="S1126" s="187"/>
      <c r="T1126" s="187"/>
    </row>
    <row r="1127" spans="2:20" s="186" customFormat="1" ht="13.15" customHeight="1" x14ac:dyDescent="0.2">
      <c r="B1127" s="132"/>
      <c r="C1127" s="132"/>
      <c r="D1127" s="132"/>
      <c r="E1127" s="132"/>
      <c r="F1127" s="132"/>
      <c r="G1127" s="132"/>
      <c r="H1127" s="132"/>
      <c r="I1127" s="132"/>
      <c r="J1127" s="132"/>
      <c r="K1127" s="132"/>
      <c r="L1127" s="132"/>
      <c r="M1127" s="132"/>
      <c r="N1127" s="132"/>
      <c r="O1127" s="187"/>
      <c r="P1127" s="187"/>
      <c r="Q1127" s="187"/>
      <c r="R1127" s="187"/>
      <c r="S1127" s="187"/>
      <c r="T1127" s="187"/>
    </row>
    <row r="1128" spans="2:20" s="186" customFormat="1" ht="13.15" customHeight="1" x14ac:dyDescent="0.2">
      <c r="B1128" s="132"/>
      <c r="C1128" s="132"/>
      <c r="D1128" s="132"/>
      <c r="E1128" s="132"/>
      <c r="F1128" s="132"/>
      <c r="G1128" s="132"/>
      <c r="H1128" s="132"/>
      <c r="I1128" s="132"/>
      <c r="J1128" s="132"/>
      <c r="K1128" s="132"/>
      <c r="L1128" s="132"/>
      <c r="M1128" s="132"/>
      <c r="N1128" s="132"/>
      <c r="O1128" s="187"/>
      <c r="P1128" s="187"/>
      <c r="Q1128" s="187"/>
      <c r="R1128" s="187"/>
      <c r="S1128" s="187"/>
      <c r="T1128" s="187"/>
    </row>
    <row r="1129" spans="2:20" s="186" customFormat="1" ht="13.15" customHeight="1" x14ac:dyDescent="0.2">
      <c r="B1129" s="132"/>
      <c r="C1129" s="132"/>
      <c r="D1129" s="132"/>
      <c r="E1129" s="132"/>
      <c r="F1129" s="132"/>
      <c r="G1129" s="132"/>
      <c r="H1129" s="132"/>
      <c r="I1129" s="132"/>
      <c r="J1129" s="132"/>
      <c r="K1129" s="132"/>
      <c r="L1129" s="132"/>
      <c r="M1129" s="132"/>
      <c r="N1129" s="132"/>
      <c r="O1129" s="187"/>
      <c r="P1129" s="187"/>
      <c r="Q1129" s="187"/>
      <c r="R1129" s="187"/>
      <c r="S1129" s="187"/>
      <c r="T1129" s="187"/>
    </row>
    <row r="1130" spans="2:20" s="186" customFormat="1" ht="13.15" customHeight="1" x14ac:dyDescent="0.2">
      <c r="B1130" s="132"/>
      <c r="C1130" s="132"/>
      <c r="D1130" s="132"/>
      <c r="E1130" s="132"/>
      <c r="F1130" s="132"/>
      <c r="G1130" s="132"/>
      <c r="H1130" s="132"/>
      <c r="I1130" s="132"/>
      <c r="J1130" s="132"/>
      <c r="K1130" s="132"/>
      <c r="L1130" s="132"/>
      <c r="M1130" s="132"/>
      <c r="N1130" s="132"/>
      <c r="O1130" s="187"/>
      <c r="P1130" s="187"/>
      <c r="Q1130" s="187"/>
      <c r="R1130" s="187"/>
      <c r="S1130" s="187"/>
      <c r="T1130" s="187"/>
    </row>
    <row r="1131" spans="2:20" s="186" customFormat="1" ht="13.15" customHeight="1" x14ac:dyDescent="0.2">
      <c r="B1131" s="132"/>
      <c r="C1131" s="132"/>
      <c r="D1131" s="132"/>
      <c r="E1131" s="132"/>
      <c r="F1131" s="132"/>
      <c r="G1131" s="132"/>
      <c r="H1131" s="132"/>
      <c r="I1131" s="132"/>
      <c r="J1131" s="132"/>
      <c r="K1131" s="132"/>
      <c r="L1131" s="132"/>
      <c r="M1131" s="132"/>
      <c r="N1131" s="132"/>
      <c r="O1131" s="187"/>
      <c r="P1131" s="187"/>
      <c r="Q1131" s="187"/>
      <c r="R1131" s="187"/>
      <c r="S1131" s="187"/>
      <c r="T1131" s="187"/>
    </row>
    <row r="1132" spans="2:20" s="186" customFormat="1" ht="13.15" customHeight="1" x14ac:dyDescent="0.2">
      <c r="B1132" s="132"/>
      <c r="C1132" s="132"/>
      <c r="D1132" s="132"/>
      <c r="E1132" s="132"/>
      <c r="F1132" s="132"/>
      <c r="G1132" s="132"/>
      <c r="H1132" s="132"/>
      <c r="I1132" s="132"/>
      <c r="J1132" s="132"/>
      <c r="K1132" s="132"/>
      <c r="L1132" s="132"/>
      <c r="M1132" s="132"/>
      <c r="N1132" s="132"/>
      <c r="O1132" s="187"/>
      <c r="P1132" s="187"/>
      <c r="Q1132" s="187"/>
      <c r="R1132" s="187"/>
      <c r="S1132" s="187"/>
      <c r="T1132" s="187"/>
    </row>
    <row r="1133" spans="2:20" s="186" customFormat="1" ht="13.15" customHeight="1" x14ac:dyDescent="0.2">
      <c r="B1133" s="132"/>
      <c r="C1133" s="132"/>
      <c r="D1133" s="132"/>
      <c r="E1133" s="132"/>
      <c r="F1133" s="132"/>
      <c r="G1133" s="132"/>
      <c r="H1133" s="132"/>
      <c r="I1133" s="132"/>
      <c r="J1133" s="132"/>
      <c r="K1133" s="132"/>
      <c r="L1133" s="132"/>
      <c r="M1133" s="132"/>
      <c r="N1133" s="132"/>
      <c r="O1133" s="187"/>
      <c r="P1133" s="187"/>
      <c r="Q1133" s="187"/>
      <c r="R1133" s="187"/>
      <c r="S1133" s="187"/>
      <c r="T1133" s="187"/>
    </row>
    <row r="1134" spans="2:20" s="186" customFormat="1" ht="13.15" customHeight="1" x14ac:dyDescent="0.2">
      <c r="B1134" s="132"/>
      <c r="C1134" s="132"/>
      <c r="D1134" s="132"/>
      <c r="E1134" s="132"/>
      <c r="F1134" s="132"/>
      <c r="G1134" s="132"/>
      <c r="H1134" s="132"/>
      <c r="I1134" s="132"/>
      <c r="J1134" s="132"/>
      <c r="K1134" s="132"/>
      <c r="L1134" s="132"/>
      <c r="M1134" s="132"/>
      <c r="N1134" s="132"/>
      <c r="O1134" s="187"/>
      <c r="P1134" s="187"/>
      <c r="Q1134" s="187"/>
      <c r="R1134" s="187"/>
      <c r="S1134" s="187"/>
      <c r="T1134" s="187"/>
    </row>
    <row r="1135" spans="2:20" s="186" customFormat="1" ht="13.15" customHeight="1" x14ac:dyDescent="0.2">
      <c r="B1135" s="132"/>
      <c r="C1135" s="132"/>
      <c r="D1135" s="132"/>
      <c r="E1135" s="132"/>
      <c r="F1135" s="132"/>
      <c r="G1135" s="132"/>
      <c r="H1135" s="132"/>
      <c r="I1135" s="132"/>
      <c r="J1135" s="132"/>
      <c r="K1135" s="132"/>
      <c r="L1135" s="132"/>
      <c r="M1135" s="132"/>
      <c r="N1135" s="132"/>
      <c r="O1135" s="187"/>
      <c r="P1135" s="187"/>
      <c r="Q1135" s="187"/>
      <c r="R1135" s="187"/>
      <c r="S1135" s="187"/>
      <c r="T1135" s="187"/>
    </row>
    <row r="1136" spans="2:20" s="186" customFormat="1" ht="13.15" customHeight="1" x14ac:dyDescent="0.2">
      <c r="B1136" s="132"/>
      <c r="C1136" s="132"/>
      <c r="D1136" s="132"/>
      <c r="E1136" s="132"/>
      <c r="F1136" s="132"/>
      <c r="G1136" s="132"/>
      <c r="H1136" s="132"/>
      <c r="I1136" s="132"/>
      <c r="J1136" s="132"/>
      <c r="K1136" s="132"/>
      <c r="L1136" s="132"/>
      <c r="M1136" s="132"/>
      <c r="N1136" s="132"/>
      <c r="O1136" s="187"/>
      <c r="P1136" s="187"/>
      <c r="Q1136" s="187"/>
      <c r="R1136" s="187"/>
      <c r="S1136" s="187"/>
      <c r="T1136" s="187"/>
    </row>
    <row r="1137" spans="2:20" s="186" customFormat="1" ht="13.15" customHeight="1" x14ac:dyDescent="0.2">
      <c r="B1137" s="132"/>
      <c r="C1137" s="132"/>
      <c r="D1137" s="132"/>
      <c r="E1137" s="132"/>
      <c r="F1137" s="132"/>
      <c r="G1137" s="132"/>
      <c r="H1137" s="132"/>
      <c r="I1137" s="132"/>
      <c r="J1137" s="132"/>
      <c r="K1137" s="132"/>
      <c r="L1137" s="132"/>
      <c r="M1137" s="132"/>
      <c r="N1137" s="132"/>
      <c r="O1137" s="187"/>
      <c r="P1137" s="187"/>
      <c r="Q1137" s="187"/>
      <c r="R1137" s="187"/>
      <c r="S1137" s="187"/>
      <c r="T1137" s="187"/>
    </row>
    <row r="1138" spans="2:20" s="186" customFormat="1" ht="13.15" customHeight="1" x14ac:dyDescent="0.2">
      <c r="B1138" s="132"/>
      <c r="C1138" s="132"/>
      <c r="D1138" s="132"/>
      <c r="E1138" s="132"/>
      <c r="F1138" s="132"/>
      <c r="G1138" s="132"/>
      <c r="H1138" s="132"/>
      <c r="I1138" s="132"/>
      <c r="J1138" s="132"/>
      <c r="K1138" s="132"/>
      <c r="L1138" s="132"/>
      <c r="M1138" s="132"/>
      <c r="N1138" s="132"/>
      <c r="O1138" s="187"/>
      <c r="P1138" s="187"/>
      <c r="Q1138" s="187"/>
      <c r="R1138" s="187"/>
      <c r="S1138" s="187"/>
      <c r="T1138" s="187"/>
    </row>
    <row r="1139" spans="2:20" s="186" customFormat="1" ht="13.15" customHeight="1" x14ac:dyDescent="0.2">
      <c r="B1139" s="132"/>
      <c r="C1139" s="132"/>
      <c r="D1139" s="132"/>
      <c r="E1139" s="132"/>
      <c r="F1139" s="132"/>
      <c r="G1139" s="132"/>
      <c r="H1139" s="132"/>
      <c r="I1139" s="132"/>
      <c r="J1139" s="132"/>
      <c r="K1139" s="132"/>
      <c r="L1139" s="132"/>
      <c r="M1139" s="132"/>
      <c r="N1139" s="132"/>
      <c r="O1139" s="187"/>
      <c r="P1139" s="187"/>
      <c r="Q1139" s="187"/>
      <c r="R1139" s="187"/>
      <c r="S1139" s="187"/>
      <c r="T1139" s="187"/>
    </row>
    <row r="1140" spans="2:20" s="186" customFormat="1" ht="13.15" customHeight="1" x14ac:dyDescent="0.2">
      <c r="B1140" s="132"/>
      <c r="C1140" s="132"/>
      <c r="D1140" s="132"/>
      <c r="E1140" s="132"/>
      <c r="F1140" s="132"/>
      <c r="G1140" s="132"/>
      <c r="H1140" s="132"/>
      <c r="I1140" s="132"/>
      <c r="J1140" s="132"/>
      <c r="K1140" s="132"/>
      <c r="L1140" s="132"/>
      <c r="M1140" s="132"/>
      <c r="N1140" s="132"/>
      <c r="O1140" s="187"/>
      <c r="P1140" s="187"/>
      <c r="Q1140" s="187"/>
      <c r="R1140" s="187"/>
      <c r="S1140" s="187"/>
      <c r="T1140" s="187"/>
    </row>
    <row r="1141" spans="2:20" s="186" customFormat="1" ht="13.15" customHeight="1" x14ac:dyDescent="0.2">
      <c r="B1141" s="132"/>
      <c r="C1141" s="132"/>
      <c r="D1141" s="132"/>
      <c r="E1141" s="132"/>
      <c r="F1141" s="132"/>
      <c r="G1141" s="132"/>
      <c r="H1141" s="132"/>
      <c r="I1141" s="132"/>
      <c r="J1141" s="132"/>
      <c r="K1141" s="132"/>
      <c r="L1141" s="132"/>
      <c r="M1141" s="132"/>
      <c r="N1141" s="132"/>
      <c r="O1141" s="187"/>
      <c r="P1141" s="187"/>
      <c r="Q1141" s="187"/>
      <c r="R1141" s="187"/>
      <c r="S1141" s="187"/>
      <c r="T1141" s="187"/>
    </row>
    <row r="1142" spans="2:20" s="186" customFormat="1" ht="13.15" customHeight="1" x14ac:dyDescent="0.2">
      <c r="B1142" s="132"/>
      <c r="C1142" s="132"/>
      <c r="D1142" s="132"/>
      <c r="E1142" s="132"/>
      <c r="F1142" s="132"/>
      <c r="G1142" s="132"/>
      <c r="H1142" s="132"/>
      <c r="I1142" s="132"/>
      <c r="J1142" s="132"/>
      <c r="K1142" s="132"/>
      <c r="L1142" s="132"/>
      <c r="M1142" s="132"/>
      <c r="N1142" s="132"/>
      <c r="O1142" s="187"/>
      <c r="P1142" s="187"/>
      <c r="Q1142" s="187"/>
      <c r="R1142" s="187"/>
      <c r="S1142" s="187"/>
      <c r="T1142" s="187"/>
    </row>
    <row r="1143" spans="2:20" s="186" customFormat="1" ht="13.15" customHeight="1" x14ac:dyDescent="0.2">
      <c r="B1143" s="132"/>
      <c r="C1143" s="132"/>
      <c r="D1143" s="132"/>
      <c r="E1143" s="132"/>
      <c r="F1143" s="132"/>
      <c r="G1143" s="132"/>
      <c r="H1143" s="132"/>
      <c r="I1143" s="132"/>
      <c r="J1143" s="132"/>
      <c r="K1143" s="132"/>
      <c r="L1143" s="132"/>
      <c r="M1143" s="132"/>
      <c r="N1143" s="132"/>
      <c r="O1143" s="187"/>
      <c r="P1143" s="187"/>
      <c r="Q1143" s="187"/>
      <c r="R1143" s="187"/>
      <c r="S1143" s="187"/>
      <c r="T1143" s="187"/>
    </row>
    <row r="1144" spans="2:20" s="186" customFormat="1" ht="26.45" customHeight="1" x14ac:dyDescent="0.2">
      <c r="B1144" s="132"/>
      <c r="C1144" s="132"/>
      <c r="D1144" s="132"/>
      <c r="E1144" s="132"/>
      <c r="F1144" s="132"/>
      <c r="G1144" s="132"/>
      <c r="H1144" s="132"/>
      <c r="I1144" s="132"/>
      <c r="J1144" s="132"/>
      <c r="K1144" s="132"/>
      <c r="L1144" s="132"/>
      <c r="M1144" s="132"/>
      <c r="N1144" s="132"/>
      <c r="O1144" s="187"/>
      <c r="P1144" s="187"/>
      <c r="Q1144" s="187"/>
      <c r="R1144" s="187"/>
      <c r="S1144" s="187"/>
      <c r="T1144" s="187"/>
    </row>
    <row r="1145" spans="2:20" s="186" customFormat="1" ht="13.15" customHeight="1" x14ac:dyDescent="0.2">
      <c r="B1145" s="132"/>
      <c r="C1145" s="132"/>
      <c r="D1145" s="132"/>
      <c r="E1145" s="132"/>
      <c r="F1145" s="132"/>
      <c r="G1145" s="132"/>
      <c r="H1145" s="132"/>
      <c r="I1145" s="132"/>
      <c r="J1145" s="132"/>
      <c r="K1145" s="132"/>
      <c r="L1145" s="132"/>
      <c r="M1145" s="132"/>
      <c r="N1145" s="132"/>
      <c r="O1145" s="187"/>
      <c r="P1145" s="187"/>
      <c r="Q1145" s="187"/>
      <c r="R1145" s="187"/>
      <c r="S1145" s="187"/>
      <c r="T1145" s="187"/>
    </row>
    <row r="1146" spans="2:20" s="186" customFormat="1" ht="13.15" customHeight="1" x14ac:dyDescent="0.2">
      <c r="B1146" s="132"/>
      <c r="C1146" s="132"/>
      <c r="D1146" s="132"/>
      <c r="E1146" s="132"/>
      <c r="F1146" s="132"/>
      <c r="G1146" s="132"/>
      <c r="H1146" s="132"/>
      <c r="I1146" s="132"/>
      <c r="J1146" s="132"/>
      <c r="K1146" s="132"/>
      <c r="L1146" s="132"/>
      <c r="M1146" s="132"/>
      <c r="N1146" s="132"/>
      <c r="O1146" s="187"/>
      <c r="P1146" s="187"/>
      <c r="Q1146" s="187"/>
      <c r="R1146" s="187"/>
      <c r="S1146" s="187"/>
      <c r="T1146" s="187"/>
    </row>
    <row r="1147" spans="2:20" s="186" customFormat="1" ht="13.15" customHeight="1" x14ac:dyDescent="0.2">
      <c r="B1147" s="132"/>
      <c r="C1147" s="132"/>
      <c r="D1147" s="132"/>
      <c r="E1147" s="132"/>
      <c r="F1147" s="132"/>
      <c r="G1147" s="132"/>
      <c r="H1147" s="132"/>
      <c r="I1147" s="132"/>
      <c r="J1147" s="132"/>
      <c r="K1147" s="132"/>
      <c r="L1147" s="132"/>
      <c r="M1147" s="132"/>
      <c r="N1147" s="132"/>
      <c r="O1147" s="187"/>
      <c r="P1147" s="187"/>
      <c r="Q1147" s="187"/>
      <c r="R1147" s="187"/>
      <c r="S1147" s="187"/>
      <c r="T1147" s="187"/>
    </row>
    <row r="1148" spans="2:20" s="186" customFormat="1" ht="13.15" customHeight="1" x14ac:dyDescent="0.2">
      <c r="B1148" s="132"/>
      <c r="C1148" s="132"/>
      <c r="D1148" s="132"/>
      <c r="E1148" s="132"/>
      <c r="F1148" s="132"/>
      <c r="G1148" s="132"/>
      <c r="H1148" s="132"/>
      <c r="I1148" s="132"/>
      <c r="J1148" s="132"/>
      <c r="K1148" s="132"/>
      <c r="L1148" s="132"/>
      <c r="M1148" s="132"/>
      <c r="N1148" s="132"/>
      <c r="O1148" s="187"/>
      <c r="P1148" s="187"/>
      <c r="Q1148" s="187"/>
      <c r="R1148" s="187"/>
      <c r="S1148" s="187"/>
      <c r="T1148" s="187"/>
    </row>
    <row r="1149" spans="2:20" s="186" customFormat="1" ht="13.15" customHeight="1" x14ac:dyDescent="0.2">
      <c r="B1149" s="132"/>
      <c r="C1149" s="132"/>
      <c r="D1149" s="132"/>
      <c r="E1149" s="132"/>
      <c r="F1149" s="132"/>
      <c r="G1149" s="132"/>
      <c r="H1149" s="132"/>
      <c r="I1149" s="132"/>
      <c r="J1149" s="132"/>
      <c r="K1149" s="132"/>
      <c r="L1149" s="132"/>
      <c r="M1149" s="132"/>
      <c r="N1149" s="132"/>
      <c r="O1149" s="187"/>
      <c r="P1149" s="187"/>
      <c r="Q1149" s="187"/>
      <c r="R1149" s="187"/>
      <c r="S1149" s="187"/>
      <c r="T1149" s="187"/>
    </row>
    <row r="1150" spans="2:20" s="186" customFormat="1" ht="13.15" customHeight="1" x14ac:dyDescent="0.2">
      <c r="B1150" s="132"/>
      <c r="C1150" s="132"/>
      <c r="D1150" s="132"/>
      <c r="E1150" s="132"/>
      <c r="F1150" s="132"/>
      <c r="G1150" s="132"/>
      <c r="H1150" s="132"/>
      <c r="I1150" s="132"/>
      <c r="J1150" s="132"/>
      <c r="K1150" s="132"/>
      <c r="L1150" s="132"/>
      <c r="M1150" s="132"/>
      <c r="N1150" s="132"/>
      <c r="O1150" s="187"/>
      <c r="P1150" s="187"/>
      <c r="Q1150" s="187"/>
      <c r="R1150" s="187"/>
      <c r="S1150" s="187"/>
      <c r="T1150" s="187"/>
    </row>
    <row r="1151" spans="2:20" s="186" customFormat="1" ht="13.15" customHeight="1" x14ac:dyDescent="0.2">
      <c r="B1151" s="132"/>
      <c r="C1151" s="132"/>
      <c r="D1151" s="132"/>
      <c r="E1151" s="132"/>
      <c r="F1151" s="132"/>
      <c r="G1151" s="132"/>
      <c r="H1151" s="132"/>
      <c r="I1151" s="132"/>
      <c r="J1151" s="132"/>
      <c r="K1151" s="132"/>
      <c r="L1151" s="132"/>
      <c r="M1151" s="132"/>
      <c r="N1151" s="132"/>
      <c r="O1151" s="187"/>
      <c r="P1151" s="187"/>
      <c r="Q1151" s="187"/>
      <c r="R1151" s="187"/>
      <c r="S1151" s="187"/>
      <c r="T1151" s="187"/>
    </row>
    <row r="1152" spans="2:20" s="186" customFormat="1" ht="13.15" customHeight="1" x14ac:dyDescent="0.2">
      <c r="B1152" s="132"/>
      <c r="C1152" s="132"/>
      <c r="D1152" s="132"/>
      <c r="E1152" s="132"/>
      <c r="F1152" s="132"/>
      <c r="G1152" s="132"/>
      <c r="H1152" s="132"/>
      <c r="I1152" s="132"/>
      <c r="J1152" s="132"/>
      <c r="K1152" s="132"/>
      <c r="L1152" s="132"/>
      <c r="M1152" s="132"/>
      <c r="N1152" s="132"/>
      <c r="O1152" s="187"/>
      <c r="P1152" s="187"/>
      <c r="Q1152" s="187"/>
      <c r="R1152" s="187"/>
      <c r="S1152" s="187"/>
      <c r="T1152" s="187"/>
    </row>
    <row r="1153" spans="1:20" s="186" customFormat="1" ht="13.15" customHeight="1" x14ac:dyDescent="0.2">
      <c r="B1153" s="132"/>
      <c r="C1153" s="132"/>
      <c r="D1153" s="132"/>
      <c r="E1153" s="132"/>
      <c r="F1153" s="132"/>
      <c r="G1153" s="132"/>
      <c r="H1153" s="132"/>
      <c r="I1153" s="132"/>
      <c r="J1153" s="132"/>
      <c r="K1153" s="132"/>
      <c r="L1153" s="132"/>
      <c r="M1153" s="132"/>
      <c r="N1153" s="132"/>
      <c r="O1153" s="187"/>
      <c r="P1153" s="187"/>
      <c r="Q1153" s="187"/>
      <c r="R1153" s="187"/>
      <c r="S1153" s="187"/>
      <c r="T1153" s="187"/>
    </row>
    <row r="1154" spans="1:20" s="186" customFormat="1" ht="13.15" customHeight="1" x14ac:dyDescent="0.2">
      <c r="B1154" s="132"/>
      <c r="C1154" s="132"/>
      <c r="D1154" s="132"/>
      <c r="E1154" s="132"/>
      <c r="F1154" s="132"/>
      <c r="G1154" s="132"/>
      <c r="H1154" s="132"/>
      <c r="I1154" s="132"/>
      <c r="J1154" s="132"/>
      <c r="K1154" s="132"/>
      <c r="L1154" s="132"/>
      <c r="M1154" s="132"/>
      <c r="N1154" s="132"/>
      <c r="O1154" s="187"/>
      <c r="P1154" s="187"/>
      <c r="Q1154" s="187"/>
      <c r="R1154" s="187"/>
      <c r="S1154" s="187"/>
      <c r="T1154" s="187"/>
    </row>
    <row r="1155" spans="1:20" s="186" customFormat="1" ht="13.15" customHeight="1" x14ac:dyDescent="0.2">
      <c r="B1155" s="132"/>
      <c r="C1155" s="132"/>
      <c r="D1155" s="132"/>
      <c r="E1155" s="132"/>
      <c r="F1155" s="132"/>
      <c r="G1155" s="132"/>
      <c r="H1155" s="132"/>
      <c r="I1155" s="132"/>
      <c r="J1155" s="132"/>
      <c r="K1155" s="132"/>
      <c r="L1155" s="132"/>
      <c r="M1155" s="132"/>
      <c r="N1155" s="132"/>
      <c r="O1155" s="187"/>
      <c r="P1155" s="187"/>
      <c r="Q1155" s="187"/>
      <c r="R1155" s="187"/>
      <c r="S1155" s="187"/>
      <c r="T1155" s="187"/>
    </row>
    <row r="1156" spans="1:20" s="186" customFormat="1" ht="13.15" customHeight="1" x14ac:dyDescent="0.2">
      <c r="A1156" s="193"/>
      <c r="B1156" s="132"/>
      <c r="C1156" s="132"/>
      <c r="D1156" s="132"/>
      <c r="E1156" s="132"/>
      <c r="F1156" s="132"/>
      <c r="G1156" s="132"/>
      <c r="H1156" s="132"/>
      <c r="I1156" s="132"/>
      <c r="J1156" s="132"/>
      <c r="K1156" s="132"/>
      <c r="L1156" s="132"/>
      <c r="M1156" s="132"/>
      <c r="N1156" s="132"/>
      <c r="O1156" s="187"/>
      <c r="P1156" s="187"/>
      <c r="Q1156" s="187"/>
      <c r="R1156" s="187"/>
      <c r="S1156" s="187"/>
      <c r="T1156" s="187"/>
    </row>
    <row r="1157" spans="1:20" s="186" customFormat="1" ht="13.15" customHeight="1" x14ac:dyDescent="0.2">
      <c r="A1157" s="193"/>
      <c r="B1157" s="132"/>
      <c r="C1157" s="132"/>
      <c r="D1157" s="132"/>
      <c r="E1157" s="132"/>
      <c r="F1157" s="132"/>
      <c r="G1157" s="132"/>
      <c r="H1157" s="132"/>
      <c r="I1157" s="132"/>
      <c r="J1157" s="132"/>
      <c r="K1157" s="132"/>
      <c r="L1157" s="132"/>
      <c r="M1157" s="132"/>
      <c r="N1157" s="132"/>
      <c r="O1157" s="187"/>
      <c r="P1157" s="187"/>
      <c r="Q1157" s="187"/>
      <c r="R1157" s="187"/>
      <c r="S1157" s="187"/>
      <c r="T1157" s="187"/>
    </row>
    <row r="1158" spans="1:20" s="186" customFormat="1" ht="13.15" customHeight="1" x14ac:dyDescent="0.2">
      <c r="A1158" s="193"/>
      <c r="B1158" s="132"/>
      <c r="C1158" s="132"/>
      <c r="D1158" s="132"/>
      <c r="E1158" s="132"/>
      <c r="F1158" s="132"/>
      <c r="G1158" s="132"/>
      <c r="H1158" s="132"/>
      <c r="I1158" s="132"/>
      <c r="J1158" s="132"/>
      <c r="K1158" s="132"/>
      <c r="L1158" s="132"/>
      <c r="M1158" s="132"/>
      <c r="N1158" s="132"/>
      <c r="O1158" s="187"/>
      <c r="P1158" s="187"/>
      <c r="Q1158" s="187"/>
      <c r="R1158" s="187"/>
      <c r="S1158" s="187"/>
      <c r="T1158" s="187"/>
    </row>
    <row r="1159" spans="1:20" s="186" customFormat="1" ht="13.15" customHeight="1" x14ac:dyDescent="0.2">
      <c r="A1159" s="193"/>
      <c r="B1159" s="132"/>
      <c r="C1159" s="132"/>
      <c r="D1159" s="132"/>
      <c r="E1159" s="132"/>
      <c r="F1159" s="132"/>
      <c r="G1159" s="132"/>
      <c r="H1159" s="132"/>
      <c r="I1159" s="132"/>
      <c r="J1159" s="132"/>
      <c r="K1159" s="132"/>
      <c r="L1159" s="132"/>
      <c r="M1159" s="132"/>
      <c r="N1159" s="132"/>
      <c r="O1159" s="187"/>
      <c r="P1159" s="187"/>
      <c r="Q1159" s="187"/>
      <c r="R1159" s="187"/>
      <c r="S1159" s="187"/>
      <c r="T1159" s="187"/>
    </row>
    <row r="1160" spans="1:20" s="186" customFormat="1" ht="13.15" customHeight="1" x14ac:dyDescent="0.2">
      <c r="A1160" s="193"/>
      <c r="B1160" s="132"/>
      <c r="C1160" s="132"/>
      <c r="D1160" s="132"/>
      <c r="E1160" s="132"/>
      <c r="F1160" s="132"/>
      <c r="G1160" s="132"/>
      <c r="H1160" s="132"/>
      <c r="I1160" s="132"/>
      <c r="J1160" s="132"/>
      <c r="K1160" s="132"/>
      <c r="L1160" s="132"/>
      <c r="M1160" s="132"/>
      <c r="N1160" s="132"/>
      <c r="O1160" s="187"/>
      <c r="P1160" s="187"/>
      <c r="Q1160" s="187"/>
      <c r="R1160" s="187"/>
      <c r="S1160" s="187"/>
      <c r="T1160" s="187"/>
    </row>
    <row r="1161" spans="1:20" s="186" customFormat="1" ht="13.15" customHeight="1" x14ac:dyDescent="0.2">
      <c r="A1161" s="193"/>
      <c r="B1161" s="132"/>
      <c r="C1161" s="132"/>
      <c r="D1161" s="132"/>
      <c r="E1161" s="132"/>
      <c r="F1161" s="132"/>
      <c r="G1161" s="132"/>
      <c r="H1161" s="132"/>
      <c r="I1161" s="132"/>
      <c r="J1161" s="132"/>
      <c r="K1161" s="132"/>
      <c r="L1161" s="132"/>
      <c r="M1161" s="132"/>
      <c r="N1161" s="132"/>
      <c r="O1161" s="187"/>
      <c r="P1161" s="187"/>
      <c r="Q1161" s="187"/>
      <c r="R1161" s="187"/>
      <c r="S1161" s="187"/>
      <c r="T1161" s="187"/>
    </row>
    <row r="1162" spans="1:20" s="186" customFormat="1" ht="13.15" customHeight="1" x14ac:dyDescent="0.2">
      <c r="A1162" s="193"/>
      <c r="B1162" s="132"/>
      <c r="C1162" s="132"/>
      <c r="D1162" s="132"/>
      <c r="E1162" s="132"/>
      <c r="F1162" s="132"/>
      <c r="G1162" s="132"/>
      <c r="H1162" s="132"/>
      <c r="I1162" s="132"/>
      <c r="J1162" s="132"/>
      <c r="K1162" s="132"/>
      <c r="L1162" s="132"/>
      <c r="M1162" s="132"/>
      <c r="N1162" s="132"/>
      <c r="O1162" s="187"/>
      <c r="P1162" s="187"/>
      <c r="Q1162" s="187"/>
      <c r="R1162" s="187"/>
      <c r="S1162" s="187"/>
      <c r="T1162" s="187"/>
    </row>
    <row r="1163" spans="1:20" s="186" customFormat="1" ht="13.15" customHeight="1" x14ac:dyDescent="0.2">
      <c r="A1163" s="193"/>
      <c r="B1163" s="132"/>
      <c r="C1163" s="132"/>
      <c r="D1163" s="132"/>
      <c r="E1163" s="132"/>
      <c r="F1163" s="132"/>
      <c r="G1163" s="132"/>
      <c r="H1163" s="132"/>
      <c r="I1163" s="132"/>
      <c r="J1163" s="132"/>
      <c r="K1163" s="132"/>
      <c r="L1163" s="132"/>
      <c r="M1163" s="132"/>
      <c r="N1163" s="132"/>
      <c r="O1163" s="187"/>
      <c r="P1163" s="187"/>
      <c r="Q1163" s="187"/>
      <c r="R1163" s="187"/>
      <c r="S1163" s="187"/>
      <c r="T1163" s="187"/>
    </row>
    <row r="1164" spans="1:20" s="186" customFormat="1" ht="13.15" customHeight="1" x14ac:dyDescent="0.2">
      <c r="A1164" s="193"/>
      <c r="B1164" s="132"/>
      <c r="C1164" s="132"/>
      <c r="D1164" s="132"/>
      <c r="E1164" s="132"/>
      <c r="F1164" s="132"/>
      <c r="G1164" s="132"/>
      <c r="H1164" s="132"/>
      <c r="I1164" s="132"/>
      <c r="J1164" s="132"/>
      <c r="K1164" s="132"/>
      <c r="L1164" s="132"/>
      <c r="M1164" s="132"/>
      <c r="N1164" s="132"/>
      <c r="O1164" s="187"/>
      <c r="P1164" s="187"/>
      <c r="Q1164" s="187"/>
      <c r="R1164" s="187"/>
      <c r="S1164" s="187"/>
      <c r="T1164" s="187"/>
    </row>
    <row r="1165" spans="1:20" s="186" customFormat="1" ht="13.15" customHeight="1" x14ac:dyDescent="0.2">
      <c r="A1165" s="193"/>
      <c r="B1165" s="132"/>
      <c r="C1165" s="132"/>
      <c r="D1165" s="132"/>
      <c r="E1165" s="132"/>
      <c r="F1165" s="132"/>
      <c r="G1165" s="132"/>
      <c r="H1165" s="132"/>
      <c r="I1165" s="132"/>
      <c r="J1165" s="132"/>
      <c r="K1165" s="132"/>
      <c r="L1165" s="132"/>
      <c r="M1165" s="132"/>
      <c r="N1165" s="132"/>
      <c r="O1165" s="187"/>
      <c r="P1165" s="187"/>
      <c r="Q1165" s="187"/>
      <c r="R1165" s="187"/>
      <c r="S1165" s="187"/>
      <c r="T1165" s="187"/>
    </row>
    <row r="1166" spans="1:20" s="186" customFormat="1" ht="13.15" customHeight="1" x14ac:dyDescent="0.2">
      <c r="A1166" s="193"/>
      <c r="B1166" s="132"/>
      <c r="C1166" s="132"/>
      <c r="D1166" s="132"/>
      <c r="E1166" s="132"/>
      <c r="F1166" s="132"/>
      <c r="G1166" s="132"/>
      <c r="H1166" s="132"/>
      <c r="I1166" s="132"/>
      <c r="J1166" s="132"/>
      <c r="K1166" s="132"/>
      <c r="L1166" s="132"/>
      <c r="M1166" s="132"/>
      <c r="N1166" s="132"/>
      <c r="O1166" s="187"/>
      <c r="P1166" s="187"/>
      <c r="Q1166" s="187"/>
      <c r="R1166" s="187"/>
      <c r="S1166" s="187"/>
      <c r="T1166" s="187"/>
    </row>
    <row r="1167" spans="1:20" s="186" customFormat="1" ht="13.15" customHeight="1" x14ac:dyDescent="0.2">
      <c r="A1167" s="193"/>
      <c r="B1167" s="132"/>
      <c r="C1167" s="132"/>
      <c r="D1167" s="132"/>
      <c r="E1167" s="132"/>
      <c r="F1167" s="132"/>
      <c r="G1167" s="132"/>
      <c r="H1167" s="132"/>
      <c r="I1167" s="132"/>
      <c r="J1167" s="132"/>
      <c r="K1167" s="132"/>
      <c r="L1167" s="132"/>
      <c r="M1167" s="132"/>
      <c r="N1167" s="132"/>
      <c r="O1167" s="187"/>
      <c r="P1167" s="187"/>
      <c r="Q1167" s="187"/>
      <c r="R1167" s="187"/>
      <c r="S1167" s="187"/>
      <c r="T1167" s="187"/>
    </row>
    <row r="1168" spans="1:20" s="186" customFormat="1" ht="13.15" customHeight="1" x14ac:dyDescent="0.2">
      <c r="A1168" s="193"/>
      <c r="B1168" s="132"/>
      <c r="C1168" s="132"/>
      <c r="D1168" s="132"/>
      <c r="E1168" s="132"/>
      <c r="F1168" s="132"/>
      <c r="G1168" s="132"/>
      <c r="H1168" s="132"/>
      <c r="I1168" s="132"/>
      <c r="J1168" s="132"/>
      <c r="K1168" s="132"/>
      <c r="L1168" s="132"/>
      <c r="M1168" s="132"/>
      <c r="N1168" s="132"/>
      <c r="O1168" s="187"/>
      <c r="P1168" s="187"/>
      <c r="Q1168" s="187"/>
      <c r="R1168" s="187"/>
      <c r="S1168" s="187"/>
      <c r="T1168" s="187"/>
    </row>
    <row r="1169" spans="1:20" s="186" customFormat="1" ht="13.15" customHeight="1" x14ac:dyDescent="0.2">
      <c r="A1169" s="193"/>
      <c r="B1169" s="132"/>
      <c r="C1169" s="132"/>
      <c r="D1169" s="132"/>
      <c r="E1169" s="132"/>
      <c r="F1169" s="132"/>
      <c r="G1169" s="132"/>
      <c r="H1169" s="132"/>
      <c r="I1169" s="132"/>
      <c r="J1169" s="132"/>
      <c r="K1169" s="132"/>
      <c r="L1169" s="132"/>
      <c r="M1169" s="132"/>
      <c r="N1169" s="132"/>
      <c r="O1169" s="187"/>
      <c r="P1169" s="187"/>
      <c r="Q1169" s="187"/>
      <c r="R1169" s="187"/>
      <c r="S1169" s="187"/>
      <c r="T1169" s="187"/>
    </row>
    <row r="1170" spans="1:20" s="186" customFormat="1" ht="13.15" customHeight="1" x14ac:dyDescent="0.2">
      <c r="A1170" s="193"/>
      <c r="B1170" s="132"/>
      <c r="C1170" s="132"/>
      <c r="D1170" s="132"/>
      <c r="E1170" s="132"/>
      <c r="F1170" s="132"/>
      <c r="G1170" s="132"/>
      <c r="H1170" s="132"/>
      <c r="I1170" s="132"/>
      <c r="J1170" s="132"/>
      <c r="K1170" s="132"/>
      <c r="L1170" s="132"/>
      <c r="M1170" s="132"/>
      <c r="N1170" s="132"/>
      <c r="O1170" s="187"/>
      <c r="P1170" s="187"/>
      <c r="Q1170" s="187"/>
      <c r="R1170" s="187"/>
      <c r="S1170" s="187"/>
      <c r="T1170" s="187"/>
    </row>
    <row r="1171" spans="1:20" s="186" customFormat="1" ht="13.15" customHeight="1" x14ac:dyDescent="0.2">
      <c r="A1171" s="193"/>
      <c r="B1171" s="132"/>
      <c r="C1171" s="132"/>
      <c r="D1171" s="132"/>
      <c r="E1171" s="132"/>
      <c r="F1171" s="132"/>
      <c r="G1171" s="132"/>
      <c r="H1171" s="132"/>
      <c r="I1171" s="132"/>
      <c r="J1171" s="132"/>
      <c r="K1171" s="132"/>
      <c r="L1171" s="132"/>
      <c r="M1171" s="132"/>
      <c r="N1171" s="132"/>
      <c r="O1171" s="187"/>
      <c r="P1171" s="187"/>
      <c r="Q1171" s="187"/>
      <c r="R1171" s="187"/>
      <c r="S1171" s="187"/>
      <c r="T1171" s="187"/>
    </row>
    <row r="1172" spans="1:20" s="186" customFormat="1" ht="13.15" customHeight="1" x14ac:dyDescent="0.2">
      <c r="A1172" s="193"/>
      <c r="B1172" s="132"/>
      <c r="C1172" s="132"/>
      <c r="D1172" s="132"/>
      <c r="E1172" s="132"/>
      <c r="F1172" s="132"/>
      <c r="G1172" s="132"/>
      <c r="H1172" s="132"/>
      <c r="I1172" s="132"/>
      <c r="J1172" s="132"/>
      <c r="K1172" s="132"/>
      <c r="L1172" s="132"/>
      <c r="M1172" s="132"/>
      <c r="N1172" s="132"/>
      <c r="O1172" s="187"/>
      <c r="P1172" s="187"/>
      <c r="Q1172" s="187"/>
      <c r="R1172" s="187"/>
      <c r="S1172" s="187"/>
      <c r="T1172" s="187"/>
    </row>
    <row r="1173" spans="1:20" s="186" customFormat="1" ht="13.15" customHeight="1" x14ac:dyDescent="0.2">
      <c r="A1173" s="193"/>
      <c r="B1173" s="132"/>
      <c r="C1173" s="132"/>
      <c r="D1173" s="132"/>
      <c r="E1173" s="132"/>
      <c r="F1173" s="132"/>
      <c r="G1173" s="132"/>
      <c r="H1173" s="132"/>
      <c r="I1173" s="132"/>
      <c r="J1173" s="132"/>
      <c r="K1173" s="132"/>
      <c r="L1173" s="132"/>
      <c r="M1173" s="132"/>
      <c r="N1173" s="132"/>
      <c r="O1173" s="187"/>
      <c r="P1173" s="187"/>
      <c r="Q1173" s="187"/>
      <c r="R1173" s="187"/>
      <c r="S1173" s="187"/>
      <c r="T1173" s="187"/>
    </row>
    <row r="1174" spans="1:20" s="186" customFormat="1" ht="13.15" customHeight="1" x14ac:dyDescent="0.2">
      <c r="A1174" s="193"/>
      <c r="B1174" s="132"/>
      <c r="C1174" s="132"/>
      <c r="D1174" s="132"/>
      <c r="E1174" s="132"/>
      <c r="F1174" s="132"/>
      <c r="G1174" s="132"/>
      <c r="H1174" s="132"/>
      <c r="I1174" s="132"/>
      <c r="J1174" s="132"/>
      <c r="K1174" s="132"/>
      <c r="L1174" s="132"/>
      <c r="M1174" s="132"/>
      <c r="N1174" s="132"/>
      <c r="O1174" s="187"/>
      <c r="P1174" s="187"/>
      <c r="Q1174" s="187"/>
      <c r="R1174" s="187"/>
      <c r="S1174" s="187"/>
      <c r="T1174" s="187"/>
    </row>
    <row r="1175" spans="1:20" s="186" customFormat="1" ht="13.15" customHeight="1" x14ac:dyDescent="0.2">
      <c r="A1175" s="193"/>
      <c r="B1175" s="132"/>
      <c r="C1175" s="132"/>
      <c r="D1175" s="132"/>
      <c r="E1175" s="132"/>
      <c r="F1175" s="132"/>
      <c r="G1175" s="132"/>
      <c r="H1175" s="132"/>
      <c r="I1175" s="132"/>
      <c r="J1175" s="132"/>
      <c r="K1175" s="132"/>
      <c r="L1175" s="132"/>
      <c r="M1175" s="132"/>
      <c r="N1175" s="132"/>
      <c r="O1175" s="187"/>
      <c r="P1175" s="187"/>
      <c r="Q1175" s="187"/>
      <c r="R1175" s="187"/>
      <c r="S1175" s="187"/>
      <c r="T1175" s="187"/>
    </row>
    <row r="1176" spans="1:20" s="186" customFormat="1" ht="13.15" customHeight="1" x14ac:dyDescent="0.2">
      <c r="A1176" s="193"/>
      <c r="B1176" s="132"/>
      <c r="C1176" s="132"/>
      <c r="D1176" s="132"/>
      <c r="E1176" s="132"/>
      <c r="F1176" s="132"/>
      <c r="G1176" s="132"/>
      <c r="H1176" s="132"/>
      <c r="I1176" s="132"/>
      <c r="J1176" s="132"/>
      <c r="K1176" s="132"/>
      <c r="L1176" s="132"/>
      <c r="M1176" s="132"/>
      <c r="N1176" s="132"/>
      <c r="O1176" s="187"/>
      <c r="P1176" s="187"/>
      <c r="Q1176" s="187"/>
      <c r="R1176" s="187"/>
      <c r="S1176" s="187"/>
      <c r="T1176" s="187"/>
    </row>
    <row r="1177" spans="1:20" s="186" customFormat="1" ht="13.15" customHeight="1" x14ac:dyDescent="0.2">
      <c r="A1177" s="193"/>
      <c r="B1177" s="132"/>
      <c r="C1177" s="132"/>
      <c r="D1177" s="132"/>
      <c r="E1177" s="132"/>
      <c r="F1177" s="132"/>
      <c r="G1177" s="132"/>
      <c r="H1177" s="132"/>
      <c r="I1177" s="132"/>
      <c r="J1177" s="132"/>
      <c r="K1177" s="132"/>
      <c r="L1177" s="132"/>
      <c r="M1177" s="132"/>
      <c r="N1177" s="132"/>
      <c r="O1177" s="187"/>
      <c r="P1177" s="187"/>
      <c r="Q1177" s="187"/>
      <c r="R1177" s="187"/>
      <c r="S1177" s="187"/>
      <c r="T1177" s="187"/>
    </row>
    <row r="1178" spans="1:20" s="186" customFormat="1" ht="13.15" customHeight="1" x14ac:dyDescent="0.2">
      <c r="A1178" s="193"/>
      <c r="B1178" s="132"/>
      <c r="C1178" s="132"/>
      <c r="D1178" s="132"/>
      <c r="E1178" s="132"/>
      <c r="F1178" s="132"/>
      <c r="G1178" s="132"/>
      <c r="H1178" s="132"/>
      <c r="I1178" s="132"/>
      <c r="J1178" s="132"/>
      <c r="K1178" s="132"/>
      <c r="L1178" s="132"/>
      <c r="M1178" s="132"/>
      <c r="N1178" s="132"/>
      <c r="O1178" s="187"/>
      <c r="P1178" s="187"/>
      <c r="Q1178" s="187"/>
      <c r="R1178" s="187"/>
      <c r="S1178" s="187"/>
      <c r="T1178" s="187"/>
    </row>
    <row r="1179" spans="1:20" s="186" customFormat="1" ht="13.15" customHeight="1" x14ac:dyDescent="0.2">
      <c r="A1179" s="193"/>
      <c r="B1179" s="132"/>
      <c r="C1179" s="132"/>
      <c r="D1179" s="132"/>
      <c r="E1179" s="132"/>
      <c r="F1179" s="132"/>
      <c r="G1179" s="132"/>
      <c r="H1179" s="132"/>
      <c r="I1179" s="132"/>
      <c r="J1179" s="132"/>
      <c r="K1179" s="132"/>
      <c r="L1179" s="132"/>
      <c r="M1179" s="132"/>
      <c r="N1179" s="132"/>
      <c r="O1179" s="187"/>
      <c r="P1179" s="187"/>
      <c r="Q1179" s="187"/>
      <c r="R1179" s="187"/>
      <c r="S1179" s="187"/>
      <c r="T1179" s="187"/>
    </row>
    <row r="1180" spans="1:20" s="186" customFormat="1" ht="13.15" customHeight="1" x14ac:dyDescent="0.2">
      <c r="A1180" s="193"/>
      <c r="B1180" s="132"/>
      <c r="C1180" s="132"/>
      <c r="D1180" s="132"/>
      <c r="E1180" s="132"/>
      <c r="F1180" s="132"/>
      <c r="G1180" s="132"/>
      <c r="H1180" s="132"/>
      <c r="I1180" s="132"/>
      <c r="J1180" s="132"/>
      <c r="K1180" s="132"/>
      <c r="L1180" s="132"/>
      <c r="M1180" s="132"/>
      <c r="N1180" s="132"/>
      <c r="O1180" s="187"/>
      <c r="P1180" s="187"/>
      <c r="Q1180" s="187"/>
      <c r="R1180" s="187"/>
      <c r="S1180" s="187"/>
      <c r="T1180" s="187"/>
    </row>
    <row r="1181" spans="1:20" s="186" customFormat="1" ht="13.15" customHeight="1" x14ac:dyDescent="0.2">
      <c r="A1181" s="193"/>
      <c r="B1181" s="132"/>
      <c r="C1181" s="132"/>
      <c r="D1181" s="132"/>
      <c r="E1181" s="132"/>
      <c r="F1181" s="132"/>
      <c r="G1181" s="132"/>
      <c r="H1181" s="132"/>
      <c r="I1181" s="132"/>
      <c r="J1181" s="132"/>
      <c r="K1181" s="132"/>
      <c r="L1181" s="132"/>
      <c r="M1181" s="132"/>
      <c r="N1181" s="132"/>
      <c r="O1181" s="187"/>
      <c r="P1181" s="187"/>
      <c r="Q1181" s="187"/>
      <c r="R1181" s="187"/>
      <c r="S1181" s="187"/>
      <c r="T1181" s="187"/>
    </row>
    <row r="1182" spans="1:20" s="186" customFormat="1" ht="13.15" customHeight="1" x14ac:dyDescent="0.2">
      <c r="A1182" s="193"/>
      <c r="B1182" s="132"/>
      <c r="C1182" s="132"/>
      <c r="D1182" s="132"/>
      <c r="E1182" s="132"/>
      <c r="F1182" s="132"/>
      <c r="G1182" s="132"/>
      <c r="H1182" s="132"/>
      <c r="I1182" s="132"/>
      <c r="J1182" s="132"/>
      <c r="K1182" s="132"/>
      <c r="L1182" s="132"/>
      <c r="M1182" s="132"/>
      <c r="N1182" s="132"/>
      <c r="O1182" s="187"/>
      <c r="P1182" s="187"/>
      <c r="Q1182" s="187"/>
      <c r="R1182" s="187"/>
      <c r="S1182" s="187"/>
      <c r="T1182" s="187"/>
    </row>
    <row r="1183" spans="1:20" s="186" customFormat="1" ht="13.15" customHeight="1" x14ac:dyDescent="0.2">
      <c r="A1183" s="193"/>
      <c r="B1183" s="132"/>
      <c r="C1183" s="132"/>
      <c r="D1183" s="132"/>
      <c r="E1183" s="132"/>
      <c r="F1183" s="132"/>
      <c r="G1183" s="132"/>
      <c r="H1183" s="132"/>
      <c r="I1183" s="132"/>
      <c r="J1183" s="132"/>
      <c r="K1183" s="132"/>
      <c r="L1183" s="132"/>
      <c r="M1183" s="132"/>
      <c r="N1183" s="132"/>
      <c r="O1183" s="187"/>
      <c r="P1183" s="187"/>
      <c r="Q1183" s="187"/>
      <c r="R1183" s="187"/>
      <c r="S1183" s="187"/>
      <c r="T1183" s="187"/>
    </row>
    <row r="1184" spans="1:20" s="186" customFormat="1" ht="13.15" customHeight="1" x14ac:dyDescent="0.2">
      <c r="A1184" s="193"/>
      <c r="B1184" s="132"/>
      <c r="C1184" s="132"/>
      <c r="D1184" s="132"/>
      <c r="E1184" s="132"/>
      <c r="F1184" s="132"/>
      <c r="G1184" s="132"/>
      <c r="H1184" s="132"/>
      <c r="I1184" s="132"/>
      <c r="J1184" s="132"/>
      <c r="K1184" s="132"/>
      <c r="L1184" s="132"/>
      <c r="M1184" s="132"/>
      <c r="N1184" s="132"/>
      <c r="O1184" s="187"/>
      <c r="P1184" s="187"/>
      <c r="Q1184" s="187"/>
      <c r="R1184" s="187"/>
      <c r="S1184" s="187"/>
      <c r="T1184" s="187"/>
    </row>
    <row r="1185" spans="1:20" s="186" customFormat="1" ht="13.15" customHeight="1" x14ac:dyDescent="0.2">
      <c r="A1185" s="193"/>
      <c r="B1185" s="132"/>
      <c r="C1185" s="132"/>
      <c r="D1185" s="132"/>
      <c r="E1185" s="132"/>
      <c r="F1185" s="132"/>
      <c r="G1185" s="132"/>
      <c r="H1185" s="132"/>
      <c r="I1185" s="132"/>
      <c r="J1185" s="132"/>
      <c r="K1185" s="132"/>
      <c r="L1185" s="132"/>
      <c r="M1185" s="132"/>
      <c r="N1185" s="132"/>
      <c r="O1185" s="187"/>
      <c r="P1185" s="187"/>
      <c r="Q1185" s="187"/>
      <c r="R1185" s="187"/>
      <c r="S1185" s="187"/>
      <c r="T1185" s="187"/>
    </row>
    <row r="1186" spans="1:20" s="186" customFormat="1" ht="13.15" customHeight="1" x14ac:dyDescent="0.2">
      <c r="A1186" s="193"/>
      <c r="B1186" s="132"/>
      <c r="C1186" s="132"/>
      <c r="D1186" s="132"/>
      <c r="E1186" s="132"/>
      <c r="F1186" s="132"/>
      <c r="G1186" s="132"/>
      <c r="H1186" s="132"/>
      <c r="I1186" s="132"/>
      <c r="J1186" s="132"/>
      <c r="K1186" s="132"/>
      <c r="L1186" s="132"/>
      <c r="M1186" s="132"/>
      <c r="N1186" s="132"/>
      <c r="O1186" s="187"/>
      <c r="P1186" s="187"/>
      <c r="Q1186" s="187"/>
      <c r="R1186" s="187"/>
      <c r="S1186" s="187"/>
      <c r="T1186" s="187"/>
    </row>
    <row r="1187" spans="1:20" s="186" customFormat="1" ht="13.15" customHeight="1" x14ac:dyDescent="0.2">
      <c r="A1187" s="193"/>
      <c r="B1187" s="132"/>
      <c r="C1187" s="132"/>
      <c r="D1187" s="132"/>
      <c r="E1187" s="132"/>
      <c r="F1187" s="132"/>
      <c r="G1187" s="132"/>
      <c r="H1187" s="132"/>
      <c r="I1187" s="132"/>
      <c r="J1187" s="132"/>
      <c r="K1187" s="132"/>
      <c r="L1187" s="132"/>
      <c r="M1187" s="132"/>
      <c r="N1187" s="132"/>
      <c r="O1187" s="187"/>
      <c r="P1187" s="187"/>
      <c r="Q1187" s="187"/>
      <c r="R1187" s="187"/>
      <c r="S1187" s="187"/>
      <c r="T1187" s="187"/>
    </row>
    <row r="1188" spans="1:20" s="186" customFormat="1" ht="13.15" customHeight="1" x14ac:dyDescent="0.2">
      <c r="A1188" s="193"/>
      <c r="B1188" s="132"/>
      <c r="C1188" s="132"/>
      <c r="D1188" s="132"/>
      <c r="E1188" s="132"/>
      <c r="F1188" s="132"/>
      <c r="G1188" s="132"/>
      <c r="H1188" s="132"/>
      <c r="I1188" s="132"/>
      <c r="J1188" s="132"/>
      <c r="K1188" s="132"/>
      <c r="L1188" s="132"/>
      <c r="M1188" s="132"/>
      <c r="N1188" s="132"/>
      <c r="O1188" s="187"/>
      <c r="P1188" s="187"/>
      <c r="Q1188" s="187"/>
      <c r="R1188" s="187"/>
      <c r="S1188" s="187"/>
      <c r="T1188" s="187"/>
    </row>
    <row r="1189" spans="1:20" s="186" customFormat="1" ht="13.15" customHeight="1" x14ac:dyDescent="0.2">
      <c r="A1189" s="193"/>
      <c r="B1189" s="132"/>
      <c r="C1189" s="132"/>
      <c r="D1189" s="132"/>
      <c r="E1189" s="132"/>
      <c r="F1189" s="132"/>
      <c r="G1189" s="132"/>
      <c r="H1189" s="132"/>
      <c r="I1189" s="132"/>
      <c r="J1189" s="132"/>
      <c r="K1189" s="132"/>
      <c r="L1189" s="132"/>
      <c r="M1189" s="132"/>
      <c r="N1189" s="132"/>
      <c r="O1189" s="187"/>
      <c r="P1189" s="187"/>
      <c r="Q1189" s="187"/>
      <c r="R1189" s="187"/>
      <c r="S1189" s="187"/>
      <c r="T1189" s="187"/>
    </row>
    <row r="1190" spans="1:20" s="186" customFormat="1" ht="13.15" customHeight="1" x14ac:dyDescent="0.2">
      <c r="A1190" s="193"/>
      <c r="B1190" s="132"/>
      <c r="C1190" s="132"/>
      <c r="D1190" s="132"/>
      <c r="E1190" s="132"/>
      <c r="F1190" s="132"/>
      <c r="G1190" s="132"/>
      <c r="H1190" s="132"/>
      <c r="I1190" s="132"/>
      <c r="J1190" s="132"/>
      <c r="K1190" s="132"/>
      <c r="L1190" s="132"/>
      <c r="M1190" s="132"/>
      <c r="N1190" s="132"/>
      <c r="O1190" s="187"/>
      <c r="P1190" s="187"/>
      <c r="Q1190" s="187"/>
      <c r="R1190" s="187"/>
      <c r="S1190" s="187"/>
      <c r="T1190" s="187"/>
    </row>
    <row r="1191" spans="1:20" s="186" customFormat="1" ht="13.15" customHeight="1" x14ac:dyDescent="0.2">
      <c r="A1191" s="193"/>
      <c r="B1191" s="132"/>
      <c r="C1191" s="132"/>
      <c r="D1191" s="132"/>
      <c r="E1191" s="132"/>
      <c r="F1191" s="132"/>
      <c r="G1191" s="132"/>
      <c r="H1191" s="132"/>
      <c r="I1191" s="132"/>
      <c r="J1191" s="132"/>
      <c r="K1191" s="132"/>
      <c r="L1191" s="132"/>
      <c r="M1191" s="132"/>
      <c r="N1191" s="132"/>
      <c r="O1191" s="187"/>
      <c r="P1191" s="187"/>
      <c r="Q1191" s="187"/>
      <c r="R1191" s="187"/>
      <c r="S1191" s="187"/>
      <c r="T1191" s="187"/>
    </row>
    <row r="1192" spans="1:20" s="186" customFormat="1" ht="13.15" customHeight="1" x14ac:dyDescent="0.2">
      <c r="A1192" s="193"/>
      <c r="B1192" s="132"/>
      <c r="C1192" s="132"/>
      <c r="D1192" s="132"/>
      <c r="E1192" s="132"/>
      <c r="F1192" s="132"/>
      <c r="G1192" s="132"/>
      <c r="H1192" s="132"/>
      <c r="I1192" s="132"/>
      <c r="J1192" s="132"/>
      <c r="K1192" s="132"/>
      <c r="L1192" s="132"/>
      <c r="M1192" s="132"/>
      <c r="N1192" s="132"/>
      <c r="O1192" s="187"/>
      <c r="P1192" s="187"/>
      <c r="Q1192" s="187"/>
      <c r="R1192" s="187"/>
      <c r="S1192" s="187"/>
      <c r="T1192" s="187"/>
    </row>
    <row r="1193" spans="1:20" s="186" customFormat="1" ht="13.15" customHeight="1" x14ac:dyDescent="0.2">
      <c r="A1193" s="193"/>
      <c r="B1193" s="132"/>
      <c r="C1193" s="132"/>
      <c r="D1193" s="132"/>
      <c r="E1193" s="132"/>
      <c r="F1193" s="132"/>
      <c r="G1193" s="132"/>
      <c r="H1193" s="132"/>
      <c r="I1193" s="132"/>
      <c r="J1193" s="132"/>
      <c r="K1193" s="132"/>
      <c r="L1193" s="132"/>
      <c r="M1193" s="132"/>
      <c r="N1193" s="132"/>
      <c r="O1193" s="187"/>
      <c r="P1193" s="187"/>
      <c r="Q1193" s="187"/>
      <c r="R1193" s="187"/>
      <c r="S1193" s="187"/>
      <c r="T1193" s="187"/>
    </row>
    <row r="1194" spans="1:20" s="186" customFormat="1" ht="13.15" customHeight="1" x14ac:dyDescent="0.2">
      <c r="A1194" s="193"/>
      <c r="B1194" s="132"/>
      <c r="C1194" s="132"/>
      <c r="D1194" s="132"/>
      <c r="E1194" s="132"/>
      <c r="F1194" s="132"/>
      <c r="G1194" s="132"/>
      <c r="H1194" s="132"/>
      <c r="I1194" s="132"/>
      <c r="J1194" s="132"/>
      <c r="K1194" s="132"/>
      <c r="L1194" s="132"/>
      <c r="M1194" s="132"/>
      <c r="N1194" s="132"/>
      <c r="O1194" s="187"/>
      <c r="P1194" s="187"/>
      <c r="Q1194" s="187"/>
      <c r="R1194" s="187"/>
      <c r="S1194" s="187"/>
      <c r="T1194" s="187"/>
    </row>
    <row r="1195" spans="1:20" s="186" customFormat="1" ht="13.15" customHeight="1" x14ac:dyDescent="0.2">
      <c r="A1195" s="193"/>
      <c r="B1195" s="132"/>
      <c r="C1195" s="132"/>
      <c r="D1195" s="132"/>
      <c r="E1195" s="132"/>
      <c r="F1195" s="132"/>
      <c r="G1195" s="132"/>
      <c r="H1195" s="132"/>
      <c r="I1195" s="132"/>
      <c r="J1195" s="132"/>
      <c r="K1195" s="132"/>
      <c r="L1195" s="132"/>
      <c r="M1195" s="132"/>
      <c r="N1195" s="132"/>
      <c r="O1195" s="187"/>
      <c r="P1195" s="187"/>
      <c r="Q1195" s="187"/>
      <c r="R1195" s="187"/>
      <c r="S1195" s="187"/>
      <c r="T1195" s="187"/>
    </row>
    <row r="1196" spans="1:20" s="186" customFormat="1" ht="13.15" customHeight="1" x14ac:dyDescent="0.2">
      <c r="A1196" s="193"/>
      <c r="B1196" s="132"/>
      <c r="C1196" s="132"/>
      <c r="D1196" s="132"/>
      <c r="E1196" s="132"/>
      <c r="F1196" s="132"/>
      <c r="G1196" s="132"/>
      <c r="H1196" s="132"/>
      <c r="I1196" s="132"/>
      <c r="J1196" s="132"/>
      <c r="K1196" s="132"/>
      <c r="L1196" s="132"/>
      <c r="M1196" s="132"/>
      <c r="N1196" s="132"/>
      <c r="O1196" s="187"/>
      <c r="P1196" s="187"/>
      <c r="Q1196" s="187"/>
      <c r="R1196" s="187"/>
      <c r="S1196" s="187"/>
      <c r="T1196" s="187"/>
    </row>
    <row r="1197" spans="1:20" s="186" customFormat="1" ht="13.15" customHeight="1" x14ac:dyDescent="0.2">
      <c r="A1197" s="193"/>
      <c r="B1197" s="132"/>
      <c r="C1197" s="132"/>
      <c r="D1197" s="132"/>
      <c r="E1197" s="132"/>
      <c r="F1197" s="132"/>
      <c r="G1197" s="132"/>
      <c r="H1197" s="132"/>
      <c r="I1197" s="132"/>
      <c r="J1197" s="132"/>
      <c r="K1197" s="132"/>
      <c r="L1197" s="132"/>
      <c r="M1197" s="132"/>
      <c r="N1197" s="132"/>
      <c r="O1197" s="187"/>
      <c r="P1197" s="187"/>
      <c r="Q1197" s="187"/>
      <c r="R1197" s="187"/>
      <c r="S1197" s="187"/>
      <c r="T1197" s="187"/>
    </row>
    <row r="1198" spans="1:20" s="186" customFormat="1" ht="13.15" customHeight="1" x14ac:dyDescent="0.2">
      <c r="A1198" s="193"/>
      <c r="B1198" s="132"/>
      <c r="C1198" s="132"/>
      <c r="D1198" s="132"/>
      <c r="E1198" s="132"/>
      <c r="F1198" s="132"/>
      <c r="G1198" s="132"/>
      <c r="H1198" s="132"/>
      <c r="I1198" s="132"/>
      <c r="J1198" s="132"/>
      <c r="K1198" s="132"/>
      <c r="L1198" s="132"/>
      <c r="M1198" s="132"/>
      <c r="N1198" s="132"/>
      <c r="O1198" s="187"/>
      <c r="P1198" s="187"/>
      <c r="Q1198" s="187"/>
      <c r="R1198" s="187"/>
      <c r="S1198" s="187"/>
      <c r="T1198" s="187"/>
    </row>
    <row r="1199" spans="1:20" s="186" customFormat="1" ht="13.15" customHeight="1" x14ac:dyDescent="0.2">
      <c r="A1199" s="193"/>
      <c r="B1199" s="132"/>
      <c r="C1199" s="132"/>
      <c r="D1199" s="132"/>
      <c r="E1199" s="132"/>
      <c r="F1199" s="132"/>
      <c r="G1199" s="132"/>
      <c r="H1199" s="132"/>
      <c r="I1199" s="132"/>
      <c r="J1199" s="132"/>
      <c r="K1199" s="132"/>
      <c r="L1199" s="132"/>
      <c r="M1199" s="132"/>
      <c r="N1199" s="132"/>
      <c r="O1199" s="187"/>
      <c r="P1199" s="187"/>
      <c r="Q1199" s="187"/>
      <c r="R1199" s="187"/>
      <c r="S1199" s="187"/>
      <c r="T1199" s="187"/>
    </row>
    <row r="1200" spans="1:20" s="186" customFormat="1" ht="13.15" customHeight="1" x14ac:dyDescent="0.2">
      <c r="A1200" s="193"/>
      <c r="B1200" s="132"/>
      <c r="C1200" s="132"/>
      <c r="D1200" s="132"/>
      <c r="E1200" s="132"/>
      <c r="F1200" s="132"/>
      <c r="G1200" s="132"/>
      <c r="H1200" s="132"/>
      <c r="I1200" s="132"/>
      <c r="J1200" s="132"/>
      <c r="K1200" s="132"/>
      <c r="L1200" s="132"/>
      <c r="M1200" s="132"/>
      <c r="N1200" s="132"/>
      <c r="O1200" s="187"/>
      <c r="P1200" s="187"/>
      <c r="Q1200" s="187"/>
      <c r="R1200" s="187"/>
      <c r="S1200" s="187"/>
      <c r="T1200" s="187"/>
    </row>
    <row r="1201" spans="1:20" s="186" customFormat="1" ht="13.15" customHeight="1" x14ac:dyDescent="0.2">
      <c r="A1201" s="193"/>
      <c r="B1201" s="132"/>
      <c r="C1201" s="132"/>
      <c r="D1201" s="132"/>
      <c r="E1201" s="132"/>
      <c r="F1201" s="132"/>
      <c r="G1201" s="132"/>
      <c r="H1201" s="132"/>
      <c r="I1201" s="132"/>
      <c r="J1201" s="132"/>
      <c r="K1201" s="132"/>
      <c r="L1201" s="132"/>
      <c r="M1201" s="132"/>
      <c r="N1201" s="132"/>
      <c r="O1201" s="187"/>
      <c r="P1201" s="187"/>
      <c r="Q1201" s="187"/>
      <c r="R1201" s="187"/>
      <c r="S1201" s="187"/>
      <c r="T1201" s="187"/>
    </row>
    <row r="1202" spans="1:20" s="186" customFormat="1" ht="13.15" customHeight="1" x14ac:dyDescent="0.2">
      <c r="A1202" s="193"/>
      <c r="B1202" s="132"/>
      <c r="C1202" s="132"/>
      <c r="D1202" s="132"/>
      <c r="E1202" s="132"/>
      <c r="F1202" s="132"/>
      <c r="G1202" s="132"/>
      <c r="H1202" s="132"/>
      <c r="I1202" s="132"/>
      <c r="J1202" s="132"/>
      <c r="K1202" s="132"/>
      <c r="L1202" s="132"/>
      <c r="M1202" s="132"/>
      <c r="N1202" s="132"/>
      <c r="O1202" s="187"/>
      <c r="P1202" s="187"/>
      <c r="Q1202" s="187"/>
      <c r="R1202" s="187"/>
      <c r="S1202" s="187"/>
      <c r="T1202" s="187"/>
    </row>
    <row r="1203" spans="1:20" s="186" customFormat="1" ht="13.15" customHeight="1" x14ac:dyDescent="0.2">
      <c r="A1203" s="193"/>
      <c r="B1203" s="132"/>
      <c r="C1203" s="132"/>
      <c r="D1203" s="132"/>
      <c r="E1203" s="132"/>
      <c r="F1203" s="132"/>
      <c r="G1203" s="132"/>
      <c r="H1203" s="132"/>
      <c r="I1203" s="132"/>
      <c r="J1203" s="132"/>
      <c r="K1203" s="132"/>
      <c r="L1203" s="132"/>
      <c r="M1203" s="132"/>
      <c r="N1203" s="132"/>
      <c r="O1203" s="187"/>
      <c r="P1203" s="187"/>
      <c r="Q1203" s="187"/>
      <c r="R1203" s="187"/>
      <c r="S1203" s="187"/>
      <c r="T1203" s="187"/>
    </row>
    <row r="1204" spans="1:20" s="186" customFormat="1" ht="13.15" customHeight="1" x14ac:dyDescent="0.2">
      <c r="A1204" s="193"/>
      <c r="B1204" s="132"/>
      <c r="C1204" s="132"/>
      <c r="D1204" s="132"/>
      <c r="E1204" s="132"/>
      <c r="F1204" s="132"/>
      <c r="G1204" s="132"/>
      <c r="H1204" s="132"/>
      <c r="I1204" s="132"/>
      <c r="J1204" s="132"/>
      <c r="K1204" s="132"/>
      <c r="L1204" s="132"/>
      <c r="M1204" s="132"/>
      <c r="N1204" s="132"/>
      <c r="O1204" s="187"/>
      <c r="P1204" s="187"/>
      <c r="Q1204" s="187"/>
      <c r="R1204" s="187"/>
      <c r="S1204" s="187"/>
      <c r="T1204" s="187"/>
    </row>
    <row r="1205" spans="1:20" s="186" customFormat="1" ht="13.15" customHeight="1" x14ac:dyDescent="0.2">
      <c r="A1205" s="193"/>
      <c r="B1205" s="132"/>
      <c r="C1205" s="132"/>
      <c r="D1205" s="132"/>
      <c r="E1205" s="132"/>
      <c r="F1205" s="132"/>
      <c r="G1205" s="132"/>
      <c r="H1205" s="132"/>
      <c r="I1205" s="132"/>
      <c r="J1205" s="132"/>
      <c r="K1205" s="132"/>
      <c r="L1205" s="132"/>
      <c r="M1205" s="132"/>
      <c r="N1205" s="132"/>
      <c r="O1205" s="187"/>
      <c r="P1205" s="187"/>
      <c r="Q1205" s="187"/>
      <c r="R1205" s="187"/>
      <c r="S1205" s="187"/>
      <c r="T1205" s="187"/>
    </row>
    <row r="1206" spans="1:20" s="186" customFormat="1" ht="13.15" customHeight="1" x14ac:dyDescent="0.2">
      <c r="A1206" s="193"/>
      <c r="B1206" s="132"/>
      <c r="C1206" s="132"/>
      <c r="D1206" s="132"/>
      <c r="E1206" s="132"/>
      <c r="F1206" s="132"/>
      <c r="G1206" s="132"/>
      <c r="H1206" s="132"/>
      <c r="I1206" s="132"/>
      <c r="J1206" s="132"/>
      <c r="K1206" s="132"/>
      <c r="L1206" s="132"/>
      <c r="M1206" s="132"/>
      <c r="N1206" s="132"/>
      <c r="O1206" s="187"/>
      <c r="P1206" s="187"/>
      <c r="Q1206" s="187"/>
      <c r="R1206" s="187"/>
      <c r="S1206" s="187"/>
      <c r="T1206" s="187"/>
    </row>
    <row r="1207" spans="1:20" s="186" customFormat="1" ht="13.15" customHeight="1" x14ac:dyDescent="0.2">
      <c r="A1207" s="193"/>
      <c r="B1207" s="132"/>
      <c r="C1207" s="132"/>
      <c r="D1207" s="132"/>
      <c r="E1207" s="132"/>
      <c r="F1207" s="132"/>
      <c r="G1207" s="132"/>
      <c r="H1207" s="132"/>
      <c r="I1207" s="132"/>
      <c r="J1207" s="132"/>
      <c r="K1207" s="132"/>
      <c r="L1207" s="132"/>
      <c r="M1207" s="132"/>
      <c r="N1207" s="132"/>
      <c r="O1207" s="187"/>
      <c r="P1207" s="187"/>
      <c r="Q1207" s="187"/>
      <c r="R1207" s="187"/>
      <c r="S1207" s="187"/>
      <c r="T1207" s="187"/>
    </row>
    <row r="1208" spans="1:20" s="186" customFormat="1" ht="13.15" customHeight="1" x14ac:dyDescent="0.2">
      <c r="A1208" s="193"/>
      <c r="B1208" s="132"/>
      <c r="C1208" s="132"/>
      <c r="D1208" s="132"/>
      <c r="E1208" s="132"/>
      <c r="F1208" s="132"/>
      <c r="G1208" s="132"/>
      <c r="H1208" s="132"/>
      <c r="I1208" s="132"/>
      <c r="J1208" s="132"/>
      <c r="K1208" s="132"/>
      <c r="L1208" s="132"/>
      <c r="M1208" s="132"/>
      <c r="N1208" s="132"/>
      <c r="O1208" s="187"/>
      <c r="P1208" s="187"/>
      <c r="Q1208" s="187"/>
      <c r="R1208" s="187"/>
      <c r="S1208" s="187"/>
      <c r="T1208" s="187"/>
    </row>
    <row r="1209" spans="1:20" s="186" customFormat="1" ht="13.15" customHeight="1" x14ac:dyDescent="0.2">
      <c r="A1209" s="193"/>
      <c r="B1209" s="132"/>
      <c r="C1209" s="132"/>
      <c r="D1209" s="132"/>
      <c r="E1209" s="132"/>
      <c r="F1209" s="132"/>
      <c r="G1209" s="132"/>
      <c r="H1209" s="132"/>
      <c r="I1209" s="132"/>
      <c r="J1209" s="132"/>
      <c r="K1209" s="132"/>
      <c r="L1209" s="132"/>
      <c r="M1209" s="132"/>
      <c r="N1209" s="132"/>
      <c r="O1209" s="187"/>
      <c r="P1209" s="187"/>
      <c r="Q1209" s="187"/>
      <c r="R1209" s="187"/>
      <c r="S1209" s="187"/>
      <c r="T1209" s="187"/>
    </row>
    <row r="1210" spans="1:20" s="186" customFormat="1" ht="13.15" customHeight="1" x14ac:dyDescent="0.2">
      <c r="A1210" s="193"/>
      <c r="B1210" s="132"/>
      <c r="C1210" s="132"/>
      <c r="D1210" s="132"/>
      <c r="E1210" s="132"/>
      <c r="F1210" s="132"/>
      <c r="G1210" s="132"/>
      <c r="H1210" s="132"/>
      <c r="I1210" s="132"/>
      <c r="J1210" s="132"/>
      <c r="K1210" s="132"/>
      <c r="L1210" s="132"/>
      <c r="M1210" s="132"/>
      <c r="N1210" s="132"/>
      <c r="O1210" s="187"/>
      <c r="P1210" s="187"/>
      <c r="Q1210" s="187"/>
      <c r="R1210" s="187"/>
      <c r="S1210" s="187"/>
      <c r="T1210" s="187"/>
    </row>
    <row r="1211" spans="1:20" s="186" customFormat="1" ht="13.15" customHeight="1" x14ac:dyDescent="0.2">
      <c r="A1211" s="193"/>
      <c r="B1211" s="132"/>
      <c r="C1211" s="132"/>
      <c r="D1211" s="132"/>
      <c r="E1211" s="132"/>
      <c r="F1211" s="132"/>
      <c r="G1211" s="132"/>
      <c r="H1211" s="132"/>
      <c r="I1211" s="132"/>
      <c r="J1211" s="132"/>
      <c r="K1211" s="132"/>
      <c r="L1211" s="132"/>
      <c r="M1211" s="132"/>
      <c r="N1211" s="132"/>
      <c r="O1211" s="187"/>
      <c r="P1211" s="187"/>
      <c r="Q1211" s="187"/>
      <c r="R1211" s="187"/>
      <c r="S1211" s="187"/>
      <c r="T1211" s="187"/>
    </row>
    <row r="1212" spans="1:20" s="186" customFormat="1" ht="13.15" customHeight="1" x14ac:dyDescent="0.2">
      <c r="A1212" s="193"/>
      <c r="B1212" s="132"/>
      <c r="C1212" s="132"/>
      <c r="D1212" s="132"/>
      <c r="E1212" s="132"/>
      <c r="F1212" s="132"/>
      <c r="G1212" s="132"/>
      <c r="H1212" s="132"/>
      <c r="I1212" s="132"/>
      <c r="J1212" s="132"/>
      <c r="K1212" s="132"/>
      <c r="L1212" s="132"/>
      <c r="M1212" s="132"/>
      <c r="N1212" s="132"/>
      <c r="O1212" s="187"/>
      <c r="P1212" s="187"/>
      <c r="Q1212" s="187"/>
      <c r="R1212" s="187"/>
      <c r="S1212" s="187"/>
      <c r="T1212" s="187"/>
    </row>
    <row r="1213" spans="1:20" s="186" customFormat="1" ht="13.15" customHeight="1" x14ac:dyDescent="0.2">
      <c r="A1213" s="193"/>
      <c r="B1213" s="132"/>
      <c r="C1213" s="132"/>
      <c r="D1213" s="132"/>
      <c r="E1213" s="132"/>
      <c r="F1213" s="132"/>
      <c r="G1213" s="132"/>
      <c r="H1213" s="132"/>
      <c r="I1213" s="132"/>
      <c r="J1213" s="132"/>
      <c r="K1213" s="132"/>
      <c r="L1213" s="132"/>
      <c r="M1213" s="132"/>
      <c r="N1213" s="132"/>
      <c r="O1213" s="187"/>
      <c r="P1213" s="187"/>
      <c r="Q1213" s="187"/>
      <c r="R1213" s="187"/>
      <c r="S1213" s="187"/>
      <c r="T1213" s="187"/>
    </row>
    <row r="1214" spans="1:20" s="186" customFormat="1" ht="13.15" customHeight="1" x14ac:dyDescent="0.2">
      <c r="A1214" s="193"/>
      <c r="B1214" s="132"/>
      <c r="C1214" s="132"/>
      <c r="D1214" s="132"/>
      <c r="E1214" s="132"/>
      <c r="F1214" s="132"/>
      <c r="G1214" s="132"/>
      <c r="H1214" s="132"/>
      <c r="I1214" s="132"/>
      <c r="J1214" s="132"/>
      <c r="K1214" s="132"/>
      <c r="L1214" s="132"/>
      <c r="M1214" s="132"/>
      <c r="N1214" s="132"/>
      <c r="O1214" s="187"/>
      <c r="P1214" s="187"/>
      <c r="Q1214" s="187"/>
      <c r="R1214" s="187"/>
      <c r="S1214" s="187"/>
      <c r="T1214" s="187"/>
    </row>
    <row r="1215" spans="1:20" s="186" customFormat="1" ht="13.15" customHeight="1" x14ac:dyDescent="0.2">
      <c r="A1215" s="193"/>
      <c r="B1215" s="132"/>
      <c r="C1215" s="132"/>
      <c r="D1215" s="132"/>
      <c r="E1215" s="132"/>
      <c r="F1215" s="132"/>
      <c r="G1215" s="132"/>
      <c r="H1215" s="132"/>
      <c r="I1215" s="132"/>
      <c r="J1215" s="132"/>
      <c r="K1215" s="132"/>
      <c r="L1215" s="132"/>
      <c r="M1215" s="132"/>
      <c r="N1215" s="132"/>
      <c r="O1215" s="187"/>
      <c r="P1215" s="187"/>
      <c r="Q1215" s="187"/>
      <c r="R1215" s="187"/>
      <c r="S1215" s="187"/>
      <c r="T1215" s="187"/>
    </row>
    <row r="1216" spans="1:20" s="186" customFormat="1" ht="13.15" customHeight="1" x14ac:dyDescent="0.2">
      <c r="A1216" s="193"/>
      <c r="B1216" s="132"/>
      <c r="C1216" s="132"/>
      <c r="D1216" s="132"/>
      <c r="E1216" s="132"/>
      <c r="F1216" s="132"/>
      <c r="G1216" s="132"/>
      <c r="H1216" s="132"/>
      <c r="I1216" s="132"/>
      <c r="J1216" s="132"/>
      <c r="K1216" s="132"/>
      <c r="L1216" s="132"/>
      <c r="M1216" s="132"/>
      <c r="N1216" s="132"/>
      <c r="O1216" s="187"/>
      <c r="P1216" s="187"/>
      <c r="Q1216" s="187"/>
      <c r="R1216" s="187"/>
      <c r="S1216" s="187"/>
      <c r="T1216" s="187"/>
    </row>
    <row r="1217" spans="1:20" s="186" customFormat="1" ht="13.15" customHeight="1" x14ac:dyDescent="0.2">
      <c r="A1217" s="193"/>
      <c r="B1217" s="132"/>
      <c r="C1217" s="132"/>
      <c r="D1217" s="132"/>
      <c r="E1217" s="132"/>
      <c r="F1217" s="132"/>
      <c r="G1217" s="132"/>
      <c r="H1217" s="132"/>
      <c r="I1217" s="132"/>
      <c r="J1217" s="132"/>
      <c r="K1217" s="132"/>
      <c r="L1217" s="132"/>
      <c r="M1217" s="132"/>
      <c r="N1217" s="132"/>
      <c r="O1217" s="6"/>
      <c r="P1217" s="6"/>
      <c r="Q1217" s="6"/>
      <c r="R1217" s="6"/>
      <c r="S1217" s="6"/>
      <c r="T1217" s="6"/>
    </row>
    <row r="1218" spans="1:20" s="186" customFormat="1" ht="13.15" customHeight="1" x14ac:dyDescent="0.2">
      <c r="A1218" s="193"/>
      <c r="B1218" s="132"/>
      <c r="C1218" s="132"/>
      <c r="D1218" s="132"/>
      <c r="E1218" s="132"/>
      <c r="F1218" s="132"/>
      <c r="G1218" s="132"/>
      <c r="H1218" s="132"/>
      <c r="I1218" s="132"/>
      <c r="J1218" s="132"/>
      <c r="K1218" s="132"/>
      <c r="L1218" s="132"/>
      <c r="M1218" s="132"/>
      <c r="N1218" s="132"/>
      <c r="O1218" s="6"/>
      <c r="P1218" s="6"/>
      <c r="Q1218" s="6"/>
      <c r="R1218" s="6"/>
      <c r="S1218" s="6"/>
      <c r="T1218" s="6"/>
    </row>
    <row r="1219" spans="1:20" s="186" customFormat="1" ht="13.15" customHeight="1" x14ac:dyDescent="0.2">
      <c r="A1219" s="193"/>
      <c r="B1219" s="132"/>
      <c r="C1219" s="132"/>
      <c r="D1219" s="132"/>
      <c r="E1219" s="132"/>
      <c r="F1219" s="132"/>
      <c r="G1219" s="132"/>
      <c r="H1219" s="132"/>
      <c r="I1219" s="132"/>
      <c r="J1219" s="132"/>
      <c r="K1219" s="132"/>
      <c r="L1219" s="132"/>
      <c r="M1219" s="132"/>
      <c r="N1219" s="132"/>
      <c r="O1219" s="6"/>
      <c r="P1219" s="6"/>
      <c r="Q1219" s="6"/>
      <c r="R1219" s="6"/>
      <c r="S1219" s="6"/>
      <c r="T1219" s="6"/>
    </row>
    <row r="1220" spans="1:20" s="186" customFormat="1" ht="13.15" customHeight="1" x14ac:dyDescent="0.2">
      <c r="A1220" s="193"/>
      <c r="B1220" s="132"/>
      <c r="C1220" s="132"/>
      <c r="D1220" s="132"/>
      <c r="E1220" s="132"/>
      <c r="F1220" s="132"/>
      <c r="G1220" s="132"/>
      <c r="H1220" s="132"/>
      <c r="I1220" s="132"/>
      <c r="J1220" s="132"/>
      <c r="K1220" s="132"/>
      <c r="L1220" s="132"/>
      <c r="M1220" s="132"/>
      <c r="N1220" s="132"/>
      <c r="O1220" s="6"/>
      <c r="P1220" s="6"/>
      <c r="Q1220" s="6"/>
      <c r="R1220" s="6"/>
      <c r="S1220" s="6"/>
      <c r="T1220" s="6"/>
    </row>
    <row r="1221" spans="1:20" s="186" customFormat="1" ht="13.15" customHeight="1" x14ac:dyDescent="0.2">
      <c r="A1221" s="193"/>
      <c r="B1221" s="132"/>
      <c r="C1221" s="132"/>
      <c r="D1221" s="132"/>
      <c r="E1221" s="132"/>
      <c r="F1221" s="132"/>
      <c r="G1221" s="132"/>
      <c r="H1221" s="132"/>
      <c r="I1221" s="132"/>
      <c r="J1221" s="132"/>
      <c r="K1221" s="132"/>
      <c r="L1221" s="132"/>
      <c r="M1221" s="132"/>
      <c r="N1221" s="132"/>
      <c r="O1221" s="6"/>
      <c r="P1221" s="6"/>
      <c r="Q1221" s="6"/>
      <c r="R1221" s="6"/>
      <c r="S1221" s="6"/>
      <c r="T1221" s="6"/>
    </row>
    <row r="1222" spans="1:20" s="186" customFormat="1" ht="13.15" customHeight="1" x14ac:dyDescent="0.2">
      <c r="A1222" s="193"/>
      <c r="B1222" s="132"/>
      <c r="C1222" s="132"/>
      <c r="D1222" s="132"/>
      <c r="E1222" s="132"/>
      <c r="F1222" s="132"/>
      <c r="G1222" s="132"/>
      <c r="H1222" s="132"/>
      <c r="I1222" s="132"/>
      <c r="J1222" s="132"/>
      <c r="K1222" s="132"/>
      <c r="L1222" s="132"/>
      <c r="M1222" s="132"/>
      <c r="N1222" s="132"/>
      <c r="O1222" s="6"/>
      <c r="P1222" s="6"/>
      <c r="Q1222" s="6"/>
      <c r="R1222" s="6"/>
      <c r="S1222" s="6"/>
      <c r="T1222" s="6"/>
    </row>
    <row r="1223" spans="1:20" s="186" customFormat="1" ht="13.15" customHeight="1" x14ac:dyDescent="0.2">
      <c r="A1223" s="193"/>
      <c r="B1223" s="132"/>
      <c r="C1223" s="132"/>
      <c r="D1223" s="132"/>
      <c r="E1223" s="132"/>
      <c r="F1223" s="132"/>
      <c r="G1223" s="132"/>
      <c r="H1223" s="132"/>
      <c r="I1223" s="132"/>
      <c r="J1223" s="132"/>
      <c r="K1223" s="132"/>
      <c r="L1223" s="132"/>
      <c r="M1223" s="132"/>
      <c r="N1223" s="132"/>
      <c r="O1223" s="6"/>
      <c r="P1223" s="6"/>
      <c r="Q1223" s="6"/>
      <c r="R1223" s="6"/>
      <c r="S1223" s="6"/>
      <c r="T1223" s="6"/>
    </row>
    <row r="1224" spans="1:20" s="186" customFormat="1" ht="13.15" customHeight="1" x14ac:dyDescent="0.2">
      <c r="A1224" s="193"/>
      <c r="B1224" s="132"/>
      <c r="C1224" s="132"/>
      <c r="D1224" s="132"/>
      <c r="E1224" s="132"/>
      <c r="F1224" s="132"/>
      <c r="G1224" s="132"/>
      <c r="H1224" s="132"/>
      <c r="I1224" s="132"/>
      <c r="J1224" s="132"/>
      <c r="K1224" s="132"/>
      <c r="L1224" s="132"/>
      <c r="M1224" s="132"/>
      <c r="N1224" s="132"/>
      <c r="O1224" s="6"/>
      <c r="P1224" s="6"/>
      <c r="Q1224" s="6"/>
      <c r="R1224" s="6"/>
      <c r="S1224" s="6"/>
      <c r="T1224" s="6"/>
    </row>
    <row r="1225" spans="1:20" s="186" customFormat="1" ht="13.15" customHeight="1" x14ac:dyDescent="0.2">
      <c r="A1225" s="193"/>
      <c r="B1225" s="132"/>
      <c r="C1225" s="132"/>
      <c r="D1225" s="132"/>
      <c r="E1225" s="132"/>
      <c r="F1225" s="132"/>
      <c r="G1225" s="132"/>
      <c r="H1225" s="132"/>
      <c r="I1225" s="132"/>
      <c r="J1225" s="132"/>
      <c r="K1225" s="132"/>
      <c r="L1225" s="132"/>
      <c r="M1225" s="132"/>
      <c r="N1225" s="132"/>
      <c r="O1225" s="6"/>
      <c r="P1225" s="6"/>
      <c r="Q1225" s="6"/>
      <c r="R1225" s="6"/>
      <c r="S1225" s="6"/>
      <c r="T1225" s="6"/>
    </row>
    <row r="1226" spans="1:20" s="186" customFormat="1" ht="13.15" customHeight="1" x14ac:dyDescent="0.2">
      <c r="A1226" s="193"/>
      <c r="B1226" s="132"/>
      <c r="C1226" s="132"/>
      <c r="D1226" s="132"/>
      <c r="E1226" s="132"/>
      <c r="F1226" s="132"/>
      <c r="G1226" s="132"/>
      <c r="H1226" s="132"/>
      <c r="I1226" s="132"/>
      <c r="J1226" s="132"/>
      <c r="K1226" s="132"/>
      <c r="L1226" s="132"/>
      <c r="M1226" s="132"/>
      <c r="N1226" s="132"/>
      <c r="O1226" s="6"/>
      <c r="P1226" s="6"/>
      <c r="Q1226" s="6"/>
      <c r="R1226" s="6"/>
      <c r="S1226" s="6"/>
      <c r="T1226" s="6"/>
    </row>
    <row r="1227" spans="1:20" s="186" customFormat="1" ht="13.15" customHeight="1" x14ac:dyDescent="0.2">
      <c r="A1227" s="193"/>
      <c r="B1227" s="132"/>
      <c r="C1227" s="132"/>
      <c r="D1227" s="132"/>
      <c r="E1227" s="132"/>
      <c r="F1227" s="132"/>
      <c r="G1227" s="132"/>
      <c r="H1227" s="132"/>
      <c r="I1227" s="132"/>
      <c r="J1227" s="132"/>
      <c r="K1227" s="132"/>
      <c r="L1227" s="132"/>
      <c r="M1227" s="132"/>
      <c r="N1227" s="132"/>
      <c r="O1227" s="6"/>
      <c r="P1227" s="6"/>
      <c r="Q1227" s="6"/>
      <c r="R1227" s="6"/>
      <c r="S1227" s="6"/>
      <c r="T1227" s="6"/>
    </row>
    <row r="1228" spans="1:20" s="186" customFormat="1" ht="13.15" customHeight="1" x14ac:dyDescent="0.2">
      <c r="A1228" s="193"/>
      <c r="B1228" s="132"/>
      <c r="C1228" s="132"/>
      <c r="D1228" s="132"/>
      <c r="E1228" s="132"/>
      <c r="F1228" s="132"/>
      <c r="G1228" s="132"/>
      <c r="H1228" s="132"/>
      <c r="I1228" s="132"/>
      <c r="J1228" s="132"/>
      <c r="K1228" s="132"/>
      <c r="L1228" s="132"/>
      <c r="M1228" s="132"/>
      <c r="N1228" s="132"/>
      <c r="O1228" s="6"/>
      <c r="P1228" s="6"/>
      <c r="Q1228" s="6"/>
      <c r="R1228" s="6"/>
      <c r="S1228" s="6"/>
      <c r="T1228" s="6"/>
    </row>
    <row r="1229" spans="1:20" s="186" customFormat="1" ht="13.15" customHeight="1" x14ac:dyDescent="0.2">
      <c r="A1229" s="193"/>
      <c r="B1229" s="132"/>
      <c r="C1229" s="132"/>
      <c r="D1229" s="132"/>
      <c r="E1229" s="132"/>
      <c r="F1229" s="132"/>
      <c r="G1229" s="132"/>
      <c r="H1229" s="132"/>
      <c r="I1229" s="132"/>
      <c r="J1229" s="132"/>
      <c r="K1229" s="132"/>
      <c r="L1229" s="132"/>
      <c r="M1229" s="132"/>
      <c r="N1229" s="132"/>
      <c r="O1229" s="6"/>
      <c r="P1229" s="6"/>
      <c r="Q1229" s="6"/>
      <c r="R1229" s="6"/>
      <c r="S1229" s="6"/>
      <c r="T1229" s="6"/>
    </row>
    <row r="1230" spans="1:20" s="186" customFormat="1" ht="13.15" customHeight="1" x14ac:dyDescent="0.2">
      <c r="A1230" s="193"/>
      <c r="B1230" s="132"/>
      <c r="C1230" s="132"/>
      <c r="D1230" s="132"/>
      <c r="E1230" s="132"/>
      <c r="F1230" s="132"/>
      <c r="G1230" s="132"/>
      <c r="H1230" s="132"/>
      <c r="I1230" s="132"/>
      <c r="J1230" s="132"/>
      <c r="K1230" s="132"/>
      <c r="L1230" s="132"/>
      <c r="M1230" s="132"/>
      <c r="N1230" s="132"/>
      <c r="O1230" s="6"/>
      <c r="P1230" s="6"/>
      <c r="Q1230" s="6"/>
      <c r="R1230" s="6"/>
      <c r="S1230" s="6"/>
      <c r="T1230" s="6"/>
    </row>
    <row r="1231" spans="1:20" s="186" customFormat="1" ht="13.15" customHeight="1" x14ac:dyDescent="0.2">
      <c r="A1231" s="193"/>
      <c r="B1231" s="132"/>
      <c r="C1231" s="132"/>
      <c r="D1231" s="132"/>
      <c r="E1231" s="132"/>
      <c r="F1231" s="132"/>
      <c r="G1231" s="132"/>
      <c r="H1231" s="132"/>
      <c r="I1231" s="132"/>
      <c r="J1231" s="132"/>
      <c r="K1231" s="132"/>
      <c r="L1231" s="132"/>
      <c r="M1231" s="132"/>
      <c r="N1231" s="132"/>
      <c r="O1231" s="6"/>
      <c r="P1231" s="6"/>
      <c r="Q1231" s="6"/>
      <c r="R1231" s="6"/>
      <c r="S1231" s="6"/>
      <c r="T1231" s="6"/>
    </row>
    <row r="1232" spans="1:20" s="186" customFormat="1" ht="13.15" customHeight="1" x14ac:dyDescent="0.2">
      <c r="A1232" s="193"/>
      <c r="B1232" s="132"/>
      <c r="C1232" s="132"/>
      <c r="D1232" s="132"/>
      <c r="E1232" s="132"/>
      <c r="F1232" s="132"/>
      <c r="G1232" s="132"/>
      <c r="H1232" s="132"/>
      <c r="I1232" s="132"/>
      <c r="J1232" s="132"/>
      <c r="K1232" s="132"/>
      <c r="L1232" s="132"/>
      <c r="M1232" s="132"/>
      <c r="N1232" s="132"/>
      <c r="O1232" s="6"/>
      <c r="P1232" s="6"/>
      <c r="Q1232" s="6"/>
      <c r="R1232" s="6"/>
      <c r="S1232" s="6"/>
      <c r="T1232" s="6"/>
    </row>
    <row r="1233" spans="1:20" s="186" customFormat="1" ht="13.15" customHeight="1" x14ac:dyDescent="0.2">
      <c r="A1233" s="193"/>
      <c r="B1233" s="132"/>
      <c r="C1233" s="132"/>
      <c r="D1233" s="132"/>
      <c r="E1233" s="132"/>
      <c r="F1233" s="132"/>
      <c r="G1233" s="132"/>
      <c r="H1233" s="132"/>
      <c r="I1233" s="132"/>
      <c r="J1233" s="132"/>
      <c r="K1233" s="132"/>
      <c r="L1233" s="132"/>
      <c r="M1233" s="132"/>
      <c r="N1233" s="132"/>
      <c r="O1233" s="6"/>
      <c r="P1233" s="6"/>
      <c r="Q1233" s="6"/>
      <c r="R1233" s="6"/>
      <c r="S1233" s="6"/>
      <c r="T1233" s="6"/>
    </row>
    <row r="1234" spans="1:20" s="186" customFormat="1" ht="13.15" customHeight="1" x14ac:dyDescent="0.2">
      <c r="A1234" s="193"/>
      <c r="B1234" s="132"/>
      <c r="C1234" s="132"/>
      <c r="D1234" s="132"/>
      <c r="E1234" s="132"/>
      <c r="F1234" s="132"/>
      <c r="G1234" s="132"/>
      <c r="H1234" s="132"/>
      <c r="I1234" s="132"/>
      <c r="J1234" s="132"/>
      <c r="K1234" s="132"/>
      <c r="L1234" s="132"/>
      <c r="M1234" s="132"/>
      <c r="N1234" s="132"/>
      <c r="O1234" s="6"/>
      <c r="P1234" s="6"/>
      <c r="Q1234" s="6"/>
      <c r="R1234" s="6"/>
      <c r="S1234" s="6"/>
      <c r="T1234" s="6"/>
    </row>
    <row r="1235" spans="1:20" s="186" customFormat="1" ht="13.15" customHeight="1" x14ac:dyDescent="0.2">
      <c r="A1235" s="193"/>
      <c r="B1235" s="132"/>
      <c r="C1235" s="132"/>
      <c r="D1235" s="132"/>
      <c r="E1235" s="132"/>
      <c r="F1235" s="132"/>
      <c r="G1235" s="132"/>
      <c r="H1235" s="132"/>
      <c r="I1235" s="132"/>
      <c r="J1235" s="132"/>
      <c r="K1235" s="132"/>
      <c r="L1235" s="132"/>
      <c r="M1235" s="132"/>
      <c r="N1235" s="132"/>
      <c r="O1235" s="6"/>
      <c r="P1235" s="6"/>
      <c r="Q1235" s="6"/>
      <c r="R1235" s="6"/>
      <c r="S1235" s="6"/>
      <c r="T1235" s="6"/>
    </row>
    <row r="1236" spans="1:20" s="186" customFormat="1" ht="13.15" customHeight="1" x14ac:dyDescent="0.2">
      <c r="A1236" s="193"/>
      <c r="B1236" s="132"/>
      <c r="C1236" s="132"/>
      <c r="D1236" s="132"/>
      <c r="E1236" s="132"/>
      <c r="F1236" s="132"/>
      <c r="G1236" s="132"/>
      <c r="H1236" s="132"/>
      <c r="I1236" s="132"/>
      <c r="J1236" s="132"/>
      <c r="K1236" s="132"/>
      <c r="L1236" s="132"/>
      <c r="M1236" s="132"/>
      <c r="N1236" s="132"/>
      <c r="O1236" s="6"/>
      <c r="P1236" s="6"/>
      <c r="Q1236" s="6"/>
      <c r="R1236" s="6"/>
      <c r="S1236" s="6"/>
      <c r="T1236" s="6"/>
    </row>
    <row r="1237" spans="1:20" s="186" customFormat="1" ht="13.15" customHeight="1" x14ac:dyDescent="0.2">
      <c r="A1237" s="193"/>
      <c r="B1237" s="132"/>
      <c r="C1237" s="132"/>
      <c r="D1237" s="132"/>
      <c r="E1237" s="132"/>
      <c r="F1237" s="132"/>
      <c r="G1237" s="132"/>
      <c r="H1237" s="132"/>
      <c r="I1237" s="132"/>
      <c r="J1237" s="132"/>
      <c r="K1237" s="132"/>
      <c r="L1237" s="132"/>
      <c r="M1237" s="132"/>
      <c r="N1237" s="132"/>
      <c r="O1237" s="6"/>
      <c r="P1237" s="6"/>
      <c r="Q1237" s="6"/>
      <c r="R1237" s="6"/>
      <c r="S1237" s="6"/>
      <c r="T1237" s="6"/>
    </row>
    <row r="1238" spans="1:20" s="186" customFormat="1" ht="13.15" customHeight="1" x14ac:dyDescent="0.2">
      <c r="A1238" s="193"/>
      <c r="B1238" s="132"/>
      <c r="C1238" s="132"/>
      <c r="D1238" s="132"/>
      <c r="E1238" s="132"/>
      <c r="F1238" s="132"/>
      <c r="G1238" s="132"/>
      <c r="H1238" s="132"/>
      <c r="I1238" s="132"/>
      <c r="J1238" s="132"/>
      <c r="K1238" s="132"/>
      <c r="L1238" s="132"/>
      <c r="M1238" s="132"/>
      <c r="N1238" s="132"/>
      <c r="O1238" s="6"/>
      <c r="P1238" s="6"/>
      <c r="Q1238" s="6"/>
      <c r="R1238" s="6"/>
      <c r="S1238" s="6"/>
      <c r="T1238" s="6"/>
    </row>
    <row r="1239" spans="1:20" s="186" customFormat="1" ht="13.15" customHeight="1" x14ac:dyDescent="0.2">
      <c r="A1239" s="193"/>
      <c r="B1239" s="132"/>
      <c r="C1239" s="132"/>
      <c r="D1239" s="132"/>
      <c r="E1239" s="132"/>
      <c r="F1239" s="132"/>
      <c r="G1239" s="132"/>
      <c r="H1239" s="132"/>
      <c r="I1239" s="132"/>
      <c r="J1239" s="132"/>
      <c r="K1239" s="132"/>
      <c r="L1239" s="132"/>
      <c r="M1239" s="132"/>
      <c r="N1239" s="132"/>
      <c r="O1239" s="6"/>
      <c r="P1239" s="6"/>
      <c r="Q1239" s="6"/>
      <c r="R1239" s="6"/>
      <c r="S1239" s="6"/>
      <c r="T1239" s="6"/>
    </row>
    <row r="1240" spans="1:20" s="186" customFormat="1" ht="13.15" customHeight="1" x14ac:dyDescent="0.2">
      <c r="A1240" s="193"/>
      <c r="B1240" s="132"/>
      <c r="C1240" s="132"/>
      <c r="D1240" s="132"/>
      <c r="E1240" s="132"/>
      <c r="F1240" s="132"/>
      <c r="G1240" s="132"/>
      <c r="H1240" s="132"/>
      <c r="I1240" s="132"/>
      <c r="J1240" s="132"/>
      <c r="K1240" s="132"/>
      <c r="L1240" s="132"/>
      <c r="M1240" s="132"/>
      <c r="N1240" s="132"/>
      <c r="O1240" s="6"/>
      <c r="P1240" s="6"/>
      <c r="Q1240" s="6"/>
      <c r="R1240" s="6"/>
      <c r="S1240" s="6"/>
      <c r="T1240" s="6"/>
    </row>
    <row r="1241" spans="1:20" s="186" customFormat="1" ht="13.15" customHeight="1" x14ac:dyDescent="0.2">
      <c r="A1241" s="193"/>
      <c r="B1241" s="132"/>
      <c r="C1241" s="132"/>
      <c r="D1241" s="132"/>
      <c r="E1241" s="132"/>
      <c r="F1241" s="132"/>
      <c r="G1241" s="132"/>
      <c r="H1241" s="132"/>
      <c r="I1241" s="132"/>
      <c r="J1241" s="132"/>
      <c r="K1241" s="132"/>
      <c r="L1241" s="132"/>
      <c r="M1241" s="132"/>
      <c r="N1241" s="132"/>
      <c r="O1241" s="6"/>
      <c r="P1241" s="6"/>
      <c r="Q1241" s="6"/>
      <c r="R1241" s="6"/>
      <c r="S1241" s="6"/>
      <c r="T1241" s="6"/>
    </row>
    <row r="1242" spans="1:20" s="186" customFormat="1" ht="26.45" customHeight="1" x14ac:dyDescent="0.2">
      <c r="A1242" s="193"/>
      <c r="B1242" s="132"/>
      <c r="C1242" s="132"/>
      <c r="D1242" s="132"/>
      <c r="E1242" s="132"/>
      <c r="F1242" s="132"/>
      <c r="G1242" s="132"/>
      <c r="H1242" s="132"/>
      <c r="I1242" s="132"/>
      <c r="J1242" s="132"/>
      <c r="K1242" s="132"/>
      <c r="L1242" s="132"/>
      <c r="M1242" s="132"/>
      <c r="N1242" s="132"/>
      <c r="O1242" s="6"/>
      <c r="P1242" s="6"/>
      <c r="Q1242" s="6"/>
      <c r="R1242" s="6"/>
      <c r="S1242" s="6"/>
      <c r="T1242" s="6"/>
    </row>
    <row r="1243" spans="1:20" s="186" customFormat="1" ht="26.45" customHeight="1" x14ac:dyDescent="0.2">
      <c r="A1243" s="193"/>
      <c r="B1243" s="132"/>
      <c r="C1243" s="132"/>
      <c r="D1243" s="132"/>
      <c r="E1243" s="132"/>
      <c r="F1243" s="132"/>
      <c r="G1243" s="132"/>
      <c r="H1243" s="132"/>
      <c r="I1243" s="132"/>
      <c r="J1243" s="132"/>
      <c r="K1243" s="132"/>
      <c r="L1243" s="132"/>
      <c r="M1243" s="132"/>
      <c r="N1243" s="132"/>
      <c r="O1243" s="6"/>
      <c r="P1243" s="6"/>
      <c r="Q1243" s="6"/>
      <c r="R1243" s="6"/>
      <c r="S1243" s="6"/>
      <c r="T1243" s="6"/>
    </row>
    <row r="1244" spans="1:20" s="186" customFormat="1" ht="13.15" customHeight="1" x14ac:dyDescent="0.2">
      <c r="A1244" s="193"/>
      <c r="B1244" s="132"/>
      <c r="C1244" s="132"/>
      <c r="D1244" s="132"/>
      <c r="E1244" s="132"/>
      <c r="F1244" s="132"/>
      <c r="G1244" s="132"/>
      <c r="H1244" s="132"/>
      <c r="I1244" s="132"/>
      <c r="J1244" s="132"/>
      <c r="K1244" s="132"/>
      <c r="L1244" s="132"/>
      <c r="M1244" s="132"/>
      <c r="N1244" s="132"/>
      <c r="O1244" s="6"/>
      <c r="P1244" s="6"/>
      <c r="Q1244" s="6"/>
      <c r="R1244" s="6"/>
      <c r="S1244" s="6"/>
      <c r="T1244" s="6"/>
    </row>
    <row r="1245" spans="1:20" s="186" customFormat="1" ht="13.15" customHeight="1" x14ac:dyDescent="0.2">
      <c r="A1245" s="193"/>
      <c r="B1245" s="132"/>
      <c r="C1245" s="132"/>
      <c r="D1245" s="132"/>
      <c r="E1245" s="132"/>
      <c r="F1245" s="132"/>
      <c r="G1245" s="132"/>
      <c r="H1245" s="132"/>
      <c r="I1245" s="132"/>
      <c r="J1245" s="132"/>
      <c r="K1245" s="132"/>
      <c r="L1245" s="132"/>
      <c r="M1245" s="132"/>
      <c r="N1245" s="132"/>
      <c r="O1245" s="6"/>
      <c r="P1245" s="6"/>
      <c r="Q1245" s="6"/>
      <c r="R1245" s="6"/>
      <c r="S1245" s="6"/>
      <c r="T1245" s="6"/>
    </row>
    <row r="1246" spans="1:20" s="186" customFormat="1" ht="13.15" customHeight="1" x14ac:dyDescent="0.2">
      <c r="A1246" s="193"/>
      <c r="B1246" s="132"/>
      <c r="C1246" s="132"/>
      <c r="D1246" s="132"/>
      <c r="E1246" s="132"/>
      <c r="F1246" s="132"/>
      <c r="G1246" s="132"/>
      <c r="H1246" s="132"/>
      <c r="I1246" s="132"/>
      <c r="J1246" s="132"/>
      <c r="K1246" s="132"/>
      <c r="L1246" s="132"/>
      <c r="M1246" s="132"/>
      <c r="N1246" s="132"/>
      <c r="O1246" s="6"/>
      <c r="P1246" s="6"/>
      <c r="Q1246" s="6"/>
      <c r="R1246" s="6"/>
      <c r="S1246" s="6"/>
      <c r="T1246" s="6"/>
    </row>
    <row r="1247" spans="1:20" s="186" customFormat="1" ht="13.15" customHeight="1" x14ac:dyDescent="0.2">
      <c r="A1247" s="193"/>
      <c r="B1247" s="132"/>
      <c r="C1247" s="132"/>
      <c r="D1247" s="132"/>
      <c r="E1247" s="132"/>
      <c r="F1247" s="132"/>
      <c r="G1247" s="132"/>
      <c r="H1247" s="132"/>
      <c r="I1247" s="132"/>
      <c r="J1247" s="132"/>
      <c r="K1247" s="132"/>
      <c r="L1247" s="132"/>
      <c r="M1247" s="132"/>
      <c r="N1247" s="132"/>
      <c r="O1247" s="6"/>
      <c r="P1247" s="6"/>
      <c r="Q1247" s="6"/>
      <c r="R1247" s="6"/>
      <c r="S1247" s="6"/>
      <c r="T1247" s="6"/>
    </row>
    <row r="1248" spans="1:20" s="186" customFormat="1" ht="13.15" customHeight="1" x14ac:dyDescent="0.2">
      <c r="A1248" s="193"/>
      <c r="B1248" s="132"/>
      <c r="C1248" s="132"/>
      <c r="D1248" s="132"/>
      <c r="E1248" s="132"/>
      <c r="F1248" s="132"/>
      <c r="G1248" s="132"/>
      <c r="H1248" s="132"/>
      <c r="I1248" s="132"/>
      <c r="J1248" s="132"/>
      <c r="K1248" s="132"/>
      <c r="L1248" s="132"/>
      <c r="M1248" s="132"/>
      <c r="N1248" s="132"/>
      <c r="O1248" s="6"/>
      <c r="P1248" s="6"/>
      <c r="Q1248" s="6"/>
      <c r="R1248" s="6"/>
      <c r="S1248" s="6"/>
      <c r="T1248" s="6"/>
    </row>
    <row r="1249" spans="1:20" s="186" customFormat="1" ht="13.15" customHeight="1" x14ac:dyDescent="0.2">
      <c r="A1249" s="193"/>
      <c r="B1249" s="132"/>
      <c r="C1249" s="132"/>
      <c r="D1249" s="132"/>
      <c r="E1249" s="132"/>
      <c r="F1249" s="132"/>
      <c r="G1249" s="132"/>
      <c r="H1249" s="132"/>
      <c r="I1249" s="132"/>
      <c r="J1249" s="132"/>
      <c r="K1249" s="132"/>
      <c r="L1249" s="132"/>
      <c r="M1249" s="132"/>
      <c r="N1249" s="132"/>
      <c r="O1249" s="6"/>
      <c r="P1249" s="6"/>
      <c r="Q1249" s="6"/>
      <c r="R1249" s="6"/>
      <c r="S1249" s="6"/>
      <c r="T1249" s="6"/>
    </row>
    <row r="1250" spans="1:20" s="186" customFormat="1" ht="13.15" customHeight="1" x14ac:dyDescent="0.2">
      <c r="A1250" s="193"/>
      <c r="B1250" s="132"/>
      <c r="C1250" s="132"/>
      <c r="D1250" s="132"/>
      <c r="E1250" s="132"/>
      <c r="F1250" s="132"/>
      <c r="G1250" s="132"/>
      <c r="H1250" s="132"/>
      <c r="I1250" s="132"/>
      <c r="J1250" s="132"/>
      <c r="K1250" s="132"/>
      <c r="L1250" s="132"/>
      <c r="M1250" s="132"/>
      <c r="N1250" s="132"/>
      <c r="O1250" s="6"/>
      <c r="P1250" s="6"/>
      <c r="Q1250" s="6"/>
      <c r="R1250" s="6"/>
      <c r="S1250" s="6"/>
      <c r="T1250" s="6"/>
    </row>
    <row r="1251" spans="1:20" s="186" customFormat="1" ht="13.15" customHeight="1" x14ac:dyDescent="0.2">
      <c r="A1251" s="193"/>
      <c r="B1251" s="132"/>
      <c r="C1251" s="132"/>
      <c r="D1251" s="132"/>
      <c r="E1251" s="132"/>
      <c r="F1251" s="132"/>
      <c r="G1251" s="132"/>
      <c r="H1251" s="132"/>
      <c r="I1251" s="132"/>
      <c r="J1251" s="132"/>
      <c r="K1251" s="132"/>
      <c r="L1251" s="132"/>
      <c r="M1251" s="132"/>
      <c r="N1251" s="132"/>
      <c r="O1251" s="6"/>
      <c r="P1251" s="6"/>
      <c r="Q1251" s="6"/>
      <c r="R1251" s="6"/>
      <c r="S1251" s="6"/>
      <c r="T1251" s="6"/>
    </row>
    <row r="1252" spans="1:20" s="186" customFormat="1" ht="13.15" customHeight="1" x14ac:dyDescent="0.2">
      <c r="A1252" s="193"/>
      <c r="B1252" s="132"/>
      <c r="C1252" s="132"/>
      <c r="D1252" s="132"/>
      <c r="E1252" s="132"/>
      <c r="F1252" s="132"/>
      <c r="G1252" s="132"/>
      <c r="H1252" s="132"/>
      <c r="I1252" s="132"/>
      <c r="J1252" s="132"/>
      <c r="K1252" s="132"/>
      <c r="L1252" s="132"/>
      <c r="M1252" s="132"/>
      <c r="N1252" s="132"/>
      <c r="O1252" s="6"/>
      <c r="P1252" s="6"/>
      <c r="Q1252" s="6"/>
      <c r="R1252" s="6"/>
      <c r="S1252" s="6"/>
      <c r="T1252" s="6"/>
    </row>
    <row r="1253" spans="1:20" s="186" customFormat="1" ht="13.15" customHeight="1" x14ac:dyDescent="0.2">
      <c r="A1253" s="193"/>
      <c r="B1253" s="132"/>
      <c r="C1253" s="132"/>
      <c r="D1253" s="132"/>
      <c r="E1253" s="132"/>
      <c r="F1253" s="132"/>
      <c r="G1253" s="132"/>
      <c r="H1253" s="132"/>
      <c r="I1253" s="132"/>
      <c r="J1253" s="132"/>
      <c r="K1253" s="132"/>
      <c r="L1253" s="132"/>
      <c r="M1253" s="132"/>
      <c r="N1253" s="132"/>
      <c r="O1253" s="6"/>
      <c r="P1253" s="6"/>
      <c r="Q1253" s="6"/>
      <c r="R1253" s="6"/>
      <c r="S1253" s="6"/>
      <c r="T1253" s="6"/>
    </row>
    <row r="1254" spans="1:20" s="186" customFormat="1" ht="13.15" customHeight="1" x14ac:dyDescent="0.2">
      <c r="A1254" s="193"/>
      <c r="B1254" s="132"/>
      <c r="C1254" s="132"/>
      <c r="D1254" s="132"/>
      <c r="E1254" s="132"/>
      <c r="F1254" s="132"/>
      <c r="G1254" s="132"/>
      <c r="H1254" s="132"/>
      <c r="I1254" s="132"/>
      <c r="J1254" s="132"/>
      <c r="K1254" s="132"/>
      <c r="L1254" s="132"/>
      <c r="M1254" s="132"/>
      <c r="N1254" s="132"/>
      <c r="O1254" s="6"/>
      <c r="P1254" s="6"/>
      <c r="Q1254" s="6"/>
      <c r="R1254" s="6"/>
      <c r="S1254" s="6"/>
      <c r="T1254" s="6"/>
    </row>
    <row r="1255" spans="1:20" s="186" customFormat="1" ht="13.15" customHeight="1" x14ac:dyDescent="0.2">
      <c r="A1255" s="193"/>
      <c r="B1255" s="132"/>
      <c r="C1255" s="132"/>
      <c r="D1255" s="132"/>
      <c r="E1255" s="132"/>
      <c r="F1255" s="132"/>
      <c r="G1255" s="132"/>
      <c r="H1255" s="132"/>
      <c r="I1255" s="132"/>
      <c r="J1255" s="132"/>
      <c r="K1255" s="132"/>
      <c r="L1255" s="132"/>
      <c r="M1255" s="132"/>
      <c r="N1255" s="132"/>
      <c r="O1255" s="6"/>
      <c r="P1255" s="6"/>
      <c r="Q1255" s="6"/>
      <c r="R1255" s="6"/>
      <c r="S1255" s="6"/>
      <c r="T1255" s="6"/>
    </row>
    <row r="1256" spans="1:20" s="186" customFormat="1" ht="13.15" customHeight="1" x14ac:dyDescent="0.2">
      <c r="A1256" s="193"/>
      <c r="B1256" s="132"/>
      <c r="C1256" s="132"/>
      <c r="D1256" s="132"/>
      <c r="E1256" s="132"/>
      <c r="F1256" s="132"/>
      <c r="G1256" s="132"/>
      <c r="H1256" s="132"/>
      <c r="I1256" s="132"/>
      <c r="J1256" s="132"/>
      <c r="K1256" s="132"/>
      <c r="L1256" s="132"/>
      <c r="M1256" s="132"/>
      <c r="N1256" s="132"/>
      <c r="O1256" s="6"/>
      <c r="P1256" s="6"/>
      <c r="Q1256" s="6"/>
      <c r="R1256" s="6"/>
      <c r="S1256" s="6"/>
      <c r="T1256" s="6"/>
    </row>
    <row r="1257" spans="1:20" s="186" customFormat="1" ht="13.15" customHeight="1" x14ac:dyDescent="0.2">
      <c r="A1257" s="193"/>
      <c r="B1257" s="132"/>
      <c r="C1257" s="132"/>
      <c r="D1257" s="132"/>
      <c r="E1257" s="132"/>
      <c r="F1257" s="132"/>
      <c r="G1257" s="132"/>
      <c r="H1257" s="132"/>
      <c r="I1257" s="132"/>
      <c r="J1257" s="132"/>
      <c r="K1257" s="132"/>
      <c r="L1257" s="132"/>
      <c r="M1257" s="132"/>
      <c r="N1257" s="132"/>
      <c r="O1257" s="6"/>
      <c r="P1257" s="6"/>
      <c r="Q1257" s="6"/>
      <c r="R1257" s="6"/>
      <c r="S1257" s="6"/>
      <c r="T1257" s="6"/>
    </row>
    <row r="1258" spans="1:20" s="186" customFormat="1" ht="13.15" customHeight="1" x14ac:dyDescent="0.2">
      <c r="A1258" s="193"/>
      <c r="B1258" s="132"/>
      <c r="C1258" s="132"/>
      <c r="D1258" s="132"/>
      <c r="E1258" s="132"/>
      <c r="F1258" s="132"/>
      <c r="G1258" s="132"/>
      <c r="H1258" s="132"/>
      <c r="I1258" s="132"/>
      <c r="J1258" s="132"/>
      <c r="K1258" s="132"/>
      <c r="L1258" s="132"/>
      <c r="M1258" s="132"/>
      <c r="N1258" s="132"/>
      <c r="O1258" s="6"/>
      <c r="P1258" s="6"/>
      <c r="Q1258" s="6"/>
      <c r="R1258" s="6"/>
      <c r="S1258" s="6"/>
      <c r="T1258" s="6"/>
    </row>
    <row r="1259" spans="1:20" s="186" customFormat="1" ht="13.15" customHeight="1" x14ac:dyDescent="0.2">
      <c r="A1259" s="193"/>
      <c r="B1259" s="132"/>
      <c r="C1259" s="132"/>
      <c r="D1259" s="132"/>
      <c r="E1259" s="132"/>
      <c r="F1259" s="132"/>
      <c r="G1259" s="132"/>
      <c r="H1259" s="132"/>
      <c r="I1259" s="132"/>
      <c r="J1259" s="132"/>
      <c r="K1259" s="132"/>
      <c r="L1259" s="132"/>
      <c r="M1259" s="132"/>
      <c r="N1259" s="132"/>
      <c r="O1259" s="6"/>
      <c r="P1259" s="6"/>
      <c r="Q1259" s="6"/>
      <c r="R1259" s="6"/>
      <c r="S1259" s="6"/>
      <c r="T1259" s="6"/>
    </row>
    <row r="1260" spans="1:20" s="186" customFormat="1" ht="13.15" customHeight="1" x14ac:dyDescent="0.2">
      <c r="A1260" s="193"/>
      <c r="B1260" s="132"/>
      <c r="C1260" s="132"/>
      <c r="D1260" s="132"/>
      <c r="E1260" s="132"/>
      <c r="F1260" s="132"/>
      <c r="G1260" s="132"/>
      <c r="H1260" s="132"/>
      <c r="I1260" s="132"/>
      <c r="J1260" s="132"/>
      <c r="K1260" s="132"/>
      <c r="L1260" s="132"/>
      <c r="M1260" s="132"/>
      <c r="N1260" s="132"/>
      <c r="O1260" s="6"/>
      <c r="P1260" s="6"/>
      <c r="Q1260" s="6"/>
      <c r="R1260" s="6"/>
      <c r="S1260" s="6"/>
      <c r="T1260" s="6"/>
    </row>
    <row r="1261" spans="1:20" s="186" customFormat="1" ht="13.15" customHeight="1" x14ac:dyDescent="0.2">
      <c r="A1261" s="193"/>
      <c r="B1261" s="132"/>
      <c r="C1261" s="132"/>
      <c r="D1261" s="132"/>
      <c r="E1261" s="132"/>
      <c r="F1261" s="132"/>
      <c r="G1261" s="132"/>
      <c r="H1261" s="132"/>
      <c r="I1261" s="132"/>
      <c r="J1261" s="132"/>
      <c r="K1261" s="132"/>
      <c r="L1261" s="132"/>
      <c r="M1261" s="132"/>
      <c r="N1261" s="132"/>
      <c r="O1261" s="6"/>
      <c r="P1261" s="6"/>
      <c r="Q1261" s="6"/>
      <c r="R1261" s="6"/>
      <c r="S1261" s="6"/>
      <c r="T1261" s="6"/>
    </row>
    <row r="1262" spans="1:20" s="186" customFormat="1" ht="13.15" customHeight="1" x14ac:dyDescent="0.2">
      <c r="A1262" s="193"/>
      <c r="B1262" s="132"/>
      <c r="C1262" s="132"/>
      <c r="D1262" s="132"/>
      <c r="E1262" s="132"/>
      <c r="F1262" s="132"/>
      <c r="G1262" s="132"/>
      <c r="H1262" s="132"/>
      <c r="I1262" s="132"/>
      <c r="J1262" s="132"/>
      <c r="K1262" s="132"/>
      <c r="L1262" s="132"/>
      <c r="M1262" s="132"/>
      <c r="N1262" s="132"/>
      <c r="O1262" s="6"/>
      <c r="P1262" s="6"/>
      <c r="Q1262" s="6"/>
      <c r="R1262" s="6"/>
      <c r="S1262" s="6"/>
      <c r="T1262" s="6"/>
    </row>
    <row r="1263" spans="1:20" s="186" customFormat="1" ht="13.15" customHeight="1" x14ac:dyDescent="0.2">
      <c r="A1263" s="193"/>
      <c r="B1263" s="132"/>
      <c r="C1263" s="132"/>
      <c r="D1263" s="132"/>
      <c r="E1263" s="132"/>
      <c r="F1263" s="132"/>
      <c r="G1263" s="132"/>
      <c r="H1263" s="132"/>
      <c r="I1263" s="132"/>
      <c r="J1263" s="132"/>
      <c r="K1263" s="132"/>
      <c r="L1263" s="132"/>
      <c r="M1263" s="132"/>
      <c r="N1263" s="132"/>
      <c r="O1263" s="6"/>
      <c r="P1263" s="6"/>
      <c r="Q1263" s="6"/>
      <c r="R1263" s="6"/>
      <c r="S1263" s="6"/>
      <c r="T1263" s="6"/>
    </row>
    <row r="1264" spans="1:20" s="186" customFormat="1" ht="13.15" customHeight="1" x14ac:dyDescent="0.2">
      <c r="A1264" s="193"/>
      <c r="B1264" s="132"/>
      <c r="C1264" s="132"/>
      <c r="D1264" s="132"/>
      <c r="E1264" s="132"/>
      <c r="F1264" s="132"/>
      <c r="G1264" s="132"/>
      <c r="H1264" s="132"/>
      <c r="I1264" s="132"/>
      <c r="J1264" s="132"/>
      <c r="K1264" s="132"/>
      <c r="L1264" s="132"/>
      <c r="M1264" s="132"/>
      <c r="N1264" s="132"/>
      <c r="O1264" s="6"/>
      <c r="P1264" s="6"/>
      <c r="Q1264" s="6"/>
      <c r="R1264" s="6"/>
      <c r="S1264" s="6"/>
      <c r="T1264" s="6"/>
    </row>
    <row r="1265" spans="1:14" ht="13.15" customHeight="1" x14ac:dyDescent="0.2">
      <c r="A1265" s="193"/>
      <c r="B1265" s="132"/>
      <c r="C1265" s="132"/>
      <c r="D1265" s="132"/>
      <c r="E1265" s="132"/>
      <c r="F1265" s="132"/>
      <c r="G1265" s="132"/>
      <c r="H1265" s="132"/>
      <c r="I1265" s="132"/>
      <c r="J1265" s="132"/>
      <c r="K1265" s="132"/>
      <c r="L1265" s="132"/>
      <c r="M1265" s="132"/>
      <c r="N1265" s="132"/>
    </row>
    <row r="1266" spans="1:14" ht="13.15" customHeight="1" x14ac:dyDescent="0.2">
      <c r="A1266" s="193"/>
      <c r="B1266" s="132"/>
      <c r="C1266" s="132"/>
      <c r="D1266" s="132"/>
      <c r="E1266" s="132"/>
      <c r="F1266" s="132"/>
      <c r="G1266" s="132"/>
      <c r="H1266" s="132"/>
      <c r="I1266" s="132"/>
      <c r="J1266" s="132"/>
      <c r="K1266" s="132"/>
      <c r="L1266" s="132"/>
      <c r="M1266" s="132"/>
      <c r="N1266" s="132"/>
    </row>
    <row r="1267" spans="1:14" ht="13.15" customHeight="1" x14ac:dyDescent="0.2">
      <c r="A1267" s="193"/>
      <c r="B1267" s="132"/>
      <c r="C1267" s="132"/>
      <c r="D1267" s="132"/>
      <c r="E1267" s="132"/>
      <c r="F1267" s="132"/>
      <c r="G1267" s="132"/>
      <c r="H1267" s="132"/>
      <c r="I1267" s="132"/>
      <c r="J1267" s="132"/>
      <c r="K1267" s="132"/>
      <c r="L1267" s="132"/>
      <c r="M1267" s="132"/>
      <c r="N1267" s="132"/>
    </row>
    <row r="1268" spans="1:14" ht="13.15" customHeight="1" x14ac:dyDescent="0.2">
      <c r="A1268" s="193"/>
      <c r="B1268" s="132"/>
      <c r="C1268" s="132"/>
      <c r="D1268" s="132"/>
      <c r="E1268" s="132"/>
      <c r="F1268" s="132"/>
      <c r="G1268" s="132"/>
      <c r="H1268" s="132"/>
      <c r="I1268" s="132"/>
      <c r="J1268" s="132"/>
      <c r="K1268" s="132"/>
      <c r="L1268" s="132"/>
      <c r="M1268" s="132"/>
      <c r="N1268" s="132"/>
    </row>
    <row r="1269" spans="1:14" ht="13.15" customHeight="1" x14ac:dyDescent="0.2">
      <c r="A1269" s="193"/>
      <c r="B1269" s="132"/>
      <c r="C1269" s="132"/>
      <c r="D1269" s="132"/>
      <c r="E1269" s="132"/>
      <c r="F1269" s="132"/>
      <c r="G1269" s="132"/>
      <c r="H1269" s="132"/>
      <c r="I1269" s="132"/>
      <c r="J1269" s="132"/>
      <c r="K1269" s="132"/>
      <c r="L1269" s="132"/>
      <c r="M1269" s="132"/>
      <c r="N1269" s="132"/>
    </row>
    <row r="1270" spans="1:14" ht="13.15" customHeight="1" x14ac:dyDescent="0.2">
      <c r="A1270" s="193"/>
      <c r="B1270" s="132"/>
      <c r="C1270" s="132"/>
      <c r="D1270" s="132"/>
      <c r="E1270" s="132"/>
      <c r="F1270" s="132"/>
      <c r="G1270" s="132"/>
      <c r="H1270" s="132"/>
      <c r="I1270" s="132"/>
      <c r="J1270" s="132"/>
      <c r="K1270" s="132"/>
      <c r="L1270" s="132"/>
      <c r="M1270" s="132"/>
      <c r="N1270" s="132"/>
    </row>
    <row r="1271" spans="1:14" ht="13.15" customHeight="1" x14ac:dyDescent="0.2">
      <c r="A1271" s="193"/>
      <c r="B1271" s="132"/>
      <c r="C1271" s="132"/>
      <c r="D1271" s="132"/>
      <c r="E1271" s="132"/>
      <c r="F1271" s="132"/>
      <c r="G1271" s="132"/>
      <c r="H1271" s="132"/>
      <c r="I1271" s="132"/>
      <c r="J1271" s="132"/>
      <c r="K1271" s="132"/>
      <c r="L1271" s="132"/>
      <c r="M1271" s="132"/>
      <c r="N1271" s="132"/>
    </row>
    <row r="1272" spans="1:14" ht="13.15" customHeight="1" x14ac:dyDescent="0.2">
      <c r="A1272" s="193"/>
      <c r="B1272" s="132"/>
      <c r="C1272" s="132"/>
      <c r="D1272" s="132"/>
      <c r="E1272" s="132"/>
      <c r="F1272" s="132"/>
      <c r="G1272" s="132"/>
      <c r="H1272" s="132"/>
      <c r="I1272" s="132"/>
      <c r="J1272" s="132"/>
      <c r="K1272" s="132"/>
      <c r="L1272" s="132"/>
      <c r="M1272" s="132"/>
      <c r="N1272" s="132"/>
    </row>
    <row r="1273" spans="1:14" ht="13.15" customHeight="1" x14ac:dyDescent="0.2">
      <c r="A1273" s="193"/>
      <c r="B1273" s="132"/>
      <c r="C1273" s="132"/>
      <c r="D1273" s="132"/>
      <c r="E1273" s="132"/>
      <c r="F1273" s="132"/>
      <c r="G1273" s="132"/>
      <c r="H1273" s="132"/>
      <c r="I1273" s="132"/>
      <c r="J1273" s="132"/>
      <c r="K1273" s="132"/>
      <c r="L1273" s="132"/>
      <c r="M1273" s="132"/>
      <c r="N1273" s="132"/>
    </row>
    <row r="1274" spans="1:14" ht="13.15" customHeight="1" x14ac:dyDescent="0.2">
      <c r="A1274" s="193"/>
      <c r="B1274" s="132"/>
      <c r="C1274" s="132"/>
      <c r="D1274" s="132"/>
      <c r="E1274" s="132"/>
      <c r="F1274" s="132"/>
      <c r="G1274" s="132"/>
      <c r="H1274" s="132"/>
      <c r="I1274" s="132"/>
      <c r="J1274" s="132"/>
      <c r="K1274" s="132"/>
      <c r="L1274" s="132"/>
      <c r="M1274" s="132"/>
      <c r="N1274" s="132"/>
    </row>
    <row r="1275" spans="1:14" ht="13.15" customHeight="1" x14ac:dyDescent="0.2">
      <c r="A1275" s="193"/>
      <c r="B1275" s="132"/>
      <c r="C1275" s="132"/>
      <c r="D1275" s="132"/>
      <c r="E1275" s="132"/>
      <c r="F1275" s="132"/>
      <c r="G1275" s="132"/>
      <c r="H1275" s="132"/>
      <c r="I1275" s="132"/>
      <c r="J1275" s="132"/>
      <c r="K1275" s="132"/>
      <c r="L1275" s="132"/>
      <c r="M1275" s="132"/>
      <c r="N1275" s="132"/>
    </row>
    <row r="1276" spans="1:14" ht="13.15" customHeight="1" x14ac:dyDescent="0.2">
      <c r="A1276" s="193"/>
      <c r="B1276" s="132"/>
      <c r="C1276" s="132"/>
      <c r="D1276" s="132"/>
      <c r="E1276" s="132"/>
      <c r="F1276" s="132"/>
      <c r="G1276" s="132"/>
      <c r="H1276" s="132"/>
      <c r="I1276" s="132"/>
      <c r="J1276" s="132"/>
      <c r="K1276" s="132"/>
      <c r="L1276" s="132"/>
      <c r="M1276" s="132"/>
      <c r="N1276" s="132"/>
    </row>
    <row r="1277" spans="1:14" ht="13.15" customHeight="1" x14ac:dyDescent="0.2">
      <c r="A1277" s="193"/>
      <c r="B1277" s="132"/>
      <c r="C1277" s="132"/>
      <c r="D1277" s="132"/>
      <c r="E1277" s="132"/>
      <c r="F1277" s="132"/>
      <c r="G1277" s="132"/>
      <c r="H1277" s="132"/>
      <c r="I1277" s="132"/>
      <c r="J1277" s="132"/>
      <c r="K1277" s="132"/>
      <c r="L1277" s="132"/>
      <c r="M1277" s="132"/>
      <c r="N1277" s="132"/>
    </row>
    <row r="1278" spans="1:14" ht="13.15" customHeight="1" x14ac:dyDescent="0.2">
      <c r="A1278" s="193"/>
      <c r="B1278" s="132"/>
      <c r="C1278" s="132"/>
      <c r="D1278" s="132"/>
      <c r="E1278" s="132"/>
      <c r="F1278" s="132"/>
      <c r="G1278" s="132"/>
      <c r="H1278" s="132"/>
      <c r="I1278" s="132"/>
      <c r="J1278" s="132"/>
      <c r="K1278" s="132"/>
      <c r="L1278" s="132"/>
      <c r="M1278" s="132"/>
      <c r="N1278" s="132"/>
    </row>
    <row r="1279" spans="1:14" ht="13.15" customHeight="1" x14ac:dyDescent="0.2">
      <c r="A1279" s="193"/>
      <c r="B1279" s="132"/>
      <c r="C1279" s="132"/>
      <c r="D1279" s="132"/>
      <c r="E1279" s="132"/>
      <c r="F1279" s="132"/>
      <c r="G1279" s="132"/>
      <c r="H1279" s="132"/>
      <c r="I1279" s="132"/>
      <c r="J1279" s="132"/>
      <c r="K1279" s="132"/>
      <c r="L1279" s="132"/>
      <c r="M1279" s="132"/>
      <c r="N1279" s="132"/>
    </row>
    <row r="1280" spans="1:14" ht="13.15" customHeight="1" x14ac:dyDescent="0.2">
      <c r="A1280" s="193"/>
      <c r="B1280" s="132"/>
      <c r="C1280" s="132"/>
      <c r="D1280" s="132"/>
      <c r="E1280" s="132"/>
      <c r="F1280" s="132"/>
      <c r="G1280" s="132"/>
      <c r="H1280" s="132"/>
      <c r="I1280" s="132"/>
      <c r="J1280" s="132"/>
      <c r="K1280" s="132"/>
      <c r="L1280" s="132"/>
      <c r="M1280" s="132"/>
      <c r="N1280" s="132"/>
    </row>
    <row r="1281" spans="1:14" ht="13.15" customHeight="1" x14ac:dyDescent="0.2">
      <c r="A1281" s="193"/>
      <c r="B1281" s="132"/>
      <c r="C1281" s="132"/>
      <c r="D1281" s="132"/>
      <c r="E1281" s="132"/>
      <c r="F1281" s="132"/>
      <c r="G1281" s="132"/>
      <c r="H1281" s="132"/>
      <c r="I1281" s="132"/>
      <c r="J1281" s="132"/>
      <c r="K1281" s="132"/>
      <c r="L1281" s="132"/>
      <c r="M1281" s="132"/>
      <c r="N1281" s="132"/>
    </row>
    <row r="1282" spans="1:14" ht="13.15" customHeight="1" x14ac:dyDescent="0.2">
      <c r="A1282" s="193"/>
      <c r="B1282" s="132"/>
      <c r="C1282" s="132"/>
      <c r="D1282" s="132"/>
      <c r="E1282" s="132"/>
      <c r="F1282" s="132"/>
      <c r="G1282" s="132"/>
      <c r="H1282" s="132"/>
      <c r="I1282" s="132"/>
      <c r="J1282" s="132"/>
      <c r="K1282" s="132"/>
      <c r="L1282" s="132"/>
      <c r="M1282" s="132"/>
      <c r="N1282" s="132"/>
    </row>
    <row r="1283" spans="1:14" ht="13.15" customHeight="1" x14ac:dyDescent="0.2">
      <c r="A1283" s="193"/>
      <c r="B1283" s="132"/>
      <c r="C1283" s="132"/>
      <c r="D1283" s="132"/>
      <c r="E1283" s="132"/>
      <c r="F1283" s="132"/>
      <c r="G1283" s="132"/>
      <c r="H1283" s="132"/>
      <c r="I1283" s="132"/>
      <c r="J1283" s="132"/>
      <c r="K1283" s="132"/>
      <c r="L1283" s="132"/>
      <c r="M1283" s="132"/>
      <c r="N1283" s="132"/>
    </row>
    <row r="1284" spans="1:14" ht="13.15" customHeight="1" x14ac:dyDescent="0.2">
      <c r="A1284" s="193"/>
      <c r="B1284" s="132"/>
      <c r="C1284" s="132"/>
      <c r="D1284" s="132"/>
      <c r="E1284" s="132"/>
      <c r="F1284" s="132"/>
      <c r="G1284" s="132"/>
      <c r="H1284" s="132"/>
      <c r="I1284" s="132"/>
      <c r="J1284" s="132"/>
      <c r="K1284" s="132"/>
      <c r="L1284" s="132"/>
      <c r="M1284" s="132"/>
      <c r="N1284" s="132"/>
    </row>
    <row r="1285" spans="1:14" ht="13.15" customHeight="1" x14ac:dyDescent="0.2">
      <c r="A1285" s="193"/>
      <c r="B1285" s="132"/>
      <c r="C1285" s="132"/>
      <c r="D1285" s="132"/>
      <c r="E1285" s="132"/>
      <c r="F1285" s="132"/>
      <c r="G1285" s="132"/>
      <c r="H1285" s="132"/>
      <c r="I1285" s="132"/>
      <c r="J1285" s="132"/>
      <c r="K1285" s="132"/>
      <c r="L1285" s="132"/>
      <c r="M1285" s="132"/>
      <c r="N1285" s="132"/>
    </row>
    <row r="1286" spans="1:14" ht="13.15" customHeight="1" x14ac:dyDescent="0.2">
      <c r="A1286" s="193"/>
      <c r="B1286" s="132"/>
      <c r="C1286" s="132"/>
      <c r="D1286" s="132"/>
      <c r="E1286" s="132"/>
      <c r="F1286" s="132"/>
      <c r="G1286" s="132"/>
      <c r="H1286" s="132"/>
      <c r="I1286" s="132"/>
      <c r="J1286" s="132"/>
      <c r="K1286" s="132"/>
      <c r="L1286" s="132"/>
      <c r="M1286" s="132"/>
      <c r="N1286" s="132"/>
    </row>
    <row r="1287" spans="1:14" ht="13.15" customHeight="1" x14ac:dyDescent="0.2">
      <c r="A1287" s="193"/>
      <c r="B1287" s="132"/>
      <c r="C1287" s="132"/>
      <c r="D1287" s="132"/>
      <c r="E1287" s="132"/>
      <c r="F1287" s="132"/>
      <c r="G1287" s="132"/>
      <c r="H1287" s="132"/>
      <c r="I1287" s="132"/>
      <c r="J1287" s="132"/>
      <c r="K1287" s="132"/>
      <c r="L1287" s="132"/>
      <c r="M1287" s="132"/>
      <c r="N1287" s="132"/>
    </row>
    <row r="1288" spans="1:14" ht="13.15" customHeight="1" x14ac:dyDescent="0.2">
      <c r="A1288" s="193"/>
      <c r="B1288" s="132"/>
      <c r="C1288" s="132"/>
      <c r="D1288" s="132"/>
      <c r="E1288" s="132"/>
      <c r="F1288" s="132"/>
      <c r="G1288" s="132"/>
      <c r="H1288" s="132"/>
      <c r="I1288" s="132"/>
      <c r="J1288" s="132"/>
      <c r="K1288" s="132"/>
      <c r="L1288" s="132"/>
      <c r="M1288" s="132"/>
      <c r="N1288" s="132"/>
    </row>
    <row r="1289" spans="1:14" ht="13.15" customHeight="1" x14ac:dyDescent="0.2">
      <c r="A1289" s="193"/>
      <c r="B1289" s="132"/>
      <c r="C1289" s="132"/>
      <c r="D1289" s="132"/>
      <c r="E1289" s="132"/>
      <c r="F1289" s="132"/>
      <c r="G1289" s="132"/>
      <c r="H1289" s="132"/>
      <c r="I1289" s="132"/>
      <c r="J1289" s="132"/>
      <c r="K1289" s="132"/>
      <c r="L1289" s="132"/>
      <c r="M1289" s="132"/>
      <c r="N1289" s="132"/>
    </row>
    <row r="1290" spans="1:14" ht="13.15" customHeight="1" x14ac:dyDescent="0.2">
      <c r="A1290" s="193"/>
      <c r="B1290" s="132"/>
      <c r="C1290" s="132"/>
      <c r="D1290" s="132"/>
      <c r="E1290" s="132"/>
      <c r="F1290" s="132"/>
      <c r="G1290" s="132"/>
      <c r="H1290" s="132"/>
      <c r="I1290" s="132"/>
      <c r="J1290" s="132"/>
      <c r="K1290" s="132"/>
      <c r="L1290" s="132"/>
      <c r="M1290" s="132"/>
      <c r="N1290" s="132"/>
    </row>
    <row r="1291" spans="1:14" ht="13.15" customHeight="1" x14ac:dyDescent="0.2">
      <c r="A1291" s="193"/>
      <c r="B1291" s="132"/>
      <c r="C1291" s="132"/>
      <c r="D1291" s="132"/>
      <c r="E1291" s="132"/>
      <c r="F1291" s="132"/>
      <c r="G1291" s="132"/>
      <c r="H1291" s="132"/>
      <c r="I1291" s="132"/>
      <c r="J1291" s="132"/>
      <c r="K1291" s="132"/>
      <c r="L1291" s="132"/>
      <c r="M1291" s="132"/>
      <c r="N1291" s="132"/>
    </row>
    <row r="1292" spans="1:14" ht="13.15" customHeight="1" x14ac:dyDescent="0.2">
      <c r="A1292" s="193"/>
      <c r="B1292" s="132"/>
      <c r="C1292" s="132"/>
      <c r="D1292" s="132"/>
      <c r="E1292" s="132"/>
      <c r="F1292" s="132"/>
      <c r="G1292" s="132"/>
      <c r="H1292" s="132"/>
      <c r="I1292" s="132"/>
      <c r="J1292" s="132"/>
      <c r="K1292" s="132"/>
      <c r="L1292" s="132"/>
      <c r="M1292" s="132"/>
      <c r="N1292" s="132"/>
    </row>
    <row r="1293" spans="1:14" ht="13.15" customHeight="1" x14ac:dyDescent="0.2">
      <c r="A1293" s="193"/>
      <c r="B1293" s="132"/>
      <c r="C1293" s="132"/>
      <c r="D1293" s="132"/>
      <c r="E1293" s="132"/>
      <c r="F1293" s="132"/>
      <c r="G1293" s="132"/>
      <c r="H1293" s="132"/>
      <c r="I1293" s="132"/>
      <c r="J1293" s="132"/>
      <c r="K1293" s="132"/>
      <c r="L1293" s="132"/>
      <c r="M1293" s="132"/>
      <c r="N1293" s="132"/>
    </row>
    <row r="1294" spans="1:14" ht="13.15" customHeight="1" x14ac:dyDescent="0.2">
      <c r="A1294" s="193"/>
      <c r="B1294" s="132"/>
      <c r="C1294" s="132"/>
      <c r="D1294" s="132"/>
      <c r="E1294" s="132"/>
      <c r="F1294" s="132"/>
      <c r="G1294" s="132"/>
      <c r="H1294" s="132"/>
      <c r="I1294" s="132"/>
      <c r="J1294" s="132"/>
      <c r="K1294" s="132"/>
      <c r="L1294" s="132"/>
      <c r="M1294" s="132"/>
      <c r="N1294" s="132"/>
    </row>
    <row r="1295" spans="1:14" ht="13.15" customHeight="1" x14ac:dyDescent="0.2">
      <c r="A1295" s="193"/>
      <c r="B1295" s="132"/>
      <c r="C1295" s="132"/>
      <c r="D1295" s="132"/>
      <c r="E1295" s="132"/>
      <c r="F1295" s="132"/>
      <c r="G1295" s="132"/>
      <c r="H1295" s="132"/>
      <c r="I1295" s="132"/>
      <c r="J1295" s="132"/>
      <c r="K1295" s="132"/>
      <c r="L1295" s="132"/>
      <c r="M1295" s="132"/>
      <c r="N1295" s="132"/>
    </row>
    <row r="1296" spans="1:14" ht="13.15" customHeight="1" x14ac:dyDescent="0.2">
      <c r="A1296" s="193"/>
      <c r="B1296" s="132"/>
      <c r="C1296" s="132"/>
      <c r="D1296" s="132"/>
      <c r="E1296" s="132"/>
      <c r="F1296" s="132"/>
      <c r="G1296" s="132"/>
      <c r="H1296" s="132"/>
      <c r="I1296" s="132"/>
      <c r="J1296" s="132"/>
      <c r="K1296" s="132"/>
      <c r="L1296" s="132"/>
      <c r="M1296" s="132"/>
      <c r="N1296" s="132"/>
    </row>
    <row r="1297" spans="1:14" ht="13.15" customHeight="1" x14ac:dyDescent="0.2">
      <c r="A1297" s="193"/>
      <c r="B1297" s="132"/>
      <c r="C1297" s="132"/>
      <c r="D1297" s="132"/>
      <c r="E1297" s="132"/>
      <c r="F1297" s="132"/>
      <c r="G1297" s="132"/>
      <c r="H1297" s="132"/>
      <c r="I1297" s="132"/>
      <c r="J1297" s="132"/>
      <c r="K1297" s="132"/>
      <c r="L1297" s="132"/>
      <c r="M1297" s="132"/>
      <c r="N1297" s="132"/>
    </row>
    <row r="1298" spans="1:14" ht="13.15" customHeight="1" x14ac:dyDescent="0.2">
      <c r="A1298" s="193"/>
      <c r="B1298" s="132"/>
      <c r="C1298" s="132"/>
      <c r="D1298" s="132"/>
      <c r="E1298" s="132"/>
      <c r="F1298" s="132"/>
      <c r="G1298" s="132"/>
      <c r="H1298" s="132"/>
      <c r="I1298" s="132"/>
      <c r="J1298" s="132"/>
      <c r="K1298" s="132"/>
      <c r="L1298" s="132"/>
      <c r="M1298" s="132"/>
      <c r="N1298" s="132"/>
    </row>
    <row r="1299" spans="1:14" ht="13.15" customHeight="1" x14ac:dyDescent="0.2">
      <c r="A1299" s="193"/>
      <c r="B1299" s="132"/>
      <c r="C1299" s="132"/>
      <c r="D1299" s="132"/>
      <c r="E1299" s="132"/>
      <c r="F1299" s="132"/>
      <c r="G1299" s="132"/>
      <c r="H1299" s="132"/>
      <c r="I1299" s="132"/>
      <c r="J1299" s="132"/>
      <c r="K1299" s="132"/>
      <c r="L1299" s="132"/>
      <c r="M1299" s="132"/>
      <c r="N1299" s="132"/>
    </row>
    <row r="1300" spans="1:14" ht="13.15" customHeight="1" x14ac:dyDescent="0.2">
      <c r="A1300" s="193"/>
      <c r="B1300" s="132"/>
      <c r="C1300" s="132"/>
      <c r="D1300" s="132"/>
      <c r="E1300" s="132"/>
      <c r="F1300" s="132"/>
      <c r="G1300" s="132"/>
      <c r="H1300" s="132"/>
      <c r="I1300" s="132"/>
      <c r="J1300" s="132"/>
      <c r="K1300" s="132"/>
      <c r="L1300" s="132"/>
      <c r="M1300" s="132"/>
      <c r="N1300" s="132"/>
    </row>
    <row r="1301" spans="1:14" ht="13.15" customHeight="1" x14ac:dyDescent="0.2">
      <c r="A1301" s="193"/>
      <c r="B1301" s="132"/>
      <c r="C1301" s="132"/>
      <c r="D1301" s="132"/>
      <c r="E1301" s="132"/>
      <c r="F1301" s="132"/>
      <c r="G1301" s="132"/>
      <c r="H1301" s="132"/>
      <c r="I1301" s="132"/>
      <c r="J1301" s="132"/>
      <c r="K1301" s="132"/>
      <c r="L1301" s="132"/>
      <c r="M1301" s="132"/>
      <c r="N1301" s="132"/>
    </row>
    <row r="1302" spans="1:14" ht="13.15" customHeight="1" x14ac:dyDescent="0.2">
      <c r="A1302" s="193"/>
      <c r="B1302" s="132"/>
      <c r="C1302" s="132"/>
      <c r="D1302" s="132"/>
      <c r="E1302" s="132"/>
      <c r="F1302" s="132"/>
      <c r="G1302" s="132"/>
      <c r="H1302" s="132"/>
      <c r="I1302" s="132"/>
      <c r="J1302" s="132"/>
      <c r="K1302" s="132"/>
      <c r="L1302" s="132"/>
      <c r="M1302" s="132"/>
      <c r="N1302" s="132"/>
    </row>
    <row r="1303" spans="1:14" ht="13.15" customHeight="1" x14ac:dyDescent="0.2">
      <c r="A1303" s="193"/>
      <c r="B1303" s="132"/>
      <c r="C1303" s="132"/>
      <c r="D1303" s="132"/>
      <c r="E1303" s="132"/>
      <c r="F1303" s="132"/>
      <c r="G1303" s="132"/>
      <c r="H1303" s="132"/>
      <c r="I1303" s="132"/>
      <c r="J1303" s="132"/>
      <c r="K1303" s="132"/>
      <c r="L1303" s="132"/>
      <c r="M1303" s="132"/>
      <c r="N1303" s="132"/>
    </row>
    <row r="1304" spans="1:14" ht="13.15" customHeight="1" x14ac:dyDescent="0.2">
      <c r="A1304" s="193"/>
      <c r="B1304" s="132"/>
      <c r="C1304" s="132"/>
      <c r="D1304" s="132"/>
      <c r="E1304" s="132"/>
      <c r="F1304" s="132"/>
      <c r="G1304" s="132"/>
      <c r="H1304" s="132"/>
      <c r="I1304" s="132"/>
      <c r="J1304" s="132"/>
      <c r="K1304" s="132"/>
      <c r="L1304" s="132"/>
      <c r="M1304" s="132"/>
      <c r="N1304" s="132"/>
    </row>
    <row r="1305" spans="1:14" ht="13.15" customHeight="1" x14ac:dyDescent="0.2">
      <c r="A1305" s="193"/>
      <c r="B1305" s="132"/>
      <c r="C1305" s="132"/>
      <c r="D1305" s="132"/>
      <c r="E1305" s="132"/>
      <c r="F1305" s="132"/>
      <c r="G1305" s="132"/>
      <c r="H1305" s="132"/>
      <c r="I1305" s="132"/>
      <c r="J1305" s="132"/>
      <c r="K1305" s="132"/>
      <c r="L1305" s="132"/>
      <c r="M1305" s="132"/>
      <c r="N1305" s="132"/>
    </row>
    <row r="1306" spans="1:14" ht="13.15" customHeight="1" x14ac:dyDescent="0.2">
      <c r="A1306" s="193"/>
      <c r="B1306" s="132"/>
      <c r="C1306" s="132"/>
      <c r="D1306" s="132"/>
      <c r="E1306" s="132"/>
      <c r="F1306" s="132"/>
      <c r="G1306" s="132"/>
      <c r="H1306" s="132"/>
      <c r="I1306" s="132"/>
      <c r="J1306" s="132"/>
      <c r="K1306" s="132"/>
      <c r="L1306" s="132"/>
      <c r="M1306" s="132"/>
      <c r="N1306" s="132"/>
    </row>
    <row r="1307" spans="1:14" ht="13.15" customHeight="1" x14ac:dyDescent="0.2">
      <c r="A1307" s="193"/>
      <c r="B1307" s="132"/>
      <c r="C1307" s="132"/>
      <c r="D1307" s="132"/>
      <c r="E1307" s="132"/>
      <c r="F1307" s="132"/>
      <c r="G1307" s="132"/>
      <c r="H1307" s="132"/>
      <c r="I1307" s="132"/>
      <c r="J1307" s="132"/>
      <c r="K1307" s="132"/>
      <c r="L1307" s="132"/>
      <c r="M1307" s="132"/>
      <c r="N1307" s="132"/>
    </row>
    <row r="1308" spans="1:14" ht="13.15" customHeight="1" x14ac:dyDescent="0.2">
      <c r="A1308" s="193"/>
      <c r="B1308" s="132"/>
      <c r="C1308" s="132"/>
      <c r="D1308" s="132"/>
      <c r="E1308" s="132"/>
      <c r="F1308" s="132"/>
      <c r="G1308" s="132"/>
      <c r="H1308" s="132"/>
      <c r="I1308" s="132"/>
      <c r="J1308" s="132"/>
      <c r="K1308" s="132"/>
      <c r="L1308" s="132"/>
      <c r="M1308" s="132"/>
      <c r="N1308" s="132"/>
    </row>
    <row r="1309" spans="1:14" ht="13.15" customHeight="1" x14ac:dyDescent="0.2">
      <c r="A1309" s="193"/>
      <c r="B1309" s="132"/>
      <c r="C1309" s="132"/>
      <c r="D1309" s="132"/>
      <c r="E1309" s="132"/>
      <c r="F1309" s="132"/>
      <c r="G1309" s="132"/>
      <c r="H1309" s="132"/>
      <c r="I1309" s="132"/>
      <c r="J1309" s="132"/>
      <c r="K1309" s="132"/>
      <c r="L1309" s="132"/>
      <c r="M1309" s="132"/>
      <c r="N1309" s="132"/>
    </row>
    <row r="1310" spans="1:14" x14ac:dyDescent="0.2">
      <c r="A1310" s="193"/>
      <c r="B1310" s="132"/>
      <c r="C1310" s="132"/>
      <c r="D1310" s="132"/>
      <c r="E1310" s="132"/>
      <c r="F1310" s="132"/>
      <c r="G1310" s="132"/>
      <c r="H1310" s="132"/>
      <c r="I1310" s="132"/>
      <c r="J1310" s="132"/>
      <c r="K1310" s="132"/>
      <c r="L1310" s="132"/>
      <c r="M1310" s="132"/>
      <c r="N1310" s="132"/>
    </row>
    <row r="1311" spans="1:14" x14ac:dyDescent="0.2">
      <c r="A1311" s="193"/>
      <c r="B1311" s="132"/>
      <c r="C1311" s="132"/>
      <c r="D1311" s="132"/>
      <c r="E1311" s="132"/>
      <c r="F1311" s="132"/>
      <c r="G1311" s="132"/>
      <c r="H1311" s="132"/>
      <c r="I1311" s="132"/>
      <c r="J1311" s="132"/>
      <c r="K1311" s="132"/>
      <c r="L1311" s="132"/>
      <c r="M1311" s="132"/>
      <c r="N1311" s="132"/>
    </row>
    <row r="1312" spans="1:14" x14ac:dyDescent="0.2">
      <c r="A1312" s="193"/>
      <c r="B1312" s="132"/>
      <c r="C1312" s="132"/>
      <c r="D1312" s="132"/>
      <c r="E1312" s="132"/>
      <c r="F1312" s="132"/>
      <c r="G1312" s="132"/>
      <c r="H1312" s="132"/>
      <c r="I1312" s="132"/>
      <c r="J1312" s="132"/>
      <c r="K1312" s="132"/>
      <c r="L1312" s="132"/>
      <c r="M1312" s="132"/>
      <c r="N1312" s="132"/>
    </row>
    <row r="1313" spans="1:14" x14ac:dyDescent="0.2">
      <c r="A1313" s="193"/>
      <c r="B1313" s="132"/>
      <c r="C1313" s="132"/>
      <c r="D1313" s="132"/>
      <c r="E1313" s="132"/>
      <c r="F1313" s="132"/>
      <c r="G1313" s="132"/>
      <c r="H1313" s="132"/>
      <c r="I1313" s="132"/>
      <c r="J1313" s="132"/>
      <c r="K1313" s="132"/>
      <c r="L1313" s="132"/>
      <c r="M1313" s="132"/>
      <c r="N1313" s="132"/>
    </row>
    <row r="1314" spans="1:14" x14ac:dyDescent="0.2">
      <c r="A1314" s="193"/>
      <c r="B1314" s="132"/>
      <c r="C1314" s="132"/>
      <c r="D1314" s="132"/>
      <c r="E1314" s="132"/>
      <c r="F1314" s="132"/>
      <c r="G1314" s="132"/>
      <c r="H1314" s="132"/>
      <c r="I1314" s="132"/>
      <c r="J1314" s="132"/>
      <c r="K1314" s="132"/>
      <c r="L1314" s="132"/>
      <c r="M1314" s="132"/>
      <c r="N1314" s="132"/>
    </row>
    <row r="1315" spans="1:14" x14ac:dyDescent="0.2">
      <c r="A1315" s="193"/>
      <c r="B1315" s="132"/>
      <c r="C1315" s="132"/>
      <c r="D1315" s="132"/>
      <c r="E1315" s="132"/>
      <c r="F1315" s="132"/>
      <c r="G1315" s="132"/>
      <c r="H1315" s="132"/>
      <c r="I1315" s="132"/>
      <c r="J1315" s="132"/>
      <c r="K1315" s="132"/>
      <c r="L1315" s="132"/>
      <c r="M1315" s="132"/>
      <c r="N1315" s="132"/>
    </row>
    <row r="1316" spans="1:14" x14ac:dyDescent="0.2">
      <c r="A1316" s="193"/>
      <c r="B1316" s="132"/>
      <c r="C1316" s="132"/>
      <c r="D1316" s="132"/>
      <c r="E1316" s="132"/>
      <c r="F1316" s="132"/>
      <c r="G1316" s="132"/>
      <c r="H1316" s="132"/>
      <c r="I1316" s="132"/>
      <c r="J1316" s="132"/>
      <c r="K1316" s="132"/>
      <c r="L1316" s="132"/>
      <c r="M1316" s="132"/>
      <c r="N1316" s="132"/>
    </row>
    <row r="1317" spans="1:14" ht="13.15" customHeight="1" x14ac:dyDescent="0.2">
      <c r="A1317" s="193"/>
      <c r="B1317" s="132"/>
      <c r="C1317" s="132"/>
      <c r="D1317" s="132"/>
      <c r="E1317" s="132"/>
      <c r="F1317" s="132"/>
      <c r="G1317" s="132"/>
      <c r="H1317" s="132"/>
      <c r="I1317" s="132"/>
      <c r="J1317" s="132"/>
      <c r="K1317" s="132"/>
      <c r="L1317" s="132"/>
      <c r="M1317" s="132"/>
      <c r="N1317" s="132"/>
    </row>
    <row r="1318" spans="1:14" ht="13.15" customHeight="1" x14ac:dyDescent="0.2">
      <c r="A1318" s="193"/>
      <c r="B1318" s="132"/>
      <c r="C1318" s="132"/>
      <c r="D1318" s="132"/>
      <c r="E1318" s="132"/>
      <c r="F1318" s="132"/>
      <c r="G1318" s="132"/>
      <c r="H1318" s="132"/>
      <c r="I1318" s="132"/>
      <c r="J1318" s="132"/>
      <c r="K1318" s="132"/>
      <c r="L1318" s="132"/>
      <c r="M1318" s="132"/>
      <c r="N1318" s="132"/>
    </row>
    <row r="1319" spans="1:14" ht="13.15" customHeight="1" x14ac:dyDescent="0.2">
      <c r="A1319" s="193"/>
      <c r="B1319" s="132"/>
      <c r="C1319" s="132"/>
      <c r="D1319" s="132"/>
      <c r="E1319" s="132"/>
      <c r="F1319" s="132"/>
      <c r="G1319" s="132"/>
      <c r="H1319" s="132"/>
      <c r="I1319" s="132"/>
      <c r="J1319" s="132"/>
      <c r="K1319" s="132"/>
      <c r="L1319" s="132"/>
      <c r="M1319" s="132"/>
      <c r="N1319" s="132"/>
    </row>
    <row r="1320" spans="1:14" ht="13.15" customHeight="1" x14ac:dyDescent="0.2">
      <c r="A1320" s="193"/>
      <c r="B1320" s="132"/>
      <c r="C1320" s="132"/>
      <c r="D1320" s="132"/>
      <c r="E1320" s="132"/>
      <c r="F1320" s="132"/>
      <c r="G1320" s="132"/>
      <c r="H1320" s="132"/>
      <c r="I1320" s="132"/>
      <c r="J1320" s="132"/>
      <c r="K1320" s="132"/>
      <c r="L1320" s="132"/>
      <c r="M1320" s="132"/>
      <c r="N1320" s="132"/>
    </row>
    <row r="1321" spans="1:14" ht="13.15" customHeight="1" x14ac:dyDescent="0.2">
      <c r="A1321" s="193"/>
      <c r="B1321" s="132"/>
      <c r="C1321" s="132"/>
      <c r="D1321" s="132"/>
      <c r="E1321" s="132"/>
      <c r="F1321" s="132"/>
      <c r="G1321" s="132"/>
      <c r="H1321" s="132"/>
      <c r="I1321" s="132"/>
      <c r="J1321" s="132"/>
      <c r="K1321" s="132"/>
      <c r="L1321" s="132"/>
      <c r="M1321" s="132"/>
      <c r="N1321" s="132"/>
    </row>
    <row r="1322" spans="1:14" ht="13.15" customHeight="1" x14ac:dyDescent="0.2">
      <c r="A1322" s="193"/>
      <c r="B1322" s="132"/>
      <c r="C1322" s="132"/>
      <c r="D1322" s="132"/>
      <c r="E1322" s="132"/>
      <c r="F1322" s="132"/>
      <c r="G1322" s="132"/>
      <c r="H1322" s="132"/>
      <c r="I1322" s="132"/>
      <c r="J1322" s="132"/>
      <c r="K1322" s="132"/>
      <c r="L1322" s="132"/>
      <c r="M1322" s="132"/>
      <c r="N1322" s="132"/>
    </row>
    <row r="1323" spans="1:14" ht="13.15" customHeight="1" x14ac:dyDescent="0.2">
      <c r="A1323" s="193"/>
      <c r="B1323" s="132"/>
      <c r="C1323" s="132"/>
      <c r="D1323" s="132"/>
      <c r="E1323" s="132"/>
      <c r="F1323" s="132"/>
      <c r="G1323" s="132"/>
      <c r="H1323" s="132"/>
      <c r="I1323" s="132"/>
      <c r="J1323" s="132"/>
      <c r="K1323" s="132"/>
      <c r="L1323" s="132"/>
      <c r="M1323" s="132"/>
      <c r="N1323" s="132"/>
    </row>
    <row r="1324" spans="1:14" ht="13.15" customHeight="1" x14ac:dyDescent="0.2">
      <c r="A1324" s="193"/>
      <c r="B1324" s="132"/>
      <c r="C1324" s="132"/>
      <c r="D1324" s="132"/>
      <c r="E1324" s="132"/>
      <c r="F1324" s="132"/>
      <c r="G1324" s="132"/>
      <c r="H1324" s="132"/>
      <c r="I1324" s="132"/>
      <c r="J1324" s="132"/>
      <c r="K1324" s="132"/>
      <c r="L1324" s="132"/>
      <c r="M1324" s="132"/>
      <c r="N1324" s="132"/>
    </row>
    <row r="1325" spans="1:14" ht="13.15" customHeight="1" x14ac:dyDescent="0.2">
      <c r="A1325" s="193"/>
      <c r="B1325" s="132"/>
      <c r="C1325" s="132"/>
      <c r="D1325" s="132"/>
      <c r="E1325" s="132"/>
      <c r="F1325" s="132"/>
      <c r="G1325" s="132"/>
      <c r="H1325" s="132"/>
      <c r="I1325" s="132"/>
      <c r="J1325" s="132"/>
      <c r="K1325" s="132"/>
      <c r="L1325" s="132"/>
      <c r="M1325" s="132"/>
      <c r="N1325" s="132"/>
    </row>
    <row r="1326" spans="1:14" ht="13.15" customHeight="1" x14ac:dyDescent="0.2">
      <c r="A1326" s="193"/>
      <c r="B1326" s="132"/>
      <c r="C1326" s="132"/>
      <c r="D1326" s="132"/>
      <c r="E1326" s="132"/>
      <c r="F1326" s="132"/>
      <c r="G1326" s="132"/>
      <c r="H1326" s="132"/>
      <c r="I1326" s="132"/>
      <c r="J1326" s="132"/>
      <c r="K1326" s="132"/>
      <c r="L1326" s="132"/>
      <c r="M1326" s="132"/>
      <c r="N1326" s="132"/>
    </row>
    <row r="1327" spans="1:14" x14ac:dyDescent="0.2">
      <c r="A1327" s="193"/>
      <c r="B1327" s="132"/>
      <c r="C1327" s="132"/>
      <c r="D1327" s="132"/>
      <c r="E1327" s="132"/>
      <c r="F1327" s="132"/>
      <c r="G1327" s="132"/>
      <c r="H1327" s="132"/>
      <c r="I1327" s="132"/>
      <c r="J1327" s="132"/>
      <c r="K1327" s="132"/>
      <c r="L1327" s="132"/>
      <c r="M1327" s="132"/>
      <c r="N1327" s="132"/>
    </row>
    <row r="1328" spans="1:14" x14ac:dyDescent="0.2">
      <c r="A1328" s="193"/>
      <c r="B1328" s="132"/>
      <c r="C1328" s="132"/>
      <c r="D1328" s="132"/>
      <c r="E1328" s="132"/>
      <c r="F1328" s="132"/>
      <c r="G1328" s="132"/>
      <c r="H1328" s="132"/>
      <c r="I1328" s="132"/>
      <c r="J1328" s="132"/>
      <c r="K1328" s="132"/>
      <c r="L1328" s="132"/>
      <c r="M1328" s="132"/>
      <c r="N1328" s="132"/>
    </row>
    <row r="1329" spans="1:14" x14ac:dyDescent="0.2">
      <c r="A1329" s="193"/>
      <c r="B1329" s="132"/>
      <c r="C1329" s="132"/>
      <c r="D1329" s="132"/>
      <c r="E1329" s="132"/>
      <c r="F1329" s="132"/>
      <c r="G1329" s="132"/>
      <c r="H1329" s="132"/>
      <c r="I1329" s="132"/>
      <c r="J1329" s="132"/>
      <c r="K1329" s="132"/>
      <c r="L1329" s="132"/>
      <c r="M1329" s="132"/>
      <c r="N1329" s="132"/>
    </row>
    <row r="1330" spans="1:14" x14ac:dyDescent="0.2">
      <c r="A1330" s="193"/>
      <c r="B1330" s="132"/>
      <c r="C1330" s="132"/>
      <c r="D1330" s="132"/>
      <c r="E1330" s="132"/>
      <c r="F1330" s="132"/>
      <c r="G1330" s="132"/>
      <c r="H1330" s="132"/>
      <c r="I1330" s="132"/>
      <c r="J1330" s="132"/>
      <c r="K1330" s="132"/>
      <c r="L1330" s="132"/>
      <c r="M1330" s="132"/>
      <c r="N1330" s="132"/>
    </row>
    <row r="1331" spans="1:14" x14ac:dyDescent="0.2">
      <c r="A1331" s="193"/>
      <c r="B1331" s="132"/>
      <c r="C1331" s="132"/>
      <c r="D1331" s="132"/>
      <c r="E1331" s="132"/>
      <c r="F1331" s="132"/>
      <c r="G1331" s="132"/>
      <c r="H1331" s="132"/>
      <c r="I1331" s="132"/>
      <c r="J1331" s="132"/>
      <c r="K1331" s="132"/>
      <c r="L1331" s="132"/>
      <c r="M1331" s="132"/>
      <c r="N1331" s="132"/>
    </row>
    <row r="1332" spans="1:14" x14ac:dyDescent="0.2">
      <c r="A1332" s="193"/>
      <c r="B1332" s="132"/>
      <c r="C1332" s="132"/>
      <c r="D1332" s="132"/>
      <c r="E1332" s="132"/>
      <c r="F1332" s="132"/>
      <c r="G1332" s="132"/>
      <c r="H1332" s="132"/>
      <c r="I1332" s="132"/>
      <c r="J1332" s="132"/>
      <c r="K1332" s="132"/>
      <c r="L1332" s="132"/>
      <c r="M1332" s="132"/>
      <c r="N1332" s="132"/>
    </row>
    <row r="1333" spans="1:14" x14ac:dyDescent="0.2">
      <c r="A1333" s="193"/>
      <c r="B1333" s="132"/>
      <c r="C1333" s="132"/>
      <c r="D1333" s="132"/>
      <c r="E1333" s="132"/>
      <c r="F1333" s="132"/>
      <c r="G1333" s="132"/>
      <c r="H1333" s="132"/>
      <c r="I1333" s="132"/>
      <c r="J1333" s="132"/>
      <c r="K1333" s="132"/>
      <c r="L1333" s="132"/>
      <c r="M1333" s="132"/>
      <c r="N1333" s="132"/>
    </row>
    <row r="1334" spans="1:14" x14ac:dyDescent="0.2">
      <c r="A1334" s="193"/>
      <c r="B1334" s="132"/>
      <c r="C1334" s="132"/>
      <c r="D1334" s="132"/>
      <c r="E1334" s="132"/>
      <c r="F1334" s="132"/>
      <c r="G1334" s="132"/>
      <c r="H1334" s="132"/>
      <c r="I1334" s="132"/>
      <c r="J1334" s="132"/>
      <c r="K1334" s="132"/>
      <c r="L1334" s="132"/>
      <c r="M1334" s="132"/>
      <c r="N1334" s="132"/>
    </row>
    <row r="1335" spans="1:14" x14ac:dyDescent="0.2">
      <c r="A1335" s="193"/>
      <c r="B1335" s="132"/>
      <c r="C1335" s="132"/>
      <c r="D1335" s="132"/>
      <c r="E1335" s="132"/>
      <c r="F1335" s="132"/>
      <c r="G1335" s="132"/>
      <c r="H1335" s="132"/>
      <c r="I1335" s="132"/>
      <c r="J1335" s="132"/>
      <c r="K1335" s="132"/>
      <c r="L1335" s="132"/>
      <c r="M1335" s="132"/>
      <c r="N1335" s="132"/>
    </row>
    <row r="1336" spans="1:14" ht="13.15" customHeight="1" x14ac:dyDescent="0.2">
      <c r="A1336" s="193"/>
      <c r="B1336" s="132"/>
      <c r="C1336" s="132"/>
      <c r="D1336" s="132"/>
      <c r="E1336" s="132"/>
      <c r="F1336" s="132"/>
      <c r="G1336" s="132"/>
      <c r="H1336" s="132"/>
      <c r="I1336" s="132"/>
      <c r="J1336" s="132"/>
      <c r="K1336" s="132"/>
      <c r="L1336" s="132"/>
      <c r="M1336" s="132"/>
      <c r="N1336" s="132"/>
    </row>
    <row r="1337" spans="1:14" ht="13.15" customHeight="1" x14ac:dyDescent="0.2">
      <c r="A1337" s="193"/>
      <c r="B1337" s="132"/>
      <c r="C1337" s="132"/>
      <c r="D1337" s="132"/>
      <c r="E1337" s="132"/>
      <c r="F1337" s="132"/>
      <c r="G1337" s="132"/>
      <c r="H1337" s="132"/>
      <c r="I1337" s="132"/>
      <c r="J1337" s="132"/>
      <c r="K1337" s="132"/>
      <c r="L1337" s="132"/>
      <c r="M1337" s="132"/>
      <c r="N1337" s="132"/>
    </row>
    <row r="1338" spans="1:14" ht="13.15" customHeight="1" x14ac:dyDescent="0.2">
      <c r="A1338" s="193"/>
      <c r="B1338" s="132"/>
      <c r="C1338" s="132"/>
      <c r="D1338" s="132"/>
      <c r="E1338" s="132"/>
      <c r="F1338" s="132"/>
      <c r="G1338" s="132"/>
      <c r="H1338" s="132"/>
      <c r="I1338" s="132"/>
      <c r="J1338" s="132"/>
      <c r="K1338" s="132"/>
      <c r="L1338" s="132"/>
      <c r="M1338" s="132"/>
      <c r="N1338" s="132"/>
    </row>
    <row r="1339" spans="1:14" ht="13.15" customHeight="1" x14ac:dyDescent="0.2">
      <c r="A1339" s="193"/>
      <c r="B1339" s="132"/>
      <c r="C1339" s="132"/>
      <c r="D1339" s="132"/>
      <c r="E1339" s="132"/>
      <c r="F1339" s="132"/>
      <c r="G1339" s="132"/>
      <c r="H1339" s="132"/>
      <c r="I1339" s="132"/>
      <c r="J1339" s="132"/>
      <c r="K1339" s="132"/>
      <c r="L1339" s="132"/>
      <c r="M1339" s="132"/>
      <c r="N1339" s="132"/>
    </row>
    <row r="1340" spans="1:14" ht="13.15" customHeight="1" x14ac:dyDescent="0.2">
      <c r="A1340" s="193"/>
      <c r="B1340" s="132"/>
      <c r="C1340" s="132"/>
      <c r="D1340" s="132"/>
      <c r="E1340" s="132"/>
      <c r="F1340" s="132"/>
      <c r="G1340" s="132"/>
      <c r="H1340" s="132"/>
      <c r="I1340" s="132"/>
      <c r="J1340" s="132"/>
      <c r="K1340" s="132"/>
      <c r="L1340" s="132"/>
      <c r="M1340" s="132"/>
      <c r="N1340" s="132"/>
    </row>
    <row r="1341" spans="1:14" x14ac:dyDescent="0.2">
      <c r="A1341" s="193"/>
      <c r="B1341" s="132"/>
      <c r="C1341" s="132"/>
      <c r="D1341" s="132"/>
      <c r="E1341" s="132"/>
      <c r="F1341" s="132"/>
      <c r="G1341" s="132"/>
      <c r="H1341" s="132"/>
      <c r="I1341" s="132"/>
      <c r="J1341" s="132"/>
      <c r="K1341" s="132"/>
      <c r="L1341" s="132"/>
      <c r="M1341" s="132"/>
      <c r="N1341" s="132"/>
    </row>
    <row r="1342" spans="1:14" ht="13.15" customHeight="1" x14ac:dyDescent="0.2">
      <c r="A1342" s="193"/>
      <c r="B1342" s="132"/>
      <c r="C1342" s="132"/>
      <c r="D1342" s="132"/>
      <c r="E1342" s="132"/>
      <c r="F1342" s="132"/>
      <c r="G1342" s="132"/>
      <c r="H1342" s="132"/>
      <c r="I1342" s="132"/>
      <c r="J1342" s="132"/>
      <c r="K1342" s="132"/>
      <c r="L1342" s="132"/>
      <c r="M1342" s="132"/>
      <c r="N1342" s="132"/>
    </row>
    <row r="1343" spans="1:14" ht="13.15" customHeight="1" x14ac:dyDescent="0.2">
      <c r="A1343" s="193"/>
      <c r="B1343" s="132"/>
      <c r="C1343" s="132"/>
      <c r="D1343" s="132"/>
      <c r="E1343" s="132"/>
      <c r="F1343" s="132"/>
      <c r="G1343" s="132"/>
      <c r="H1343" s="132"/>
      <c r="I1343" s="132"/>
      <c r="J1343" s="132"/>
      <c r="K1343" s="132"/>
      <c r="L1343" s="132"/>
      <c r="M1343" s="132"/>
      <c r="N1343" s="132"/>
    </row>
    <row r="1344" spans="1:14" ht="13.15" customHeight="1" x14ac:dyDescent="0.2">
      <c r="A1344" s="193"/>
      <c r="B1344" s="132"/>
      <c r="C1344" s="132"/>
      <c r="D1344" s="132"/>
      <c r="E1344" s="132"/>
      <c r="F1344" s="132"/>
      <c r="G1344" s="132"/>
      <c r="H1344" s="132"/>
      <c r="I1344" s="132"/>
      <c r="J1344" s="132"/>
      <c r="K1344" s="132"/>
      <c r="L1344" s="132"/>
      <c r="M1344" s="132"/>
      <c r="N1344" s="132"/>
    </row>
    <row r="1345" spans="1:14" ht="13.15" customHeight="1" x14ac:dyDescent="0.2">
      <c r="A1345" s="193"/>
      <c r="B1345" s="132"/>
      <c r="C1345" s="132"/>
      <c r="D1345" s="132"/>
      <c r="E1345" s="132"/>
      <c r="F1345" s="132"/>
      <c r="G1345" s="132"/>
      <c r="H1345" s="132"/>
      <c r="I1345" s="132"/>
      <c r="J1345" s="132"/>
      <c r="K1345" s="132"/>
      <c r="L1345" s="132"/>
      <c r="M1345" s="132"/>
      <c r="N1345" s="132"/>
    </row>
    <row r="1346" spans="1:14" ht="13.15" customHeight="1" x14ac:dyDescent="0.2">
      <c r="A1346" s="193"/>
      <c r="B1346" s="132"/>
      <c r="C1346" s="132"/>
      <c r="D1346" s="132"/>
      <c r="E1346" s="132"/>
      <c r="F1346" s="132"/>
      <c r="G1346" s="132"/>
      <c r="H1346" s="132"/>
      <c r="I1346" s="132"/>
      <c r="J1346" s="132"/>
      <c r="K1346" s="132"/>
      <c r="L1346" s="132"/>
      <c r="M1346" s="132"/>
      <c r="N1346" s="132"/>
    </row>
    <row r="1347" spans="1:14" ht="13.15" customHeight="1" x14ac:dyDescent="0.2">
      <c r="A1347" s="193"/>
      <c r="B1347" s="132"/>
      <c r="C1347" s="132"/>
      <c r="D1347" s="132"/>
      <c r="E1347" s="132"/>
      <c r="F1347" s="132"/>
      <c r="G1347" s="132"/>
      <c r="H1347" s="132"/>
      <c r="I1347" s="132"/>
      <c r="J1347" s="132"/>
      <c r="K1347" s="132"/>
      <c r="L1347" s="132"/>
      <c r="M1347" s="132"/>
      <c r="N1347" s="132"/>
    </row>
    <row r="1348" spans="1:14" ht="13.15" customHeight="1" x14ac:dyDescent="0.2">
      <c r="A1348" s="193"/>
      <c r="B1348" s="132"/>
      <c r="C1348" s="132"/>
      <c r="D1348" s="132"/>
      <c r="E1348" s="132"/>
      <c r="F1348" s="132"/>
      <c r="G1348" s="132"/>
      <c r="H1348" s="132"/>
      <c r="I1348" s="132"/>
      <c r="J1348" s="132"/>
      <c r="K1348" s="132"/>
      <c r="L1348" s="132"/>
      <c r="M1348" s="132"/>
      <c r="N1348" s="132"/>
    </row>
    <row r="1349" spans="1:14" ht="13.15" customHeight="1" x14ac:dyDescent="0.2">
      <c r="A1349" s="193"/>
      <c r="B1349" s="132"/>
      <c r="C1349" s="132"/>
      <c r="D1349" s="132"/>
      <c r="E1349" s="132"/>
      <c r="F1349" s="132"/>
      <c r="G1349" s="132"/>
      <c r="H1349" s="132"/>
      <c r="I1349" s="132"/>
      <c r="J1349" s="132"/>
      <c r="K1349" s="132"/>
      <c r="L1349" s="132"/>
      <c r="M1349" s="132"/>
      <c r="N1349" s="132"/>
    </row>
    <row r="1350" spans="1:14" ht="13.15" customHeight="1" x14ac:dyDescent="0.2">
      <c r="A1350" s="193"/>
      <c r="B1350" s="132"/>
      <c r="C1350" s="132"/>
      <c r="D1350" s="132"/>
      <c r="E1350" s="132"/>
      <c r="F1350" s="132"/>
      <c r="G1350" s="132"/>
      <c r="H1350" s="132"/>
      <c r="I1350" s="132"/>
      <c r="J1350" s="132"/>
      <c r="K1350" s="132"/>
      <c r="L1350" s="132"/>
      <c r="M1350" s="132"/>
      <c r="N1350" s="132"/>
    </row>
    <row r="1351" spans="1:14" ht="13.15" customHeight="1" x14ac:dyDescent="0.2">
      <c r="A1351" s="193"/>
      <c r="B1351" s="132"/>
      <c r="C1351" s="132"/>
      <c r="D1351" s="132"/>
      <c r="E1351" s="132"/>
      <c r="F1351" s="132"/>
      <c r="G1351" s="132"/>
      <c r="H1351" s="132"/>
      <c r="I1351" s="132"/>
      <c r="J1351" s="132"/>
      <c r="K1351" s="132"/>
      <c r="L1351" s="132"/>
      <c r="M1351" s="132"/>
      <c r="N1351" s="132"/>
    </row>
    <row r="1352" spans="1:14" ht="13.15" customHeight="1" x14ac:dyDescent="0.2">
      <c r="A1352" s="193"/>
      <c r="B1352" s="132"/>
      <c r="C1352" s="132"/>
      <c r="D1352" s="132"/>
      <c r="E1352" s="132"/>
      <c r="F1352" s="132"/>
      <c r="G1352" s="132"/>
      <c r="H1352" s="132"/>
      <c r="I1352" s="132"/>
      <c r="J1352" s="132"/>
      <c r="K1352" s="132"/>
      <c r="L1352" s="132"/>
      <c r="M1352" s="132"/>
      <c r="N1352" s="132"/>
    </row>
    <row r="1353" spans="1:14" ht="13.15" customHeight="1" x14ac:dyDescent="0.2">
      <c r="A1353" s="193"/>
      <c r="B1353" s="132"/>
      <c r="C1353" s="132"/>
      <c r="D1353" s="132"/>
      <c r="E1353" s="132"/>
      <c r="F1353" s="132"/>
      <c r="G1353" s="132"/>
      <c r="H1353" s="132"/>
      <c r="I1353" s="132"/>
      <c r="J1353" s="132"/>
      <c r="K1353" s="132"/>
      <c r="L1353" s="132"/>
      <c r="M1353" s="132"/>
      <c r="N1353" s="132"/>
    </row>
    <row r="1354" spans="1:14" ht="13.15" customHeight="1" x14ac:dyDescent="0.2">
      <c r="A1354" s="193"/>
      <c r="B1354" s="132"/>
      <c r="C1354" s="132"/>
      <c r="D1354" s="132"/>
      <c r="E1354" s="132"/>
      <c r="F1354" s="132"/>
      <c r="G1354" s="132"/>
      <c r="H1354" s="132"/>
      <c r="I1354" s="132"/>
      <c r="J1354" s="132"/>
      <c r="K1354" s="132"/>
      <c r="L1354" s="132"/>
      <c r="M1354" s="132"/>
      <c r="N1354" s="132"/>
    </row>
    <row r="1355" spans="1:14" ht="13.15" customHeight="1" x14ac:dyDescent="0.2">
      <c r="A1355" s="193"/>
      <c r="B1355" s="132"/>
      <c r="C1355" s="132"/>
      <c r="D1355" s="132"/>
      <c r="E1355" s="132"/>
      <c r="F1355" s="132"/>
      <c r="G1355" s="132"/>
      <c r="H1355" s="132"/>
      <c r="I1355" s="132"/>
      <c r="J1355" s="132"/>
      <c r="K1355" s="132"/>
      <c r="L1355" s="132"/>
      <c r="M1355" s="132"/>
      <c r="N1355" s="132"/>
    </row>
    <row r="1356" spans="1:14" ht="13.15" customHeight="1" x14ac:dyDescent="0.2">
      <c r="A1356" s="193"/>
      <c r="B1356" s="132"/>
      <c r="C1356" s="132"/>
      <c r="D1356" s="132"/>
      <c r="E1356" s="132"/>
      <c r="F1356" s="132"/>
      <c r="G1356" s="132"/>
      <c r="H1356" s="132"/>
      <c r="I1356" s="132"/>
      <c r="J1356" s="132"/>
      <c r="K1356" s="132"/>
      <c r="L1356" s="132"/>
      <c r="M1356" s="132"/>
      <c r="N1356" s="132"/>
    </row>
    <row r="1357" spans="1:14" ht="13.15" customHeight="1" x14ac:dyDescent="0.2">
      <c r="A1357" s="193"/>
      <c r="B1357" s="132"/>
      <c r="C1357" s="132"/>
      <c r="D1357" s="132"/>
      <c r="E1357" s="132"/>
      <c r="F1357" s="132"/>
      <c r="G1357" s="132"/>
      <c r="H1357" s="132"/>
      <c r="I1357" s="132"/>
      <c r="J1357" s="132"/>
      <c r="K1357" s="132"/>
      <c r="L1357" s="132"/>
      <c r="M1357" s="132"/>
      <c r="N1357" s="132"/>
    </row>
    <row r="1358" spans="1:14" ht="13.15" customHeight="1" x14ac:dyDescent="0.2">
      <c r="A1358" s="193"/>
      <c r="B1358" s="132"/>
      <c r="C1358" s="132"/>
      <c r="D1358" s="132"/>
      <c r="E1358" s="132"/>
      <c r="F1358" s="132"/>
      <c r="G1358" s="132"/>
      <c r="H1358" s="132"/>
      <c r="I1358" s="132"/>
      <c r="J1358" s="132"/>
      <c r="K1358" s="132"/>
      <c r="L1358" s="132"/>
      <c r="M1358" s="132"/>
      <c r="N1358" s="132"/>
    </row>
    <row r="1359" spans="1:14" ht="13.15" customHeight="1" x14ac:dyDescent="0.2">
      <c r="A1359" s="193"/>
      <c r="B1359" s="132"/>
      <c r="C1359" s="132"/>
      <c r="D1359" s="132"/>
      <c r="E1359" s="132"/>
      <c r="F1359" s="132"/>
      <c r="G1359" s="132"/>
      <c r="H1359" s="132"/>
      <c r="I1359" s="132"/>
      <c r="J1359" s="132"/>
      <c r="K1359" s="132"/>
      <c r="L1359" s="132"/>
      <c r="M1359" s="132"/>
      <c r="N1359" s="132"/>
    </row>
    <row r="1360" spans="1:14" ht="13.15" customHeight="1" x14ac:dyDescent="0.2">
      <c r="A1360" s="193"/>
      <c r="B1360" s="132"/>
      <c r="C1360" s="132"/>
      <c r="D1360" s="132"/>
      <c r="E1360" s="132"/>
      <c r="F1360" s="132"/>
      <c r="G1360" s="132"/>
      <c r="H1360" s="132"/>
      <c r="I1360" s="132"/>
      <c r="J1360" s="132"/>
      <c r="K1360" s="132"/>
      <c r="L1360" s="132"/>
      <c r="M1360" s="132"/>
      <c r="N1360" s="132"/>
    </row>
    <row r="1361" spans="1:14" ht="13.15" customHeight="1" x14ac:dyDescent="0.2">
      <c r="A1361" s="193"/>
      <c r="B1361" s="132"/>
      <c r="C1361" s="132"/>
      <c r="D1361" s="132"/>
      <c r="E1361" s="132"/>
      <c r="F1361" s="132"/>
      <c r="G1361" s="132"/>
      <c r="H1361" s="132"/>
      <c r="I1361" s="132"/>
      <c r="J1361" s="132"/>
      <c r="K1361" s="132"/>
      <c r="L1361" s="132"/>
      <c r="M1361" s="132"/>
      <c r="N1361" s="132"/>
    </row>
    <row r="1362" spans="1:14" ht="13.15" customHeight="1" x14ac:dyDescent="0.2">
      <c r="A1362" s="193"/>
      <c r="B1362" s="132"/>
      <c r="C1362" s="132"/>
      <c r="D1362" s="132"/>
      <c r="E1362" s="132"/>
      <c r="F1362" s="132"/>
      <c r="G1362" s="132"/>
      <c r="H1362" s="132"/>
      <c r="I1362" s="132"/>
      <c r="J1362" s="132"/>
      <c r="K1362" s="132"/>
      <c r="L1362" s="132"/>
      <c r="M1362" s="132"/>
      <c r="N1362" s="132"/>
    </row>
    <row r="1363" spans="1:14" ht="13.15" customHeight="1" x14ac:dyDescent="0.2">
      <c r="A1363" s="193"/>
      <c r="B1363" s="132"/>
      <c r="C1363" s="132"/>
      <c r="D1363" s="132"/>
      <c r="E1363" s="132"/>
      <c r="F1363" s="132"/>
      <c r="G1363" s="132"/>
      <c r="H1363" s="132"/>
      <c r="I1363" s="132"/>
      <c r="J1363" s="132"/>
      <c r="K1363" s="132"/>
      <c r="L1363" s="132"/>
      <c r="M1363" s="132"/>
      <c r="N1363" s="132"/>
    </row>
    <row r="1364" spans="1:14" ht="13.15" customHeight="1" x14ac:dyDescent="0.2">
      <c r="A1364" s="193"/>
      <c r="B1364" s="132"/>
      <c r="C1364" s="132"/>
      <c r="D1364" s="132"/>
      <c r="E1364" s="132"/>
      <c r="F1364" s="132"/>
      <c r="G1364" s="132"/>
      <c r="H1364" s="132"/>
      <c r="I1364" s="132"/>
      <c r="J1364" s="132"/>
      <c r="K1364" s="132"/>
      <c r="L1364" s="132"/>
      <c r="M1364" s="132"/>
      <c r="N1364" s="132"/>
    </row>
    <row r="1365" spans="1:14" ht="13.15" customHeight="1" x14ac:dyDescent="0.2">
      <c r="A1365" s="193"/>
      <c r="B1365" s="132"/>
      <c r="C1365" s="132"/>
      <c r="D1365" s="132"/>
      <c r="E1365" s="132"/>
      <c r="F1365" s="132"/>
      <c r="G1365" s="132"/>
      <c r="H1365" s="132"/>
      <c r="I1365" s="132"/>
      <c r="J1365" s="132"/>
      <c r="K1365" s="132"/>
      <c r="L1365" s="132"/>
      <c r="M1365" s="132"/>
      <c r="N1365" s="132"/>
    </row>
    <row r="1366" spans="1:14" ht="13.15" customHeight="1" x14ac:dyDescent="0.2">
      <c r="A1366" s="193"/>
      <c r="B1366" s="132"/>
      <c r="C1366" s="132"/>
      <c r="D1366" s="132"/>
      <c r="E1366" s="132"/>
      <c r="F1366" s="132"/>
      <c r="G1366" s="132"/>
      <c r="H1366" s="132"/>
      <c r="I1366" s="132"/>
      <c r="J1366" s="132"/>
      <c r="K1366" s="132"/>
      <c r="L1366" s="132"/>
      <c r="M1366" s="132"/>
      <c r="N1366" s="132"/>
    </row>
    <row r="1367" spans="1:14" ht="13.15" customHeight="1" x14ac:dyDescent="0.2">
      <c r="A1367" s="193"/>
      <c r="B1367" s="132"/>
      <c r="C1367" s="132"/>
      <c r="D1367" s="132"/>
      <c r="E1367" s="132"/>
      <c r="F1367" s="132"/>
      <c r="G1367" s="132"/>
      <c r="H1367" s="132"/>
      <c r="I1367" s="132"/>
      <c r="J1367" s="132"/>
      <c r="K1367" s="132"/>
      <c r="L1367" s="132"/>
      <c r="M1367" s="132"/>
      <c r="N1367" s="132"/>
    </row>
    <row r="1368" spans="1:14" ht="13.15" customHeight="1" x14ac:dyDescent="0.2">
      <c r="A1368" s="193"/>
      <c r="B1368" s="132"/>
      <c r="C1368" s="132"/>
      <c r="D1368" s="132"/>
      <c r="E1368" s="132"/>
      <c r="F1368" s="132"/>
      <c r="G1368" s="132"/>
      <c r="H1368" s="132"/>
      <c r="I1368" s="132"/>
      <c r="J1368" s="132"/>
      <c r="K1368" s="132"/>
      <c r="L1368" s="132"/>
      <c r="M1368" s="132"/>
      <c r="N1368" s="132"/>
    </row>
    <row r="1369" spans="1:14" ht="13.15" customHeight="1" x14ac:dyDescent="0.2">
      <c r="A1369" s="193"/>
      <c r="B1369" s="132"/>
      <c r="C1369" s="132"/>
      <c r="D1369" s="132"/>
      <c r="E1369" s="132"/>
      <c r="F1369" s="132"/>
      <c r="G1369" s="132"/>
      <c r="H1369" s="132"/>
      <c r="I1369" s="132"/>
      <c r="J1369" s="132"/>
      <c r="K1369" s="132"/>
      <c r="L1369" s="132"/>
      <c r="M1369" s="132"/>
      <c r="N1369" s="132"/>
    </row>
    <row r="1370" spans="1:14" ht="13.15" customHeight="1" x14ac:dyDescent="0.2">
      <c r="A1370" s="193"/>
      <c r="B1370" s="132"/>
      <c r="C1370" s="132"/>
      <c r="D1370" s="132"/>
      <c r="E1370" s="132"/>
      <c r="F1370" s="132"/>
      <c r="G1370" s="132"/>
      <c r="H1370" s="132"/>
      <c r="I1370" s="132"/>
      <c r="J1370" s="132"/>
      <c r="K1370" s="132"/>
      <c r="L1370" s="132"/>
      <c r="M1370" s="132"/>
      <c r="N1370" s="132"/>
    </row>
    <row r="1371" spans="1:14" ht="13.15" customHeight="1" x14ac:dyDescent="0.2">
      <c r="A1371" s="193"/>
      <c r="B1371" s="132"/>
      <c r="C1371" s="132"/>
      <c r="D1371" s="132"/>
      <c r="E1371" s="132"/>
      <c r="F1371" s="132"/>
      <c r="G1371" s="132"/>
      <c r="H1371" s="132"/>
      <c r="I1371" s="132"/>
      <c r="J1371" s="132"/>
      <c r="K1371" s="132"/>
      <c r="L1371" s="132"/>
      <c r="M1371" s="132"/>
      <c r="N1371" s="132"/>
    </row>
    <row r="1372" spans="1:14" ht="13.15" customHeight="1" x14ac:dyDescent="0.2">
      <c r="A1372" s="193"/>
      <c r="B1372" s="132"/>
      <c r="C1372" s="132"/>
      <c r="D1372" s="132"/>
      <c r="E1372" s="132"/>
      <c r="F1372" s="132"/>
      <c r="G1372" s="132"/>
      <c r="H1372" s="132"/>
      <c r="I1372" s="132"/>
      <c r="J1372" s="132"/>
      <c r="K1372" s="132"/>
      <c r="L1372" s="132"/>
      <c r="M1372" s="132"/>
      <c r="N1372" s="132"/>
    </row>
    <row r="1373" spans="1:14" ht="13.15" customHeight="1" x14ac:dyDescent="0.2">
      <c r="A1373" s="193"/>
      <c r="B1373" s="132"/>
      <c r="C1373" s="132"/>
      <c r="D1373" s="132"/>
      <c r="E1373" s="132"/>
      <c r="F1373" s="132"/>
      <c r="G1373" s="132"/>
      <c r="H1373" s="132"/>
      <c r="I1373" s="132"/>
      <c r="J1373" s="132"/>
      <c r="K1373" s="132"/>
      <c r="L1373" s="132"/>
      <c r="M1373" s="132"/>
      <c r="N1373" s="132"/>
    </row>
    <row r="1374" spans="1:14" ht="13.15" customHeight="1" x14ac:dyDescent="0.2">
      <c r="A1374" s="193"/>
      <c r="B1374" s="132"/>
      <c r="C1374" s="132"/>
      <c r="D1374" s="132"/>
      <c r="E1374" s="132"/>
      <c r="F1374" s="132"/>
      <c r="G1374" s="132"/>
      <c r="H1374" s="132"/>
      <c r="I1374" s="132"/>
      <c r="J1374" s="132"/>
      <c r="K1374" s="132"/>
      <c r="L1374" s="132"/>
      <c r="M1374" s="132"/>
      <c r="N1374" s="132"/>
    </row>
    <row r="1375" spans="1:14" ht="13.15" customHeight="1" x14ac:dyDescent="0.2">
      <c r="A1375" s="193"/>
      <c r="B1375" s="132"/>
      <c r="C1375" s="132"/>
      <c r="D1375" s="132"/>
      <c r="E1375" s="132"/>
      <c r="F1375" s="132"/>
      <c r="G1375" s="132"/>
      <c r="H1375" s="132"/>
      <c r="I1375" s="132"/>
      <c r="J1375" s="132"/>
      <c r="K1375" s="132"/>
      <c r="L1375" s="132"/>
      <c r="M1375" s="132"/>
      <c r="N1375" s="132"/>
    </row>
    <row r="1376" spans="1:14" ht="13.15" customHeight="1" x14ac:dyDescent="0.2">
      <c r="A1376" s="193"/>
      <c r="B1376" s="132"/>
      <c r="C1376" s="132"/>
      <c r="D1376" s="132"/>
      <c r="E1376" s="132"/>
      <c r="F1376" s="132"/>
      <c r="G1376" s="132"/>
      <c r="H1376" s="132"/>
      <c r="I1376" s="132"/>
      <c r="J1376" s="132"/>
      <c r="K1376" s="132"/>
      <c r="L1376" s="132"/>
      <c r="M1376" s="132"/>
      <c r="N1376" s="132"/>
    </row>
    <row r="1377" spans="1:14" ht="13.15" customHeight="1" x14ac:dyDescent="0.2">
      <c r="A1377" s="193"/>
      <c r="B1377" s="132"/>
      <c r="C1377" s="132"/>
      <c r="D1377" s="132"/>
      <c r="E1377" s="132"/>
      <c r="F1377" s="132"/>
      <c r="G1377" s="132"/>
      <c r="H1377" s="132"/>
      <c r="I1377" s="132"/>
      <c r="J1377" s="132"/>
      <c r="K1377" s="132"/>
      <c r="L1377" s="132"/>
      <c r="M1377" s="132"/>
      <c r="N1377" s="132"/>
    </row>
    <row r="1378" spans="1:14" ht="13.15" customHeight="1" x14ac:dyDescent="0.2">
      <c r="A1378" s="193"/>
      <c r="B1378" s="132"/>
      <c r="C1378" s="132"/>
      <c r="D1378" s="132"/>
      <c r="E1378" s="132"/>
      <c r="F1378" s="132"/>
      <c r="G1378" s="132"/>
      <c r="H1378" s="132"/>
      <c r="I1378" s="132"/>
      <c r="J1378" s="132"/>
      <c r="K1378" s="132"/>
      <c r="L1378" s="132"/>
      <c r="M1378" s="132"/>
      <c r="N1378" s="132"/>
    </row>
    <row r="1379" spans="1:14" ht="13.15" customHeight="1" x14ac:dyDescent="0.2">
      <c r="A1379" s="193"/>
      <c r="B1379" s="132"/>
      <c r="C1379" s="132"/>
      <c r="D1379" s="132"/>
      <c r="E1379" s="132"/>
      <c r="F1379" s="132"/>
      <c r="G1379" s="132"/>
      <c r="H1379" s="132"/>
      <c r="I1379" s="132"/>
      <c r="J1379" s="132"/>
      <c r="K1379" s="132"/>
      <c r="L1379" s="132"/>
      <c r="M1379" s="132"/>
      <c r="N1379" s="132"/>
    </row>
    <row r="1380" spans="1:14" ht="13.15" customHeight="1" x14ac:dyDescent="0.2">
      <c r="A1380" s="193"/>
      <c r="B1380" s="132"/>
      <c r="C1380" s="132"/>
      <c r="D1380" s="132"/>
      <c r="E1380" s="132"/>
      <c r="F1380" s="132"/>
      <c r="G1380" s="132"/>
      <c r="H1380" s="132"/>
      <c r="I1380" s="132"/>
      <c r="J1380" s="132"/>
      <c r="K1380" s="132"/>
      <c r="L1380" s="132"/>
      <c r="M1380" s="132"/>
      <c r="N1380" s="132"/>
    </row>
    <row r="1381" spans="1:14" ht="13.15" customHeight="1" x14ac:dyDescent="0.2">
      <c r="A1381" s="193"/>
      <c r="B1381" s="132"/>
      <c r="C1381" s="132"/>
      <c r="D1381" s="132"/>
      <c r="E1381" s="132"/>
      <c r="F1381" s="132"/>
      <c r="G1381" s="132"/>
      <c r="H1381" s="132"/>
      <c r="I1381" s="132"/>
      <c r="J1381" s="132"/>
      <c r="K1381" s="132"/>
      <c r="L1381" s="132"/>
      <c r="M1381" s="132"/>
      <c r="N1381" s="132"/>
    </row>
    <row r="1382" spans="1:14" ht="13.15" customHeight="1" x14ac:dyDescent="0.2">
      <c r="A1382" s="193"/>
      <c r="B1382" s="132"/>
      <c r="C1382" s="132"/>
      <c r="D1382" s="132"/>
      <c r="E1382" s="132"/>
      <c r="F1382" s="132"/>
      <c r="G1382" s="132"/>
      <c r="H1382" s="132"/>
      <c r="I1382" s="132"/>
      <c r="J1382" s="132"/>
      <c r="K1382" s="132"/>
      <c r="L1382" s="132"/>
      <c r="M1382" s="132"/>
      <c r="N1382" s="132"/>
    </row>
    <row r="1383" spans="1:14" ht="13.15" customHeight="1" x14ac:dyDescent="0.2">
      <c r="A1383" s="193"/>
      <c r="B1383" s="132"/>
      <c r="C1383" s="132"/>
      <c r="D1383" s="132"/>
      <c r="E1383" s="132"/>
      <c r="F1383" s="132"/>
      <c r="G1383" s="132"/>
      <c r="H1383" s="132"/>
      <c r="I1383" s="132"/>
      <c r="J1383" s="132"/>
      <c r="K1383" s="132"/>
      <c r="L1383" s="132"/>
      <c r="M1383" s="132"/>
      <c r="N1383" s="132"/>
    </row>
    <row r="1384" spans="1:14" ht="13.15" customHeight="1" x14ac:dyDescent="0.2">
      <c r="A1384" s="193"/>
      <c r="B1384" s="132"/>
      <c r="C1384" s="132"/>
      <c r="D1384" s="132"/>
      <c r="E1384" s="132"/>
      <c r="F1384" s="132"/>
      <c r="G1384" s="132"/>
      <c r="H1384" s="132"/>
      <c r="I1384" s="132"/>
      <c r="J1384" s="132"/>
      <c r="K1384" s="132"/>
      <c r="L1384" s="132"/>
      <c r="M1384" s="132"/>
      <c r="N1384" s="132"/>
    </row>
    <row r="1385" spans="1:14" ht="13.15" customHeight="1" x14ac:dyDescent="0.2">
      <c r="A1385" s="193"/>
      <c r="B1385" s="132"/>
      <c r="C1385" s="132"/>
      <c r="D1385" s="132"/>
      <c r="E1385" s="132"/>
      <c r="F1385" s="132"/>
      <c r="G1385" s="132"/>
      <c r="H1385" s="132"/>
      <c r="I1385" s="132"/>
      <c r="J1385" s="132"/>
      <c r="K1385" s="132"/>
      <c r="L1385" s="132"/>
      <c r="M1385" s="132"/>
      <c r="N1385" s="132"/>
    </row>
    <row r="1386" spans="1:14" ht="13.15" customHeight="1" x14ac:dyDescent="0.2">
      <c r="A1386" s="193"/>
      <c r="B1386" s="132"/>
      <c r="C1386" s="132"/>
      <c r="D1386" s="132"/>
      <c r="E1386" s="132"/>
      <c r="F1386" s="132"/>
      <c r="G1386" s="132"/>
      <c r="H1386" s="132"/>
      <c r="I1386" s="132"/>
      <c r="J1386" s="132"/>
      <c r="K1386" s="132"/>
      <c r="L1386" s="132"/>
      <c r="M1386" s="132"/>
      <c r="N1386" s="132"/>
    </row>
    <row r="1387" spans="1:14" ht="13.15" customHeight="1" x14ac:dyDescent="0.2">
      <c r="A1387" s="193"/>
      <c r="B1387" s="132"/>
      <c r="C1387" s="132"/>
      <c r="D1387" s="132"/>
      <c r="E1387" s="132"/>
      <c r="F1387" s="132"/>
      <c r="G1387" s="132"/>
      <c r="H1387" s="132"/>
      <c r="I1387" s="132"/>
      <c r="J1387" s="132"/>
      <c r="K1387" s="132"/>
      <c r="L1387" s="132"/>
      <c r="M1387" s="132"/>
      <c r="N1387" s="132"/>
    </row>
    <row r="1388" spans="1:14" ht="13.15" customHeight="1" x14ac:dyDescent="0.2">
      <c r="A1388" s="193"/>
      <c r="B1388" s="132"/>
      <c r="C1388" s="132"/>
      <c r="D1388" s="132"/>
      <c r="E1388" s="132"/>
      <c r="F1388" s="132"/>
      <c r="G1388" s="132"/>
      <c r="H1388" s="132"/>
      <c r="I1388" s="132"/>
      <c r="J1388" s="132"/>
      <c r="K1388" s="132"/>
      <c r="L1388" s="132"/>
      <c r="M1388" s="132"/>
      <c r="N1388" s="132"/>
    </row>
    <row r="1389" spans="1:14" ht="13.15" customHeight="1" x14ac:dyDescent="0.2">
      <c r="A1389" s="193"/>
      <c r="B1389" s="132"/>
      <c r="C1389" s="132"/>
      <c r="D1389" s="132"/>
      <c r="E1389" s="132"/>
      <c r="F1389" s="132"/>
      <c r="G1389" s="132"/>
      <c r="H1389" s="132"/>
      <c r="I1389" s="132"/>
      <c r="J1389" s="132"/>
      <c r="K1389" s="132"/>
      <c r="L1389" s="132"/>
      <c r="M1389" s="132"/>
      <c r="N1389" s="132"/>
    </row>
    <row r="1390" spans="1:14" ht="13.15" customHeight="1" x14ac:dyDescent="0.2">
      <c r="A1390" s="193"/>
      <c r="B1390" s="132"/>
      <c r="C1390" s="132"/>
      <c r="D1390" s="132"/>
      <c r="E1390" s="132"/>
      <c r="F1390" s="132"/>
      <c r="G1390" s="132"/>
      <c r="H1390" s="132"/>
      <c r="I1390" s="132"/>
      <c r="J1390" s="132"/>
      <c r="K1390" s="132"/>
      <c r="L1390" s="132"/>
      <c r="M1390" s="132"/>
      <c r="N1390" s="132"/>
    </row>
    <row r="1391" spans="1:14" ht="13.15" customHeight="1" x14ac:dyDescent="0.2">
      <c r="A1391" s="193"/>
      <c r="B1391" s="132"/>
      <c r="C1391" s="132"/>
      <c r="D1391" s="132"/>
      <c r="E1391" s="132"/>
      <c r="F1391" s="132"/>
      <c r="G1391" s="132"/>
      <c r="H1391" s="132"/>
      <c r="I1391" s="132"/>
      <c r="J1391" s="132"/>
      <c r="K1391" s="132"/>
      <c r="L1391" s="132"/>
      <c r="M1391" s="132"/>
      <c r="N1391" s="132"/>
    </row>
    <row r="1392" spans="1:14" ht="13.15" customHeight="1" x14ac:dyDescent="0.2">
      <c r="A1392" s="193"/>
      <c r="B1392" s="132"/>
      <c r="C1392" s="132"/>
      <c r="D1392" s="132"/>
      <c r="E1392" s="132"/>
      <c r="F1392" s="132"/>
      <c r="G1392" s="132"/>
      <c r="H1392" s="132"/>
      <c r="I1392" s="132"/>
      <c r="J1392" s="132"/>
      <c r="K1392" s="132"/>
      <c r="L1392" s="132"/>
      <c r="M1392" s="132"/>
      <c r="N1392" s="132"/>
    </row>
    <row r="1393" spans="1:14" ht="13.15" customHeight="1" x14ac:dyDescent="0.2">
      <c r="A1393" s="193"/>
      <c r="B1393" s="132"/>
      <c r="C1393" s="132"/>
      <c r="D1393" s="132"/>
      <c r="E1393" s="132"/>
      <c r="F1393" s="132"/>
      <c r="G1393" s="132"/>
      <c r="H1393" s="132"/>
      <c r="I1393" s="132"/>
      <c r="J1393" s="132"/>
      <c r="K1393" s="132"/>
      <c r="L1393" s="132"/>
      <c r="M1393" s="132"/>
      <c r="N1393" s="132"/>
    </row>
    <row r="1394" spans="1:14" ht="13.15" customHeight="1" x14ac:dyDescent="0.2">
      <c r="A1394" s="193"/>
      <c r="B1394" s="132"/>
      <c r="C1394" s="132"/>
      <c r="D1394" s="132"/>
      <c r="E1394" s="132"/>
      <c r="F1394" s="132"/>
      <c r="G1394" s="132"/>
      <c r="H1394" s="132"/>
      <c r="I1394" s="132"/>
      <c r="J1394" s="132"/>
      <c r="K1394" s="132"/>
      <c r="L1394" s="132"/>
      <c r="M1394" s="132"/>
      <c r="N1394" s="132"/>
    </row>
    <row r="1395" spans="1:14" ht="13.15" customHeight="1" x14ac:dyDescent="0.2">
      <c r="A1395" s="193"/>
      <c r="B1395" s="132"/>
      <c r="C1395" s="132"/>
      <c r="D1395" s="132"/>
      <c r="E1395" s="132"/>
      <c r="F1395" s="132"/>
      <c r="G1395" s="132"/>
      <c r="H1395" s="132"/>
      <c r="I1395" s="132"/>
      <c r="J1395" s="132"/>
      <c r="K1395" s="132"/>
      <c r="L1395" s="132"/>
      <c r="M1395" s="132"/>
      <c r="N1395" s="132"/>
    </row>
    <row r="1396" spans="1:14" ht="13.15" customHeight="1" x14ac:dyDescent="0.2">
      <c r="A1396" s="193"/>
      <c r="B1396" s="132"/>
      <c r="C1396" s="132"/>
      <c r="D1396" s="132"/>
      <c r="E1396" s="132"/>
      <c r="F1396" s="132"/>
      <c r="G1396" s="132"/>
      <c r="H1396" s="132"/>
      <c r="I1396" s="132"/>
      <c r="J1396" s="132"/>
      <c r="K1396" s="132"/>
      <c r="L1396" s="132"/>
      <c r="M1396" s="132"/>
      <c r="N1396" s="132"/>
    </row>
    <row r="1397" spans="1:14" ht="13.15" customHeight="1" x14ac:dyDescent="0.2">
      <c r="A1397" s="193"/>
      <c r="B1397" s="132"/>
      <c r="C1397" s="132"/>
      <c r="D1397" s="132"/>
      <c r="E1397" s="132"/>
      <c r="F1397" s="132"/>
      <c r="G1397" s="132"/>
      <c r="H1397" s="132"/>
      <c r="I1397" s="132"/>
      <c r="J1397" s="132"/>
      <c r="K1397" s="132"/>
      <c r="L1397" s="132"/>
      <c r="M1397" s="132"/>
      <c r="N1397" s="132"/>
    </row>
    <row r="1398" spans="1:14" ht="13.15" customHeight="1" x14ac:dyDescent="0.2">
      <c r="A1398" s="193"/>
      <c r="B1398" s="132"/>
      <c r="C1398" s="132"/>
      <c r="D1398" s="132"/>
      <c r="E1398" s="132"/>
      <c r="F1398" s="132"/>
      <c r="G1398" s="132"/>
      <c r="H1398" s="132"/>
      <c r="I1398" s="132"/>
      <c r="J1398" s="132"/>
      <c r="K1398" s="132"/>
      <c r="L1398" s="132"/>
      <c r="M1398" s="132"/>
      <c r="N1398" s="132"/>
    </row>
    <row r="1399" spans="1:14" ht="13.15" customHeight="1" x14ac:dyDescent="0.2">
      <c r="A1399" s="193"/>
      <c r="B1399" s="132"/>
      <c r="C1399" s="132"/>
      <c r="D1399" s="132"/>
      <c r="E1399" s="132"/>
      <c r="F1399" s="132"/>
      <c r="G1399" s="132"/>
      <c r="H1399" s="132"/>
      <c r="I1399" s="132"/>
      <c r="J1399" s="132"/>
      <c r="K1399" s="132"/>
      <c r="L1399" s="132"/>
      <c r="M1399" s="132"/>
      <c r="N1399" s="132"/>
    </row>
    <row r="1400" spans="1:14" ht="13.15" customHeight="1" x14ac:dyDescent="0.2">
      <c r="A1400" s="193"/>
      <c r="B1400" s="132"/>
      <c r="C1400" s="132"/>
      <c r="D1400" s="132"/>
      <c r="E1400" s="132"/>
      <c r="F1400" s="132"/>
      <c r="G1400" s="132"/>
      <c r="H1400" s="132"/>
      <c r="I1400" s="132"/>
      <c r="J1400" s="132"/>
      <c r="K1400" s="132"/>
      <c r="L1400" s="132"/>
      <c r="M1400" s="132"/>
      <c r="N1400" s="132"/>
    </row>
    <row r="1401" spans="1:14" ht="13.15" customHeight="1" x14ac:dyDescent="0.2">
      <c r="A1401" s="193"/>
      <c r="B1401" s="132"/>
      <c r="C1401" s="132"/>
      <c r="D1401" s="132"/>
      <c r="E1401" s="132"/>
      <c r="F1401" s="132"/>
      <c r="G1401" s="132"/>
      <c r="H1401" s="132"/>
      <c r="I1401" s="132"/>
      <c r="J1401" s="132"/>
      <c r="K1401" s="132"/>
      <c r="L1401" s="132"/>
      <c r="M1401" s="132"/>
      <c r="N1401" s="132"/>
    </row>
    <row r="1402" spans="1:14" ht="13.15" customHeight="1" x14ac:dyDescent="0.2">
      <c r="A1402" s="193"/>
      <c r="B1402" s="132"/>
      <c r="C1402" s="132"/>
      <c r="D1402" s="132"/>
      <c r="E1402" s="132"/>
      <c r="F1402" s="132"/>
      <c r="G1402" s="132"/>
      <c r="H1402" s="132"/>
      <c r="I1402" s="132"/>
      <c r="J1402" s="132"/>
      <c r="K1402" s="132"/>
      <c r="L1402" s="132"/>
      <c r="M1402" s="132"/>
      <c r="N1402" s="132"/>
    </row>
    <row r="1403" spans="1:14" ht="13.15" customHeight="1" x14ac:dyDescent="0.2">
      <c r="A1403" s="193"/>
      <c r="B1403" s="132"/>
      <c r="C1403" s="132"/>
      <c r="D1403" s="132"/>
      <c r="E1403" s="132"/>
      <c r="F1403" s="132"/>
      <c r="G1403" s="132"/>
      <c r="H1403" s="132"/>
      <c r="I1403" s="132"/>
      <c r="J1403" s="132"/>
      <c r="K1403" s="132"/>
      <c r="L1403" s="132"/>
      <c r="M1403" s="132"/>
      <c r="N1403" s="132"/>
    </row>
    <row r="1404" spans="1:14" ht="13.15" customHeight="1" x14ac:dyDescent="0.2">
      <c r="A1404" s="193"/>
      <c r="B1404" s="132"/>
      <c r="C1404" s="132"/>
      <c r="D1404" s="132"/>
      <c r="E1404" s="132"/>
      <c r="F1404" s="132"/>
      <c r="G1404" s="132"/>
      <c r="H1404" s="132"/>
      <c r="I1404" s="132"/>
      <c r="J1404" s="132"/>
      <c r="K1404" s="132"/>
      <c r="L1404" s="132"/>
      <c r="M1404" s="132"/>
      <c r="N1404" s="132"/>
    </row>
    <row r="1405" spans="1:14" ht="13.15" customHeight="1" x14ac:dyDescent="0.2">
      <c r="A1405" s="193"/>
      <c r="B1405" s="132"/>
      <c r="C1405" s="132"/>
      <c r="D1405" s="132"/>
      <c r="E1405" s="132"/>
      <c r="F1405" s="132"/>
      <c r="G1405" s="132"/>
      <c r="H1405" s="132"/>
      <c r="I1405" s="132"/>
      <c r="J1405" s="132"/>
      <c r="K1405" s="132"/>
      <c r="L1405" s="132"/>
      <c r="M1405" s="132"/>
      <c r="N1405" s="132"/>
    </row>
    <row r="1406" spans="1:14" ht="13.15" customHeight="1" x14ac:dyDescent="0.2">
      <c r="A1406" s="193"/>
      <c r="B1406" s="132"/>
      <c r="C1406" s="132"/>
      <c r="D1406" s="132"/>
      <c r="E1406" s="132"/>
      <c r="F1406" s="132"/>
      <c r="G1406" s="132"/>
      <c r="H1406" s="132"/>
      <c r="I1406" s="132"/>
      <c r="J1406" s="132"/>
      <c r="K1406" s="132"/>
      <c r="L1406" s="132"/>
      <c r="M1406" s="132"/>
      <c r="N1406" s="132"/>
    </row>
    <row r="1407" spans="1:14" ht="13.15" customHeight="1" x14ac:dyDescent="0.2">
      <c r="A1407" s="193"/>
      <c r="B1407" s="132"/>
      <c r="C1407" s="132"/>
      <c r="D1407" s="132"/>
      <c r="E1407" s="132"/>
      <c r="F1407" s="132"/>
      <c r="G1407" s="132"/>
      <c r="H1407" s="132"/>
      <c r="I1407" s="132"/>
      <c r="J1407" s="132"/>
      <c r="K1407" s="132"/>
      <c r="L1407" s="132"/>
      <c r="M1407" s="132"/>
      <c r="N1407" s="132"/>
    </row>
    <row r="1408" spans="1:14" ht="13.15" customHeight="1" x14ac:dyDescent="0.2">
      <c r="A1408" s="193"/>
      <c r="B1408" s="132"/>
      <c r="C1408" s="132"/>
      <c r="D1408" s="132"/>
      <c r="E1408" s="132"/>
      <c r="F1408" s="132"/>
      <c r="G1408" s="132"/>
      <c r="H1408" s="132"/>
      <c r="I1408" s="132"/>
      <c r="J1408" s="132"/>
      <c r="K1408" s="132"/>
      <c r="L1408" s="132"/>
      <c r="M1408" s="132"/>
      <c r="N1408" s="132"/>
    </row>
    <row r="1409" spans="1:14" ht="13.15" customHeight="1" x14ac:dyDescent="0.2">
      <c r="A1409" s="193"/>
      <c r="B1409" s="132"/>
      <c r="C1409" s="132"/>
      <c r="D1409" s="132"/>
      <c r="E1409" s="132"/>
      <c r="F1409" s="132"/>
      <c r="G1409" s="132"/>
      <c r="H1409" s="132"/>
      <c r="I1409" s="132"/>
      <c r="J1409" s="132"/>
      <c r="K1409" s="132"/>
      <c r="L1409" s="132"/>
      <c r="M1409" s="132"/>
      <c r="N1409" s="132"/>
    </row>
    <row r="1410" spans="1:14" ht="13.15" customHeight="1" x14ac:dyDescent="0.2">
      <c r="A1410" s="193"/>
      <c r="B1410" s="132"/>
      <c r="C1410" s="132"/>
      <c r="D1410" s="132"/>
      <c r="E1410" s="132"/>
      <c r="F1410" s="132"/>
      <c r="G1410" s="132"/>
      <c r="H1410" s="132"/>
      <c r="I1410" s="132"/>
      <c r="J1410" s="132"/>
      <c r="K1410" s="132"/>
      <c r="L1410" s="132"/>
      <c r="M1410" s="132"/>
      <c r="N1410" s="132"/>
    </row>
    <row r="1411" spans="1:14" ht="13.15" customHeight="1" x14ac:dyDescent="0.2">
      <c r="A1411" s="193"/>
      <c r="B1411" s="132"/>
      <c r="C1411" s="132"/>
      <c r="D1411" s="132"/>
      <c r="E1411" s="132"/>
      <c r="F1411" s="132"/>
      <c r="G1411" s="132"/>
      <c r="H1411" s="132"/>
      <c r="I1411" s="132"/>
      <c r="J1411" s="132"/>
      <c r="K1411" s="132"/>
      <c r="L1411" s="132"/>
      <c r="M1411" s="132"/>
      <c r="N1411" s="132"/>
    </row>
    <row r="1412" spans="1:14" ht="13.15" customHeight="1" x14ac:dyDescent="0.2">
      <c r="A1412" s="193"/>
      <c r="B1412" s="132"/>
      <c r="C1412" s="132"/>
      <c r="D1412" s="132"/>
      <c r="E1412" s="132"/>
      <c r="F1412" s="132"/>
      <c r="G1412" s="132"/>
      <c r="H1412" s="132"/>
      <c r="I1412" s="132"/>
      <c r="J1412" s="132"/>
      <c r="K1412" s="132"/>
      <c r="L1412" s="132"/>
      <c r="M1412" s="132"/>
      <c r="N1412" s="132"/>
    </row>
    <row r="1413" spans="1:14" ht="13.15" customHeight="1" x14ac:dyDescent="0.2">
      <c r="A1413" s="193"/>
      <c r="B1413" s="132"/>
      <c r="C1413" s="132"/>
      <c r="D1413" s="132"/>
      <c r="E1413" s="132"/>
      <c r="F1413" s="132"/>
      <c r="G1413" s="132"/>
      <c r="H1413" s="132"/>
      <c r="I1413" s="132"/>
      <c r="J1413" s="132"/>
      <c r="K1413" s="132"/>
      <c r="L1413" s="132"/>
      <c r="M1413" s="132"/>
      <c r="N1413" s="132"/>
    </row>
    <row r="1414" spans="1:14" ht="13.15" customHeight="1" x14ac:dyDescent="0.2">
      <c r="A1414" s="193"/>
      <c r="B1414" s="132"/>
      <c r="C1414" s="132"/>
      <c r="D1414" s="132"/>
      <c r="E1414" s="132"/>
      <c r="F1414" s="132"/>
      <c r="G1414" s="132"/>
      <c r="H1414" s="132"/>
      <c r="I1414" s="132"/>
      <c r="J1414" s="132"/>
      <c r="K1414" s="132"/>
      <c r="L1414" s="132"/>
      <c r="M1414" s="132"/>
      <c r="N1414" s="132"/>
    </row>
    <row r="1415" spans="1:14" ht="13.15" customHeight="1" x14ac:dyDescent="0.2">
      <c r="A1415" s="193"/>
      <c r="B1415" s="132"/>
      <c r="C1415" s="132"/>
      <c r="D1415" s="132"/>
      <c r="E1415" s="132"/>
      <c r="F1415" s="132"/>
      <c r="G1415" s="132"/>
      <c r="H1415" s="132"/>
      <c r="I1415" s="132"/>
      <c r="J1415" s="132"/>
      <c r="K1415" s="132"/>
      <c r="L1415" s="132"/>
      <c r="M1415" s="132"/>
      <c r="N1415" s="132"/>
    </row>
    <row r="1416" spans="1:14" ht="13.15" customHeight="1" x14ac:dyDescent="0.2">
      <c r="A1416" s="193"/>
      <c r="B1416" s="132"/>
      <c r="C1416" s="132"/>
      <c r="D1416" s="132"/>
      <c r="E1416" s="132"/>
      <c r="F1416" s="132"/>
      <c r="G1416" s="132"/>
      <c r="H1416" s="132"/>
      <c r="I1416" s="132"/>
      <c r="J1416" s="132"/>
      <c r="K1416" s="132"/>
      <c r="L1416" s="132"/>
      <c r="M1416" s="132"/>
      <c r="N1416" s="132"/>
    </row>
    <row r="1417" spans="1:14" ht="13.15" customHeight="1" x14ac:dyDescent="0.2">
      <c r="A1417" s="193"/>
      <c r="B1417" s="132"/>
      <c r="C1417" s="132"/>
      <c r="D1417" s="132"/>
      <c r="E1417" s="132"/>
      <c r="F1417" s="132"/>
      <c r="G1417" s="132"/>
      <c r="H1417" s="132"/>
      <c r="I1417" s="132"/>
      <c r="J1417" s="132"/>
      <c r="K1417" s="132"/>
      <c r="L1417" s="132"/>
      <c r="M1417" s="132"/>
      <c r="N1417" s="132"/>
    </row>
    <row r="1418" spans="1:14" ht="13.15" customHeight="1" x14ac:dyDescent="0.2">
      <c r="A1418" s="193"/>
      <c r="B1418" s="132"/>
      <c r="C1418" s="132"/>
      <c r="D1418" s="132"/>
      <c r="E1418" s="132"/>
      <c r="F1418" s="132"/>
      <c r="G1418" s="132"/>
      <c r="H1418" s="132"/>
      <c r="I1418" s="132"/>
      <c r="J1418" s="132"/>
      <c r="K1418" s="132"/>
      <c r="L1418" s="132"/>
      <c r="M1418" s="132"/>
      <c r="N1418" s="132"/>
    </row>
    <row r="1419" spans="1:14" ht="13.15" customHeight="1" x14ac:dyDescent="0.2">
      <c r="A1419" s="193"/>
      <c r="B1419" s="132"/>
      <c r="C1419" s="132"/>
      <c r="D1419" s="132"/>
      <c r="E1419" s="132"/>
      <c r="F1419" s="132"/>
      <c r="G1419" s="132"/>
      <c r="H1419" s="132"/>
      <c r="I1419" s="132"/>
      <c r="J1419" s="132"/>
      <c r="K1419" s="132"/>
      <c r="L1419" s="132"/>
      <c r="M1419" s="132"/>
      <c r="N1419" s="132"/>
    </row>
    <row r="1420" spans="1:14" ht="13.15" customHeight="1" x14ac:dyDescent="0.2">
      <c r="A1420" s="193"/>
      <c r="B1420" s="132"/>
      <c r="C1420" s="132"/>
      <c r="D1420" s="132"/>
      <c r="E1420" s="132"/>
      <c r="F1420" s="132"/>
      <c r="G1420" s="132"/>
      <c r="H1420" s="132"/>
      <c r="I1420" s="132"/>
      <c r="J1420" s="132"/>
      <c r="K1420" s="132"/>
      <c r="L1420" s="132"/>
      <c r="M1420" s="132"/>
      <c r="N1420" s="132"/>
    </row>
    <row r="1421" spans="1:14" ht="13.15" customHeight="1" x14ac:dyDescent="0.2">
      <c r="A1421" s="193"/>
      <c r="B1421" s="132"/>
      <c r="C1421" s="132"/>
      <c r="D1421" s="132"/>
      <c r="E1421" s="132"/>
      <c r="F1421" s="132"/>
      <c r="G1421" s="132"/>
      <c r="H1421" s="132"/>
      <c r="I1421" s="132"/>
      <c r="J1421" s="132"/>
      <c r="K1421" s="132"/>
      <c r="L1421" s="132"/>
      <c r="M1421" s="132"/>
      <c r="N1421" s="132"/>
    </row>
    <row r="1422" spans="1:14" ht="13.15" customHeight="1" x14ac:dyDescent="0.2">
      <c r="A1422" s="193"/>
      <c r="B1422" s="132"/>
      <c r="C1422" s="132"/>
      <c r="D1422" s="132"/>
      <c r="E1422" s="132"/>
      <c r="F1422" s="132"/>
      <c r="G1422" s="132"/>
      <c r="H1422" s="132"/>
      <c r="I1422" s="132"/>
      <c r="J1422" s="132"/>
      <c r="K1422" s="132"/>
      <c r="L1422" s="132"/>
      <c r="M1422" s="132"/>
      <c r="N1422" s="132"/>
    </row>
    <row r="1423" spans="1:14" ht="13.15" customHeight="1" x14ac:dyDescent="0.2">
      <c r="A1423" s="193"/>
      <c r="B1423" s="132"/>
      <c r="C1423" s="132"/>
      <c r="D1423" s="132"/>
      <c r="E1423" s="132"/>
      <c r="F1423" s="132"/>
      <c r="G1423" s="132"/>
      <c r="H1423" s="132"/>
      <c r="I1423" s="132"/>
      <c r="J1423" s="132"/>
      <c r="K1423" s="132"/>
      <c r="L1423" s="132"/>
      <c r="M1423" s="132"/>
      <c r="N1423" s="132"/>
    </row>
    <row r="1424" spans="1:14" ht="13.15" customHeight="1" x14ac:dyDescent="0.2">
      <c r="A1424" s="193"/>
      <c r="B1424" s="132"/>
      <c r="C1424" s="132"/>
      <c r="D1424" s="132"/>
      <c r="E1424" s="132"/>
      <c r="F1424" s="132"/>
      <c r="G1424" s="132"/>
      <c r="H1424" s="132"/>
      <c r="I1424" s="132"/>
      <c r="J1424" s="132"/>
      <c r="K1424" s="132"/>
      <c r="L1424" s="132"/>
      <c r="M1424" s="132"/>
      <c r="N1424" s="132"/>
    </row>
    <row r="1425" spans="1:14" ht="13.15" customHeight="1" x14ac:dyDescent="0.2">
      <c r="A1425" s="193"/>
      <c r="B1425" s="132"/>
      <c r="C1425" s="132"/>
      <c r="D1425" s="132"/>
      <c r="E1425" s="132"/>
      <c r="F1425" s="132"/>
      <c r="G1425" s="132"/>
      <c r="H1425" s="132"/>
      <c r="I1425" s="132"/>
      <c r="J1425" s="132"/>
      <c r="K1425" s="132"/>
      <c r="L1425" s="132"/>
      <c r="M1425" s="132"/>
      <c r="N1425" s="132"/>
    </row>
    <row r="1426" spans="1:14" ht="13.15" customHeight="1" x14ac:dyDescent="0.2">
      <c r="A1426" s="193"/>
      <c r="B1426" s="132"/>
      <c r="C1426" s="132"/>
      <c r="D1426" s="132"/>
      <c r="E1426" s="132"/>
      <c r="F1426" s="132"/>
      <c r="G1426" s="132"/>
      <c r="H1426" s="132"/>
      <c r="I1426" s="132"/>
      <c r="J1426" s="132"/>
      <c r="K1426" s="132"/>
      <c r="L1426" s="132"/>
      <c r="M1426" s="132"/>
      <c r="N1426" s="132"/>
    </row>
    <row r="1427" spans="1:14" ht="13.15" customHeight="1" x14ac:dyDescent="0.2">
      <c r="A1427" s="193"/>
      <c r="B1427" s="132"/>
      <c r="C1427" s="132"/>
      <c r="D1427" s="132"/>
      <c r="E1427" s="132"/>
      <c r="F1427" s="132"/>
      <c r="G1427" s="132"/>
      <c r="H1427" s="132"/>
      <c r="I1427" s="132"/>
      <c r="J1427" s="132"/>
      <c r="K1427" s="132"/>
      <c r="L1427" s="132"/>
      <c r="M1427" s="132"/>
      <c r="N1427" s="132"/>
    </row>
    <row r="1428" spans="1:14" ht="13.15" customHeight="1" x14ac:dyDescent="0.2">
      <c r="A1428" s="193"/>
      <c r="B1428" s="132"/>
      <c r="C1428" s="132"/>
      <c r="D1428" s="132"/>
      <c r="E1428" s="132"/>
      <c r="F1428" s="132"/>
      <c r="G1428" s="132"/>
      <c r="H1428" s="132"/>
      <c r="I1428" s="132"/>
      <c r="J1428" s="132"/>
      <c r="K1428" s="132"/>
      <c r="L1428" s="132"/>
      <c r="M1428" s="132"/>
      <c r="N1428" s="132"/>
    </row>
    <row r="1429" spans="1:14" ht="13.15" customHeight="1" x14ac:dyDescent="0.2">
      <c r="A1429" s="193"/>
      <c r="B1429" s="132"/>
      <c r="C1429" s="132"/>
      <c r="D1429" s="132"/>
      <c r="E1429" s="132"/>
      <c r="F1429" s="132"/>
      <c r="G1429" s="132"/>
      <c r="H1429" s="132"/>
      <c r="I1429" s="132"/>
      <c r="J1429" s="132"/>
      <c r="K1429" s="132"/>
      <c r="L1429" s="132"/>
      <c r="M1429" s="132"/>
      <c r="N1429" s="132"/>
    </row>
    <row r="1430" spans="1:14" ht="13.15" customHeight="1" x14ac:dyDescent="0.2">
      <c r="A1430" s="193"/>
      <c r="B1430" s="132"/>
      <c r="C1430" s="132"/>
      <c r="D1430" s="132"/>
      <c r="E1430" s="132"/>
      <c r="F1430" s="132"/>
      <c r="G1430" s="132"/>
      <c r="H1430" s="132"/>
      <c r="I1430" s="132"/>
      <c r="J1430" s="132"/>
      <c r="K1430" s="132"/>
      <c r="L1430" s="132"/>
      <c r="M1430" s="132"/>
      <c r="N1430" s="132"/>
    </row>
    <row r="1431" spans="1:14" ht="13.15" customHeight="1" x14ac:dyDescent="0.2">
      <c r="A1431" s="193"/>
      <c r="B1431" s="132"/>
      <c r="C1431" s="132"/>
      <c r="D1431" s="132"/>
      <c r="E1431" s="132"/>
      <c r="F1431" s="132"/>
      <c r="G1431" s="132"/>
      <c r="H1431" s="132"/>
      <c r="I1431" s="132"/>
      <c r="J1431" s="132"/>
      <c r="K1431" s="132"/>
      <c r="L1431" s="132"/>
      <c r="M1431" s="132"/>
      <c r="N1431" s="132"/>
    </row>
    <row r="1432" spans="1:14" ht="13.15" customHeight="1" x14ac:dyDescent="0.2">
      <c r="A1432" s="193"/>
      <c r="B1432" s="132"/>
      <c r="C1432" s="132"/>
      <c r="D1432" s="132"/>
      <c r="E1432" s="132"/>
      <c r="F1432" s="132"/>
      <c r="G1432" s="132"/>
      <c r="H1432" s="132"/>
      <c r="I1432" s="132"/>
      <c r="J1432" s="132"/>
      <c r="K1432" s="132"/>
      <c r="L1432" s="132"/>
      <c r="M1432" s="132"/>
      <c r="N1432" s="132"/>
    </row>
    <row r="1433" spans="1:14" ht="13.15" customHeight="1" x14ac:dyDescent="0.2">
      <c r="A1433" s="193"/>
      <c r="B1433" s="132"/>
      <c r="C1433" s="132"/>
      <c r="D1433" s="132"/>
      <c r="E1433" s="132"/>
      <c r="F1433" s="132"/>
      <c r="G1433" s="132"/>
      <c r="H1433" s="132"/>
      <c r="I1433" s="132"/>
      <c r="J1433" s="132"/>
      <c r="K1433" s="132"/>
      <c r="L1433" s="132"/>
      <c r="M1433" s="132"/>
      <c r="N1433" s="132"/>
    </row>
    <row r="1434" spans="1:14" ht="13.15" customHeight="1" x14ac:dyDescent="0.2">
      <c r="A1434" s="193"/>
      <c r="B1434" s="132"/>
      <c r="C1434" s="132"/>
      <c r="D1434" s="132"/>
      <c r="E1434" s="132"/>
      <c r="F1434" s="132"/>
      <c r="G1434" s="132"/>
      <c r="H1434" s="132"/>
      <c r="I1434" s="132"/>
      <c r="J1434" s="132"/>
      <c r="K1434" s="132"/>
      <c r="L1434" s="132"/>
      <c r="M1434" s="132"/>
      <c r="N1434" s="132"/>
    </row>
    <row r="1435" spans="1:14" ht="13.15" customHeight="1" x14ac:dyDescent="0.2">
      <c r="A1435" s="193"/>
      <c r="B1435" s="132"/>
      <c r="C1435" s="132"/>
      <c r="D1435" s="132"/>
      <c r="E1435" s="132"/>
      <c r="F1435" s="132"/>
      <c r="G1435" s="132"/>
      <c r="H1435" s="132"/>
      <c r="I1435" s="132"/>
      <c r="J1435" s="132"/>
      <c r="K1435" s="132"/>
      <c r="L1435" s="132"/>
      <c r="M1435" s="132"/>
      <c r="N1435" s="132"/>
    </row>
    <row r="1436" spans="1:14" ht="13.15" customHeight="1" x14ac:dyDescent="0.2">
      <c r="A1436" s="193"/>
      <c r="B1436" s="132"/>
      <c r="C1436" s="132"/>
      <c r="D1436" s="132"/>
      <c r="E1436" s="132"/>
      <c r="F1436" s="132"/>
      <c r="G1436" s="132"/>
      <c r="H1436" s="132"/>
      <c r="I1436" s="132"/>
      <c r="J1436" s="132"/>
      <c r="K1436" s="132"/>
      <c r="L1436" s="132"/>
      <c r="M1436" s="132"/>
      <c r="N1436" s="132"/>
    </row>
    <row r="1437" spans="1:14" ht="13.15" customHeight="1" x14ac:dyDescent="0.2">
      <c r="A1437" s="193"/>
      <c r="B1437" s="132"/>
      <c r="C1437" s="132"/>
      <c r="D1437" s="132"/>
      <c r="E1437" s="132"/>
      <c r="F1437" s="132"/>
      <c r="G1437" s="132"/>
      <c r="H1437" s="132"/>
      <c r="I1437" s="132"/>
      <c r="J1437" s="132"/>
      <c r="K1437" s="132"/>
      <c r="L1437" s="132"/>
      <c r="M1437" s="132"/>
      <c r="N1437" s="132"/>
    </row>
    <row r="1438" spans="1:14" ht="13.15" customHeight="1" x14ac:dyDescent="0.2">
      <c r="A1438" s="193"/>
      <c r="B1438" s="132"/>
      <c r="C1438" s="132"/>
      <c r="D1438" s="132"/>
      <c r="E1438" s="132"/>
      <c r="F1438" s="132"/>
      <c r="G1438" s="132"/>
      <c r="H1438" s="132"/>
      <c r="I1438" s="132"/>
      <c r="J1438" s="132"/>
      <c r="K1438" s="132"/>
      <c r="L1438" s="132"/>
      <c r="M1438" s="132"/>
      <c r="N1438" s="132"/>
    </row>
    <row r="1439" spans="1:14" ht="13.15" customHeight="1" x14ac:dyDescent="0.2">
      <c r="A1439" s="193"/>
      <c r="B1439" s="132"/>
      <c r="C1439" s="132"/>
      <c r="D1439" s="132"/>
      <c r="E1439" s="132"/>
      <c r="F1439" s="132"/>
      <c r="G1439" s="132"/>
      <c r="H1439" s="132"/>
      <c r="I1439" s="132"/>
      <c r="J1439" s="132"/>
      <c r="K1439" s="132"/>
      <c r="L1439" s="132"/>
      <c r="M1439" s="132"/>
      <c r="N1439" s="132"/>
    </row>
    <row r="1440" spans="1:14" ht="13.15" customHeight="1" x14ac:dyDescent="0.2">
      <c r="A1440" s="193"/>
      <c r="B1440" s="132"/>
      <c r="C1440" s="132"/>
      <c r="D1440" s="132"/>
      <c r="E1440" s="132"/>
      <c r="F1440" s="132"/>
      <c r="G1440" s="132"/>
      <c r="H1440" s="132"/>
      <c r="I1440" s="132"/>
      <c r="J1440" s="132"/>
      <c r="K1440" s="132"/>
      <c r="L1440" s="132"/>
      <c r="M1440" s="132"/>
      <c r="N1440" s="132"/>
    </row>
    <row r="1441" spans="1:14" ht="13.15" customHeight="1" x14ac:dyDescent="0.2">
      <c r="A1441" s="193"/>
      <c r="B1441" s="132"/>
      <c r="C1441" s="132"/>
      <c r="D1441" s="132"/>
      <c r="E1441" s="132"/>
      <c r="F1441" s="132"/>
      <c r="G1441" s="132"/>
      <c r="H1441" s="132"/>
      <c r="I1441" s="132"/>
      <c r="J1441" s="132"/>
      <c r="K1441" s="132"/>
      <c r="L1441" s="132"/>
      <c r="M1441" s="132"/>
      <c r="N1441" s="132"/>
    </row>
    <row r="1442" spans="1:14" ht="26.45" customHeight="1" x14ac:dyDescent="0.2">
      <c r="A1442" s="193"/>
      <c r="B1442" s="132"/>
      <c r="C1442" s="132"/>
      <c r="D1442" s="132"/>
      <c r="E1442" s="132"/>
      <c r="F1442" s="132"/>
      <c r="G1442" s="132"/>
      <c r="H1442" s="132"/>
      <c r="I1442" s="132"/>
      <c r="J1442" s="132"/>
      <c r="K1442" s="132"/>
      <c r="L1442" s="132"/>
      <c r="M1442" s="132"/>
      <c r="N1442" s="132"/>
    </row>
    <row r="1443" spans="1:14" ht="26.45" customHeight="1" x14ac:dyDescent="0.2">
      <c r="A1443" s="193"/>
      <c r="B1443" s="132"/>
      <c r="C1443" s="132"/>
      <c r="D1443" s="132"/>
      <c r="E1443" s="132"/>
      <c r="F1443" s="132"/>
      <c r="G1443" s="132"/>
      <c r="H1443" s="132"/>
      <c r="I1443" s="132"/>
      <c r="J1443" s="132"/>
      <c r="K1443" s="132"/>
      <c r="L1443" s="132"/>
      <c r="M1443" s="132"/>
      <c r="N1443" s="132"/>
    </row>
    <row r="1444" spans="1:14" ht="26.45" customHeight="1" x14ac:dyDescent="0.2">
      <c r="A1444" s="193"/>
      <c r="B1444" s="132"/>
      <c r="C1444" s="132"/>
      <c r="D1444" s="132"/>
      <c r="E1444" s="132"/>
      <c r="F1444" s="132"/>
      <c r="G1444" s="132"/>
      <c r="H1444" s="132"/>
      <c r="I1444" s="132"/>
      <c r="J1444" s="132"/>
      <c r="K1444" s="132"/>
      <c r="L1444" s="132"/>
      <c r="M1444" s="132"/>
      <c r="N1444" s="132"/>
    </row>
    <row r="1445" spans="1:14" ht="26.45" customHeight="1" x14ac:dyDescent="0.2">
      <c r="A1445" s="193"/>
      <c r="B1445" s="132"/>
      <c r="C1445" s="132"/>
      <c r="D1445" s="132"/>
      <c r="E1445" s="132"/>
      <c r="F1445" s="132"/>
      <c r="G1445" s="132"/>
      <c r="H1445" s="132"/>
      <c r="I1445" s="132"/>
      <c r="J1445" s="132"/>
      <c r="K1445" s="132"/>
      <c r="L1445" s="132"/>
      <c r="M1445" s="132"/>
      <c r="N1445" s="132"/>
    </row>
    <row r="1446" spans="1:14" ht="26.45" customHeight="1" x14ac:dyDescent="0.2">
      <c r="A1446" s="193"/>
      <c r="B1446" s="132"/>
      <c r="C1446" s="132"/>
      <c r="D1446" s="132"/>
      <c r="E1446" s="132"/>
      <c r="F1446" s="132"/>
      <c r="G1446" s="132"/>
      <c r="H1446" s="132"/>
      <c r="I1446" s="132"/>
      <c r="J1446" s="132"/>
      <c r="K1446" s="132"/>
      <c r="L1446" s="132"/>
      <c r="M1446" s="132"/>
      <c r="N1446" s="132"/>
    </row>
    <row r="1447" spans="1:14" ht="26.45" customHeight="1" x14ac:dyDescent="0.2">
      <c r="A1447" s="193"/>
      <c r="B1447" s="132"/>
      <c r="C1447" s="132"/>
      <c r="D1447" s="132"/>
      <c r="E1447" s="132"/>
      <c r="F1447" s="132"/>
      <c r="G1447" s="132"/>
      <c r="H1447" s="132"/>
      <c r="I1447" s="132"/>
      <c r="J1447" s="132"/>
      <c r="K1447" s="132"/>
      <c r="L1447" s="132"/>
      <c r="M1447" s="132"/>
      <c r="N1447" s="132"/>
    </row>
    <row r="1448" spans="1:14" ht="13.15" customHeight="1" x14ac:dyDescent="0.2">
      <c r="A1448" s="193"/>
      <c r="B1448" s="132"/>
      <c r="C1448" s="132"/>
      <c r="D1448" s="132"/>
      <c r="E1448" s="132"/>
      <c r="F1448" s="132"/>
      <c r="G1448" s="132"/>
      <c r="H1448" s="132"/>
      <c r="I1448" s="132"/>
      <c r="J1448" s="132"/>
      <c r="K1448" s="132"/>
      <c r="L1448" s="132"/>
      <c r="M1448" s="132"/>
      <c r="N1448" s="132"/>
    </row>
    <row r="1449" spans="1:14" ht="13.15" customHeight="1" x14ac:dyDescent="0.2">
      <c r="A1449" s="193"/>
      <c r="B1449" s="132"/>
      <c r="C1449" s="132"/>
      <c r="D1449" s="132"/>
      <c r="E1449" s="132"/>
      <c r="F1449" s="132"/>
      <c r="G1449" s="132"/>
      <c r="H1449" s="132"/>
      <c r="I1449" s="132"/>
      <c r="J1449" s="132"/>
      <c r="K1449" s="132"/>
      <c r="L1449" s="132"/>
      <c r="M1449" s="132"/>
      <c r="N1449" s="132"/>
    </row>
    <row r="1450" spans="1:14" ht="13.15" customHeight="1" x14ac:dyDescent="0.2">
      <c r="A1450" s="193"/>
      <c r="B1450" s="132"/>
      <c r="C1450" s="132"/>
      <c r="D1450" s="132"/>
      <c r="E1450" s="132"/>
      <c r="F1450" s="132"/>
      <c r="G1450" s="132"/>
      <c r="H1450" s="132"/>
      <c r="I1450" s="132"/>
      <c r="J1450" s="132"/>
      <c r="K1450" s="132"/>
      <c r="L1450" s="132"/>
      <c r="M1450" s="132"/>
      <c r="N1450" s="132"/>
    </row>
    <row r="1451" spans="1:14" ht="13.15" customHeight="1" x14ac:dyDescent="0.2">
      <c r="A1451" s="193"/>
      <c r="B1451" s="132"/>
      <c r="C1451" s="132"/>
      <c r="D1451" s="132"/>
      <c r="E1451" s="132"/>
      <c r="F1451" s="132"/>
      <c r="G1451" s="132"/>
      <c r="H1451" s="132"/>
      <c r="I1451" s="132"/>
      <c r="J1451" s="132"/>
      <c r="K1451" s="132"/>
      <c r="L1451" s="132"/>
      <c r="M1451" s="132"/>
      <c r="N1451" s="132"/>
    </row>
    <row r="1452" spans="1:14" ht="13.15" customHeight="1" x14ac:dyDescent="0.2">
      <c r="A1452" s="193"/>
      <c r="B1452" s="132"/>
      <c r="C1452" s="132"/>
      <c r="D1452" s="132"/>
      <c r="E1452" s="132"/>
      <c r="F1452" s="132"/>
      <c r="G1452" s="132"/>
      <c r="H1452" s="132"/>
      <c r="I1452" s="132"/>
      <c r="J1452" s="132"/>
      <c r="K1452" s="132"/>
      <c r="L1452" s="132"/>
      <c r="M1452" s="132"/>
      <c r="N1452" s="132"/>
    </row>
    <row r="1453" spans="1:14" ht="13.15" customHeight="1" x14ac:dyDescent="0.2">
      <c r="A1453" s="193"/>
      <c r="B1453" s="132"/>
      <c r="C1453" s="132"/>
      <c r="D1453" s="132"/>
      <c r="E1453" s="132"/>
      <c r="F1453" s="132"/>
      <c r="G1453" s="132"/>
      <c r="H1453" s="132"/>
      <c r="I1453" s="132"/>
      <c r="J1453" s="132"/>
      <c r="K1453" s="132"/>
      <c r="L1453" s="132"/>
      <c r="M1453" s="132"/>
      <c r="N1453" s="132"/>
    </row>
    <row r="1454" spans="1:14" ht="13.15" customHeight="1" x14ac:dyDescent="0.2">
      <c r="A1454" s="193"/>
      <c r="B1454" s="132"/>
      <c r="C1454" s="132"/>
      <c r="D1454" s="132"/>
      <c r="E1454" s="132"/>
      <c r="F1454" s="132"/>
      <c r="G1454" s="132"/>
      <c r="H1454" s="132"/>
      <c r="I1454" s="132"/>
      <c r="J1454" s="132"/>
      <c r="K1454" s="132"/>
      <c r="L1454" s="132"/>
      <c r="M1454" s="132"/>
      <c r="N1454" s="132"/>
    </row>
    <row r="1455" spans="1:14" ht="13.15" customHeight="1" x14ac:dyDescent="0.2">
      <c r="A1455" s="193"/>
      <c r="B1455" s="132"/>
      <c r="C1455" s="132"/>
      <c r="D1455" s="132"/>
      <c r="E1455" s="132"/>
      <c r="F1455" s="132"/>
      <c r="G1455" s="132"/>
      <c r="H1455" s="132"/>
      <c r="I1455" s="132"/>
      <c r="J1455" s="132"/>
      <c r="K1455" s="132"/>
      <c r="L1455" s="132"/>
      <c r="M1455" s="132"/>
      <c r="N1455" s="132"/>
    </row>
    <row r="1456" spans="1:14" ht="13.15" customHeight="1" x14ac:dyDescent="0.2">
      <c r="A1456" s="193"/>
      <c r="B1456" s="132"/>
      <c r="C1456" s="132"/>
      <c r="D1456" s="132"/>
      <c r="E1456" s="132"/>
      <c r="F1456" s="132"/>
      <c r="G1456" s="132"/>
      <c r="H1456" s="132"/>
      <c r="I1456" s="132"/>
      <c r="J1456" s="132"/>
      <c r="K1456" s="132"/>
      <c r="L1456" s="132"/>
      <c r="M1456" s="132"/>
      <c r="N1456" s="132"/>
    </row>
    <row r="1457" spans="1:14" ht="13.15" customHeight="1" x14ac:dyDescent="0.2">
      <c r="A1457" s="193"/>
      <c r="B1457" s="132"/>
      <c r="C1457" s="132"/>
      <c r="D1457" s="132"/>
      <c r="E1457" s="132"/>
      <c r="F1457" s="132"/>
      <c r="G1457" s="132"/>
      <c r="H1457" s="132"/>
      <c r="I1457" s="132"/>
      <c r="J1457" s="132"/>
      <c r="K1457" s="132"/>
      <c r="L1457" s="132"/>
      <c r="M1457" s="132"/>
      <c r="N1457" s="132"/>
    </row>
    <row r="1458" spans="1:14" ht="13.15" customHeight="1" x14ac:dyDescent="0.2">
      <c r="A1458" s="193"/>
      <c r="B1458" s="132"/>
      <c r="C1458" s="132"/>
      <c r="D1458" s="132"/>
      <c r="E1458" s="132"/>
      <c r="F1458" s="132"/>
      <c r="G1458" s="132"/>
      <c r="H1458" s="132"/>
      <c r="I1458" s="132"/>
      <c r="J1458" s="132"/>
      <c r="K1458" s="132"/>
      <c r="L1458" s="132"/>
      <c r="M1458" s="132"/>
      <c r="N1458" s="132"/>
    </row>
    <row r="1459" spans="1:14" ht="13.15" customHeight="1" x14ac:dyDescent="0.2">
      <c r="A1459" s="193"/>
      <c r="B1459" s="132"/>
      <c r="C1459" s="132"/>
      <c r="D1459" s="132"/>
      <c r="E1459" s="132"/>
      <c r="F1459" s="132"/>
      <c r="G1459" s="132"/>
      <c r="H1459" s="132"/>
      <c r="I1459" s="132"/>
      <c r="J1459" s="132"/>
      <c r="K1459" s="132"/>
      <c r="L1459" s="132"/>
      <c r="M1459" s="132"/>
      <c r="N1459" s="132"/>
    </row>
    <row r="1460" spans="1:14" ht="13.15" customHeight="1" x14ac:dyDescent="0.2">
      <c r="A1460" s="193"/>
      <c r="B1460" s="132"/>
      <c r="C1460" s="132"/>
      <c r="D1460" s="132"/>
      <c r="E1460" s="132"/>
      <c r="F1460" s="132"/>
      <c r="G1460" s="132"/>
      <c r="H1460" s="132"/>
      <c r="I1460" s="132"/>
      <c r="J1460" s="132"/>
      <c r="K1460" s="132"/>
      <c r="L1460" s="132"/>
      <c r="M1460" s="132"/>
      <c r="N1460" s="132"/>
    </row>
    <row r="1461" spans="1:14" ht="13.15" customHeight="1" x14ac:dyDescent="0.2">
      <c r="A1461" s="193"/>
      <c r="B1461" s="132"/>
      <c r="C1461" s="132"/>
      <c r="D1461" s="132"/>
      <c r="E1461" s="132"/>
      <c r="F1461" s="132"/>
      <c r="G1461" s="132"/>
      <c r="H1461" s="132"/>
      <c r="I1461" s="132"/>
      <c r="J1461" s="132"/>
      <c r="K1461" s="132"/>
      <c r="L1461" s="132"/>
      <c r="M1461" s="132"/>
      <c r="N1461" s="132"/>
    </row>
    <row r="1462" spans="1:14" ht="13.15" customHeight="1" x14ac:dyDescent="0.2">
      <c r="A1462" s="193"/>
      <c r="B1462" s="132"/>
      <c r="C1462" s="132"/>
      <c r="D1462" s="132"/>
      <c r="E1462" s="132"/>
      <c r="F1462" s="132"/>
      <c r="G1462" s="132"/>
      <c r="H1462" s="132"/>
      <c r="I1462" s="132"/>
      <c r="J1462" s="132"/>
      <c r="K1462" s="132"/>
      <c r="L1462" s="132"/>
      <c r="M1462" s="132"/>
      <c r="N1462" s="132"/>
    </row>
    <row r="1463" spans="1:14" ht="13.15" customHeight="1" x14ac:dyDescent="0.2">
      <c r="A1463" s="193"/>
      <c r="B1463" s="132"/>
      <c r="C1463" s="132"/>
      <c r="D1463" s="132"/>
      <c r="E1463" s="132"/>
      <c r="F1463" s="132"/>
      <c r="G1463" s="132"/>
      <c r="H1463" s="132"/>
      <c r="I1463" s="132"/>
      <c r="J1463" s="132"/>
      <c r="K1463" s="132"/>
      <c r="L1463" s="132"/>
      <c r="M1463" s="132"/>
      <c r="N1463" s="132"/>
    </row>
    <row r="1464" spans="1:14" ht="13.15" customHeight="1" x14ac:dyDescent="0.2">
      <c r="A1464" s="193"/>
      <c r="B1464" s="132"/>
      <c r="C1464" s="132"/>
      <c r="D1464" s="132"/>
      <c r="E1464" s="132"/>
      <c r="F1464" s="132"/>
      <c r="G1464" s="132"/>
      <c r="H1464" s="132"/>
      <c r="I1464" s="132"/>
      <c r="J1464" s="132"/>
      <c r="K1464" s="132"/>
      <c r="L1464" s="132"/>
      <c r="M1464" s="132"/>
      <c r="N1464" s="132"/>
    </row>
    <row r="1465" spans="1:14" ht="13.15" customHeight="1" x14ac:dyDescent="0.2">
      <c r="A1465" s="193"/>
      <c r="B1465" s="132"/>
      <c r="C1465" s="132"/>
      <c r="D1465" s="132"/>
      <c r="E1465" s="132"/>
      <c r="F1465" s="132"/>
      <c r="G1465" s="132"/>
      <c r="H1465" s="132"/>
      <c r="I1465" s="132"/>
      <c r="J1465" s="132"/>
      <c r="K1465" s="132"/>
      <c r="L1465" s="132"/>
      <c r="M1465" s="132"/>
      <c r="N1465" s="132"/>
    </row>
    <row r="1466" spans="1:14" ht="13.15" customHeight="1" x14ac:dyDescent="0.2">
      <c r="A1466" s="193"/>
      <c r="B1466" s="132"/>
      <c r="C1466" s="132"/>
      <c r="D1466" s="132"/>
      <c r="E1466" s="132"/>
      <c r="F1466" s="132"/>
      <c r="G1466" s="132"/>
      <c r="H1466" s="132"/>
      <c r="I1466" s="132"/>
      <c r="J1466" s="132"/>
      <c r="K1466" s="132"/>
      <c r="L1466" s="132"/>
      <c r="M1466" s="132"/>
      <c r="N1466" s="132"/>
    </row>
    <row r="1467" spans="1:14" ht="13.15" customHeight="1" x14ac:dyDescent="0.2">
      <c r="A1467" s="193"/>
      <c r="B1467" s="132"/>
      <c r="C1467" s="132"/>
      <c r="D1467" s="132"/>
      <c r="E1467" s="132"/>
      <c r="F1467" s="132"/>
      <c r="G1467" s="132"/>
      <c r="H1467" s="132"/>
      <c r="I1467" s="132"/>
      <c r="J1467" s="132"/>
      <c r="K1467" s="132"/>
      <c r="L1467" s="132"/>
      <c r="M1467" s="132"/>
      <c r="N1467" s="132"/>
    </row>
    <row r="1468" spans="1:14" ht="13.15" customHeight="1" x14ac:dyDescent="0.2">
      <c r="A1468" s="193"/>
      <c r="B1468" s="132"/>
      <c r="C1468" s="132"/>
      <c r="D1468" s="132"/>
      <c r="E1468" s="132"/>
      <c r="F1468" s="132"/>
      <c r="G1468" s="132"/>
      <c r="H1468" s="132"/>
      <c r="I1468" s="132"/>
      <c r="J1468" s="132"/>
      <c r="K1468" s="132"/>
      <c r="L1468" s="132"/>
      <c r="M1468" s="132"/>
      <c r="N1468" s="132"/>
    </row>
    <row r="1469" spans="1:14" ht="13.15" customHeight="1" x14ac:dyDescent="0.2">
      <c r="A1469" s="193"/>
      <c r="B1469" s="132"/>
      <c r="C1469" s="132"/>
      <c r="D1469" s="132"/>
      <c r="E1469" s="132"/>
      <c r="F1469" s="132"/>
      <c r="G1469" s="132"/>
      <c r="H1469" s="132"/>
      <c r="I1469" s="132"/>
      <c r="J1469" s="132"/>
      <c r="K1469" s="132"/>
      <c r="L1469" s="132"/>
      <c r="M1469" s="132"/>
      <c r="N1469" s="132"/>
    </row>
    <row r="1470" spans="1:14" ht="13.15" customHeight="1" x14ac:dyDescent="0.2">
      <c r="A1470" s="193"/>
      <c r="B1470" s="132"/>
      <c r="C1470" s="132"/>
      <c r="D1470" s="132"/>
      <c r="E1470" s="132"/>
      <c r="F1470" s="132"/>
      <c r="G1470" s="132"/>
      <c r="H1470" s="132"/>
      <c r="I1470" s="132"/>
      <c r="J1470" s="132"/>
      <c r="K1470" s="132"/>
      <c r="L1470" s="132"/>
      <c r="M1470" s="132"/>
      <c r="N1470" s="132"/>
    </row>
    <row r="1471" spans="1:14" ht="13.15" customHeight="1" x14ac:dyDescent="0.2">
      <c r="A1471" s="193"/>
      <c r="B1471" s="132"/>
      <c r="C1471" s="132"/>
      <c r="D1471" s="132"/>
      <c r="E1471" s="132"/>
      <c r="F1471" s="132"/>
      <c r="G1471" s="132"/>
      <c r="H1471" s="132"/>
      <c r="I1471" s="132"/>
      <c r="J1471" s="132"/>
      <c r="K1471" s="132"/>
      <c r="L1471" s="132"/>
      <c r="M1471" s="132"/>
      <c r="N1471" s="132"/>
    </row>
    <row r="1472" spans="1:14" ht="13.15" customHeight="1" x14ac:dyDescent="0.2">
      <c r="A1472" s="193"/>
      <c r="B1472" s="132"/>
      <c r="C1472" s="132"/>
      <c r="D1472" s="132"/>
      <c r="E1472" s="132"/>
      <c r="F1472" s="132"/>
      <c r="G1472" s="132"/>
      <c r="H1472" s="132"/>
      <c r="I1472" s="132"/>
      <c r="J1472" s="132"/>
      <c r="K1472" s="132"/>
      <c r="L1472" s="132"/>
      <c r="M1472" s="132"/>
      <c r="N1472" s="132"/>
    </row>
    <row r="1473" spans="1:14" ht="13.15" customHeight="1" x14ac:dyDescent="0.2">
      <c r="A1473" s="193"/>
      <c r="B1473" s="132"/>
      <c r="C1473" s="132"/>
      <c r="D1473" s="132"/>
      <c r="E1473" s="132"/>
      <c r="F1473" s="132"/>
      <c r="G1473" s="132"/>
      <c r="H1473" s="132"/>
      <c r="I1473" s="132"/>
      <c r="J1473" s="132"/>
      <c r="K1473" s="132"/>
      <c r="L1473" s="132"/>
      <c r="M1473" s="132"/>
      <c r="N1473" s="132"/>
    </row>
    <row r="1474" spans="1:14" ht="13.15" customHeight="1" x14ac:dyDescent="0.2">
      <c r="A1474" s="193"/>
      <c r="B1474" s="132"/>
      <c r="C1474" s="132"/>
      <c r="D1474" s="132"/>
      <c r="E1474" s="132"/>
      <c r="F1474" s="132"/>
      <c r="G1474" s="132"/>
      <c r="H1474" s="132"/>
      <c r="I1474" s="132"/>
      <c r="J1474" s="132"/>
      <c r="K1474" s="132"/>
      <c r="L1474" s="132"/>
      <c r="M1474" s="132"/>
      <c r="N1474" s="132"/>
    </row>
    <row r="1475" spans="1:14" ht="13.15" customHeight="1" x14ac:dyDescent="0.2">
      <c r="A1475" s="193"/>
      <c r="B1475" s="132"/>
      <c r="C1475" s="132"/>
      <c r="D1475" s="132"/>
      <c r="E1475" s="132"/>
      <c r="F1475" s="132"/>
      <c r="G1475" s="132"/>
      <c r="H1475" s="132"/>
      <c r="I1475" s="132"/>
      <c r="J1475" s="132"/>
      <c r="K1475" s="132"/>
      <c r="L1475" s="132"/>
      <c r="M1475" s="132"/>
      <c r="N1475" s="132"/>
    </row>
    <row r="1476" spans="1:14" ht="13.15" customHeight="1" x14ac:dyDescent="0.2">
      <c r="A1476" s="193"/>
      <c r="B1476" s="132"/>
      <c r="C1476" s="132"/>
      <c r="D1476" s="132"/>
      <c r="E1476" s="132"/>
      <c r="F1476" s="132"/>
      <c r="G1476" s="132"/>
      <c r="H1476" s="132"/>
      <c r="I1476" s="132"/>
      <c r="J1476" s="132"/>
      <c r="K1476" s="132"/>
      <c r="L1476" s="132"/>
      <c r="M1476" s="132"/>
      <c r="N1476" s="132"/>
    </row>
    <row r="1477" spans="1:14" ht="13.15" customHeight="1" x14ac:dyDescent="0.2">
      <c r="A1477" s="193"/>
      <c r="B1477" s="132"/>
      <c r="C1477" s="132"/>
      <c r="D1477" s="132"/>
      <c r="E1477" s="132"/>
      <c r="F1477" s="132"/>
      <c r="G1477" s="132"/>
      <c r="H1477" s="132"/>
      <c r="I1477" s="132"/>
      <c r="J1477" s="132"/>
      <c r="K1477" s="132"/>
      <c r="L1477" s="132"/>
      <c r="M1477" s="132"/>
      <c r="N1477" s="132"/>
    </row>
    <row r="1478" spans="1:14" ht="13.15" customHeight="1" x14ac:dyDescent="0.2">
      <c r="A1478" s="193"/>
      <c r="B1478" s="132"/>
      <c r="C1478" s="132"/>
      <c r="D1478" s="132"/>
      <c r="E1478" s="132"/>
      <c r="F1478" s="132"/>
      <c r="G1478" s="132"/>
      <c r="H1478" s="132"/>
      <c r="I1478" s="132"/>
      <c r="J1478" s="132"/>
      <c r="K1478" s="132"/>
      <c r="L1478" s="132"/>
      <c r="M1478" s="132"/>
      <c r="N1478" s="132"/>
    </row>
    <row r="1479" spans="1:14" ht="13.15" customHeight="1" x14ac:dyDescent="0.2">
      <c r="A1479" s="193"/>
      <c r="B1479" s="132"/>
      <c r="C1479" s="132"/>
      <c r="D1479" s="132"/>
      <c r="E1479" s="132"/>
      <c r="F1479" s="132"/>
      <c r="G1479" s="132"/>
      <c r="H1479" s="132"/>
      <c r="I1479" s="132"/>
      <c r="J1479" s="132"/>
      <c r="K1479" s="132"/>
      <c r="L1479" s="132"/>
      <c r="M1479" s="132"/>
      <c r="N1479" s="132"/>
    </row>
    <row r="1480" spans="1:14" ht="13.15" customHeight="1" x14ac:dyDescent="0.2">
      <c r="A1480" s="193"/>
      <c r="B1480" s="132"/>
      <c r="C1480" s="132"/>
      <c r="D1480" s="132"/>
      <c r="E1480" s="132"/>
      <c r="F1480" s="132"/>
      <c r="G1480" s="132"/>
      <c r="H1480" s="132"/>
      <c r="I1480" s="132"/>
      <c r="J1480" s="132"/>
      <c r="K1480" s="132"/>
      <c r="L1480" s="132"/>
      <c r="M1480" s="132"/>
      <c r="N1480" s="132"/>
    </row>
    <row r="1481" spans="1:14" ht="13.15" customHeight="1" x14ac:dyDescent="0.2">
      <c r="A1481" s="193"/>
      <c r="B1481" s="132"/>
      <c r="C1481" s="132"/>
      <c r="D1481" s="132"/>
      <c r="E1481" s="132"/>
      <c r="F1481" s="132"/>
      <c r="G1481" s="132"/>
      <c r="H1481" s="132"/>
      <c r="I1481" s="132"/>
      <c r="J1481" s="132"/>
      <c r="K1481" s="132"/>
      <c r="L1481" s="132"/>
      <c r="M1481" s="132"/>
      <c r="N1481" s="132"/>
    </row>
    <row r="1482" spans="1:14" ht="13.15" customHeight="1" x14ac:dyDescent="0.2">
      <c r="A1482" s="193"/>
      <c r="B1482" s="132"/>
      <c r="C1482" s="132"/>
      <c r="D1482" s="132"/>
      <c r="E1482" s="132"/>
      <c r="F1482" s="132"/>
      <c r="G1482" s="132"/>
      <c r="H1482" s="132"/>
      <c r="I1482" s="132"/>
      <c r="J1482" s="132"/>
      <c r="K1482" s="132"/>
      <c r="L1482" s="132"/>
      <c r="M1482" s="132"/>
      <c r="N1482" s="132"/>
    </row>
    <row r="1483" spans="1:14" ht="13.15" customHeight="1" x14ac:dyDescent="0.2">
      <c r="A1483" s="193"/>
      <c r="B1483" s="132"/>
      <c r="C1483" s="132"/>
      <c r="D1483" s="132"/>
      <c r="E1483" s="132"/>
      <c r="F1483" s="132"/>
      <c r="G1483" s="132"/>
      <c r="H1483" s="132"/>
      <c r="I1483" s="132"/>
      <c r="J1483" s="132"/>
      <c r="K1483" s="132"/>
      <c r="L1483" s="132"/>
      <c r="M1483" s="132"/>
      <c r="N1483" s="132"/>
    </row>
    <row r="1484" spans="1:14" ht="13.15" customHeight="1" x14ac:dyDescent="0.2">
      <c r="A1484" s="193"/>
      <c r="B1484" s="132"/>
      <c r="C1484" s="132"/>
      <c r="D1484" s="132"/>
      <c r="E1484" s="132"/>
      <c r="F1484" s="132"/>
      <c r="G1484" s="132"/>
      <c r="H1484" s="132"/>
      <c r="I1484" s="132"/>
      <c r="J1484" s="132"/>
      <c r="K1484" s="132"/>
      <c r="L1484" s="132"/>
      <c r="M1484" s="132"/>
      <c r="N1484" s="132"/>
    </row>
    <row r="1485" spans="1:14" ht="13.15" customHeight="1" x14ac:dyDescent="0.2">
      <c r="A1485" s="193"/>
      <c r="B1485" s="132"/>
      <c r="C1485" s="132"/>
      <c r="D1485" s="132"/>
      <c r="E1485" s="132"/>
      <c r="F1485" s="132"/>
      <c r="G1485" s="132"/>
      <c r="H1485" s="132"/>
      <c r="I1485" s="132"/>
      <c r="J1485" s="132"/>
      <c r="K1485" s="132"/>
      <c r="L1485" s="132"/>
      <c r="M1485" s="132"/>
      <c r="N1485" s="132"/>
    </row>
    <row r="1486" spans="1:14" ht="13.15" customHeight="1" x14ac:dyDescent="0.2">
      <c r="A1486" s="193"/>
      <c r="B1486" s="132"/>
      <c r="C1486" s="132"/>
      <c r="D1486" s="132"/>
      <c r="E1486" s="132"/>
      <c r="F1486" s="132"/>
      <c r="G1486" s="132"/>
      <c r="H1486" s="132"/>
      <c r="I1486" s="132"/>
      <c r="J1486" s="132"/>
      <c r="K1486" s="132"/>
      <c r="L1486" s="132"/>
      <c r="M1486" s="132"/>
      <c r="N1486" s="132"/>
    </row>
    <row r="1487" spans="1:14" ht="13.15" customHeight="1" x14ac:dyDescent="0.2">
      <c r="A1487" s="193"/>
      <c r="B1487" s="132"/>
      <c r="C1487" s="132"/>
      <c r="D1487" s="132"/>
      <c r="E1487" s="132"/>
      <c r="F1487" s="132"/>
      <c r="G1487" s="132"/>
      <c r="H1487" s="132"/>
      <c r="I1487" s="132"/>
      <c r="J1487" s="132"/>
      <c r="K1487" s="132"/>
      <c r="L1487" s="132"/>
      <c r="M1487" s="132"/>
      <c r="N1487" s="132"/>
    </row>
    <row r="1488" spans="1:14" ht="13.15" customHeight="1" x14ac:dyDescent="0.2">
      <c r="A1488" s="193"/>
      <c r="B1488" s="132"/>
      <c r="C1488" s="132"/>
      <c r="D1488" s="132"/>
      <c r="E1488" s="132"/>
      <c r="F1488" s="132"/>
      <c r="G1488" s="132"/>
      <c r="H1488" s="132"/>
      <c r="I1488" s="132"/>
      <c r="J1488" s="132"/>
      <c r="K1488" s="132"/>
      <c r="L1488" s="132"/>
      <c r="M1488" s="132"/>
      <c r="N1488" s="132"/>
    </row>
    <row r="1489" spans="1:14" ht="13.15" customHeight="1" x14ac:dyDescent="0.2">
      <c r="A1489" s="193"/>
      <c r="B1489" s="132"/>
      <c r="C1489" s="132"/>
      <c r="D1489" s="132"/>
      <c r="E1489" s="132"/>
      <c r="F1489" s="132"/>
      <c r="G1489" s="132"/>
      <c r="H1489" s="132"/>
      <c r="I1489" s="132"/>
      <c r="J1489" s="132"/>
      <c r="K1489" s="132"/>
      <c r="L1489" s="132"/>
      <c r="M1489" s="132"/>
      <c r="N1489" s="132"/>
    </row>
    <row r="1490" spans="1:14" ht="13.15" customHeight="1" x14ac:dyDescent="0.2">
      <c r="A1490" s="193"/>
      <c r="B1490" s="132"/>
      <c r="C1490" s="132"/>
      <c r="D1490" s="132"/>
      <c r="E1490" s="132"/>
      <c r="F1490" s="132"/>
      <c r="G1490" s="132"/>
      <c r="H1490" s="132"/>
      <c r="I1490" s="132"/>
      <c r="J1490" s="132"/>
      <c r="K1490" s="132"/>
      <c r="L1490" s="132"/>
      <c r="M1490" s="132"/>
      <c r="N1490" s="132"/>
    </row>
    <row r="1491" spans="1:14" ht="13.15" customHeight="1" x14ac:dyDescent="0.2">
      <c r="A1491" s="193"/>
      <c r="B1491" s="132"/>
      <c r="C1491" s="132"/>
      <c r="D1491" s="132"/>
      <c r="E1491" s="132"/>
      <c r="F1491" s="132"/>
      <c r="G1491" s="132"/>
      <c r="H1491" s="132"/>
      <c r="I1491" s="132"/>
      <c r="J1491" s="132"/>
      <c r="K1491" s="132"/>
      <c r="L1491" s="132"/>
      <c r="M1491" s="132"/>
      <c r="N1491" s="132"/>
    </row>
    <row r="1492" spans="1:14" ht="13.15" customHeight="1" x14ac:dyDescent="0.2">
      <c r="A1492" s="193"/>
      <c r="B1492" s="132"/>
      <c r="C1492" s="132"/>
      <c r="D1492" s="132"/>
      <c r="E1492" s="132"/>
      <c r="F1492" s="132"/>
      <c r="G1492" s="132"/>
      <c r="H1492" s="132"/>
      <c r="I1492" s="132"/>
      <c r="J1492" s="132"/>
      <c r="K1492" s="132"/>
      <c r="L1492" s="132"/>
      <c r="M1492" s="132"/>
      <c r="N1492" s="132"/>
    </row>
    <row r="1493" spans="1:14" ht="13.15" customHeight="1" x14ac:dyDescent="0.2">
      <c r="A1493" s="193"/>
      <c r="B1493" s="132"/>
      <c r="C1493" s="132"/>
      <c r="D1493" s="132"/>
      <c r="E1493" s="132"/>
      <c r="F1493" s="132"/>
      <c r="G1493" s="132"/>
      <c r="H1493" s="132"/>
      <c r="I1493" s="132"/>
      <c r="J1493" s="132"/>
      <c r="K1493" s="132"/>
      <c r="L1493" s="132"/>
      <c r="M1493" s="132"/>
      <c r="N1493" s="132"/>
    </row>
    <row r="1494" spans="1:14" ht="13.15" customHeight="1" x14ac:dyDescent="0.2">
      <c r="A1494" s="193"/>
      <c r="B1494" s="132"/>
      <c r="C1494" s="132"/>
      <c r="D1494" s="132"/>
      <c r="E1494" s="132"/>
      <c r="F1494" s="132"/>
      <c r="G1494" s="132"/>
      <c r="H1494" s="132"/>
      <c r="I1494" s="132"/>
      <c r="J1494" s="132"/>
      <c r="K1494" s="132"/>
      <c r="L1494" s="132"/>
      <c r="M1494" s="132"/>
      <c r="N1494" s="132"/>
    </row>
    <row r="1495" spans="1:14" ht="13.15" customHeight="1" x14ac:dyDescent="0.2">
      <c r="A1495" s="193"/>
      <c r="B1495" s="132"/>
      <c r="C1495" s="132"/>
      <c r="D1495" s="132"/>
      <c r="E1495" s="132"/>
      <c r="F1495" s="132"/>
      <c r="G1495" s="132"/>
      <c r="H1495" s="132"/>
      <c r="I1495" s="132"/>
      <c r="J1495" s="132"/>
      <c r="K1495" s="132"/>
      <c r="L1495" s="132"/>
      <c r="M1495" s="132"/>
      <c r="N1495" s="132"/>
    </row>
    <row r="1496" spans="1:14" ht="13.15" customHeight="1" x14ac:dyDescent="0.2">
      <c r="A1496" s="193"/>
      <c r="B1496" s="132"/>
      <c r="C1496" s="132"/>
      <c r="D1496" s="132"/>
      <c r="E1496" s="132"/>
      <c r="F1496" s="132"/>
      <c r="G1496" s="132"/>
      <c r="H1496" s="132"/>
      <c r="I1496" s="132"/>
      <c r="J1496" s="132"/>
      <c r="K1496" s="132"/>
      <c r="L1496" s="132"/>
      <c r="M1496" s="132"/>
      <c r="N1496" s="132"/>
    </row>
    <row r="1497" spans="1:14" ht="13.15" customHeight="1" x14ac:dyDescent="0.2">
      <c r="A1497" s="193"/>
      <c r="B1497" s="132"/>
      <c r="C1497" s="132"/>
      <c r="D1497" s="132"/>
      <c r="E1497" s="132"/>
      <c r="F1497" s="132"/>
      <c r="G1497" s="132"/>
      <c r="H1497" s="132"/>
      <c r="I1497" s="132"/>
      <c r="J1497" s="132"/>
      <c r="K1497" s="132"/>
      <c r="L1497" s="132"/>
      <c r="M1497" s="132"/>
      <c r="N1497" s="132"/>
    </row>
    <row r="1498" spans="1:14" ht="13.15" customHeight="1" x14ac:dyDescent="0.2">
      <c r="A1498" s="193"/>
      <c r="B1498" s="132"/>
      <c r="C1498" s="132"/>
      <c r="D1498" s="132"/>
      <c r="E1498" s="132"/>
      <c r="F1498" s="132"/>
      <c r="G1498" s="132"/>
      <c r="H1498" s="132"/>
      <c r="I1498" s="132"/>
      <c r="J1498" s="132"/>
      <c r="K1498" s="132"/>
      <c r="L1498" s="132"/>
      <c r="M1498" s="132"/>
      <c r="N1498" s="132"/>
    </row>
    <row r="1499" spans="1:14" ht="13.15" customHeight="1" x14ac:dyDescent="0.2">
      <c r="A1499" s="193"/>
      <c r="B1499" s="132"/>
      <c r="C1499" s="132"/>
      <c r="D1499" s="132"/>
      <c r="E1499" s="132"/>
      <c r="F1499" s="132"/>
      <c r="G1499" s="132"/>
      <c r="H1499" s="132"/>
      <c r="I1499" s="132"/>
      <c r="J1499" s="132"/>
      <c r="K1499" s="132"/>
      <c r="L1499" s="132"/>
      <c r="M1499" s="132"/>
      <c r="N1499" s="132"/>
    </row>
    <row r="1500" spans="1:14" ht="13.15" customHeight="1" x14ac:dyDescent="0.2">
      <c r="A1500" s="193"/>
      <c r="B1500" s="132"/>
      <c r="C1500" s="132"/>
      <c r="D1500" s="132"/>
      <c r="E1500" s="132"/>
      <c r="F1500" s="132"/>
      <c r="G1500" s="132"/>
      <c r="H1500" s="132"/>
      <c r="I1500" s="132"/>
      <c r="J1500" s="132"/>
      <c r="K1500" s="132"/>
      <c r="L1500" s="132"/>
      <c r="M1500" s="132"/>
      <c r="N1500" s="132"/>
    </row>
    <row r="1501" spans="1:14" ht="13.15" customHeight="1" x14ac:dyDescent="0.2">
      <c r="A1501" s="193"/>
      <c r="B1501" s="132"/>
      <c r="C1501" s="132"/>
      <c r="D1501" s="132"/>
      <c r="E1501" s="132"/>
      <c r="F1501" s="132"/>
      <c r="G1501" s="132"/>
      <c r="H1501" s="132"/>
      <c r="I1501" s="132"/>
      <c r="J1501" s="132"/>
      <c r="K1501" s="132"/>
      <c r="L1501" s="132"/>
      <c r="M1501" s="132"/>
      <c r="N1501" s="132"/>
    </row>
    <row r="1502" spans="1:14" ht="13.15" customHeight="1" x14ac:dyDescent="0.2">
      <c r="A1502" s="193"/>
      <c r="B1502" s="132"/>
      <c r="C1502" s="132"/>
      <c r="D1502" s="132"/>
      <c r="E1502" s="132"/>
      <c r="F1502" s="132"/>
      <c r="G1502" s="132"/>
      <c r="H1502" s="132"/>
      <c r="I1502" s="132"/>
      <c r="J1502" s="132"/>
      <c r="K1502" s="132"/>
      <c r="L1502" s="132"/>
      <c r="M1502" s="132"/>
      <c r="N1502" s="132"/>
    </row>
    <row r="1503" spans="1:14" ht="13.15" customHeight="1" x14ac:dyDescent="0.2">
      <c r="A1503" s="193"/>
      <c r="B1503" s="132"/>
      <c r="C1503" s="132"/>
      <c r="D1503" s="132"/>
      <c r="E1503" s="132"/>
      <c r="F1503" s="132"/>
      <c r="G1503" s="132"/>
      <c r="H1503" s="132"/>
      <c r="I1503" s="132"/>
      <c r="J1503" s="132"/>
      <c r="K1503" s="132"/>
      <c r="L1503" s="132"/>
      <c r="M1503" s="132"/>
      <c r="N1503" s="132"/>
    </row>
    <row r="1504" spans="1:14" ht="13.15" customHeight="1" x14ac:dyDescent="0.2">
      <c r="A1504" s="193"/>
      <c r="B1504" s="132"/>
      <c r="C1504" s="132"/>
      <c r="D1504" s="132"/>
      <c r="E1504" s="132"/>
      <c r="F1504" s="132"/>
      <c r="G1504" s="132"/>
      <c r="H1504" s="132"/>
      <c r="I1504" s="132"/>
      <c r="J1504" s="132"/>
      <c r="K1504" s="132"/>
      <c r="L1504" s="132"/>
      <c r="M1504" s="132"/>
      <c r="N1504" s="132"/>
    </row>
    <row r="1505" spans="1:14" ht="13.15" customHeight="1" x14ac:dyDescent="0.2">
      <c r="A1505" s="193"/>
      <c r="B1505" s="132"/>
      <c r="C1505" s="132"/>
      <c r="D1505" s="132"/>
      <c r="E1505" s="132"/>
      <c r="F1505" s="132"/>
      <c r="G1505" s="132"/>
      <c r="H1505" s="132"/>
      <c r="I1505" s="132"/>
      <c r="J1505" s="132"/>
      <c r="K1505" s="132"/>
      <c r="L1505" s="132"/>
      <c r="M1505" s="132"/>
      <c r="N1505" s="132"/>
    </row>
    <row r="1506" spans="1:14" ht="13.15" customHeight="1" x14ac:dyDescent="0.2">
      <c r="A1506" s="193"/>
      <c r="B1506" s="132"/>
      <c r="C1506" s="132"/>
      <c r="D1506" s="132"/>
      <c r="E1506" s="132"/>
      <c r="F1506" s="132"/>
      <c r="G1506" s="132"/>
      <c r="H1506" s="132"/>
      <c r="I1506" s="132"/>
      <c r="J1506" s="132"/>
      <c r="K1506" s="132"/>
      <c r="L1506" s="132"/>
      <c r="M1506" s="132"/>
      <c r="N1506" s="132"/>
    </row>
    <row r="1507" spans="1:14" ht="13.15" customHeight="1" x14ac:dyDescent="0.2">
      <c r="A1507" s="193"/>
      <c r="B1507" s="132"/>
      <c r="C1507" s="132"/>
      <c r="D1507" s="132"/>
      <c r="E1507" s="132"/>
      <c r="F1507" s="132"/>
      <c r="G1507" s="132"/>
      <c r="H1507" s="132"/>
      <c r="I1507" s="132"/>
      <c r="J1507" s="132"/>
      <c r="K1507" s="132"/>
      <c r="L1507" s="132"/>
      <c r="M1507" s="132"/>
      <c r="N1507" s="132"/>
    </row>
    <row r="1508" spans="1:14" ht="13.15" customHeight="1" x14ac:dyDescent="0.2">
      <c r="A1508" s="193"/>
      <c r="B1508" s="132"/>
      <c r="C1508" s="132"/>
      <c r="D1508" s="132"/>
      <c r="E1508" s="132"/>
      <c r="F1508" s="132"/>
      <c r="G1508" s="132"/>
      <c r="H1508" s="132"/>
      <c r="I1508" s="132"/>
      <c r="J1508" s="132"/>
      <c r="K1508" s="132"/>
      <c r="L1508" s="132"/>
      <c r="M1508" s="132"/>
      <c r="N1508" s="132"/>
    </row>
    <row r="1509" spans="1:14" ht="13.15" customHeight="1" x14ac:dyDescent="0.2">
      <c r="A1509" s="193"/>
      <c r="B1509" s="132"/>
      <c r="C1509" s="132"/>
      <c r="D1509" s="132"/>
      <c r="E1509" s="132"/>
      <c r="F1509" s="132"/>
      <c r="G1509" s="132"/>
      <c r="H1509" s="132"/>
      <c r="I1509" s="132"/>
      <c r="J1509" s="132"/>
      <c r="K1509" s="132"/>
      <c r="L1509" s="132"/>
      <c r="M1509" s="132"/>
      <c r="N1509" s="132"/>
    </row>
    <row r="1510" spans="1:14" ht="13.15" customHeight="1" x14ac:dyDescent="0.2">
      <c r="A1510" s="193"/>
      <c r="B1510" s="132"/>
      <c r="C1510" s="132"/>
      <c r="D1510" s="132"/>
      <c r="E1510" s="132"/>
      <c r="F1510" s="132"/>
      <c r="G1510" s="132"/>
      <c r="H1510" s="132"/>
      <c r="I1510" s="132"/>
      <c r="J1510" s="132"/>
      <c r="K1510" s="132"/>
      <c r="L1510" s="132"/>
      <c r="M1510" s="132"/>
      <c r="N1510" s="132"/>
    </row>
    <row r="1511" spans="1:14" ht="13.15" customHeight="1" x14ac:dyDescent="0.2">
      <c r="A1511" s="193"/>
      <c r="B1511" s="132"/>
      <c r="C1511" s="132"/>
      <c r="D1511" s="132"/>
      <c r="E1511" s="132"/>
      <c r="F1511" s="132"/>
      <c r="G1511" s="132"/>
      <c r="H1511" s="132"/>
      <c r="I1511" s="132"/>
      <c r="J1511" s="132"/>
      <c r="K1511" s="132"/>
      <c r="L1511" s="132"/>
      <c r="M1511" s="132"/>
      <c r="N1511" s="132"/>
    </row>
    <row r="1512" spans="1:14" ht="13.15" customHeight="1" x14ac:dyDescent="0.2">
      <c r="A1512" s="193"/>
      <c r="B1512" s="132"/>
      <c r="C1512" s="132"/>
      <c r="D1512" s="132"/>
      <c r="E1512" s="132"/>
      <c r="F1512" s="132"/>
      <c r="G1512" s="132"/>
      <c r="H1512" s="132"/>
      <c r="I1512" s="132"/>
      <c r="J1512" s="132"/>
      <c r="K1512" s="132"/>
      <c r="L1512" s="132"/>
      <c r="M1512" s="132"/>
      <c r="N1512" s="132"/>
    </row>
    <row r="1513" spans="1:14" ht="13.15" customHeight="1" x14ac:dyDescent="0.2">
      <c r="A1513" s="193"/>
      <c r="B1513" s="132"/>
      <c r="C1513" s="132"/>
      <c r="D1513" s="132"/>
      <c r="E1513" s="132"/>
      <c r="F1513" s="132"/>
      <c r="G1513" s="132"/>
      <c r="H1513" s="132"/>
      <c r="I1513" s="132"/>
      <c r="J1513" s="132"/>
      <c r="K1513" s="132"/>
      <c r="L1513" s="132"/>
      <c r="M1513" s="132"/>
      <c r="N1513" s="132"/>
    </row>
    <row r="1514" spans="1:14" ht="13.15" customHeight="1" x14ac:dyDescent="0.2">
      <c r="A1514" s="193"/>
      <c r="B1514" s="132"/>
      <c r="C1514" s="132"/>
      <c r="D1514" s="132"/>
      <c r="E1514" s="132"/>
      <c r="F1514" s="132"/>
      <c r="G1514" s="132"/>
      <c r="H1514" s="132"/>
      <c r="I1514" s="132"/>
      <c r="J1514" s="132"/>
      <c r="K1514" s="132"/>
      <c r="L1514" s="132"/>
      <c r="M1514" s="132"/>
      <c r="N1514" s="132"/>
    </row>
    <row r="1515" spans="1:14" ht="13.15" customHeight="1" x14ac:dyDescent="0.2">
      <c r="A1515" s="193"/>
      <c r="B1515" s="132"/>
      <c r="C1515" s="132"/>
      <c r="D1515" s="132"/>
      <c r="E1515" s="132"/>
      <c r="F1515" s="132"/>
      <c r="G1515" s="132"/>
      <c r="H1515" s="132"/>
      <c r="I1515" s="132"/>
      <c r="J1515" s="132"/>
      <c r="K1515" s="132"/>
      <c r="L1515" s="132"/>
      <c r="M1515" s="132"/>
      <c r="N1515" s="132"/>
    </row>
    <row r="1516" spans="1:14" ht="13.15" customHeight="1" x14ac:dyDescent="0.2">
      <c r="A1516" s="193"/>
      <c r="B1516" s="132"/>
      <c r="C1516" s="132"/>
      <c r="D1516" s="132"/>
      <c r="E1516" s="132"/>
      <c r="F1516" s="132"/>
      <c r="G1516" s="132"/>
      <c r="H1516" s="132"/>
      <c r="I1516" s="132"/>
      <c r="J1516" s="132"/>
      <c r="K1516" s="132"/>
      <c r="L1516" s="132"/>
      <c r="M1516" s="132"/>
      <c r="N1516" s="132"/>
    </row>
    <row r="1517" spans="1:14" ht="13.15" customHeight="1" x14ac:dyDescent="0.2">
      <c r="A1517" s="193"/>
      <c r="B1517" s="132"/>
      <c r="C1517" s="132"/>
      <c r="D1517" s="132"/>
      <c r="E1517" s="132"/>
      <c r="F1517" s="132"/>
      <c r="G1517" s="132"/>
      <c r="H1517" s="132"/>
      <c r="I1517" s="132"/>
      <c r="J1517" s="132"/>
      <c r="K1517" s="132"/>
      <c r="L1517" s="132"/>
      <c r="M1517" s="132"/>
      <c r="N1517" s="132"/>
    </row>
    <row r="1518" spans="1:14" ht="13.15" customHeight="1" x14ac:dyDescent="0.2">
      <c r="A1518" s="193"/>
      <c r="B1518" s="132"/>
      <c r="C1518" s="132"/>
      <c r="D1518" s="132"/>
      <c r="E1518" s="132"/>
      <c r="F1518" s="132"/>
      <c r="G1518" s="132"/>
      <c r="H1518" s="132"/>
      <c r="I1518" s="132"/>
      <c r="J1518" s="132"/>
      <c r="K1518" s="132"/>
      <c r="L1518" s="132"/>
      <c r="M1518" s="132"/>
      <c r="N1518" s="132"/>
    </row>
    <row r="1519" spans="1:14" ht="13.15" customHeight="1" x14ac:dyDescent="0.2">
      <c r="A1519" s="193"/>
      <c r="B1519" s="132"/>
      <c r="C1519" s="132"/>
      <c r="D1519" s="132"/>
      <c r="E1519" s="132"/>
      <c r="F1519" s="132"/>
      <c r="G1519" s="132"/>
      <c r="H1519" s="132"/>
      <c r="I1519" s="132"/>
      <c r="J1519" s="132"/>
      <c r="K1519" s="132"/>
      <c r="L1519" s="132"/>
      <c r="M1519" s="132"/>
      <c r="N1519" s="132"/>
    </row>
    <row r="1520" spans="1:14" ht="13.15" customHeight="1" x14ac:dyDescent="0.2">
      <c r="A1520" s="193"/>
      <c r="B1520" s="132"/>
      <c r="C1520" s="132"/>
      <c r="D1520" s="132"/>
      <c r="E1520" s="132"/>
      <c r="F1520" s="132"/>
      <c r="G1520" s="132"/>
      <c r="H1520" s="132"/>
      <c r="I1520" s="132"/>
      <c r="J1520" s="132"/>
      <c r="K1520" s="132"/>
      <c r="L1520" s="132"/>
      <c r="M1520" s="132"/>
      <c r="N1520" s="132"/>
    </row>
    <row r="1521" spans="1:14" ht="13.15" customHeight="1" x14ac:dyDescent="0.2">
      <c r="A1521" s="193"/>
      <c r="B1521" s="132"/>
      <c r="C1521" s="132"/>
      <c r="D1521" s="132"/>
      <c r="E1521" s="132"/>
      <c r="F1521" s="132"/>
      <c r="G1521" s="132"/>
      <c r="H1521" s="132"/>
      <c r="I1521" s="132"/>
      <c r="J1521" s="132"/>
      <c r="K1521" s="132"/>
      <c r="L1521" s="132"/>
      <c r="M1521" s="132"/>
      <c r="N1521" s="132"/>
    </row>
    <row r="1522" spans="1:14" ht="13.15" customHeight="1" x14ac:dyDescent="0.2">
      <c r="A1522" s="193"/>
      <c r="B1522" s="132"/>
      <c r="C1522" s="132"/>
      <c r="D1522" s="132"/>
      <c r="E1522" s="132"/>
      <c r="F1522" s="132"/>
      <c r="G1522" s="132"/>
      <c r="H1522" s="132"/>
      <c r="I1522" s="132"/>
      <c r="J1522" s="132"/>
      <c r="K1522" s="132"/>
      <c r="L1522" s="132"/>
      <c r="M1522" s="132"/>
      <c r="N1522" s="132"/>
    </row>
    <row r="1523" spans="1:14" ht="13.15" customHeight="1" x14ac:dyDescent="0.2">
      <c r="A1523" s="193"/>
      <c r="B1523" s="132"/>
      <c r="C1523" s="132"/>
      <c r="D1523" s="132"/>
      <c r="E1523" s="132"/>
      <c r="F1523" s="132"/>
      <c r="G1523" s="132"/>
      <c r="H1523" s="132"/>
      <c r="I1523" s="132"/>
      <c r="J1523" s="132"/>
      <c r="K1523" s="132"/>
      <c r="L1523" s="132"/>
      <c r="M1523" s="132"/>
      <c r="N1523" s="132"/>
    </row>
    <row r="1524" spans="1:14" ht="13.15" customHeight="1" x14ac:dyDescent="0.2">
      <c r="A1524" s="193"/>
      <c r="B1524" s="132"/>
      <c r="C1524" s="132"/>
      <c r="D1524" s="132"/>
      <c r="E1524" s="132"/>
      <c r="F1524" s="132"/>
      <c r="G1524" s="132"/>
      <c r="H1524" s="132"/>
      <c r="I1524" s="132"/>
      <c r="J1524" s="132"/>
      <c r="K1524" s="132"/>
      <c r="L1524" s="132"/>
      <c r="M1524" s="132"/>
      <c r="N1524" s="132"/>
    </row>
    <row r="1525" spans="1:14" ht="13.15" customHeight="1" x14ac:dyDescent="0.2">
      <c r="A1525" s="193"/>
      <c r="B1525" s="132"/>
      <c r="C1525" s="132"/>
      <c r="D1525" s="132"/>
      <c r="E1525" s="132"/>
      <c r="F1525" s="132"/>
      <c r="G1525" s="132"/>
      <c r="H1525" s="132"/>
      <c r="I1525" s="132"/>
      <c r="J1525" s="132"/>
      <c r="K1525" s="132"/>
      <c r="L1525" s="132"/>
      <c r="M1525" s="132"/>
      <c r="N1525" s="132"/>
    </row>
    <row r="1526" spans="1:14" ht="13.15" customHeight="1" x14ac:dyDescent="0.2">
      <c r="A1526" s="193"/>
      <c r="B1526" s="132"/>
      <c r="C1526" s="132"/>
      <c r="D1526" s="132"/>
      <c r="E1526" s="132"/>
      <c r="F1526" s="132"/>
      <c r="G1526" s="132"/>
      <c r="H1526" s="132"/>
      <c r="I1526" s="132"/>
      <c r="J1526" s="132"/>
      <c r="K1526" s="132"/>
      <c r="L1526" s="132"/>
      <c r="M1526" s="132"/>
      <c r="N1526" s="132"/>
    </row>
    <row r="1527" spans="1:14" ht="13.15" customHeight="1" x14ac:dyDescent="0.2">
      <c r="A1527" s="193"/>
      <c r="B1527" s="132"/>
      <c r="C1527" s="132"/>
      <c r="D1527" s="132"/>
      <c r="E1527" s="132"/>
      <c r="F1527" s="132"/>
      <c r="G1527" s="132"/>
      <c r="H1527" s="132"/>
      <c r="I1527" s="132"/>
      <c r="J1527" s="132"/>
      <c r="K1527" s="132"/>
      <c r="L1527" s="132"/>
      <c r="M1527" s="132"/>
      <c r="N1527" s="132"/>
    </row>
    <row r="1528" spans="1:14" ht="13.15" customHeight="1" x14ac:dyDescent="0.2">
      <c r="A1528" s="193"/>
      <c r="B1528" s="132"/>
      <c r="C1528" s="132"/>
      <c r="D1528" s="132"/>
      <c r="E1528" s="132"/>
      <c r="F1528" s="132"/>
      <c r="G1528" s="132"/>
      <c r="H1528" s="132"/>
      <c r="I1528" s="132"/>
      <c r="J1528" s="132"/>
      <c r="K1528" s="132"/>
      <c r="L1528" s="132"/>
      <c r="M1528" s="132"/>
      <c r="N1528" s="132"/>
    </row>
    <row r="1529" spans="1:14" ht="13.15" customHeight="1" x14ac:dyDescent="0.2">
      <c r="A1529" s="193"/>
      <c r="B1529" s="132"/>
      <c r="C1529" s="132"/>
      <c r="D1529" s="132"/>
      <c r="E1529" s="132"/>
      <c r="F1529" s="132"/>
      <c r="G1529" s="132"/>
      <c r="H1529" s="132"/>
      <c r="I1529" s="132"/>
      <c r="J1529" s="132"/>
      <c r="K1529" s="132"/>
      <c r="L1529" s="132"/>
      <c r="M1529" s="132"/>
      <c r="N1529" s="132"/>
    </row>
    <row r="1530" spans="1:14" ht="13.15" customHeight="1" x14ac:dyDescent="0.2">
      <c r="A1530" s="193"/>
      <c r="B1530" s="132"/>
      <c r="C1530" s="132"/>
      <c r="D1530" s="132"/>
      <c r="E1530" s="132"/>
      <c r="F1530" s="132"/>
      <c r="G1530" s="132"/>
      <c r="H1530" s="132"/>
      <c r="I1530" s="132"/>
      <c r="J1530" s="132"/>
      <c r="K1530" s="132"/>
      <c r="L1530" s="132"/>
      <c r="M1530" s="132"/>
      <c r="N1530" s="132"/>
    </row>
    <row r="1531" spans="1:14" ht="13.15" customHeight="1" x14ac:dyDescent="0.2">
      <c r="A1531" s="193"/>
      <c r="B1531" s="132"/>
      <c r="C1531" s="132"/>
      <c r="D1531" s="132"/>
      <c r="E1531" s="132"/>
      <c r="F1531" s="132"/>
      <c r="G1531" s="132"/>
      <c r="H1531" s="132"/>
      <c r="I1531" s="132"/>
      <c r="J1531" s="132"/>
      <c r="K1531" s="132"/>
      <c r="L1531" s="132"/>
      <c r="M1531" s="132"/>
      <c r="N1531" s="132"/>
    </row>
    <row r="1532" spans="1:14" ht="13.15" customHeight="1" x14ac:dyDescent="0.2">
      <c r="A1532" s="193"/>
      <c r="B1532" s="132"/>
      <c r="C1532" s="132"/>
      <c r="D1532" s="132"/>
      <c r="E1532" s="132"/>
      <c r="F1532" s="132"/>
      <c r="G1532" s="132"/>
      <c r="H1532" s="132"/>
      <c r="I1532" s="132"/>
      <c r="J1532" s="132"/>
      <c r="K1532" s="132"/>
      <c r="L1532" s="132"/>
      <c r="M1532" s="132"/>
      <c r="N1532" s="132"/>
    </row>
    <row r="1533" spans="1:14" ht="13.15" customHeight="1" x14ac:dyDescent="0.2">
      <c r="A1533" s="193"/>
      <c r="B1533" s="132"/>
      <c r="C1533" s="132"/>
      <c r="D1533" s="132"/>
      <c r="E1533" s="132"/>
      <c r="F1533" s="132"/>
      <c r="G1533" s="132"/>
      <c r="H1533" s="132"/>
      <c r="I1533" s="132"/>
      <c r="J1533" s="132"/>
      <c r="K1533" s="132"/>
      <c r="L1533" s="132"/>
      <c r="M1533" s="132"/>
      <c r="N1533" s="132"/>
    </row>
    <row r="1534" spans="1:14" ht="13.15" customHeight="1" x14ac:dyDescent="0.2">
      <c r="A1534" s="193"/>
      <c r="B1534" s="132"/>
      <c r="C1534" s="132"/>
      <c r="D1534" s="132"/>
      <c r="E1534" s="132"/>
      <c r="F1534" s="132"/>
      <c r="G1534" s="132"/>
      <c r="H1534" s="132"/>
      <c r="I1534" s="132"/>
      <c r="J1534" s="132"/>
      <c r="K1534" s="132"/>
      <c r="L1534" s="132"/>
      <c r="M1534" s="132"/>
      <c r="N1534" s="132"/>
    </row>
    <row r="1535" spans="1:14" ht="13.15" customHeight="1" x14ac:dyDescent="0.2">
      <c r="A1535" s="193"/>
      <c r="B1535" s="132"/>
      <c r="C1535" s="132"/>
      <c r="D1535" s="132"/>
      <c r="E1535" s="132"/>
      <c r="F1535" s="132"/>
      <c r="G1535" s="132"/>
      <c r="H1535" s="132"/>
      <c r="I1535" s="132"/>
      <c r="J1535" s="132"/>
      <c r="K1535" s="132"/>
      <c r="L1535" s="132"/>
      <c r="M1535" s="132"/>
      <c r="N1535" s="132"/>
    </row>
    <row r="1536" spans="1:14" ht="13.15" customHeight="1" x14ac:dyDescent="0.2">
      <c r="A1536" s="193"/>
      <c r="B1536" s="132"/>
      <c r="C1536" s="132"/>
      <c r="D1536" s="132"/>
      <c r="E1536" s="132"/>
      <c r="F1536" s="132"/>
      <c r="G1536" s="132"/>
      <c r="H1536" s="132"/>
      <c r="I1536" s="132"/>
      <c r="J1536" s="132"/>
      <c r="K1536" s="132"/>
      <c r="L1536" s="132"/>
      <c r="M1536" s="132"/>
      <c r="N1536" s="132"/>
    </row>
    <row r="1537" spans="1:14" ht="13.15" customHeight="1" x14ac:dyDescent="0.2">
      <c r="A1537" s="193"/>
      <c r="B1537" s="132"/>
      <c r="C1537" s="132"/>
      <c r="D1537" s="132"/>
      <c r="E1537" s="132"/>
      <c r="F1537" s="132"/>
      <c r="G1537" s="132"/>
      <c r="H1537" s="132"/>
      <c r="I1537" s="132"/>
      <c r="J1537" s="132"/>
      <c r="K1537" s="132"/>
      <c r="L1537" s="132"/>
      <c r="M1537" s="132"/>
      <c r="N1537" s="132"/>
    </row>
    <row r="1538" spans="1:14" ht="13.15" customHeight="1" x14ac:dyDescent="0.2">
      <c r="A1538" s="193"/>
      <c r="B1538" s="132"/>
      <c r="C1538" s="132"/>
      <c r="D1538" s="132"/>
      <c r="E1538" s="132"/>
      <c r="F1538" s="132"/>
      <c r="G1538" s="132"/>
      <c r="H1538" s="132"/>
      <c r="I1538" s="132"/>
      <c r="J1538" s="132"/>
      <c r="K1538" s="132"/>
      <c r="L1538" s="132"/>
      <c r="M1538" s="132"/>
      <c r="N1538" s="132"/>
    </row>
    <row r="1539" spans="1:14" ht="13.15" customHeight="1" x14ac:dyDescent="0.2">
      <c r="A1539" s="193"/>
      <c r="B1539" s="132"/>
      <c r="C1539" s="132"/>
      <c r="D1539" s="132"/>
      <c r="E1539" s="132"/>
      <c r="F1539" s="132"/>
      <c r="G1539" s="132"/>
      <c r="H1539" s="132"/>
      <c r="I1539" s="132"/>
      <c r="J1539" s="132"/>
      <c r="K1539" s="132"/>
      <c r="L1539" s="132"/>
      <c r="M1539" s="132"/>
      <c r="N1539" s="132"/>
    </row>
    <row r="1540" spans="1:14" ht="13.15" customHeight="1" x14ac:dyDescent="0.2">
      <c r="A1540" s="193"/>
      <c r="B1540" s="132"/>
      <c r="C1540" s="132"/>
      <c r="D1540" s="132"/>
      <c r="E1540" s="132"/>
      <c r="F1540" s="132"/>
      <c r="G1540" s="132"/>
      <c r="H1540" s="132"/>
      <c r="I1540" s="132"/>
      <c r="J1540" s="132"/>
      <c r="K1540" s="132"/>
      <c r="L1540" s="132"/>
      <c r="M1540" s="132"/>
      <c r="N1540" s="132"/>
    </row>
    <row r="1541" spans="1:14" ht="13.15" customHeight="1" x14ac:dyDescent="0.2">
      <c r="A1541" s="193"/>
      <c r="B1541" s="132"/>
      <c r="C1541" s="132"/>
      <c r="D1541" s="132"/>
      <c r="E1541" s="132"/>
      <c r="F1541" s="132"/>
      <c r="G1541" s="132"/>
      <c r="H1541" s="132"/>
      <c r="I1541" s="132"/>
      <c r="J1541" s="132"/>
      <c r="K1541" s="132"/>
      <c r="L1541" s="132"/>
      <c r="M1541" s="132"/>
      <c r="N1541" s="132"/>
    </row>
    <row r="1542" spans="1:14" ht="13.15" customHeight="1" x14ac:dyDescent="0.2">
      <c r="A1542" s="193"/>
      <c r="B1542" s="132"/>
      <c r="C1542" s="132"/>
      <c r="D1542" s="132"/>
      <c r="E1542" s="132"/>
      <c r="F1542" s="132"/>
      <c r="G1542" s="132"/>
      <c r="H1542" s="132"/>
      <c r="I1542" s="132"/>
      <c r="J1542" s="132"/>
      <c r="K1542" s="132"/>
      <c r="L1542" s="132"/>
      <c r="M1542" s="132"/>
      <c r="N1542" s="132"/>
    </row>
    <row r="1543" spans="1:14" ht="13.15" customHeight="1" x14ac:dyDescent="0.2">
      <c r="A1543" s="193"/>
      <c r="B1543" s="132"/>
      <c r="C1543" s="132"/>
      <c r="D1543" s="132"/>
      <c r="E1543" s="132"/>
      <c r="F1543" s="132"/>
      <c r="G1543" s="132"/>
      <c r="H1543" s="132"/>
      <c r="I1543" s="132"/>
      <c r="J1543" s="132"/>
      <c r="K1543" s="132"/>
      <c r="L1543" s="132"/>
      <c r="M1543" s="132"/>
      <c r="N1543" s="132"/>
    </row>
    <row r="1544" spans="1:14" ht="13.15" customHeight="1" x14ac:dyDescent="0.2">
      <c r="A1544" s="193"/>
      <c r="B1544" s="132"/>
      <c r="C1544" s="132"/>
      <c r="D1544" s="132"/>
      <c r="E1544" s="132"/>
      <c r="F1544" s="132"/>
      <c r="G1544" s="132"/>
      <c r="H1544" s="132"/>
      <c r="I1544" s="132"/>
      <c r="J1544" s="132"/>
      <c r="K1544" s="132"/>
      <c r="L1544" s="132"/>
      <c r="M1544" s="132"/>
      <c r="N1544" s="132"/>
    </row>
    <row r="1545" spans="1:14" ht="13.15" customHeight="1" x14ac:dyDescent="0.2">
      <c r="A1545" s="193"/>
      <c r="B1545" s="132"/>
      <c r="C1545" s="132"/>
      <c r="D1545" s="132"/>
      <c r="E1545" s="132"/>
      <c r="F1545" s="132"/>
      <c r="G1545" s="132"/>
      <c r="H1545" s="132"/>
      <c r="I1545" s="132"/>
      <c r="J1545" s="132"/>
      <c r="K1545" s="132"/>
      <c r="L1545" s="132"/>
      <c r="M1545" s="132"/>
      <c r="N1545" s="132"/>
    </row>
    <row r="1546" spans="1:14" ht="13.15" customHeight="1" x14ac:dyDescent="0.2">
      <c r="A1546" s="193"/>
      <c r="B1546" s="132"/>
      <c r="C1546" s="132"/>
      <c r="D1546" s="132"/>
      <c r="E1546" s="132"/>
      <c r="F1546" s="132"/>
      <c r="G1546" s="132"/>
      <c r="H1546" s="132"/>
      <c r="I1546" s="132"/>
      <c r="J1546" s="132"/>
      <c r="K1546" s="132"/>
      <c r="L1546" s="132"/>
      <c r="M1546" s="132"/>
      <c r="N1546" s="132"/>
    </row>
    <row r="1547" spans="1:14" ht="13.15" customHeight="1" x14ac:dyDescent="0.2">
      <c r="A1547" s="193"/>
      <c r="B1547" s="132"/>
      <c r="C1547" s="132"/>
      <c r="D1547" s="132"/>
      <c r="E1547" s="132"/>
      <c r="F1547" s="132"/>
      <c r="G1547" s="132"/>
      <c r="H1547" s="132"/>
      <c r="I1547" s="132"/>
      <c r="J1547" s="132"/>
      <c r="K1547" s="132"/>
      <c r="L1547" s="132"/>
      <c r="M1547" s="132"/>
      <c r="N1547" s="132"/>
    </row>
    <row r="1548" spans="1:14" ht="13.15" customHeight="1" x14ac:dyDescent="0.2">
      <c r="A1548" s="193"/>
      <c r="B1548" s="132"/>
      <c r="C1548" s="132"/>
      <c r="D1548" s="132"/>
      <c r="E1548" s="132"/>
      <c r="F1548" s="132"/>
      <c r="G1548" s="132"/>
      <c r="H1548" s="132"/>
      <c r="I1548" s="132"/>
      <c r="J1548" s="132"/>
      <c r="K1548" s="132"/>
      <c r="L1548" s="132"/>
      <c r="M1548" s="132"/>
      <c r="N1548" s="132"/>
    </row>
    <row r="1549" spans="1:14" ht="13.15" customHeight="1" x14ac:dyDescent="0.2">
      <c r="A1549" s="193"/>
      <c r="B1549" s="132"/>
      <c r="C1549" s="132"/>
      <c r="D1549" s="132"/>
      <c r="E1549" s="132"/>
      <c r="F1549" s="132"/>
      <c r="G1549" s="132"/>
      <c r="H1549" s="132"/>
      <c r="I1549" s="132"/>
      <c r="J1549" s="132"/>
      <c r="K1549" s="132"/>
      <c r="L1549" s="132"/>
      <c r="M1549" s="132"/>
      <c r="N1549" s="132"/>
    </row>
    <row r="1550" spans="1:14" ht="13.15" customHeight="1" x14ac:dyDescent="0.2">
      <c r="A1550" s="193"/>
      <c r="B1550" s="132"/>
      <c r="C1550" s="132"/>
      <c r="D1550" s="132"/>
      <c r="E1550" s="132"/>
      <c r="F1550" s="132"/>
      <c r="G1550" s="132"/>
      <c r="H1550" s="132"/>
      <c r="I1550" s="132"/>
      <c r="J1550" s="132"/>
      <c r="K1550" s="132"/>
      <c r="L1550" s="132"/>
      <c r="M1550" s="132"/>
      <c r="N1550" s="132"/>
    </row>
    <row r="1551" spans="1:14" ht="13.15" customHeight="1" x14ac:dyDescent="0.2">
      <c r="A1551" s="193"/>
      <c r="B1551" s="132"/>
      <c r="C1551" s="132"/>
      <c r="D1551" s="132"/>
      <c r="E1551" s="132"/>
      <c r="F1551" s="132"/>
      <c r="G1551" s="132"/>
      <c r="H1551" s="132"/>
      <c r="I1551" s="132"/>
      <c r="J1551" s="132"/>
      <c r="K1551" s="132"/>
      <c r="L1551" s="132"/>
      <c r="M1551" s="132"/>
      <c r="N1551" s="132"/>
    </row>
    <row r="1552" spans="1:14" ht="13.15" customHeight="1" x14ac:dyDescent="0.2">
      <c r="A1552" s="193"/>
      <c r="B1552" s="132"/>
      <c r="C1552" s="132"/>
      <c r="D1552" s="132"/>
      <c r="E1552" s="132"/>
      <c r="F1552" s="132"/>
      <c r="G1552" s="132"/>
      <c r="H1552" s="132"/>
      <c r="I1552" s="132"/>
      <c r="J1552" s="132"/>
      <c r="K1552" s="132"/>
      <c r="L1552" s="132"/>
      <c r="M1552" s="132"/>
      <c r="N1552" s="132"/>
    </row>
    <row r="1553" spans="1:14" ht="13.15" customHeight="1" x14ac:dyDescent="0.2">
      <c r="A1553" s="193"/>
      <c r="B1553" s="132"/>
      <c r="C1553" s="132"/>
      <c r="D1553" s="132"/>
      <c r="E1553" s="132"/>
      <c r="F1553" s="132"/>
      <c r="G1553" s="132"/>
      <c r="H1553" s="132"/>
      <c r="I1553" s="132"/>
      <c r="J1553" s="132"/>
      <c r="K1553" s="132"/>
      <c r="L1553" s="132"/>
      <c r="M1553" s="132"/>
      <c r="N1553" s="132"/>
    </row>
    <row r="1554" spans="1:14" ht="13.15" customHeight="1" x14ac:dyDescent="0.2">
      <c r="A1554" s="193"/>
      <c r="B1554" s="132"/>
      <c r="C1554" s="132"/>
      <c r="D1554" s="132"/>
      <c r="E1554" s="132"/>
      <c r="F1554" s="132"/>
      <c r="G1554" s="132"/>
      <c r="H1554" s="132"/>
      <c r="I1554" s="132"/>
      <c r="J1554" s="132"/>
      <c r="K1554" s="132"/>
      <c r="L1554" s="132"/>
      <c r="M1554" s="132"/>
      <c r="N1554" s="132"/>
    </row>
    <row r="1555" spans="1:14" ht="13.15" customHeight="1" x14ac:dyDescent="0.2">
      <c r="A1555" s="193"/>
      <c r="B1555" s="132"/>
      <c r="C1555" s="132"/>
      <c r="D1555" s="132"/>
      <c r="E1555" s="132"/>
      <c r="F1555" s="132"/>
      <c r="G1555" s="132"/>
      <c r="H1555" s="132"/>
      <c r="I1555" s="132"/>
      <c r="J1555" s="132"/>
      <c r="K1555" s="132"/>
      <c r="L1555" s="132"/>
      <c r="M1555" s="132"/>
      <c r="N1555" s="132"/>
    </row>
    <row r="1556" spans="1:14" ht="13.15" customHeight="1" x14ac:dyDescent="0.2">
      <c r="A1556" s="193"/>
      <c r="B1556" s="132"/>
      <c r="C1556" s="132"/>
      <c r="D1556" s="132"/>
      <c r="E1556" s="132"/>
      <c r="F1556" s="132"/>
      <c r="G1556" s="132"/>
      <c r="H1556" s="132"/>
      <c r="I1556" s="132"/>
      <c r="J1556" s="132"/>
      <c r="K1556" s="132"/>
      <c r="L1556" s="132"/>
      <c r="M1556" s="132"/>
      <c r="N1556" s="132"/>
    </row>
    <row r="1557" spans="1:14" ht="13.15" customHeight="1" x14ac:dyDescent="0.2">
      <c r="A1557" s="193"/>
      <c r="B1557" s="132"/>
      <c r="C1557" s="132"/>
      <c r="D1557" s="132"/>
      <c r="E1557" s="132"/>
      <c r="F1557" s="132"/>
      <c r="G1557" s="132"/>
      <c r="H1557" s="132"/>
      <c r="I1557" s="132"/>
      <c r="J1557" s="132"/>
      <c r="K1557" s="132"/>
      <c r="L1557" s="132"/>
      <c r="M1557" s="132"/>
      <c r="N1557" s="132"/>
    </row>
    <row r="1558" spans="1:14" ht="13.15" customHeight="1" x14ac:dyDescent="0.2">
      <c r="A1558" s="193"/>
      <c r="B1558" s="132"/>
      <c r="C1558" s="132"/>
      <c r="D1558" s="132"/>
      <c r="E1558" s="132"/>
      <c r="F1558" s="132"/>
      <c r="G1558" s="132"/>
      <c r="H1558" s="132"/>
      <c r="I1558" s="132"/>
      <c r="J1558" s="132"/>
      <c r="K1558" s="132"/>
      <c r="L1558" s="132"/>
      <c r="M1558" s="132"/>
      <c r="N1558" s="132"/>
    </row>
    <row r="1559" spans="1:14" ht="13.15" customHeight="1" x14ac:dyDescent="0.2">
      <c r="A1559" s="193"/>
      <c r="B1559" s="132"/>
      <c r="C1559" s="132"/>
      <c r="D1559" s="132"/>
      <c r="E1559" s="132"/>
      <c r="F1559" s="132"/>
      <c r="G1559" s="132"/>
      <c r="H1559" s="132"/>
      <c r="I1559" s="132"/>
      <c r="J1559" s="132"/>
      <c r="K1559" s="132"/>
      <c r="L1559" s="132"/>
      <c r="M1559" s="132"/>
      <c r="N1559" s="132"/>
    </row>
    <row r="1560" spans="1:14" ht="13.15" customHeight="1" x14ac:dyDescent="0.2">
      <c r="A1560" s="193"/>
      <c r="B1560" s="132"/>
      <c r="C1560" s="132"/>
      <c r="D1560" s="132"/>
      <c r="E1560" s="132"/>
      <c r="F1560" s="132"/>
      <c r="G1560" s="132"/>
      <c r="H1560" s="132"/>
      <c r="I1560" s="132"/>
      <c r="J1560" s="132"/>
      <c r="K1560" s="132"/>
      <c r="L1560" s="132"/>
      <c r="M1560" s="132"/>
      <c r="N1560" s="132"/>
    </row>
    <row r="1561" spans="1:14" ht="13.15" customHeight="1" x14ac:dyDescent="0.2">
      <c r="A1561" s="193"/>
      <c r="B1561" s="132"/>
      <c r="C1561" s="132"/>
      <c r="D1561" s="132"/>
      <c r="E1561" s="132"/>
      <c r="F1561" s="132"/>
      <c r="G1561" s="132"/>
      <c r="H1561" s="132"/>
      <c r="I1561" s="132"/>
      <c r="J1561" s="132"/>
      <c r="K1561" s="132"/>
      <c r="L1561" s="132"/>
      <c r="M1561" s="132"/>
      <c r="N1561" s="132"/>
    </row>
    <row r="1562" spans="1:14" ht="13.15" customHeight="1" x14ac:dyDescent="0.2">
      <c r="A1562" s="193"/>
      <c r="B1562" s="132"/>
      <c r="C1562" s="132"/>
      <c r="D1562" s="132"/>
      <c r="E1562" s="132"/>
      <c r="F1562" s="132"/>
      <c r="G1562" s="132"/>
      <c r="H1562" s="132"/>
      <c r="I1562" s="132"/>
      <c r="J1562" s="132"/>
      <c r="K1562" s="132"/>
      <c r="L1562" s="132"/>
      <c r="M1562" s="132"/>
      <c r="N1562" s="132"/>
    </row>
    <row r="1563" spans="1:14" ht="13.15" customHeight="1" x14ac:dyDescent="0.2">
      <c r="A1563" s="193"/>
      <c r="B1563" s="132"/>
      <c r="C1563" s="132"/>
      <c r="D1563" s="132"/>
      <c r="E1563" s="132"/>
      <c r="F1563" s="132"/>
      <c r="G1563" s="132"/>
      <c r="H1563" s="132"/>
      <c r="I1563" s="132"/>
      <c r="J1563" s="132"/>
      <c r="K1563" s="132"/>
      <c r="L1563" s="132"/>
      <c r="M1563" s="132"/>
      <c r="N1563" s="132"/>
    </row>
    <row r="1564" spans="1:14" ht="13.15" customHeight="1" x14ac:dyDescent="0.2">
      <c r="A1564" s="193"/>
      <c r="B1564" s="132"/>
      <c r="C1564" s="132"/>
      <c r="D1564" s="132"/>
      <c r="E1564" s="132"/>
      <c r="F1564" s="132"/>
      <c r="G1564" s="132"/>
      <c r="H1564" s="132"/>
      <c r="I1564" s="132"/>
      <c r="J1564" s="132"/>
      <c r="K1564" s="132"/>
      <c r="L1564" s="132"/>
      <c r="M1564" s="132"/>
      <c r="N1564" s="132"/>
    </row>
    <row r="1565" spans="1:14" ht="13.15" customHeight="1" x14ac:dyDescent="0.2">
      <c r="A1565" s="193"/>
      <c r="B1565" s="132"/>
      <c r="C1565" s="132"/>
      <c r="D1565" s="132"/>
      <c r="E1565" s="132"/>
      <c r="F1565" s="132"/>
      <c r="G1565" s="132"/>
      <c r="H1565" s="132"/>
      <c r="I1565" s="132"/>
      <c r="J1565" s="132"/>
      <c r="K1565" s="132"/>
      <c r="L1565" s="132"/>
      <c r="M1565" s="132"/>
      <c r="N1565" s="132"/>
    </row>
    <row r="1566" spans="1:14" ht="13.15" customHeight="1" x14ac:dyDescent="0.2">
      <c r="A1566" s="193"/>
      <c r="B1566" s="132"/>
      <c r="C1566" s="132"/>
      <c r="D1566" s="132"/>
      <c r="E1566" s="132"/>
      <c r="F1566" s="132"/>
      <c r="G1566" s="132"/>
      <c r="H1566" s="132"/>
      <c r="I1566" s="132"/>
      <c r="J1566" s="132"/>
      <c r="K1566" s="132"/>
      <c r="L1566" s="132"/>
      <c r="M1566" s="132"/>
      <c r="N1566" s="132"/>
    </row>
    <row r="1567" spans="1:14" ht="13.15" customHeight="1" x14ac:dyDescent="0.2">
      <c r="A1567" s="193"/>
      <c r="B1567" s="132"/>
      <c r="C1567" s="132"/>
      <c r="D1567" s="132"/>
      <c r="E1567" s="132"/>
      <c r="F1567" s="132"/>
      <c r="G1567" s="132"/>
      <c r="H1567" s="132"/>
      <c r="I1567" s="132"/>
      <c r="J1567" s="132"/>
      <c r="K1567" s="132"/>
      <c r="L1567" s="132"/>
      <c r="M1567" s="132"/>
      <c r="N1567" s="132"/>
    </row>
    <row r="1568" spans="1:14" ht="13.15" customHeight="1" x14ac:dyDescent="0.2">
      <c r="A1568" s="193"/>
      <c r="B1568" s="132"/>
      <c r="C1568" s="132"/>
      <c r="D1568" s="132"/>
      <c r="E1568" s="132"/>
      <c r="F1568" s="132"/>
      <c r="G1568" s="132"/>
      <c r="H1568" s="132"/>
      <c r="I1568" s="132"/>
      <c r="J1568" s="132"/>
      <c r="K1568" s="132"/>
      <c r="L1568" s="132"/>
      <c r="M1568" s="132"/>
      <c r="N1568" s="132"/>
    </row>
    <row r="1569" spans="1:14" ht="13.15" customHeight="1" x14ac:dyDescent="0.2">
      <c r="A1569" s="193"/>
      <c r="B1569" s="132"/>
      <c r="C1569" s="132"/>
      <c r="D1569" s="132"/>
      <c r="E1569" s="132"/>
      <c r="F1569" s="132"/>
      <c r="G1569" s="132"/>
      <c r="H1569" s="132"/>
      <c r="I1569" s="132"/>
      <c r="J1569" s="132"/>
      <c r="K1569" s="132"/>
      <c r="L1569" s="132"/>
      <c r="M1569" s="132"/>
      <c r="N1569" s="132"/>
    </row>
    <row r="1570" spans="1:14" ht="13.15" customHeight="1" x14ac:dyDescent="0.2">
      <c r="A1570" s="193"/>
      <c r="B1570" s="132"/>
      <c r="C1570" s="132"/>
      <c r="D1570" s="132"/>
      <c r="E1570" s="132"/>
      <c r="F1570" s="132"/>
      <c r="G1570" s="132"/>
      <c r="H1570" s="132"/>
      <c r="I1570" s="132"/>
      <c r="J1570" s="132"/>
      <c r="K1570" s="132"/>
      <c r="L1570" s="132"/>
      <c r="M1570" s="132"/>
      <c r="N1570" s="132"/>
    </row>
    <row r="1571" spans="1:14" ht="13.15" customHeight="1" x14ac:dyDescent="0.2">
      <c r="A1571" s="193"/>
      <c r="B1571" s="132"/>
      <c r="C1571" s="132"/>
      <c r="D1571" s="132"/>
      <c r="E1571" s="132"/>
      <c r="F1571" s="132"/>
      <c r="G1571" s="132"/>
      <c r="H1571" s="132"/>
      <c r="I1571" s="132"/>
      <c r="J1571" s="132"/>
      <c r="K1571" s="132"/>
      <c r="L1571" s="132"/>
      <c r="M1571" s="132"/>
      <c r="N1571" s="132"/>
    </row>
    <row r="1572" spans="1:14" ht="13.15" customHeight="1" x14ac:dyDescent="0.2">
      <c r="A1572" s="193"/>
      <c r="B1572" s="132"/>
      <c r="C1572" s="132"/>
      <c r="D1572" s="132"/>
      <c r="E1572" s="132"/>
      <c r="F1572" s="132"/>
      <c r="G1572" s="132"/>
      <c r="H1572" s="132"/>
      <c r="I1572" s="132"/>
      <c r="J1572" s="132"/>
      <c r="K1572" s="132"/>
      <c r="L1572" s="132"/>
      <c r="M1572" s="132"/>
      <c r="N1572" s="132"/>
    </row>
    <row r="1573" spans="1:14" ht="13.15" customHeight="1" x14ac:dyDescent="0.2">
      <c r="A1573" s="193"/>
      <c r="B1573" s="132"/>
      <c r="C1573" s="132"/>
      <c r="D1573" s="132"/>
      <c r="E1573" s="132"/>
      <c r="F1573" s="132"/>
      <c r="G1573" s="132"/>
      <c r="H1573" s="132"/>
      <c r="I1573" s="132"/>
      <c r="J1573" s="132"/>
      <c r="K1573" s="132"/>
      <c r="L1573" s="132"/>
      <c r="M1573" s="132"/>
      <c r="N1573" s="132"/>
    </row>
    <row r="1574" spans="1:14" ht="13.15" customHeight="1" x14ac:dyDescent="0.2">
      <c r="A1574" s="193"/>
      <c r="B1574" s="132"/>
      <c r="C1574" s="132"/>
      <c r="D1574" s="132"/>
      <c r="E1574" s="132"/>
      <c r="F1574" s="132"/>
      <c r="G1574" s="132"/>
      <c r="H1574" s="132"/>
      <c r="I1574" s="132"/>
      <c r="J1574" s="132"/>
      <c r="K1574" s="132"/>
      <c r="L1574" s="132"/>
      <c r="M1574" s="132"/>
      <c r="N1574" s="132"/>
    </row>
    <row r="1575" spans="1:14" ht="13.15" customHeight="1" x14ac:dyDescent="0.2">
      <c r="A1575" s="193"/>
      <c r="B1575" s="132"/>
      <c r="C1575" s="132"/>
      <c r="D1575" s="132"/>
      <c r="E1575" s="132"/>
      <c r="F1575" s="132"/>
      <c r="G1575" s="132"/>
      <c r="H1575" s="132"/>
      <c r="I1575" s="132"/>
      <c r="J1575" s="132"/>
      <c r="K1575" s="132"/>
      <c r="L1575" s="132"/>
      <c r="M1575" s="132"/>
      <c r="N1575" s="132"/>
    </row>
    <row r="1576" spans="1:14" ht="13.15" customHeight="1" x14ac:dyDescent="0.2">
      <c r="A1576" s="193"/>
      <c r="B1576" s="132"/>
      <c r="C1576" s="132"/>
      <c r="D1576" s="132"/>
      <c r="E1576" s="132"/>
      <c r="F1576" s="132"/>
      <c r="G1576" s="132"/>
      <c r="H1576" s="132"/>
      <c r="I1576" s="132"/>
      <c r="J1576" s="132"/>
      <c r="K1576" s="132"/>
      <c r="L1576" s="132"/>
      <c r="M1576" s="132"/>
      <c r="N1576" s="132"/>
    </row>
    <row r="1577" spans="1:14" ht="13.15" customHeight="1" x14ac:dyDescent="0.2">
      <c r="A1577" s="193"/>
      <c r="B1577" s="132"/>
      <c r="C1577" s="132"/>
      <c r="D1577" s="132"/>
      <c r="E1577" s="132"/>
      <c r="F1577" s="132"/>
      <c r="G1577" s="132"/>
      <c r="H1577" s="132"/>
      <c r="I1577" s="132"/>
      <c r="J1577" s="132"/>
      <c r="K1577" s="132"/>
      <c r="L1577" s="132"/>
      <c r="M1577" s="132"/>
      <c r="N1577" s="132"/>
    </row>
    <row r="1578" spans="1:14" ht="13.15" customHeight="1" x14ac:dyDescent="0.2">
      <c r="A1578" s="193"/>
      <c r="B1578" s="132"/>
      <c r="C1578" s="132"/>
      <c r="D1578" s="132"/>
      <c r="E1578" s="132"/>
      <c r="F1578" s="132"/>
      <c r="G1578" s="132"/>
      <c r="H1578" s="132"/>
      <c r="I1578" s="132"/>
      <c r="J1578" s="132"/>
      <c r="K1578" s="132"/>
      <c r="L1578" s="132"/>
      <c r="M1578" s="132"/>
      <c r="N1578" s="132"/>
    </row>
    <row r="1579" spans="1:14" ht="13.15" customHeight="1" x14ac:dyDescent="0.2">
      <c r="A1579" s="193"/>
      <c r="B1579" s="132"/>
      <c r="C1579" s="132"/>
      <c r="D1579" s="132"/>
      <c r="E1579" s="132"/>
      <c r="F1579" s="132"/>
      <c r="G1579" s="132"/>
      <c r="H1579" s="132"/>
      <c r="I1579" s="132"/>
      <c r="J1579" s="132"/>
      <c r="K1579" s="132"/>
      <c r="L1579" s="132"/>
      <c r="M1579" s="132"/>
      <c r="N1579" s="132"/>
    </row>
    <row r="1580" spans="1:14" ht="13.15" customHeight="1" x14ac:dyDescent="0.2">
      <c r="A1580" s="193"/>
      <c r="B1580" s="132"/>
      <c r="C1580" s="132"/>
      <c r="D1580" s="132"/>
      <c r="E1580" s="132"/>
      <c r="F1580" s="132"/>
      <c r="G1580" s="132"/>
      <c r="H1580" s="132"/>
      <c r="I1580" s="132"/>
      <c r="J1580" s="132"/>
      <c r="K1580" s="132"/>
      <c r="L1580" s="132"/>
      <c r="M1580" s="132"/>
      <c r="N1580" s="132"/>
    </row>
    <row r="1581" spans="1:14" ht="13.15" customHeight="1" x14ac:dyDescent="0.2">
      <c r="A1581" s="193"/>
      <c r="B1581" s="132"/>
      <c r="C1581" s="132"/>
      <c r="D1581" s="132"/>
      <c r="E1581" s="132"/>
      <c r="F1581" s="132"/>
      <c r="G1581" s="132"/>
      <c r="H1581" s="132"/>
      <c r="I1581" s="132"/>
      <c r="J1581" s="132"/>
      <c r="K1581" s="132"/>
      <c r="L1581" s="132"/>
      <c r="M1581" s="132"/>
      <c r="N1581" s="132"/>
    </row>
    <row r="1582" spans="1:14" ht="13.15" customHeight="1" x14ac:dyDescent="0.2">
      <c r="A1582" s="193"/>
      <c r="B1582" s="132"/>
      <c r="C1582" s="132"/>
      <c r="D1582" s="132"/>
      <c r="E1582" s="132"/>
      <c r="F1582" s="132"/>
      <c r="G1582" s="132"/>
      <c r="H1582" s="132"/>
      <c r="I1582" s="132"/>
      <c r="J1582" s="132"/>
      <c r="K1582" s="132"/>
      <c r="L1582" s="132"/>
      <c r="M1582" s="132"/>
      <c r="N1582" s="132"/>
    </row>
    <row r="1583" spans="1:14" ht="13.15" customHeight="1" x14ac:dyDescent="0.2">
      <c r="A1583" s="193"/>
      <c r="B1583" s="132"/>
      <c r="C1583" s="132"/>
      <c r="D1583" s="132"/>
      <c r="E1583" s="132"/>
      <c r="F1583" s="132"/>
      <c r="G1583" s="132"/>
      <c r="H1583" s="132"/>
      <c r="I1583" s="132"/>
      <c r="J1583" s="132"/>
      <c r="K1583" s="132"/>
      <c r="L1583" s="132"/>
      <c r="M1583" s="132"/>
      <c r="N1583" s="132"/>
    </row>
    <row r="1584" spans="1:14" ht="13.15" customHeight="1" x14ac:dyDescent="0.2">
      <c r="A1584" s="193"/>
      <c r="B1584" s="132"/>
      <c r="C1584" s="132"/>
      <c r="D1584" s="132"/>
      <c r="E1584" s="132"/>
      <c r="F1584" s="132"/>
      <c r="G1584" s="132"/>
      <c r="H1584" s="132"/>
      <c r="I1584" s="132"/>
      <c r="J1584" s="132"/>
      <c r="K1584" s="132"/>
      <c r="L1584" s="132"/>
      <c r="M1584" s="132"/>
      <c r="N1584" s="132"/>
    </row>
    <row r="1585" spans="1:14" ht="13.15" customHeight="1" x14ac:dyDescent="0.2">
      <c r="A1585" s="193"/>
      <c r="B1585" s="132"/>
      <c r="C1585" s="132"/>
      <c r="D1585" s="132"/>
      <c r="E1585" s="132"/>
      <c r="F1585" s="132"/>
      <c r="G1585" s="132"/>
      <c r="H1585" s="132"/>
      <c r="I1585" s="132"/>
      <c r="J1585" s="132"/>
      <c r="K1585" s="132"/>
      <c r="L1585" s="132"/>
      <c r="M1585" s="132"/>
      <c r="N1585" s="132"/>
    </row>
    <row r="1586" spans="1:14" ht="13.15" customHeight="1" x14ac:dyDescent="0.2">
      <c r="A1586" s="193"/>
      <c r="B1586" s="132"/>
      <c r="C1586" s="132"/>
      <c r="D1586" s="132"/>
      <c r="E1586" s="132"/>
      <c r="F1586" s="132"/>
      <c r="G1586" s="132"/>
      <c r="H1586" s="132"/>
      <c r="I1586" s="132"/>
      <c r="J1586" s="132"/>
      <c r="K1586" s="132"/>
      <c r="L1586" s="132"/>
      <c r="M1586" s="132"/>
      <c r="N1586" s="132"/>
    </row>
    <row r="1587" spans="1:14" ht="13.15" customHeight="1" x14ac:dyDescent="0.2">
      <c r="A1587" s="193"/>
      <c r="B1587" s="132"/>
      <c r="C1587" s="132"/>
      <c r="D1587" s="132"/>
      <c r="E1587" s="132"/>
      <c r="F1587" s="132"/>
      <c r="G1587" s="132"/>
      <c r="H1587" s="132"/>
      <c r="I1587" s="132"/>
      <c r="J1587" s="132"/>
      <c r="K1587" s="132"/>
      <c r="L1587" s="132"/>
      <c r="M1587" s="132"/>
      <c r="N1587" s="132"/>
    </row>
    <row r="1588" spans="1:14" ht="13.15" customHeight="1" x14ac:dyDescent="0.2">
      <c r="A1588" s="193"/>
      <c r="B1588" s="132"/>
      <c r="C1588" s="132"/>
      <c r="D1588" s="132"/>
      <c r="E1588" s="132"/>
      <c r="F1588" s="132"/>
      <c r="G1588" s="132"/>
      <c r="H1588" s="132"/>
      <c r="I1588" s="132"/>
      <c r="J1588" s="132"/>
      <c r="K1588" s="132"/>
      <c r="L1588" s="132"/>
      <c r="M1588" s="132"/>
      <c r="N1588" s="132"/>
    </row>
    <row r="1589" spans="1:14" ht="13.15" customHeight="1" x14ac:dyDescent="0.2">
      <c r="A1589" s="193"/>
      <c r="B1589" s="132"/>
      <c r="C1589" s="132"/>
      <c r="D1589" s="132"/>
      <c r="E1589" s="132"/>
      <c r="F1589" s="132"/>
      <c r="G1589" s="132"/>
      <c r="H1589" s="132"/>
      <c r="I1589" s="132"/>
      <c r="J1589" s="132"/>
      <c r="K1589" s="132"/>
      <c r="L1589" s="132"/>
      <c r="M1589" s="132"/>
      <c r="N1589" s="132"/>
    </row>
    <row r="1590" spans="1:14" ht="13.15" customHeight="1" x14ac:dyDescent="0.2">
      <c r="A1590" s="193"/>
      <c r="B1590" s="132"/>
      <c r="C1590" s="132"/>
      <c r="D1590" s="132"/>
      <c r="E1590" s="132"/>
      <c r="F1590" s="132"/>
      <c r="G1590" s="132"/>
      <c r="H1590" s="132"/>
      <c r="I1590" s="132"/>
      <c r="J1590" s="132"/>
      <c r="K1590" s="132"/>
      <c r="L1590" s="132"/>
      <c r="M1590" s="132"/>
      <c r="N1590" s="132"/>
    </row>
    <row r="1591" spans="1:14" ht="13.15" customHeight="1" x14ac:dyDescent="0.2">
      <c r="A1591" s="193"/>
      <c r="B1591" s="132"/>
      <c r="C1591" s="132"/>
      <c r="D1591" s="132"/>
      <c r="E1591" s="132"/>
      <c r="F1591" s="132"/>
      <c r="G1591" s="132"/>
      <c r="H1591" s="132"/>
      <c r="I1591" s="132"/>
      <c r="J1591" s="132"/>
      <c r="K1591" s="132"/>
      <c r="L1591" s="132"/>
      <c r="M1591" s="132"/>
      <c r="N1591" s="132"/>
    </row>
    <row r="1592" spans="1:14" ht="13.15" customHeight="1" x14ac:dyDescent="0.2">
      <c r="A1592" s="193"/>
      <c r="B1592" s="132"/>
      <c r="C1592" s="132"/>
      <c r="D1592" s="132"/>
      <c r="E1592" s="132"/>
      <c r="F1592" s="132"/>
      <c r="G1592" s="132"/>
      <c r="H1592" s="132"/>
      <c r="I1592" s="132"/>
      <c r="J1592" s="132"/>
      <c r="K1592" s="132"/>
      <c r="L1592" s="132"/>
      <c r="M1592" s="132"/>
      <c r="N1592" s="132"/>
    </row>
    <row r="1593" spans="1:14" ht="13.15" customHeight="1" x14ac:dyDescent="0.2">
      <c r="A1593" s="193"/>
      <c r="B1593" s="132"/>
      <c r="C1593" s="132"/>
      <c r="D1593" s="132"/>
      <c r="E1593" s="132"/>
      <c r="F1593" s="132"/>
      <c r="G1593" s="132"/>
      <c r="H1593" s="132"/>
      <c r="I1593" s="132"/>
      <c r="J1593" s="132"/>
      <c r="K1593" s="132"/>
      <c r="L1593" s="132"/>
      <c r="M1593" s="132"/>
      <c r="N1593" s="132"/>
    </row>
    <row r="1594" spans="1:14" ht="13.15" customHeight="1" x14ac:dyDescent="0.2">
      <c r="A1594" s="193"/>
      <c r="B1594" s="132"/>
      <c r="C1594" s="132"/>
      <c r="D1594" s="132"/>
      <c r="E1594" s="132"/>
      <c r="F1594" s="132"/>
      <c r="G1594" s="132"/>
      <c r="H1594" s="132"/>
      <c r="I1594" s="132"/>
      <c r="J1594" s="132"/>
      <c r="K1594" s="132"/>
      <c r="L1594" s="132"/>
      <c r="M1594" s="132"/>
      <c r="N1594" s="132"/>
    </row>
    <row r="1595" spans="1:14" ht="13.15" customHeight="1" x14ac:dyDescent="0.2">
      <c r="A1595" s="193"/>
      <c r="B1595" s="132"/>
      <c r="C1595" s="132"/>
      <c r="D1595" s="132"/>
      <c r="E1595" s="132"/>
      <c r="F1595" s="132"/>
      <c r="G1595" s="132"/>
      <c r="H1595" s="132"/>
      <c r="I1595" s="132"/>
      <c r="J1595" s="132"/>
      <c r="K1595" s="132"/>
      <c r="L1595" s="132"/>
      <c r="M1595" s="132"/>
      <c r="N1595" s="132"/>
    </row>
    <row r="1596" spans="1:14" ht="13.15" customHeight="1" x14ac:dyDescent="0.2">
      <c r="A1596" s="193"/>
      <c r="B1596" s="132"/>
      <c r="C1596" s="132"/>
      <c r="D1596" s="132"/>
      <c r="E1596" s="132"/>
      <c r="F1596" s="132"/>
      <c r="G1596" s="132"/>
      <c r="H1596" s="132"/>
      <c r="I1596" s="132"/>
      <c r="J1596" s="132"/>
      <c r="K1596" s="132"/>
      <c r="L1596" s="132"/>
      <c r="M1596" s="132"/>
      <c r="N1596" s="132"/>
    </row>
    <row r="1597" spans="1:14" ht="13.15" customHeight="1" x14ac:dyDescent="0.2">
      <c r="A1597" s="193"/>
      <c r="B1597" s="132"/>
      <c r="C1597" s="132"/>
      <c r="D1597" s="132"/>
      <c r="E1597" s="132"/>
      <c r="F1597" s="132"/>
      <c r="G1597" s="132"/>
      <c r="H1597" s="132"/>
      <c r="I1597" s="132"/>
      <c r="J1597" s="132"/>
      <c r="K1597" s="132"/>
      <c r="L1597" s="132"/>
      <c r="M1597" s="132"/>
      <c r="N1597" s="132"/>
    </row>
    <row r="1598" spans="1:14" ht="13.15" customHeight="1" x14ac:dyDescent="0.2">
      <c r="A1598" s="193"/>
      <c r="B1598" s="132"/>
      <c r="C1598" s="132"/>
      <c r="D1598" s="132"/>
      <c r="E1598" s="132"/>
      <c r="F1598" s="132"/>
      <c r="G1598" s="132"/>
      <c r="H1598" s="132"/>
      <c r="I1598" s="132"/>
      <c r="J1598" s="132"/>
      <c r="K1598" s="132"/>
      <c r="L1598" s="132"/>
      <c r="M1598" s="132"/>
      <c r="N1598" s="132"/>
    </row>
    <row r="1599" spans="1:14" ht="13.15" customHeight="1" x14ac:dyDescent="0.2">
      <c r="A1599" s="193"/>
      <c r="B1599" s="132"/>
      <c r="C1599" s="132"/>
      <c r="D1599" s="132"/>
      <c r="E1599" s="132"/>
      <c r="F1599" s="132"/>
      <c r="G1599" s="132"/>
      <c r="H1599" s="132"/>
      <c r="I1599" s="132"/>
      <c r="J1599" s="132"/>
      <c r="K1599" s="132"/>
      <c r="L1599" s="132"/>
      <c r="M1599" s="132"/>
      <c r="N1599" s="132"/>
    </row>
    <row r="1600" spans="1:14" ht="13.15" customHeight="1" x14ac:dyDescent="0.2">
      <c r="A1600" s="193"/>
      <c r="B1600" s="132"/>
      <c r="C1600" s="132"/>
      <c r="D1600" s="132"/>
      <c r="E1600" s="132"/>
      <c r="F1600" s="132"/>
      <c r="G1600" s="132"/>
      <c r="H1600" s="132"/>
      <c r="I1600" s="132"/>
      <c r="J1600" s="132"/>
      <c r="K1600" s="132"/>
      <c r="L1600" s="132"/>
      <c r="M1600" s="132"/>
      <c r="N1600" s="132"/>
    </row>
    <row r="1601" spans="1:14" ht="13.15" customHeight="1" x14ac:dyDescent="0.2">
      <c r="A1601" s="193"/>
      <c r="B1601" s="132"/>
      <c r="C1601" s="132"/>
      <c r="D1601" s="132"/>
      <c r="E1601" s="132"/>
      <c r="F1601" s="132"/>
      <c r="G1601" s="132"/>
      <c r="H1601" s="132"/>
      <c r="I1601" s="132"/>
      <c r="J1601" s="132"/>
      <c r="K1601" s="132"/>
      <c r="L1601" s="132"/>
      <c r="M1601" s="132"/>
      <c r="N1601" s="132"/>
    </row>
    <row r="1602" spans="1:14" ht="13.15" customHeight="1" x14ac:dyDescent="0.2">
      <c r="A1602" s="193"/>
      <c r="B1602" s="132"/>
      <c r="C1602" s="132"/>
      <c r="D1602" s="132"/>
      <c r="E1602" s="132"/>
      <c r="F1602" s="132"/>
      <c r="G1602" s="132"/>
      <c r="H1602" s="132"/>
      <c r="I1602" s="132"/>
      <c r="J1602" s="132"/>
      <c r="K1602" s="132"/>
      <c r="L1602" s="132"/>
      <c r="M1602" s="132"/>
      <c r="N1602" s="132"/>
    </row>
    <row r="1603" spans="1:14" ht="13.15" customHeight="1" x14ac:dyDescent="0.2">
      <c r="A1603" s="193"/>
      <c r="B1603" s="132"/>
      <c r="C1603" s="132"/>
      <c r="D1603" s="132"/>
      <c r="E1603" s="132"/>
      <c r="F1603" s="132"/>
      <c r="G1603" s="132"/>
      <c r="H1603" s="132"/>
      <c r="I1603" s="132"/>
      <c r="J1603" s="132"/>
      <c r="K1603" s="132"/>
      <c r="L1603" s="132"/>
      <c r="M1603" s="132"/>
      <c r="N1603" s="132"/>
    </row>
    <row r="1604" spans="1:14" ht="13.15" customHeight="1" x14ac:dyDescent="0.2">
      <c r="A1604" s="193"/>
      <c r="B1604" s="132"/>
      <c r="C1604" s="132"/>
      <c r="D1604" s="132"/>
      <c r="E1604" s="132"/>
      <c r="F1604" s="132"/>
      <c r="G1604" s="132"/>
      <c r="H1604" s="132"/>
      <c r="I1604" s="132"/>
      <c r="J1604" s="132"/>
      <c r="K1604" s="132"/>
      <c r="L1604" s="132"/>
      <c r="M1604" s="132"/>
      <c r="N1604" s="132"/>
    </row>
    <row r="1605" spans="1:14" ht="13.15" customHeight="1" x14ac:dyDescent="0.2">
      <c r="A1605" s="193"/>
      <c r="B1605" s="132"/>
      <c r="C1605" s="132"/>
      <c r="D1605" s="132"/>
      <c r="E1605" s="132"/>
      <c r="F1605" s="132"/>
      <c r="G1605" s="132"/>
      <c r="H1605" s="132"/>
      <c r="I1605" s="132"/>
      <c r="J1605" s="132"/>
      <c r="K1605" s="132"/>
      <c r="L1605" s="132"/>
      <c r="M1605" s="132"/>
      <c r="N1605" s="132"/>
    </row>
    <row r="1606" spans="1:14" ht="13.15" customHeight="1" x14ac:dyDescent="0.2">
      <c r="A1606" s="193"/>
      <c r="B1606" s="132"/>
      <c r="C1606" s="132"/>
      <c r="D1606" s="132"/>
      <c r="E1606" s="132"/>
      <c r="F1606" s="132"/>
      <c r="G1606" s="132"/>
      <c r="H1606" s="132"/>
      <c r="I1606" s="132"/>
      <c r="J1606" s="132"/>
      <c r="K1606" s="132"/>
      <c r="L1606" s="132"/>
      <c r="M1606" s="132"/>
      <c r="N1606" s="132"/>
    </row>
    <row r="1607" spans="1:14" ht="13.15" customHeight="1" x14ac:dyDescent="0.2">
      <c r="A1607" s="193"/>
      <c r="B1607" s="132"/>
      <c r="C1607" s="132"/>
      <c r="D1607" s="132"/>
      <c r="E1607" s="132"/>
      <c r="F1607" s="132"/>
      <c r="G1607" s="132"/>
      <c r="H1607" s="132"/>
      <c r="I1607" s="132"/>
      <c r="J1607" s="132"/>
      <c r="K1607" s="132"/>
      <c r="L1607" s="132"/>
      <c r="M1607" s="132"/>
      <c r="N1607" s="132"/>
    </row>
    <row r="1608" spans="1:14" ht="13.15" customHeight="1" x14ac:dyDescent="0.2">
      <c r="A1608" s="193"/>
      <c r="B1608" s="132"/>
      <c r="C1608" s="132"/>
      <c r="D1608" s="132"/>
      <c r="E1608" s="132"/>
      <c r="F1608" s="132"/>
      <c r="G1608" s="132"/>
      <c r="H1608" s="132"/>
      <c r="I1608" s="132"/>
      <c r="J1608" s="132"/>
      <c r="K1608" s="132"/>
      <c r="L1608" s="132"/>
      <c r="M1608" s="132"/>
      <c r="N1608" s="132"/>
    </row>
    <row r="1609" spans="1:14" ht="13.15" customHeight="1" x14ac:dyDescent="0.2">
      <c r="A1609" s="193"/>
      <c r="B1609" s="132"/>
      <c r="C1609" s="132"/>
      <c r="D1609" s="132"/>
      <c r="E1609" s="132"/>
      <c r="F1609" s="132"/>
      <c r="G1609" s="132"/>
      <c r="H1609" s="132"/>
      <c r="I1609" s="132"/>
      <c r="J1609" s="132"/>
      <c r="K1609" s="132"/>
      <c r="L1609" s="132"/>
      <c r="M1609" s="132"/>
      <c r="N1609" s="132"/>
    </row>
    <row r="1610" spans="1:14" ht="13.15" customHeight="1" x14ac:dyDescent="0.2">
      <c r="A1610" s="193"/>
      <c r="B1610" s="132"/>
      <c r="C1610" s="132"/>
      <c r="D1610" s="132"/>
      <c r="E1610" s="132"/>
      <c r="F1610" s="132"/>
      <c r="G1610" s="132"/>
      <c r="H1610" s="132"/>
      <c r="I1610" s="132"/>
      <c r="J1610" s="132"/>
      <c r="K1610" s="132"/>
      <c r="L1610" s="132"/>
      <c r="M1610" s="132"/>
      <c r="N1610" s="132"/>
    </row>
    <row r="1611" spans="1:14" ht="13.15" customHeight="1" x14ac:dyDescent="0.2">
      <c r="A1611" s="193"/>
      <c r="B1611" s="132"/>
      <c r="C1611" s="132"/>
      <c r="D1611" s="132"/>
      <c r="E1611" s="132"/>
      <c r="F1611" s="132"/>
      <c r="G1611" s="132"/>
      <c r="H1611" s="132"/>
      <c r="I1611" s="132"/>
      <c r="J1611" s="132"/>
      <c r="K1611" s="132"/>
      <c r="L1611" s="132"/>
      <c r="M1611" s="132"/>
      <c r="N1611" s="132"/>
    </row>
    <row r="1612" spans="1:14" ht="13.15" customHeight="1" x14ac:dyDescent="0.2">
      <c r="A1612" s="193"/>
      <c r="B1612" s="132"/>
      <c r="C1612" s="132"/>
      <c r="D1612" s="132"/>
      <c r="E1612" s="132"/>
      <c r="F1612" s="132"/>
      <c r="G1612" s="132"/>
      <c r="H1612" s="132"/>
      <c r="I1612" s="132"/>
      <c r="J1612" s="132"/>
      <c r="K1612" s="132"/>
      <c r="L1612" s="132"/>
      <c r="M1612" s="132"/>
      <c r="N1612" s="132"/>
    </row>
    <row r="1613" spans="1:14" ht="13.15" customHeight="1" x14ac:dyDescent="0.2">
      <c r="A1613" s="193"/>
      <c r="B1613" s="132"/>
      <c r="C1613" s="132"/>
      <c r="D1613" s="132"/>
      <c r="E1613" s="132"/>
      <c r="F1613" s="132"/>
      <c r="G1613" s="132"/>
      <c r="H1613" s="132"/>
      <c r="I1613" s="132"/>
      <c r="J1613" s="132"/>
      <c r="K1613" s="132"/>
      <c r="L1613" s="132"/>
      <c r="M1613" s="132"/>
      <c r="N1613" s="132"/>
    </row>
    <row r="1614" spans="1:14" ht="13.15" customHeight="1" x14ac:dyDescent="0.2">
      <c r="A1614" s="193"/>
      <c r="B1614" s="132"/>
      <c r="C1614" s="132"/>
      <c r="D1614" s="132"/>
      <c r="E1614" s="132"/>
      <c r="F1614" s="132"/>
      <c r="G1614" s="132"/>
      <c r="H1614" s="132"/>
      <c r="I1614" s="132"/>
      <c r="J1614" s="132"/>
      <c r="K1614" s="132"/>
      <c r="L1614" s="132"/>
      <c r="M1614" s="132"/>
      <c r="N1614" s="132"/>
    </row>
    <row r="1615" spans="1:14" ht="13.15" customHeight="1" x14ac:dyDescent="0.2">
      <c r="A1615" s="193"/>
      <c r="B1615" s="132"/>
      <c r="C1615" s="132"/>
      <c r="D1615" s="132"/>
      <c r="E1615" s="132"/>
      <c r="F1615" s="132"/>
      <c r="G1615" s="132"/>
      <c r="H1615" s="132"/>
      <c r="I1615" s="132"/>
      <c r="J1615" s="132"/>
      <c r="K1615" s="132"/>
      <c r="L1615" s="132"/>
      <c r="M1615" s="132"/>
      <c r="N1615" s="132"/>
    </row>
    <row r="1616" spans="1:14" ht="13.15" customHeight="1" x14ac:dyDescent="0.2">
      <c r="A1616" s="193"/>
      <c r="B1616" s="132"/>
      <c r="C1616" s="132"/>
      <c r="D1616" s="132"/>
      <c r="E1616" s="132"/>
      <c r="F1616" s="132"/>
      <c r="G1616" s="132"/>
      <c r="H1616" s="132"/>
      <c r="I1616" s="132"/>
      <c r="J1616" s="132"/>
      <c r="K1616" s="132"/>
      <c r="L1616" s="132"/>
      <c r="M1616" s="132"/>
      <c r="N1616" s="132"/>
    </row>
    <row r="1617" spans="1:14" ht="13.15" customHeight="1" x14ac:dyDescent="0.2">
      <c r="A1617" s="193"/>
      <c r="B1617" s="132"/>
      <c r="C1617" s="132"/>
      <c r="D1617" s="132"/>
      <c r="E1617" s="132"/>
      <c r="F1617" s="132"/>
      <c r="G1617" s="132"/>
      <c r="H1617" s="132"/>
      <c r="I1617" s="132"/>
      <c r="J1617" s="132"/>
      <c r="K1617" s="132"/>
      <c r="L1617" s="132"/>
      <c r="M1617" s="132"/>
      <c r="N1617" s="132"/>
    </row>
    <row r="1618" spans="1:14" ht="13.15" customHeight="1" x14ac:dyDescent="0.2">
      <c r="A1618" s="193"/>
      <c r="B1618" s="132"/>
      <c r="C1618" s="132"/>
      <c r="D1618" s="132"/>
      <c r="E1618" s="132"/>
      <c r="F1618" s="132"/>
      <c r="G1618" s="132"/>
      <c r="H1618" s="132"/>
      <c r="I1618" s="132"/>
      <c r="J1618" s="132"/>
      <c r="K1618" s="132"/>
      <c r="L1618" s="132"/>
      <c r="M1618" s="132"/>
      <c r="N1618" s="132"/>
    </row>
    <row r="1619" spans="1:14" ht="13.15" customHeight="1" x14ac:dyDescent="0.2">
      <c r="A1619" s="193"/>
      <c r="B1619" s="132"/>
      <c r="C1619" s="132"/>
      <c r="D1619" s="132"/>
      <c r="E1619" s="132"/>
      <c r="F1619" s="132"/>
      <c r="G1619" s="132"/>
      <c r="H1619" s="132"/>
      <c r="I1619" s="132"/>
      <c r="J1619" s="132"/>
      <c r="K1619" s="132"/>
      <c r="L1619" s="132"/>
      <c r="M1619" s="132"/>
      <c r="N1619" s="132"/>
    </row>
    <row r="1620" spans="1:14" ht="13.15" customHeight="1" x14ac:dyDescent="0.2">
      <c r="A1620" s="193"/>
      <c r="B1620" s="132"/>
      <c r="C1620" s="132"/>
      <c r="D1620" s="132"/>
      <c r="E1620" s="132"/>
      <c r="F1620" s="132"/>
      <c r="G1620" s="132"/>
      <c r="H1620" s="132"/>
      <c r="I1620" s="132"/>
      <c r="J1620" s="132"/>
      <c r="K1620" s="132"/>
      <c r="L1620" s="132"/>
      <c r="M1620" s="132"/>
      <c r="N1620" s="132"/>
    </row>
    <row r="1621" spans="1:14" ht="13.15" customHeight="1" x14ac:dyDescent="0.2">
      <c r="A1621" s="193"/>
      <c r="B1621" s="132"/>
      <c r="C1621" s="132"/>
      <c r="D1621" s="132"/>
      <c r="E1621" s="132"/>
      <c r="F1621" s="132"/>
      <c r="G1621" s="132"/>
      <c r="H1621" s="132"/>
      <c r="I1621" s="132"/>
      <c r="J1621" s="132"/>
      <c r="K1621" s="132"/>
      <c r="L1621" s="132"/>
      <c r="M1621" s="132"/>
      <c r="N1621" s="132"/>
    </row>
    <row r="1622" spans="1:14" ht="13.15" customHeight="1" x14ac:dyDescent="0.2">
      <c r="A1622" s="193"/>
      <c r="B1622" s="132"/>
      <c r="C1622" s="132"/>
      <c r="D1622" s="132"/>
      <c r="E1622" s="132"/>
      <c r="F1622" s="132"/>
      <c r="G1622" s="132"/>
      <c r="H1622" s="132"/>
      <c r="I1622" s="132"/>
      <c r="J1622" s="132"/>
      <c r="K1622" s="132"/>
      <c r="L1622" s="132"/>
      <c r="M1622" s="132"/>
      <c r="N1622" s="132"/>
    </row>
    <row r="1623" spans="1:14" ht="13.15" customHeight="1" x14ac:dyDescent="0.2">
      <c r="A1623" s="193"/>
      <c r="B1623" s="132"/>
      <c r="C1623" s="132"/>
      <c r="D1623" s="132"/>
      <c r="E1623" s="132"/>
      <c r="F1623" s="132"/>
      <c r="G1623" s="132"/>
      <c r="H1623" s="132"/>
      <c r="I1623" s="132"/>
      <c r="J1623" s="132"/>
      <c r="K1623" s="132"/>
      <c r="L1623" s="132"/>
      <c r="M1623" s="132"/>
      <c r="N1623" s="132"/>
    </row>
    <row r="1624" spans="1:14" ht="13.15" customHeight="1" x14ac:dyDescent="0.2">
      <c r="A1624" s="193"/>
      <c r="B1624" s="132"/>
      <c r="C1624" s="132"/>
      <c r="D1624" s="132"/>
      <c r="E1624" s="132"/>
      <c r="F1624" s="132"/>
      <c r="G1624" s="132"/>
      <c r="H1624" s="132"/>
      <c r="I1624" s="132"/>
      <c r="J1624" s="132"/>
      <c r="K1624" s="132"/>
      <c r="L1624" s="132"/>
      <c r="M1624" s="132"/>
      <c r="N1624" s="132"/>
    </row>
    <row r="1625" spans="1:14" ht="13.15" customHeight="1" x14ac:dyDescent="0.2">
      <c r="A1625" s="193"/>
      <c r="B1625" s="132"/>
      <c r="C1625" s="132"/>
      <c r="D1625" s="132"/>
      <c r="E1625" s="132"/>
      <c r="F1625" s="132"/>
      <c r="G1625" s="132"/>
      <c r="H1625" s="132"/>
      <c r="I1625" s="132"/>
      <c r="J1625" s="132"/>
      <c r="K1625" s="132"/>
      <c r="L1625" s="132"/>
      <c r="M1625" s="132"/>
      <c r="N1625" s="132"/>
    </row>
    <row r="1626" spans="1:14" ht="13.15" customHeight="1" x14ac:dyDescent="0.2">
      <c r="A1626" s="193"/>
      <c r="B1626" s="132"/>
      <c r="C1626" s="132"/>
      <c r="D1626" s="132"/>
      <c r="E1626" s="132"/>
      <c r="F1626" s="132"/>
      <c r="G1626" s="132"/>
      <c r="H1626" s="132"/>
      <c r="I1626" s="132"/>
      <c r="J1626" s="132"/>
      <c r="K1626" s="132"/>
      <c r="L1626" s="132"/>
      <c r="M1626" s="132"/>
      <c r="N1626" s="132"/>
    </row>
    <row r="1627" spans="1:14" ht="13.15" customHeight="1" x14ac:dyDescent="0.2">
      <c r="A1627" s="193"/>
      <c r="B1627" s="132"/>
      <c r="C1627" s="132"/>
      <c r="D1627" s="132"/>
      <c r="E1627" s="132"/>
      <c r="F1627" s="132"/>
      <c r="G1627" s="132"/>
      <c r="H1627" s="132"/>
      <c r="I1627" s="132"/>
      <c r="J1627" s="132"/>
      <c r="K1627" s="132"/>
      <c r="L1627" s="132"/>
      <c r="M1627" s="132"/>
      <c r="N1627" s="132"/>
    </row>
    <row r="1628" spans="1:14" ht="13.15" customHeight="1" x14ac:dyDescent="0.2">
      <c r="A1628" s="193"/>
      <c r="B1628" s="132"/>
      <c r="C1628" s="132"/>
      <c r="D1628" s="132"/>
      <c r="E1628" s="132"/>
      <c r="F1628" s="132"/>
      <c r="G1628" s="132"/>
      <c r="H1628" s="132"/>
      <c r="I1628" s="132"/>
      <c r="J1628" s="132"/>
      <c r="K1628" s="132"/>
      <c r="L1628" s="132"/>
      <c r="M1628" s="132"/>
      <c r="N1628" s="132"/>
    </row>
    <row r="1629" spans="1:14" ht="13.15" customHeight="1" x14ac:dyDescent="0.2">
      <c r="A1629" s="193"/>
      <c r="B1629" s="132"/>
      <c r="C1629" s="132"/>
      <c r="D1629" s="132"/>
      <c r="E1629" s="132"/>
      <c r="F1629" s="132"/>
      <c r="G1629" s="132"/>
      <c r="H1629" s="132"/>
      <c r="I1629" s="132"/>
      <c r="J1629" s="132"/>
      <c r="K1629" s="132"/>
      <c r="L1629" s="132"/>
      <c r="M1629" s="132"/>
      <c r="N1629" s="132"/>
    </row>
    <row r="1630" spans="1:14" ht="13.15" customHeight="1" x14ac:dyDescent="0.2">
      <c r="A1630" s="193"/>
      <c r="B1630" s="132"/>
      <c r="C1630" s="132"/>
      <c r="D1630" s="132"/>
      <c r="E1630" s="132"/>
      <c r="F1630" s="132"/>
      <c r="G1630" s="132"/>
      <c r="H1630" s="132"/>
      <c r="I1630" s="132"/>
      <c r="J1630" s="132"/>
      <c r="K1630" s="132"/>
      <c r="L1630" s="132"/>
      <c r="M1630" s="132"/>
      <c r="N1630" s="132"/>
    </row>
    <row r="1631" spans="1:14" ht="13.15" customHeight="1" x14ac:dyDescent="0.2">
      <c r="A1631" s="193"/>
      <c r="B1631" s="132"/>
      <c r="C1631" s="132"/>
      <c r="D1631" s="132"/>
      <c r="E1631" s="132"/>
      <c r="F1631" s="132"/>
      <c r="G1631" s="132"/>
      <c r="H1631" s="132"/>
      <c r="I1631" s="132"/>
      <c r="J1631" s="132"/>
      <c r="K1631" s="132"/>
      <c r="L1631" s="132"/>
      <c r="M1631" s="132"/>
      <c r="N1631" s="132"/>
    </row>
    <row r="1632" spans="1:14" ht="13.15" customHeight="1" x14ac:dyDescent="0.2">
      <c r="A1632" s="193"/>
      <c r="B1632" s="132"/>
      <c r="C1632" s="132"/>
      <c r="D1632" s="132"/>
      <c r="E1632" s="132"/>
      <c r="F1632" s="132"/>
      <c r="G1632" s="132"/>
      <c r="H1632" s="132"/>
      <c r="I1632" s="132"/>
      <c r="J1632" s="132"/>
      <c r="K1632" s="132"/>
      <c r="L1632" s="132"/>
      <c r="M1632" s="132"/>
      <c r="N1632" s="132"/>
    </row>
    <row r="1633" spans="1:14" ht="13.15" customHeight="1" x14ac:dyDescent="0.2">
      <c r="A1633" s="193"/>
      <c r="B1633" s="132"/>
      <c r="C1633" s="132"/>
      <c r="D1633" s="132"/>
      <c r="E1633" s="132"/>
      <c r="F1633" s="132"/>
      <c r="G1633" s="132"/>
      <c r="H1633" s="132"/>
      <c r="I1633" s="132"/>
      <c r="J1633" s="132"/>
      <c r="K1633" s="132"/>
      <c r="L1633" s="132"/>
      <c r="M1633" s="132"/>
      <c r="N1633" s="132"/>
    </row>
    <row r="1634" spans="1:14" ht="13.15" customHeight="1" x14ac:dyDescent="0.2">
      <c r="A1634" s="193"/>
      <c r="B1634" s="132"/>
      <c r="C1634" s="132"/>
      <c r="D1634" s="132"/>
      <c r="E1634" s="132"/>
      <c r="F1634" s="132"/>
      <c r="G1634" s="132"/>
      <c r="H1634" s="132"/>
      <c r="I1634" s="132"/>
      <c r="J1634" s="132"/>
      <c r="K1634" s="132"/>
      <c r="L1634" s="132"/>
      <c r="M1634" s="132"/>
      <c r="N1634" s="132"/>
    </row>
    <row r="1635" spans="1:14" ht="13.15" customHeight="1" x14ac:dyDescent="0.2">
      <c r="A1635" s="193"/>
      <c r="B1635" s="132"/>
      <c r="C1635" s="132"/>
      <c r="D1635" s="132"/>
      <c r="E1635" s="132"/>
      <c r="F1635" s="132"/>
      <c r="G1635" s="132"/>
      <c r="H1635" s="132"/>
      <c r="I1635" s="132"/>
      <c r="J1635" s="132"/>
      <c r="K1635" s="132"/>
      <c r="L1635" s="132"/>
      <c r="M1635" s="132"/>
      <c r="N1635" s="132"/>
    </row>
    <row r="1636" spans="1:14" ht="13.15" customHeight="1" x14ac:dyDescent="0.2">
      <c r="A1636" s="193"/>
      <c r="B1636" s="132"/>
      <c r="C1636" s="132"/>
      <c r="D1636" s="132"/>
      <c r="E1636" s="132"/>
      <c r="F1636" s="132"/>
      <c r="G1636" s="132"/>
      <c r="H1636" s="132"/>
      <c r="I1636" s="132"/>
      <c r="J1636" s="132"/>
      <c r="K1636" s="132"/>
      <c r="L1636" s="132"/>
      <c r="M1636" s="132"/>
      <c r="N1636" s="132"/>
    </row>
    <row r="1637" spans="1:14" ht="13.15" customHeight="1" x14ac:dyDescent="0.2">
      <c r="A1637" s="193"/>
      <c r="B1637" s="132"/>
      <c r="C1637" s="132"/>
      <c r="D1637" s="132"/>
      <c r="E1637" s="132"/>
      <c r="F1637" s="132"/>
      <c r="G1637" s="132"/>
      <c r="H1637" s="132"/>
      <c r="I1637" s="132"/>
      <c r="J1637" s="132"/>
      <c r="K1637" s="132"/>
      <c r="L1637" s="132"/>
      <c r="M1637" s="132"/>
      <c r="N1637" s="132"/>
    </row>
    <row r="1638" spans="1:14" ht="13.15" customHeight="1" x14ac:dyDescent="0.2">
      <c r="A1638" s="193"/>
      <c r="B1638" s="132"/>
      <c r="C1638" s="132"/>
      <c r="D1638" s="132"/>
      <c r="E1638" s="132"/>
      <c r="F1638" s="132"/>
      <c r="G1638" s="132"/>
      <c r="H1638" s="132"/>
      <c r="I1638" s="132"/>
      <c r="J1638" s="132"/>
      <c r="K1638" s="132"/>
      <c r="L1638" s="132"/>
      <c r="M1638" s="132"/>
      <c r="N1638" s="132"/>
    </row>
    <row r="1639" spans="1:14" ht="13.15" customHeight="1" x14ac:dyDescent="0.2">
      <c r="A1639" s="193"/>
      <c r="B1639" s="132"/>
      <c r="C1639" s="132"/>
      <c r="D1639" s="132"/>
      <c r="E1639" s="132"/>
      <c r="F1639" s="132"/>
      <c r="G1639" s="132"/>
      <c r="H1639" s="132"/>
      <c r="I1639" s="132"/>
      <c r="J1639" s="132"/>
      <c r="K1639" s="132"/>
      <c r="L1639" s="132"/>
      <c r="M1639" s="132"/>
      <c r="N1639" s="132"/>
    </row>
    <row r="1640" spans="1:14" ht="13.15" customHeight="1" x14ac:dyDescent="0.2">
      <c r="A1640" s="193"/>
      <c r="B1640" s="132"/>
      <c r="C1640" s="132"/>
      <c r="D1640" s="132"/>
      <c r="E1640" s="132"/>
      <c r="F1640" s="132"/>
      <c r="G1640" s="132"/>
      <c r="H1640" s="132"/>
      <c r="I1640" s="132"/>
      <c r="J1640" s="132"/>
      <c r="K1640" s="132"/>
      <c r="L1640" s="132"/>
      <c r="M1640" s="132"/>
      <c r="N1640" s="132"/>
    </row>
    <row r="1641" spans="1:14" ht="13.15" customHeight="1" x14ac:dyDescent="0.2">
      <c r="A1641" s="193"/>
      <c r="B1641" s="132"/>
      <c r="C1641" s="132"/>
      <c r="D1641" s="132"/>
      <c r="E1641" s="132"/>
      <c r="F1641" s="132"/>
      <c r="G1641" s="132"/>
      <c r="H1641" s="132"/>
      <c r="I1641" s="132"/>
      <c r="J1641" s="132"/>
      <c r="K1641" s="132"/>
      <c r="L1641" s="132"/>
      <c r="M1641" s="132"/>
      <c r="N1641" s="132"/>
    </row>
    <row r="1642" spans="1:14" ht="13.15" customHeight="1" x14ac:dyDescent="0.2">
      <c r="A1642" s="193"/>
      <c r="B1642" s="132"/>
      <c r="C1642" s="132"/>
      <c r="D1642" s="132"/>
      <c r="E1642" s="132"/>
      <c r="F1642" s="132"/>
      <c r="G1642" s="132"/>
      <c r="H1642" s="132"/>
      <c r="I1642" s="132"/>
      <c r="J1642" s="132"/>
      <c r="K1642" s="132"/>
      <c r="L1642" s="132"/>
      <c r="M1642" s="132"/>
      <c r="N1642" s="132"/>
    </row>
    <row r="1643" spans="1:14" ht="13.15" customHeight="1" x14ac:dyDescent="0.2">
      <c r="A1643" s="193"/>
      <c r="B1643" s="132"/>
      <c r="C1643" s="132"/>
      <c r="D1643" s="132"/>
      <c r="E1643" s="132"/>
      <c r="F1643" s="132"/>
      <c r="G1643" s="132"/>
      <c r="H1643" s="132"/>
      <c r="I1643" s="132"/>
      <c r="J1643" s="132"/>
      <c r="K1643" s="132"/>
      <c r="L1643" s="132"/>
      <c r="M1643" s="132"/>
      <c r="N1643" s="132"/>
    </row>
    <row r="1644" spans="1:14" ht="13.15" customHeight="1" x14ac:dyDescent="0.2">
      <c r="A1644" s="193"/>
      <c r="B1644" s="132"/>
      <c r="C1644" s="132"/>
      <c r="D1644" s="132"/>
      <c r="E1644" s="132"/>
      <c r="F1644" s="132"/>
      <c r="G1644" s="132"/>
      <c r="H1644" s="132"/>
      <c r="I1644" s="132"/>
      <c r="J1644" s="132"/>
      <c r="K1644" s="132"/>
      <c r="L1644" s="132"/>
      <c r="M1644" s="132"/>
      <c r="N1644" s="132"/>
    </row>
    <row r="1645" spans="1:14" ht="13.15" customHeight="1" x14ac:dyDescent="0.2">
      <c r="A1645" s="193"/>
      <c r="B1645" s="132"/>
      <c r="C1645" s="132"/>
      <c r="D1645" s="132"/>
      <c r="E1645" s="132"/>
      <c r="F1645" s="132"/>
      <c r="G1645" s="132"/>
      <c r="H1645" s="132"/>
      <c r="I1645" s="132"/>
      <c r="J1645" s="132"/>
      <c r="K1645" s="132"/>
      <c r="L1645" s="132"/>
      <c r="M1645" s="132"/>
      <c r="N1645" s="132"/>
    </row>
    <row r="1646" spans="1:14" ht="13.15" customHeight="1" x14ac:dyDescent="0.2">
      <c r="A1646" s="193"/>
      <c r="B1646" s="132"/>
      <c r="C1646" s="132"/>
      <c r="D1646" s="132"/>
      <c r="E1646" s="132"/>
      <c r="F1646" s="132"/>
      <c r="G1646" s="132"/>
      <c r="H1646" s="132"/>
      <c r="I1646" s="132"/>
      <c r="J1646" s="132"/>
      <c r="K1646" s="132"/>
      <c r="L1646" s="132"/>
      <c r="M1646" s="132"/>
      <c r="N1646" s="132"/>
    </row>
    <row r="1647" spans="1:14" ht="13.15" customHeight="1" x14ac:dyDescent="0.2">
      <c r="A1647" s="193"/>
      <c r="B1647" s="132"/>
      <c r="C1647" s="132"/>
      <c r="D1647" s="132"/>
      <c r="E1647" s="132"/>
      <c r="F1647" s="132"/>
      <c r="G1647" s="132"/>
      <c r="H1647" s="132"/>
      <c r="I1647" s="132"/>
      <c r="J1647" s="132"/>
      <c r="K1647" s="132"/>
      <c r="L1647" s="132"/>
      <c r="M1647" s="132"/>
      <c r="N1647" s="132"/>
    </row>
    <row r="1648" spans="1:14" ht="13.15" customHeight="1" x14ac:dyDescent="0.2">
      <c r="A1648" s="193"/>
      <c r="B1648" s="132"/>
      <c r="C1648" s="132"/>
      <c r="D1648" s="132"/>
      <c r="E1648" s="132"/>
      <c r="F1648" s="132"/>
      <c r="G1648" s="132"/>
      <c r="H1648" s="132"/>
      <c r="I1648" s="132"/>
      <c r="J1648" s="132"/>
      <c r="K1648" s="132"/>
      <c r="L1648" s="132"/>
      <c r="M1648" s="132"/>
      <c r="N1648" s="132"/>
    </row>
    <row r="1649" spans="1:14" ht="13.15" customHeight="1" x14ac:dyDescent="0.2">
      <c r="A1649" s="193"/>
      <c r="B1649" s="132"/>
      <c r="C1649" s="132"/>
      <c r="D1649" s="132"/>
      <c r="E1649" s="132"/>
      <c r="F1649" s="132"/>
      <c r="G1649" s="132"/>
      <c r="H1649" s="132"/>
      <c r="I1649" s="132"/>
      <c r="J1649" s="132"/>
      <c r="K1649" s="132"/>
      <c r="L1649" s="132"/>
      <c r="M1649" s="132"/>
      <c r="N1649" s="132"/>
    </row>
    <row r="1650" spans="1:14" ht="13.15" customHeight="1" x14ac:dyDescent="0.2">
      <c r="A1650" s="193"/>
      <c r="B1650" s="132"/>
      <c r="C1650" s="132"/>
      <c r="D1650" s="132"/>
      <c r="E1650" s="132"/>
      <c r="F1650" s="132"/>
      <c r="G1650" s="132"/>
      <c r="H1650" s="132"/>
      <c r="I1650" s="132"/>
      <c r="J1650" s="132"/>
      <c r="K1650" s="132"/>
      <c r="L1650" s="132"/>
      <c r="M1650" s="132"/>
      <c r="N1650" s="132"/>
    </row>
    <row r="1651" spans="1:14" ht="13.15" customHeight="1" x14ac:dyDescent="0.2">
      <c r="A1651" s="193"/>
      <c r="B1651" s="132"/>
      <c r="C1651" s="132"/>
      <c r="D1651" s="132"/>
      <c r="E1651" s="132"/>
      <c r="F1651" s="132"/>
      <c r="G1651" s="132"/>
      <c r="H1651" s="132"/>
      <c r="I1651" s="132"/>
      <c r="J1651" s="132"/>
      <c r="K1651" s="132"/>
      <c r="L1651" s="132"/>
      <c r="M1651" s="132"/>
      <c r="N1651" s="132"/>
    </row>
    <row r="1652" spans="1:14" ht="13.15" customHeight="1" x14ac:dyDescent="0.2">
      <c r="A1652" s="193"/>
      <c r="B1652" s="132"/>
      <c r="C1652" s="132"/>
      <c r="D1652" s="132"/>
      <c r="E1652" s="132"/>
      <c r="F1652" s="132"/>
      <c r="G1652" s="132"/>
      <c r="H1652" s="132"/>
      <c r="I1652" s="132"/>
      <c r="J1652" s="132"/>
      <c r="K1652" s="132"/>
      <c r="L1652" s="132"/>
      <c r="M1652" s="132"/>
      <c r="N1652" s="132"/>
    </row>
    <row r="1653" spans="1:14" ht="13.15" customHeight="1" x14ac:dyDescent="0.2">
      <c r="A1653" s="193"/>
      <c r="B1653" s="132"/>
      <c r="C1653" s="132"/>
      <c r="D1653" s="132"/>
      <c r="E1653" s="132"/>
      <c r="F1653" s="132"/>
      <c r="G1653" s="132"/>
      <c r="H1653" s="132"/>
      <c r="I1653" s="132"/>
      <c r="J1653" s="132"/>
      <c r="K1653" s="132"/>
      <c r="L1653" s="132"/>
      <c r="M1653" s="132"/>
      <c r="N1653" s="132"/>
    </row>
    <row r="1654" spans="1:14" ht="13.15" customHeight="1" x14ac:dyDescent="0.2">
      <c r="A1654" s="193"/>
      <c r="B1654" s="132"/>
      <c r="C1654" s="132"/>
      <c r="D1654" s="132"/>
      <c r="E1654" s="132"/>
      <c r="F1654" s="132"/>
      <c r="G1654" s="132"/>
      <c r="H1654" s="132"/>
      <c r="I1654" s="132"/>
      <c r="J1654" s="132"/>
      <c r="K1654" s="132"/>
      <c r="L1654" s="132"/>
      <c r="M1654" s="132"/>
      <c r="N1654" s="132"/>
    </row>
    <row r="1655" spans="1:14" ht="13.15" customHeight="1" x14ac:dyDescent="0.2">
      <c r="A1655" s="193"/>
      <c r="B1655" s="132"/>
      <c r="C1655" s="132"/>
      <c r="D1655" s="132"/>
      <c r="E1655" s="132"/>
      <c r="F1655" s="132"/>
      <c r="G1655" s="132"/>
      <c r="H1655" s="132"/>
      <c r="I1655" s="132"/>
      <c r="J1655" s="132"/>
      <c r="K1655" s="132"/>
      <c r="L1655" s="132"/>
      <c r="M1655" s="132"/>
      <c r="N1655" s="132"/>
    </row>
    <row r="1656" spans="1:14" ht="13.15" customHeight="1" x14ac:dyDescent="0.2">
      <c r="A1656" s="193"/>
      <c r="B1656" s="132"/>
      <c r="C1656" s="132"/>
      <c r="D1656" s="132"/>
      <c r="E1656" s="132"/>
      <c r="F1656" s="132"/>
      <c r="G1656" s="132"/>
      <c r="H1656" s="132"/>
      <c r="I1656" s="132"/>
      <c r="J1656" s="132"/>
      <c r="K1656" s="132"/>
      <c r="L1656" s="132"/>
      <c r="M1656" s="132"/>
      <c r="N1656" s="132"/>
    </row>
    <row r="1657" spans="1:14" ht="13.15" customHeight="1" x14ac:dyDescent="0.2">
      <c r="A1657" s="193"/>
      <c r="B1657" s="132"/>
      <c r="C1657" s="132"/>
      <c r="D1657" s="132"/>
      <c r="E1657" s="132"/>
      <c r="F1657" s="132"/>
      <c r="G1657" s="132"/>
      <c r="H1657" s="132"/>
      <c r="I1657" s="132"/>
      <c r="J1657" s="132"/>
      <c r="K1657" s="132"/>
      <c r="L1657" s="132"/>
      <c r="M1657" s="132"/>
      <c r="N1657" s="132"/>
    </row>
    <row r="1658" spans="1:14" ht="13.15" customHeight="1" x14ac:dyDescent="0.2">
      <c r="A1658" s="193"/>
      <c r="B1658" s="132"/>
      <c r="C1658" s="132"/>
      <c r="D1658" s="132"/>
      <c r="E1658" s="132"/>
      <c r="F1658" s="132"/>
      <c r="G1658" s="132"/>
      <c r="H1658" s="132"/>
      <c r="I1658" s="132"/>
      <c r="J1658" s="132"/>
      <c r="K1658" s="132"/>
      <c r="L1658" s="132"/>
      <c r="M1658" s="132"/>
      <c r="N1658" s="132"/>
    </row>
    <row r="1659" spans="1:14" ht="13.15" customHeight="1" x14ac:dyDescent="0.2">
      <c r="A1659" s="193"/>
      <c r="B1659" s="132"/>
      <c r="C1659" s="132"/>
      <c r="D1659" s="132"/>
      <c r="E1659" s="132"/>
      <c r="F1659" s="132"/>
      <c r="G1659" s="132"/>
      <c r="H1659" s="132"/>
      <c r="I1659" s="132"/>
      <c r="J1659" s="132"/>
      <c r="K1659" s="132"/>
      <c r="L1659" s="132"/>
      <c r="M1659" s="132"/>
      <c r="N1659" s="132"/>
    </row>
    <row r="1660" spans="1:14" ht="13.15" customHeight="1" x14ac:dyDescent="0.2">
      <c r="A1660" s="193"/>
      <c r="B1660" s="132"/>
      <c r="C1660" s="132"/>
      <c r="D1660" s="132"/>
      <c r="E1660" s="132"/>
      <c r="F1660" s="132"/>
      <c r="G1660" s="132"/>
      <c r="H1660" s="132"/>
      <c r="I1660" s="132"/>
      <c r="J1660" s="132"/>
      <c r="K1660" s="132"/>
      <c r="L1660" s="132"/>
      <c r="M1660" s="132"/>
      <c r="N1660" s="132"/>
    </row>
    <row r="1661" spans="1:14" ht="13.15" customHeight="1" x14ac:dyDescent="0.2">
      <c r="A1661" s="193"/>
      <c r="B1661" s="132"/>
      <c r="C1661" s="132"/>
      <c r="D1661" s="132"/>
      <c r="E1661" s="132"/>
      <c r="F1661" s="132"/>
      <c r="G1661" s="132"/>
      <c r="H1661" s="132"/>
      <c r="I1661" s="132"/>
      <c r="J1661" s="132"/>
      <c r="K1661" s="132"/>
      <c r="L1661" s="132"/>
      <c r="M1661" s="132"/>
      <c r="N1661" s="132"/>
    </row>
    <row r="1662" spans="1:14" ht="13.15" customHeight="1" x14ac:dyDescent="0.2">
      <c r="A1662" s="193"/>
      <c r="B1662" s="132"/>
      <c r="C1662" s="132"/>
      <c r="D1662" s="132"/>
      <c r="E1662" s="132"/>
      <c r="F1662" s="132"/>
      <c r="G1662" s="132"/>
      <c r="H1662" s="132"/>
      <c r="I1662" s="132"/>
      <c r="J1662" s="132"/>
      <c r="K1662" s="132"/>
      <c r="L1662" s="132"/>
      <c r="M1662" s="132"/>
      <c r="N1662" s="132"/>
    </row>
    <row r="1663" spans="1:14" ht="13.15" customHeight="1" x14ac:dyDescent="0.2">
      <c r="A1663" s="193"/>
      <c r="B1663" s="132"/>
      <c r="C1663" s="132"/>
      <c r="D1663" s="132"/>
      <c r="E1663" s="132"/>
      <c r="F1663" s="132"/>
      <c r="G1663" s="132"/>
      <c r="H1663" s="132"/>
      <c r="I1663" s="132"/>
      <c r="J1663" s="132"/>
      <c r="K1663" s="132"/>
      <c r="L1663" s="132"/>
      <c r="M1663" s="132"/>
      <c r="N1663" s="132"/>
    </row>
    <row r="1664" spans="1:14" ht="13.15" customHeight="1" x14ac:dyDescent="0.2">
      <c r="A1664" s="193"/>
      <c r="B1664" s="132"/>
      <c r="C1664" s="132"/>
      <c r="D1664" s="132"/>
      <c r="E1664" s="132"/>
      <c r="F1664" s="132"/>
      <c r="G1664" s="132"/>
      <c r="H1664" s="132"/>
      <c r="I1664" s="132"/>
      <c r="J1664" s="132"/>
      <c r="K1664" s="132"/>
      <c r="L1664" s="132"/>
      <c r="M1664" s="132"/>
      <c r="N1664" s="132"/>
    </row>
    <row r="1665" spans="1:14" ht="13.15" customHeight="1" x14ac:dyDescent="0.2">
      <c r="A1665" s="193"/>
      <c r="B1665" s="132"/>
      <c r="C1665" s="132"/>
      <c r="D1665" s="132"/>
      <c r="E1665" s="132"/>
      <c r="F1665" s="132"/>
      <c r="G1665" s="132"/>
      <c r="H1665" s="132"/>
      <c r="I1665" s="132"/>
      <c r="J1665" s="132"/>
      <c r="K1665" s="132"/>
      <c r="L1665" s="132"/>
      <c r="M1665" s="132"/>
      <c r="N1665" s="132"/>
    </row>
    <row r="1666" spans="1:14" ht="13.15" customHeight="1" x14ac:dyDescent="0.2">
      <c r="A1666" s="193"/>
      <c r="B1666" s="132"/>
      <c r="C1666" s="132"/>
      <c r="D1666" s="132"/>
      <c r="E1666" s="132"/>
      <c r="F1666" s="132"/>
      <c r="G1666" s="132"/>
      <c r="H1666" s="132"/>
      <c r="I1666" s="132"/>
      <c r="J1666" s="132"/>
      <c r="K1666" s="132"/>
      <c r="L1666" s="132"/>
      <c r="M1666" s="132"/>
      <c r="N1666" s="132"/>
    </row>
    <row r="1667" spans="1:14" ht="13.15" customHeight="1" x14ac:dyDescent="0.2">
      <c r="A1667" s="193"/>
      <c r="B1667" s="132"/>
      <c r="C1667" s="132"/>
      <c r="D1667" s="132"/>
      <c r="E1667" s="132"/>
      <c r="F1667" s="132"/>
      <c r="G1667" s="132"/>
      <c r="H1667" s="132"/>
      <c r="I1667" s="132"/>
      <c r="J1667" s="132"/>
      <c r="K1667" s="132"/>
      <c r="L1667" s="132"/>
      <c r="M1667" s="132"/>
      <c r="N1667" s="132"/>
    </row>
    <row r="1668" spans="1:14" ht="13.15" customHeight="1" x14ac:dyDescent="0.2">
      <c r="A1668" s="193"/>
      <c r="B1668" s="132"/>
      <c r="C1668" s="132"/>
      <c r="D1668" s="132"/>
      <c r="E1668" s="132"/>
      <c r="F1668" s="132"/>
      <c r="G1668" s="132"/>
      <c r="H1668" s="132"/>
      <c r="I1668" s="132"/>
      <c r="J1668" s="132"/>
      <c r="K1668" s="132"/>
      <c r="L1668" s="132"/>
      <c r="M1668" s="132"/>
      <c r="N1668" s="132"/>
    </row>
    <row r="1669" spans="1:14" ht="13.15" customHeight="1" x14ac:dyDescent="0.2">
      <c r="A1669" s="193"/>
      <c r="B1669" s="132"/>
      <c r="C1669" s="132"/>
      <c r="D1669" s="132"/>
      <c r="E1669" s="132"/>
      <c r="F1669" s="132"/>
      <c r="G1669" s="132"/>
      <c r="H1669" s="132"/>
      <c r="I1669" s="132"/>
      <c r="J1669" s="132"/>
      <c r="K1669" s="132"/>
      <c r="L1669" s="132"/>
      <c r="M1669" s="132"/>
      <c r="N1669" s="132"/>
    </row>
    <row r="1670" spans="1:14" ht="13.15" customHeight="1" x14ac:dyDescent="0.2">
      <c r="A1670" s="193"/>
      <c r="B1670" s="132"/>
      <c r="C1670" s="132"/>
      <c r="D1670" s="132"/>
      <c r="E1670" s="132"/>
      <c r="F1670" s="132"/>
      <c r="G1670" s="132"/>
      <c r="H1670" s="132"/>
      <c r="I1670" s="132"/>
      <c r="J1670" s="132"/>
      <c r="K1670" s="132"/>
      <c r="L1670" s="132"/>
      <c r="M1670" s="132"/>
      <c r="N1670" s="132"/>
    </row>
    <row r="1671" spans="1:14" ht="13.15" customHeight="1" x14ac:dyDescent="0.2">
      <c r="A1671" s="193"/>
      <c r="B1671" s="132"/>
      <c r="C1671" s="132"/>
      <c r="D1671" s="132"/>
      <c r="E1671" s="132"/>
      <c r="F1671" s="132"/>
      <c r="G1671" s="132"/>
      <c r="H1671" s="132"/>
      <c r="I1671" s="132"/>
      <c r="J1671" s="132"/>
      <c r="K1671" s="132"/>
      <c r="L1671" s="132"/>
      <c r="M1671" s="132"/>
      <c r="N1671" s="132"/>
    </row>
    <row r="1672" spans="1:14" ht="13.15" customHeight="1" x14ac:dyDescent="0.2">
      <c r="A1672" s="193"/>
      <c r="B1672" s="132"/>
      <c r="C1672" s="132"/>
      <c r="D1672" s="132"/>
      <c r="E1672" s="132"/>
      <c r="F1672" s="132"/>
      <c r="G1672" s="132"/>
      <c r="H1672" s="132"/>
      <c r="I1672" s="132"/>
      <c r="J1672" s="132"/>
      <c r="K1672" s="132"/>
      <c r="L1672" s="132"/>
      <c r="M1672" s="132"/>
      <c r="N1672" s="132"/>
    </row>
    <row r="1673" spans="1:14" ht="13.15" customHeight="1" x14ac:dyDescent="0.2">
      <c r="A1673" s="193"/>
      <c r="B1673" s="132"/>
      <c r="C1673" s="132"/>
      <c r="D1673" s="132"/>
      <c r="E1673" s="132"/>
      <c r="F1673" s="132"/>
      <c r="G1673" s="132"/>
      <c r="H1673" s="132"/>
      <c r="I1673" s="132"/>
      <c r="J1673" s="132"/>
      <c r="K1673" s="132"/>
      <c r="L1673" s="132"/>
      <c r="M1673" s="132"/>
      <c r="N1673" s="132"/>
    </row>
    <row r="1674" spans="1:14" ht="13.15" customHeight="1" x14ac:dyDescent="0.2">
      <c r="A1674" s="193"/>
      <c r="B1674" s="132"/>
      <c r="C1674" s="132"/>
      <c r="D1674" s="132"/>
      <c r="E1674" s="132"/>
      <c r="F1674" s="132"/>
      <c r="G1674" s="132"/>
      <c r="H1674" s="132"/>
      <c r="I1674" s="132"/>
      <c r="J1674" s="132"/>
      <c r="K1674" s="132"/>
      <c r="L1674" s="132"/>
      <c r="M1674" s="132"/>
      <c r="N1674" s="132"/>
    </row>
    <row r="1675" spans="1:14" ht="13.15" customHeight="1" x14ac:dyDescent="0.2">
      <c r="A1675" s="193"/>
      <c r="B1675" s="132"/>
      <c r="C1675" s="132"/>
      <c r="D1675" s="132"/>
      <c r="E1675" s="132"/>
      <c r="F1675" s="132"/>
      <c r="G1675" s="132"/>
      <c r="H1675" s="132"/>
      <c r="I1675" s="132"/>
      <c r="J1675" s="132"/>
      <c r="K1675" s="132"/>
      <c r="L1675" s="132"/>
      <c r="M1675" s="132"/>
      <c r="N1675" s="132"/>
    </row>
    <row r="1676" spans="1:14" ht="13.15" customHeight="1" x14ac:dyDescent="0.2">
      <c r="A1676" s="193"/>
      <c r="B1676" s="132"/>
      <c r="C1676" s="132"/>
      <c r="D1676" s="132"/>
      <c r="E1676" s="132"/>
      <c r="F1676" s="132"/>
      <c r="G1676" s="132"/>
      <c r="H1676" s="132"/>
      <c r="I1676" s="132"/>
      <c r="J1676" s="132"/>
      <c r="K1676" s="132"/>
      <c r="L1676" s="132"/>
      <c r="M1676" s="132"/>
      <c r="N1676" s="132"/>
    </row>
    <row r="1677" spans="1:14" ht="13.15" customHeight="1" x14ac:dyDescent="0.2">
      <c r="A1677" s="193"/>
      <c r="B1677" s="132"/>
      <c r="C1677" s="132"/>
      <c r="D1677" s="132"/>
      <c r="E1677" s="132"/>
      <c r="F1677" s="132"/>
      <c r="G1677" s="132"/>
      <c r="H1677" s="132"/>
      <c r="I1677" s="132"/>
      <c r="J1677" s="132"/>
      <c r="K1677" s="132"/>
      <c r="L1677" s="132"/>
      <c r="M1677" s="132"/>
      <c r="N1677" s="132"/>
    </row>
    <row r="1678" spans="1:14" ht="13.15" customHeight="1" x14ac:dyDescent="0.2">
      <c r="A1678" s="193"/>
      <c r="B1678" s="132"/>
      <c r="C1678" s="132"/>
      <c r="D1678" s="132"/>
      <c r="E1678" s="132"/>
      <c r="F1678" s="132"/>
      <c r="G1678" s="132"/>
      <c r="H1678" s="132"/>
      <c r="I1678" s="132"/>
      <c r="J1678" s="132"/>
      <c r="K1678" s="132"/>
      <c r="L1678" s="132"/>
      <c r="M1678" s="132"/>
      <c r="N1678" s="132"/>
    </row>
    <row r="1679" spans="1:14" ht="13.15" customHeight="1" x14ac:dyDescent="0.2">
      <c r="A1679" s="193"/>
      <c r="B1679" s="132"/>
      <c r="C1679" s="132"/>
      <c r="D1679" s="132"/>
      <c r="E1679" s="132"/>
      <c r="F1679" s="132"/>
      <c r="G1679" s="132"/>
      <c r="H1679" s="132"/>
      <c r="I1679" s="132"/>
      <c r="J1679" s="132"/>
      <c r="K1679" s="132"/>
      <c r="L1679" s="132"/>
      <c r="M1679" s="132"/>
      <c r="N1679" s="132"/>
    </row>
    <row r="1680" spans="1:14" ht="13.15" customHeight="1" x14ac:dyDescent="0.2">
      <c r="A1680" s="193"/>
      <c r="B1680" s="132"/>
      <c r="C1680" s="132"/>
      <c r="D1680" s="132"/>
      <c r="E1680" s="132"/>
      <c r="F1680" s="132"/>
      <c r="G1680" s="132"/>
      <c r="H1680" s="132"/>
      <c r="I1680" s="132"/>
      <c r="J1680" s="132"/>
      <c r="K1680" s="132"/>
      <c r="L1680" s="132"/>
      <c r="M1680" s="132"/>
      <c r="N1680" s="132"/>
    </row>
    <row r="1681" spans="1:14" ht="13.15" customHeight="1" x14ac:dyDescent="0.2">
      <c r="A1681" s="193"/>
      <c r="B1681" s="132"/>
      <c r="C1681" s="132"/>
      <c r="D1681" s="132"/>
      <c r="E1681" s="132"/>
      <c r="F1681" s="132"/>
      <c r="G1681" s="132"/>
      <c r="H1681" s="132"/>
      <c r="I1681" s="132"/>
      <c r="J1681" s="132"/>
      <c r="K1681" s="132"/>
      <c r="L1681" s="132"/>
      <c r="M1681" s="132"/>
      <c r="N1681" s="132"/>
    </row>
    <row r="1682" spans="1:14" ht="13.15" customHeight="1" x14ac:dyDescent="0.2">
      <c r="A1682" s="193"/>
      <c r="B1682" s="132"/>
      <c r="C1682" s="132"/>
      <c r="D1682" s="132"/>
      <c r="E1682" s="132"/>
      <c r="F1682" s="132"/>
      <c r="G1682" s="132"/>
      <c r="H1682" s="132"/>
      <c r="I1682" s="132"/>
      <c r="J1682" s="132"/>
      <c r="K1682" s="132"/>
      <c r="L1682" s="132"/>
      <c r="M1682" s="132"/>
      <c r="N1682" s="132"/>
    </row>
    <row r="1683" spans="1:14" ht="13.15" customHeight="1" x14ac:dyDescent="0.2">
      <c r="A1683" s="193"/>
      <c r="B1683" s="132"/>
      <c r="C1683" s="132"/>
      <c r="D1683" s="132"/>
      <c r="E1683" s="132"/>
      <c r="F1683" s="132"/>
      <c r="G1683" s="132"/>
      <c r="H1683" s="132"/>
      <c r="I1683" s="132"/>
      <c r="J1683" s="132"/>
      <c r="K1683" s="132"/>
      <c r="L1683" s="132"/>
      <c r="M1683" s="132"/>
      <c r="N1683" s="132"/>
    </row>
    <row r="1684" spans="1:14" ht="13.15" customHeight="1" x14ac:dyDescent="0.2">
      <c r="A1684" s="193"/>
      <c r="B1684" s="132"/>
      <c r="C1684" s="132"/>
      <c r="D1684" s="132"/>
      <c r="E1684" s="132"/>
      <c r="F1684" s="132"/>
      <c r="G1684" s="132"/>
      <c r="H1684" s="132"/>
      <c r="I1684" s="132"/>
      <c r="J1684" s="132"/>
      <c r="K1684" s="132"/>
      <c r="L1684" s="132"/>
      <c r="M1684" s="132"/>
      <c r="N1684" s="132"/>
    </row>
    <row r="1685" spans="1:14" ht="13.15" customHeight="1" x14ac:dyDescent="0.2">
      <c r="A1685" s="193"/>
      <c r="B1685" s="132"/>
      <c r="C1685" s="132"/>
      <c r="D1685" s="132"/>
      <c r="E1685" s="132"/>
      <c r="F1685" s="132"/>
      <c r="G1685" s="132"/>
      <c r="H1685" s="132"/>
      <c r="I1685" s="132"/>
      <c r="J1685" s="132"/>
      <c r="K1685" s="132"/>
      <c r="L1685" s="132"/>
      <c r="M1685" s="132"/>
      <c r="N1685" s="132"/>
    </row>
    <row r="1686" spans="1:14" ht="13.15" customHeight="1" x14ac:dyDescent="0.2">
      <c r="A1686" s="193"/>
      <c r="B1686" s="132"/>
      <c r="C1686" s="132"/>
      <c r="D1686" s="132"/>
      <c r="E1686" s="132"/>
      <c r="F1686" s="132"/>
      <c r="G1686" s="132"/>
      <c r="H1686" s="132"/>
      <c r="I1686" s="132"/>
      <c r="J1686" s="132"/>
      <c r="K1686" s="132"/>
      <c r="L1686" s="132"/>
      <c r="M1686" s="132"/>
      <c r="N1686" s="132"/>
    </row>
    <row r="1687" spans="1:14" ht="13.15" customHeight="1" x14ac:dyDescent="0.2">
      <c r="A1687" s="193"/>
      <c r="B1687" s="132"/>
      <c r="C1687" s="132"/>
      <c r="D1687" s="132"/>
      <c r="E1687" s="132"/>
      <c r="F1687" s="132"/>
      <c r="G1687" s="132"/>
      <c r="H1687" s="132"/>
      <c r="I1687" s="132"/>
      <c r="J1687" s="132"/>
      <c r="K1687" s="132"/>
      <c r="L1687" s="132"/>
      <c r="M1687" s="132"/>
      <c r="N1687" s="132"/>
    </row>
    <row r="1688" spans="1:14" ht="13.15" customHeight="1" x14ac:dyDescent="0.2">
      <c r="A1688" s="193"/>
      <c r="B1688" s="132"/>
      <c r="C1688" s="132"/>
      <c r="D1688" s="132"/>
      <c r="E1688" s="132"/>
      <c r="F1688" s="132"/>
      <c r="G1688" s="132"/>
      <c r="H1688" s="132"/>
      <c r="I1688" s="132"/>
      <c r="J1688" s="132"/>
      <c r="K1688" s="132"/>
      <c r="L1688" s="132"/>
      <c r="M1688" s="132"/>
      <c r="N1688" s="132"/>
    </row>
    <row r="1689" spans="1:14" ht="13.15" customHeight="1" x14ac:dyDescent="0.2">
      <c r="A1689" s="193"/>
      <c r="B1689" s="132"/>
      <c r="C1689" s="132"/>
      <c r="D1689" s="132"/>
      <c r="E1689" s="132"/>
      <c r="F1689" s="132"/>
      <c r="G1689" s="132"/>
      <c r="H1689" s="132"/>
      <c r="I1689" s="132"/>
      <c r="J1689" s="132"/>
      <c r="K1689" s="132"/>
      <c r="L1689" s="132"/>
      <c r="M1689" s="132"/>
      <c r="N1689" s="132"/>
    </row>
    <row r="1690" spans="1:14" ht="13.15" customHeight="1" x14ac:dyDescent="0.2">
      <c r="A1690" s="193"/>
      <c r="B1690" s="132"/>
      <c r="C1690" s="132"/>
      <c r="D1690" s="132"/>
      <c r="E1690" s="132"/>
      <c r="F1690" s="132"/>
      <c r="G1690" s="132"/>
      <c r="H1690" s="132"/>
      <c r="I1690" s="132"/>
      <c r="J1690" s="132"/>
      <c r="K1690" s="132"/>
      <c r="L1690" s="132"/>
      <c r="M1690" s="132"/>
      <c r="N1690" s="132"/>
    </row>
    <row r="1691" spans="1:14" ht="13.15" customHeight="1" x14ac:dyDescent="0.2">
      <c r="A1691" s="193"/>
      <c r="B1691" s="132"/>
      <c r="C1691" s="132"/>
      <c r="D1691" s="132"/>
      <c r="E1691" s="132"/>
      <c r="F1691" s="132"/>
      <c r="G1691" s="132"/>
      <c r="H1691" s="132"/>
      <c r="I1691" s="132"/>
      <c r="J1691" s="132"/>
      <c r="K1691" s="132"/>
      <c r="L1691" s="132"/>
      <c r="M1691" s="132"/>
      <c r="N1691" s="132"/>
    </row>
    <row r="1692" spans="1:14" ht="13.15" customHeight="1" x14ac:dyDescent="0.2">
      <c r="A1692" s="193"/>
      <c r="B1692" s="132"/>
      <c r="C1692" s="132"/>
      <c r="D1692" s="132"/>
      <c r="E1692" s="132"/>
      <c r="F1692" s="132"/>
      <c r="G1692" s="132"/>
      <c r="H1692" s="132"/>
      <c r="I1692" s="132"/>
      <c r="J1692" s="132"/>
      <c r="K1692" s="132"/>
      <c r="L1692" s="132"/>
      <c r="M1692" s="132"/>
      <c r="N1692" s="132"/>
    </row>
    <row r="1693" spans="1:14" ht="13.15" customHeight="1" x14ac:dyDescent="0.2">
      <c r="A1693" s="193"/>
      <c r="B1693" s="132"/>
      <c r="C1693" s="132"/>
      <c r="D1693" s="132"/>
      <c r="E1693" s="132"/>
      <c r="F1693" s="132"/>
      <c r="G1693" s="132"/>
      <c r="H1693" s="132"/>
      <c r="I1693" s="132"/>
      <c r="J1693" s="132"/>
      <c r="K1693" s="132"/>
      <c r="L1693" s="132"/>
      <c r="M1693" s="132"/>
      <c r="N1693" s="132"/>
    </row>
    <row r="1694" spans="1:14" ht="13.15" customHeight="1" x14ac:dyDescent="0.2">
      <c r="A1694" s="193"/>
      <c r="B1694" s="132"/>
      <c r="C1694" s="132"/>
      <c r="D1694" s="132"/>
      <c r="E1694" s="132"/>
      <c r="F1694" s="132"/>
      <c r="G1694" s="132"/>
      <c r="H1694" s="132"/>
      <c r="I1694" s="132"/>
      <c r="J1694" s="132"/>
      <c r="K1694" s="132"/>
      <c r="L1694" s="132"/>
      <c r="M1694" s="132"/>
      <c r="N1694" s="132"/>
    </row>
    <row r="1695" spans="1:14" ht="13.15" customHeight="1" x14ac:dyDescent="0.2">
      <c r="A1695" s="193"/>
      <c r="B1695" s="132"/>
      <c r="C1695" s="132"/>
      <c r="D1695" s="132"/>
      <c r="E1695" s="132"/>
      <c r="F1695" s="132"/>
      <c r="G1695" s="132"/>
      <c r="H1695" s="132"/>
      <c r="I1695" s="132"/>
      <c r="J1695" s="132"/>
      <c r="K1695" s="132"/>
      <c r="L1695" s="132"/>
      <c r="M1695" s="132"/>
      <c r="N1695" s="132"/>
    </row>
    <row r="1696" spans="1:14" ht="13.15" customHeight="1" x14ac:dyDescent="0.2">
      <c r="A1696" s="193"/>
      <c r="B1696" s="132"/>
      <c r="C1696" s="132"/>
      <c r="D1696" s="132"/>
      <c r="E1696" s="132"/>
      <c r="F1696" s="132"/>
      <c r="G1696" s="132"/>
      <c r="H1696" s="132"/>
      <c r="I1696" s="132"/>
      <c r="J1696" s="132"/>
      <c r="K1696" s="132"/>
      <c r="L1696" s="132"/>
      <c r="M1696" s="132"/>
      <c r="N1696" s="132"/>
    </row>
    <row r="1697" spans="1:14" ht="13.15" customHeight="1" x14ac:dyDescent="0.2">
      <c r="A1697" s="193"/>
      <c r="B1697" s="132"/>
      <c r="C1697" s="132"/>
      <c r="D1697" s="132"/>
      <c r="E1697" s="132"/>
      <c r="F1697" s="132"/>
      <c r="G1697" s="132"/>
      <c r="H1697" s="132"/>
      <c r="I1697" s="132"/>
      <c r="J1697" s="132"/>
      <c r="K1697" s="132"/>
      <c r="L1697" s="132"/>
      <c r="M1697" s="132"/>
      <c r="N1697" s="132"/>
    </row>
    <row r="1698" spans="1:14" ht="13.15" customHeight="1" x14ac:dyDescent="0.2">
      <c r="A1698" s="193"/>
      <c r="B1698" s="132"/>
      <c r="C1698" s="132"/>
      <c r="D1698" s="132"/>
      <c r="E1698" s="132"/>
      <c r="F1698" s="132"/>
      <c r="G1698" s="132"/>
      <c r="H1698" s="132"/>
      <c r="I1698" s="132"/>
      <c r="J1698" s="132"/>
      <c r="K1698" s="132"/>
      <c r="L1698" s="132"/>
      <c r="M1698" s="132"/>
      <c r="N1698" s="132"/>
    </row>
    <row r="1699" spans="1:14" ht="13.15" customHeight="1" x14ac:dyDescent="0.2">
      <c r="A1699" s="193"/>
      <c r="B1699" s="132"/>
      <c r="C1699" s="132"/>
      <c r="D1699" s="132"/>
      <c r="E1699" s="132"/>
      <c r="F1699" s="132"/>
      <c r="G1699" s="132"/>
      <c r="H1699" s="132"/>
      <c r="I1699" s="132"/>
      <c r="J1699" s="132"/>
      <c r="K1699" s="132"/>
      <c r="L1699" s="132"/>
      <c r="M1699" s="132"/>
      <c r="N1699" s="132"/>
    </row>
    <row r="1700" spans="1:14" ht="13.15" customHeight="1" x14ac:dyDescent="0.2">
      <c r="A1700" s="193"/>
      <c r="B1700" s="132"/>
      <c r="C1700" s="132"/>
      <c r="D1700" s="132"/>
      <c r="E1700" s="132"/>
      <c r="F1700" s="132"/>
      <c r="G1700" s="132"/>
      <c r="H1700" s="132"/>
      <c r="I1700" s="132"/>
      <c r="J1700" s="132"/>
      <c r="K1700" s="132"/>
      <c r="L1700" s="132"/>
      <c r="M1700" s="132"/>
      <c r="N1700" s="132"/>
    </row>
    <row r="1701" spans="1:14" ht="13.15" customHeight="1" x14ac:dyDescent="0.2">
      <c r="A1701" s="193"/>
      <c r="B1701" s="132"/>
      <c r="C1701" s="132"/>
      <c r="D1701" s="132"/>
      <c r="E1701" s="132"/>
      <c r="F1701" s="132"/>
      <c r="G1701" s="132"/>
      <c r="H1701" s="132"/>
      <c r="I1701" s="132"/>
      <c r="J1701" s="132"/>
      <c r="K1701" s="132"/>
      <c r="L1701" s="132"/>
      <c r="M1701" s="132"/>
      <c r="N1701" s="132"/>
    </row>
    <row r="1702" spans="1:14" ht="13.15" customHeight="1" x14ac:dyDescent="0.2">
      <c r="A1702" s="193"/>
      <c r="B1702" s="132"/>
      <c r="C1702" s="132"/>
      <c r="D1702" s="132"/>
      <c r="E1702" s="132"/>
      <c r="F1702" s="132"/>
      <c r="G1702" s="132"/>
      <c r="H1702" s="132"/>
      <c r="I1702" s="132"/>
      <c r="J1702" s="132"/>
      <c r="K1702" s="132"/>
      <c r="L1702" s="132"/>
      <c r="M1702" s="132"/>
      <c r="N1702" s="132"/>
    </row>
    <row r="1703" spans="1:14" ht="13.15" customHeight="1" x14ac:dyDescent="0.2">
      <c r="A1703" s="193"/>
      <c r="B1703" s="132"/>
      <c r="C1703" s="132"/>
      <c r="D1703" s="132"/>
      <c r="E1703" s="132"/>
      <c r="F1703" s="132"/>
      <c r="G1703" s="132"/>
      <c r="H1703" s="132"/>
      <c r="I1703" s="132"/>
      <c r="J1703" s="132"/>
      <c r="K1703" s="132"/>
      <c r="L1703" s="132"/>
      <c r="M1703" s="132"/>
      <c r="N1703" s="132"/>
    </row>
    <row r="1704" spans="1:14" ht="13.15" customHeight="1" x14ac:dyDescent="0.2">
      <c r="A1704" s="193"/>
      <c r="B1704" s="132"/>
      <c r="C1704" s="132"/>
      <c r="D1704" s="132"/>
      <c r="E1704" s="132"/>
      <c r="F1704" s="132"/>
      <c r="G1704" s="132"/>
      <c r="H1704" s="132"/>
      <c r="I1704" s="132"/>
      <c r="J1704" s="132"/>
      <c r="K1704" s="132"/>
      <c r="L1704" s="132"/>
      <c r="M1704" s="132"/>
      <c r="N1704" s="132"/>
    </row>
    <row r="1705" spans="1:14" ht="13.15" customHeight="1" x14ac:dyDescent="0.2">
      <c r="A1705" s="193"/>
      <c r="B1705" s="132"/>
      <c r="C1705" s="132"/>
      <c r="D1705" s="132"/>
      <c r="E1705" s="132"/>
      <c r="F1705" s="132"/>
      <c r="G1705" s="132"/>
      <c r="H1705" s="132"/>
      <c r="I1705" s="132"/>
      <c r="J1705" s="132"/>
      <c r="K1705" s="132"/>
      <c r="L1705" s="132"/>
      <c r="M1705" s="132"/>
      <c r="N1705" s="132"/>
    </row>
    <row r="1706" spans="1:14" ht="13.15" customHeight="1" x14ac:dyDescent="0.2">
      <c r="A1706" s="193"/>
      <c r="B1706" s="132"/>
      <c r="C1706" s="132"/>
      <c r="D1706" s="132"/>
      <c r="E1706" s="132"/>
      <c r="F1706" s="132"/>
      <c r="G1706" s="132"/>
      <c r="H1706" s="132"/>
      <c r="I1706" s="132"/>
      <c r="J1706" s="132"/>
      <c r="K1706" s="132"/>
      <c r="L1706" s="132"/>
      <c r="M1706" s="132"/>
      <c r="N1706" s="132"/>
    </row>
    <row r="1707" spans="1:14" ht="13.15" customHeight="1" x14ac:dyDescent="0.2">
      <c r="A1707" s="193"/>
      <c r="B1707" s="132"/>
      <c r="C1707" s="132"/>
      <c r="D1707" s="132"/>
      <c r="E1707" s="132"/>
      <c r="F1707" s="132"/>
      <c r="G1707" s="132"/>
      <c r="H1707" s="132"/>
      <c r="I1707" s="132"/>
      <c r="J1707" s="132"/>
      <c r="K1707" s="132"/>
      <c r="L1707" s="132"/>
      <c r="M1707" s="132"/>
      <c r="N1707" s="132"/>
    </row>
    <row r="1708" spans="1:14" ht="13.15" customHeight="1" x14ac:dyDescent="0.2">
      <c r="A1708" s="193"/>
      <c r="B1708" s="132"/>
      <c r="C1708" s="132"/>
      <c r="D1708" s="132"/>
      <c r="E1708" s="132"/>
      <c r="F1708" s="132"/>
      <c r="G1708" s="132"/>
      <c r="H1708" s="132"/>
      <c r="I1708" s="132"/>
      <c r="J1708" s="132"/>
      <c r="K1708" s="132"/>
      <c r="L1708" s="132"/>
      <c r="M1708" s="132"/>
      <c r="N1708" s="132"/>
    </row>
    <row r="1709" spans="1:14" ht="13.15" customHeight="1" x14ac:dyDescent="0.2">
      <c r="A1709" s="193"/>
      <c r="B1709" s="132"/>
      <c r="C1709" s="132"/>
      <c r="D1709" s="132"/>
      <c r="E1709" s="132"/>
      <c r="F1709" s="132"/>
      <c r="G1709" s="132"/>
      <c r="H1709" s="132"/>
      <c r="I1709" s="132"/>
      <c r="J1709" s="132"/>
      <c r="K1709" s="132"/>
      <c r="L1709" s="132"/>
      <c r="M1709" s="132"/>
      <c r="N1709" s="132"/>
    </row>
    <row r="1710" spans="1:14" ht="13.15" customHeight="1" x14ac:dyDescent="0.2">
      <c r="A1710" s="193"/>
      <c r="B1710" s="132"/>
      <c r="C1710" s="132"/>
      <c r="D1710" s="132"/>
      <c r="E1710" s="132"/>
      <c r="F1710" s="132"/>
      <c r="G1710" s="132"/>
      <c r="H1710" s="132"/>
      <c r="I1710" s="132"/>
      <c r="J1710" s="132"/>
      <c r="K1710" s="132"/>
      <c r="L1710" s="132"/>
      <c r="M1710" s="132"/>
      <c r="N1710" s="132"/>
    </row>
    <row r="1711" spans="1:14" ht="13.15" customHeight="1" x14ac:dyDescent="0.2">
      <c r="A1711" s="193"/>
      <c r="B1711" s="132"/>
      <c r="C1711" s="132"/>
      <c r="D1711" s="132"/>
      <c r="E1711" s="132"/>
      <c r="F1711" s="132"/>
      <c r="G1711" s="132"/>
      <c r="H1711" s="132"/>
      <c r="I1711" s="132"/>
      <c r="J1711" s="132"/>
      <c r="K1711" s="132"/>
      <c r="L1711" s="132"/>
      <c r="M1711" s="132"/>
      <c r="N1711" s="132"/>
    </row>
    <row r="1712" spans="1:14" ht="13.15" customHeight="1" x14ac:dyDescent="0.2">
      <c r="A1712" s="193"/>
      <c r="B1712" s="132"/>
      <c r="C1712" s="132"/>
      <c r="D1712" s="132"/>
      <c r="E1712" s="132"/>
      <c r="F1712" s="132"/>
      <c r="G1712" s="132"/>
      <c r="H1712" s="132"/>
      <c r="I1712" s="132"/>
      <c r="J1712" s="132"/>
      <c r="K1712" s="132"/>
      <c r="L1712" s="132"/>
      <c r="M1712" s="132"/>
      <c r="N1712" s="132"/>
    </row>
    <row r="1713" spans="1:14" ht="13.15" customHeight="1" x14ac:dyDescent="0.2">
      <c r="A1713" s="193"/>
      <c r="B1713" s="132"/>
      <c r="C1713" s="132"/>
      <c r="D1713" s="132"/>
      <c r="E1713" s="132"/>
      <c r="F1713" s="132"/>
      <c r="G1713" s="132"/>
      <c r="H1713" s="132"/>
      <c r="I1713" s="132"/>
      <c r="J1713" s="132"/>
      <c r="K1713" s="132"/>
      <c r="L1713" s="132"/>
      <c r="M1713" s="132"/>
      <c r="N1713" s="132"/>
    </row>
    <row r="1714" spans="1:14" ht="13.15" customHeight="1" x14ac:dyDescent="0.2">
      <c r="A1714" s="193"/>
      <c r="B1714" s="132"/>
      <c r="C1714" s="132"/>
      <c r="D1714" s="132"/>
      <c r="E1714" s="132"/>
      <c r="F1714" s="132"/>
      <c r="G1714" s="132"/>
      <c r="H1714" s="132"/>
      <c r="I1714" s="132"/>
      <c r="J1714" s="132"/>
      <c r="K1714" s="132"/>
      <c r="L1714" s="132"/>
      <c r="M1714" s="132"/>
      <c r="N1714" s="132"/>
    </row>
    <row r="1715" spans="1:14" ht="13.15" customHeight="1" x14ac:dyDescent="0.2">
      <c r="A1715" s="193"/>
      <c r="B1715" s="132"/>
      <c r="C1715" s="132"/>
      <c r="D1715" s="132"/>
      <c r="E1715" s="132"/>
      <c r="F1715" s="132"/>
      <c r="G1715" s="132"/>
      <c r="H1715" s="132"/>
      <c r="I1715" s="132"/>
      <c r="J1715" s="132"/>
      <c r="K1715" s="132"/>
      <c r="L1715" s="132"/>
      <c r="M1715" s="132"/>
      <c r="N1715" s="132"/>
    </row>
    <row r="1716" spans="1:14" ht="13.15" customHeight="1" x14ac:dyDescent="0.2">
      <c r="A1716" s="193"/>
      <c r="B1716" s="132"/>
      <c r="C1716" s="132"/>
      <c r="D1716" s="132"/>
      <c r="E1716" s="132"/>
      <c r="F1716" s="132"/>
      <c r="G1716" s="132"/>
      <c r="H1716" s="132"/>
      <c r="I1716" s="132"/>
      <c r="J1716" s="132"/>
      <c r="K1716" s="132"/>
      <c r="L1716" s="132"/>
      <c r="M1716" s="132"/>
      <c r="N1716" s="132"/>
    </row>
    <row r="1717" spans="1:14" ht="13.15" customHeight="1" x14ac:dyDescent="0.2">
      <c r="A1717" s="193"/>
      <c r="B1717" s="132"/>
      <c r="C1717" s="132"/>
      <c r="D1717" s="132"/>
      <c r="E1717" s="132"/>
      <c r="F1717" s="132"/>
      <c r="G1717" s="132"/>
      <c r="H1717" s="132"/>
      <c r="I1717" s="132"/>
      <c r="J1717" s="132"/>
      <c r="K1717" s="132"/>
      <c r="L1717" s="132"/>
      <c r="M1717" s="132"/>
      <c r="N1717" s="132"/>
    </row>
    <row r="1718" spans="1:14" ht="13.15" customHeight="1" x14ac:dyDescent="0.2">
      <c r="A1718" s="193"/>
      <c r="B1718" s="132"/>
      <c r="C1718" s="132"/>
      <c r="D1718" s="132"/>
      <c r="E1718" s="132"/>
      <c r="F1718" s="132"/>
      <c r="G1718" s="132"/>
      <c r="H1718" s="132"/>
      <c r="I1718" s="132"/>
      <c r="J1718" s="132"/>
      <c r="K1718" s="132"/>
      <c r="L1718" s="132"/>
      <c r="M1718" s="132"/>
      <c r="N1718" s="132"/>
    </row>
    <row r="1719" spans="1:14" ht="13.15" customHeight="1" x14ac:dyDescent="0.2">
      <c r="A1719" s="193"/>
      <c r="B1719" s="132"/>
      <c r="C1719" s="132"/>
      <c r="D1719" s="132"/>
      <c r="E1719" s="132"/>
      <c r="F1719" s="132"/>
      <c r="G1719" s="132"/>
      <c r="H1719" s="132"/>
      <c r="I1719" s="132"/>
      <c r="J1719" s="132"/>
      <c r="K1719" s="132"/>
      <c r="L1719" s="132"/>
      <c r="M1719" s="132"/>
      <c r="N1719" s="132"/>
    </row>
    <row r="1720" spans="1:14" ht="13.15" customHeight="1" x14ac:dyDescent="0.2">
      <c r="A1720" s="193"/>
      <c r="B1720" s="132"/>
      <c r="C1720" s="132"/>
      <c r="D1720" s="132"/>
      <c r="E1720" s="132"/>
      <c r="F1720" s="132"/>
      <c r="G1720" s="132"/>
      <c r="H1720" s="132"/>
      <c r="I1720" s="132"/>
      <c r="J1720" s="132"/>
      <c r="K1720" s="132"/>
      <c r="L1720" s="132"/>
      <c r="M1720" s="132"/>
      <c r="N1720" s="132"/>
    </row>
    <row r="1721" spans="1:14" ht="13.15" customHeight="1" x14ac:dyDescent="0.2">
      <c r="A1721" s="193"/>
      <c r="B1721" s="132"/>
      <c r="C1721" s="132"/>
      <c r="D1721" s="132"/>
      <c r="E1721" s="132"/>
      <c r="F1721" s="132"/>
      <c r="G1721" s="132"/>
      <c r="H1721" s="132"/>
      <c r="I1721" s="132"/>
      <c r="J1721" s="132"/>
      <c r="K1721" s="132"/>
      <c r="L1721" s="132"/>
      <c r="M1721" s="132"/>
      <c r="N1721" s="132"/>
    </row>
    <row r="1722" spans="1:14" ht="13.15" customHeight="1" x14ac:dyDescent="0.2">
      <c r="A1722" s="193"/>
      <c r="B1722" s="132"/>
      <c r="C1722" s="132"/>
      <c r="D1722" s="132"/>
      <c r="E1722" s="132"/>
      <c r="F1722" s="132"/>
      <c r="G1722" s="132"/>
      <c r="H1722" s="132"/>
      <c r="I1722" s="132"/>
      <c r="J1722" s="132"/>
      <c r="K1722" s="132"/>
      <c r="L1722" s="132"/>
      <c r="M1722" s="132"/>
      <c r="N1722" s="132"/>
    </row>
    <row r="1723" spans="1:14" ht="13.15" customHeight="1" x14ac:dyDescent="0.2">
      <c r="A1723" s="193"/>
      <c r="B1723" s="132"/>
      <c r="C1723" s="132"/>
      <c r="D1723" s="132"/>
      <c r="E1723" s="132"/>
      <c r="F1723" s="132"/>
      <c r="G1723" s="132"/>
      <c r="H1723" s="132"/>
      <c r="I1723" s="132"/>
      <c r="J1723" s="132"/>
      <c r="K1723" s="132"/>
      <c r="L1723" s="132"/>
      <c r="M1723" s="132"/>
      <c r="N1723" s="132"/>
    </row>
    <row r="1724" spans="1:14" ht="13.15" customHeight="1" x14ac:dyDescent="0.2">
      <c r="A1724" s="193"/>
      <c r="B1724" s="132"/>
      <c r="C1724" s="132"/>
      <c r="D1724" s="132"/>
      <c r="E1724" s="132"/>
      <c r="F1724" s="132"/>
      <c r="G1724" s="132"/>
      <c r="H1724" s="132"/>
      <c r="I1724" s="132"/>
      <c r="J1724" s="132"/>
      <c r="K1724" s="132"/>
      <c r="L1724" s="132"/>
      <c r="M1724" s="132"/>
      <c r="N1724" s="132"/>
    </row>
    <row r="1725" spans="1:14" ht="13.15" customHeight="1" x14ac:dyDescent="0.2">
      <c r="A1725" s="193"/>
      <c r="B1725" s="132"/>
      <c r="C1725" s="132"/>
      <c r="D1725" s="132"/>
      <c r="E1725" s="132"/>
      <c r="F1725" s="132"/>
      <c r="G1725" s="132"/>
      <c r="H1725" s="132"/>
      <c r="I1725" s="132"/>
      <c r="J1725" s="132"/>
      <c r="K1725" s="132"/>
      <c r="L1725" s="132"/>
      <c r="M1725" s="132"/>
      <c r="N1725" s="132"/>
    </row>
    <row r="1726" spans="1:14" ht="13.15" customHeight="1" x14ac:dyDescent="0.2">
      <c r="A1726" s="193"/>
      <c r="B1726" s="132"/>
      <c r="C1726" s="132"/>
      <c r="D1726" s="132"/>
      <c r="E1726" s="132"/>
      <c r="F1726" s="132"/>
      <c r="G1726" s="132"/>
      <c r="H1726" s="132"/>
      <c r="I1726" s="132"/>
      <c r="J1726" s="132"/>
      <c r="K1726" s="132"/>
      <c r="L1726" s="132"/>
      <c r="M1726" s="132"/>
      <c r="N1726" s="132"/>
    </row>
    <row r="1727" spans="1:14" ht="13.15" customHeight="1" x14ac:dyDescent="0.2">
      <c r="A1727" s="193"/>
      <c r="B1727" s="132"/>
      <c r="C1727" s="132"/>
      <c r="D1727" s="132"/>
      <c r="E1727" s="132"/>
      <c r="F1727" s="132"/>
      <c r="G1727" s="132"/>
      <c r="H1727" s="132"/>
      <c r="I1727" s="132"/>
      <c r="J1727" s="132"/>
      <c r="K1727" s="132"/>
      <c r="L1727" s="132"/>
      <c r="M1727" s="132"/>
      <c r="N1727" s="132"/>
    </row>
    <row r="1728" spans="1:14" ht="13.15" customHeight="1" x14ac:dyDescent="0.2">
      <c r="A1728" s="193"/>
      <c r="B1728" s="132"/>
      <c r="C1728" s="132"/>
      <c r="D1728" s="132"/>
      <c r="E1728" s="132"/>
      <c r="F1728" s="132"/>
      <c r="G1728" s="132"/>
      <c r="H1728" s="132"/>
      <c r="I1728" s="132"/>
      <c r="J1728" s="132"/>
      <c r="K1728" s="132"/>
      <c r="L1728" s="132"/>
      <c r="M1728" s="132"/>
      <c r="N1728" s="132"/>
    </row>
    <row r="1729" spans="1:14" ht="13.15" customHeight="1" x14ac:dyDescent="0.2">
      <c r="A1729" s="193"/>
      <c r="B1729" s="132"/>
      <c r="C1729" s="132"/>
      <c r="D1729" s="132"/>
      <c r="E1729" s="132"/>
      <c r="F1729" s="132"/>
      <c r="G1729" s="132"/>
      <c r="H1729" s="132"/>
      <c r="I1729" s="132"/>
      <c r="J1729" s="132"/>
      <c r="K1729" s="132"/>
      <c r="L1729" s="132"/>
      <c r="M1729" s="132"/>
      <c r="N1729" s="132"/>
    </row>
    <row r="1730" spans="1:14" ht="13.15" customHeight="1" x14ac:dyDescent="0.2">
      <c r="A1730" s="193"/>
      <c r="B1730" s="132"/>
      <c r="C1730" s="132"/>
      <c r="D1730" s="132"/>
      <c r="E1730" s="132"/>
      <c r="F1730" s="132"/>
      <c r="G1730" s="132"/>
      <c r="H1730" s="132"/>
      <c r="I1730" s="132"/>
      <c r="J1730" s="132"/>
      <c r="K1730" s="132"/>
      <c r="L1730" s="132"/>
      <c r="M1730" s="132"/>
      <c r="N1730" s="132"/>
    </row>
    <row r="1731" spans="1:14" ht="13.15" customHeight="1" x14ac:dyDescent="0.2">
      <c r="A1731" s="193"/>
      <c r="B1731" s="132"/>
      <c r="C1731" s="132"/>
      <c r="D1731" s="132"/>
      <c r="E1731" s="132"/>
      <c r="F1731" s="132"/>
      <c r="G1731" s="132"/>
      <c r="H1731" s="132"/>
      <c r="I1731" s="132"/>
      <c r="J1731" s="132"/>
      <c r="K1731" s="132"/>
      <c r="L1731" s="132"/>
      <c r="M1731" s="132"/>
      <c r="N1731" s="132"/>
    </row>
    <row r="1732" spans="1:14" ht="13.15" customHeight="1" x14ac:dyDescent="0.2">
      <c r="A1732" s="193"/>
      <c r="B1732" s="132"/>
      <c r="C1732" s="132"/>
      <c r="D1732" s="132"/>
      <c r="E1732" s="132"/>
      <c r="F1732" s="132"/>
      <c r="G1732" s="132"/>
      <c r="H1732" s="132"/>
      <c r="I1732" s="132"/>
      <c r="J1732" s="132"/>
      <c r="K1732" s="132"/>
      <c r="L1732" s="132"/>
      <c r="M1732" s="132"/>
      <c r="N1732" s="132"/>
    </row>
    <row r="1733" spans="1:14" ht="13.15" customHeight="1" x14ac:dyDescent="0.2">
      <c r="A1733" s="193"/>
      <c r="B1733" s="132"/>
      <c r="C1733" s="132"/>
      <c r="D1733" s="132"/>
      <c r="E1733" s="132"/>
      <c r="F1733" s="132"/>
      <c r="G1733" s="132"/>
      <c r="H1733" s="132"/>
      <c r="I1733" s="132"/>
      <c r="J1733" s="132"/>
      <c r="K1733" s="132"/>
      <c r="L1733" s="132"/>
      <c r="M1733" s="132"/>
      <c r="N1733" s="132"/>
    </row>
    <row r="1734" spans="1:14" ht="13.15" customHeight="1" x14ac:dyDescent="0.2">
      <c r="A1734" s="193"/>
      <c r="B1734" s="132"/>
      <c r="C1734" s="132"/>
      <c r="D1734" s="132"/>
      <c r="E1734" s="132"/>
      <c r="F1734" s="132"/>
      <c r="G1734" s="132"/>
      <c r="H1734" s="132"/>
      <c r="I1734" s="132"/>
      <c r="J1734" s="132"/>
      <c r="K1734" s="132"/>
      <c r="L1734" s="132"/>
      <c r="M1734" s="132"/>
      <c r="N1734" s="132"/>
    </row>
    <row r="1735" spans="1:14" ht="13.15" customHeight="1" x14ac:dyDescent="0.2">
      <c r="A1735" s="193"/>
      <c r="B1735" s="132"/>
      <c r="C1735" s="132"/>
      <c r="D1735" s="132"/>
      <c r="E1735" s="132"/>
      <c r="F1735" s="132"/>
      <c r="G1735" s="132"/>
      <c r="H1735" s="132"/>
      <c r="I1735" s="132"/>
      <c r="J1735" s="132"/>
      <c r="K1735" s="132"/>
      <c r="L1735" s="132"/>
      <c r="M1735" s="132"/>
      <c r="N1735" s="132"/>
    </row>
    <row r="1736" spans="1:14" ht="13.15" customHeight="1" x14ac:dyDescent="0.2">
      <c r="A1736" s="193"/>
      <c r="B1736" s="132"/>
      <c r="C1736" s="132"/>
      <c r="D1736" s="132"/>
      <c r="E1736" s="132"/>
      <c r="F1736" s="132"/>
      <c r="G1736" s="132"/>
      <c r="H1736" s="132"/>
      <c r="I1736" s="132"/>
      <c r="J1736" s="132"/>
      <c r="K1736" s="132"/>
      <c r="L1736" s="132"/>
      <c r="M1736" s="132"/>
      <c r="N1736" s="132"/>
    </row>
    <row r="1737" spans="1:14" ht="13.15" customHeight="1" x14ac:dyDescent="0.2">
      <c r="A1737" s="193"/>
      <c r="B1737" s="132"/>
      <c r="C1737" s="132"/>
      <c r="D1737" s="132"/>
      <c r="E1737" s="132"/>
      <c r="F1737" s="132"/>
      <c r="G1737" s="132"/>
      <c r="H1737" s="132"/>
      <c r="I1737" s="132"/>
      <c r="J1737" s="132"/>
      <c r="K1737" s="132"/>
      <c r="L1737" s="132"/>
      <c r="M1737" s="132"/>
      <c r="N1737" s="132"/>
    </row>
    <row r="1738" spans="1:14" ht="13.15" customHeight="1" x14ac:dyDescent="0.2">
      <c r="A1738" s="193"/>
      <c r="B1738" s="132"/>
      <c r="C1738" s="132"/>
      <c r="D1738" s="132"/>
      <c r="E1738" s="132"/>
      <c r="F1738" s="132"/>
      <c r="G1738" s="132"/>
      <c r="H1738" s="132"/>
      <c r="I1738" s="132"/>
      <c r="J1738" s="132"/>
      <c r="K1738" s="132"/>
      <c r="L1738" s="132"/>
      <c r="M1738" s="132"/>
      <c r="N1738" s="132"/>
    </row>
    <row r="1739" spans="1:14" ht="13.15" customHeight="1" x14ac:dyDescent="0.2">
      <c r="A1739" s="193"/>
      <c r="B1739" s="132"/>
      <c r="C1739" s="132"/>
      <c r="D1739" s="132"/>
      <c r="E1739" s="132"/>
      <c r="F1739" s="132"/>
      <c r="G1739" s="132"/>
      <c r="H1739" s="132"/>
      <c r="I1739" s="132"/>
      <c r="J1739" s="132"/>
      <c r="K1739" s="132"/>
      <c r="L1739" s="132"/>
      <c r="M1739" s="132"/>
      <c r="N1739" s="132"/>
    </row>
    <row r="1740" spans="1:14" ht="13.15" customHeight="1" x14ac:dyDescent="0.2">
      <c r="A1740" s="193"/>
      <c r="B1740" s="132"/>
      <c r="C1740" s="132"/>
      <c r="D1740" s="132"/>
      <c r="E1740" s="132"/>
      <c r="F1740" s="132"/>
      <c r="G1740" s="132"/>
      <c r="H1740" s="132"/>
      <c r="I1740" s="132"/>
      <c r="J1740" s="132"/>
      <c r="K1740" s="132"/>
      <c r="L1740" s="132"/>
      <c r="M1740" s="132"/>
      <c r="N1740" s="132"/>
    </row>
    <row r="1741" spans="1:14" ht="13.15" customHeight="1" x14ac:dyDescent="0.2">
      <c r="A1741" s="193"/>
      <c r="B1741" s="132"/>
      <c r="C1741" s="132"/>
      <c r="D1741" s="132"/>
      <c r="E1741" s="132"/>
      <c r="F1741" s="132"/>
      <c r="G1741" s="132"/>
      <c r="H1741" s="132"/>
      <c r="I1741" s="132"/>
      <c r="J1741" s="132"/>
      <c r="K1741" s="132"/>
      <c r="L1741" s="132"/>
      <c r="M1741" s="132"/>
      <c r="N1741" s="132"/>
    </row>
    <row r="1742" spans="1:14" ht="13.15" customHeight="1" x14ac:dyDescent="0.2">
      <c r="A1742" s="193"/>
      <c r="B1742" s="132"/>
      <c r="C1742" s="132"/>
      <c r="D1742" s="132"/>
      <c r="E1742" s="132"/>
      <c r="F1742" s="132"/>
      <c r="G1742" s="132"/>
      <c r="H1742" s="132"/>
      <c r="I1742" s="132"/>
      <c r="J1742" s="132"/>
      <c r="K1742" s="132"/>
      <c r="L1742" s="132"/>
      <c r="M1742" s="132"/>
      <c r="N1742" s="132"/>
    </row>
    <row r="1743" spans="1:14" ht="13.15" customHeight="1" x14ac:dyDescent="0.2">
      <c r="A1743" s="193"/>
      <c r="B1743" s="132"/>
      <c r="C1743" s="132"/>
      <c r="D1743" s="132"/>
      <c r="E1743" s="132"/>
      <c r="F1743" s="132"/>
      <c r="G1743" s="132"/>
      <c r="H1743" s="132"/>
      <c r="I1743" s="132"/>
      <c r="J1743" s="132"/>
      <c r="K1743" s="132"/>
      <c r="L1743" s="132"/>
      <c r="M1743" s="132"/>
      <c r="N1743" s="132"/>
    </row>
    <row r="1744" spans="1:14" ht="13.15" customHeight="1" x14ac:dyDescent="0.2">
      <c r="A1744" s="193"/>
      <c r="B1744" s="132"/>
      <c r="C1744" s="132"/>
      <c r="D1744" s="132"/>
      <c r="E1744" s="132"/>
      <c r="F1744" s="132"/>
      <c r="G1744" s="132"/>
      <c r="H1744" s="132"/>
      <c r="I1744" s="132"/>
      <c r="J1744" s="132"/>
      <c r="K1744" s="132"/>
      <c r="L1744" s="132"/>
      <c r="M1744" s="132"/>
      <c r="N1744" s="132"/>
    </row>
    <row r="1745" spans="1:14" ht="13.15" customHeight="1" x14ac:dyDescent="0.2">
      <c r="A1745" s="193"/>
      <c r="B1745" s="132"/>
      <c r="C1745" s="132"/>
      <c r="D1745" s="132"/>
      <c r="E1745" s="132"/>
      <c r="F1745" s="132"/>
      <c r="G1745" s="132"/>
      <c r="H1745" s="132"/>
      <c r="I1745" s="132"/>
      <c r="J1745" s="132"/>
      <c r="K1745" s="132"/>
      <c r="L1745" s="132"/>
      <c r="M1745" s="132"/>
      <c r="N1745" s="132"/>
    </row>
    <row r="1746" spans="1:14" ht="13.15" customHeight="1" x14ac:dyDescent="0.2">
      <c r="A1746" s="193"/>
      <c r="B1746" s="132"/>
      <c r="C1746" s="132"/>
      <c r="D1746" s="132"/>
      <c r="E1746" s="132"/>
      <c r="F1746" s="132"/>
      <c r="G1746" s="132"/>
      <c r="H1746" s="132"/>
      <c r="I1746" s="132"/>
      <c r="J1746" s="132"/>
      <c r="K1746" s="132"/>
      <c r="L1746" s="132"/>
      <c r="M1746" s="132"/>
      <c r="N1746" s="132"/>
    </row>
    <row r="1747" spans="1:14" ht="13.15" customHeight="1" x14ac:dyDescent="0.2">
      <c r="A1747" s="193"/>
      <c r="B1747" s="132"/>
      <c r="C1747" s="132"/>
      <c r="D1747" s="132"/>
      <c r="E1747" s="132"/>
      <c r="F1747" s="132"/>
      <c r="G1747" s="132"/>
      <c r="H1747" s="132"/>
      <c r="I1747" s="132"/>
      <c r="J1747" s="132"/>
      <c r="K1747" s="132"/>
      <c r="L1747" s="132"/>
      <c r="M1747" s="132"/>
      <c r="N1747" s="132"/>
    </row>
    <row r="1748" spans="1:14" ht="13.15" customHeight="1" x14ac:dyDescent="0.2">
      <c r="A1748" s="193"/>
      <c r="B1748" s="132"/>
      <c r="C1748" s="132"/>
      <c r="D1748" s="132"/>
      <c r="E1748" s="132"/>
      <c r="F1748" s="132"/>
      <c r="G1748" s="132"/>
      <c r="H1748" s="132"/>
      <c r="I1748" s="132"/>
      <c r="J1748" s="132"/>
      <c r="K1748" s="132"/>
      <c r="L1748" s="132"/>
      <c r="M1748" s="132"/>
      <c r="N1748" s="132"/>
    </row>
    <row r="1749" spans="1:14" ht="13.15" customHeight="1" x14ac:dyDescent="0.2">
      <c r="A1749" s="193"/>
      <c r="B1749" s="132"/>
      <c r="C1749" s="132"/>
      <c r="D1749" s="132"/>
      <c r="E1749" s="132"/>
      <c r="F1749" s="132"/>
      <c r="G1749" s="132"/>
      <c r="H1749" s="132"/>
      <c r="I1749" s="132"/>
      <c r="J1749" s="132"/>
      <c r="K1749" s="132"/>
      <c r="L1749" s="132"/>
      <c r="M1749" s="132"/>
      <c r="N1749" s="132"/>
    </row>
    <row r="1750" spans="1:14" ht="13.15" customHeight="1" x14ac:dyDescent="0.2">
      <c r="A1750" s="193"/>
      <c r="B1750" s="132"/>
      <c r="C1750" s="132"/>
      <c r="D1750" s="132"/>
      <c r="E1750" s="132"/>
      <c r="F1750" s="132"/>
      <c r="G1750" s="132"/>
      <c r="H1750" s="132"/>
      <c r="I1750" s="132"/>
      <c r="J1750" s="132"/>
      <c r="K1750" s="132"/>
      <c r="L1750" s="132"/>
      <c r="M1750" s="132"/>
      <c r="N1750" s="132"/>
    </row>
    <row r="1751" spans="1:14" ht="13.15" customHeight="1" x14ac:dyDescent="0.2">
      <c r="A1751" s="193"/>
      <c r="B1751" s="132"/>
      <c r="C1751" s="132"/>
      <c r="D1751" s="132"/>
      <c r="E1751" s="132"/>
      <c r="F1751" s="132"/>
      <c r="G1751" s="132"/>
      <c r="H1751" s="132"/>
      <c r="I1751" s="132"/>
      <c r="J1751" s="132"/>
      <c r="K1751" s="132"/>
      <c r="L1751" s="132"/>
      <c r="M1751" s="132"/>
      <c r="N1751" s="132"/>
    </row>
    <row r="1752" spans="1:14" ht="13.15" customHeight="1" x14ac:dyDescent="0.2">
      <c r="A1752" s="193"/>
      <c r="B1752" s="132"/>
      <c r="C1752" s="132"/>
      <c r="D1752" s="132"/>
      <c r="E1752" s="132"/>
      <c r="F1752" s="132"/>
      <c r="G1752" s="132"/>
      <c r="H1752" s="132"/>
      <c r="I1752" s="132"/>
      <c r="J1752" s="132"/>
      <c r="K1752" s="132"/>
      <c r="L1752" s="132"/>
      <c r="M1752" s="132"/>
      <c r="N1752" s="132"/>
    </row>
    <row r="1753" spans="1:14" ht="13.15" customHeight="1" x14ac:dyDescent="0.2">
      <c r="A1753" s="193"/>
      <c r="B1753" s="132"/>
      <c r="C1753" s="132"/>
      <c r="D1753" s="132"/>
      <c r="E1753" s="132"/>
      <c r="F1753" s="132"/>
      <c r="G1753" s="132"/>
      <c r="H1753" s="132"/>
      <c r="I1753" s="132"/>
      <c r="J1753" s="132"/>
      <c r="K1753" s="132"/>
      <c r="L1753" s="132"/>
      <c r="M1753" s="132"/>
      <c r="N1753" s="132"/>
    </row>
    <row r="1754" spans="1:14" ht="13.15" customHeight="1" x14ac:dyDescent="0.2">
      <c r="A1754" s="193"/>
      <c r="B1754" s="132"/>
      <c r="C1754" s="132"/>
      <c r="D1754" s="132"/>
      <c r="E1754" s="132"/>
      <c r="F1754" s="132"/>
      <c r="G1754" s="132"/>
      <c r="H1754" s="132"/>
      <c r="I1754" s="132"/>
      <c r="J1754" s="132"/>
      <c r="K1754" s="132"/>
      <c r="L1754" s="132"/>
      <c r="M1754" s="132"/>
      <c r="N1754" s="132"/>
    </row>
    <row r="1755" spans="1:14" ht="13.15" customHeight="1" x14ac:dyDescent="0.2">
      <c r="A1755" s="193"/>
      <c r="B1755" s="132"/>
      <c r="C1755" s="132"/>
      <c r="D1755" s="132"/>
      <c r="E1755" s="132"/>
      <c r="F1755" s="132"/>
      <c r="G1755" s="132"/>
      <c r="H1755" s="132"/>
      <c r="I1755" s="132"/>
      <c r="J1755" s="132"/>
      <c r="K1755" s="132"/>
      <c r="L1755" s="132"/>
      <c r="M1755" s="132"/>
      <c r="N1755" s="132"/>
    </row>
    <row r="1756" spans="1:14" ht="13.15" customHeight="1" x14ac:dyDescent="0.2">
      <c r="A1756" s="193"/>
      <c r="B1756" s="132"/>
      <c r="C1756" s="132"/>
      <c r="D1756" s="132"/>
      <c r="E1756" s="132"/>
      <c r="F1756" s="132"/>
      <c r="G1756" s="132"/>
      <c r="H1756" s="132"/>
      <c r="I1756" s="132"/>
      <c r="J1756" s="132"/>
      <c r="K1756" s="132"/>
      <c r="L1756" s="132"/>
      <c r="M1756" s="132"/>
      <c r="N1756" s="132"/>
    </row>
    <row r="1757" spans="1:14" ht="13.15" customHeight="1" x14ac:dyDescent="0.2">
      <c r="A1757" s="193"/>
      <c r="B1757" s="132"/>
      <c r="C1757" s="132"/>
      <c r="D1757" s="132"/>
      <c r="E1757" s="132"/>
      <c r="F1757" s="132"/>
      <c r="G1757" s="132"/>
      <c r="H1757" s="132"/>
      <c r="I1757" s="132"/>
      <c r="J1757" s="132"/>
      <c r="K1757" s="132"/>
      <c r="L1757" s="132"/>
      <c r="M1757" s="132"/>
      <c r="N1757" s="132"/>
    </row>
    <row r="1758" spans="1:14" ht="13.15" customHeight="1" x14ac:dyDescent="0.2">
      <c r="A1758" s="193"/>
      <c r="B1758" s="132"/>
      <c r="C1758" s="132"/>
      <c r="D1758" s="132"/>
      <c r="E1758" s="132"/>
      <c r="F1758" s="132"/>
      <c r="G1758" s="132"/>
      <c r="H1758" s="132"/>
      <c r="I1758" s="132"/>
      <c r="J1758" s="132"/>
      <c r="K1758" s="132"/>
      <c r="L1758" s="132"/>
      <c r="M1758" s="132"/>
      <c r="N1758" s="132"/>
    </row>
    <row r="1759" spans="1:14" ht="13.15" customHeight="1" x14ac:dyDescent="0.2">
      <c r="A1759" s="193"/>
      <c r="B1759" s="132"/>
      <c r="C1759" s="132"/>
      <c r="D1759" s="132"/>
      <c r="E1759" s="132"/>
      <c r="F1759" s="132"/>
      <c r="G1759" s="132"/>
      <c r="H1759" s="132"/>
      <c r="I1759" s="132"/>
      <c r="J1759" s="132"/>
      <c r="K1759" s="132"/>
      <c r="L1759" s="132"/>
      <c r="M1759" s="132"/>
      <c r="N1759" s="132"/>
    </row>
    <row r="1760" spans="1:14" ht="13.15" customHeight="1" x14ac:dyDescent="0.2">
      <c r="A1760" s="193"/>
      <c r="B1760" s="132"/>
      <c r="C1760" s="132"/>
      <c r="D1760" s="132"/>
      <c r="E1760" s="132"/>
      <c r="F1760" s="132"/>
      <c r="G1760" s="132"/>
      <c r="H1760" s="132"/>
      <c r="I1760" s="132"/>
      <c r="J1760" s="132"/>
      <c r="K1760" s="132"/>
      <c r="L1760" s="132"/>
      <c r="M1760" s="132"/>
      <c r="N1760" s="132"/>
    </row>
    <row r="1761" spans="1:14" ht="13.15" customHeight="1" x14ac:dyDescent="0.2">
      <c r="A1761" s="193"/>
      <c r="B1761" s="132"/>
      <c r="C1761" s="132"/>
      <c r="D1761" s="132"/>
      <c r="E1761" s="132"/>
      <c r="F1761" s="132"/>
      <c r="G1761" s="132"/>
      <c r="H1761" s="132"/>
      <c r="I1761" s="132"/>
      <c r="J1761" s="132"/>
      <c r="K1761" s="132"/>
      <c r="L1761" s="132"/>
      <c r="M1761" s="132"/>
      <c r="N1761" s="132"/>
    </row>
    <row r="1762" spans="1:14" ht="13.15" customHeight="1" x14ac:dyDescent="0.2">
      <c r="A1762" s="193"/>
      <c r="B1762" s="132"/>
      <c r="C1762" s="132"/>
      <c r="D1762" s="132"/>
      <c r="E1762" s="132"/>
      <c r="F1762" s="132"/>
      <c r="G1762" s="132"/>
      <c r="H1762" s="132"/>
      <c r="I1762" s="132"/>
      <c r="J1762" s="132"/>
      <c r="K1762" s="132"/>
      <c r="L1762" s="132"/>
      <c r="M1762" s="132"/>
      <c r="N1762" s="132"/>
    </row>
    <row r="1763" spans="1:14" ht="13.15" customHeight="1" x14ac:dyDescent="0.2">
      <c r="A1763" s="193"/>
      <c r="B1763" s="132"/>
      <c r="C1763" s="132"/>
      <c r="D1763" s="132"/>
      <c r="E1763" s="132"/>
      <c r="F1763" s="132"/>
      <c r="G1763" s="132"/>
      <c r="H1763" s="132"/>
      <c r="I1763" s="132"/>
      <c r="J1763" s="132"/>
      <c r="K1763" s="132"/>
      <c r="L1763" s="132"/>
      <c r="M1763" s="132"/>
      <c r="N1763" s="132"/>
    </row>
    <row r="1764" spans="1:14" ht="13.15" customHeight="1" x14ac:dyDescent="0.2">
      <c r="A1764" s="193"/>
      <c r="B1764" s="132"/>
      <c r="C1764" s="132"/>
      <c r="D1764" s="132"/>
      <c r="E1764" s="132"/>
      <c r="F1764" s="132"/>
      <c r="G1764" s="132"/>
      <c r="H1764" s="132"/>
      <c r="I1764" s="132"/>
      <c r="J1764" s="132"/>
      <c r="K1764" s="132"/>
      <c r="L1764" s="132"/>
      <c r="M1764" s="132"/>
      <c r="N1764" s="132"/>
    </row>
    <row r="1765" spans="1:14" ht="13.15" customHeight="1" x14ac:dyDescent="0.2">
      <c r="A1765" s="193"/>
      <c r="B1765" s="132"/>
      <c r="C1765" s="132"/>
      <c r="D1765" s="132"/>
      <c r="E1765" s="132"/>
      <c r="F1765" s="132"/>
      <c r="G1765" s="132"/>
      <c r="H1765" s="132"/>
      <c r="I1765" s="132"/>
      <c r="J1765" s="132"/>
      <c r="K1765" s="132"/>
      <c r="L1765" s="132"/>
      <c r="M1765" s="132"/>
      <c r="N1765" s="132"/>
    </row>
    <row r="1766" spans="1:14" ht="13.15" customHeight="1" x14ac:dyDescent="0.2">
      <c r="A1766" s="193"/>
      <c r="B1766" s="132"/>
      <c r="C1766" s="132"/>
      <c r="D1766" s="132"/>
      <c r="E1766" s="132"/>
      <c r="F1766" s="132"/>
      <c r="G1766" s="132"/>
      <c r="H1766" s="132"/>
      <c r="I1766" s="132"/>
      <c r="J1766" s="132"/>
      <c r="K1766" s="132"/>
      <c r="L1766" s="132"/>
      <c r="M1766" s="132"/>
      <c r="N1766" s="132"/>
    </row>
    <row r="1767" spans="1:14" ht="13.15" customHeight="1" x14ac:dyDescent="0.2">
      <c r="A1767" s="193"/>
      <c r="B1767" s="132"/>
      <c r="C1767" s="132"/>
      <c r="D1767" s="132"/>
      <c r="E1767" s="132"/>
      <c r="F1767" s="132"/>
      <c r="G1767" s="132"/>
      <c r="H1767" s="132"/>
      <c r="I1767" s="132"/>
      <c r="J1767" s="132"/>
      <c r="K1767" s="132"/>
      <c r="L1767" s="132"/>
      <c r="M1767" s="132"/>
      <c r="N1767" s="132"/>
    </row>
    <row r="1768" spans="1:14" ht="13.15" customHeight="1" x14ac:dyDescent="0.2">
      <c r="A1768" s="193"/>
      <c r="B1768" s="132"/>
      <c r="C1768" s="132"/>
      <c r="D1768" s="132"/>
      <c r="E1768" s="132"/>
      <c r="F1768" s="132"/>
      <c r="G1768" s="132"/>
      <c r="H1768" s="132"/>
      <c r="I1768" s="132"/>
      <c r="J1768" s="132"/>
      <c r="K1768" s="132"/>
      <c r="L1768" s="132"/>
      <c r="M1768" s="132"/>
      <c r="N1768" s="132"/>
    </row>
    <row r="1769" spans="1:14" ht="13.15" customHeight="1" x14ac:dyDescent="0.2">
      <c r="A1769" s="193"/>
      <c r="B1769" s="132"/>
      <c r="C1769" s="132"/>
      <c r="D1769" s="132"/>
      <c r="E1769" s="132"/>
      <c r="F1769" s="132"/>
      <c r="G1769" s="132"/>
      <c r="H1769" s="132"/>
      <c r="I1769" s="132"/>
      <c r="J1769" s="132"/>
      <c r="K1769" s="132"/>
      <c r="L1769" s="132"/>
      <c r="M1769" s="132"/>
      <c r="N1769" s="132"/>
    </row>
    <row r="1770" spans="1:14" ht="13.15" customHeight="1" x14ac:dyDescent="0.2">
      <c r="A1770" s="193"/>
      <c r="B1770" s="132"/>
      <c r="C1770" s="132"/>
      <c r="D1770" s="132"/>
      <c r="E1770" s="132"/>
      <c r="F1770" s="132"/>
      <c r="G1770" s="132"/>
      <c r="H1770" s="132"/>
      <c r="I1770" s="132"/>
      <c r="J1770" s="132"/>
      <c r="K1770" s="132"/>
      <c r="L1770" s="132"/>
      <c r="M1770" s="132"/>
      <c r="N1770" s="132"/>
    </row>
    <row r="1771" spans="1:14" ht="13.15" customHeight="1" x14ac:dyDescent="0.2">
      <c r="A1771" s="193"/>
      <c r="B1771" s="132"/>
      <c r="C1771" s="132"/>
      <c r="D1771" s="132"/>
      <c r="E1771" s="132"/>
      <c r="F1771" s="132"/>
      <c r="G1771" s="132"/>
      <c r="H1771" s="132"/>
      <c r="I1771" s="132"/>
      <c r="J1771" s="132"/>
      <c r="K1771" s="132"/>
      <c r="L1771" s="132"/>
      <c r="M1771" s="132"/>
      <c r="N1771" s="132"/>
    </row>
    <row r="1772" spans="1:14" ht="13.15" customHeight="1" x14ac:dyDescent="0.2">
      <c r="A1772" s="193"/>
      <c r="B1772" s="132"/>
      <c r="C1772" s="132"/>
      <c r="D1772" s="132"/>
      <c r="E1772" s="132"/>
      <c r="F1772" s="132"/>
      <c r="G1772" s="132"/>
      <c r="H1772" s="132"/>
      <c r="I1772" s="132"/>
      <c r="J1772" s="132"/>
      <c r="K1772" s="132"/>
      <c r="L1772" s="132"/>
      <c r="M1772" s="132"/>
      <c r="N1772" s="132"/>
    </row>
    <row r="1773" spans="1:14" ht="13.15" customHeight="1" x14ac:dyDescent="0.2">
      <c r="A1773" s="193"/>
      <c r="B1773" s="132"/>
      <c r="C1773" s="132"/>
      <c r="D1773" s="132"/>
      <c r="E1773" s="132"/>
      <c r="F1773" s="132"/>
      <c r="G1773" s="132"/>
      <c r="H1773" s="132"/>
      <c r="I1773" s="132"/>
      <c r="J1773" s="132"/>
      <c r="K1773" s="132"/>
      <c r="L1773" s="132"/>
      <c r="M1773" s="132"/>
      <c r="N1773" s="132"/>
    </row>
    <row r="1774" spans="1:14" ht="13.15" customHeight="1" x14ac:dyDescent="0.2">
      <c r="A1774" s="193"/>
      <c r="B1774" s="132"/>
      <c r="C1774" s="132"/>
      <c r="D1774" s="132"/>
      <c r="E1774" s="132"/>
      <c r="F1774" s="132"/>
      <c r="G1774" s="132"/>
      <c r="H1774" s="132"/>
      <c r="I1774" s="132"/>
      <c r="J1774" s="132"/>
      <c r="K1774" s="132"/>
      <c r="L1774" s="132"/>
      <c r="M1774" s="132"/>
      <c r="N1774" s="132"/>
    </row>
    <row r="1775" spans="1:14" ht="13.15" customHeight="1" x14ac:dyDescent="0.2">
      <c r="A1775" s="193"/>
      <c r="B1775" s="132"/>
      <c r="C1775" s="132"/>
      <c r="D1775" s="132"/>
      <c r="E1775" s="132"/>
      <c r="F1775" s="132"/>
      <c r="G1775" s="132"/>
      <c r="H1775" s="132"/>
      <c r="I1775" s="132"/>
      <c r="J1775" s="132"/>
      <c r="K1775" s="132"/>
      <c r="L1775" s="132"/>
      <c r="M1775" s="132"/>
      <c r="N1775" s="132"/>
    </row>
    <row r="1776" spans="1:14" ht="13.15" customHeight="1" x14ac:dyDescent="0.2">
      <c r="A1776" s="193"/>
      <c r="B1776" s="132"/>
      <c r="C1776" s="132"/>
      <c r="D1776" s="132"/>
      <c r="E1776" s="132"/>
      <c r="F1776" s="132"/>
      <c r="G1776" s="132"/>
      <c r="H1776" s="132"/>
      <c r="I1776" s="132"/>
      <c r="J1776" s="132"/>
      <c r="K1776" s="132"/>
      <c r="L1776" s="132"/>
      <c r="M1776" s="132"/>
      <c r="N1776" s="132"/>
    </row>
    <row r="1777" spans="1:14" ht="13.15" customHeight="1" x14ac:dyDescent="0.2">
      <c r="A1777" s="193"/>
      <c r="B1777" s="132"/>
      <c r="C1777" s="132"/>
      <c r="D1777" s="132"/>
      <c r="E1777" s="132"/>
      <c r="F1777" s="132"/>
      <c r="G1777" s="132"/>
      <c r="H1777" s="132"/>
      <c r="I1777" s="132"/>
      <c r="J1777" s="132"/>
      <c r="K1777" s="132"/>
      <c r="L1777" s="132"/>
      <c r="M1777" s="132"/>
      <c r="N1777" s="132"/>
    </row>
    <row r="1778" spans="1:14" ht="13.15" customHeight="1" x14ac:dyDescent="0.2">
      <c r="A1778" s="193"/>
      <c r="B1778" s="132"/>
      <c r="C1778" s="132"/>
      <c r="D1778" s="132"/>
      <c r="E1778" s="132"/>
      <c r="F1778" s="132"/>
      <c r="G1778" s="132"/>
      <c r="H1778" s="132"/>
      <c r="I1778" s="132"/>
      <c r="J1778" s="132"/>
      <c r="K1778" s="132"/>
      <c r="L1778" s="132"/>
      <c r="M1778" s="132"/>
      <c r="N1778" s="132"/>
    </row>
    <row r="1779" spans="1:14" ht="13.15" customHeight="1" x14ac:dyDescent="0.2">
      <c r="A1779" s="193"/>
      <c r="B1779" s="132"/>
      <c r="C1779" s="132"/>
      <c r="D1779" s="132"/>
      <c r="E1779" s="132"/>
      <c r="F1779" s="132"/>
      <c r="G1779" s="132"/>
      <c r="H1779" s="132"/>
      <c r="I1779" s="132"/>
      <c r="J1779" s="132"/>
      <c r="K1779" s="132"/>
      <c r="L1779" s="132"/>
      <c r="M1779" s="132"/>
      <c r="N1779" s="132"/>
    </row>
    <row r="1780" spans="1:14" ht="13.15" customHeight="1" x14ac:dyDescent="0.2">
      <c r="A1780" s="193"/>
      <c r="B1780" s="132"/>
      <c r="C1780" s="132"/>
      <c r="D1780" s="132"/>
      <c r="E1780" s="132"/>
      <c r="F1780" s="132"/>
      <c r="G1780" s="132"/>
      <c r="H1780" s="132"/>
      <c r="I1780" s="132"/>
      <c r="J1780" s="132"/>
      <c r="K1780" s="132"/>
      <c r="L1780" s="132"/>
      <c r="M1780" s="132"/>
      <c r="N1780" s="132"/>
    </row>
    <row r="1781" spans="1:14" ht="13.15" customHeight="1" x14ac:dyDescent="0.2">
      <c r="A1781" s="193"/>
      <c r="B1781" s="132"/>
      <c r="C1781" s="132"/>
      <c r="D1781" s="132"/>
      <c r="E1781" s="132"/>
      <c r="F1781" s="132"/>
      <c r="G1781" s="132"/>
      <c r="H1781" s="132"/>
      <c r="I1781" s="132"/>
      <c r="J1781" s="132"/>
      <c r="K1781" s="132"/>
      <c r="L1781" s="132"/>
      <c r="M1781" s="132"/>
      <c r="N1781" s="132"/>
    </row>
    <row r="1782" spans="1:14" ht="13.15" customHeight="1" x14ac:dyDescent="0.2">
      <c r="A1782" s="193"/>
      <c r="B1782" s="132"/>
      <c r="C1782" s="132"/>
      <c r="D1782" s="132"/>
      <c r="E1782" s="132"/>
      <c r="F1782" s="132"/>
      <c r="G1782" s="132"/>
      <c r="H1782" s="132"/>
      <c r="I1782" s="132"/>
      <c r="J1782" s="132"/>
      <c r="K1782" s="132"/>
      <c r="L1782" s="132"/>
      <c r="M1782" s="132"/>
      <c r="N1782" s="132"/>
    </row>
    <row r="1783" spans="1:14" ht="13.15" customHeight="1" x14ac:dyDescent="0.2">
      <c r="A1783" s="193"/>
      <c r="B1783" s="132"/>
      <c r="C1783" s="132"/>
      <c r="D1783" s="132"/>
      <c r="E1783" s="132"/>
      <c r="F1783" s="132"/>
      <c r="G1783" s="132"/>
      <c r="H1783" s="132"/>
      <c r="I1783" s="132"/>
      <c r="J1783" s="132"/>
      <c r="K1783" s="132"/>
      <c r="L1783" s="132"/>
      <c r="M1783" s="132"/>
      <c r="N1783" s="132"/>
    </row>
    <row r="1784" spans="1:14" ht="13.15" customHeight="1" x14ac:dyDescent="0.2">
      <c r="A1784" s="193"/>
      <c r="B1784" s="132"/>
      <c r="C1784" s="132"/>
      <c r="D1784" s="132"/>
      <c r="E1784" s="132"/>
      <c r="F1784" s="132"/>
      <c r="G1784" s="132"/>
      <c r="H1784" s="132"/>
      <c r="I1784" s="132"/>
      <c r="J1784" s="132"/>
      <c r="K1784" s="132"/>
      <c r="L1784" s="132"/>
      <c r="M1784" s="132"/>
      <c r="N1784" s="132"/>
    </row>
    <row r="1785" spans="1:14" ht="13.15" customHeight="1" x14ac:dyDescent="0.2">
      <c r="A1785" s="193"/>
      <c r="B1785" s="132"/>
      <c r="C1785" s="132"/>
      <c r="D1785" s="132"/>
      <c r="E1785" s="132"/>
      <c r="F1785" s="132"/>
      <c r="G1785" s="132"/>
      <c r="H1785" s="132"/>
      <c r="I1785" s="132"/>
      <c r="J1785" s="132"/>
      <c r="K1785" s="132"/>
      <c r="L1785" s="132"/>
      <c r="M1785" s="132"/>
      <c r="N1785" s="132"/>
    </row>
    <row r="1786" spans="1:14" ht="13.15" customHeight="1" x14ac:dyDescent="0.2">
      <c r="A1786" s="193"/>
      <c r="B1786" s="132"/>
      <c r="C1786" s="132"/>
      <c r="D1786" s="132"/>
      <c r="E1786" s="132"/>
      <c r="F1786" s="132"/>
      <c r="G1786" s="132"/>
      <c r="H1786" s="132"/>
      <c r="I1786" s="132"/>
      <c r="J1786" s="132"/>
      <c r="K1786" s="132"/>
      <c r="L1786" s="132"/>
      <c r="M1786" s="132"/>
      <c r="N1786" s="132"/>
    </row>
    <row r="1787" spans="1:14" ht="13.15" customHeight="1" x14ac:dyDescent="0.2">
      <c r="A1787" s="193"/>
      <c r="B1787" s="132"/>
      <c r="C1787" s="132"/>
      <c r="D1787" s="132"/>
      <c r="E1787" s="132"/>
      <c r="F1787" s="132"/>
      <c r="G1787" s="132"/>
      <c r="H1787" s="132"/>
      <c r="I1787" s="132"/>
      <c r="J1787" s="132"/>
      <c r="K1787" s="132"/>
      <c r="L1787" s="132"/>
      <c r="M1787" s="132"/>
      <c r="N1787" s="132"/>
    </row>
    <row r="1788" spans="1:14" ht="13.15" customHeight="1" x14ac:dyDescent="0.2">
      <c r="A1788" s="193"/>
      <c r="B1788" s="132"/>
      <c r="C1788" s="132"/>
      <c r="D1788" s="132"/>
      <c r="E1788" s="132"/>
      <c r="F1788" s="132"/>
      <c r="G1788" s="132"/>
      <c r="H1788" s="132"/>
      <c r="I1788" s="132"/>
      <c r="J1788" s="132"/>
      <c r="K1788" s="132"/>
      <c r="L1788" s="132"/>
      <c r="M1788" s="132"/>
      <c r="N1788" s="132"/>
    </row>
    <row r="1789" spans="1:14" ht="13.15" customHeight="1" x14ac:dyDescent="0.2">
      <c r="A1789" s="193"/>
      <c r="B1789" s="132"/>
      <c r="C1789" s="132"/>
      <c r="D1789" s="132"/>
      <c r="E1789" s="132"/>
      <c r="F1789" s="132"/>
      <c r="G1789" s="132"/>
      <c r="H1789" s="132"/>
      <c r="I1789" s="132"/>
      <c r="J1789" s="132"/>
      <c r="K1789" s="132"/>
      <c r="L1789" s="132"/>
      <c r="M1789" s="132"/>
      <c r="N1789" s="132"/>
    </row>
    <row r="1790" spans="1:14" ht="13.15" customHeight="1" x14ac:dyDescent="0.2">
      <c r="A1790" s="193"/>
      <c r="B1790" s="132"/>
      <c r="C1790" s="132"/>
      <c r="D1790" s="132"/>
      <c r="E1790" s="132"/>
      <c r="F1790" s="132"/>
      <c r="G1790" s="132"/>
      <c r="H1790" s="132"/>
      <c r="I1790" s="132"/>
      <c r="J1790" s="132"/>
      <c r="K1790" s="132"/>
      <c r="L1790" s="132"/>
      <c r="M1790" s="132"/>
      <c r="N1790" s="132"/>
    </row>
    <row r="1791" spans="1:14" ht="13.15" customHeight="1" x14ac:dyDescent="0.2">
      <c r="A1791" s="193"/>
      <c r="B1791" s="132"/>
      <c r="C1791" s="132"/>
      <c r="D1791" s="132"/>
      <c r="E1791" s="132"/>
      <c r="F1791" s="132"/>
      <c r="G1791" s="132"/>
      <c r="H1791" s="132"/>
      <c r="I1791" s="132"/>
      <c r="J1791" s="132"/>
      <c r="K1791" s="132"/>
      <c r="L1791" s="132"/>
      <c r="M1791" s="132"/>
      <c r="N1791" s="132"/>
    </row>
    <row r="1792" spans="1:14" ht="13.15" customHeight="1" x14ac:dyDescent="0.2">
      <c r="A1792" s="193"/>
      <c r="B1792" s="132"/>
      <c r="C1792" s="132"/>
      <c r="D1792" s="132"/>
      <c r="E1792" s="132"/>
      <c r="F1792" s="132"/>
      <c r="G1792" s="132"/>
      <c r="H1792" s="132"/>
      <c r="I1792" s="132"/>
      <c r="J1792" s="132"/>
      <c r="K1792" s="132"/>
      <c r="L1792" s="132"/>
      <c r="M1792" s="132"/>
      <c r="N1792" s="132"/>
    </row>
    <row r="1793" spans="1:14" ht="13.15" customHeight="1" x14ac:dyDescent="0.2">
      <c r="A1793" s="193"/>
      <c r="B1793" s="132"/>
      <c r="C1793" s="132"/>
      <c r="D1793" s="132"/>
      <c r="E1793" s="132"/>
      <c r="F1793" s="132"/>
      <c r="G1793" s="132"/>
      <c r="H1793" s="132"/>
      <c r="I1793" s="132"/>
      <c r="J1793" s="132"/>
      <c r="K1793" s="132"/>
      <c r="L1793" s="132"/>
      <c r="M1793" s="132"/>
      <c r="N1793" s="132"/>
    </row>
    <row r="1794" spans="1:14" ht="13.15" customHeight="1" x14ac:dyDescent="0.2">
      <c r="A1794" s="193"/>
      <c r="B1794" s="132"/>
      <c r="C1794" s="132"/>
      <c r="D1794" s="132"/>
      <c r="E1794" s="132"/>
      <c r="F1794" s="132"/>
      <c r="G1794" s="132"/>
      <c r="H1794" s="132"/>
      <c r="I1794" s="132"/>
      <c r="J1794" s="132"/>
      <c r="K1794" s="132"/>
      <c r="L1794" s="132"/>
      <c r="M1794" s="132"/>
      <c r="N1794" s="132"/>
    </row>
    <row r="1795" spans="1:14" ht="13.15" customHeight="1" x14ac:dyDescent="0.2">
      <c r="A1795" s="193"/>
      <c r="B1795" s="132"/>
      <c r="C1795" s="132"/>
      <c r="D1795" s="132"/>
      <c r="E1795" s="132"/>
      <c r="F1795" s="132"/>
      <c r="G1795" s="132"/>
      <c r="H1795" s="132"/>
      <c r="I1795" s="132"/>
      <c r="J1795" s="132"/>
      <c r="K1795" s="132"/>
      <c r="L1795" s="132"/>
      <c r="M1795" s="132"/>
      <c r="N1795" s="132"/>
    </row>
    <row r="1796" spans="1:14" ht="13.15" customHeight="1" x14ac:dyDescent="0.2">
      <c r="A1796" s="193"/>
      <c r="B1796" s="132"/>
      <c r="C1796" s="132"/>
      <c r="D1796" s="132"/>
      <c r="E1796" s="132"/>
      <c r="F1796" s="132"/>
      <c r="G1796" s="132"/>
      <c r="H1796" s="132"/>
      <c r="I1796" s="132"/>
      <c r="J1796" s="132"/>
      <c r="K1796" s="132"/>
      <c r="L1796" s="132"/>
      <c r="M1796" s="132"/>
      <c r="N1796" s="132"/>
    </row>
    <row r="1797" spans="1:14" ht="13.15" customHeight="1" x14ac:dyDescent="0.2">
      <c r="A1797" s="193"/>
      <c r="B1797" s="132"/>
      <c r="C1797" s="132"/>
      <c r="D1797" s="132"/>
      <c r="E1797" s="132"/>
      <c r="F1797" s="132"/>
      <c r="G1797" s="132"/>
      <c r="H1797" s="132"/>
      <c r="I1797" s="132"/>
      <c r="J1797" s="132"/>
      <c r="K1797" s="132"/>
      <c r="L1797" s="132"/>
      <c r="M1797" s="132"/>
      <c r="N1797" s="132"/>
    </row>
    <row r="1798" spans="1:14" ht="13.15" customHeight="1" x14ac:dyDescent="0.2">
      <c r="A1798" s="193"/>
      <c r="B1798" s="132"/>
      <c r="C1798" s="132"/>
      <c r="D1798" s="132"/>
      <c r="E1798" s="132"/>
      <c r="F1798" s="132"/>
      <c r="G1798" s="132"/>
      <c r="H1798" s="132"/>
      <c r="I1798" s="132"/>
      <c r="J1798" s="132"/>
      <c r="K1798" s="132"/>
      <c r="L1798" s="132"/>
      <c r="M1798" s="132"/>
      <c r="N1798" s="132"/>
    </row>
    <row r="1799" spans="1:14" ht="13.15" customHeight="1" x14ac:dyDescent="0.2">
      <c r="A1799" s="193"/>
      <c r="B1799" s="132"/>
      <c r="C1799" s="132"/>
      <c r="D1799" s="132"/>
      <c r="E1799" s="132"/>
      <c r="F1799" s="132"/>
      <c r="G1799" s="132"/>
      <c r="H1799" s="132"/>
      <c r="I1799" s="132"/>
      <c r="J1799" s="132"/>
      <c r="K1799" s="132"/>
      <c r="L1799" s="132"/>
      <c r="M1799" s="132"/>
      <c r="N1799" s="132"/>
    </row>
    <row r="1800" spans="1:14" ht="13.15" customHeight="1" x14ac:dyDescent="0.2">
      <c r="A1800" s="193"/>
      <c r="B1800" s="132"/>
      <c r="C1800" s="132"/>
      <c r="D1800" s="132"/>
      <c r="E1800" s="132"/>
      <c r="F1800" s="132"/>
      <c r="G1800" s="132"/>
      <c r="H1800" s="132"/>
      <c r="I1800" s="132"/>
      <c r="J1800" s="132"/>
      <c r="K1800" s="132"/>
      <c r="L1800" s="132"/>
      <c r="M1800" s="132"/>
      <c r="N1800" s="132"/>
    </row>
    <row r="1801" spans="1:14" ht="13.15" customHeight="1" x14ac:dyDescent="0.2">
      <c r="A1801" s="193"/>
      <c r="B1801" s="132"/>
      <c r="C1801" s="132"/>
      <c r="D1801" s="132"/>
      <c r="E1801" s="132"/>
      <c r="F1801" s="132"/>
      <c r="G1801" s="132"/>
      <c r="H1801" s="132"/>
      <c r="I1801" s="132"/>
      <c r="J1801" s="132"/>
      <c r="K1801" s="132"/>
      <c r="L1801" s="132"/>
      <c r="M1801" s="132"/>
      <c r="N1801" s="132"/>
    </row>
    <row r="1802" spans="1:14" ht="13.15" customHeight="1" x14ac:dyDescent="0.2">
      <c r="A1802" s="193"/>
      <c r="B1802" s="132"/>
      <c r="C1802" s="132"/>
      <c r="D1802" s="132"/>
      <c r="E1802" s="132"/>
      <c r="F1802" s="132"/>
      <c r="G1802" s="132"/>
      <c r="H1802" s="132"/>
      <c r="I1802" s="132"/>
      <c r="J1802" s="132"/>
      <c r="K1802" s="132"/>
      <c r="L1802" s="132"/>
      <c r="M1802" s="132"/>
      <c r="N1802" s="132"/>
    </row>
    <row r="1803" spans="1:14" ht="13.15" customHeight="1" x14ac:dyDescent="0.2">
      <c r="A1803" s="193"/>
      <c r="B1803" s="132"/>
      <c r="C1803" s="132"/>
      <c r="D1803" s="132"/>
      <c r="E1803" s="132"/>
      <c r="F1803" s="132"/>
      <c r="G1803" s="132"/>
      <c r="H1803" s="132"/>
      <c r="I1803" s="132"/>
      <c r="J1803" s="132"/>
      <c r="K1803" s="132"/>
      <c r="L1803" s="132"/>
      <c r="M1803" s="132"/>
      <c r="N1803" s="132"/>
    </row>
    <row r="1804" spans="1:14" ht="13.15" customHeight="1" x14ac:dyDescent="0.2">
      <c r="A1804" s="193"/>
      <c r="B1804" s="132"/>
      <c r="C1804" s="132"/>
      <c r="D1804" s="132"/>
      <c r="E1804" s="132"/>
      <c r="F1804" s="132"/>
      <c r="G1804" s="132"/>
      <c r="H1804" s="132"/>
      <c r="I1804" s="132"/>
      <c r="J1804" s="132"/>
      <c r="K1804" s="132"/>
      <c r="L1804" s="132"/>
      <c r="M1804" s="132"/>
      <c r="N1804" s="132"/>
    </row>
    <row r="1805" spans="1:14" ht="13.15" customHeight="1" x14ac:dyDescent="0.2">
      <c r="A1805" s="193"/>
      <c r="B1805" s="132"/>
      <c r="C1805" s="132"/>
      <c r="D1805" s="132"/>
      <c r="E1805" s="132"/>
      <c r="F1805" s="132"/>
      <c r="G1805" s="132"/>
      <c r="H1805" s="132"/>
      <c r="I1805" s="132"/>
      <c r="J1805" s="132"/>
      <c r="K1805" s="132"/>
      <c r="L1805" s="132"/>
      <c r="M1805" s="132"/>
      <c r="N1805" s="132"/>
    </row>
    <row r="1806" spans="1:14" ht="13.15" customHeight="1" x14ac:dyDescent="0.2">
      <c r="A1806" s="193"/>
      <c r="B1806" s="132"/>
      <c r="C1806" s="132"/>
      <c r="D1806" s="132"/>
      <c r="E1806" s="132"/>
      <c r="F1806" s="132"/>
      <c r="G1806" s="132"/>
      <c r="H1806" s="132"/>
      <c r="I1806" s="132"/>
      <c r="J1806" s="132"/>
      <c r="K1806" s="132"/>
      <c r="L1806" s="132"/>
      <c r="M1806" s="132"/>
      <c r="N1806" s="132"/>
    </row>
    <row r="1807" spans="1:14" ht="13.15" customHeight="1" x14ac:dyDescent="0.2">
      <c r="A1807" s="193"/>
      <c r="B1807" s="132"/>
      <c r="C1807" s="132"/>
      <c r="D1807" s="132"/>
      <c r="E1807" s="132"/>
      <c r="F1807" s="132"/>
      <c r="G1807" s="132"/>
      <c r="H1807" s="132"/>
      <c r="I1807" s="132"/>
      <c r="J1807" s="132"/>
      <c r="K1807" s="132"/>
      <c r="L1807" s="132"/>
      <c r="M1807" s="132"/>
      <c r="N1807" s="132"/>
    </row>
    <row r="1808" spans="1:14" ht="13.15" customHeight="1" x14ac:dyDescent="0.2">
      <c r="A1808" s="193"/>
      <c r="B1808" s="132"/>
      <c r="C1808" s="132"/>
      <c r="D1808" s="132"/>
      <c r="E1808" s="132"/>
      <c r="F1808" s="132"/>
      <c r="G1808" s="132"/>
      <c r="H1808" s="132"/>
      <c r="I1808" s="132"/>
      <c r="J1808" s="132"/>
      <c r="K1808" s="132"/>
      <c r="L1808" s="132"/>
      <c r="M1808" s="132"/>
      <c r="N1808" s="132"/>
    </row>
    <row r="1809" spans="1:14" ht="13.15" customHeight="1" x14ac:dyDescent="0.2">
      <c r="A1809" s="193"/>
      <c r="B1809" s="132"/>
      <c r="C1809" s="132"/>
      <c r="D1809" s="132"/>
      <c r="E1809" s="132"/>
      <c r="F1809" s="132"/>
      <c r="G1809" s="132"/>
      <c r="H1809" s="132"/>
      <c r="I1809" s="132"/>
      <c r="J1809" s="132"/>
      <c r="K1809" s="132"/>
      <c r="L1809" s="132"/>
      <c r="M1809" s="132"/>
      <c r="N1809" s="132"/>
    </row>
    <row r="1810" spans="1:14" ht="13.15" customHeight="1" x14ac:dyDescent="0.2">
      <c r="A1810" s="193"/>
      <c r="B1810" s="132"/>
      <c r="C1810" s="132"/>
      <c r="D1810" s="132"/>
      <c r="E1810" s="132"/>
      <c r="F1810" s="132"/>
      <c r="G1810" s="132"/>
      <c r="H1810" s="132"/>
      <c r="I1810" s="132"/>
      <c r="J1810" s="132"/>
      <c r="K1810" s="132"/>
      <c r="L1810" s="132"/>
      <c r="M1810" s="132"/>
      <c r="N1810" s="132"/>
    </row>
    <row r="1811" spans="1:14" ht="13.15" customHeight="1" x14ac:dyDescent="0.2">
      <c r="A1811" s="193"/>
      <c r="B1811" s="132"/>
      <c r="C1811" s="132"/>
      <c r="D1811" s="132"/>
      <c r="E1811" s="132"/>
      <c r="F1811" s="132"/>
      <c r="G1811" s="132"/>
      <c r="H1811" s="132"/>
      <c r="I1811" s="132"/>
      <c r="J1811" s="132"/>
      <c r="K1811" s="132"/>
      <c r="L1811" s="132"/>
      <c r="M1811" s="132"/>
      <c r="N1811" s="132"/>
    </row>
    <row r="1812" spans="1:14" ht="13.15" customHeight="1" x14ac:dyDescent="0.2">
      <c r="A1812" s="193"/>
      <c r="B1812" s="132"/>
      <c r="C1812" s="132"/>
      <c r="D1812" s="132"/>
      <c r="E1812" s="132"/>
      <c r="F1812" s="132"/>
      <c r="G1812" s="132"/>
      <c r="H1812" s="132"/>
      <c r="I1812" s="132"/>
      <c r="J1812" s="132"/>
      <c r="K1812" s="132"/>
      <c r="L1812" s="132"/>
      <c r="M1812" s="132"/>
      <c r="N1812" s="132"/>
    </row>
    <row r="1813" spans="1:14" ht="13.15" customHeight="1" x14ac:dyDescent="0.2">
      <c r="A1813" s="193"/>
      <c r="B1813" s="132"/>
      <c r="C1813" s="132"/>
      <c r="D1813" s="132"/>
      <c r="E1813" s="132"/>
      <c r="F1813" s="132"/>
      <c r="G1813" s="132"/>
      <c r="H1813" s="132"/>
      <c r="I1813" s="132"/>
      <c r="J1813" s="132"/>
      <c r="K1813" s="132"/>
      <c r="L1813" s="132"/>
      <c r="M1813" s="132"/>
      <c r="N1813" s="132"/>
    </row>
    <row r="1814" spans="1:14" ht="13.15" customHeight="1" x14ac:dyDescent="0.2">
      <c r="A1814" s="193"/>
      <c r="B1814" s="132"/>
      <c r="C1814" s="132"/>
      <c r="D1814" s="132"/>
      <c r="E1814" s="132"/>
      <c r="F1814" s="132"/>
      <c r="G1814" s="132"/>
      <c r="H1814" s="132"/>
      <c r="I1814" s="132"/>
      <c r="J1814" s="132"/>
      <c r="K1814" s="132"/>
      <c r="L1814" s="132"/>
      <c r="M1814" s="132"/>
      <c r="N1814" s="132"/>
    </row>
    <row r="1815" spans="1:14" ht="13.15" customHeight="1" x14ac:dyDescent="0.2">
      <c r="A1815" s="193"/>
      <c r="B1815" s="132"/>
      <c r="C1815" s="132"/>
      <c r="D1815" s="132"/>
      <c r="E1815" s="132"/>
      <c r="F1815" s="132"/>
      <c r="G1815" s="132"/>
      <c r="H1815" s="132"/>
      <c r="I1815" s="132"/>
      <c r="J1815" s="132"/>
      <c r="K1815" s="132"/>
      <c r="L1815" s="132"/>
      <c r="M1815" s="132"/>
      <c r="N1815" s="132"/>
    </row>
    <row r="1816" spans="1:14" ht="13.15" customHeight="1" x14ac:dyDescent="0.2">
      <c r="A1816" s="193"/>
      <c r="B1816" s="132"/>
      <c r="C1816" s="132"/>
      <c r="D1816" s="132"/>
      <c r="E1816" s="132"/>
      <c r="F1816" s="132"/>
      <c r="G1816" s="132"/>
      <c r="H1816" s="132"/>
      <c r="I1816" s="132"/>
      <c r="J1816" s="132"/>
      <c r="K1816" s="132"/>
      <c r="L1816" s="132"/>
      <c r="M1816" s="132"/>
      <c r="N1816" s="132"/>
    </row>
    <row r="1817" spans="1:14" ht="13.15" customHeight="1" x14ac:dyDescent="0.2">
      <c r="A1817" s="193"/>
      <c r="B1817" s="132"/>
      <c r="C1817" s="132"/>
      <c r="D1817" s="132"/>
      <c r="E1817" s="132"/>
      <c r="F1817" s="132"/>
      <c r="G1817" s="132"/>
      <c r="H1817" s="132"/>
      <c r="I1817" s="132"/>
      <c r="J1817" s="132"/>
      <c r="K1817" s="132"/>
      <c r="L1817" s="132"/>
      <c r="M1817" s="132"/>
      <c r="N1817" s="132"/>
    </row>
    <row r="1818" spans="1:14" ht="13.15" customHeight="1" x14ac:dyDescent="0.2">
      <c r="A1818" s="193"/>
      <c r="B1818" s="132"/>
      <c r="C1818" s="132"/>
      <c r="D1818" s="132"/>
      <c r="E1818" s="132"/>
      <c r="F1818" s="132"/>
      <c r="G1818" s="132"/>
      <c r="H1818" s="132"/>
      <c r="I1818" s="132"/>
      <c r="J1818" s="132"/>
      <c r="K1818" s="132"/>
      <c r="L1818" s="132"/>
      <c r="M1818" s="132"/>
      <c r="N1818" s="132"/>
    </row>
    <row r="1819" spans="1:14" ht="13.15" customHeight="1" x14ac:dyDescent="0.2">
      <c r="A1819" s="193"/>
      <c r="B1819" s="132"/>
      <c r="C1819" s="132"/>
      <c r="D1819" s="132"/>
      <c r="E1819" s="132"/>
      <c r="F1819" s="132"/>
      <c r="G1819" s="132"/>
      <c r="H1819" s="132"/>
      <c r="I1819" s="132"/>
      <c r="J1819" s="132"/>
      <c r="K1819" s="132"/>
      <c r="L1819" s="132"/>
      <c r="M1819" s="132"/>
      <c r="N1819" s="132"/>
    </row>
    <row r="1820" spans="1:14" ht="13.15" customHeight="1" x14ac:dyDescent="0.2">
      <c r="A1820" s="193"/>
      <c r="B1820" s="132"/>
      <c r="C1820" s="132"/>
      <c r="D1820" s="132"/>
      <c r="E1820" s="132"/>
      <c r="F1820" s="132"/>
      <c r="G1820" s="132"/>
      <c r="H1820" s="132"/>
      <c r="I1820" s="132"/>
      <c r="J1820" s="132"/>
      <c r="K1820" s="132"/>
      <c r="L1820" s="132"/>
      <c r="M1820" s="132"/>
      <c r="N1820" s="132"/>
    </row>
    <row r="1821" spans="1:14" ht="13.15" customHeight="1" x14ac:dyDescent="0.2">
      <c r="A1821" s="193"/>
      <c r="B1821" s="132"/>
      <c r="C1821" s="132"/>
      <c r="D1821" s="132"/>
      <c r="E1821" s="132"/>
      <c r="F1821" s="132"/>
      <c r="G1821" s="132"/>
      <c r="H1821" s="132"/>
      <c r="I1821" s="132"/>
      <c r="J1821" s="132"/>
      <c r="K1821" s="132"/>
      <c r="L1821" s="132"/>
      <c r="M1821" s="132"/>
      <c r="N1821" s="132"/>
    </row>
    <row r="1822" spans="1:14" ht="13.15" customHeight="1" x14ac:dyDescent="0.2">
      <c r="A1822" s="193"/>
      <c r="B1822" s="132"/>
      <c r="C1822" s="132"/>
      <c r="D1822" s="132"/>
      <c r="E1822" s="132"/>
      <c r="F1822" s="132"/>
      <c r="G1822" s="132"/>
      <c r="H1822" s="132"/>
      <c r="I1822" s="132"/>
      <c r="J1822" s="132"/>
      <c r="K1822" s="132"/>
      <c r="L1822" s="132"/>
      <c r="M1822" s="132"/>
      <c r="N1822" s="132"/>
    </row>
    <row r="1823" spans="1:14" ht="13.15" customHeight="1" x14ac:dyDescent="0.2">
      <c r="A1823" s="193"/>
      <c r="B1823" s="132"/>
      <c r="C1823" s="132"/>
      <c r="D1823" s="132"/>
      <c r="E1823" s="132"/>
      <c r="F1823" s="132"/>
      <c r="G1823" s="132"/>
      <c r="H1823" s="132"/>
      <c r="I1823" s="132"/>
      <c r="J1823" s="132"/>
      <c r="K1823" s="132"/>
      <c r="L1823" s="132"/>
      <c r="M1823" s="132"/>
      <c r="N1823" s="132"/>
    </row>
    <row r="1824" spans="1:14" ht="13.15" customHeight="1" x14ac:dyDescent="0.2">
      <c r="A1824" s="193"/>
      <c r="B1824" s="132"/>
      <c r="C1824" s="132"/>
      <c r="D1824" s="132"/>
      <c r="E1824" s="132"/>
      <c r="F1824" s="132"/>
      <c r="G1824" s="132"/>
      <c r="H1824" s="132"/>
      <c r="I1824" s="132"/>
      <c r="J1824" s="132"/>
      <c r="K1824" s="132"/>
      <c r="L1824" s="132"/>
      <c r="M1824" s="132"/>
      <c r="N1824" s="132"/>
    </row>
    <row r="1825" spans="1:14" ht="13.15" customHeight="1" x14ac:dyDescent="0.2">
      <c r="A1825" s="193"/>
      <c r="B1825" s="132"/>
      <c r="C1825" s="132"/>
      <c r="D1825" s="132"/>
      <c r="E1825" s="132"/>
      <c r="F1825" s="132"/>
      <c r="G1825" s="132"/>
      <c r="H1825" s="132"/>
      <c r="I1825" s="132"/>
      <c r="J1825" s="132"/>
      <c r="K1825" s="132"/>
      <c r="L1825" s="132"/>
      <c r="M1825" s="132"/>
      <c r="N1825" s="132"/>
    </row>
    <row r="1826" spans="1:14" ht="13.15" customHeight="1" x14ac:dyDescent="0.2">
      <c r="A1826" s="193"/>
      <c r="B1826" s="132"/>
      <c r="C1826" s="132"/>
      <c r="D1826" s="132"/>
      <c r="E1826" s="132"/>
      <c r="F1826" s="132"/>
      <c r="G1826" s="132"/>
      <c r="H1826" s="132"/>
      <c r="I1826" s="132"/>
      <c r="J1826" s="132"/>
      <c r="K1826" s="132"/>
      <c r="L1826" s="132"/>
      <c r="M1826" s="132"/>
      <c r="N1826" s="132"/>
    </row>
    <row r="1827" spans="1:14" ht="13.15" customHeight="1" x14ac:dyDescent="0.2">
      <c r="A1827" s="193"/>
      <c r="B1827" s="132"/>
      <c r="C1827" s="132"/>
      <c r="D1827" s="132"/>
      <c r="E1827" s="132"/>
      <c r="F1827" s="132"/>
      <c r="G1827" s="132"/>
      <c r="H1827" s="132"/>
      <c r="I1827" s="132"/>
      <c r="J1827" s="132"/>
      <c r="K1827" s="132"/>
      <c r="L1827" s="132"/>
      <c r="M1827" s="132"/>
      <c r="N1827" s="132"/>
    </row>
    <row r="1828" spans="1:14" ht="13.15" customHeight="1" x14ac:dyDescent="0.2">
      <c r="A1828" s="193"/>
      <c r="B1828" s="132"/>
      <c r="C1828" s="132"/>
      <c r="D1828" s="132"/>
      <c r="E1828" s="132"/>
      <c r="F1828" s="132"/>
      <c r="G1828" s="132"/>
      <c r="H1828" s="132"/>
      <c r="I1828" s="132"/>
      <c r="J1828" s="132"/>
      <c r="K1828" s="132"/>
      <c r="L1828" s="132"/>
      <c r="M1828" s="132"/>
      <c r="N1828" s="132"/>
    </row>
    <row r="1829" spans="1:14" ht="13.15" customHeight="1" x14ac:dyDescent="0.2">
      <c r="A1829" s="193"/>
      <c r="B1829" s="132"/>
      <c r="C1829" s="132"/>
      <c r="D1829" s="132"/>
      <c r="E1829" s="132"/>
      <c r="F1829" s="132"/>
      <c r="G1829" s="132"/>
      <c r="H1829" s="132"/>
      <c r="I1829" s="132"/>
      <c r="J1829" s="132"/>
      <c r="K1829" s="132"/>
      <c r="L1829" s="132"/>
      <c r="M1829" s="132"/>
      <c r="N1829" s="132"/>
    </row>
    <row r="1830" spans="1:14" ht="13.15" customHeight="1" x14ac:dyDescent="0.2">
      <c r="A1830" s="193"/>
      <c r="B1830" s="132"/>
      <c r="C1830" s="132"/>
      <c r="D1830" s="132"/>
      <c r="E1830" s="132"/>
      <c r="F1830" s="132"/>
      <c r="G1830" s="132"/>
      <c r="H1830" s="132"/>
      <c r="I1830" s="132"/>
      <c r="J1830" s="132"/>
      <c r="K1830" s="132"/>
      <c r="L1830" s="132"/>
      <c r="M1830" s="132"/>
      <c r="N1830" s="132"/>
    </row>
    <row r="1831" spans="1:14" ht="13.15" customHeight="1" x14ac:dyDescent="0.2">
      <c r="A1831" s="193"/>
      <c r="B1831" s="132"/>
      <c r="C1831" s="132"/>
      <c r="D1831" s="132"/>
      <c r="E1831" s="132"/>
      <c r="F1831" s="132"/>
      <c r="G1831" s="132"/>
      <c r="H1831" s="132"/>
      <c r="I1831" s="132"/>
      <c r="J1831" s="132"/>
      <c r="K1831" s="132"/>
      <c r="L1831" s="132"/>
      <c r="M1831" s="132"/>
      <c r="N1831" s="132"/>
    </row>
    <row r="1832" spans="1:14" ht="13.15" customHeight="1" x14ac:dyDescent="0.2">
      <c r="A1832" s="193"/>
      <c r="B1832" s="132"/>
      <c r="C1832" s="132"/>
      <c r="D1832" s="132"/>
      <c r="E1832" s="132"/>
      <c r="F1832" s="132"/>
      <c r="G1832" s="132"/>
      <c r="H1832" s="132"/>
      <c r="I1832" s="132"/>
      <c r="J1832" s="132"/>
      <c r="K1832" s="132"/>
      <c r="L1832" s="132"/>
      <c r="M1832" s="132"/>
      <c r="N1832" s="132"/>
    </row>
    <row r="1833" spans="1:14" ht="13.15" customHeight="1" x14ac:dyDescent="0.2">
      <c r="A1833" s="193"/>
      <c r="B1833" s="132"/>
      <c r="C1833" s="132"/>
      <c r="D1833" s="132"/>
      <c r="E1833" s="132"/>
      <c r="F1833" s="132"/>
      <c r="G1833" s="132"/>
      <c r="H1833" s="132"/>
      <c r="I1833" s="132"/>
      <c r="J1833" s="132"/>
      <c r="K1833" s="132"/>
      <c r="L1833" s="132"/>
      <c r="M1833" s="132"/>
      <c r="N1833" s="132"/>
    </row>
    <row r="1834" spans="1:14" ht="13.15" customHeight="1" x14ac:dyDescent="0.2">
      <c r="A1834" s="193"/>
      <c r="B1834" s="132"/>
      <c r="C1834" s="132"/>
      <c r="D1834" s="132"/>
      <c r="E1834" s="132"/>
      <c r="F1834" s="132"/>
      <c r="G1834" s="132"/>
      <c r="H1834" s="132"/>
      <c r="I1834" s="132"/>
      <c r="J1834" s="132"/>
      <c r="K1834" s="132"/>
      <c r="L1834" s="132"/>
      <c r="M1834" s="132"/>
      <c r="N1834" s="132"/>
    </row>
    <row r="1835" spans="1:14" ht="13.15" customHeight="1" x14ac:dyDescent="0.2">
      <c r="A1835" s="193"/>
      <c r="B1835" s="132"/>
      <c r="C1835" s="132"/>
      <c r="D1835" s="132"/>
      <c r="E1835" s="132"/>
      <c r="F1835" s="132"/>
      <c r="G1835" s="132"/>
      <c r="H1835" s="132"/>
      <c r="I1835" s="132"/>
      <c r="J1835" s="132"/>
      <c r="K1835" s="132"/>
      <c r="L1835" s="132"/>
      <c r="M1835" s="132"/>
      <c r="N1835" s="132"/>
    </row>
    <row r="1836" spans="1:14" ht="13.15" customHeight="1" x14ac:dyDescent="0.2">
      <c r="A1836" s="193"/>
      <c r="B1836" s="132"/>
      <c r="C1836" s="132"/>
      <c r="D1836" s="132"/>
      <c r="E1836" s="132"/>
      <c r="F1836" s="132"/>
      <c r="G1836" s="132"/>
      <c r="H1836" s="132"/>
      <c r="I1836" s="132"/>
      <c r="J1836" s="132"/>
      <c r="K1836" s="132"/>
      <c r="L1836" s="132"/>
      <c r="M1836" s="132"/>
      <c r="N1836" s="132"/>
    </row>
    <row r="1837" spans="1:14" ht="13.15" customHeight="1" x14ac:dyDescent="0.2">
      <c r="A1837" s="193"/>
      <c r="B1837" s="132"/>
      <c r="C1837" s="132"/>
      <c r="D1837" s="132"/>
      <c r="E1837" s="132"/>
      <c r="F1837" s="132"/>
      <c r="G1837" s="132"/>
      <c r="H1837" s="132"/>
      <c r="I1837" s="132"/>
      <c r="J1837" s="132"/>
      <c r="K1837" s="132"/>
      <c r="L1837" s="132"/>
      <c r="M1837" s="132"/>
      <c r="N1837" s="132"/>
    </row>
    <row r="1838" spans="1:14" ht="13.15" customHeight="1" x14ac:dyDescent="0.2">
      <c r="A1838" s="193"/>
      <c r="B1838" s="132"/>
      <c r="C1838" s="132"/>
      <c r="D1838" s="132"/>
      <c r="E1838" s="132"/>
      <c r="F1838" s="132"/>
      <c r="G1838" s="132"/>
      <c r="H1838" s="132"/>
      <c r="I1838" s="132"/>
      <c r="J1838" s="132"/>
      <c r="K1838" s="132"/>
      <c r="L1838" s="132"/>
      <c r="M1838" s="132"/>
      <c r="N1838" s="132"/>
    </row>
    <row r="1839" spans="1:14" ht="13.15" customHeight="1" x14ac:dyDescent="0.2">
      <c r="A1839" s="193"/>
      <c r="B1839" s="132"/>
      <c r="C1839" s="132"/>
      <c r="D1839" s="132"/>
      <c r="E1839" s="132"/>
      <c r="F1839" s="132"/>
      <c r="G1839" s="132"/>
      <c r="H1839" s="132"/>
      <c r="I1839" s="132"/>
      <c r="J1839" s="132"/>
      <c r="K1839" s="132"/>
      <c r="L1839" s="132"/>
      <c r="M1839" s="132"/>
      <c r="N1839" s="132"/>
    </row>
    <row r="1840" spans="1:14" ht="13.15" customHeight="1" x14ac:dyDescent="0.2">
      <c r="A1840" s="193"/>
      <c r="B1840" s="132"/>
      <c r="C1840" s="132"/>
      <c r="D1840" s="132"/>
      <c r="E1840" s="132"/>
      <c r="F1840" s="132"/>
      <c r="G1840" s="132"/>
      <c r="H1840" s="132"/>
      <c r="I1840" s="132"/>
      <c r="J1840" s="132"/>
      <c r="K1840" s="132"/>
      <c r="L1840" s="132"/>
      <c r="M1840" s="132"/>
      <c r="N1840" s="132"/>
    </row>
    <row r="1841" spans="1:14" ht="13.15" customHeight="1" x14ac:dyDescent="0.2">
      <c r="A1841" s="193"/>
      <c r="B1841" s="132"/>
      <c r="C1841" s="132"/>
      <c r="D1841" s="132"/>
      <c r="E1841" s="132"/>
      <c r="F1841" s="132"/>
      <c r="G1841" s="132"/>
      <c r="H1841" s="132"/>
      <c r="I1841" s="132"/>
      <c r="J1841" s="132"/>
      <c r="K1841" s="132"/>
      <c r="L1841" s="132"/>
      <c r="M1841" s="132"/>
      <c r="N1841" s="132"/>
    </row>
    <row r="1842" spans="1:14" ht="13.15" customHeight="1" x14ac:dyDescent="0.2">
      <c r="A1842" s="193"/>
      <c r="B1842" s="132"/>
      <c r="C1842" s="132"/>
      <c r="D1842" s="132"/>
      <c r="E1842" s="132"/>
      <c r="F1842" s="132"/>
      <c r="G1842" s="132"/>
      <c r="H1842" s="132"/>
      <c r="I1842" s="132"/>
      <c r="J1842" s="132"/>
      <c r="K1842" s="132"/>
      <c r="L1842" s="132"/>
      <c r="M1842" s="132"/>
      <c r="N1842" s="132"/>
    </row>
    <row r="1843" spans="1:14" ht="13.15" customHeight="1" x14ac:dyDescent="0.2">
      <c r="A1843" s="193"/>
      <c r="B1843" s="132"/>
      <c r="C1843" s="132"/>
      <c r="D1843" s="132"/>
      <c r="E1843" s="132"/>
      <c r="F1843" s="132"/>
      <c r="G1843" s="132"/>
      <c r="H1843" s="132"/>
      <c r="I1843" s="132"/>
      <c r="J1843" s="132"/>
      <c r="K1843" s="132"/>
      <c r="L1843" s="132"/>
      <c r="M1843" s="132"/>
      <c r="N1843" s="132"/>
    </row>
    <row r="1844" spans="1:14" ht="13.15" customHeight="1" x14ac:dyDescent="0.2">
      <c r="A1844" s="193"/>
      <c r="B1844" s="132"/>
      <c r="C1844" s="132"/>
      <c r="D1844" s="132"/>
      <c r="E1844" s="132"/>
      <c r="F1844" s="132"/>
      <c r="G1844" s="132"/>
      <c r="H1844" s="132"/>
      <c r="I1844" s="132"/>
      <c r="J1844" s="132"/>
      <c r="K1844" s="132"/>
      <c r="L1844" s="132"/>
      <c r="M1844" s="132"/>
      <c r="N1844" s="132"/>
    </row>
    <row r="1845" spans="1:14" ht="13.15" customHeight="1" x14ac:dyDescent="0.2">
      <c r="A1845" s="193"/>
      <c r="B1845" s="132"/>
      <c r="C1845" s="132"/>
      <c r="D1845" s="132"/>
      <c r="E1845" s="132"/>
      <c r="F1845" s="132"/>
      <c r="G1845" s="132"/>
      <c r="H1845" s="132"/>
      <c r="I1845" s="132"/>
      <c r="J1845" s="132"/>
      <c r="K1845" s="132"/>
      <c r="L1845" s="132"/>
      <c r="M1845" s="132"/>
      <c r="N1845" s="132"/>
    </row>
    <row r="1846" spans="1:14" ht="13.15" customHeight="1" x14ac:dyDescent="0.2">
      <c r="A1846" s="193"/>
      <c r="B1846" s="132"/>
      <c r="C1846" s="132"/>
      <c r="D1846" s="132"/>
      <c r="E1846" s="132"/>
      <c r="F1846" s="132"/>
      <c r="G1846" s="132"/>
      <c r="H1846" s="132"/>
      <c r="I1846" s="132"/>
      <c r="J1846" s="132"/>
      <c r="K1846" s="132"/>
      <c r="L1846" s="132"/>
      <c r="M1846" s="132"/>
      <c r="N1846" s="132"/>
    </row>
    <row r="1847" spans="1:14" ht="13.15" customHeight="1" x14ac:dyDescent="0.2">
      <c r="A1847" s="193"/>
      <c r="B1847" s="132"/>
      <c r="C1847" s="132"/>
      <c r="D1847" s="132"/>
      <c r="E1847" s="132"/>
      <c r="F1847" s="132"/>
      <c r="G1847" s="132"/>
      <c r="H1847" s="132"/>
      <c r="I1847" s="132"/>
      <c r="J1847" s="132"/>
      <c r="K1847" s="132"/>
      <c r="L1847" s="132"/>
      <c r="M1847" s="132"/>
      <c r="N1847" s="132"/>
    </row>
    <row r="1848" spans="1:14" ht="13.15" customHeight="1" x14ac:dyDescent="0.2">
      <c r="A1848" s="193"/>
      <c r="B1848" s="132"/>
      <c r="C1848" s="132"/>
      <c r="D1848" s="132"/>
      <c r="E1848" s="132"/>
      <c r="F1848" s="132"/>
      <c r="G1848" s="132"/>
      <c r="H1848" s="132"/>
      <c r="I1848" s="132"/>
      <c r="J1848" s="132"/>
      <c r="K1848" s="132"/>
      <c r="L1848" s="132"/>
      <c r="M1848" s="132"/>
      <c r="N1848" s="132"/>
    </row>
    <row r="1849" spans="1:14" ht="13.15" customHeight="1" x14ac:dyDescent="0.2">
      <c r="A1849" s="193"/>
      <c r="B1849" s="132"/>
      <c r="C1849" s="132"/>
      <c r="D1849" s="132"/>
      <c r="E1849" s="132"/>
      <c r="F1849" s="132"/>
      <c r="G1849" s="132"/>
      <c r="H1849" s="132"/>
      <c r="I1849" s="132"/>
      <c r="J1849" s="132"/>
      <c r="K1849" s="132"/>
      <c r="L1849" s="132"/>
      <c r="M1849" s="132"/>
      <c r="N1849" s="132"/>
    </row>
    <row r="1850" spans="1:14" ht="13.15" customHeight="1" x14ac:dyDescent="0.2">
      <c r="A1850" s="193"/>
      <c r="B1850" s="132"/>
      <c r="C1850" s="132"/>
      <c r="D1850" s="132"/>
      <c r="E1850" s="132"/>
      <c r="F1850" s="132"/>
      <c r="G1850" s="132"/>
      <c r="H1850" s="132"/>
      <c r="I1850" s="132"/>
      <c r="J1850" s="132"/>
      <c r="K1850" s="132"/>
      <c r="L1850" s="132"/>
      <c r="M1850" s="132"/>
      <c r="N1850" s="132"/>
    </row>
    <row r="1851" spans="1:14" ht="13.15" customHeight="1" x14ac:dyDescent="0.2">
      <c r="A1851" s="193"/>
      <c r="B1851" s="132"/>
      <c r="C1851" s="132"/>
      <c r="D1851" s="132"/>
      <c r="E1851" s="132"/>
      <c r="F1851" s="132"/>
      <c r="G1851" s="132"/>
      <c r="H1851" s="132"/>
      <c r="I1851" s="132"/>
      <c r="J1851" s="132"/>
      <c r="K1851" s="132"/>
      <c r="L1851" s="132"/>
      <c r="M1851" s="132"/>
      <c r="N1851" s="132"/>
    </row>
    <row r="1852" spans="1:14" ht="13.15" customHeight="1" x14ac:dyDescent="0.2">
      <c r="A1852" s="193"/>
      <c r="B1852" s="132"/>
      <c r="C1852" s="132"/>
      <c r="D1852" s="132"/>
      <c r="E1852" s="132"/>
      <c r="F1852" s="132"/>
      <c r="G1852" s="132"/>
      <c r="H1852" s="132"/>
      <c r="I1852" s="132"/>
      <c r="J1852" s="132"/>
      <c r="K1852" s="132"/>
      <c r="L1852" s="132"/>
      <c r="M1852" s="132"/>
      <c r="N1852" s="132"/>
    </row>
    <row r="1853" spans="1:14" ht="13.15" customHeight="1" x14ac:dyDescent="0.2">
      <c r="A1853" s="193"/>
      <c r="B1853" s="132"/>
      <c r="C1853" s="132"/>
      <c r="D1853" s="132"/>
      <c r="E1853" s="132"/>
      <c r="F1853" s="132"/>
      <c r="G1853" s="132"/>
      <c r="H1853" s="132"/>
      <c r="I1853" s="132"/>
      <c r="J1853" s="132"/>
      <c r="K1853" s="132"/>
      <c r="L1853" s="132"/>
      <c r="M1853" s="132"/>
      <c r="N1853" s="132"/>
    </row>
    <row r="1854" spans="1:14" ht="13.15" customHeight="1" x14ac:dyDescent="0.2">
      <c r="A1854" s="193"/>
      <c r="B1854" s="132"/>
      <c r="C1854" s="132"/>
      <c r="D1854" s="132"/>
      <c r="E1854" s="132"/>
      <c r="F1854" s="132"/>
      <c r="G1854" s="132"/>
      <c r="H1854" s="132"/>
      <c r="I1854" s="132"/>
      <c r="J1854" s="132"/>
      <c r="K1854" s="132"/>
      <c r="L1854" s="132"/>
      <c r="M1854" s="132"/>
      <c r="N1854" s="132"/>
    </row>
    <row r="1855" spans="1:14" ht="13.15" customHeight="1" x14ac:dyDescent="0.2">
      <c r="A1855" s="193"/>
      <c r="B1855" s="132"/>
      <c r="C1855" s="132"/>
      <c r="D1855" s="132"/>
      <c r="E1855" s="132"/>
      <c r="F1855" s="132"/>
      <c r="G1855" s="132"/>
      <c r="H1855" s="132"/>
      <c r="I1855" s="132"/>
      <c r="J1855" s="132"/>
      <c r="K1855" s="132"/>
      <c r="L1855" s="132"/>
      <c r="M1855" s="132"/>
      <c r="N1855" s="132"/>
    </row>
    <row r="1856" spans="1:14" ht="13.15" customHeight="1" x14ac:dyDescent="0.2">
      <c r="A1856" s="193"/>
      <c r="B1856" s="132"/>
      <c r="C1856" s="132"/>
      <c r="D1856" s="132"/>
      <c r="E1856" s="132"/>
      <c r="F1856" s="132"/>
      <c r="G1856" s="132"/>
      <c r="H1856" s="132"/>
      <c r="I1856" s="132"/>
      <c r="J1856" s="132"/>
      <c r="K1856" s="132"/>
      <c r="L1856" s="132"/>
      <c r="M1856" s="132"/>
      <c r="N1856" s="132"/>
    </row>
    <row r="1857" spans="1:14" ht="13.15" customHeight="1" x14ac:dyDescent="0.2">
      <c r="A1857" s="193"/>
      <c r="B1857" s="132"/>
      <c r="C1857" s="132"/>
      <c r="D1857" s="132"/>
      <c r="E1857" s="132"/>
      <c r="F1857" s="132"/>
      <c r="G1857" s="132"/>
      <c r="H1857" s="132"/>
      <c r="I1857" s="132"/>
      <c r="J1857" s="132"/>
      <c r="K1857" s="132"/>
      <c r="L1857" s="132"/>
      <c r="M1857" s="132"/>
      <c r="N1857" s="132"/>
    </row>
    <row r="1858" spans="1:14" ht="13.15" customHeight="1" x14ac:dyDescent="0.2">
      <c r="A1858" s="193"/>
      <c r="B1858" s="132"/>
      <c r="C1858" s="132"/>
      <c r="D1858" s="132"/>
      <c r="E1858" s="132"/>
      <c r="F1858" s="132"/>
      <c r="G1858" s="132"/>
      <c r="H1858" s="132"/>
      <c r="I1858" s="132"/>
      <c r="J1858" s="132"/>
      <c r="K1858" s="132"/>
      <c r="L1858" s="132"/>
      <c r="M1858" s="132"/>
      <c r="N1858" s="132"/>
    </row>
    <row r="1859" spans="1:14" ht="13.15" customHeight="1" x14ac:dyDescent="0.2">
      <c r="A1859" s="193"/>
      <c r="B1859" s="132"/>
      <c r="C1859" s="132"/>
      <c r="D1859" s="132"/>
      <c r="E1859" s="132"/>
      <c r="F1859" s="132"/>
      <c r="G1859" s="132"/>
      <c r="H1859" s="132"/>
      <c r="I1859" s="132"/>
      <c r="J1859" s="132"/>
      <c r="K1859" s="132"/>
      <c r="L1859" s="132"/>
      <c r="M1859" s="132"/>
      <c r="N1859" s="132"/>
    </row>
    <row r="1860" spans="1:14" ht="13.15" customHeight="1" x14ac:dyDescent="0.2">
      <c r="A1860" s="193"/>
      <c r="B1860" s="132"/>
      <c r="C1860" s="132"/>
      <c r="D1860" s="132"/>
      <c r="E1860" s="132"/>
      <c r="F1860" s="132"/>
      <c r="G1860" s="132"/>
      <c r="H1860" s="132"/>
      <c r="I1860" s="132"/>
      <c r="J1860" s="132"/>
      <c r="K1860" s="132"/>
      <c r="L1860" s="132"/>
      <c r="M1860" s="132"/>
      <c r="N1860" s="132"/>
    </row>
    <row r="1861" spans="1:14" ht="13.15" customHeight="1" x14ac:dyDescent="0.2">
      <c r="A1861" s="193"/>
      <c r="B1861" s="132"/>
      <c r="C1861" s="132"/>
      <c r="D1861" s="132"/>
      <c r="E1861" s="132"/>
      <c r="F1861" s="132"/>
      <c r="G1861" s="132"/>
      <c r="H1861" s="132"/>
      <c r="I1861" s="132"/>
      <c r="J1861" s="132"/>
      <c r="K1861" s="132"/>
      <c r="L1861" s="132"/>
      <c r="M1861" s="132"/>
      <c r="N1861" s="132"/>
    </row>
    <row r="1862" spans="1:14" ht="13.15" customHeight="1" x14ac:dyDescent="0.2">
      <c r="A1862" s="193"/>
      <c r="B1862" s="132"/>
      <c r="C1862" s="132"/>
      <c r="D1862" s="132"/>
      <c r="E1862" s="132"/>
      <c r="F1862" s="132"/>
      <c r="G1862" s="132"/>
      <c r="H1862" s="132"/>
      <c r="I1862" s="132"/>
      <c r="J1862" s="132"/>
      <c r="K1862" s="132"/>
      <c r="L1862" s="132"/>
      <c r="M1862" s="132"/>
      <c r="N1862" s="132"/>
    </row>
    <row r="1863" spans="1:14" ht="13.15" customHeight="1" x14ac:dyDescent="0.2">
      <c r="A1863" s="193"/>
      <c r="B1863" s="132"/>
      <c r="C1863" s="132"/>
      <c r="D1863" s="132"/>
      <c r="E1863" s="132"/>
      <c r="F1863" s="132"/>
      <c r="G1863" s="132"/>
      <c r="H1863" s="132"/>
      <c r="I1863" s="132"/>
      <c r="J1863" s="132"/>
      <c r="K1863" s="132"/>
      <c r="L1863" s="132"/>
      <c r="M1863" s="132"/>
      <c r="N1863" s="132"/>
    </row>
    <row r="1864" spans="1:14" ht="13.15" customHeight="1" x14ac:dyDescent="0.2">
      <c r="A1864" s="193"/>
      <c r="B1864" s="132"/>
      <c r="C1864" s="132"/>
      <c r="D1864" s="132"/>
      <c r="E1864" s="132"/>
      <c r="F1864" s="132"/>
      <c r="G1864" s="132"/>
      <c r="H1864" s="132"/>
      <c r="I1864" s="132"/>
      <c r="J1864" s="132"/>
      <c r="K1864" s="132"/>
      <c r="L1864" s="132"/>
      <c r="M1864" s="132"/>
      <c r="N1864" s="132"/>
    </row>
    <row r="1865" spans="1:14" ht="13.15" customHeight="1" x14ac:dyDescent="0.2">
      <c r="A1865" s="193"/>
      <c r="B1865" s="132"/>
      <c r="C1865" s="132"/>
      <c r="D1865" s="132"/>
      <c r="E1865" s="132"/>
      <c r="F1865" s="132"/>
      <c r="G1865" s="132"/>
      <c r="H1865" s="132"/>
      <c r="I1865" s="132"/>
      <c r="J1865" s="132"/>
      <c r="K1865" s="132"/>
      <c r="L1865" s="132"/>
      <c r="M1865" s="132"/>
      <c r="N1865" s="132"/>
    </row>
    <row r="1866" spans="1:14" ht="13.15" customHeight="1" x14ac:dyDescent="0.2">
      <c r="A1866" s="193"/>
      <c r="B1866" s="132"/>
      <c r="C1866" s="132"/>
      <c r="D1866" s="132"/>
      <c r="E1866" s="132"/>
      <c r="F1866" s="132"/>
      <c r="G1866" s="132"/>
      <c r="H1866" s="132"/>
      <c r="I1866" s="132"/>
      <c r="J1866" s="132"/>
      <c r="K1866" s="132"/>
      <c r="L1866" s="132"/>
      <c r="M1866" s="132"/>
      <c r="N1866" s="132"/>
    </row>
    <row r="1867" spans="1:14" ht="13.15" customHeight="1" x14ac:dyDescent="0.2">
      <c r="A1867" s="193"/>
      <c r="B1867" s="132"/>
      <c r="C1867" s="132"/>
      <c r="D1867" s="132"/>
      <c r="E1867" s="132"/>
      <c r="F1867" s="132"/>
      <c r="G1867" s="132"/>
      <c r="H1867" s="132"/>
      <c r="I1867" s="132"/>
      <c r="J1867" s="132"/>
      <c r="K1867" s="132"/>
      <c r="L1867" s="132"/>
      <c r="M1867" s="132"/>
      <c r="N1867" s="132"/>
    </row>
    <row r="1868" spans="1:14" ht="13.15" customHeight="1" x14ac:dyDescent="0.2">
      <c r="A1868" s="193"/>
      <c r="B1868" s="132"/>
      <c r="C1868" s="132"/>
      <c r="D1868" s="132"/>
      <c r="E1868" s="132"/>
      <c r="F1868" s="132"/>
      <c r="G1868" s="132"/>
      <c r="H1868" s="132"/>
      <c r="I1868" s="132"/>
      <c r="J1868" s="132"/>
      <c r="K1868" s="132"/>
      <c r="L1868" s="132"/>
      <c r="M1868" s="132"/>
      <c r="N1868" s="132"/>
    </row>
    <row r="1869" spans="1:14" ht="13.15" customHeight="1" x14ac:dyDescent="0.2">
      <c r="A1869" s="193"/>
      <c r="B1869" s="132"/>
      <c r="C1869" s="132"/>
      <c r="D1869" s="132"/>
      <c r="E1869" s="132"/>
      <c r="F1869" s="132"/>
      <c r="G1869" s="132"/>
      <c r="H1869" s="132"/>
      <c r="I1869" s="132"/>
      <c r="J1869" s="132"/>
      <c r="K1869" s="132"/>
      <c r="L1869" s="132"/>
      <c r="M1869" s="132"/>
      <c r="N1869" s="132"/>
    </row>
    <row r="1870" spans="1:14" ht="13.15" customHeight="1" x14ac:dyDescent="0.2">
      <c r="A1870" s="193"/>
      <c r="B1870" s="132"/>
      <c r="C1870" s="132"/>
      <c r="D1870" s="132"/>
      <c r="E1870" s="132"/>
      <c r="F1870" s="132"/>
      <c r="G1870" s="132"/>
      <c r="H1870" s="132"/>
      <c r="I1870" s="132"/>
      <c r="J1870" s="132"/>
      <c r="K1870" s="132"/>
      <c r="L1870" s="132"/>
      <c r="M1870" s="132"/>
      <c r="N1870" s="132"/>
    </row>
    <row r="1871" spans="1:14" ht="13.15" customHeight="1" x14ac:dyDescent="0.2">
      <c r="A1871" s="193"/>
      <c r="B1871" s="132"/>
      <c r="C1871" s="132"/>
      <c r="D1871" s="132"/>
      <c r="E1871" s="132"/>
      <c r="F1871" s="132"/>
      <c r="G1871" s="132"/>
      <c r="H1871" s="132"/>
      <c r="I1871" s="132"/>
      <c r="J1871" s="132"/>
      <c r="K1871" s="132"/>
      <c r="L1871" s="132"/>
      <c r="M1871" s="132"/>
      <c r="N1871" s="132"/>
    </row>
    <row r="1872" spans="1:14" ht="13.15" customHeight="1" x14ac:dyDescent="0.2">
      <c r="A1872" s="193"/>
      <c r="B1872" s="132"/>
      <c r="C1872" s="132"/>
      <c r="D1872" s="132"/>
      <c r="E1872" s="132"/>
      <c r="F1872" s="132"/>
      <c r="G1872" s="132"/>
      <c r="H1872" s="132"/>
      <c r="I1872" s="132"/>
      <c r="J1872" s="132"/>
      <c r="K1872" s="132"/>
      <c r="L1872" s="132"/>
      <c r="M1872" s="132"/>
      <c r="N1872" s="132"/>
    </row>
    <row r="1873" spans="1:14" ht="13.15" customHeight="1" x14ac:dyDescent="0.2">
      <c r="A1873" s="193"/>
      <c r="B1873" s="132"/>
      <c r="C1873" s="132"/>
      <c r="D1873" s="132"/>
      <c r="E1873" s="132"/>
      <c r="F1873" s="132"/>
      <c r="G1873" s="132"/>
      <c r="H1873" s="132"/>
      <c r="I1873" s="132"/>
      <c r="J1873" s="132"/>
      <c r="K1873" s="132"/>
      <c r="L1873" s="132"/>
      <c r="M1873" s="132"/>
      <c r="N1873" s="132"/>
    </row>
    <row r="1874" spans="1:14" ht="13.15" customHeight="1" x14ac:dyDescent="0.2">
      <c r="A1874" s="193"/>
      <c r="B1874" s="132"/>
      <c r="C1874" s="132"/>
      <c r="D1874" s="132"/>
      <c r="E1874" s="132"/>
      <c r="F1874" s="132"/>
      <c r="G1874" s="132"/>
      <c r="H1874" s="132"/>
      <c r="I1874" s="132"/>
      <c r="J1874" s="132"/>
      <c r="K1874" s="132"/>
      <c r="L1874" s="132"/>
      <c r="M1874" s="132"/>
      <c r="N1874" s="132"/>
    </row>
    <row r="1875" spans="1:14" ht="13.15" customHeight="1" x14ac:dyDescent="0.2">
      <c r="A1875" s="193"/>
      <c r="B1875" s="132"/>
      <c r="C1875" s="132"/>
      <c r="D1875" s="132"/>
      <c r="E1875" s="132"/>
      <c r="F1875" s="132"/>
      <c r="G1875" s="132"/>
      <c r="H1875" s="132"/>
      <c r="I1875" s="132"/>
      <c r="J1875" s="132"/>
      <c r="K1875" s="132"/>
      <c r="L1875" s="132"/>
      <c r="M1875" s="132"/>
      <c r="N1875" s="132"/>
    </row>
    <row r="1876" spans="1:14" ht="13.15" customHeight="1" x14ac:dyDescent="0.2">
      <c r="A1876" s="193"/>
      <c r="B1876" s="132"/>
      <c r="C1876" s="132"/>
      <c r="D1876" s="132"/>
      <c r="E1876" s="132"/>
      <c r="F1876" s="132"/>
      <c r="G1876" s="132"/>
      <c r="H1876" s="132"/>
      <c r="I1876" s="132"/>
      <c r="J1876" s="132"/>
      <c r="K1876" s="132"/>
      <c r="L1876" s="132"/>
      <c r="M1876" s="132"/>
      <c r="N1876" s="132"/>
    </row>
    <row r="1877" spans="1:14" ht="13.15" customHeight="1" x14ac:dyDescent="0.2">
      <c r="A1877" s="193"/>
      <c r="B1877" s="132"/>
      <c r="C1877" s="132"/>
      <c r="D1877" s="132"/>
      <c r="E1877" s="132"/>
      <c r="F1877" s="132"/>
      <c r="G1877" s="132"/>
      <c r="H1877" s="132"/>
      <c r="I1877" s="132"/>
      <c r="J1877" s="132"/>
      <c r="K1877" s="132"/>
      <c r="L1877" s="132"/>
      <c r="M1877" s="132"/>
      <c r="N1877" s="132"/>
    </row>
    <row r="1878" spans="1:14" ht="13.15" customHeight="1" x14ac:dyDescent="0.2">
      <c r="A1878" s="193"/>
      <c r="B1878" s="132"/>
      <c r="C1878" s="132"/>
      <c r="D1878" s="132"/>
      <c r="E1878" s="132"/>
      <c r="F1878" s="132"/>
      <c r="G1878" s="132"/>
      <c r="H1878" s="132"/>
      <c r="I1878" s="132"/>
      <c r="J1878" s="132"/>
      <c r="K1878" s="132"/>
      <c r="L1878" s="132"/>
      <c r="M1878" s="132"/>
      <c r="N1878" s="132"/>
    </row>
    <row r="1879" spans="1:14" ht="13.15" customHeight="1" x14ac:dyDescent="0.2">
      <c r="A1879" s="193"/>
      <c r="B1879" s="132"/>
      <c r="C1879" s="132"/>
      <c r="D1879" s="132"/>
      <c r="E1879" s="132"/>
      <c r="F1879" s="132"/>
      <c r="G1879" s="132"/>
      <c r="H1879" s="132"/>
      <c r="I1879" s="132"/>
      <c r="J1879" s="132"/>
      <c r="K1879" s="132"/>
      <c r="L1879" s="132"/>
      <c r="M1879" s="132"/>
      <c r="N1879" s="132"/>
    </row>
    <row r="1880" spans="1:14" ht="13.15" customHeight="1" x14ac:dyDescent="0.2">
      <c r="A1880" s="193"/>
      <c r="B1880" s="132"/>
      <c r="C1880" s="132"/>
      <c r="D1880" s="132"/>
      <c r="E1880" s="132"/>
      <c r="F1880" s="132"/>
      <c r="G1880" s="132"/>
      <c r="H1880" s="132"/>
      <c r="I1880" s="132"/>
      <c r="J1880" s="132"/>
      <c r="K1880" s="132"/>
      <c r="L1880" s="132"/>
      <c r="M1880" s="132"/>
      <c r="N1880" s="132"/>
    </row>
    <row r="1881" spans="1:14" ht="13.15" customHeight="1" x14ac:dyDescent="0.2">
      <c r="A1881" s="193"/>
      <c r="B1881" s="132"/>
      <c r="C1881" s="132"/>
      <c r="D1881" s="132"/>
      <c r="E1881" s="132"/>
      <c r="F1881" s="132"/>
      <c r="G1881" s="132"/>
      <c r="H1881" s="132"/>
      <c r="I1881" s="132"/>
      <c r="J1881" s="132"/>
      <c r="K1881" s="132"/>
      <c r="L1881" s="132"/>
      <c r="M1881" s="132"/>
      <c r="N1881" s="132"/>
    </row>
    <row r="1882" spans="1:14" ht="13.15" customHeight="1" x14ac:dyDescent="0.2">
      <c r="A1882" s="193"/>
      <c r="B1882" s="132"/>
      <c r="C1882" s="132"/>
      <c r="D1882" s="132"/>
      <c r="E1882" s="132"/>
      <c r="F1882" s="132"/>
      <c r="G1882" s="132"/>
      <c r="H1882" s="132"/>
      <c r="I1882" s="132"/>
      <c r="J1882" s="132"/>
      <c r="K1882" s="132"/>
      <c r="L1882" s="132"/>
      <c r="M1882" s="132"/>
      <c r="N1882" s="132"/>
    </row>
    <row r="1883" spans="1:14" ht="13.15" customHeight="1" x14ac:dyDescent="0.2">
      <c r="A1883" s="193"/>
      <c r="B1883" s="132"/>
      <c r="C1883" s="132"/>
      <c r="D1883" s="132"/>
      <c r="E1883" s="132"/>
      <c r="F1883" s="132"/>
      <c r="G1883" s="132"/>
      <c r="H1883" s="132"/>
      <c r="I1883" s="132"/>
      <c r="J1883" s="132"/>
      <c r="K1883" s="132"/>
      <c r="L1883" s="132"/>
      <c r="M1883" s="132"/>
      <c r="N1883" s="132"/>
    </row>
    <row r="1884" spans="1:14" ht="13.15" customHeight="1" x14ac:dyDescent="0.2">
      <c r="A1884" s="193"/>
      <c r="B1884" s="132"/>
      <c r="C1884" s="132"/>
      <c r="D1884" s="132"/>
      <c r="E1884" s="132"/>
      <c r="F1884" s="132"/>
      <c r="G1884" s="132"/>
      <c r="H1884" s="132"/>
      <c r="I1884" s="132"/>
      <c r="J1884" s="132"/>
      <c r="K1884" s="132"/>
      <c r="L1884" s="132"/>
      <c r="M1884" s="132"/>
      <c r="N1884" s="132"/>
    </row>
    <row r="1885" spans="1:14" ht="13.15" customHeight="1" x14ac:dyDescent="0.2">
      <c r="A1885" s="193"/>
      <c r="B1885" s="132"/>
      <c r="C1885" s="132"/>
      <c r="D1885" s="132"/>
      <c r="E1885" s="132"/>
      <c r="F1885" s="132"/>
      <c r="G1885" s="132"/>
      <c r="H1885" s="132"/>
      <c r="I1885" s="132"/>
      <c r="J1885" s="132"/>
      <c r="K1885" s="132"/>
      <c r="L1885" s="132"/>
      <c r="M1885" s="132"/>
      <c r="N1885" s="132"/>
    </row>
    <row r="1886" spans="1:14" ht="13.15" customHeight="1" x14ac:dyDescent="0.2">
      <c r="A1886" s="193"/>
      <c r="B1886" s="132"/>
      <c r="C1886" s="132"/>
      <c r="D1886" s="132"/>
      <c r="E1886" s="132"/>
      <c r="F1886" s="132"/>
      <c r="G1886" s="132"/>
      <c r="H1886" s="132"/>
      <c r="I1886" s="132"/>
      <c r="J1886" s="132"/>
      <c r="K1886" s="132"/>
      <c r="L1886" s="132"/>
      <c r="M1886" s="132"/>
      <c r="N1886" s="132"/>
    </row>
    <row r="1887" spans="1:14" ht="13.15" customHeight="1" x14ac:dyDescent="0.2">
      <c r="A1887" s="193"/>
      <c r="B1887" s="132"/>
      <c r="C1887" s="132"/>
      <c r="D1887" s="132"/>
      <c r="E1887" s="132"/>
      <c r="F1887" s="132"/>
      <c r="G1887" s="132"/>
      <c r="H1887" s="132"/>
      <c r="I1887" s="132"/>
      <c r="J1887" s="132"/>
      <c r="K1887" s="132"/>
      <c r="L1887" s="132"/>
      <c r="M1887" s="132"/>
      <c r="N1887" s="132"/>
    </row>
    <row r="1888" spans="1:14" ht="13.15" customHeight="1" x14ac:dyDescent="0.2">
      <c r="A1888" s="193"/>
      <c r="B1888" s="132"/>
      <c r="C1888" s="132"/>
      <c r="D1888" s="132"/>
      <c r="E1888" s="132"/>
      <c r="F1888" s="132"/>
      <c r="G1888" s="132"/>
      <c r="H1888" s="132"/>
      <c r="I1888" s="132"/>
      <c r="J1888" s="132"/>
      <c r="K1888" s="132"/>
      <c r="L1888" s="132"/>
      <c r="M1888" s="132"/>
      <c r="N1888" s="132"/>
    </row>
    <row r="1889" spans="1:14" ht="13.15" customHeight="1" x14ac:dyDescent="0.2">
      <c r="A1889" s="193"/>
      <c r="B1889" s="132"/>
      <c r="C1889" s="132"/>
      <c r="D1889" s="132"/>
      <c r="E1889" s="132"/>
      <c r="F1889" s="132"/>
      <c r="G1889" s="132"/>
      <c r="H1889" s="132"/>
      <c r="I1889" s="132"/>
      <c r="J1889" s="132"/>
      <c r="K1889" s="132"/>
      <c r="L1889" s="132"/>
      <c r="M1889" s="132"/>
      <c r="N1889" s="132"/>
    </row>
    <row r="1890" spans="1:14" ht="13.15" customHeight="1" x14ac:dyDescent="0.2">
      <c r="A1890" s="193"/>
      <c r="B1890" s="132"/>
      <c r="C1890" s="132"/>
      <c r="D1890" s="132"/>
      <c r="E1890" s="132"/>
      <c r="F1890" s="132"/>
      <c r="G1890" s="132"/>
      <c r="H1890" s="132"/>
      <c r="I1890" s="132"/>
      <c r="J1890" s="132"/>
      <c r="K1890" s="132"/>
      <c r="L1890" s="132"/>
      <c r="M1890" s="132"/>
      <c r="N1890" s="132"/>
    </row>
    <row r="1891" spans="1:14" ht="13.15" customHeight="1" x14ac:dyDescent="0.2">
      <c r="A1891" s="193"/>
      <c r="B1891" s="132"/>
      <c r="C1891" s="132"/>
      <c r="D1891" s="132"/>
      <c r="E1891" s="132"/>
      <c r="F1891" s="132"/>
      <c r="G1891" s="132"/>
      <c r="H1891" s="132"/>
      <c r="I1891" s="132"/>
      <c r="J1891" s="132"/>
      <c r="K1891" s="132"/>
      <c r="L1891" s="132"/>
      <c r="M1891" s="132"/>
      <c r="N1891" s="132"/>
    </row>
    <row r="1892" spans="1:14" ht="13.15" customHeight="1" x14ac:dyDescent="0.2">
      <c r="A1892" s="193"/>
      <c r="B1892" s="132"/>
      <c r="C1892" s="132"/>
      <c r="D1892" s="132"/>
      <c r="E1892" s="132"/>
      <c r="F1892" s="132"/>
      <c r="G1892" s="132"/>
      <c r="H1892" s="132"/>
      <c r="I1892" s="132"/>
      <c r="J1892" s="132"/>
      <c r="K1892" s="132"/>
      <c r="L1892" s="132"/>
      <c r="M1892" s="132"/>
      <c r="N1892" s="132"/>
    </row>
    <row r="1893" spans="1:14" ht="13.15" customHeight="1" x14ac:dyDescent="0.2">
      <c r="A1893" s="193"/>
      <c r="B1893" s="132"/>
      <c r="C1893" s="132"/>
      <c r="D1893" s="132"/>
      <c r="E1893" s="132"/>
      <c r="F1893" s="132"/>
      <c r="G1893" s="132"/>
      <c r="H1893" s="132"/>
      <c r="I1893" s="132"/>
      <c r="J1893" s="132"/>
      <c r="K1893" s="132"/>
      <c r="L1893" s="132"/>
      <c r="M1893" s="132"/>
      <c r="N1893" s="132"/>
    </row>
    <row r="1894" spans="1:14" ht="13.15" customHeight="1" x14ac:dyDescent="0.2">
      <c r="A1894" s="193"/>
      <c r="B1894" s="132"/>
      <c r="C1894" s="132"/>
      <c r="D1894" s="132"/>
      <c r="E1894" s="132"/>
      <c r="F1894" s="132"/>
      <c r="G1894" s="132"/>
      <c r="H1894" s="132"/>
      <c r="I1894" s="132"/>
      <c r="J1894" s="132"/>
      <c r="K1894" s="132"/>
      <c r="L1894" s="132"/>
      <c r="M1894" s="132"/>
      <c r="N1894" s="132"/>
    </row>
    <row r="1895" spans="1:14" ht="13.15" customHeight="1" x14ac:dyDescent="0.2">
      <c r="A1895" s="193"/>
      <c r="B1895" s="132"/>
      <c r="C1895" s="132"/>
      <c r="D1895" s="132"/>
      <c r="E1895" s="132"/>
      <c r="F1895" s="132"/>
      <c r="G1895" s="132"/>
      <c r="H1895" s="132"/>
      <c r="I1895" s="132"/>
      <c r="J1895" s="132"/>
      <c r="K1895" s="132"/>
      <c r="L1895" s="132"/>
      <c r="M1895" s="132"/>
      <c r="N1895" s="132"/>
    </row>
    <row r="1896" spans="1:14" ht="13.15" customHeight="1" x14ac:dyDescent="0.2">
      <c r="A1896" s="193"/>
      <c r="B1896" s="132"/>
      <c r="C1896" s="132"/>
      <c r="D1896" s="132"/>
      <c r="E1896" s="132"/>
      <c r="F1896" s="132"/>
      <c r="G1896" s="132"/>
      <c r="H1896" s="132"/>
      <c r="I1896" s="132"/>
      <c r="J1896" s="132"/>
      <c r="K1896" s="132"/>
      <c r="L1896" s="132"/>
      <c r="M1896" s="132"/>
      <c r="N1896" s="132"/>
    </row>
    <row r="1897" spans="1:14" ht="13.15" customHeight="1" x14ac:dyDescent="0.2">
      <c r="A1897" s="193"/>
      <c r="B1897" s="132"/>
      <c r="C1897" s="132"/>
      <c r="D1897" s="132"/>
      <c r="E1897" s="132"/>
      <c r="F1897" s="132"/>
      <c r="G1897" s="132"/>
      <c r="H1897" s="132"/>
      <c r="I1897" s="132"/>
      <c r="J1897" s="132"/>
      <c r="K1897" s="132"/>
      <c r="L1897" s="132"/>
      <c r="M1897" s="132"/>
      <c r="N1897" s="132"/>
    </row>
    <row r="1898" spans="1:14" ht="13.15" customHeight="1" x14ac:dyDescent="0.2">
      <c r="A1898" s="193"/>
      <c r="B1898" s="132"/>
      <c r="C1898" s="132"/>
      <c r="D1898" s="132"/>
      <c r="E1898" s="132"/>
      <c r="F1898" s="132"/>
      <c r="G1898" s="132"/>
      <c r="H1898" s="132"/>
      <c r="I1898" s="132"/>
      <c r="J1898" s="132"/>
      <c r="K1898" s="132"/>
      <c r="L1898" s="132"/>
      <c r="M1898" s="132"/>
      <c r="N1898" s="132"/>
    </row>
    <row r="1899" spans="1:14" ht="13.15" customHeight="1" x14ac:dyDescent="0.2">
      <c r="A1899" s="193"/>
      <c r="B1899" s="132"/>
      <c r="C1899" s="132"/>
      <c r="D1899" s="132"/>
      <c r="E1899" s="132"/>
      <c r="F1899" s="132"/>
      <c r="G1899" s="132"/>
      <c r="H1899" s="132"/>
      <c r="I1899" s="132"/>
      <c r="J1899" s="132"/>
      <c r="K1899" s="132"/>
      <c r="L1899" s="132"/>
      <c r="M1899" s="132"/>
      <c r="N1899" s="132"/>
    </row>
    <row r="1900" spans="1:14" ht="13.15" customHeight="1" x14ac:dyDescent="0.2">
      <c r="A1900" s="193"/>
      <c r="B1900" s="132"/>
      <c r="C1900" s="132"/>
      <c r="D1900" s="132"/>
      <c r="E1900" s="132"/>
      <c r="F1900" s="132"/>
      <c r="G1900" s="132"/>
      <c r="H1900" s="132"/>
      <c r="I1900" s="132"/>
      <c r="J1900" s="132"/>
      <c r="K1900" s="132"/>
      <c r="L1900" s="132"/>
      <c r="M1900" s="132"/>
      <c r="N1900" s="132"/>
    </row>
    <row r="1901" spans="1:14" ht="13.15" customHeight="1" x14ac:dyDescent="0.2">
      <c r="A1901" s="193"/>
      <c r="B1901" s="132"/>
      <c r="C1901" s="132"/>
      <c r="D1901" s="132"/>
      <c r="E1901" s="132"/>
      <c r="F1901" s="132"/>
      <c r="G1901" s="132"/>
      <c r="H1901" s="132"/>
      <c r="I1901" s="132"/>
      <c r="J1901" s="132"/>
      <c r="K1901" s="132"/>
      <c r="L1901" s="132"/>
      <c r="M1901" s="132"/>
      <c r="N1901" s="132"/>
    </row>
    <row r="1902" spans="1:14" ht="13.15" customHeight="1" x14ac:dyDescent="0.2">
      <c r="A1902" s="193"/>
      <c r="B1902" s="132"/>
      <c r="C1902" s="132"/>
      <c r="D1902" s="132"/>
      <c r="E1902" s="132"/>
      <c r="F1902" s="132"/>
      <c r="G1902" s="132"/>
      <c r="H1902" s="132"/>
      <c r="I1902" s="132"/>
      <c r="J1902" s="132"/>
      <c r="K1902" s="132"/>
      <c r="L1902" s="132"/>
      <c r="M1902" s="132"/>
      <c r="N1902" s="132"/>
    </row>
    <row r="1903" spans="1:14" ht="13.15" customHeight="1" x14ac:dyDescent="0.2">
      <c r="A1903" s="193"/>
      <c r="B1903" s="132"/>
      <c r="C1903" s="132"/>
      <c r="D1903" s="132"/>
      <c r="E1903" s="132"/>
      <c r="F1903" s="132"/>
      <c r="G1903" s="132"/>
      <c r="H1903" s="132"/>
      <c r="I1903" s="132"/>
      <c r="J1903" s="132"/>
      <c r="K1903" s="132"/>
      <c r="L1903" s="132"/>
      <c r="M1903" s="132"/>
      <c r="N1903" s="132"/>
    </row>
    <row r="1904" spans="1:14" ht="13.15" customHeight="1" x14ac:dyDescent="0.2">
      <c r="A1904" s="193"/>
      <c r="B1904" s="132"/>
      <c r="C1904" s="132"/>
      <c r="D1904" s="132"/>
      <c r="E1904" s="132"/>
      <c r="F1904" s="132"/>
      <c r="G1904" s="132"/>
      <c r="H1904" s="132"/>
      <c r="I1904" s="132"/>
      <c r="J1904" s="132"/>
      <c r="K1904" s="132"/>
      <c r="L1904" s="132"/>
      <c r="M1904" s="132"/>
      <c r="N1904" s="132"/>
    </row>
    <row r="1905" spans="1:14" ht="13.15" customHeight="1" x14ac:dyDescent="0.2">
      <c r="A1905" s="193"/>
      <c r="B1905" s="132"/>
      <c r="C1905" s="132"/>
      <c r="D1905" s="132"/>
      <c r="E1905" s="132"/>
      <c r="F1905" s="132"/>
      <c r="G1905" s="132"/>
      <c r="H1905" s="132"/>
      <c r="I1905" s="132"/>
      <c r="J1905" s="132"/>
      <c r="K1905" s="132"/>
      <c r="L1905" s="132"/>
      <c r="M1905" s="132"/>
      <c r="N1905" s="132"/>
    </row>
    <row r="1906" spans="1:14" ht="13.15" customHeight="1" x14ac:dyDescent="0.2">
      <c r="A1906" s="193"/>
      <c r="B1906" s="132"/>
      <c r="C1906" s="132"/>
      <c r="D1906" s="132"/>
      <c r="E1906" s="132"/>
      <c r="F1906" s="132"/>
      <c r="G1906" s="132"/>
      <c r="H1906" s="132"/>
      <c r="I1906" s="132"/>
      <c r="J1906" s="132"/>
      <c r="K1906" s="132"/>
      <c r="L1906" s="132"/>
      <c r="M1906" s="132"/>
      <c r="N1906" s="132"/>
    </row>
    <row r="1907" spans="1:14" ht="13.15" customHeight="1" x14ac:dyDescent="0.2">
      <c r="A1907" s="193"/>
      <c r="B1907" s="132"/>
      <c r="C1907" s="132"/>
      <c r="D1907" s="132"/>
      <c r="E1907" s="132"/>
      <c r="F1907" s="132"/>
      <c r="G1907" s="132"/>
      <c r="H1907" s="132"/>
      <c r="I1907" s="132"/>
      <c r="J1907" s="132"/>
      <c r="K1907" s="132"/>
      <c r="L1907" s="132"/>
      <c r="M1907" s="132"/>
      <c r="N1907" s="132"/>
    </row>
    <row r="1908" spans="1:14" ht="13.15" customHeight="1" x14ac:dyDescent="0.2">
      <c r="A1908" s="193"/>
      <c r="B1908" s="132"/>
      <c r="C1908" s="132"/>
      <c r="D1908" s="132"/>
      <c r="E1908" s="132"/>
      <c r="F1908" s="132"/>
      <c r="G1908" s="132"/>
      <c r="H1908" s="132"/>
      <c r="I1908" s="132"/>
      <c r="J1908" s="132"/>
      <c r="K1908" s="132"/>
      <c r="L1908" s="132"/>
      <c r="M1908" s="132"/>
      <c r="N1908" s="132"/>
    </row>
    <row r="1909" spans="1:14" ht="13.15" customHeight="1" x14ac:dyDescent="0.2">
      <c r="A1909" s="193"/>
      <c r="B1909" s="132"/>
      <c r="C1909" s="132"/>
      <c r="D1909" s="132"/>
      <c r="E1909" s="132"/>
      <c r="F1909" s="132"/>
      <c r="G1909" s="132"/>
      <c r="H1909" s="132"/>
      <c r="I1909" s="132"/>
      <c r="J1909" s="132"/>
      <c r="K1909" s="132"/>
      <c r="L1909" s="132"/>
      <c r="M1909" s="132"/>
      <c r="N1909" s="132"/>
    </row>
    <row r="1910" spans="1:14" ht="13.15" customHeight="1" x14ac:dyDescent="0.2">
      <c r="A1910" s="193"/>
      <c r="B1910" s="132"/>
      <c r="C1910" s="132"/>
      <c r="D1910" s="132"/>
      <c r="E1910" s="132"/>
      <c r="F1910" s="132"/>
      <c r="G1910" s="132"/>
      <c r="H1910" s="132"/>
      <c r="I1910" s="132"/>
      <c r="J1910" s="132"/>
      <c r="K1910" s="132"/>
      <c r="L1910" s="132"/>
      <c r="M1910" s="132"/>
      <c r="N1910" s="132"/>
    </row>
    <row r="1911" spans="1:14" ht="13.15" customHeight="1" x14ac:dyDescent="0.2">
      <c r="A1911" s="193"/>
      <c r="B1911" s="132"/>
      <c r="C1911" s="132"/>
      <c r="D1911" s="132"/>
      <c r="E1911" s="132"/>
      <c r="F1911" s="132"/>
      <c r="G1911" s="132"/>
      <c r="H1911" s="132"/>
      <c r="I1911" s="132"/>
      <c r="J1911" s="132"/>
      <c r="K1911" s="132"/>
      <c r="L1911" s="132"/>
      <c r="M1911" s="132"/>
      <c r="N1911" s="132"/>
    </row>
    <row r="1912" spans="1:14" ht="13.15" customHeight="1" x14ac:dyDescent="0.2">
      <c r="A1912" s="193"/>
      <c r="B1912" s="132"/>
      <c r="C1912" s="132"/>
      <c r="D1912" s="132"/>
      <c r="E1912" s="132"/>
      <c r="F1912" s="132"/>
      <c r="G1912" s="132"/>
      <c r="H1912" s="132"/>
      <c r="I1912" s="132"/>
      <c r="J1912" s="132"/>
      <c r="K1912" s="132"/>
      <c r="L1912" s="132"/>
      <c r="M1912" s="132"/>
      <c r="N1912" s="132"/>
    </row>
    <row r="1913" spans="1:14" ht="13.15" customHeight="1" x14ac:dyDescent="0.2">
      <c r="A1913" s="193"/>
      <c r="B1913" s="132"/>
      <c r="C1913" s="132"/>
      <c r="D1913" s="132"/>
      <c r="E1913" s="132"/>
      <c r="F1913" s="132"/>
      <c r="G1913" s="132"/>
      <c r="H1913" s="132"/>
      <c r="I1913" s="132"/>
      <c r="J1913" s="132"/>
      <c r="K1913" s="132"/>
      <c r="L1913" s="132"/>
      <c r="M1913" s="132"/>
      <c r="N1913" s="132"/>
    </row>
    <row r="1914" spans="1:14" ht="13.15" customHeight="1" x14ac:dyDescent="0.2">
      <c r="A1914" s="193"/>
      <c r="B1914" s="132"/>
      <c r="C1914" s="132"/>
      <c r="D1914" s="132"/>
      <c r="E1914" s="132"/>
      <c r="F1914" s="132"/>
      <c r="G1914" s="132"/>
      <c r="H1914" s="132"/>
      <c r="I1914" s="132"/>
      <c r="J1914" s="132"/>
      <c r="K1914" s="132"/>
      <c r="L1914" s="132"/>
      <c r="M1914" s="132"/>
      <c r="N1914" s="132"/>
    </row>
    <row r="1915" spans="1:14" ht="13.15" customHeight="1" x14ac:dyDescent="0.2">
      <c r="A1915" s="193"/>
      <c r="B1915" s="132"/>
      <c r="C1915" s="132"/>
      <c r="D1915" s="132"/>
      <c r="E1915" s="132"/>
      <c r="F1915" s="132"/>
      <c r="G1915" s="132"/>
      <c r="H1915" s="132"/>
      <c r="I1915" s="132"/>
      <c r="J1915" s="132"/>
      <c r="K1915" s="132"/>
      <c r="L1915" s="132"/>
      <c r="M1915" s="132"/>
      <c r="N1915" s="132"/>
    </row>
    <row r="1916" spans="1:14" ht="13.15" customHeight="1" x14ac:dyDescent="0.2">
      <c r="A1916" s="193"/>
      <c r="B1916" s="132"/>
      <c r="C1916" s="132"/>
      <c r="D1916" s="132"/>
      <c r="E1916" s="132"/>
      <c r="F1916" s="132"/>
      <c r="G1916" s="132"/>
      <c r="H1916" s="132"/>
      <c r="I1916" s="132"/>
      <c r="J1916" s="132"/>
      <c r="K1916" s="132"/>
      <c r="L1916" s="132"/>
      <c r="M1916" s="132"/>
      <c r="N1916" s="132"/>
    </row>
    <row r="1917" spans="1:14" ht="13.15" customHeight="1" x14ac:dyDescent="0.2">
      <c r="A1917" s="193"/>
      <c r="B1917" s="132"/>
      <c r="C1917" s="132"/>
      <c r="D1917" s="132"/>
      <c r="E1917" s="132"/>
      <c r="F1917" s="132"/>
      <c r="G1917" s="132"/>
      <c r="H1917" s="132"/>
      <c r="I1917" s="132"/>
      <c r="J1917" s="132"/>
      <c r="K1917" s="132"/>
      <c r="L1917" s="132"/>
      <c r="M1917" s="132"/>
      <c r="N1917" s="132"/>
    </row>
    <row r="1918" spans="1:14" ht="13.15" customHeight="1" x14ac:dyDescent="0.2">
      <c r="A1918" s="193"/>
      <c r="B1918" s="132"/>
      <c r="C1918" s="132"/>
      <c r="D1918" s="132"/>
      <c r="E1918" s="132"/>
      <c r="F1918" s="132"/>
      <c r="G1918" s="132"/>
      <c r="H1918" s="132"/>
      <c r="I1918" s="132"/>
      <c r="J1918" s="132"/>
      <c r="K1918" s="132"/>
      <c r="L1918" s="132"/>
      <c r="M1918" s="132"/>
      <c r="N1918" s="132"/>
    </row>
    <row r="1919" spans="1:14" ht="13.15" customHeight="1" x14ac:dyDescent="0.2">
      <c r="A1919" s="193"/>
      <c r="B1919" s="132"/>
      <c r="C1919" s="132"/>
      <c r="D1919" s="132"/>
      <c r="E1919" s="132"/>
      <c r="F1919" s="132"/>
      <c r="G1919" s="132"/>
      <c r="H1919" s="132"/>
      <c r="I1919" s="132"/>
      <c r="J1919" s="132"/>
      <c r="K1919" s="132"/>
      <c r="L1919" s="132"/>
      <c r="M1919" s="132"/>
      <c r="N1919" s="132"/>
    </row>
    <row r="1920" spans="1:14" ht="13.15" customHeight="1" x14ac:dyDescent="0.2">
      <c r="A1920" s="193"/>
      <c r="B1920" s="132"/>
      <c r="C1920" s="132"/>
      <c r="D1920" s="132"/>
      <c r="E1920" s="132"/>
      <c r="F1920" s="132"/>
      <c r="G1920" s="132"/>
      <c r="H1920" s="132"/>
      <c r="I1920" s="132"/>
      <c r="J1920" s="132"/>
      <c r="K1920" s="132"/>
      <c r="L1920" s="132"/>
      <c r="M1920" s="132"/>
      <c r="N1920" s="132"/>
    </row>
    <row r="1921" spans="1:14" ht="13.15" customHeight="1" x14ac:dyDescent="0.2">
      <c r="A1921" s="193"/>
      <c r="B1921" s="132"/>
      <c r="C1921" s="132"/>
      <c r="D1921" s="132"/>
      <c r="E1921" s="132"/>
      <c r="F1921" s="132"/>
      <c r="G1921" s="132"/>
      <c r="H1921" s="132"/>
      <c r="I1921" s="132"/>
      <c r="J1921" s="132"/>
      <c r="K1921" s="132"/>
      <c r="L1921" s="132"/>
      <c r="M1921" s="132"/>
      <c r="N1921" s="132"/>
    </row>
    <row r="1922" spans="1:14" x14ac:dyDescent="0.2">
      <c r="A1922" s="193"/>
      <c r="B1922" s="132"/>
      <c r="C1922" s="132"/>
      <c r="D1922" s="132"/>
      <c r="E1922" s="132"/>
      <c r="F1922" s="132"/>
      <c r="G1922" s="132"/>
      <c r="H1922" s="132"/>
      <c r="I1922" s="132"/>
      <c r="J1922" s="132"/>
      <c r="K1922" s="132"/>
      <c r="L1922" s="132"/>
      <c r="M1922" s="132"/>
      <c r="N1922" s="132"/>
    </row>
    <row r="1923" spans="1:14" ht="13.15" customHeight="1" x14ac:dyDescent="0.2">
      <c r="A1923" s="193"/>
      <c r="B1923" s="132"/>
      <c r="C1923" s="132"/>
      <c r="D1923" s="132"/>
      <c r="E1923" s="132"/>
      <c r="F1923" s="132"/>
      <c r="G1923" s="132"/>
      <c r="H1923" s="132"/>
      <c r="I1923" s="132"/>
      <c r="J1923" s="132"/>
      <c r="K1923" s="132"/>
      <c r="L1923" s="132"/>
      <c r="M1923" s="132"/>
      <c r="N1923" s="132"/>
    </row>
    <row r="1924" spans="1:14" ht="13.15" customHeight="1" x14ac:dyDescent="0.2">
      <c r="A1924" s="193"/>
      <c r="B1924" s="132"/>
      <c r="C1924" s="132"/>
      <c r="D1924" s="132"/>
      <c r="E1924" s="132"/>
      <c r="F1924" s="132"/>
      <c r="G1924" s="132"/>
      <c r="H1924" s="132"/>
      <c r="I1924" s="132"/>
      <c r="J1924" s="132"/>
      <c r="K1924" s="132"/>
      <c r="L1924" s="132"/>
      <c r="M1924" s="132"/>
      <c r="N1924" s="132"/>
    </row>
    <row r="1925" spans="1:14" ht="13.15" customHeight="1" x14ac:dyDescent="0.2">
      <c r="A1925" s="193"/>
      <c r="B1925" s="132"/>
      <c r="C1925" s="132"/>
      <c r="D1925" s="132"/>
      <c r="E1925" s="132"/>
      <c r="F1925" s="132"/>
      <c r="G1925" s="132"/>
      <c r="H1925" s="132"/>
      <c r="I1925" s="132"/>
      <c r="J1925" s="132"/>
      <c r="K1925" s="132"/>
      <c r="L1925" s="132"/>
      <c r="M1925" s="132"/>
      <c r="N1925" s="132"/>
    </row>
    <row r="1926" spans="1:14" ht="13.15" customHeight="1" x14ac:dyDescent="0.2">
      <c r="A1926" s="193"/>
      <c r="B1926" s="132"/>
      <c r="C1926" s="132"/>
      <c r="D1926" s="132"/>
      <c r="E1926" s="132"/>
      <c r="F1926" s="132"/>
      <c r="G1926" s="132"/>
      <c r="H1926" s="132"/>
      <c r="I1926" s="132"/>
      <c r="J1926" s="132"/>
      <c r="K1926" s="132"/>
      <c r="L1926" s="132"/>
      <c r="M1926" s="132"/>
      <c r="N1926" s="132"/>
    </row>
    <row r="1927" spans="1:14" ht="13.15" customHeight="1" x14ac:dyDescent="0.2">
      <c r="A1927" s="193"/>
      <c r="B1927" s="132"/>
      <c r="C1927" s="132"/>
      <c r="D1927" s="132"/>
      <c r="E1927" s="132"/>
      <c r="F1927" s="132"/>
      <c r="G1927" s="132"/>
      <c r="H1927" s="132"/>
      <c r="I1927" s="132"/>
      <c r="J1927" s="132"/>
      <c r="K1927" s="132"/>
      <c r="L1927" s="132"/>
      <c r="M1927" s="132"/>
      <c r="N1927" s="132"/>
    </row>
    <row r="1928" spans="1:14" x14ac:dyDescent="0.2">
      <c r="A1928" s="193"/>
      <c r="B1928" s="132"/>
      <c r="C1928" s="132"/>
      <c r="D1928" s="132"/>
      <c r="E1928" s="132"/>
      <c r="F1928" s="132"/>
      <c r="G1928" s="132"/>
      <c r="H1928" s="132"/>
      <c r="I1928" s="132"/>
      <c r="J1928" s="132"/>
      <c r="K1928" s="132"/>
      <c r="L1928" s="132"/>
      <c r="M1928" s="132"/>
      <c r="N1928" s="132"/>
    </row>
    <row r="1929" spans="1:14" x14ac:dyDescent="0.2">
      <c r="A1929" s="193"/>
      <c r="B1929" s="132"/>
      <c r="C1929" s="132"/>
      <c r="D1929" s="132"/>
      <c r="E1929" s="132"/>
      <c r="F1929" s="132"/>
      <c r="G1929" s="132"/>
      <c r="H1929" s="132"/>
      <c r="I1929" s="132"/>
      <c r="J1929" s="132"/>
      <c r="K1929" s="132"/>
      <c r="L1929" s="132"/>
      <c r="M1929" s="132"/>
      <c r="N1929" s="132"/>
    </row>
    <row r="1930" spans="1:14" ht="13.15" customHeight="1" x14ac:dyDescent="0.2">
      <c r="A1930" s="193"/>
      <c r="B1930" s="132"/>
      <c r="C1930" s="132"/>
      <c r="D1930" s="132"/>
      <c r="E1930" s="132"/>
      <c r="F1930" s="132"/>
      <c r="G1930" s="132"/>
      <c r="H1930" s="132"/>
      <c r="I1930" s="132"/>
      <c r="J1930" s="132"/>
      <c r="K1930" s="132"/>
      <c r="L1930" s="132"/>
      <c r="M1930" s="132"/>
      <c r="N1930" s="132"/>
    </row>
    <row r="1931" spans="1:14" ht="13.15" customHeight="1" x14ac:dyDescent="0.2">
      <c r="A1931" s="193"/>
      <c r="B1931" s="132"/>
      <c r="C1931" s="132"/>
      <c r="D1931" s="132"/>
      <c r="E1931" s="132"/>
      <c r="F1931" s="132"/>
      <c r="G1931" s="132"/>
      <c r="H1931" s="132"/>
      <c r="I1931" s="132"/>
      <c r="J1931" s="132"/>
      <c r="K1931" s="132"/>
      <c r="L1931" s="132"/>
      <c r="M1931" s="132"/>
      <c r="N1931" s="132"/>
    </row>
    <row r="1932" spans="1:14" ht="13.15" customHeight="1" x14ac:dyDescent="0.2">
      <c r="A1932" s="193"/>
      <c r="B1932" s="132"/>
      <c r="C1932" s="132"/>
      <c r="D1932" s="132"/>
      <c r="E1932" s="132"/>
      <c r="F1932" s="132"/>
      <c r="G1932" s="132"/>
      <c r="H1932" s="132"/>
      <c r="I1932" s="132"/>
      <c r="J1932" s="132"/>
      <c r="K1932" s="132"/>
      <c r="L1932" s="132"/>
      <c r="M1932" s="132"/>
      <c r="N1932" s="132"/>
    </row>
    <row r="1933" spans="1:14" ht="13.15" customHeight="1" x14ac:dyDescent="0.2">
      <c r="A1933" s="193"/>
      <c r="B1933" s="132"/>
      <c r="C1933" s="132"/>
      <c r="D1933" s="132"/>
      <c r="E1933" s="132"/>
      <c r="F1933" s="132"/>
      <c r="G1933" s="132"/>
      <c r="H1933" s="132"/>
      <c r="I1933" s="132"/>
      <c r="J1933" s="132"/>
      <c r="K1933" s="132"/>
      <c r="L1933" s="132"/>
      <c r="M1933" s="132"/>
      <c r="N1933" s="132"/>
    </row>
    <row r="1934" spans="1:14" ht="13.15" customHeight="1" x14ac:dyDescent="0.2">
      <c r="A1934" s="193"/>
      <c r="B1934" s="132"/>
      <c r="C1934" s="132"/>
      <c r="D1934" s="132"/>
      <c r="E1934" s="132"/>
      <c r="F1934" s="132"/>
      <c r="G1934" s="132"/>
      <c r="H1934" s="132"/>
      <c r="I1934" s="132"/>
      <c r="J1934" s="132"/>
      <c r="K1934" s="132"/>
      <c r="L1934" s="132"/>
      <c r="M1934" s="132"/>
      <c r="N1934" s="132"/>
    </row>
    <row r="1935" spans="1:14" ht="13.15" customHeight="1" x14ac:dyDescent="0.2">
      <c r="A1935" s="193"/>
      <c r="B1935" s="132"/>
      <c r="C1935" s="132"/>
      <c r="D1935" s="132"/>
      <c r="E1935" s="132"/>
      <c r="F1935" s="132"/>
      <c r="G1935" s="132"/>
      <c r="H1935" s="132"/>
      <c r="I1935" s="132"/>
      <c r="J1935" s="132"/>
      <c r="K1935" s="132"/>
      <c r="L1935" s="132"/>
      <c r="M1935" s="132"/>
      <c r="N1935" s="132"/>
    </row>
    <row r="1936" spans="1:14" ht="13.15" customHeight="1" x14ac:dyDescent="0.2">
      <c r="A1936" s="193"/>
      <c r="B1936" s="132"/>
      <c r="C1936" s="132"/>
      <c r="D1936" s="132"/>
      <c r="E1936" s="132"/>
      <c r="F1936" s="132"/>
      <c r="G1936" s="132"/>
      <c r="H1936" s="132"/>
      <c r="I1936" s="132"/>
      <c r="J1936" s="132"/>
      <c r="K1936" s="132"/>
      <c r="L1936" s="132"/>
      <c r="M1936" s="132"/>
      <c r="N1936" s="132"/>
    </row>
    <row r="1937" spans="1:14" ht="13.15" customHeight="1" x14ac:dyDescent="0.2">
      <c r="A1937" s="193"/>
      <c r="B1937" s="132"/>
      <c r="C1937" s="132"/>
      <c r="D1937" s="132"/>
      <c r="E1937" s="132"/>
      <c r="F1937" s="132"/>
      <c r="G1937" s="132"/>
      <c r="H1937" s="132"/>
      <c r="I1937" s="132"/>
      <c r="J1937" s="132"/>
      <c r="K1937" s="132"/>
      <c r="L1937" s="132"/>
      <c r="M1937" s="132"/>
      <c r="N1937" s="132"/>
    </row>
    <row r="1938" spans="1:14" ht="13.15" customHeight="1" x14ac:dyDescent="0.2">
      <c r="A1938" s="193"/>
      <c r="B1938" s="132"/>
      <c r="C1938" s="132"/>
      <c r="D1938" s="132"/>
      <c r="E1938" s="132"/>
      <c r="F1938" s="132"/>
      <c r="G1938" s="132"/>
      <c r="H1938" s="132"/>
      <c r="I1938" s="132"/>
      <c r="J1938" s="132"/>
      <c r="K1938" s="132"/>
      <c r="L1938" s="132"/>
      <c r="M1938" s="132"/>
      <c r="N1938" s="132"/>
    </row>
    <row r="1939" spans="1:14" ht="13.15" customHeight="1" x14ac:dyDescent="0.2">
      <c r="A1939" s="193"/>
      <c r="B1939" s="132"/>
      <c r="C1939" s="132"/>
      <c r="D1939" s="132"/>
      <c r="E1939" s="132"/>
      <c r="F1939" s="132"/>
      <c r="G1939" s="132"/>
      <c r="H1939" s="132"/>
      <c r="I1939" s="132"/>
      <c r="J1939" s="132"/>
      <c r="K1939" s="132"/>
      <c r="L1939" s="132"/>
      <c r="M1939" s="132"/>
      <c r="N1939" s="132"/>
    </row>
    <row r="1940" spans="1:14" ht="13.15" customHeight="1" x14ac:dyDescent="0.2">
      <c r="A1940" s="193"/>
      <c r="B1940" s="132"/>
      <c r="C1940" s="132"/>
      <c r="D1940" s="132"/>
      <c r="E1940" s="132"/>
      <c r="F1940" s="132"/>
      <c r="G1940" s="132"/>
      <c r="H1940" s="132"/>
      <c r="I1940" s="132"/>
      <c r="J1940" s="132"/>
      <c r="K1940" s="132"/>
      <c r="L1940" s="132"/>
      <c r="M1940" s="132"/>
      <c r="N1940" s="132"/>
    </row>
    <row r="1941" spans="1:14" ht="13.15" customHeight="1" x14ac:dyDescent="0.2">
      <c r="A1941" s="193"/>
      <c r="B1941" s="132"/>
      <c r="C1941" s="132"/>
      <c r="D1941" s="132"/>
      <c r="E1941" s="132"/>
      <c r="F1941" s="132"/>
      <c r="G1941" s="132"/>
      <c r="H1941" s="132"/>
      <c r="I1941" s="132"/>
      <c r="J1941" s="132"/>
      <c r="K1941" s="132"/>
      <c r="L1941" s="132"/>
      <c r="M1941" s="132"/>
      <c r="N1941" s="132"/>
    </row>
    <row r="1942" spans="1:14" ht="13.15" customHeight="1" x14ac:dyDescent="0.2">
      <c r="A1942" s="193"/>
      <c r="B1942" s="132"/>
      <c r="C1942" s="132"/>
      <c r="D1942" s="132"/>
      <c r="E1942" s="132"/>
      <c r="F1942" s="132"/>
      <c r="G1942" s="132"/>
      <c r="H1942" s="132"/>
      <c r="I1942" s="132"/>
      <c r="J1942" s="132"/>
      <c r="K1942" s="132"/>
      <c r="L1942" s="132"/>
      <c r="M1942" s="132"/>
      <c r="N1942" s="132"/>
    </row>
    <row r="1943" spans="1:14" ht="13.15" customHeight="1" x14ac:dyDescent="0.2">
      <c r="A1943" s="193"/>
      <c r="B1943" s="132"/>
      <c r="C1943" s="132"/>
      <c r="D1943" s="132"/>
      <c r="E1943" s="132"/>
      <c r="F1943" s="132"/>
      <c r="G1943" s="132"/>
      <c r="H1943" s="132"/>
      <c r="I1943" s="132"/>
      <c r="J1943" s="132"/>
      <c r="K1943" s="132"/>
      <c r="L1943" s="132"/>
      <c r="M1943" s="132"/>
      <c r="N1943" s="132"/>
    </row>
    <row r="1944" spans="1:14" ht="13.15" customHeight="1" x14ac:dyDescent="0.2">
      <c r="A1944" s="193"/>
      <c r="B1944" s="132"/>
      <c r="C1944" s="132"/>
      <c r="D1944" s="132"/>
      <c r="E1944" s="132"/>
      <c r="F1944" s="132"/>
      <c r="G1944" s="132"/>
      <c r="H1944" s="132"/>
      <c r="I1944" s="132"/>
      <c r="J1944" s="132"/>
      <c r="K1944" s="132"/>
      <c r="L1944" s="132"/>
      <c r="M1944" s="132"/>
      <c r="N1944" s="132"/>
    </row>
    <row r="1945" spans="1:14" ht="13.15" customHeight="1" x14ac:dyDescent="0.2">
      <c r="A1945" s="193"/>
      <c r="B1945" s="132"/>
      <c r="C1945" s="132"/>
      <c r="D1945" s="132"/>
      <c r="E1945" s="132"/>
      <c r="F1945" s="132"/>
      <c r="G1945" s="132"/>
      <c r="H1945" s="132"/>
      <c r="I1945" s="132"/>
      <c r="J1945" s="132"/>
      <c r="K1945" s="132"/>
      <c r="L1945" s="132"/>
      <c r="M1945" s="132"/>
      <c r="N1945" s="132"/>
    </row>
    <row r="1946" spans="1:14" ht="13.15" customHeight="1" x14ac:dyDescent="0.2">
      <c r="A1946" s="193"/>
      <c r="B1946" s="132"/>
      <c r="C1946" s="132"/>
      <c r="D1946" s="132"/>
      <c r="E1946" s="132"/>
      <c r="F1946" s="132"/>
      <c r="G1946" s="132"/>
      <c r="H1946" s="132"/>
      <c r="I1946" s="132"/>
      <c r="J1946" s="132"/>
      <c r="K1946" s="132"/>
      <c r="L1946" s="132"/>
      <c r="M1946" s="132"/>
      <c r="N1946" s="132"/>
    </row>
    <row r="1947" spans="1:14" ht="13.15" customHeight="1" x14ac:dyDescent="0.2">
      <c r="A1947" s="193"/>
      <c r="B1947" s="132"/>
      <c r="C1947" s="132"/>
      <c r="D1947" s="132"/>
      <c r="E1947" s="132"/>
      <c r="F1947" s="132"/>
      <c r="G1947" s="132"/>
      <c r="H1947" s="132"/>
      <c r="I1947" s="132"/>
      <c r="J1947" s="132"/>
      <c r="K1947" s="132"/>
      <c r="L1947" s="132"/>
      <c r="M1947" s="132"/>
      <c r="N1947" s="132"/>
    </row>
    <row r="1948" spans="1:14" ht="13.15" customHeight="1" x14ac:dyDescent="0.2">
      <c r="A1948" s="193"/>
      <c r="B1948" s="132"/>
      <c r="C1948" s="132"/>
      <c r="D1948" s="132"/>
      <c r="E1948" s="132"/>
      <c r="F1948" s="132"/>
      <c r="G1948" s="132"/>
      <c r="H1948" s="132"/>
      <c r="I1948" s="132"/>
      <c r="J1948" s="132"/>
      <c r="K1948" s="132"/>
      <c r="L1948" s="132"/>
      <c r="M1948" s="132"/>
      <c r="N1948" s="132"/>
    </row>
    <row r="1949" spans="1:14" ht="13.15" customHeight="1" x14ac:dyDescent="0.2">
      <c r="A1949" s="193"/>
      <c r="B1949" s="132"/>
      <c r="C1949" s="132"/>
      <c r="D1949" s="132"/>
      <c r="E1949" s="132"/>
      <c r="F1949" s="132"/>
      <c r="G1949" s="132"/>
      <c r="H1949" s="132"/>
      <c r="I1949" s="132"/>
      <c r="J1949" s="132"/>
      <c r="K1949" s="132"/>
      <c r="L1949" s="132"/>
      <c r="M1949" s="132"/>
      <c r="N1949" s="132"/>
    </row>
    <row r="1950" spans="1:14" ht="13.15" customHeight="1" x14ac:dyDescent="0.2">
      <c r="A1950" s="193"/>
      <c r="B1950" s="132"/>
      <c r="C1950" s="132"/>
      <c r="D1950" s="132"/>
      <c r="E1950" s="132"/>
      <c r="F1950" s="132"/>
      <c r="G1950" s="132"/>
      <c r="H1950" s="132"/>
      <c r="I1950" s="132"/>
      <c r="J1950" s="132"/>
      <c r="K1950" s="132"/>
      <c r="L1950" s="132"/>
      <c r="M1950" s="132"/>
      <c r="N1950" s="132"/>
    </row>
    <row r="1951" spans="1:14" ht="13.15" customHeight="1" x14ac:dyDescent="0.2">
      <c r="A1951" s="193"/>
      <c r="B1951" s="132"/>
      <c r="C1951" s="132"/>
      <c r="D1951" s="132"/>
      <c r="E1951" s="132"/>
      <c r="F1951" s="132"/>
      <c r="G1951" s="132"/>
      <c r="H1951" s="132"/>
      <c r="I1951" s="132"/>
      <c r="J1951" s="132"/>
      <c r="K1951" s="132"/>
      <c r="L1951" s="132"/>
      <c r="M1951" s="132"/>
      <c r="N1951" s="132"/>
    </row>
    <row r="1952" spans="1:14" ht="13.15" customHeight="1" x14ac:dyDescent="0.2">
      <c r="A1952" s="193"/>
      <c r="B1952" s="132"/>
      <c r="C1952" s="132"/>
      <c r="D1952" s="132"/>
      <c r="E1952" s="132"/>
      <c r="F1952" s="132"/>
      <c r="G1952" s="132"/>
      <c r="H1952" s="132"/>
      <c r="I1952" s="132"/>
      <c r="J1952" s="132"/>
      <c r="K1952" s="132"/>
      <c r="L1952" s="132"/>
      <c r="M1952" s="132"/>
      <c r="N1952" s="132"/>
    </row>
    <row r="1953" spans="1:14" ht="13.15" customHeight="1" x14ac:dyDescent="0.2">
      <c r="A1953" s="193"/>
      <c r="B1953" s="132"/>
      <c r="C1953" s="132"/>
      <c r="D1953" s="132"/>
      <c r="E1953" s="132"/>
      <c r="F1953" s="132"/>
      <c r="G1953" s="132"/>
      <c r="H1953" s="132"/>
      <c r="I1953" s="132"/>
      <c r="J1953" s="132"/>
      <c r="K1953" s="132"/>
      <c r="L1953" s="132"/>
      <c r="M1953" s="132"/>
      <c r="N1953" s="132"/>
    </row>
    <row r="1954" spans="1:14" ht="13.15" customHeight="1" x14ac:dyDescent="0.2">
      <c r="A1954" s="193"/>
      <c r="B1954" s="132"/>
      <c r="C1954" s="132"/>
      <c r="D1954" s="132"/>
      <c r="E1954" s="132"/>
      <c r="F1954" s="132"/>
      <c r="G1954" s="132"/>
      <c r="H1954" s="132"/>
      <c r="I1954" s="132"/>
      <c r="J1954" s="132"/>
      <c r="K1954" s="132"/>
      <c r="L1954" s="132"/>
      <c r="M1954" s="132"/>
      <c r="N1954" s="132"/>
    </row>
    <row r="1955" spans="1:14" ht="13.15" customHeight="1" x14ac:dyDescent="0.2">
      <c r="A1955" s="193"/>
      <c r="B1955" s="132"/>
      <c r="C1955" s="132"/>
      <c r="D1955" s="132"/>
      <c r="E1955" s="132"/>
      <c r="F1955" s="132"/>
      <c r="G1955" s="132"/>
      <c r="H1955" s="132"/>
      <c r="I1955" s="132"/>
      <c r="J1955" s="132"/>
      <c r="K1955" s="132"/>
      <c r="L1955" s="132"/>
      <c r="M1955" s="132"/>
      <c r="N1955" s="132"/>
    </row>
    <row r="1956" spans="1:14" ht="13.15" customHeight="1" x14ac:dyDescent="0.2">
      <c r="A1956" s="193"/>
      <c r="B1956" s="132"/>
      <c r="C1956" s="132"/>
      <c r="D1956" s="132"/>
      <c r="E1956" s="132"/>
      <c r="F1956" s="132"/>
      <c r="G1956" s="132"/>
      <c r="H1956" s="132"/>
      <c r="I1956" s="132"/>
      <c r="J1956" s="132"/>
      <c r="K1956" s="132"/>
      <c r="L1956" s="132"/>
      <c r="M1956" s="132"/>
      <c r="N1956" s="132"/>
    </row>
    <row r="1957" spans="1:14" ht="13.15" customHeight="1" x14ac:dyDescent="0.2">
      <c r="A1957" s="193"/>
      <c r="B1957" s="132"/>
      <c r="C1957" s="132"/>
      <c r="D1957" s="132"/>
      <c r="E1957" s="132"/>
      <c r="F1957" s="132"/>
      <c r="G1957" s="132"/>
      <c r="H1957" s="132"/>
      <c r="I1957" s="132"/>
      <c r="J1957" s="132"/>
      <c r="K1957" s="132"/>
      <c r="L1957" s="132"/>
      <c r="M1957" s="132"/>
      <c r="N1957" s="132"/>
    </row>
    <row r="1958" spans="1:14" ht="13.15" customHeight="1" x14ac:dyDescent="0.2">
      <c r="A1958" s="193"/>
      <c r="B1958" s="132"/>
      <c r="C1958" s="132"/>
      <c r="D1958" s="132"/>
      <c r="E1958" s="132"/>
      <c r="F1958" s="132"/>
      <c r="G1958" s="132"/>
      <c r="H1958" s="132"/>
      <c r="I1958" s="132"/>
      <c r="J1958" s="132"/>
      <c r="K1958" s="132"/>
      <c r="L1958" s="132"/>
      <c r="M1958" s="132"/>
      <c r="N1958" s="132"/>
    </row>
    <row r="1959" spans="1:14" ht="13.15" customHeight="1" x14ac:dyDescent="0.2">
      <c r="A1959" s="193"/>
      <c r="B1959" s="132"/>
      <c r="C1959" s="132"/>
      <c r="D1959" s="132"/>
      <c r="E1959" s="132"/>
      <c r="F1959" s="132"/>
      <c r="G1959" s="132"/>
      <c r="H1959" s="132"/>
      <c r="I1959" s="132"/>
      <c r="J1959" s="132"/>
      <c r="K1959" s="132"/>
      <c r="L1959" s="132"/>
      <c r="M1959" s="132"/>
      <c r="N1959" s="132"/>
    </row>
    <row r="1960" spans="1:14" ht="13.15" customHeight="1" x14ac:dyDescent="0.2">
      <c r="A1960" s="193"/>
      <c r="B1960" s="132"/>
      <c r="C1960" s="132"/>
      <c r="D1960" s="132"/>
      <c r="E1960" s="132"/>
      <c r="F1960" s="132"/>
      <c r="G1960" s="132"/>
      <c r="H1960" s="132"/>
      <c r="I1960" s="132"/>
      <c r="J1960" s="132"/>
      <c r="K1960" s="132"/>
      <c r="L1960" s="132"/>
      <c r="M1960" s="132"/>
      <c r="N1960" s="132"/>
    </row>
    <row r="1961" spans="1:14" ht="13.15" customHeight="1" x14ac:dyDescent="0.2">
      <c r="A1961" s="193"/>
      <c r="B1961" s="132"/>
      <c r="C1961" s="132"/>
      <c r="D1961" s="132"/>
      <c r="E1961" s="132"/>
      <c r="F1961" s="132"/>
      <c r="G1961" s="132"/>
      <c r="H1961" s="132"/>
      <c r="I1961" s="132"/>
      <c r="J1961" s="132"/>
      <c r="K1961" s="132"/>
      <c r="L1961" s="132"/>
      <c r="M1961" s="132"/>
      <c r="N1961" s="132"/>
    </row>
    <row r="1962" spans="1:14" ht="13.15" customHeight="1" x14ac:dyDescent="0.2">
      <c r="A1962" s="193"/>
      <c r="B1962" s="132"/>
      <c r="C1962" s="132"/>
      <c r="D1962" s="132"/>
      <c r="E1962" s="132"/>
      <c r="F1962" s="132"/>
      <c r="G1962" s="132"/>
      <c r="H1962" s="132"/>
      <c r="I1962" s="132"/>
      <c r="J1962" s="132"/>
      <c r="K1962" s="132"/>
      <c r="L1962" s="132"/>
      <c r="M1962" s="132"/>
      <c r="N1962" s="132"/>
    </row>
    <row r="1963" spans="1:14" ht="13.15" customHeight="1" x14ac:dyDescent="0.2">
      <c r="A1963" s="193"/>
      <c r="B1963" s="132"/>
      <c r="C1963" s="132"/>
      <c r="D1963" s="132"/>
      <c r="E1963" s="132"/>
      <c r="F1963" s="132"/>
      <c r="G1963" s="132"/>
      <c r="H1963" s="132"/>
      <c r="I1963" s="132"/>
      <c r="J1963" s="132"/>
      <c r="K1963" s="132"/>
      <c r="L1963" s="132"/>
      <c r="M1963" s="132"/>
      <c r="N1963" s="132"/>
    </row>
    <row r="1964" spans="1:14" ht="13.15" customHeight="1" x14ac:dyDescent="0.2">
      <c r="A1964" s="193"/>
      <c r="B1964" s="132"/>
      <c r="C1964" s="132"/>
      <c r="D1964" s="132"/>
      <c r="E1964" s="132"/>
      <c r="F1964" s="132"/>
      <c r="G1964" s="132"/>
      <c r="H1964" s="132"/>
      <c r="I1964" s="132"/>
      <c r="J1964" s="132"/>
      <c r="K1964" s="132"/>
      <c r="L1964" s="132"/>
      <c r="M1964" s="132"/>
      <c r="N1964" s="132"/>
    </row>
    <row r="1965" spans="1:14" ht="13.15" customHeight="1" x14ac:dyDescent="0.2">
      <c r="A1965" s="193"/>
      <c r="B1965" s="132"/>
      <c r="C1965" s="132"/>
      <c r="D1965" s="132"/>
      <c r="E1965" s="132"/>
      <c r="F1965" s="132"/>
      <c r="G1965" s="132"/>
      <c r="H1965" s="132"/>
      <c r="I1965" s="132"/>
      <c r="J1965" s="132"/>
      <c r="K1965" s="132"/>
      <c r="L1965" s="132"/>
      <c r="M1965" s="132"/>
      <c r="N1965" s="132"/>
    </row>
    <row r="1966" spans="1:14" ht="13.15" customHeight="1" x14ac:dyDescent="0.2">
      <c r="A1966" s="193"/>
      <c r="B1966" s="132"/>
      <c r="C1966" s="132"/>
      <c r="D1966" s="132"/>
      <c r="E1966" s="132"/>
      <c r="F1966" s="132"/>
      <c r="G1966" s="132"/>
      <c r="H1966" s="132"/>
      <c r="I1966" s="132"/>
      <c r="J1966" s="132"/>
      <c r="K1966" s="132"/>
      <c r="L1966" s="132"/>
      <c r="M1966" s="132"/>
      <c r="N1966" s="132"/>
    </row>
    <row r="1967" spans="1:14" ht="13.15" customHeight="1" x14ac:dyDescent="0.2">
      <c r="A1967" s="193"/>
      <c r="B1967" s="132"/>
      <c r="C1967" s="132"/>
      <c r="D1967" s="132"/>
      <c r="E1967" s="132"/>
      <c r="F1967" s="132"/>
      <c r="G1967" s="132"/>
      <c r="H1967" s="132"/>
      <c r="I1967" s="132"/>
      <c r="J1967" s="132"/>
      <c r="K1967" s="132"/>
      <c r="L1967" s="132"/>
      <c r="M1967" s="132"/>
      <c r="N1967" s="132"/>
    </row>
    <row r="1968" spans="1:14" ht="13.15" customHeight="1" x14ac:dyDescent="0.2">
      <c r="A1968" s="193"/>
      <c r="B1968" s="132"/>
      <c r="C1968" s="132"/>
      <c r="D1968" s="132"/>
      <c r="E1968" s="132"/>
      <c r="F1968" s="132"/>
      <c r="G1968" s="132"/>
      <c r="H1968" s="132"/>
      <c r="I1968" s="132"/>
      <c r="J1968" s="132"/>
      <c r="K1968" s="132"/>
      <c r="L1968" s="132"/>
      <c r="M1968" s="132"/>
      <c r="N1968" s="132"/>
    </row>
    <row r="1969" spans="1:14" ht="13.15" customHeight="1" x14ac:dyDescent="0.2">
      <c r="A1969" s="193"/>
      <c r="B1969" s="132"/>
      <c r="C1969" s="132"/>
      <c r="D1969" s="132"/>
      <c r="E1969" s="132"/>
      <c r="F1969" s="132"/>
      <c r="G1969" s="132"/>
      <c r="H1969" s="132"/>
      <c r="I1969" s="132"/>
      <c r="J1969" s="132"/>
      <c r="K1969" s="132"/>
      <c r="L1969" s="132"/>
      <c r="M1969" s="132"/>
      <c r="N1969" s="132"/>
    </row>
    <row r="1970" spans="1:14" ht="13.15" customHeight="1" x14ac:dyDescent="0.2">
      <c r="A1970" s="193"/>
      <c r="B1970" s="132"/>
      <c r="C1970" s="132"/>
      <c r="D1970" s="132"/>
      <c r="E1970" s="132"/>
      <c r="F1970" s="132"/>
      <c r="G1970" s="132"/>
      <c r="H1970" s="132"/>
      <c r="I1970" s="132"/>
      <c r="J1970" s="132"/>
      <c r="K1970" s="132"/>
      <c r="L1970" s="132"/>
      <c r="M1970" s="132"/>
      <c r="N1970" s="132"/>
    </row>
    <row r="1971" spans="1:14" ht="13.15" customHeight="1" x14ac:dyDescent="0.2">
      <c r="A1971" s="193"/>
      <c r="B1971" s="132"/>
      <c r="C1971" s="132"/>
      <c r="D1971" s="132"/>
      <c r="E1971" s="132"/>
      <c r="F1971" s="132"/>
      <c r="G1971" s="132"/>
      <c r="H1971" s="132"/>
      <c r="I1971" s="132"/>
      <c r="J1971" s="132"/>
      <c r="K1971" s="132"/>
      <c r="L1971" s="132"/>
      <c r="M1971" s="132"/>
      <c r="N1971" s="132"/>
    </row>
    <row r="1972" spans="1:14" ht="13.15" customHeight="1" x14ac:dyDescent="0.2">
      <c r="A1972" s="193"/>
      <c r="B1972" s="132"/>
      <c r="C1972" s="132"/>
      <c r="D1972" s="132"/>
      <c r="E1972" s="132"/>
      <c r="F1972" s="132"/>
      <c r="G1972" s="132"/>
      <c r="H1972" s="132"/>
      <c r="I1972" s="132"/>
      <c r="J1972" s="132"/>
      <c r="K1972" s="132"/>
      <c r="L1972" s="132"/>
      <c r="M1972" s="132"/>
      <c r="N1972" s="132"/>
    </row>
    <row r="1973" spans="1:14" ht="13.15" customHeight="1" x14ac:dyDescent="0.2">
      <c r="A1973" s="193"/>
      <c r="B1973" s="132"/>
      <c r="C1973" s="132"/>
      <c r="D1973" s="132"/>
      <c r="E1973" s="132"/>
      <c r="F1973" s="132"/>
      <c r="G1973" s="132"/>
      <c r="H1973" s="132"/>
      <c r="I1973" s="132"/>
      <c r="J1973" s="132"/>
      <c r="K1973" s="132"/>
      <c r="L1973" s="132"/>
      <c r="M1973" s="132"/>
      <c r="N1973" s="132"/>
    </row>
    <row r="1974" spans="1:14" ht="13.15" customHeight="1" x14ac:dyDescent="0.2">
      <c r="A1974" s="193"/>
      <c r="B1974" s="132"/>
      <c r="C1974" s="132"/>
      <c r="D1974" s="132"/>
      <c r="E1974" s="132"/>
      <c r="F1974" s="132"/>
      <c r="G1974" s="132"/>
      <c r="H1974" s="132"/>
      <c r="I1974" s="132"/>
      <c r="J1974" s="132"/>
      <c r="K1974" s="132"/>
      <c r="L1974" s="132"/>
      <c r="M1974" s="132"/>
      <c r="N1974" s="132"/>
    </row>
    <row r="1975" spans="1:14" ht="13.15" customHeight="1" x14ac:dyDescent="0.2">
      <c r="A1975" s="193"/>
      <c r="B1975" s="132"/>
      <c r="C1975" s="132"/>
      <c r="D1975" s="132"/>
      <c r="E1975" s="132"/>
      <c r="F1975" s="132"/>
      <c r="G1975" s="132"/>
      <c r="H1975" s="132"/>
      <c r="I1975" s="132"/>
      <c r="J1975" s="132"/>
      <c r="K1975" s="132"/>
      <c r="L1975" s="132"/>
      <c r="M1975" s="132"/>
      <c r="N1975" s="132"/>
    </row>
    <row r="1976" spans="1:14" ht="13.15" customHeight="1" x14ac:dyDescent="0.2">
      <c r="A1976" s="193"/>
      <c r="B1976" s="132"/>
      <c r="C1976" s="132"/>
      <c r="D1976" s="132"/>
      <c r="E1976" s="132"/>
      <c r="F1976" s="132"/>
      <c r="G1976" s="132"/>
      <c r="H1976" s="132"/>
      <c r="I1976" s="132"/>
      <c r="J1976" s="132"/>
      <c r="K1976" s="132"/>
      <c r="L1976" s="132"/>
      <c r="M1976" s="132"/>
      <c r="N1976" s="132"/>
    </row>
    <row r="1977" spans="1:14" ht="13.15" customHeight="1" x14ac:dyDescent="0.2">
      <c r="A1977" s="193"/>
      <c r="B1977" s="132"/>
      <c r="C1977" s="132"/>
      <c r="D1977" s="132"/>
      <c r="E1977" s="132"/>
      <c r="F1977" s="132"/>
      <c r="G1977" s="132"/>
      <c r="H1977" s="132"/>
      <c r="I1977" s="132"/>
      <c r="J1977" s="132"/>
      <c r="K1977" s="132"/>
      <c r="L1977" s="132"/>
      <c r="M1977" s="132"/>
      <c r="N1977" s="132"/>
    </row>
    <row r="1978" spans="1:14" ht="13.15" customHeight="1" x14ac:dyDescent="0.2">
      <c r="A1978" s="193"/>
      <c r="B1978" s="132"/>
      <c r="C1978" s="132"/>
      <c r="D1978" s="132"/>
      <c r="E1978" s="132"/>
      <c r="F1978" s="132"/>
      <c r="G1978" s="132"/>
      <c r="H1978" s="132"/>
      <c r="I1978" s="132"/>
      <c r="J1978" s="132"/>
      <c r="K1978" s="132"/>
      <c r="L1978" s="132"/>
      <c r="M1978" s="132"/>
      <c r="N1978" s="132"/>
    </row>
    <row r="1979" spans="1:14" ht="13.15" customHeight="1" x14ac:dyDescent="0.2">
      <c r="A1979" s="193"/>
      <c r="B1979" s="132"/>
      <c r="C1979" s="132"/>
      <c r="D1979" s="132"/>
      <c r="E1979" s="132"/>
      <c r="F1979" s="132"/>
      <c r="G1979" s="132"/>
      <c r="H1979" s="132"/>
      <c r="I1979" s="132"/>
      <c r="J1979" s="132"/>
      <c r="K1979" s="132"/>
      <c r="L1979" s="132"/>
      <c r="M1979" s="132"/>
      <c r="N1979" s="132"/>
    </row>
    <row r="1980" spans="1:14" ht="13.15" customHeight="1" x14ac:dyDescent="0.2">
      <c r="A1980" s="193"/>
      <c r="B1980" s="132"/>
      <c r="C1980" s="132"/>
      <c r="D1980" s="132"/>
      <c r="E1980" s="132"/>
      <c r="F1980" s="132"/>
      <c r="G1980" s="132"/>
      <c r="H1980" s="132"/>
      <c r="I1980" s="132"/>
      <c r="J1980" s="132"/>
      <c r="K1980" s="132"/>
      <c r="L1980" s="132"/>
      <c r="M1980" s="132"/>
      <c r="N1980" s="132"/>
    </row>
    <row r="1981" spans="1:14" ht="13.15" customHeight="1" x14ac:dyDescent="0.2">
      <c r="A1981" s="193"/>
      <c r="B1981" s="132"/>
      <c r="C1981" s="132"/>
      <c r="D1981" s="132"/>
      <c r="E1981" s="132"/>
      <c r="F1981" s="132"/>
      <c r="G1981" s="132"/>
      <c r="H1981" s="132"/>
      <c r="I1981" s="132"/>
      <c r="J1981" s="132"/>
      <c r="K1981" s="132"/>
      <c r="L1981" s="132"/>
      <c r="M1981" s="132"/>
      <c r="N1981" s="132"/>
    </row>
    <row r="1982" spans="1:14" ht="13.15" customHeight="1" x14ac:dyDescent="0.2">
      <c r="A1982" s="193"/>
      <c r="B1982" s="132"/>
      <c r="C1982" s="132"/>
      <c r="D1982" s="132"/>
      <c r="E1982" s="132"/>
      <c r="F1982" s="132"/>
      <c r="G1982" s="132"/>
      <c r="H1982" s="132"/>
      <c r="I1982" s="132"/>
      <c r="J1982" s="132"/>
      <c r="K1982" s="132"/>
      <c r="L1982" s="132"/>
      <c r="M1982" s="132"/>
      <c r="N1982" s="132"/>
    </row>
    <row r="1983" spans="1:14" ht="13.15" customHeight="1" x14ac:dyDescent="0.2">
      <c r="A1983" s="193"/>
      <c r="B1983" s="132"/>
      <c r="C1983" s="132"/>
      <c r="D1983" s="132"/>
      <c r="E1983" s="132"/>
      <c r="F1983" s="132"/>
      <c r="G1983" s="132"/>
      <c r="H1983" s="132"/>
      <c r="I1983" s="132"/>
      <c r="J1983" s="132"/>
      <c r="K1983" s="132"/>
      <c r="L1983" s="132"/>
      <c r="M1983" s="132"/>
      <c r="N1983" s="132"/>
    </row>
    <row r="1984" spans="1:14" ht="13.15" customHeight="1" x14ac:dyDescent="0.2">
      <c r="A1984" s="193"/>
      <c r="B1984" s="132"/>
      <c r="C1984" s="132"/>
      <c r="D1984" s="132"/>
      <c r="E1984" s="132"/>
      <c r="F1984" s="132"/>
      <c r="G1984" s="132"/>
      <c r="H1984" s="132"/>
      <c r="I1984" s="132"/>
      <c r="J1984" s="132"/>
      <c r="K1984" s="132"/>
      <c r="L1984" s="132"/>
      <c r="M1984" s="132"/>
      <c r="N1984" s="132"/>
    </row>
    <row r="1985" spans="1:14" ht="13.15" customHeight="1" x14ac:dyDescent="0.2">
      <c r="A1985" s="193"/>
      <c r="B1985" s="132"/>
      <c r="C1985" s="132"/>
      <c r="D1985" s="132"/>
      <c r="E1985" s="132"/>
      <c r="F1985" s="132"/>
      <c r="G1985" s="132"/>
      <c r="H1985" s="132"/>
      <c r="I1985" s="132"/>
      <c r="J1985" s="132"/>
      <c r="K1985" s="132"/>
      <c r="L1985" s="132"/>
      <c r="M1985" s="132"/>
      <c r="N1985" s="132"/>
    </row>
    <row r="1986" spans="1:14" ht="13.15" customHeight="1" x14ac:dyDescent="0.2">
      <c r="A1986" s="193"/>
      <c r="B1986" s="132"/>
      <c r="C1986" s="132"/>
      <c r="D1986" s="132"/>
      <c r="E1986" s="132"/>
      <c r="F1986" s="132"/>
      <c r="G1986" s="132"/>
      <c r="H1986" s="132"/>
      <c r="I1986" s="132"/>
      <c r="J1986" s="132"/>
      <c r="K1986" s="132"/>
      <c r="L1986" s="132"/>
      <c r="M1986" s="132"/>
      <c r="N1986" s="132"/>
    </row>
    <row r="1987" spans="1:14" ht="13.15" customHeight="1" x14ac:dyDescent="0.2">
      <c r="A1987" s="193"/>
      <c r="B1987" s="132"/>
      <c r="C1987" s="132"/>
      <c r="D1987" s="132"/>
      <c r="E1987" s="132"/>
      <c r="F1987" s="132"/>
      <c r="G1987" s="132"/>
      <c r="H1987" s="132"/>
      <c r="I1987" s="132"/>
      <c r="J1987" s="132"/>
      <c r="K1987" s="132"/>
      <c r="L1987" s="132"/>
      <c r="M1987" s="132"/>
      <c r="N1987" s="132"/>
    </row>
    <row r="1988" spans="1:14" ht="13.15" customHeight="1" x14ac:dyDescent="0.2">
      <c r="A1988" s="193"/>
      <c r="B1988" s="132"/>
      <c r="C1988" s="132"/>
      <c r="D1988" s="132"/>
      <c r="E1988" s="132"/>
      <c r="F1988" s="132"/>
      <c r="G1988" s="132"/>
      <c r="H1988" s="132"/>
      <c r="I1988" s="132"/>
      <c r="J1988" s="132"/>
      <c r="K1988" s="132"/>
      <c r="L1988" s="132"/>
      <c r="M1988" s="132"/>
      <c r="N1988" s="132"/>
    </row>
    <row r="1989" spans="1:14" ht="13.15" customHeight="1" x14ac:dyDescent="0.2">
      <c r="A1989" s="193"/>
      <c r="B1989" s="132"/>
      <c r="C1989" s="132"/>
      <c r="D1989" s="132"/>
      <c r="E1989" s="132"/>
      <c r="F1989" s="132"/>
      <c r="G1989" s="132"/>
      <c r="H1989" s="132"/>
      <c r="I1989" s="132"/>
      <c r="J1989" s="132"/>
      <c r="K1989" s="132"/>
      <c r="L1989" s="132"/>
      <c r="M1989" s="132"/>
      <c r="N1989" s="132"/>
    </row>
    <row r="1990" spans="1:14" ht="13.15" customHeight="1" x14ac:dyDescent="0.2">
      <c r="A1990" s="193"/>
      <c r="B1990" s="132"/>
      <c r="C1990" s="132"/>
      <c r="D1990" s="132"/>
      <c r="E1990" s="132"/>
      <c r="F1990" s="132"/>
      <c r="G1990" s="132"/>
      <c r="H1990" s="132"/>
      <c r="I1990" s="132"/>
      <c r="J1990" s="132"/>
      <c r="K1990" s="132"/>
      <c r="L1990" s="132"/>
      <c r="M1990" s="132"/>
      <c r="N1990" s="132"/>
    </row>
    <row r="1991" spans="1:14" ht="13.15" customHeight="1" x14ac:dyDescent="0.2">
      <c r="A1991" s="193"/>
      <c r="B1991" s="132"/>
      <c r="C1991" s="132"/>
      <c r="D1991" s="132"/>
      <c r="E1991" s="132"/>
      <c r="F1991" s="132"/>
      <c r="G1991" s="132"/>
      <c r="H1991" s="132"/>
      <c r="I1991" s="132"/>
      <c r="J1991" s="132"/>
      <c r="K1991" s="132"/>
      <c r="L1991" s="132"/>
      <c r="M1991" s="132"/>
      <c r="N1991" s="132"/>
    </row>
    <row r="1992" spans="1:14" ht="13.15" customHeight="1" x14ac:dyDescent="0.2">
      <c r="A1992" s="193"/>
      <c r="B1992" s="132"/>
      <c r="C1992" s="132"/>
      <c r="D1992" s="132"/>
      <c r="E1992" s="132"/>
      <c r="F1992" s="132"/>
      <c r="G1992" s="132"/>
      <c r="H1992" s="132"/>
      <c r="I1992" s="132"/>
      <c r="J1992" s="132"/>
      <c r="K1992" s="132"/>
      <c r="L1992" s="132"/>
      <c r="M1992" s="132"/>
      <c r="N1992" s="132"/>
    </row>
    <row r="1993" spans="1:14" ht="13.15" customHeight="1" x14ac:dyDescent="0.2">
      <c r="A1993" s="193"/>
      <c r="B1993" s="132"/>
      <c r="C1993" s="132"/>
      <c r="D1993" s="132"/>
      <c r="E1993" s="132"/>
      <c r="F1993" s="132"/>
      <c r="G1993" s="132"/>
      <c r="H1993" s="132"/>
      <c r="I1993" s="132"/>
      <c r="J1993" s="132"/>
      <c r="K1993" s="132"/>
      <c r="L1993" s="132"/>
      <c r="M1993" s="132"/>
      <c r="N1993" s="132"/>
    </row>
    <row r="1994" spans="1:14" ht="13.15" customHeight="1" x14ac:dyDescent="0.2">
      <c r="A1994" s="193"/>
      <c r="B1994" s="132"/>
      <c r="C1994" s="132"/>
      <c r="D1994" s="132"/>
      <c r="E1994" s="132"/>
      <c r="F1994" s="132"/>
      <c r="G1994" s="132"/>
      <c r="H1994" s="132"/>
      <c r="I1994" s="132"/>
      <c r="J1994" s="132"/>
      <c r="K1994" s="132"/>
      <c r="L1994" s="132"/>
      <c r="M1994" s="132"/>
      <c r="N1994" s="132"/>
    </row>
    <row r="1995" spans="1:14" ht="13.15" customHeight="1" x14ac:dyDescent="0.2">
      <c r="A1995" s="193"/>
      <c r="B1995" s="132"/>
      <c r="C1995" s="132"/>
      <c r="D1995" s="132"/>
      <c r="E1995" s="132"/>
      <c r="F1995" s="132"/>
      <c r="G1995" s="132"/>
      <c r="H1995" s="132"/>
      <c r="I1995" s="132"/>
      <c r="J1995" s="132"/>
      <c r="K1995" s="132"/>
      <c r="L1995" s="132"/>
      <c r="M1995" s="132"/>
      <c r="N1995" s="132"/>
    </row>
    <row r="1996" spans="1:14" ht="13.15" customHeight="1" x14ac:dyDescent="0.2">
      <c r="A1996" s="193"/>
      <c r="B1996" s="132"/>
      <c r="C1996" s="132"/>
      <c r="D1996" s="132"/>
      <c r="E1996" s="132"/>
      <c r="F1996" s="132"/>
      <c r="G1996" s="132"/>
      <c r="H1996" s="132"/>
      <c r="I1996" s="132"/>
      <c r="J1996" s="132"/>
      <c r="K1996" s="132"/>
      <c r="L1996" s="132"/>
      <c r="M1996" s="132"/>
      <c r="N1996" s="132"/>
    </row>
    <row r="1997" spans="1:14" ht="13.15" customHeight="1" x14ac:dyDescent="0.2">
      <c r="A1997" s="193"/>
      <c r="B1997" s="132"/>
      <c r="C1997" s="132"/>
      <c r="D1997" s="132"/>
      <c r="E1997" s="132"/>
      <c r="F1997" s="132"/>
      <c r="G1997" s="132"/>
      <c r="H1997" s="132"/>
      <c r="I1997" s="132"/>
      <c r="J1997" s="132"/>
      <c r="K1997" s="132"/>
      <c r="L1997" s="132"/>
      <c r="M1997" s="132"/>
      <c r="N1997" s="132"/>
    </row>
    <row r="1998" spans="1:14" ht="13.15" customHeight="1" x14ac:dyDescent="0.2">
      <c r="A1998" s="193"/>
      <c r="B1998" s="132"/>
      <c r="C1998" s="132"/>
      <c r="D1998" s="132"/>
      <c r="E1998" s="132"/>
      <c r="F1998" s="132"/>
      <c r="G1998" s="132"/>
      <c r="H1998" s="132"/>
      <c r="I1998" s="132"/>
      <c r="J1998" s="132"/>
      <c r="K1998" s="132"/>
      <c r="L1998" s="132"/>
      <c r="M1998" s="132"/>
      <c r="N1998" s="132"/>
    </row>
    <row r="1999" spans="1:14" ht="13.15" customHeight="1" x14ac:dyDescent="0.2">
      <c r="A1999" s="193"/>
      <c r="B1999" s="132"/>
      <c r="C1999" s="132"/>
      <c r="D1999" s="132"/>
      <c r="E1999" s="132"/>
      <c r="F1999" s="132"/>
      <c r="G1999" s="132"/>
      <c r="H1999" s="132"/>
      <c r="I1999" s="132"/>
      <c r="J1999" s="132"/>
      <c r="K1999" s="132"/>
      <c r="L1999" s="132"/>
      <c r="M1999" s="132"/>
      <c r="N1999" s="132"/>
    </row>
    <row r="2000" spans="1:14" ht="13.15" customHeight="1" x14ac:dyDescent="0.2">
      <c r="A2000" s="193"/>
      <c r="B2000" s="132"/>
      <c r="C2000" s="132"/>
      <c r="D2000" s="132"/>
      <c r="E2000" s="132"/>
      <c r="F2000" s="132"/>
      <c r="G2000" s="132"/>
      <c r="H2000" s="132"/>
      <c r="I2000" s="132"/>
      <c r="J2000" s="132"/>
      <c r="K2000" s="132"/>
      <c r="L2000" s="132"/>
      <c r="M2000" s="132"/>
      <c r="N2000" s="132"/>
    </row>
    <row r="2001" spans="1:14" ht="13.15" customHeight="1" x14ac:dyDescent="0.2">
      <c r="A2001" s="193"/>
      <c r="B2001" s="132"/>
      <c r="C2001" s="132"/>
      <c r="D2001" s="132"/>
      <c r="E2001" s="132"/>
      <c r="F2001" s="132"/>
      <c r="G2001" s="132"/>
      <c r="H2001" s="132"/>
      <c r="I2001" s="132"/>
      <c r="J2001" s="132"/>
      <c r="K2001" s="132"/>
      <c r="L2001" s="132"/>
      <c r="M2001" s="132"/>
      <c r="N2001" s="132"/>
    </row>
    <row r="2002" spans="1:14" ht="13.15" customHeight="1" x14ac:dyDescent="0.2">
      <c r="A2002" s="193"/>
      <c r="B2002" s="132"/>
      <c r="C2002" s="132"/>
      <c r="D2002" s="132"/>
      <c r="E2002" s="132"/>
      <c r="F2002" s="132"/>
      <c r="G2002" s="132"/>
      <c r="H2002" s="132"/>
      <c r="I2002" s="132"/>
      <c r="J2002" s="132"/>
      <c r="K2002" s="132"/>
      <c r="L2002" s="132"/>
      <c r="M2002" s="132"/>
      <c r="N2002" s="132"/>
    </row>
    <row r="2003" spans="1:14" ht="13.15" customHeight="1" x14ac:dyDescent="0.2">
      <c r="A2003" s="193"/>
      <c r="B2003" s="132"/>
      <c r="C2003" s="132"/>
      <c r="D2003" s="132"/>
      <c r="E2003" s="132"/>
      <c r="F2003" s="132"/>
      <c r="G2003" s="132"/>
      <c r="H2003" s="132"/>
      <c r="I2003" s="132"/>
      <c r="J2003" s="132"/>
      <c r="K2003" s="132"/>
      <c r="L2003" s="132"/>
      <c r="M2003" s="132"/>
      <c r="N2003" s="132"/>
    </row>
    <row r="2004" spans="1:14" ht="13.15" customHeight="1" x14ac:dyDescent="0.2">
      <c r="A2004" s="193"/>
      <c r="B2004" s="132"/>
      <c r="C2004" s="132"/>
      <c r="D2004" s="132"/>
      <c r="E2004" s="132"/>
      <c r="F2004" s="132"/>
      <c r="G2004" s="132"/>
      <c r="H2004" s="132"/>
      <c r="I2004" s="132"/>
      <c r="J2004" s="132"/>
      <c r="K2004" s="132"/>
      <c r="L2004" s="132"/>
      <c r="M2004" s="132"/>
      <c r="N2004" s="132"/>
    </row>
    <row r="2005" spans="1:14" ht="13.15" customHeight="1" x14ac:dyDescent="0.2">
      <c r="A2005" s="193"/>
      <c r="B2005" s="132"/>
      <c r="C2005" s="132"/>
      <c r="D2005" s="132"/>
      <c r="E2005" s="132"/>
      <c r="F2005" s="132"/>
      <c r="G2005" s="132"/>
      <c r="H2005" s="132"/>
      <c r="I2005" s="132"/>
      <c r="J2005" s="132"/>
      <c r="K2005" s="132"/>
      <c r="L2005" s="132"/>
      <c r="M2005" s="132"/>
      <c r="N2005" s="132"/>
    </row>
    <row r="2006" spans="1:14" ht="13.15" customHeight="1" x14ac:dyDescent="0.2">
      <c r="A2006" s="193"/>
      <c r="B2006" s="132"/>
      <c r="C2006" s="132"/>
      <c r="D2006" s="132"/>
      <c r="E2006" s="132"/>
      <c r="F2006" s="132"/>
      <c r="G2006" s="132"/>
      <c r="H2006" s="132"/>
      <c r="I2006" s="132"/>
      <c r="J2006" s="132"/>
      <c r="K2006" s="132"/>
      <c r="L2006" s="132"/>
      <c r="M2006" s="132"/>
      <c r="N2006" s="132"/>
    </row>
    <row r="2007" spans="1:14" ht="13.15" customHeight="1" x14ac:dyDescent="0.2">
      <c r="A2007" s="193"/>
      <c r="B2007" s="132"/>
      <c r="C2007" s="132"/>
      <c r="D2007" s="132"/>
      <c r="E2007" s="132"/>
      <c r="F2007" s="132"/>
      <c r="G2007" s="132"/>
      <c r="H2007" s="132"/>
      <c r="I2007" s="132"/>
      <c r="J2007" s="132"/>
      <c r="K2007" s="132"/>
      <c r="L2007" s="132"/>
      <c r="M2007" s="132"/>
      <c r="N2007" s="132"/>
    </row>
    <row r="2008" spans="1:14" ht="13.15" customHeight="1" x14ac:dyDescent="0.2">
      <c r="A2008" s="193"/>
      <c r="B2008" s="132"/>
      <c r="C2008" s="132"/>
      <c r="D2008" s="132"/>
      <c r="E2008" s="132"/>
      <c r="F2008" s="132"/>
      <c r="G2008" s="132"/>
      <c r="H2008" s="132"/>
      <c r="I2008" s="132"/>
      <c r="J2008" s="132"/>
      <c r="K2008" s="132"/>
      <c r="L2008" s="132"/>
      <c r="M2008" s="132"/>
      <c r="N2008" s="132"/>
    </row>
    <row r="2009" spans="1:14" ht="13.15" customHeight="1" x14ac:dyDescent="0.2">
      <c r="A2009" s="193"/>
      <c r="B2009" s="132"/>
      <c r="C2009" s="132"/>
      <c r="D2009" s="132"/>
      <c r="E2009" s="132"/>
      <c r="F2009" s="132"/>
      <c r="G2009" s="132"/>
      <c r="H2009" s="132"/>
      <c r="I2009" s="132"/>
      <c r="J2009" s="132"/>
      <c r="K2009" s="132"/>
      <c r="L2009" s="132"/>
      <c r="M2009" s="132"/>
      <c r="N2009" s="132"/>
    </row>
    <row r="2010" spans="1:14" ht="13.15" customHeight="1" x14ac:dyDescent="0.2">
      <c r="A2010" s="193"/>
      <c r="B2010" s="132"/>
      <c r="C2010" s="132"/>
      <c r="D2010" s="132"/>
      <c r="E2010" s="132"/>
      <c r="F2010" s="132"/>
      <c r="G2010" s="132"/>
      <c r="H2010" s="132"/>
      <c r="I2010" s="132"/>
      <c r="J2010" s="132"/>
      <c r="K2010" s="132"/>
      <c r="L2010" s="132"/>
      <c r="M2010" s="132"/>
      <c r="N2010" s="132"/>
    </row>
    <row r="2011" spans="1:14" ht="13.15" customHeight="1" x14ac:dyDescent="0.2">
      <c r="A2011" s="193"/>
      <c r="B2011" s="132"/>
      <c r="C2011" s="132"/>
      <c r="D2011" s="132"/>
      <c r="E2011" s="132"/>
      <c r="F2011" s="132"/>
      <c r="G2011" s="132"/>
      <c r="H2011" s="132"/>
      <c r="I2011" s="132"/>
      <c r="J2011" s="132"/>
      <c r="K2011" s="132"/>
      <c r="L2011" s="132"/>
      <c r="M2011" s="132"/>
      <c r="N2011" s="132"/>
    </row>
    <row r="2012" spans="1:14" ht="13.15" customHeight="1" x14ac:dyDescent="0.2">
      <c r="A2012" s="193"/>
      <c r="B2012" s="132"/>
      <c r="C2012" s="132"/>
      <c r="D2012" s="132"/>
      <c r="E2012" s="132"/>
      <c r="F2012" s="132"/>
      <c r="G2012" s="132"/>
      <c r="H2012" s="132"/>
      <c r="I2012" s="132"/>
      <c r="J2012" s="132"/>
      <c r="K2012" s="132"/>
      <c r="L2012" s="132"/>
      <c r="M2012" s="132"/>
      <c r="N2012" s="132"/>
    </row>
    <row r="2013" spans="1:14" ht="13.15" customHeight="1" x14ac:dyDescent="0.2">
      <c r="A2013" s="193"/>
      <c r="B2013" s="132"/>
      <c r="C2013" s="132"/>
      <c r="D2013" s="132"/>
      <c r="E2013" s="132"/>
      <c r="F2013" s="132"/>
      <c r="G2013" s="132"/>
      <c r="H2013" s="132"/>
      <c r="I2013" s="132"/>
      <c r="J2013" s="132"/>
      <c r="K2013" s="132"/>
      <c r="L2013" s="132"/>
      <c r="M2013" s="132"/>
      <c r="N2013" s="132"/>
    </row>
    <row r="2014" spans="1:14" ht="13.15" customHeight="1" x14ac:dyDescent="0.2">
      <c r="A2014" s="193"/>
      <c r="B2014" s="132"/>
      <c r="C2014" s="132"/>
      <c r="D2014" s="132"/>
      <c r="E2014" s="132"/>
      <c r="F2014" s="132"/>
      <c r="G2014" s="132"/>
      <c r="H2014" s="132"/>
      <c r="I2014" s="132"/>
      <c r="J2014" s="132"/>
      <c r="K2014" s="132"/>
      <c r="L2014" s="132"/>
      <c r="M2014" s="132"/>
      <c r="N2014" s="132"/>
    </row>
    <row r="2015" spans="1:14" ht="13.15" customHeight="1" x14ac:dyDescent="0.2">
      <c r="A2015" s="193"/>
      <c r="B2015" s="132"/>
      <c r="C2015" s="132"/>
      <c r="D2015" s="132"/>
      <c r="E2015" s="132"/>
      <c r="F2015" s="132"/>
      <c r="G2015" s="132"/>
      <c r="H2015" s="132"/>
      <c r="I2015" s="132"/>
      <c r="J2015" s="132"/>
      <c r="K2015" s="132"/>
      <c r="L2015" s="132"/>
      <c r="M2015" s="132"/>
      <c r="N2015" s="132"/>
    </row>
    <row r="2016" spans="1:14" ht="13.15" customHeight="1" x14ac:dyDescent="0.2">
      <c r="A2016" s="193"/>
      <c r="B2016" s="132"/>
      <c r="C2016" s="132"/>
      <c r="D2016" s="132"/>
      <c r="E2016" s="132"/>
      <c r="F2016" s="132"/>
      <c r="G2016" s="132"/>
      <c r="H2016" s="132"/>
      <c r="I2016" s="132"/>
      <c r="J2016" s="132"/>
      <c r="K2016" s="132"/>
      <c r="L2016" s="132"/>
      <c r="M2016" s="132"/>
      <c r="N2016" s="132"/>
    </row>
    <row r="2017" spans="1:14" ht="13.15" customHeight="1" x14ac:dyDescent="0.2">
      <c r="A2017" s="193"/>
      <c r="B2017" s="132"/>
      <c r="C2017" s="132"/>
      <c r="D2017" s="132"/>
      <c r="E2017" s="132"/>
      <c r="F2017" s="132"/>
      <c r="G2017" s="132"/>
      <c r="H2017" s="132"/>
      <c r="I2017" s="132"/>
      <c r="J2017" s="132"/>
      <c r="K2017" s="132"/>
      <c r="L2017" s="132"/>
      <c r="M2017" s="132"/>
      <c r="N2017" s="132"/>
    </row>
    <row r="2018" spans="1:14" ht="13.15" customHeight="1" x14ac:dyDescent="0.2">
      <c r="A2018" s="193"/>
      <c r="B2018" s="132"/>
      <c r="C2018" s="132"/>
      <c r="D2018" s="132"/>
      <c r="E2018" s="132"/>
      <c r="F2018" s="132"/>
      <c r="G2018" s="132"/>
      <c r="H2018" s="132"/>
      <c r="I2018" s="132"/>
      <c r="J2018" s="132"/>
      <c r="K2018" s="132"/>
      <c r="L2018" s="132"/>
      <c r="M2018" s="132"/>
      <c r="N2018" s="132"/>
    </row>
    <row r="2019" spans="1:14" ht="13.15" customHeight="1" x14ac:dyDescent="0.2">
      <c r="A2019" s="193"/>
      <c r="B2019" s="132"/>
      <c r="C2019" s="132"/>
      <c r="D2019" s="132"/>
      <c r="E2019" s="132"/>
      <c r="F2019" s="132"/>
      <c r="G2019" s="132"/>
      <c r="H2019" s="132"/>
      <c r="I2019" s="132"/>
      <c r="J2019" s="132"/>
      <c r="K2019" s="132"/>
      <c r="L2019" s="132"/>
      <c r="M2019" s="132"/>
      <c r="N2019" s="132"/>
    </row>
    <row r="2020" spans="1:14" ht="13.15" customHeight="1" x14ac:dyDescent="0.2">
      <c r="A2020" s="193"/>
      <c r="B2020" s="132"/>
      <c r="C2020" s="132"/>
      <c r="D2020" s="132"/>
      <c r="E2020" s="132"/>
      <c r="F2020" s="132"/>
      <c r="G2020" s="132"/>
      <c r="H2020" s="132"/>
      <c r="I2020" s="132"/>
      <c r="J2020" s="132"/>
      <c r="K2020" s="132"/>
      <c r="L2020" s="132"/>
      <c r="M2020" s="132"/>
      <c r="N2020" s="132"/>
    </row>
    <row r="2021" spans="1:14" ht="13.15" customHeight="1" x14ac:dyDescent="0.2">
      <c r="A2021" s="193"/>
      <c r="B2021" s="132"/>
      <c r="C2021" s="132"/>
      <c r="D2021" s="132"/>
      <c r="E2021" s="132"/>
      <c r="F2021" s="132"/>
      <c r="G2021" s="132"/>
      <c r="H2021" s="132"/>
      <c r="I2021" s="132"/>
      <c r="J2021" s="132"/>
      <c r="K2021" s="132"/>
      <c r="L2021" s="132"/>
      <c r="M2021" s="132"/>
      <c r="N2021" s="132"/>
    </row>
    <row r="2022" spans="1:14" ht="13.15" customHeight="1" x14ac:dyDescent="0.2">
      <c r="A2022" s="193"/>
      <c r="B2022" s="132"/>
      <c r="C2022" s="132"/>
      <c r="D2022" s="132"/>
      <c r="E2022" s="132"/>
      <c r="F2022" s="132"/>
      <c r="G2022" s="132"/>
      <c r="H2022" s="132"/>
      <c r="I2022" s="132"/>
      <c r="J2022" s="132"/>
      <c r="K2022" s="132"/>
      <c r="L2022" s="132"/>
      <c r="M2022" s="132"/>
      <c r="N2022" s="132"/>
    </row>
    <row r="2023" spans="1:14" ht="13.15" customHeight="1" x14ac:dyDescent="0.2">
      <c r="A2023" s="193"/>
      <c r="B2023" s="132"/>
      <c r="C2023" s="132"/>
      <c r="D2023" s="132"/>
      <c r="E2023" s="132"/>
      <c r="F2023" s="132"/>
      <c r="G2023" s="132"/>
      <c r="H2023" s="132"/>
      <c r="I2023" s="132"/>
      <c r="J2023" s="132"/>
      <c r="K2023" s="132"/>
      <c r="L2023" s="132"/>
      <c r="M2023" s="132"/>
      <c r="N2023" s="132"/>
    </row>
    <row r="2024" spans="1:14" ht="13.15" customHeight="1" x14ac:dyDescent="0.2">
      <c r="A2024" s="193"/>
      <c r="B2024" s="132"/>
      <c r="C2024" s="132"/>
      <c r="D2024" s="132"/>
      <c r="E2024" s="132"/>
      <c r="F2024" s="132"/>
      <c r="G2024" s="132"/>
      <c r="H2024" s="132"/>
      <c r="I2024" s="132"/>
      <c r="J2024" s="132"/>
      <c r="K2024" s="132"/>
      <c r="L2024" s="132"/>
      <c r="M2024" s="132"/>
      <c r="N2024" s="132"/>
    </row>
    <row r="2025" spans="1:14" ht="13.15" customHeight="1" x14ac:dyDescent="0.2">
      <c r="A2025" s="193"/>
      <c r="B2025" s="132"/>
      <c r="C2025" s="132"/>
      <c r="D2025" s="132"/>
      <c r="E2025" s="132"/>
      <c r="F2025" s="132"/>
      <c r="G2025" s="132"/>
      <c r="H2025" s="132"/>
      <c r="I2025" s="132"/>
      <c r="J2025" s="132"/>
      <c r="K2025" s="132"/>
      <c r="L2025" s="132"/>
      <c r="M2025" s="132"/>
      <c r="N2025" s="132"/>
    </row>
    <row r="2026" spans="1:14" ht="13.15" customHeight="1" x14ac:dyDescent="0.2">
      <c r="A2026" s="193"/>
      <c r="B2026" s="132"/>
      <c r="C2026" s="132"/>
      <c r="D2026" s="132"/>
      <c r="E2026" s="132"/>
      <c r="F2026" s="132"/>
      <c r="G2026" s="132"/>
      <c r="H2026" s="132"/>
      <c r="I2026" s="132"/>
      <c r="J2026" s="132"/>
      <c r="K2026" s="132"/>
      <c r="L2026" s="132"/>
      <c r="M2026" s="132"/>
      <c r="N2026" s="132"/>
    </row>
    <row r="2027" spans="1:14" ht="13.15" customHeight="1" x14ac:dyDescent="0.2">
      <c r="A2027" s="193"/>
      <c r="B2027" s="132"/>
      <c r="C2027" s="132"/>
      <c r="D2027" s="132"/>
      <c r="E2027" s="132"/>
      <c r="F2027" s="132"/>
      <c r="G2027" s="132"/>
      <c r="H2027" s="132"/>
      <c r="I2027" s="132"/>
      <c r="J2027" s="132"/>
      <c r="K2027" s="132"/>
      <c r="L2027" s="132"/>
      <c r="M2027" s="132"/>
      <c r="N2027" s="132"/>
    </row>
    <row r="2028" spans="1:14" ht="13.15" customHeight="1" x14ac:dyDescent="0.2">
      <c r="A2028" s="193"/>
      <c r="B2028" s="132"/>
      <c r="C2028" s="132"/>
      <c r="D2028" s="132"/>
      <c r="E2028" s="132"/>
      <c r="F2028" s="132"/>
      <c r="G2028" s="132"/>
      <c r="H2028" s="132"/>
      <c r="I2028" s="132"/>
      <c r="J2028" s="132"/>
      <c r="K2028" s="132"/>
      <c r="L2028" s="132"/>
      <c r="M2028" s="132"/>
      <c r="N2028" s="132"/>
    </row>
    <row r="2029" spans="1:14" ht="13.15" customHeight="1" x14ac:dyDescent="0.2">
      <c r="A2029" s="193"/>
      <c r="B2029" s="132"/>
      <c r="C2029" s="132"/>
      <c r="D2029" s="132"/>
      <c r="E2029" s="132"/>
      <c r="F2029" s="132"/>
      <c r="G2029" s="132"/>
      <c r="H2029" s="132"/>
      <c r="I2029" s="132"/>
      <c r="J2029" s="132"/>
      <c r="K2029" s="132"/>
      <c r="L2029" s="132"/>
      <c r="M2029" s="132"/>
      <c r="N2029" s="132"/>
    </row>
    <row r="2030" spans="1:14" ht="13.15" customHeight="1" x14ac:dyDescent="0.2">
      <c r="A2030" s="193"/>
      <c r="B2030" s="132"/>
      <c r="C2030" s="132"/>
      <c r="D2030" s="132"/>
      <c r="E2030" s="132"/>
      <c r="F2030" s="132"/>
      <c r="G2030" s="132"/>
      <c r="H2030" s="132"/>
      <c r="I2030" s="132"/>
      <c r="J2030" s="132"/>
      <c r="K2030" s="132"/>
      <c r="L2030" s="132"/>
      <c r="M2030" s="132"/>
      <c r="N2030" s="132"/>
    </row>
    <row r="2031" spans="1:14" ht="13.15" customHeight="1" x14ac:dyDescent="0.2">
      <c r="A2031" s="193"/>
      <c r="B2031" s="132"/>
      <c r="C2031" s="132"/>
      <c r="D2031" s="132"/>
      <c r="E2031" s="132"/>
      <c r="F2031" s="132"/>
      <c r="G2031" s="132"/>
      <c r="H2031" s="132"/>
      <c r="I2031" s="132"/>
      <c r="J2031" s="132"/>
      <c r="K2031" s="132"/>
      <c r="L2031" s="132"/>
      <c r="M2031" s="132"/>
      <c r="N2031" s="132"/>
    </row>
    <row r="2032" spans="1:14" ht="13.15" customHeight="1" x14ac:dyDescent="0.2">
      <c r="A2032" s="193"/>
      <c r="B2032" s="132"/>
      <c r="C2032" s="132"/>
      <c r="D2032" s="132"/>
      <c r="E2032" s="132"/>
      <c r="F2032" s="132"/>
      <c r="G2032" s="132"/>
      <c r="H2032" s="132"/>
      <c r="I2032" s="132"/>
      <c r="J2032" s="132"/>
      <c r="K2032" s="132"/>
      <c r="L2032" s="132"/>
      <c r="M2032" s="132"/>
      <c r="N2032" s="132"/>
    </row>
    <row r="2033" spans="1:14" ht="13.15" customHeight="1" x14ac:dyDescent="0.2">
      <c r="A2033" s="193"/>
      <c r="B2033" s="132"/>
      <c r="C2033" s="132"/>
      <c r="D2033" s="132"/>
      <c r="E2033" s="132"/>
      <c r="F2033" s="132"/>
      <c r="G2033" s="132"/>
      <c r="H2033" s="132"/>
      <c r="I2033" s="132"/>
      <c r="J2033" s="132"/>
      <c r="K2033" s="132"/>
      <c r="L2033" s="132"/>
      <c r="M2033" s="132"/>
      <c r="N2033" s="132"/>
    </row>
    <row r="2034" spans="1:14" ht="13.15" customHeight="1" x14ac:dyDescent="0.2">
      <c r="A2034" s="193"/>
      <c r="B2034" s="132"/>
      <c r="C2034" s="132"/>
      <c r="D2034" s="132"/>
      <c r="E2034" s="132"/>
      <c r="F2034" s="132"/>
      <c r="G2034" s="132"/>
      <c r="H2034" s="132"/>
      <c r="I2034" s="132"/>
      <c r="J2034" s="132"/>
      <c r="K2034" s="132"/>
      <c r="L2034" s="132"/>
      <c r="M2034" s="132"/>
      <c r="N2034" s="132"/>
    </row>
    <row r="2035" spans="1:14" ht="13.15" customHeight="1" x14ac:dyDescent="0.2">
      <c r="A2035" s="193"/>
      <c r="B2035" s="132"/>
      <c r="C2035" s="132"/>
      <c r="D2035" s="132"/>
      <c r="E2035" s="132"/>
      <c r="F2035" s="132"/>
      <c r="G2035" s="132"/>
      <c r="H2035" s="132"/>
      <c r="I2035" s="132"/>
      <c r="J2035" s="132"/>
      <c r="K2035" s="132"/>
      <c r="L2035" s="132"/>
      <c r="M2035" s="132"/>
      <c r="N2035" s="132"/>
    </row>
    <row r="2036" spans="1:14" ht="13.15" customHeight="1" x14ac:dyDescent="0.2">
      <c r="A2036" s="193"/>
      <c r="B2036" s="132"/>
      <c r="C2036" s="132"/>
      <c r="D2036" s="132"/>
      <c r="E2036" s="132"/>
      <c r="F2036" s="132"/>
      <c r="G2036" s="132"/>
      <c r="H2036" s="132"/>
      <c r="I2036" s="132"/>
      <c r="J2036" s="132"/>
      <c r="K2036" s="132"/>
      <c r="L2036" s="132"/>
      <c r="M2036" s="132"/>
      <c r="N2036" s="132"/>
    </row>
    <row r="2037" spans="1:14" ht="13.15" customHeight="1" x14ac:dyDescent="0.2">
      <c r="A2037" s="193"/>
      <c r="B2037" s="132"/>
      <c r="C2037" s="132"/>
      <c r="D2037" s="132"/>
      <c r="E2037" s="132"/>
      <c r="F2037" s="132"/>
      <c r="G2037" s="132"/>
      <c r="H2037" s="132"/>
      <c r="I2037" s="132"/>
      <c r="J2037" s="132"/>
      <c r="K2037" s="132"/>
      <c r="L2037" s="132"/>
      <c r="M2037" s="132"/>
      <c r="N2037" s="132"/>
    </row>
    <row r="2038" spans="1:14" ht="13.15" customHeight="1" x14ac:dyDescent="0.2">
      <c r="A2038" s="193"/>
      <c r="B2038" s="132"/>
      <c r="C2038" s="132"/>
      <c r="D2038" s="132"/>
      <c r="E2038" s="132"/>
      <c r="F2038" s="132"/>
      <c r="G2038" s="132"/>
      <c r="H2038" s="132"/>
      <c r="I2038" s="132"/>
      <c r="J2038" s="132"/>
      <c r="K2038" s="132"/>
      <c r="L2038" s="132"/>
      <c r="M2038" s="132"/>
      <c r="N2038" s="132"/>
    </row>
    <row r="2039" spans="1:14" ht="13.15" customHeight="1" x14ac:dyDescent="0.2">
      <c r="A2039" s="193"/>
      <c r="B2039" s="132"/>
      <c r="C2039" s="132"/>
      <c r="D2039" s="132"/>
      <c r="E2039" s="132"/>
      <c r="F2039" s="132"/>
      <c r="G2039" s="132"/>
      <c r="H2039" s="132"/>
      <c r="I2039" s="132"/>
      <c r="J2039" s="132"/>
      <c r="K2039" s="132"/>
      <c r="L2039" s="132"/>
      <c r="M2039" s="132"/>
      <c r="N2039" s="132"/>
    </row>
    <row r="2040" spans="1:14" ht="13.15" customHeight="1" x14ac:dyDescent="0.2">
      <c r="A2040" s="193"/>
      <c r="B2040" s="132"/>
      <c r="C2040" s="132"/>
      <c r="D2040" s="132"/>
      <c r="E2040" s="132"/>
      <c r="F2040" s="132"/>
      <c r="G2040" s="132"/>
      <c r="H2040" s="132"/>
      <c r="I2040" s="132"/>
      <c r="J2040" s="132"/>
      <c r="K2040" s="132"/>
      <c r="L2040" s="132"/>
      <c r="M2040" s="132"/>
      <c r="N2040" s="132"/>
    </row>
    <row r="2041" spans="1:14" ht="13.15" customHeight="1" x14ac:dyDescent="0.2">
      <c r="A2041" s="193"/>
      <c r="B2041" s="132"/>
      <c r="C2041" s="132"/>
      <c r="D2041" s="132"/>
      <c r="E2041" s="132"/>
      <c r="F2041" s="132"/>
      <c r="G2041" s="132"/>
      <c r="H2041" s="132"/>
      <c r="I2041" s="132"/>
      <c r="J2041" s="132"/>
      <c r="K2041" s="132"/>
      <c r="L2041" s="132"/>
      <c r="M2041" s="132"/>
      <c r="N2041" s="132"/>
    </row>
    <row r="2042" spans="1:14" ht="13.15" customHeight="1" x14ac:dyDescent="0.2">
      <c r="A2042" s="193"/>
      <c r="B2042" s="132"/>
      <c r="C2042" s="132"/>
      <c r="D2042" s="132"/>
      <c r="E2042" s="132"/>
      <c r="F2042" s="132"/>
      <c r="G2042" s="132"/>
      <c r="H2042" s="132"/>
      <c r="I2042" s="132"/>
      <c r="J2042" s="132"/>
      <c r="K2042" s="132"/>
      <c r="L2042" s="132"/>
      <c r="M2042" s="132"/>
      <c r="N2042" s="132"/>
    </row>
    <row r="2043" spans="1:14" ht="13.15" customHeight="1" x14ac:dyDescent="0.2">
      <c r="A2043" s="193"/>
      <c r="B2043" s="132"/>
      <c r="C2043" s="132"/>
      <c r="D2043" s="132"/>
      <c r="E2043" s="132"/>
      <c r="F2043" s="132"/>
      <c r="G2043" s="132"/>
      <c r="H2043" s="132"/>
      <c r="I2043" s="132"/>
      <c r="J2043" s="132"/>
      <c r="K2043" s="132"/>
      <c r="L2043" s="132"/>
      <c r="M2043" s="132"/>
      <c r="N2043" s="132"/>
    </row>
    <row r="2044" spans="1:14" ht="13.15" customHeight="1" x14ac:dyDescent="0.2">
      <c r="A2044" s="193"/>
      <c r="B2044" s="132"/>
      <c r="C2044" s="132"/>
      <c r="D2044" s="132"/>
      <c r="E2044" s="132"/>
      <c r="F2044" s="132"/>
      <c r="G2044" s="132"/>
      <c r="H2044" s="132"/>
      <c r="I2044" s="132"/>
      <c r="J2044" s="132"/>
      <c r="K2044" s="132"/>
      <c r="L2044" s="132"/>
      <c r="M2044" s="132"/>
      <c r="N2044" s="132"/>
    </row>
    <row r="2045" spans="1:14" ht="13.15" customHeight="1" x14ac:dyDescent="0.2">
      <c r="A2045" s="193"/>
      <c r="B2045" s="132"/>
      <c r="C2045" s="132"/>
      <c r="D2045" s="132"/>
      <c r="E2045" s="132"/>
      <c r="F2045" s="132"/>
      <c r="G2045" s="132"/>
      <c r="H2045" s="132"/>
      <c r="I2045" s="132"/>
      <c r="J2045" s="132"/>
      <c r="K2045" s="132"/>
      <c r="L2045" s="132"/>
      <c r="M2045" s="132"/>
      <c r="N2045" s="132"/>
    </row>
    <row r="2046" spans="1:14" ht="13.15" customHeight="1" x14ac:dyDescent="0.2">
      <c r="A2046" s="193"/>
      <c r="B2046" s="132"/>
      <c r="C2046" s="132"/>
      <c r="D2046" s="132"/>
      <c r="E2046" s="132"/>
      <c r="F2046" s="132"/>
      <c r="G2046" s="132"/>
      <c r="H2046" s="132"/>
      <c r="I2046" s="132"/>
      <c r="J2046" s="132"/>
      <c r="K2046" s="132"/>
      <c r="L2046" s="132"/>
      <c r="M2046" s="132"/>
      <c r="N2046" s="132"/>
    </row>
    <row r="2047" spans="1:14" ht="13.15" customHeight="1" x14ac:dyDescent="0.2">
      <c r="A2047" s="193"/>
      <c r="B2047" s="132"/>
      <c r="C2047" s="132"/>
      <c r="D2047" s="132"/>
      <c r="E2047" s="132"/>
      <c r="F2047" s="132"/>
      <c r="G2047" s="132"/>
      <c r="H2047" s="132"/>
      <c r="I2047" s="132"/>
      <c r="J2047" s="132"/>
      <c r="K2047" s="132"/>
      <c r="L2047" s="132"/>
      <c r="M2047" s="132"/>
      <c r="N2047" s="132"/>
    </row>
    <row r="2048" spans="1:14" ht="13.15" customHeight="1" x14ac:dyDescent="0.2">
      <c r="A2048" s="193"/>
      <c r="B2048" s="132"/>
      <c r="C2048" s="132"/>
      <c r="D2048" s="132"/>
      <c r="E2048" s="132"/>
      <c r="F2048" s="132"/>
      <c r="G2048" s="132"/>
      <c r="H2048" s="132"/>
      <c r="I2048" s="132"/>
      <c r="J2048" s="132"/>
      <c r="K2048" s="132"/>
      <c r="L2048" s="132"/>
      <c r="M2048" s="132"/>
      <c r="N2048" s="132"/>
    </row>
    <row r="2049" spans="1:14" ht="13.15" customHeight="1" x14ac:dyDescent="0.2">
      <c r="A2049" s="193"/>
      <c r="B2049" s="132"/>
      <c r="C2049" s="132"/>
      <c r="D2049" s="132"/>
      <c r="E2049" s="132"/>
      <c r="F2049" s="132"/>
      <c r="G2049" s="132"/>
      <c r="H2049" s="132"/>
      <c r="I2049" s="132"/>
      <c r="J2049" s="132"/>
      <c r="K2049" s="132"/>
      <c r="L2049" s="132"/>
      <c r="M2049" s="132"/>
      <c r="N2049" s="132"/>
    </row>
    <row r="2050" spans="1:14" ht="13.15" customHeight="1" x14ac:dyDescent="0.2">
      <c r="A2050" s="193"/>
      <c r="B2050" s="132"/>
      <c r="C2050" s="132"/>
      <c r="D2050" s="132"/>
      <c r="E2050" s="132"/>
      <c r="F2050" s="132"/>
      <c r="G2050" s="132"/>
      <c r="H2050" s="132"/>
      <c r="I2050" s="132"/>
      <c r="J2050" s="132"/>
      <c r="K2050" s="132"/>
      <c r="L2050" s="132"/>
      <c r="M2050" s="132"/>
      <c r="N2050" s="132"/>
    </row>
    <row r="2051" spans="1:14" ht="13.15" customHeight="1" x14ac:dyDescent="0.2">
      <c r="A2051" s="193"/>
      <c r="B2051" s="132"/>
      <c r="C2051" s="132"/>
      <c r="D2051" s="132"/>
      <c r="E2051" s="132"/>
      <c r="F2051" s="132"/>
      <c r="G2051" s="132"/>
      <c r="H2051" s="132"/>
      <c r="I2051" s="132"/>
      <c r="J2051" s="132"/>
      <c r="K2051" s="132"/>
      <c r="L2051" s="132"/>
      <c r="M2051" s="132"/>
      <c r="N2051" s="132"/>
    </row>
    <row r="2052" spans="1:14" ht="13.15" customHeight="1" x14ac:dyDescent="0.2">
      <c r="A2052" s="193"/>
      <c r="B2052" s="132"/>
      <c r="C2052" s="132"/>
      <c r="D2052" s="132"/>
      <c r="E2052" s="132"/>
      <c r="F2052" s="132"/>
      <c r="G2052" s="132"/>
      <c r="H2052" s="132"/>
      <c r="I2052" s="132"/>
      <c r="J2052" s="132"/>
      <c r="K2052" s="132"/>
      <c r="L2052" s="132"/>
      <c r="M2052" s="132"/>
      <c r="N2052" s="132"/>
    </row>
    <row r="2053" spans="1:14" ht="13.15" customHeight="1" x14ac:dyDescent="0.2">
      <c r="A2053" s="193"/>
      <c r="B2053" s="132"/>
      <c r="C2053" s="132"/>
      <c r="D2053" s="132"/>
      <c r="E2053" s="132"/>
      <c r="F2053" s="132"/>
      <c r="G2053" s="132"/>
      <c r="H2053" s="132"/>
      <c r="I2053" s="132"/>
      <c r="J2053" s="132"/>
      <c r="K2053" s="132"/>
      <c r="L2053" s="132"/>
      <c r="M2053" s="132"/>
      <c r="N2053" s="132"/>
    </row>
    <row r="2054" spans="1:14" ht="13.15" customHeight="1" x14ac:dyDescent="0.2">
      <c r="A2054" s="193"/>
      <c r="B2054" s="132"/>
      <c r="C2054" s="132"/>
      <c r="D2054" s="132"/>
      <c r="E2054" s="132"/>
      <c r="F2054" s="132"/>
      <c r="G2054" s="132"/>
      <c r="H2054" s="132"/>
      <c r="I2054" s="132"/>
      <c r="J2054" s="132"/>
      <c r="K2054" s="132"/>
      <c r="L2054" s="132"/>
      <c r="M2054" s="132"/>
      <c r="N2054" s="132"/>
    </row>
    <row r="2055" spans="1:14" ht="13.15" customHeight="1" x14ac:dyDescent="0.2">
      <c r="A2055" s="193"/>
      <c r="B2055" s="132"/>
      <c r="C2055" s="132"/>
      <c r="D2055" s="132"/>
      <c r="E2055" s="132"/>
      <c r="F2055" s="132"/>
      <c r="G2055" s="132"/>
      <c r="H2055" s="132"/>
      <c r="I2055" s="132"/>
      <c r="J2055" s="132"/>
      <c r="K2055" s="132"/>
      <c r="L2055" s="132"/>
      <c r="M2055" s="132"/>
      <c r="N2055" s="132"/>
    </row>
    <row r="2056" spans="1:14" ht="13.15" customHeight="1" x14ac:dyDescent="0.2">
      <c r="A2056" s="193"/>
      <c r="B2056" s="132"/>
      <c r="C2056" s="132"/>
      <c r="D2056" s="132"/>
      <c r="E2056" s="132"/>
      <c r="F2056" s="132"/>
      <c r="G2056" s="132"/>
      <c r="H2056" s="132"/>
      <c r="I2056" s="132"/>
      <c r="J2056" s="132"/>
      <c r="K2056" s="132"/>
      <c r="L2056" s="132"/>
      <c r="M2056" s="132"/>
      <c r="N2056" s="132"/>
    </row>
    <row r="2057" spans="1:14" ht="13.15" customHeight="1" x14ac:dyDescent="0.2">
      <c r="A2057" s="193"/>
      <c r="B2057" s="132"/>
      <c r="C2057" s="132"/>
      <c r="D2057" s="132"/>
      <c r="E2057" s="132"/>
      <c r="F2057" s="132"/>
      <c r="G2057" s="132"/>
      <c r="H2057" s="132"/>
      <c r="I2057" s="132"/>
      <c r="J2057" s="132"/>
      <c r="K2057" s="132"/>
      <c r="L2057" s="132"/>
      <c r="M2057" s="132"/>
      <c r="N2057" s="132"/>
    </row>
    <row r="2058" spans="1:14" ht="13.15" customHeight="1" x14ac:dyDescent="0.2">
      <c r="A2058" s="193"/>
      <c r="B2058" s="132"/>
      <c r="C2058" s="132"/>
      <c r="D2058" s="132"/>
      <c r="E2058" s="132"/>
      <c r="F2058" s="132"/>
      <c r="G2058" s="132"/>
      <c r="H2058" s="132"/>
      <c r="I2058" s="132"/>
      <c r="J2058" s="132"/>
      <c r="K2058" s="132"/>
      <c r="L2058" s="132"/>
      <c r="M2058" s="132"/>
      <c r="N2058" s="132"/>
    </row>
    <row r="2059" spans="1:14" ht="13.15" customHeight="1" x14ac:dyDescent="0.2">
      <c r="A2059" s="193"/>
      <c r="B2059" s="132"/>
      <c r="C2059" s="132"/>
      <c r="D2059" s="132"/>
      <c r="E2059" s="132"/>
      <c r="F2059" s="132"/>
      <c r="G2059" s="132"/>
      <c r="H2059" s="132"/>
      <c r="I2059" s="132"/>
      <c r="J2059" s="132"/>
      <c r="K2059" s="132"/>
      <c r="L2059" s="132"/>
      <c r="M2059" s="132"/>
      <c r="N2059" s="132"/>
    </row>
    <row r="2060" spans="1:14" ht="13.15" customHeight="1" x14ac:dyDescent="0.2">
      <c r="A2060" s="193"/>
      <c r="B2060" s="132"/>
      <c r="C2060" s="132"/>
      <c r="D2060" s="132"/>
      <c r="E2060" s="132"/>
      <c r="F2060" s="132"/>
      <c r="G2060" s="132"/>
      <c r="H2060" s="132"/>
      <c r="I2060" s="132"/>
      <c r="J2060" s="132"/>
      <c r="K2060" s="132"/>
      <c r="L2060" s="132"/>
      <c r="M2060" s="132"/>
      <c r="N2060" s="132"/>
    </row>
    <row r="2061" spans="1:14" ht="13.15" customHeight="1" x14ac:dyDescent="0.2">
      <c r="A2061" s="193"/>
      <c r="B2061" s="132"/>
      <c r="C2061" s="132"/>
      <c r="D2061" s="132"/>
      <c r="E2061" s="132"/>
      <c r="F2061" s="132"/>
      <c r="G2061" s="132"/>
      <c r="H2061" s="132"/>
      <c r="I2061" s="132"/>
      <c r="J2061" s="132"/>
      <c r="K2061" s="132"/>
      <c r="L2061" s="132"/>
      <c r="M2061" s="132"/>
      <c r="N2061" s="132"/>
    </row>
    <row r="2062" spans="1:14" ht="13.15" customHeight="1" x14ac:dyDescent="0.2">
      <c r="A2062" s="193"/>
      <c r="B2062" s="132"/>
      <c r="C2062" s="132"/>
      <c r="D2062" s="132"/>
      <c r="E2062" s="132"/>
      <c r="F2062" s="132"/>
      <c r="G2062" s="132"/>
      <c r="H2062" s="132"/>
      <c r="I2062" s="132"/>
      <c r="J2062" s="132"/>
      <c r="K2062" s="132"/>
      <c r="L2062" s="132"/>
      <c r="M2062" s="132"/>
      <c r="N2062" s="132"/>
    </row>
    <row r="2063" spans="1:14" ht="13.15" customHeight="1" x14ac:dyDescent="0.2">
      <c r="A2063" s="193"/>
      <c r="B2063" s="132"/>
      <c r="C2063" s="132"/>
      <c r="D2063" s="132"/>
      <c r="E2063" s="132"/>
      <c r="F2063" s="132"/>
      <c r="G2063" s="132"/>
      <c r="H2063" s="132"/>
      <c r="I2063" s="132"/>
      <c r="J2063" s="132"/>
      <c r="K2063" s="132"/>
      <c r="L2063" s="132"/>
      <c r="M2063" s="132"/>
      <c r="N2063" s="132"/>
    </row>
    <row r="2064" spans="1:14" ht="13.15" customHeight="1" x14ac:dyDescent="0.2">
      <c r="A2064" s="193"/>
      <c r="B2064" s="132"/>
      <c r="C2064" s="132"/>
      <c r="D2064" s="132"/>
      <c r="E2064" s="132"/>
      <c r="F2064" s="132"/>
      <c r="G2064" s="132"/>
      <c r="H2064" s="132"/>
      <c r="I2064" s="132"/>
      <c r="J2064" s="132"/>
      <c r="K2064" s="132"/>
      <c r="L2064" s="132"/>
      <c r="M2064" s="132"/>
      <c r="N2064" s="132"/>
    </row>
    <row r="2065" spans="1:14" ht="13.15" customHeight="1" x14ac:dyDescent="0.2">
      <c r="A2065" s="193"/>
      <c r="B2065" s="132"/>
      <c r="C2065" s="132"/>
      <c r="D2065" s="132"/>
      <c r="E2065" s="132"/>
      <c r="F2065" s="132"/>
      <c r="G2065" s="132"/>
      <c r="H2065" s="132"/>
      <c r="I2065" s="132"/>
      <c r="J2065" s="132"/>
      <c r="K2065" s="132"/>
      <c r="L2065" s="132"/>
      <c r="M2065" s="132"/>
      <c r="N2065" s="132"/>
    </row>
    <row r="2066" spans="1:14" ht="13.15" customHeight="1" x14ac:dyDescent="0.2">
      <c r="A2066" s="193"/>
      <c r="B2066" s="132"/>
      <c r="C2066" s="132"/>
      <c r="D2066" s="132"/>
      <c r="E2066" s="132"/>
      <c r="F2066" s="132"/>
      <c r="G2066" s="132"/>
      <c r="H2066" s="132"/>
      <c r="I2066" s="132"/>
      <c r="J2066" s="132"/>
      <c r="K2066" s="132"/>
      <c r="L2066" s="132"/>
      <c r="M2066" s="132"/>
      <c r="N2066" s="132"/>
    </row>
    <row r="2067" spans="1:14" ht="13.15" customHeight="1" x14ac:dyDescent="0.2">
      <c r="A2067" s="193"/>
      <c r="B2067" s="132"/>
      <c r="C2067" s="132"/>
      <c r="D2067" s="132"/>
      <c r="E2067" s="132"/>
      <c r="F2067" s="132"/>
      <c r="G2067" s="132"/>
      <c r="H2067" s="132"/>
      <c r="I2067" s="132"/>
      <c r="J2067" s="132"/>
      <c r="K2067" s="132"/>
      <c r="L2067" s="132"/>
      <c r="M2067" s="132"/>
      <c r="N2067" s="132"/>
    </row>
    <row r="2068" spans="1:14" ht="13.15" customHeight="1" x14ac:dyDescent="0.2">
      <c r="A2068" s="193"/>
      <c r="B2068" s="132"/>
      <c r="C2068" s="132"/>
      <c r="D2068" s="132"/>
      <c r="E2068" s="132"/>
      <c r="F2068" s="132"/>
      <c r="G2068" s="132"/>
      <c r="H2068" s="132"/>
      <c r="I2068" s="132"/>
      <c r="J2068" s="132"/>
      <c r="K2068" s="132"/>
      <c r="L2068" s="132"/>
      <c r="M2068" s="132"/>
      <c r="N2068" s="132"/>
    </row>
    <row r="2069" spans="1:14" ht="13.15" customHeight="1" x14ac:dyDescent="0.2">
      <c r="A2069" s="193"/>
      <c r="B2069" s="132"/>
      <c r="C2069" s="132"/>
      <c r="D2069" s="132"/>
      <c r="E2069" s="132"/>
      <c r="F2069" s="132"/>
      <c r="G2069" s="132"/>
      <c r="H2069" s="132"/>
      <c r="I2069" s="132"/>
      <c r="J2069" s="132"/>
      <c r="K2069" s="132"/>
      <c r="L2069" s="132"/>
      <c r="M2069" s="132"/>
      <c r="N2069" s="132"/>
    </row>
    <row r="2070" spans="1:14" ht="13.15" customHeight="1" x14ac:dyDescent="0.2">
      <c r="A2070" s="193"/>
      <c r="B2070" s="132"/>
      <c r="C2070" s="132"/>
      <c r="D2070" s="132"/>
      <c r="E2070" s="132"/>
      <c r="F2070" s="132"/>
      <c r="G2070" s="132"/>
      <c r="H2070" s="132"/>
      <c r="I2070" s="132"/>
      <c r="J2070" s="132"/>
      <c r="K2070" s="132"/>
      <c r="L2070" s="132"/>
      <c r="M2070" s="132"/>
      <c r="N2070" s="132"/>
    </row>
    <row r="2071" spans="1:14" ht="13.15" customHeight="1" x14ac:dyDescent="0.2">
      <c r="A2071" s="193"/>
      <c r="B2071" s="132"/>
      <c r="C2071" s="132"/>
      <c r="D2071" s="132"/>
      <c r="E2071" s="132"/>
      <c r="F2071" s="132"/>
      <c r="G2071" s="132"/>
      <c r="H2071" s="132"/>
      <c r="I2071" s="132"/>
      <c r="J2071" s="132"/>
      <c r="K2071" s="132"/>
      <c r="L2071" s="132"/>
      <c r="M2071" s="132"/>
      <c r="N2071" s="132"/>
    </row>
    <row r="2072" spans="1:14" ht="13.15" customHeight="1" x14ac:dyDescent="0.2">
      <c r="A2072" s="193"/>
      <c r="B2072" s="132"/>
      <c r="C2072" s="132"/>
      <c r="D2072" s="132"/>
      <c r="E2072" s="132"/>
      <c r="F2072" s="132"/>
      <c r="G2072" s="132"/>
      <c r="H2072" s="132"/>
      <c r="I2072" s="132"/>
      <c r="J2072" s="132"/>
      <c r="K2072" s="132"/>
      <c r="L2072" s="132"/>
      <c r="M2072" s="132"/>
      <c r="N2072" s="132"/>
    </row>
    <row r="2073" spans="1:14" ht="13.15" customHeight="1" x14ac:dyDescent="0.2">
      <c r="A2073" s="193"/>
      <c r="B2073" s="132"/>
      <c r="C2073" s="132"/>
      <c r="D2073" s="132"/>
      <c r="E2073" s="132"/>
      <c r="F2073" s="132"/>
      <c r="G2073" s="132"/>
      <c r="H2073" s="132"/>
      <c r="I2073" s="132"/>
      <c r="J2073" s="132"/>
      <c r="K2073" s="132"/>
      <c r="L2073" s="132"/>
      <c r="M2073" s="132"/>
      <c r="N2073" s="132"/>
    </row>
    <row r="2074" spans="1:14" ht="13.15" customHeight="1" x14ac:dyDescent="0.2">
      <c r="A2074" s="193"/>
      <c r="B2074" s="132"/>
      <c r="C2074" s="132"/>
      <c r="D2074" s="132"/>
      <c r="E2074" s="132"/>
      <c r="F2074" s="132"/>
      <c r="G2074" s="132"/>
      <c r="H2074" s="132"/>
      <c r="I2074" s="132"/>
      <c r="J2074" s="132"/>
      <c r="K2074" s="132"/>
      <c r="L2074" s="132"/>
      <c r="M2074" s="132"/>
      <c r="N2074" s="132"/>
    </row>
    <row r="2075" spans="1:14" ht="13.15" customHeight="1" x14ac:dyDescent="0.2">
      <c r="A2075" s="193"/>
      <c r="B2075" s="132"/>
      <c r="C2075" s="132"/>
      <c r="D2075" s="132"/>
      <c r="E2075" s="132"/>
      <c r="F2075" s="132"/>
      <c r="G2075" s="132"/>
      <c r="H2075" s="132"/>
      <c r="I2075" s="132"/>
      <c r="J2075" s="132"/>
      <c r="K2075" s="132"/>
      <c r="L2075" s="132"/>
      <c r="M2075" s="132"/>
      <c r="N2075" s="132"/>
    </row>
    <row r="2076" spans="1:14" ht="13.15" customHeight="1" x14ac:dyDescent="0.2">
      <c r="A2076" s="193"/>
      <c r="B2076" s="132"/>
      <c r="C2076" s="132"/>
      <c r="D2076" s="132"/>
      <c r="E2076" s="132"/>
      <c r="F2076" s="132"/>
      <c r="G2076" s="132"/>
      <c r="H2076" s="132"/>
      <c r="I2076" s="132"/>
      <c r="J2076" s="132"/>
      <c r="K2076" s="132"/>
      <c r="L2076" s="132"/>
      <c r="M2076" s="132"/>
      <c r="N2076" s="132"/>
    </row>
    <row r="2077" spans="1:14" ht="13.15" customHeight="1" x14ac:dyDescent="0.2">
      <c r="A2077" s="193"/>
      <c r="B2077" s="132"/>
      <c r="C2077" s="132"/>
      <c r="D2077" s="132"/>
      <c r="E2077" s="132"/>
      <c r="F2077" s="132"/>
      <c r="G2077" s="132"/>
      <c r="H2077" s="132"/>
      <c r="I2077" s="132"/>
      <c r="J2077" s="132"/>
      <c r="K2077" s="132"/>
      <c r="L2077" s="132"/>
      <c r="M2077" s="132"/>
      <c r="N2077" s="132"/>
    </row>
    <row r="2078" spans="1:14" ht="13.15" customHeight="1" x14ac:dyDescent="0.2">
      <c r="A2078" s="193"/>
      <c r="B2078" s="132"/>
      <c r="C2078" s="132"/>
      <c r="D2078" s="132"/>
      <c r="E2078" s="132"/>
      <c r="F2078" s="132"/>
      <c r="G2078" s="132"/>
      <c r="H2078" s="132"/>
      <c r="I2078" s="132"/>
      <c r="J2078" s="132"/>
      <c r="K2078" s="132"/>
      <c r="L2078" s="132"/>
      <c r="M2078" s="132"/>
      <c r="N2078" s="132"/>
    </row>
    <row r="2079" spans="1:14" ht="13.15" customHeight="1" x14ac:dyDescent="0.2">
      <c r="A2079" s="193"/>
      <c r="B2079" s="132"/>
      <c r="C2079" s="132"/>
      <c r="D2079" s="132"/>
      <c r="E2079" s="132"/>
      <c r="F2079" s="132"/>
      <c r="G2079" s="132"/>
      <c r="H2079" s="132"/>
      <c r="I2079" s="132"/>
      <c r="J2079" s="132"/>
      <c r="K2079" s="132"/>
      <c r="L2079" s="132"/>
      <c r="M2079" s="132"/>
      <c r="N2079" s="132"/>
    </row>
    <row r="2080" spans="1:14" ht="13.15" customHeight="1" x14ac:dyDescent="0.2">
      <c r="A2080" s="193"/>
      <c r="B2080" s="132"/>
      <c r="C2080" s="132"/>
      <c r="D2080" s="132"/>
      <c r="E2080" s="132"/>
      <c r="F2080" s="132"/>
      <c r="G2080" s="132"/>
      <c r="H2080" s="132"/>
      <c r="I2080" s="132"/>
      <c r="J2080" s="132"/>
      <c r="K2080" s="132"/>
      <c r="L2080" s="132"/>
      <c r="M2080" s="132"/>
      <c r="N2080" s="132"/>
    </row>
    <row r="2081" spans="1:14" ht="13.15" customHeight="1" x14ac:dyDescent="0.2">
      <c r="A2081" s="193"/>
      <c r="B2081" s="132"/>
      <c r="C2081" s="132"/>
      <c r="D2081" s="132"/>
      <c r="E2081" s="132"/>
      <c r="F2081" s="132"/>
      <c r="G2081" s="132"/>
      <c r="H2081" s="132"/>
      <c r="I2081" s="132"/>
      <c r="J2081" s="132"/>
      <c r="K2081" s="132"/>
      <c r="L2081" s="132"/>
      <c r="M2081" s="132"/>
      <c r="N2081" s="132"/>
    </row>
    <row r="2082" spans="1:14" ht="13.15" customHeight="1" x14ac:dyDescent="0.2">
      <c r="A2082" s="193"/>
      <c r="B2082" s="132"/>
      <c r="C2082" s="132"/>
      <c r="D2082" s="132"/>
      <c r="E2082" s="132"/>
      <c r="F2082" s="132"/>
      <c r="G2082" s="132"/>
      <c r="H2082" s="132"/>
      <c r="I2082" s="132"/>
      <c r="J2082" s="132"/>
      <c r="K2082" s="132"/>
      <c r="L2082" s="132"/>
      <c r="M2082" s="132"/>
      <c r="N2082" s="132"/>
    </row>
    <row r="2083" spans="1:14" ht="13.15" customHeight="1" x14ac:dyDescent="0.2">
      <c r="A2083" s="193"/>
      <c r="B2083" s="132"/>
      <c r="C2083" s="132"/>
      <c r="D2083" s="132"/>
      <c r="E2083" s="132"/>
      <c r="F2083" s="132"/>
      <c r="G2083" s="132"/>
      <c r="H2083" s="132"/>
      <c r="I2083" s="132"/>
      <c r="J2083" s="132"/>
      <c r="K2083" s="132"/>
      <c r="L2083" s="132"/>
      <c r="M2083" s="132"/>
      <c r="N2083" s="132"/>
    </row>
    <row r="2084" spans="1:14" ht="13.15" customHeight="1" x14ac:dyDescent="0.2">
      <c r="A2084" s="193"/>
      <c r="B2084" s="132"/>
      <c r="C2084" s="132"/>
      <c r="D2084" s="132"/>
      <c r="E2084" s="132"/>
      <c r="F2084" s="132"/>
      <c r="G2084" s="132"/>
      <c r="H2084" s="132"/>
      <c r="I2084" s="132"/>
      <c r="J2084" s="132"/>
      <c r="K2084" s="132"/>
      <c r="L2084" s="132"/>
      <c r="M2084" s="132"/>
      <c r="N2084" s="132"/>
    </row>
    <row r="2085" spans="1:14" ht="13.15" customHeight="1" x14ac:dyDescent="0.2">
      <c r="A2085" s="193"/>
      <c r="B2085" s="132"/>
      <c r="C2085" s="132"/>
      <c r="D2085" s="132"/>
      <c r="E2085" s="132"/>
      <c r="F2085" s="132"/>
      <c r="G2085" s="132"/>
      <c r="H2085" s="132"/>
      <c r="I2085" s="132"/>
      <c r="J2085" s="132"/>
      <c r="K2085" s="132"/>
      <c r="L2085" s="132"/>
      <c r="M2085" s="132"/>
      <c r="N2085" s="132"/>
    </row>
    <row r="2086" spans="1:14" ht="13.15" customHeight="1" x14ac:dyDescent="0.2">
      <c r="A2086" s="193"/>
      <c r="B2086" s="132"/>
      <c r="C2086" s="132"/>
      <c r="D2086" s="132"/>
      <c r="E2086" s="132"/>
      <c r="F2086" s="132"/>
      <c r="G2086" s="132"/>
      <c r="H2086" s="132"/>
      <c r="I2086" s="132"/>
      <c r="J2086" s="132"/>
      <c r="K2086" s="132"/>
      <c r="L2086" s="132"/>
      <c r="M2086" s="132"/>
      <c r="N2086" s="132"/>
    </row>
    <row r="2087" spans="1:14" ht="13.15" customHeight="1" x14ac:dyDescent="0.2">
      <c r="A2087" s="193"/>
      <c r="B2087" s="132"/>
      <c r="C2087" s="132"/>
      <c r="D2087" s="132"/>
      <c r="E2087" s="132"/>
      <c r="F2087" s="132"/>
      <c r="G2087" s="132"/>
      <c r="H2087" s="132"/>
      <c r="I2087" s="132"/>
      <c r="J2087" s="132"/>
      <c r="K2087" s="132"/>
      <c r="L2087" s="132"/>
      <c r="M2087" s="132"/>
      <c r="N2087" s="132"/>
    </row>
    <row r="2088" spans="1:14" ht="13.15" customHeight="1" x14ac:dyDescent="0.2">
      <c r="A2088" s="193"/>
      <c r="B2088" s="132"/>
      <c r="C2088" s="132"/>
      <c r="D2088" s="132"/>
      <c r="E2088" s="132"/>
      <c r="F2088" s="132"/>
      <c r="G2088" s="132"/>
      <c r="H2088" s="132"/>
      <c r="I2088" s="132"/>
      <c r="J2088" s="132"/>
      <c r="K2088" s="132"/>
      <c r="L2088" s="132"/>
      <c r="M2088" s="132"/>
      <c r="N2088" s="132"/>
    </row>
    <row r="2089" spans="1:14" ht="13.5" customHeight="1" x14ac:dyDescent="0.2">
      <c r="A2089" s="193"/>
      <c r="B2089" s="132"/>
      <c r="C2089" s="132"/>
      <c r="D2089" s="132"/>
      <c r="E2089" s="132"/>
      <c r="F2089" s="132"/>
      <c r="G2089" s="132"/>
      <c r="H2089" s="132"/>
      <c r="I2089" s="132"/>
      <c r="J2089" s="132"/>
      <c r="K2089" s="132"/>
      <c r="L2089" s="132"/>
      <c r="M2089" s="132"/>
      <c r="N2089" s="132"/>
    </row>
    <row r="2090" spans="1:14" ht="13.5" customHeight="1" x14ac:dyDescent="0.2">
      <c r="A2090" s="193"/>
      <c r="B2090" s="132"/>
      <c r="C2090" s="132"/>
      <c r="D2090" s="132"/>
      <c r="E2090" s="132"/>
      <c r="F2090" s="132"/>
      <c r="G2090" s="132"/>
      <c r="H2090" s="132"/>
      <c r="I2090" s="132"/>
      <c r="J2090" s="132"/>
      <c r="K2090" s="132"/>
      <c r="L2090" s="132"/>
      <c r="M2090" s="132"/>
      <c r="N2090" s="132"/>
    </row>
    <row r="2091" spans="1:14" ht="13.5" customHeight="1" x14ac:dyDescent="0.2">
      <c r="A2091" s="193"/>
      <c r="B2091" s="132"/>
      <c r="C2091" s="132"/>
      <c r="D2091" s="132"/>
      <c r="E2091" s="132"/>
      <c r="F2091" s="132"/>
      <c r="G2091" s="132"/>
      <c r="H2091" s="132"/>
      <c r="I2091" s="132"/>
      <c r="J2091" s="132"/>
      <c r="K2091" s="132"/>
      <c r="L2091" s="132"/>
      <c r="M2091" s="132"/>
      <c r="N2091" s="132"/>
    </row>
    <row r="2092" spans="1:14" ht="13.5" customHeight="1" x14ac:dyDescent="0.2">
      <c r="A2092" s="193"/>
      <c r="B2092" s="132"/>
      <c r="C2092" s="132"/>
      <c r="D2092" s="132"/>
      <c r="E2092" s="132"/>
      <c r="F2092" s="132"/>
      <c r="G2092" s="132"/>
      <c r="H2092" s="132"/>
      <c r="I2092" s="132"/>
      <c r="J2092" s="132"/>
      <c r="K2092" s="132"/>
      <c r="L2092" s="132"/>
      <c r="M2092" s="132"/>
      <c r="N2092" s="132"/>
    </row>
    <row r="2093" spans="1:14" ht="13.5" customHeight="1" x14ac:dyDescent="0.2">
      <c r="A2093" s="193"/>
      <c r="B2093" s="132"/>
      <c r="C2093" s="132"/>
      <c r="D2093" s="132"/>
      <c r="E2093" s="132"/>
      <c r="F2093" s="132"/>
      <c r="G2093" s="132"/>
      <c r="H2093" s="132"/>
      <c r="I2093" s="132"/>
      <c r="J2093" s="132"/>
      <c r="K2093" s="132"/>
      <c r="L2093" s="132"/>
      <c r="M2093" s="132"/>
      <c r="N2093" s="132"/>
    </row>
    <row r="2094" spans="1:14" ht="13.5" customHeight="1" x14ac:dyDescent="0.2">
      <c r="A2094" s="193"/>
      <c r="B2094" s="132"/>
      <c r="C2094" s="132"/>
      <c r="D2094" s="132"/>
      <c r="E2094" s="132"/>
      <c r="F2094" s="132"/>
      <c r="G2094" s="132"/>
      <c r="H2094" s="132"/>
      <c r="I2094" s="132"/>
      <c r="J2094" s="132"/>
      <c r="K2094" s="132"/>
      <c r="L2094" s="132"/>
      <c r="M2094" s="132"/>
      <c r="N2094" s="132"/>
    </row>
    <row r="2095" spans="1:14" ht="13.5" customHeight="1" x14ac:dyDescent="0.2">
      <c r="A2095" s="193"/>
      <c r="B2095" s="132"/>
      <c r="C2095" s="132"/>
      <c r="D2095" s="132"/>
      <c r="E2095" s="132"/>
      <c r="F2095" s="132"/>
      <c r="G2095" s="132"/>
      <c r="H2095" s="132"/>
      <c r="I2095" s="132"/>
      <c r="J2095" s="132"/>
      <c r="K2095" s="132"/>
      <c r="L2095" s="132"/>
      <c r="M2095" s="132"/>
      <c r="N2095" s="132"/>
    </row>
    <row r="2096" spans="1:14" ht="13.5" customHeight="1" x14ac:dyDescent="0.2">
      <c r="A2096" s="193"/>
      <c r="B2096" s="132"/>
      <c r="C2096" s="132"/>
      <c r="D2096" s="132"/>
      <c r="E2096" s="132"/>
      <c r="F2096" s="132"/>
      <c r="G2096" s="132"/>
      <c r="H2096" s="132"/>
      <c r="I2096" s="132"/>
      <c r="J2096" s="132"/>
      <c r="K2096" s="132"/>
      <c r="L2096" s="132"/>
      <c r="M2096" s="132"/>
      <c r="N2096" s="132"/>
    </row>
    <row r="2097" spans="1:14" ht="13.5" customHeight="1" x14ac:dyDescent="0.2">
      <c r="A2097" s="193"/>
      <c r="B2097" s="132"/>
      <c r="C2097" s="132"/>
      <c r="D2097" s="132"/>
      <c r="E2097" s="132"/>
      <c r="F2097" s="132"/>
      <c r="G2097" s="132"/>
      <c r="H2097" s="132"/>
      <c r="I2097" s="132"/>
      <c r="J2097" s="132"/>
      <c r="K2097" s="132"/>
      <c r="L2097" s="132"/>
      <c r="M2097" s="132"/>
      <c r="N2097" s="132"/>
    </row>
    <row r="2098" spans="1:14" ht="13.5" customHeight="1" x14ac:dyDescent="0.2">
      <c r="A2098" s="193"/>
      <c r="B2098" s="132"/>
      <c r="C2098" s="132"/>
      <c r="D2098" s="132"/>
      <c r="E2098" s="132"/>
      <c r="F2098" s="132"/>
      <c r="G2098" s="132"/>
      <c r="H2098" s="132"/>
      <c r="I2098" s="132"/>
      <c r="J2098" s="132"/>
      <c r="K2098" s="132"/>
      <c r="L2098" s="132"/>
      <c r="M2098" s="132"/>
      <c r="N2098" s="132"/>
    </row>
    <row r="2099" spans="1:14" ht="13.5" customHeight="1" x14ac:dyDescent="0.2">
      <c r="A2099" s="193"/>
      <c r="B2099" s="132"/>
      <c r="C2099" s="132"/>
      <c r="D2099" s="132"/>
      <c r="E2099" s="132"/>
      <c r="F2099" s="132"/>
      <c r="G2099" s="132"/>
      <c r="H2099" s="132"/>
      <c r="I2099" s="132"/>
      <c r="J2099" s="132"/>
      <c r="K2099" s="132"/>
      <c r="L2099" s="132"/>
      <c r="M2099" s="132"/>
      <c r="N2099" s="132"/>
    </row>
    <row r="2100" spans="1:14" ht="13.5" customHeight="1" x14ac:dyDescent="0.2">
      <c r="A2100" s="193"/>
      <c r="B2100" s="132"/>
      <c r="C2100" s="132"/>
      <c r="D2100" s="132"/>
      <c r="E2100" s="132"/>
      <c r="F2100" s="132"/>
      <c r="G2100" s="132"/>
      <c r="H2100" s="132"/>
      <c r="I2100" s="132"/>
      <c r="J2100" s="132"/>
      <c r="K2100" s="132"/>
      <c r="L2100" s="132"/>
      <c r="M2100" s="132"/>
      <c r="N2100" s="132"/>
    </row>
    <row r="2101" spans="1:14" ht="13.5" customHeight="1" x14ac:dyDescent="0.2">
      <c r="A2101" s="193"/>
      <c r="B2101" s="132"/>
      <c r="C2101" s="132"/>
      <c r="D2101" s="132"/>
      <c r="E2101" s="132"/>
      <c r="F2101" s="132"/>
      <c r="G2101" s="132"/>
      <c r="H2101" s="132"/>
      <c r="I2101" s="132"/>
      <c r="J2101" s="132"/>
      <c r="K2101" s="132"/>
      <c r="L2101" s="132"/>
      <c r="M2101" s="132"/>
      <c r="N2101" s="132"/>
    </row>
    <row r="2102" spans="1:14" ht="13.5" customHeight="1" x14ac:dyDescent="0.2">
      <c r="A2102" s="193"/>
      <c r="B2102" s="132"/>
      <c r="C2102" s="132"/>
      <c r="D2102" s="132"/>
      <c r="E2102" s="132"/>
      <c r="F2102" s="132"/>
      <c r="G2102" s="132"/>
      <c r="H2102" s="132"/>
      <c r="I2102" s="132"/>
      <c r="J2102" s="132"/>
      <c r="K2102" s="132"/>
      <c r="L2102" s="132"/>
      <c r="M2102" s="132"/>
      <c r="N2102" s="132"/>
    </row>
    <row r="2103" spans="1:14" ht="13.5" customHeight="1" x14ac:dyDescent="0.2">
      <c r="A2103" s="193"/>
      <c r="B2103" s="132"/>
      <c r="C2103" s="132"/>
      <c r="D2103" s="132"/>
      <c r="E2103" s="132"/>
      <c r="F2103" s="132"/>
      <c r="G2103" s="132"/>
      <c r="H2103" s="132"/>
      <c r="I2103" s="132"/>
      <c r="J2103" s="132"/>
      <c r="K2103" s="132"/>
      <c r="L2103" s="132"/>
      <c r="M2103" s="132"/>
      <c r="N2103" s="132"/>
    </row>
    <row r="2104" spans="1:14" ht="13.5" customHeight="1" x14ac:dyDescent="0.2">
      <c r="A2104" s="193"/>
      <c r="B2104" s="132"/>
      <c r="C2104" s="132"/>
      <c r="D2104" s="132"/>
      <c r="E2104" s="132"/>
      <c r="F2104" s="132"/>
      <c r="G2104" s="132"/>
      <c r="H2104" s="132"/>
      <c r="I2104" s="132"/>
      <c r="J2104" s="132"/>
      <c r="K2104" s="132"/>
      <c r="L2104" s="132"/>
      <c r="M2104" s="132"/>
      <c r="N2104" s="132"/>
    </row>
    <row r="2105" spans="1:14" ht="13.5" customHeight="1" x14ac:dyDescent="0.2">
      <c r="A2105" s="193"/>
      <c r="B2105" s="132"/>
      <c r="C2105" s="132"/>
      <c r="D2105" s="132"/>
      <c r="E2105" s="132"/>
      <c r="F2105" s="132"/>
      <c r="G2105" s="132"/>
      <c r="H2105" s="132"/>
      <c r="I2105" s="132"/>
      <c r="J2105" s="132"/>
      <c r="K2105" s="132"/>
      <c r="L2105" s="132"/>
      <c r="M2105" s="132"/>
      <c r="N2105" s="132"/>
    </row>
    <row r="2106" spans="1:14" ht="13.5" customHeight="1" x14ac:dyDescent="0.2">
      <c r="A2106" s="193"/>
      <c r="B2106" s="132"/>
      <c r="C2106" s="132"/>
      <c r="D2106" s="132"/>
      <c r="E2106" s="132"/>
      <c r="F2106" s="132"/>
      <c r="G2106" s="132"/>
      <c r="H2106" s="132"/>
      <c r="I2106" s="132"/>
      <c r="J2106" s="132"/>
      <c r="K2106" s="132"/>
      <c r="L2106" s="132"/>
      <c r="M2106" s="132"/>
      <c r="N2106" s="132"/>
    </row>
    <row r="2107" spans="1:14" ht="13.5" customHeight="1" x14ac:dyDescent="0.2">
      <c r="A2107" s="193"/>
      <c r="B2107" s="132"/>
      <c r="C2107" s="132"/>
      <c r="D2107" s="132"/>
      <c r="E2107" s="132"/>
      <c r="F2107" s="132"/>
      <c r="G2107" s="132"/>
      <c r="H2107" s="132"/>
      <c r="I2107" s="132"/>
      <c r="J2107" s="132"/>
      <c r="K2107" s="132"/>
      <c r="L2107" s="132"/>
      <c r="M2107" s="132"/>
      <c r="N2107" s="132"/>
    </row>
    <row r="2108" spans="1:14" ht="13.5" customHeight="1" x14ac:dyDescent="0.2">
      <c r="A2108" s="193"/>
      <c r="B2108" s="132"/>
      <c r="C2108" s="132"/>
      <c r="D2108" s="132"/>
      <c r="E2108" s="132"/>
      <c r="F2108" s="132"/>
      <c r="G2108" s="132"/>
      <c r="H2108" s="132"/>
      <c r="I2108" s="132"/>
      <c r="J2108" s="132"/>
      <c r="K2108" s="132"/>
      <c r="L2108" s="132"/>
      <c r="M2108" s="132"/>
      <c r="N2108" s="132"/>
    </row>
    <row r="2109" spans="1:14" ht="13.5" customHeight="1" x14ac:dyDescent="0.2">
      <c r="A2109" s="193"/>
      <c r="B2109" s="132"/>
      <c r="C2109" s="132"/>
      <c r="D2109" s="132"/>
      <c r="E2109" s="132"/>
      <c r="F2109" s="132"/>
      <c r="G2109" s="132"/>
      <c r="H2109" s="132"/>
      <c r="I2109" s="132"/>
      <c r="J2109" s="132"/>
      <c r="K2109" s="132"/>
      <c r="L2109" s="132"/>
      <c r="M2109" s="132"/>
      <c r="N2109" s="132"/>
    </row>
    <row r="2110" spans="1:14" ht="13.5" customHeight="1" x14ac:dyDescent="0.2">
      <c r="A2110" s="193"/>
      <c r="B2110" s="132"/>
      <c r="C2110" s="132"/>
      <c r="D2110" s="132"/>
      <c r="E2110" s="132"/>
      <c r="F2110" s="132"/>
      <c r="G2110" s="132"/>
      <c r="H2110" s="132"/>
      <c r="I2110" s="132"/>
      <c r="J2110" s="132"/>
      <c r="K2110" s="132"/>
      <c r="L2110" s="132"/>
      <c r="M2110" s="132"/>
      <c r="N2110" s="132"/>
    </row>
    <row r="2111" spans="1:14" ht="13.5" customHeight="1" x14ac:dyDescent="0.2">
      <c r="A2111" s="193"/>
      <c r="B2111" s="132"/>
      <c r="C2111" s="132"/>
      <c r="D2111" s="132"/>
      <c r="E2111" s="132"/>
      <c r="F2111" s="132"/>
      <c r="G2111" s="132"/>
      <c r="H2111" s="132"/>
      <c r="I2111" s="132"/>
      <c r="J2111" s="132"/>
      <c r="K2111" s="132"/>
      <c r="L2111" s="132"/>
      <c r="M2111" s="132"/>
      <c r="N2111" s="132"/>
    </row>
    <row r="2112" spans="1:14" ht="13.5" customHeight="1" x14ac:dyDescent="0.2">
      <c r="A2112" s="193"/>
      <c r="B2112" s="132"/>
      <c r="C2112" s="132"/>
      <c r="D2112" s="132"/>
      <c r="E2112" s="132"/>
      <c r="F2112" s="132"/>
      <c r="G2112" s="132"/>
      <c r="H2112" s="132"/>
      <c r="I2112" s="132"/>
      <c r="J2112" s="132"/>
      <c r="K2112" s="132"/>
      <c r="L2112" s="132"/>
      <c r="M2112" s="132"/>
      <c r="N2112" s="132"/>
    </row>
    <row r="2113" spans="1:14" ht="13.5" customHeight="1" x14ac:dyDescent="0.2">
      <c r="A2113" s="193"/>
      <c r="B2113" s="132"/>
      <c r="C2113" s="132"/>
      <c r="D2113" s="132"/>
      <c r="E2113" s="132"/>
      <c r="F2113" s="132"/>
      <c r="G2113" s="132"/>
      <c r="H2113" s="132"/>
      <c r="I2113" s="132"/>
      <c r="J2113" s="132"/>
      <c r="K2113" s="132"/>
      <c r="L2113" s="132"/>
      <c r="M2113" s="132"/>
      <c r="N2113" s="132"/>
    </row>
    <row r="2114" spans="1:14" ht="13.5" customHeight="1" x14ac:dyDescent="0.2">
      <c r="A2114" s="193"/>
      <c r="B2114" s="132"/>
      <c r="C2114" s="132"/>
      <c r="D2114" s="132"/>
      <c r="E2114" s="132"/>
      <c r="F2114" s="132"/>
      <c r="G2114" s="132"/>
      <c r="H2114" s="132"/>
      <c r="I2114" s="132"/>
      <c r="J2114" s="132"/>
      <c r="K2114" s="132"/>
      <c r="L2114" s="132"/>
      <c r="M2114" s="132"/>
      <c r="N2114" s="132"/>
    </row>
    <row r="2115" spans="1:14" ht="13.5" customHeight="1" x14ac:dyDescent="0.2">
      <c r="A2115" s="193"/>
      <c r="B2115" s="132"/>
      <c r="C2115" s="132"/>
      <c r="D2115" s="132"/>
      <c r="E2115" s="132"/>
      <c r="F2115" s="132"/>
      <c r="G2115" s="132"/>
      <c r="H2115" s="132"/>
      <c r="I2115" s="132"/>
      <c r="J2115" s="132"/>
      <c r="K2115" s="132"/>
      <c r="L2115" s="132"/>
      <c r="M2115" s="132"/>
      <c r="N2115" s="132"/>
    </row>
    <row r="2116" spans="1:14" ht="13.5" customHeight="1" x14ac:dyDescent="0.2">
      <c r="A2116" s="193"/>
      <c r="B2116" s="132"/>
      <c r="C2116" s="132"/>
      <c r="D2116" s="132"/>
      <c r="E2116" s="132"/>
      <c r="F2116" s="132"/>
      <c r="G2116" s="132"/>
      <c r="H2116" s="132"/>
      <c r="I2116" s="132"/>
      <c r="J2116" s="132"/>
      <c r="K2116" s="132"/>
      <c r="L2116" s="132"/>
      <c r="M2116" s="132"/>
      <c r="N2116" s="132"/>
    </row>
    <row r="2117" spans="1:14" ht="13.5" customHeight="1" x14ac:dyDescent="0.2">
      <c r="A2117" s="193"/>
      <c r="B2117" s="132"/>
      <c r="C2117" s="132"/>
      <c r="D2117" s="132"/>
      <c r="E2117" s="132"/>
      <c r="F2117" s="132"/>
      <c r="G2117" s="132"/>
      <c r="H2117" s="132"/>
      <c r="I2117" s="132"/>
      <c r="J2117" s="132"/>
      <c r="K2117" s="132"/>
      <c r="L2117" s="132"/>
      <c r="M2117" s="132"/>
      <c r="N2117" s="132"/>
    </row>
    <row r="2118" spans="1:14" ht="13.5" customHeight="1" x14ac:dyDescent="0.2">
      <c r="A2118" s="193"/>
      <c r="B2118" s="132"/>
      <c r="C2118" s="132"/>
      <c r="D2118" s="132"/>
      <c r="E2118" s="132"/>
      <c r="F2118" s="132"/>
      <c r="G2118" s="132"/>
      <c r="H2118" s="132"/>
      <c r="I2118" s="132"/>
      <c r="J2118" s="132"/>
      <c r="K2118" s="132"/>
      <c r="L2118" s="132"/>
      <c r="M2118" s="132"/>
      <c r="N2118" s="132"/>
    </row>
    <row r="2119" spans="1:14" ht="13.5" customHeight="1" x14ac:dyDescent="0.2">
      <c r="A2119" s="193"/>
      <c r="B2119" s="132"/>
      <c r="C2119" s="132"/>
      <c r="D2119" s="132"/>
      <c r="E2119" s="132"/>
      <c r="F2119" s="132"/>
      <c r="G2119" s="132"/>
      <c r="H2119" s="132"/>
      <c r="I2119" s="132"/>
      <c r="J2119" s="132"/>
      <c r="K2119" s="132"/>
      <c r="L2119" s="132"/>
      <c r="M2119" s="132"/>
      <c r="N2119" s="132"/>
    </row>
    <row r="2120" spans="1:14" ht="13.5" customHeight="1" x14ac:dyDescent="0.2">
      <c r="A2120" s="193"/>
      <c r="B2120" s="132"/>
      <c r="C2120" s="132"/>
      <c r="D2120" s="132"/>
      <c r="E2120" s="132"/>
      <c r="F2120" s="132"/>
      <c r="G2120" s="132"/>
      <c r="H2120" s="132"/>
      <c r="I2120" s="132"/>
      <c r="J2120" s="132"/>
      <c r="K2120" s="132"/>
      <c r="L2120" s="132"/>
      <c r="M2120" s="132"/>
      <c r="N2120" s="132"/>
    </row>
    <row r="2121" spans="1:14" ht="13.5" customHeight="1" x14ac:dyDescent="0.2">
      <c r="A2121" s="193"/>
      <c r="B2121" s="132"/>
      <c r="C2121" s="132"/>
      <c r="D2121" s="132"/>
      <c r="E2121" s="132"/>
      <c r="F2121" s="132"/>
      <c r="G2121" s="132"/>
      <c r="H2121" s="132"/>
      <c r="I2121" s="132"/>
      <c r="J2121" s="132"/>
      <c r="K2121" s="132"/>
      <c r="L2121" s="132"/>
      <c r="M2121" s="132"/>
      <c r="N2121" s="132"/>
    </row>
    <row r="2122" spans="1:14" ht="13.5" customHeight="1" x14ac:dyDescent="0.2">
      <c r="A2122" s="193"/>
      <c r="B2122" s="132"/>
      <c r="C2122" s="132"/>
      <c r="D2122" s="132"/>
      <c r="E2122" s="132"/>
      <c r="F2122" s="132"/>
      <c r="G2122" s="132"/>
      <c r="H2122" s="132"/>
      <c r="I2122" s="132"/>
      <c r="J2122" s="132"/>
      <c r="K2122" s="132"/>
      <c r="L2122" s="132"/>
      <c r="M2122" s="132"/>
      <c r="N2122" s="132"/>
    </row>
    <row r="2123" spans="1:14" ht="13.5" customHeight="1" x14ac:dyDescent="0.2">
      <c r="A2123" s="193"/>
      <c r="B2123" s="132"/>
      <c r="C2123" s="132"/>
      <c r="D2123" s="132"/>
      <c r="E2123" s="132"/>
      <c r="F2123" s="132"/>
      <c r="G2123" s="132"/>
      <c r="H2123" s="132"/>
      <c r="I2123" s="132"/>
      <c r="J2123" s="132"/>
      <c r="K2123" s="132"/>
      <c r="L2123" s="132"/>
      <c r="M2123" s="132"/>
      <c r="N2123" s="132"/>
    </row>
    <row r="2124" spans="1:14" ht="13.5" customHeight="1" x14ac:dyDescent="0.2">
      <c r="A2124" s="193"/>
      <c r="B2124" s="132"/>
      <c r="C2124" s="132"/>
      <c r="D2124" s="132"/>
      <c r="E2124" s="132"/>
      <c r="F2124" s="132"/>
      <c r="G2124" s="132"/>
      <c r="H2124" s="132"/>
      <c r="I2124" s="132"/>
      <c r="J2124" s="132"/>
      <c r="K2124" s="132"/>
      <c r="L2124" s="132"/>
      <c r="M2124" s="132"/>
      <c r="N2124" s="132"/>
    </row>
    <row r="2125" spans="1:14" ht="13.5" customHeight="1" x14ac:dyDescent="0.2">
      <c r="A2125" s="193"/>
      <c r="B2125" s="132"/>
      <c r="C2125" s="132"/>
      <c r="D2125" s="132"/>
      <c r="E2125" s="132"/>
      <c r="F2125" s="132"/>
      <c r="G2125" s="132"/>
      <c r="H2125" s="132"/>
      <c r="I2125" s="132"/>
      <c r="J2125" s="132"/>
      <c r="K2125" s="132"/>
      <c r="L2125" s="132"/>
      <c r="M2125" s="132"/>
      <c r="N2125" s="132"/>
    </row>
    <row r="2126" spans="1:14" ht="13.5" customHeight="1" x14ac:dyDescent="0.2">
      <c r="A2126" s="193"/>
      <c r="B2126" s="132"/>
      <c r="C2126" s="132"/>
      <c r="D2126" s="132"/>
      <c r="E2126" s="132"/>
      <c r="F2126" s="132"/>
      <c r="G2126" s="132"/>
      <c r="H2126" s="132"/>
      <c r="I2126" s="132"/>
      <c r="J2126" s="132"/>
      <c r="K2126" s="132"/>
      <c r="L2126" s="132"/>
      <c r="M2126" s="132"/>
      <c r="N2126" s="132"/>
    </row>
    <row r="2127" spans="1:14" ht="13.5" customHeight="1" x14ac:dyDescent="0.2">
      <c r="A2127" s="193"/>
      <c r="B2127" s="132"/>
      <c r="C2127" s="132"/>
      <c r="D2127" s="132"/>
      <c r="E2127" s="132"/>
      <c r="F2127" s="132"/>
      <c r="G2127" s="132"/>
      <c r="H2127" s="132"/>
      <c r="I2127" s="132"/>
      <c r="J2127" s="132"/>
      <c r="K2127" s="132"/>
      <c r="L2127" s="132"/>
      <c r="M2127" s="132"/>
      <c r="N2127" s="132"/>
    </row>
    <row r="2128" spans="1:14" ht="13.5" customHeight="1" x14ac:dyDescent="0.2">
      <c r="A2128" s="193"/>
      <c r="B2128" s="132"/>
      <c r="C2128" s="132"/>
      <c r="D2128" s="132"/>
      <c r="E2128" s="132"/>
      <c r="F2128" s="132"/>
      <c r="G2128" s="132"/>
      <c r="H2128" s="132"/>
      <c r="I2128" s="132"/>
      <c r="J2128" s="132"/>
      <c r="K2128" s="132"/>
      <c r="L2128" s="132"/>
      <c r="M2128" s="132"/>
      <c r="N2128" s="132"/>
    </row>
    <row r="2129" spans="1:14" ht="13.5" customHeight="1" x14ac:dyDescent="0.2">
      <c r="A2129" s="193"/>
      <c r="B2129" s="132"/>
      <c r="C2129" s="132"/>
      <c r="D2129" s="132"/>
      <c r="E2129" s="132"/>
      <c r="F2129" s="132"/>
      <c r="G2129" s="132"/>
      <c r="H2129" s="132"/>
      <c r="I2129" s="132"/>
      <c r="J2129" s="132"/>
      <c r="K2129" s="132"/>
      <c r="L2129" s="132"/>
      <c r="M2129" s="132"/>
      <c r="N2129" s="132"/>
    </row>
    <row r="2130" spans="1:14" ht="13.5" customHeight="1" x14ac:dyDescent="0.2">
      <c r="A2130" s="193"/>
      <c r="B2130" s="132"/>
      <c r="C2130" s="132"/>
      <c r="D2130" s="132"/>
      <c r="E2130" s="132"/>
      <c r="F2130" s="132"/>
      <c r="G2130" s="132"/>
      <c r="H2130" s="132"/>
      <c r="I2130" s="132"/>
      <c r="J2130" s="132"/>
      <c r="K2130" s="132"/>
      <c r="L2130" s="132"/>
      <c r="M2130" s="132"/>
      <c r="N2130" s="132"/>
    </row>
    <row r="2131" spans="1:14" ht="13.5" customHeight="1" x14ac:dyDescent="0.2">
      <c r="A2131" s="193"/>
      <c r="B2131" s="132"/>
      <c r="C2131" s="132"/>
      <c r="D2131" s="132"/>
      <c r="E2131" s="132"/>
      <c r="F2131" s="132"/>
      <c r="G2131" s="132"/>
      <c r="H2131" s="132"/>
      <c r="I2131" s="132"/>
      <c r="J2131" s="132"/>
      <c r="K2131" s="132"/>
      <c r="L2131" s="132"/>
      <c r="M2131" s="132"/>
      <c r="N2131" s="132"/>
    </row>
    <row r="2132" spans="1:14" ht="13.5" customHeight="1" x14ac:dyDescent="0.2">
      <c r="A2132" s="193"/>
      <c r="B2132" s="132"/>
      <c r="C2132" s="132"/>
      <c r="D2132" s="132"/>
      <c r="E2132" s="132"/>
      <c r="F2132" s="132"/>
      <c r="G2132" s="132"/>
      <c r="H2132" s="132"/>
      <c r="I2132" s="132"/>
      <c r="J2132" s="132"/>
      <c r="K2132" s="132"/>
      <c r="L2132" s="132"/>
      <c r="M2132" s="132"/>
      <c r="N2132" s="132"/>
    </row>
    <row r="2133" spans="1:14" ht="13.5" customHeight="1" x14ac:dyDescent="0.2">
      <c r="A2133" s="193"/>
      <c r="B2133" s="132"/>
      <c r="C2133" s="132"/>
      <c r="D2133" s="132"/>
      <c r="E2133" s="132"/>
      <c r="F2133" s="132"/>
      <c r="G2133" s="132"/>
      <c r="H2133" s="132"/>
      <c r="I2133" s="132"/>
      <c r="J2133" s="132"/>
      <c r="K2133" s="132"/>
      <c r="L2133" s="132"/>
      <c r="M2133" s="132"/>
      <c r="N2133" s="132"/>
    </row>
    <row r="2134" spans="1:14" ht="13.5" customHeight="1" x14ac:dyDescent="0.2">
      <c r="A2134" s="193"/>
      <c r="B2134" s="132"/>
      <c r="C2134" s="132"/>
      <c r="D2134" s="132"/>
      <c r="E2134" s="132"/>
      <c r="F2134" s="132"/>
      <c r="G2134" s="132"/>
      <c r="H2134" s="132"/>
      <c r="I2134" s="132"/>
      <c r="J2134" s="132"/>
      <c r="K2134" s="132"/>
      <c r="L2134" s="132"/>
      <c r="M2134" s="132"/>
      <c r="N2134" s="132"/>
    </row>
    <row r="2135" spans="1:14" ht="13.5" customHeight="1" x14ac:dyDescent="0.2">
      <c r="A2135" s="193"/>
      <c r="B2135" s="132"/>
      <c r="C2135" s="132"/>
      <c r="D2135" s="132"/>
      <c r="E2135" s="132"/>
      <c r="F2135" s="132"/>
      <c r="G2135" s="132"/>
      <c r="H2135" s="132"/>
      <c r="I2135" s="132"/>
      <c r="J2135" s="132"/>
      <c r="K2135" s="132"/>
      <c r="L2135" s="132"/>
      <c r="M2135" s="132"/>
      <c r="N2135" s="132"/>
    </row>
    <row r="2136" spans="1:14" ht="13.5" customHeight="1" x14ac:dyDescent="0.2">
      <c r="A2136" s="193"/>
      <c r="B2136" s="132"/>
      <c r="C2136" s="132"/>
      <c r="D2136" s="132"/>
      <c r="E2136" s="132"/>
      <c r="F2136" s="132"/>
      <c r="G2136" s="132"/>
      <c r="H2136" s="132"/>
      <c r="I2136" s="132"/>
      <c r="J2136" s="132"/>
      <c r="K2136" s="132"/>
      <c r="L2136" s="132"/>
      <c r="M2136" s="132"/>
      <c r="N2136" s="132"/>
    </row>
    <row r="2137" spans="1:14" ht="13.5" customHeight="1" x14ac:dyDescent="0.2">
      <c r="A2137" s="193"/>
      <c r="B2137" s="132"/>
      <c r="C2137" s="132"/>
      <c r="D2137" s="132"/>
      <c r="E2137" s="132"/>
      <c r="F2137" s="132"/>
      <c r="G2137" s="132"/>
      <c r="H2137" s="132"/>
      <c r="I2137" s="132"/>
      <c r="J2137" s="132"/>
      <c r="K2137" s="132"/>
      <c r="L2137" s="132"/>
      <c r="M2137" s="132"/>
      <c r="N2137" s="132"/>
    </row>
    <row r="2138" spans="1:14" ht="13.5" customHeight="1" x14ac:dyDescent="0.2">
      <c r="A2138" s="193"/>
      <c r="B2138" s="132"/>
      <c r="C2138" s="132"/>
      <c r="D2138" s="132"/>
      <c r="E2138" s="132"/>
      <c r="F2138" s="132"/>
      <c r="G2138" s="132"/>
      <c r="H2138" s="132"/>
      <c r="I2138" s="132"/>
      <c r="J2138" s="132"/>
      <c r="K2138" s="132"/>
      <c r="L2138" s="132"/>
      <c r="M2138" s="132"/>
      <c r="N2138" s="132"/>
    </row>
    <row r="2139" spans="1:14" ht="13.5" customHeight="1" x14ac:dyDescent="0.2">
      <c r="A2139" s="193"/>
      <c r="B2139" s="132"/>
      <c r="C2139" s="132"/>
      <c r="D2139" s="132"/>
      <c r="E2139" s="132"/>
      <c r="F2139" s="132"/>
      <c r="G2139" s="132"/>
      <c r="H2139" s="132"/>
      <c r="I2139" s="132"/>
      <c r="J2139" s="132"/>
      <c r="K2139" s="132"/>
      <c r="L2139" s="132"/>
      <c r="M2139" s="132"/>
      <c r="N2139" s="132"/>
    </row>
    <row r="2140" spans="1:14" ht="13.5" customHeight="1" x14ac:dyDescent="0.2">
      <c r="A2140" s="193"/>
      <c r="B2140" s="132"/>
      <c r="C2140" s="132"/>
      <c r="D2140" s="132"/>
      <c r="E2140" s="132"/>
      <c r="F2140" s="132"/>
      <c r="G2140" s="132"/>
      <c r="H2140" s="132"/>
      <c r="I2140" s="132"/>
      <c r="J2140" s="132"/>
      <c r="K2140" s="132"/>
      <c r="L2140" s="132"/>
      <c r="M2140" s="132"/>
      <c r="N2140" s="132"/>
    </row>
    <row r="2141" spans="1:14" ht="13.5" customHeight="1" x14ac:dyDescent="0.2">
      <c r="A2141" s="193"/>
      <c r="B2141" s="132"/>
      <c r="C2141" s="132"/>
      <c r="D2141" s="132"/>
      <c r="E2141" s="132"/>
      <c r="F2141" s="132"/>
      <c r="G2141" s="132"/>
      <c r="H2141" s="132"/>
      <c r="I2141" s="132"/>
      <c r="J2141" s="132"/>
      <c r="K2141" s="132"/>
      <c r="L2141" s="132"/>
      <c r="M2141" s="132"/>
      <c r="N2141" s="132"/>
    </row>
    <row r="2142" spans="1:14" ht="13.5" customHeight="1" x14ac:dyDescent="0.2">
      <c r="A2142" s="193"/>
      <c r="B2142" s="132"/>
      <c r="C2142" s="132"/>
      <c r="D2142" s="132"/>
      <c r="E2142" s="132"/>
      <c r="F2142" s="132"/>
      <c r="G2142" s="132"/>
      <c r="H2142" s="132"/>
      <c r="I2142" s="132"/>
      <c r="J2142" s="132"/>
      <c r="K2142" s="132"/>
      <c r="L2142" s="132"/>
      <c r="M2142" s="132"/>
      <c r="N2142" s="132"/>
    </row>
    <row r="2143" spans="1:14" ht="13.5" customHeight="1" x14ac:dyDescent="0.2">
      <c r="A2143" s="193"/>
      <c r="B2143" s="132"/>
      <c r="C2143" s="132"/>
      <c r="D2143" s="132"/>
      <c r="E2143" s="132"/>
      <c r="F2143" s="132"/>
      <c r="G2143" s="132"/>
      <c r="H2143" s="132"/>
      <c r="I2143" s="132"/>
      <c r="J2143" s="132"/>
      <c r="K2143" s="132"/>
      <c r="L2143" s="132"/>
      <c r="M2143" s="132"/>
      <c r="N2143" s="132"/>
    </row>
    <row r="2144" spans="1:14" ht="13.5" customHeight="1" x14ac:dyDescent="0.2">
      <c r="A2144" s="193"/>
      <c r="B2144" s="132"/>
      <c r="C2144" s="132"/>
      <c r="D2144" s="132"/>
      <c r="E2144" s="132"/>
      <c r="F2144" s="132"/>
      <c r="G2144" s="132"/>
      <c r="H2144" s="132"/>
      <c r="I2144" s="132"/>
      <c r="J2144" s="132"/>
      <c r="K2144" s="132"/>
      <c r="L2144" s="132"/>
      <c r="M2144" s="132"/>
      <c r="N2144" s="132"/>
    </row>
    <row r="2145" spans="1:14" ht="13.5" customHeight="1" x14ac:dyDescent="0.2">
      <c r="A2145" s="193"/>
      <c r="B2145" s="132"/>
      <c r="C2145" s="132"/>
      <c r="D2145" s="132"/>
      <c r="E2145" s="132"/>
      <c r="F2145" s="132"/>
      <c r="G2145" s="132"/>
      <c r="H2145" s="132"/>
      <c r="I2145" s="132"/>
      <c r="J2145" s="132"/>
      <c r="K2145" s="132"/>
      <c r="L2145" s="132"/>
      <c r="M2145" s="132"/>
      <c r="N2145" s="132"/>
    </row>
    <row r="2146" spans="1:14" ht="13.5" customHeight="1" x14ac:dyDescent="0.2">
      <c r="A2146" s="193"/>
      <c r="B2146" s="132"/>
      <c r="C2146" s="132"/>
      <c r="D2146" s="132"/>
      <c r="E2146" s="132"/>
      <c r="F2146" s="132"/>
      <c r="G2146" s="132"/>
      <c r="H2146" s="132"/>
      <c r="I2146" s="132"/>
      <c r="J2146" s="132"/>
      <c r="K2146" s="132"/>
      <c r="L2146" s="132"/>
      <c r="M2146" s="132"/>
      <c r="N2146" s="132"/>
    </row>
    <row r="2147" spans="1:14" ht="13.5" customHeight="1" x14ac:dyDescent="0.2">
      <c r="A2147" s="193"/>
      <c r="B2147" s="132"/>
      <c r="C2147" s="132"/>
      <c r="D2147" s="132"/>
      <c r="E2147" s="132"/>
      <c r="F2147" s="132"/>
      <c r="G2147" s="132"/>
      <c r="H2147" s="132"/>
      <c r="I2147" s="132"/>
      <c r="J2147" s="132"/>
      <c r="K2147" s="132"/>
      <c r="L2147" s="132"/>
      <c r="M2147" s="132"/>
      <c r="N2147" s="132"/>
    </row>
    <row r="2148" spans="1:14" ht="13.5" customHeight="1" x14ac:dyDescent="0.2">
      <c r="A2148" s="193"/>
      <c r="B2148" s="132"/>
      <c r="C2148" s="132"/>
      <c r="D2148" s="132"/>
      <c r="E2148" s="132"/>
      <c r="F2148" s="132"/>
      <c r="G2148" s="132"/>
      <c r="H2148" s="132"/>
      <c r="I2148" s="132"/>
      <c r="J2148" s="132"/>
      <c r="K2148" s="132"/>
      <c r="L2148" s="132"/>
      <c r="M2148" s="132"/>
      <c r="N2148" s="132"/>
    </row>
    <row r="2149" spans="1:14" ht="13.5" customHeight="1" x14ac:dyDescent="0.2">
      <c r="A2149" s="193"/>
      <c r="B2149" s="132"/>
      <c r="C2149" s="132"/>
      <c r="D2149" s="132"/>
      <c r="E2149" s="132"/>
      <c r="F2149" s="132"/>
      <c r="G2149" s="132"/>
      <c r="H2149" s="132"/>
      <c r="I2149" s="132"/>
      <c r="J2149" s="132"/>
      <c r="K2149" s="132"/>
      <c r="L2149" s="132"/>
      <c r="M2149" s="132"/>
      <c r="N2149" s="132"/>
    </row>
    <row r="2150" spans="1:14" ht="13.5" customHeight="1" x14ac:dyDescent="0.2">
      <c r="A2150" s="193"/>
      <c r="B2150" s="132"/>
      <c r="C2150" s="132"/>
      <c r="D2150" s="132"/>
      <c r="E2150" s="132"/>
      <c r="F2150" s="132"/>
      <c r="G2150" s="132"/>
      <c r="H2150" s="132"/>
      <c r="I2150" s="132"/>
      <c r="J2150" s="132"/>
      <c r="K2150" s="132"/>
      <c r="L2150" s="132"/>
      <c r="M2150" s="132"/>
      <c r="N2150" s="132"/>
    </row>
    <row r="2151" spans="1:14" ht="13.5" customHeight="1" x14ac:dyDescent="0.2">
      <c r="A2151" s="193"/>
      <c r="B2151" s="132"/>
      <c r="C2151" s="132"/>
      <c r="D2151" s="132"/>
      <c r="E2151" s="132"/>
      <c r="F2151" s="132"/>
      <c r="G2151" s="132"/>
      <c r="H2151" s="132"/>
      <c r="I2151" s="132"/>
      <c r="J2151" s="132"/>
      <c r="K2151" s="132"/>
      <c r="L2151" s="132"/>
      <c r="M2151" s="132"/>
      <c r="N2151" s="132"/>
    </row>
    <row r="2152" spans="1:14" ht="13.5" customHeight="1" x14ac:dyDescent="0.2">
      <c r="A2152" s="193"/>
      <c r="B2152" s="132"/>
      <c r="C2152" s="132"/>
      <c r="D2152" s="132"/>
      <c r="E2152" s="132"/>
      <c r="F2152" s="132"/>
      <c r="G2152" s="132"/>
      <c r="H2152" s="132"/>
      <c r="I2152" s="132"/>
      <c r="J2152" s="132"/>
      <c r="K2152" s="132"/>
      <c r="L2152" s="132"/>
      <c r="M2152" s="132"/>
      <c r="N2152" s="132"/>
    </row>
    <row r="2153" spans="1:14" ht="13.5" customHeight="1" x14ac:dyDescent="0.2">
      <c r="A2153" s="193"/>
      <c r="B2153" s="132"/>
      <c r="C2153" s="132"/>
      <c r="D2153" s="132"/>
      <c r="E2153" s="132"/>
      <c r="F2153" s="132"/>
      <c r="G2153" s="132"/>
      <c r="H2153" s="132"/>
      <c r="I2153" s="132"/>
      <c r="J2153" s="132"/>
      <c r="K2153" s="132"/>
      <c r="L2153" s="132"/>
      <c r="M2153" s="132"/>
      <c r="N2153" s="132"/>
    </row>
    <row r="2154" spans="1:14" ht="13.5" customHeight="1" x14ac:dyDescent="0.2">
      <c r="A2154" s="193"/>
      <c r="B2154" s="132"/>
      <c r="C2154" s="132"/>
      <c r="D2154" s="132"/>
      <c r="E2154" s="132"/>
      <c r="F2154" s="132"/>
      <c r="G2154" s="132"/>
      <c r="H2154" s="132"/>
      <c r="I2154" s="132"/>
      <c r="J2154" s="132"/>
      <c r="K2154" s="132"/>
      <c r="L2154" s="132"/>
      <c r="M2154" s="132"/>
      <c r="N2154" s="132"/>
    </row>
    <row r="2155" spans="1:14" ht="13.5" customHeight="1" x14ac:dyDescent="0.2">
      <c r="A2155" s="193"/>
      <c r="B2155" s="132"/>
      <c r="C2155" s="132"/>
      <c r="D2155" s="132"/>
      <c r="E2155" s="132"/>
      <c r="F2155" s="132"/>
      <c r="G2155" s="132"/>
      <c r="H2155" s="132"/>
      <c r="I2155" s="132"/>
      <c r="J2155" s="132"/>
      <c r="K2155" s="132"/>
      <c r="L2155" s="132"/>
      <c r="M2155" s="132"/>
      <c r="N2155" s="132"/>
    </row>
    <row r="2156" spans="1:14" ht="13.5" customHeight="1" x14ac:dyDescent="0.2">
      <c r="A2156" s="193"/>
      <c r="B2156" s="132"/>
      <c r="C2156" s="132"/>
      <c r="D2156" s="132"/>
      <c r="E2156" s="132"/>
      <c r="F2156" s="132"/>
      <c r="G2156" s="132"/>
      <c r="H2156" s="132"/>
      <c r="I2156" s="132"/>
      <c r="J2156" s="132"/>
      <c r="K2156" s="132"/>
      <c r="L2156" s="132"/>
      <c r="M2156" s="132"/>
      <c r="N2156" s="132"/>
    </row>
    <row r="2157" spans="1:14" ht="13.5" customHeight="1" x14ac:dyDescent="0.2">
      <c r="A2157" s="193"/>
      <c r="B2157" s="132"/>
      <c r="C2157" s="132"/>
      <c r="D2157" s="132"/>
      <c r="E2157" s="132"/>
      <c r="F2157" s="132"/>
      <c r="G2157" s="132"/>
      <c r="H2157" s="132"/>
      <c r="I2157" s="132"/>
      <c r="J2157" s="132"/>
      <c r="K2157" s="132"/>
      <c r="L2157" s="132"/>
      <c r="M2157" s="132"/>
      <c r="N2157" s="132"/>
    </row>
    <row r="2158" spans="1:14" ht="13.5" customHeight="1" x14ac:dyDescent="0.2">
      <c r="A2158" s="193"/>
      <c r="B2158" s="132"/>
      <c r="C2158" s="132"/>
      <c r="D2158" s="132"/>
      <c r="E2158" s="132"/>
      <c r="F2158" s="132"/>
      <c r="G2158" s="132"/>
      <c r="H2158" s="132"/>
      <c r="I2158" s="132"/>
      <c r="J2158" s="132"/>
      <c r="K2158" s="132"/>
      <c r="L2158" s="132"/>
      <c r="M2158" s="132"/>
      <c r="N2158" s="132"/>
    </row>
    <row r="2159" spans="1:14" ht="13.5" customHeight="1" x14ac:dyDescent="0.2">
      <c r="A2159" s="193"/>
      <c r="B2159" s="132"/>
      <c r="C2159" s="132"/>
      <c r="D2159" s="132"/>
      <c r="E2159" s="132"/>
      <c r="F2159" s="132"/>
      <c r="G2159" s="132"/>
      <c r="H2159" s="132"/>
      <c r="I2159" s="132"/>
      <c r="J2159" s="132"/>
      <c r="K2159" s="132"/>
      <c r="L2159" s="132"/>
      <c r="M2159" s="132"/>
      <c r="N2159" s="132"/>
    </row>
    <row r="2160" spans="1:14" ht="13.5" customHeight="1" x14ac:dyDescent="0.2">
      <c r="A2160" s="193"/>
      <c r="B2160" s="132"/>
      <c r="C2160" s="132"/>
      <c r="D2160" s="132"/>
      <c r="E2160" s="132"/>
      <c r="F2160" s="132"/>
      <c r="G2160" s="132"/>
      <c r="H2160" s="132"/>
      <c r="I2160" s="132"/>
      <c r="J2160" s="132"/>
      <c r="K2160" s="132"/>
      <c r="L2160" s="132"/>
      <c r="M2160" s="132"/>
      <c r="N2160" s="132"/>
    </row>
    <row r="2161" spans="1:14" ht="13.5" customHeight="1" x14ac:dyDescent="0.2">
      <c r="A2161" s="193"/>
      <c r="B2161" s="132"/>
      <c r="C2161" s="132"/>
      <c r="D2161" s="132"/>
      <c r="E2161" s="132"/>
      <c r="F2161" s="132"/>
      <c r="G2161" s="132"/>
      <c r="H2161" s="132"/>
      <c r="I2161" s="132"/>
      <c r="J2161" s="132"/>
      <c r="K2161" s="132"/>
      <c r="L2161" s="132"/>
      <c r="M2161" s="132"/>
      <c r="N2161" s="132"/>
    </row>
    <row r="2162" spans="1:14" ht="13.5" customHeight="1" x14ac:dyDescent="0.2">
      <c r="A2162" s="193"/>
      <c r="B2162" s="132"/>
      <c r="C2162" s="132"/>
      <c r="D2162" s="132"/>
      <c r="E2162" s="132"/>
      <c r="F2162" s="132"/>
      <c r="G2162" s="132"/>
      <c r="H2162" s="132"/>
      <c r="I2162" s="132"/>
      <c r="J2162" s="132"/>
      <c r="K2162" s="132"/>
      <c r="L2162" s="132"/>
      <c r="M2162" s="132"/>
      <c r="N2162" s="132"/>
    </row>
    <row r="2163" spans="1:14" ht="13.5" customHeight="1" x14ac:dyDescent="0.2">
      <c r="A2163" s="193"/>
      <c r="B2163" s="132"/>
      <c r="C2163" s="132"/>
      <c r="D2163" s="132"/>
      <c r="E2163" s="132"/>
      <c r="F2163" s="132"/>
      <c r="G2163" s="132"/>
      <c r="H2163" s="132"/>
      <c r="I2163" s="132"/>
      <c r="J2163" s="132"/>
      <c r="K2163" s="132"/>
      <c r="L2163" s="132"/>
      <c r="M2163" s="132"/>
      <c r="N2163" s="132"/>
    </row>
    <row r="2164" spans="1:14" ht="13.5" customHeight="1" x14ac:dyDescent="0.2">
      <c r="A2164" s="193"/>
      <c r="B2164" s="132"/>
      <c r="C2164" s="132"/>
      <c r="D2164" s="132"/>
      <c r="E2164" s="132"/>
      <c r="F2164" s="132"/>
      <c r="G2164" s="132"/>
      <c r="H2164" s="132"/>
      <c r="I2164" s="132"/>
      <c r="J2164" s="132"/>
      <c r="K2164" s="132"/>
      <c r="L2164" s="132"/>
      <c r="M2164" s="132"/>
      <c r="N2164" s="132"/>
    </row>
    <row r="2165" spans="1:14" ht="13.5" customHeight="1" x14ac:dyDescent="0.2">
      <c r="A2165" s="193"/>
      <c r="B2165" s="132"/>
      <c r="C2165" s="132"/>
      <c r="D2165" s="132"/>
      <c r="E2165" s="132"/>
      <c r="F2165" s="132"/>
      <c r="G2165" s="132"/>
      <c r="H2165" s="132"/>
      <c r="I2165" s="132"/>
      <c r="J2165" s="132"/>
      <c r="K2165" s="132"/>
      <c r="L2165" s="132"/>
      <c r="M2165" s="132"/>
      <c r="N2165" s="132"/>
    </row>
    <row r="2166" spans="1:14" ht="13.5" customHeight="1" x14ac:dyDescent="0.2">
      <c r="A2166" s="193"/>
      <c r="B2166" s="132"/>
      <c r="C2166" s="132"/>
      <c r="D2166" s="132"/>
      <c r="E2166" s="132"/>
      <c r="F2166" s="132"/>
      <c r="G2166" s="132"/>
      <c r="H2166" s="132"/>
      <c r="I2166" s="132"/>
      <c r="J2166" s="132"/>
      <c r="K2166" s="132"/>
      <c r="L2166" s="132"/>
      <c r="M2166" s="132"/>
      <c r="N2166" s="132"/>
    </row>
    <row r="2167" spans="1:14" ht="13.5" customHeight="1" x14ac:dyDescent="0.2">
      <c r="A2167" s="193"/>
      <c r="B2167" s="132"/>
      <c r="C2167" s="132"/>
      <c r="D2167" s="132"/>
      <c r="E2167" s="132"/>
      <c r="F2167" s="132"/>
      <c r="G2167" s="132"/>
      <c r="H2167" s="132"/>
      <c r="I2167" s="132"/>
      <c r="J2167" s="132"/>
      <c r="K2167" s="132"/>
      <c r="L2167" s="132"/>
      <c r="M2167" s="132"/>
      <c r="N2167" s="132"/>
    </row>
    <row r="2168" spans="1:14" ht="13.5" customHeight="1" x14ac:dyDescent="0.2">
      <c r="A2168" s="193"/>
      <c r="B2168" s="132"/>
      <c r="C2168" s="132"/>
      <c r="D2168" s="132"/>
      <c r="E2168" s="132"/>
      <c r="F2168" s="132"/>
      <c r="G2168" s="132"/>
      <c r="H2168" s="132"/>
      <c r="I2168" s="132"/>
      <c r="J2168" s="132"/>
      <c r="K2168" s="132"/>
      <c r="L2168" s="132"/>
      <c r="M2168" s="132"/>
      <c r="N2168" s="132"/>
    </row>
    <row r="2169" spans="1:14" ht="13.5" customHeight="1" x14ac:dyDescent="0.2">
      <c r="A2169" s="193"/>
      <c r="B2169" s="132"/>
      <c r="C2169" s="132"/>
      <c r="D2169" s="132"/>
      <c r="E2169" s="132"/>
      <c r="F2169" s="132"/>
      <c r="G2169" s="132"/>
      <c r="H2169" s="132"/>
      <c r="I2169" s="132"/>
      <c r="J2169" s="132"/>
      <c r="K2169" s="132"/>
      <c r="L2169" s="132"/>
      <c r="M2169" s="132"/>
      <c r="N2169" s="132"/>
    </row>
    <row r="2170" spans="1:14" ht="13.5" customHeight="1" x14ac:dyDescent="0.2">
      <c r="A2170" s="193"/>
      <c r="B2170" s="132"/>
      <c r="C2170" s="132"/>
      <c r="D2170" s="132"/>
      <c r="E2170" s="132"/>
      <c r="F2170" s="132"/>
      <c r="G2170" s="132"/>
      <c r="H2170" s="132"/>
      <c r="I2170" s="132"/>
      <c r="J2170" s="132"/>
      <c r="K2170" s="132"/>
      <c r="L2170" s="132"/>
      <c r="M2170" s="132"/>
      <c r="N2170" s="132"/>
    </row>
    <row r="2171" spans="1:14" ht="13.5" customHeight="1" x14ac:dyDescent="0.2">
      <c r="A2171" s="193"/>
      <c r="B2171" s="132"/>
      <c r="C2171" s="132"/>
      <c r="D2171" s="132"/>
      <c r="E2171" s="132"/>
      <c r="F2171" s="132"/>
      <c r="G2171" s="132"/>
      <c r="H2171" s="132"/>
      <c r="I2171" s="132"/>
      <c r="J2171" s="132"/>
      <c r="K2171" s="132"/>
      <c r="L2171" s="132"/>
      <c r="M2171" s="132"/>
      <c r="N2171" s="132"/>
    </row>
    <row r="2172" spans="1:14" ht="13.5" customHeight="1" x14ac:dyDescent="0.2">
      <c r="A2172" s="193"/>
      <c r="B2172" s="132"/>
      <c r="C2172" s="132"/>
      <c r="D2172" s="132"/>
      <c r="E2172" s="132"/>
      <c r="F2172" s="132"/>
      <c r="G2172" s="132"/>
      <c r="H2172" s="132"/>
      <c r="I2172" s="132"/>
      <c r="J2172" s="132"/>
      <c r="K2172" s="132"/>
      <c r="L2172" s="132"/>
      <c r="M2172" s="132"/>
      <c r="N2172" s="132"/>
    </row>
    <row r="2173" spans="1:14" ht="13.5" customHeight="1" x14ac:dyDescent="0.2">
      <c r="A2173" s="193"/>
      <c r="B2173" s="132"/>
      <c r="C2173" s="132"/>
      <c r="D2173" s="132"/>
      <c r="E2173" s="132"/>
      <c r="F2173" s="132"/>
      <c r="G2173" s="132"/>
      <c r="H2173" s="132"/>
      <c r="I2173" s="132"/>
      <c r="J2173" s="132"/>
      <c r="K2173" s="132"/>
      <c r="L2173" s="132"/>
      <c r="M2173" s="132"/>
      <c r="N2173" s="132"/>
    </row>
    <row r="2174" spans="1:14" ht="13.5" customHeight="1" x14ac:dyDescent="0.2">
      <c r="A2174" s="193"/>
      <c r="B2174" s="132"/>
      <c r="C2174" s="132"/>
      <c r="D2174" s="132"/>
      <c r="E2174" s="132"/>
      <c r="F2174" s="132"/>
      <c r="G2174" s="132"/>
      <c r="H2174" s="132"/>
      <c r="I2174" s="132"/>
      <c r="J2174" s="132"/>
      <c r="K2174" s="132"/>
      <c r="L2174" s="132"/>
      <c r="M2174" s="132"/>
      <c r="N2174" s="132"/>
    </row>
    <row r="2175" spans="1:14" ht="13.5" customHeight="1" x14ac:dyDescent="0.2">
      <c r="A2175" s="193"/>
      <c r="B2175" s="132"/>
      <c r="C2175" s="132"/>
      <c r="D2175" s="132"/>
      <c r="E2175" s="132"/>
      <c r="F2175" s="132"/>
      <c r="G2175" s="132"/>
      <c r="H2175" s="132"/>
      <c r="I2175" s="132"/>
      <c r="J2175" s="132"/>
      <c r="K2175" s="132"/>
      <c r="L2175" s="132"/>
      <c r="M2175" s="132"/>
      <c r="N2175" s="132"/>
    </row>
    <row r="2176" spans="1:14" ht="13.5" customHeight="1" x14ac:dyDescent="0.2">
      <c r="A2176" s="193"/>
      <c r="B2176" s="132"/>
      <c r="C2176" s="132"/>
      <c r="D2176" s="132"/>
      <c r="E2176" s="132"/>
      <c r="F2176" s="132"/>
      <c r="G2176" s="132"/>
      <c r="H2176" s="132"/>
      <c r="I2176" s="132"/>
      <c r="J2176" s="132"/>
      <c r="K2176" s="132"/>
      <c r="L2176" s="132"/>
      <c r="M2176" s="132"/>
      <c r="N2176" s="132"/>
    </row>
    <row r="2177" spans="1:14" ht="13.5" customHeight="1" x14ac:dyDescent="0.2">
      <c r="A2177" s="193"/>
      <c r="B2177" s="132"/>
      <c r="C2177" s="132"/>
      <c r="D2177" s="132"/>
      <c r="E2177" s="132"/>
      <c r="F2177" s="132"/>
      <c r="G2177" s="132"/>
      <c r="H2177" s="132"/>
      <c r="I2177" s="132"/>
      <c r="J2177" s="132"/>
      <c r="K2177" s="132"/>
      <c r="L2177" s="132"/>
      <c r="M2177" s="132"/>
      <c r="N2177" s="132"/>
    </row>
    <row r="2178" spans="1:14" ht="13.5" customHeight="1" x14ac:dyDescent="0.2">
      <c r="A2178" s="193"/>
      <c r="B2178" s="132"/>
      <c r="C2178" s="132"/>
      <c r="D2178" s="132"/>
      <c r="E2178" s="132"/>
      <c r="F2178" s="132"/>
      <c r="G2178" s="132"/>
      <c r="H2178" s="132"/>
      <c r="I2178" s="132"/>
      <c r="J2178" s="132"/>
      <c r="K2178" s="132"/>
      <c r="L2178" s="132"/>
      <c r="M2178" s="132"/>
      <c r="N2178" s="132"/>
    </row>
    <row r="2179" spans="1:14" ht="13.5" customHeight="1" x14ac:dyDescent="0.2">
      <c r="A2179" s="193"/>
      <c r="B2179" s="132"/>
      <c r="C2179" s="132"/>
      <c r="D2179" s="132"/>
      <c r="E2179" s="132"/>
      <c r="F2179" s="132"/>
      <c r="G2179" s="132"/>
      <c r="H2179" s="132"/>
      <c r="I2179" s="132"/>
      <c r="J2179" s="132"/>
      <c r="K2179" s="132"/>
      <c r="L2179" s="132"/>
      <c r="M2179" s="132"/>
      <c r="N2179" s="132"/>
    </row>
    <row r="2180" spans="1:14" ht="13.5" customHeight="1" x14ac:dyDescent="0.2">
      <c r="A2180" s="193"/>
      <c r="B2180" s="132"/>
      <c r="C2180" s="132"/>
      <c r="D2180" s="132"/>
      <c r="E2180" s="132"/>
      <c r="F2180" s="132"/>
      <c r="G2180" s="132"/>
      <c r="H2180" s="132"/>
      <c r="I2180" s="132"/>
      <c r="J2180" s="132"/>
      <c r="K2180" s="132"/>
      <c r="L2180" s="132"/>
      <c r="M2180" s="132"/>
      <c r="N2180" s="132"/>
    </row>
    <row r="2181" spans="1:14" ht="13.5" customHeight="1" x14ac:dyDescent="0.2">
      <c r="A2181" s="193"/>
      <c r="B2181" s="132"/>
      <c r="C2181" s="132"/>
      <c r="D2181" s="132"/>
      <c r="E2181" s="132"/>
      <c r="F2181" s="132"/>
      <c r="G2181" s="132"/>
      <c r="H2181" s="132"/>
      <c r="I2181" s="132"/>
      <c r="J2181" s="132"/>
      <c r="K2181" s="132"/>
      <c r="L2181" s="132"/>
      <c r="M2181" s="132"/>
      <c r="N2181" s="132"/>
    </row>
    <row r="2182" spans="1:14" ht="13.5" customHeight="1" x14ac:dyDescent="0.2">
      <c r="A2182" s="193"/>
      <c r="B2182" s="132"/>
      <c r="C2182" s="132"/>
      <c r="D2182" s="132"/>
      <c r="E2182" s="132"/>
      <c r="F2182" s="132"/>
      <c r="G2182" s="132"/>
      <c r="H2182" s="132"/>
      <c r="I2182" s="132"/>
      <c r="J2182" s="132"/>
      <c r="K2182" s="132"/>
      <c r="L2182" s="132"/>
      <c r="M2182" s="132"/>
      <c r="N2182" s="132"/>
    </row>
    <row r="2183" spans="1:14" ht="13.5" customHeight="1" x14ac:dyDescent="0.2">
      <c r="A2183" s="193"/>
      <c r="B2183" s="132"/>
      <c r="C2183" s="132"/>
      <c r="D2183" s="132"/>
      <c r="E2183" s="132"/>
      <c r="F2183" s="132"/>
      <c r="G2183" s="132"/>
      <c r="H2183" s="132"/>
      <c r="I2183" s="132"/>
      <c r="J2183" s="132"/>
      <c r="K2183" s="132"/>
      <c r="L2183" s="132"/>
      <c r="M2183" s="132"/>
      <c r="N2183" s="132"/>
    </row>
    <row r="2184" spans="1:14" ht="13.5" customHeight="1" x14ac:dyDescent="0.2">
      <c r="A2184" s="193"/>
      <c r="B2184" s="132"/>
      <c r="C2184" s="132"/>
      <c r="D2184" s="132"/>
      <c r="E2184" s="132"/>
      <c r="F2184" s="132"/>
      <c r="G2184" s="132"/>
      <c r="H2184" s="132"/>
      <c r="I2184" s="132"/>
      <c r="J2184" s="132"/>
      <c r="K2184" s="132"/>
      <c r="L2184" s="132"/>
      <c r="M2184" s="132"/>
      <c r="N2184" s="132"/>
    </row>
    <row r="2185" spans="1:14" ht="13.5" customHeight="1" x14ac:dyDescent="0.2">
      <c r="A2185" s="193"/>
      <c r="B2185" s="132"/>
      <c r="C2185" s="132"/>
      <c r="D2185" s="132"/>
      <c r="E2185" s="132"/>
      <c r="F2185" s="132"/>
      <c r="G2185" s="132"/>
      <c r="H2185" s="132"/>
      <c r="I2185" s="132"/>
      <c r="J2185" s="132"/>
      <c r="K2185" s="132"/>
      <c r="L2185" s="132"/>
      <c r="M2185" s="132"/>
      <c r="N2185" s="132"/>
    </row>
    <row r="2186" spans="1:14" ht="13.5" customHeight="1" x14ac:dyDescent="0.2">
      <c r="A2186" s="193"/>
      <c r="B2186" s="132"/>
      <c r="C2186" s="132"/>
      <c r="D2186" s="132"/>
      <c r="E2186" s="132"/>
      <c r="F2186" s="132"/>
      <c r="G2186" s="132"/>
      <c r="H2186" s="132"/>
      <c r="I2186" s="132"/>
      <c r="J2186" s="132"/>
      <c r="K2186" s="132"/>
      <c r="L2186" s="132"/>
      <c r="M2186" s="132"/>
      <c r="N2186" s="132"/>
    </row>
    <row r="2187" spans="1:14" ht="13.5" customHeight="1" x14ac:dyDescent="0.2">
      <c r="A2187" s="193"/>
      <c r="B2187" s="132"/>
      <c r="C2187" s="132"/>
      <c r="D2187" s="132"/>
      <c r="E2187" s="132"/>
      <c r="F2187" s="132"/>
      <c r="G2187" s="132"/>
      <c r="H2187" s="132"/>
      <c r="I2187" s="132"/>
      <c r="J2187" s="132"/>
      <c r="K2187" s="132"/>
      <c r="L2187" s="132"/>
      <c r="M2187" s="132"/>
      <c r="N2187" s="132"/>
    </row>
    <row r="2188" spans="1:14" ht="13.5" customHeight="1" x14ac:dyDescent="0.2">
      <c r="A2188" s="193"/>
      <c r="B2188" s="132"/>
      <c r="C2188" s="132"/>
      <c r="D2188" s="132"/>
      <c r="E2188" s="132"/>
      <c r="F2188" s="132"/>
      <c r="G2188" s="132"/>
      <c r="H2188" s="132"/>
      <c r="I2188" s="132"/>
      <c r="J2188" s="132"/>
      <c r="K2188" s="132"/>
      <c r="L2188" s="132"/>
      <c r="M2188" s="132"/>
      <c r="N2188" s="132"/>
    </row>
    <row r="2189" spans="1:14" ht="13.5" customHeight="1" x14ac:dyDescent="0.2">
      <c r="A2189" s="193"/>
      <c r="B2189" s="132"/>
      <c r="C2189" s="132"/>
      <c r="D2189" s="132"/>
      <c r="E2189" s="132"/>
      <c r="F2189" s="132"/>
      <c r="G2189" s="132"/>
      <c r="H2189" s="132"/>
      <c r="I2189" s="132"/>
      <c r="J2189" s="132"/>
      <c r="K2189" s="132"/>
      <c r="L2189" s="132"/>
      <c r="M2189" s="132"/>
      <c r="N2189" s="132"/>
    </row>
    <row r="2190" spans="1:14" ht="13.5" customHeight="1" x14ac:dyDescent="0.2">
      <c r="A2190" s="193"/>
      <c r="B2190" s="132"/>
      <c r="C2190" s="132"/>
      <c r="D2190" s="132"/>
      <c r="E2190" s="132"/>
      <c r="F2190" s="132"/>
      <c r="G2190" s="132"/>
      <c r="H2190" s="132"/>
      <c r="I2190" s="132"/>
      <c r="J2190" s="132"/>
      <c r="K2190" s="132"/>
      <c r="L2190" s="132"/>
      <c r="M2190" s="132"/>
      <c r="N2190" s="132"/>
    </row>
    <row r="2191" spans="1:14" ht="13.5" customHeight="1" x14ac:dyDescent="0.2">
      <c r="A2191" s="193"/>
      <c r="B2191" s="132"/>
      <c r="C2191" s="132"/>
      <c r="D2191" s="132"/>
      <c r="E2191" s="132"/>
      <c r="F2191" s="132"/>
      <c r="G2191" s="132"/>
      <c r="H2191" s="132"/>
      <c r="I2191" s="132"/>
      <c r="J2191" s="132"/>
      <c r="K2191" s="132"/>
      <c r="L2191" s="132"/>
      <c r="M2191" s="132"/>
      <c r="N2191" s="132"/>
    </row>
    <row r="2192" spans="1:14" ht="13.5" customHeight="1" x14ac:dyDescent="0.2">
      <c r="A2192" s="193"/>
      <c r="B2192" s="132"/>
      <c r="C2192" s="132"/>
      <c r="D2192" s="132"/>
      <c r="E2192" s="132"/>
      <c r="F2192" s="132"/>
      <c r="G2192" s="132"/>
      <c r="H2192" s="132"/>
      <c r="I2192" s="132"/>
      <c r="J2192" s="132"/>
      <c r="K2192" s="132"/>
      <c r="L2192" s="132"/>
      <c r="M2192" s="132"/>
      <c r="N2192" s="132"/>
    </row>
    <row r="2193" spans="1:14" ht="13.5" customHeight="1" x14ac:dyDescent="0.2">
      <c r="A2193" s="193"/>
      <c r="B2193" s="132"/>
      <c r="C2193" s="132"/>
      <c r="D2193" s="132"/>
      <c r="E2193" s="132"/>
      <c r="F2193" s="132"/>
      <c r="G2193" s="132"/>
      <c r="H2193" s="132"/>
      <c r="I2193" s="132"/>
      <c r="J2193" s="132"/>
      <c r="K2193" s="132"/>
      <c r="L2193" s="132"/>
      <c r="M2193" s="132"/>
      <c r="N2193" s="132"/>
    </row>
    <row r="2194" spans="1:14" ht="13.5" customHeight="1" x14ac:dyDescent="0.2">
      <c r="A2194" s="193"/>
      <c r="B2194" s="132"/>
      <c r="C2194" s="132"/>
      <c r="D2194" s="132"/>
      <c r="E2194" s="132"/>
      <c r="F2194" s="132"/>
      <c r="G2194" s="132"/>
      <c r="H2194" s="132"/>
      <c r="I2194" s="132"/>
      <c r="J2194" s="132"/>
      <c r="K2194" s="132"/>
      <c r="L2194" s="132"/>
      <c r="M2194" s="132"/>
      <c r="N2194" s="132"/>
    </row>
    <row r="2195" spans="1:14" ht="13.5" customHeight="1" x14ac:dyDescent="0.2">
      <c r="A2195" s="193"/>
      <c r="B2195" s="132"/>
      <c r="C2195" s="132"/>
      <c r="D2195" s="132"/>
      <c r="E2195" s="132"/>
      <c r="F2195" s="132"/>
      <c r="G2195" s="132"/>
      <c r="H2195" s="132"/>
      <c r="I2195" s="132"/>
      <c r="J2195" s="132"/>
      <c r="K2195" s="132"/>
      <c r="L2195" s="132"/>
      <c r="M2195" s="132"/>
      <c r="N2195" s="132"/>
    </row>
    <row r="2196" spans="1:14" ht="13.5" customHeight="1" x14ac:dyDescent="0.2">
      <c r="A2196" s="193"/>
      <c r="B2196" s="132"/>
      <c r="C2196" s="132"/>
      <c r="D2196" s="132"/>
      <c r="E2196" s="132"/>
      <c r="F2196" s="132"/>
      <c r="G2196" s="132"/>
      <c r="H2196" s="132"/>
      <c r="I2196" s="132"/>
      <c r="J2196" s="132"/>
      <c r="K2196" s="132"/>
      <c r="L2196" s="132"/>
      <c r="M2196" s="132"/>
      <c r="N2196" s="132"/>
    </row>
    <row r="2197" spans="1:14" ht="13.5" customHeight="1" x14ac:dyDescent="0.2">
      <c r="A2197" s="193"/>
      <c r="B2197" s="132"/>
      <c r="C2197" s="132"/>
      <c r="D2197" s="132"/>
      <c r="E2197" s="132"/>
      <c r="F2197" s="132"/>
      <c r="G2197" s="132"/>
      <c r="H2197" s="132"/>
      <c r="I2197" s="132"/>
      <c r="J2197" s="132"/>
      <c r="K2197" s="132"/>
      <c r="L2197" s="132"/>
      <c r="M2197" s="132"/>
      <c r="N2197" s="132"/>
    </row>
    <row r="2198" spans="1:14" ht="13.5" customHeight="1" x14ac:dyDescent="0.2">
      <c r="A2198" s="193"/>
      <c r="B2198" s="132"/>
      <c r="C2198" s="132"/>
      <c r="D2198" s="132"/>
      <c r="E2198" s="132"/>
      <c r="F2198" s="132"/>
      <c r="G2198" s="132"/>
      <c r="H2198" s="132"/>
      <c r="I2198" s="132"/>
      <c r="J2198" s="132"/>
      <c r="K2198" s="132"/>
      <c r="L2198" s="132"/>
      <c r="M2198" s="132"/>
      <c r="N2198" s="132"/>
    </row>
    <row r="2199" spans="1:14" ht="13.5" customHeight="1" x14ac:dyDescent="0.2">
      <c r="A2199" s="193"/>
      <c r="B2199" s="132"/>
      <c r="C2199" s="132"/>
      <c r="D2199" s="132"/>
      <c r="E2199" s="132"/>
      <c r="F2199" s="132"/>
      <c r="G2199" s="132"/>
      <c r="H2199" s="132"/>
      <c r="I2199" s="132"/>
      <c r="J2199" s="132"/>
      <c r="K2199" s="132"/>
      <c r="L2199" s="132"/>
      <c r="M2199" s="132"/>
      <c r="N2199" s="132"/>
    </row>
    <row r="2200" spans="1:14" ht="13.5" customHeight="1" x14ac:dyDescent="0.2">
      <c r="A2200" s="193"/>
      <c r="B2200" s="132"/>
      <c r="C2200" s="132"/>
      <c r="D2200" s="132"/>
      <c r="E2200" s="132"/>
      <c r="F2200" s="132"/>
      <c r="G2200" s="132"/>
      <c r="H2200" s="132"/>
      <c r="I2200" s="132"/>
      <c r="J2200" s="132"/>
      <c r="K2200" s="132"/>
      <c r="L2200" s="132"/>
      <c r="M2200" s="132"/>
      <c r="N2200" s="132"/>
    </row>
    <row r="2201" spans="1:14" ht="13.5" customHeight="1" x14ac:dyDescent="0.2">
      <c r="A2201" s="193"/>
      <c r="B2201" s="132"/>
      <c r="C2201" s="132"/>
      <c r="D2201" s="132"/>
      <c r="E2201" s="132"/>
      <c r="F2201" s="132"/>
      <c r="G2201" s="132"/>
      <c r="H2201" s="132"/>
      <c r="I2201" s="132"/>
      <c r="J2201" s="132"/>
      <c r="K2201" s="132"/>
      <c r="L2201" s="132"/>
      <c r="M2201" s="132"/>
      <c r="N2201" s="132"/>
    </row>
    <row r="2202" spans="1:14" ht="13.5" customHeight="1" x14ac:dyDescent="0.2">
      <c r="A2202" s="193"/>
      <c r="B2202" s="132"/>
      <c r="C2202" s="132"/>
      <c r="D2202" s="132"/>
      <c r="E2202" s="132"/>
      <c r="F2202" s="132"/>
      <c r="G2202" s="132"/>
      <c r="H2202" s="132"/>
      <c r="I2202" s="132"/>
      <c r="J2202" s="132"/>
      <c r="K2202" s="132"/>
      <c r="L2202" s="132"/>
      <c r="M2202" s="132"/>
      <c r="N2202" s="132"/>
    </row>
    <row r="2203" spans="1:14" ht="13.5" customHeight="1" x14ac:dyDescent="0.2">
      <c r="A2203" s="193"/>
      <c r="B2203" s="132"/>
      <c r="C2203" s="132"/>
      <c r="D2203" s="132"/>
      <c r="E2203" s="132"/>
      <c r="F2203" s="132"/>
      <c r="G2203" s="132"/>
      <c r="H2203" s="132"/>
      <c r="I2203" s="132"/>
      <c r="J2203" s="132"/>
      <c r="K2203" s="132"/>
      <c r="L2203" s="132"/>
      <c r="M2203" s="132"/>
      <c r="N2203" s="132"/>
    </row>
    <row r="2204" spans="1:14" ht="13.5" customHeight="1" x14ac:dyDescent="0.2">
      <c r="A2204" s="193"/>
      <c r="B2204" s="132"/>
      <c r="C2204" s="132"/>
      <c r="D2204" s="132"/>
      <c r="E2204" s="132"/>
      <c r="F2204" s="132"/>
      <c r="G2204" s="132"/>
      <c r="H2204" s="132"/>
      <c r="I2204" s="132"/>
      <c r="J2204" s="132"/>
      <c r="K2204" s="132"/>
      <c r="L2204" s="132"/>
      <c r="M2204" s="132"/>
      <c r="N2204" s="132"/>
    </row>
    <row r="2205" spans="1:14" ht="13.5" customHeight="1" x14ac:dyDescent="0.2">
      <c r="A2205" s="193"/>
      <c r="B2205" s="132"/>
      <c r="C2205" s="132"/>
      <c r="D2205" s="132"/>
      <c r="E2205" s="132"/>
      <c r="F2205" s="132"/>
      <c r="G2205" s="132"/>
      <c r="H2205" s="132"/>
      <c r="I2205" s="132"/>
      <c r="J2205" s="132"/>
      <c r="K2205" s="132"/>
      <c r="L2205" s="132"/>
      <c r="M2205" s="132"/>
      <c r="N2205" s="132"/>
    </row>
    <row r="2206" spans="1:14" ht="13.5" customHeight="1" x14ac:dyDescent="0.2">
      <c r="A2206" s="193"/>
      <c r="B2206" s="132"/>
      <c r="C2206" s="132"/>
      <c r="D2206" s="132"/>
      <c r="E2206" s="132"/>
      <c r="F2206" s="132"/>
      <c r="G2206" s="132"/>
      <c r="H2206" s="132"/>
      <c r="I2206" s="132"/>
      <c r="J2206" s="132"/>
      <c r="K2206" s="132"/>
      <c r="L2206" s="132"/>
      <c r="M2206" s="132"/>
      <c r="N2206" s="132"/>
    </row>
    <row r="2207" spans="1:14" ht="13.5" customHeight="1" x14ac:dyDescent="0.2">
      <c r="A2207" s="193"/>
      <c r="B2207" s="132"/>
      <c r="C2207" s="132"/>
      <c r="D2207" s="132"/>
      <c r="E2207" s="132"/>
      <c r="F2207" s="132"/>
      <c r="G2207" s="132"/>
      <c r="H2207" s="132"/>
      <c r="I2207" s="132"/>
      <c r="J2207" s="132"/>
      <c r="K2207" s="132"/>
      <c r="L2207" s="132"/>
      <c r="M2207" s="132"/>
      <c r="N2207" s="132"/>
    </row>
    <row r="2208" spans="1:14" ht="13.5" customHeight="1" x14ac:dyDescent="0.2">
      <c r="A2208" s="193"/>
      <c r="B2208" s="132"/>
      <c r="C2208" s="132"/>
      <c r="D2208" s="132"/>
      <c r="E2208" s="132"/>
      <c r="F2208" s="132"/>
      <c r="G2208" s="132"/>
      <c r="H2208" s="132"/>
      <c r="I2208" s="132"/>
      <c r="J2208" s="132"/>
      <c r="K2208" s="132"/>
      <c r="L2208" s="132"/>
      <c r="M2208" s="132"/>
      <c r="N2208" s="132"/>
    </row>
    <row r="2209" spans="1:14" ht="13.5" customHeight="1" x14ac:dyDescent="0.2">
      <c r="A2209" s="193"/>
      <c r="B2209" s="132"/>
      <c r="C2209" s="132"/>
      <c r="D2209" s="132"/>
      <c r="E2209" s="132"/>
      <c r="F2209" s="132"/>
      <c r="G2209" s="132"/>
      <c r="H2209" s="132"/>
      <c r="I2209" s="132"/>
      <c r="J2209" s="132"/>
      <c r="K2209" s="132"/>
      <c r="L2209" s="132"/>
      <c r="M2209" s="132"/>
      <c r="N2209" s="132"/>
    </row>
    <row r="2210" spans="1:14" ht="13.5" customHeight="1" x14ac:dyDescent="0.2">
      <c r="A2210" s="193"/>
      <c r="B2210" s="132"/>
      <c r="C2210" s="132"/>
      <c r="D2210" s="132"/>
      <c r="E2210" s="132"/>
      <c r="F2210" s="132"/>
      <c r="G2210" s="132"/>
      <c r="H2210" s="132"/>
      <c r="I2210" s="132"/>
      <c r="J2210" s="132"/>
      <c r="K2210" s="132"/>
      <c r="L2210" s="132"/>
      <c r="M2210" s="132"/>
      <c r="N2210" s="132"/>
    </row>
    <row r="2211" spans="1:14" ht="13.5" customHeight="1" x14ac:dyDescent="0.2">
      <c r="A2211" s="193"/>
      <c r="B2211" s="132"/>
      <c r="C2211" s="132"/>
      <c r="D2211" s="132"/>
      <c r="E2211" s="132"/>
      <c r="F2211" s="132"/>
      <c r="G2211" s="132"/>
      <c r="H2211" s="132"/>
      <c r="I2211" s="132"/>
      <c r="J2211" s="132"/>
      <c r="K2211" s="132"/>
      <c r="L2211" s="132"/>
      <c r="M2211" s="132"/>
      <c r="N2211" s="132"/>
    </row>
    <row r="2212" spans="1:14" ht="13.5" customHeight="1" x14ac:dyDescent="0.2">
      <c r="A2212" s="193"/>
      <c r="B2212" s="132"/>
      <c r="C2212" s="132"/>
      <c r="D2212" s="132"/>
      <c r="E2212" s="132"/>
      <c r="F2212" s="132"/>
      <c r="G2212" s="132"/>
      <c r="H2212" s="132"/>
      <c r="I2212" s="132"/>
      <c r="J2212" s="132"/>
      <c r="K2212" s="132"/>
      <c r="L2212" s="132"/>
      <c r="M2212" s="132"/>
      <c r="N2212" s="132"/>
    </row>
    <row r="2213" spans="1:14" ht="13.5" customHeight="1" x14ac:dyDescent="0.2">
      <c r="A2213" s="193"/>
      <c r="B2213" s="132"/>
      <c r="C2213" s="132"/>
      <c r="D2213" s="132"/>
      <c r="E2213" s="132"/>
      <c r="F2213" s="132"/>
      <c r="G2213" s="132"/>
      <c r="H2213" s="132"/>
      <c r="I2213" s="132"/>
      <c r="J2213" s="132"/>
      <c r="K2213" s="132"/>
      <c r="L2213" s="132"/>
      <c r="M2213" s="132"/>
      <c r="N2213" s="132"/>
    </row>
    <row r="2214" spans="1:14" ht="13.5" customHeight="1" x14ac:dyDescent="0.2">
      <c r="A2214" s="193"/>
      <c r="B2214" s="132"/>
      <c r="C2214" s="132"/>
      <c r="D2214" s="132"/>
      <c r="E2214" s="132"/>
      <c r="F2214" s="132"/>
      <c r="G2214" s="132"/>
      <c r="H2214" s="132"/>
      <c r="I2214" s="132"/>
      <c r="J2214" s="132"/>
      <c r="K2214" s="132"/>
      <c r="L2214" s="132"/>
      <c r="M2214" s="132"/>
      <c r="N2214" s="132"/>
    </row>
    <row r="2215" spans="1:14" ht="13.5" customHeight="1" x14ac:dyDescent="0.2">
      <c r="A2215" s="193"/>
      <c r="B2215" s="132"/>
      <c r="C2215" s="132"/>
      <c r="D2215" s="132"/>
      <c r="E2215" s="132"/>
      <c r="F2215" s="132"/>
      <c r="G2215" s="132"/>
      <c r="H2215" s="132"/>
      <c r="I2215" s="132"/>
      <c r="J2215" s="132"/>
      <c r="K2215" s="132"/>
      <c r="L2215" s="132"/>
      <c r="M2215" s="132"/>
      <c r="N2215" s="132"/>
    </row>
    <row r="2216" spans="1:14" ht="13.5" customHeight="1" x14ac:dyDescent="0.2">
      <c r="A2216" s="193"/>
      <c r="B2216" s="132"/>
      <c r="C2216" s="132"/>
      <c r="D2216" s="132"/>
      <c r="E2216" s="132"/>
      <c r="F2216" s="132"/>
      <c r="G2216" s="132"/>
      <c r="H2216" s="132"/>
      <c r="I2216" s="132"/>
      <c r="J2216" s="132"/>
      <c r="K2216" s="132"/>
      <c r="L2216" s="132"/>
      <c r="M2216" s="132"/>
      <c r="N2216" s="132"/>
    </row>
    <row r="2217" spans="1:14" ht="13.5" customHeight="1" x14ac:dyDescent="0.2">
      <c r="A2217" s="193"/>
      <c r="B2217" s="132"/>
      <c r="C2217" s="132"/>
      <c r="D2217" s="132"/>
      <c r="E2217" s="132"/>
      <c r="F2217" s="132"/>
      <c r="G2217" s="132"/>
      <c r="H2217" s="132"/>
      <c r="I2217" s="132"/>
      <c r="J2217" s="132"/>
      <c r="K2217" s="132"/>
      <c r="L2217" s="132"/>
      <c r="M2217" s="132"/>
      <c r="N2217" s="132"/>
    </row>
    <row r="2218" spans="1:14" ht="13.5" customHeight="1" x14ac:dyDescent="0.2">
      <c r="A2218" s="193"/>
      <c r="B2218" s="132"/>
      <c r="C2218" s="132"/>
      <c r="D2218" s="132"/>
      <c r="E2218" s="132"/>
      <c r="F2218" s="132"/>
      <c r="G2218" s="132"/>
      <c r="H2218" s="132"/>
      <c r="I2218" s="132"/>
      <c r="J2218" s="132"/>
      <c r="K2218" s="132"/>
      <c r="L2218" s="132"/>
      <c r="M2218" s="132"/>
      <c r="N2218" s="132"/>
    </row>
    <row r="2219" spans="1:14" ht="13.5" customHeight="1" x14ac:dyDescent="0.2">
      <c r="A2219" s="193"/>
      <c r="B2219" s="132"/>
      <c r="C2219" s="132"/>
      <c r="D2219" s="132"/>
      <c r="E2219" s="132"/>
      <c r="F2219" s="132"/>
      <c r="G2219" s="132"/>
      <c r="H2219" s="132"/>
      <c r="I2219" s="132"/>
      <c r="J2219" s="132"/>
      <c r="K2219" s="132"/>
      <c r="L2219" s="132"/>
      <c r="M2219" s="132"/>
      <c r="N2219" s="132"/>
    </row>
    <row r="2220" spans="1:14" ht="13.5" customHeight="1" x14ac:dyDescent="0.2">
      <c r="A2220" s="193"/>
      <c r="B2220" s="132"/>
      <c r="C2220" s="132"/>
      <c r="D2220" s="132"/>
      <c r="E2220" s="132"/>
      <c r="F2220" s="132"/>
      <c r="G2220" s="132"/>
      <c r="H2220" s="132"/>
      <c r="I2220" s="132"/>
      <c r="J2220" s="132"/>
      <c r="K2220" s="132"/>
      <c r="L2220" s="132"/>
      <c r="M2220" s="132"/>
      <c r="N2220" s="132"/>
    </row>
    <row r="2221" spans="1:14" ht="13.5" customHeight="1" x14ac:dyDescent="0.2">
      <c r="A2221" s="193"/>
      <c r="B2221" s="132"/>
      <c r="C2221" s="132"/>
      <c r="D2221" s="132"/>
      <c r="E2221" s="132"/>
      <c r="F2221" s="132"/>
      <c r="G2221" s="132"/>
      <c r="H2221" s="132"/>
      <c r="I2221" s="132"/>
      <c r="J2221" s="132"/>
      <c r="K2221" s="132"/>
      <c r="L2221" s="132"/>
      <c r="M2221" s="132"/>
      <c r="N2221" s="132"/>
    </row>
    <row r="2222" spans="1:14" ht="13.5" customHeight="1" x14ac:dyDescent="0.2">
      <c r="A2222" s="193"/>
      <c r="B2222" s="132"/>
      <c r="C2222" s="132"/>
      <c r="D2222" s="132"/>
      <c r="E2222" s="132"/>
      <c r="F2222" s="132"/>
      <c r="G2222" s="132"/>
      <c r="H2222" s="132"/>
      <c r="I2222" s="132"/>
      <c r="J2222" s="132"/>
      <c r="K2222" s="132"/>
      <c r="L2222" s="132"/>
      <c r="M2222" s="132"/>
      <c r="N2222" s="132"/>
    </row>
    <row r="2223" spans="1:14" ht="13.5" customHeight="1" x14ac:dyDescent="0.2">
      <c r="A2223" s="193"/>
      <c r="B2223" s="132"/>
      <c r="C2223" s="132"/>
      <c r="D2223" s="132"/>
      <c r="E2223" s="132"/>
      <c r="F2223" s="132"/>
      <c r="G2223" s="132"/>
      <c r="H2223" s="132"/>
      <c r="I2223" s="132"/>
      <c r="J2223" s="132"/>
      <c r="K2223" s="132"/>
      <c r="L2223" s="132"/>
      <c r="M2223" s="132"/>
      <c r="N2223" s="132"/>
    </row>
    <row r="2224" spans="1:14" ht="13.5" customHeight="1" x14ac:dyDescent="0.2">
      <c r="A2224" s="193"/>
      <c r="B2224" s="132"/>
      <c r="C2224" s="132"/>
      <c r="D2224" s="132"/>
      <c r="E2224" s="132"/>
      <c r="F2224" s="132"/>
      <c r="G2224" s="132"/>
      <c r="H2224" s="132"/>
      <c r="I2224" s="132"/>
      <c r="J2224" s="132"/>
      <c r="K2224" s="132"/>
      <c r="L2224" s="132"/>
      <c r="M2224" s="132"/>
      <c r="N2224" s="132"/>
    </row>
    <row r="2225" spans="1:14" ht="13.5" customHeight="1" x14ac:dyDescent="0.2">
      <c r="A2225" s="193"/>
      <c r="B2225" s="132"/>
      <c r="C2225" s="132"/>
      <c r="D2225" s="132"/>
      <c r="E2225" s="132"/>
      <c r="F2225" s="132"/>
      <c r="G2225" s="132"/>
      <c r="H2225" s="132"/>
      <c r="I2225" s="132"/>
      <c r="J2225" s="132"/>
      <c r="K2225" s="132"/>
      <c r="L2225" s="132"/>
      <c r="M2225" s="132"/>
      <c r="N2225" s="132"/>
    </row>
    <row r="2226" spans="1:14" ht="13.5" customHeight="1" x14ac:dyDescent="0.2">
      <c r="A2226" s="193"/>
      <c r="B2226" s="132"/>
      <c r="C2226" s="132"/>
      <c r="D2226" s="132"/>
      <c r="E2226" s="132"/>
      <c r="F2226" s="132"/>
      <c r="G2226" s="132"/>
      <c r="H2226" s="132"/>
      <c r="I2226" s="132"/>
      <c r="J2226" s="132"/>
      <c r="K2226" s="132"/>
      <c r="L2226" s="132"/>
      <c r="M2226" s="132"/>
      <c r="N2226" s="132"/>
    </row>
    <row r="2227" spans="1:14" ht="13.5" customHeight="1" x14ac:dyDescent="0.2">
      <c r="A2227" s="193"/>
      <c r="B2227" s="132"/>
      <c r="C2227" s="132"/>
      <c r="D2227" s="132"/>
      <c r="E2227" s="132"/>
      <c r="F2227" s="132"/>
      <c r="G2227" s="132"/>
      <c r="H2227" s="132"/>
      <c r="I2227" s="132"/>
      <c r="J2227" s="132"/>
      <c r="K2227" s="132"/>
      <c r="L2227" s="132"/>
      <c r="M2227" s="132"/>
      <c r="N2227" s="132"/>
    </row>
    <row r="2228" spans="1:14" ht="13.5" customHeight="1" x14ac:dyDescent="0.2">
      <c r="A2228" s="193"/>
      <c r="B2228" s="132"/>
      <c r="C2228" s="132"/>
      <c r="D2228" s="132"/>
      <c r="E2228" s="132"/>
      <c r="F2228" s="132"/>
      <c r="G2228" s="132"/>
      <c r="H2228" s="132"/>
      <c r="I2228" s="132"/>
      <c r="J2228" s="132"/>
      <c r="K2228" s="132"/>
      <c r="L2228" s="132"/>
      <c r="M2228" s="132"/>
      <c r="N2228" s="132"/>
    </row>
    <row r="2229" spans="1:14" ht="13.5" customHeight="1" x14ac:dyDescent="0.2">
      <c r="A2229" s="193"/>
      <c r="B2229" s="132"/>
      <c r="C2229" s="132"/>
      <c r="D2229" s="132"/>
      <c r="E2229" s="132"/>
      <c r="F2229" s="132"/>
      <c r="G2229" s="132"/>
      <c r="H2229" s="132"/>
      <c r="I2229" s="132"/>
      <c r="J2229" s="132"/>
      <c r="K2229" s="132"/>
      <c r="L2229" s="132"/>
      <c r="M2229" s="132"/>
      <c r="N2229" s="132"/>
    </row>
    <row r="2230" spans="1:14" ht="13.5" customHeight="1" x14ac:dyDescent="0.2">
      <c r="A2230" s="193"/>
      <c r="B2230" s="132"/>
      <c r="C2230" s="132"/>
      <c r="D2230" s="132"/>
      <c r="E2230" s="132"/>
      <c r="F2230" s="132"/>
      <c r="G2230" s="132"/>
      <c r="H2230" s="132"/>
      <c r="I2230" s="132"/>
      <c r="J2230" s="132"/>
      <c r="K2230" s="132"/>
      <c r="L2230" s="132"/>
      <c r="M2230" s="132"/>
      <c r="N2230" s="132"/>
    </row>
    <row r="2231" spans="1:14" ht="13.5" customHeight="1" x14ac:dyDescent="0.2">
      <c r="A2231" s="193"/>
      <c r="B2231" s="132"/>
      <c r="C2231" s="132"/>
      <c r="D2231" s="132"/>
      <c r="E2231" s="132"/>
      <c r="F2231" s="132"/>
      <c r="G2231" s="132"/>
      <c r="H2231" s="132"/>
      <c r="I2231" s="132"/>
      <c r="J2231" s="132"/>
      <c r="K2231" s="132"/>
      <c r="L2231" s="132"/>
      <c r="M2231" s="132"/>
      <c r="N2231" s="132"/>
    </row>
    <row r="2232" spans="1:14" ht="13.5" customHeight="1" x14ac:dyDescent="0.2">
      <c r="A2232" s="193"/>
      <c r="B2232" s="132"/>
      <c r="C2232" s="132"/>
      <c r="D2232" s="132"/>
      <c r="E2232" s="132"/>
      <c r="F2232" s="132"/>
      <c r="G2232" s="132"/>
      <c r="H2232" s="132"/>
      <c r="I2232" s="132"/>
      <c r="J2232" s="132"/>
      <c r="K2232" s="132"/>
      <c r="L2232" s="132"/>
      <c r="M2232" s="132"/>
      <c r="N2232" s="132"/>
    </row>
    <row r="2233" spans="1:14" ht="13.5" customHeight="1" x14ac:dyDescent="0.2">
      <c r="A2233" s="193"/>
      <c r="B2233" s="132"/>
      <c r="C2233" s="132"/>
      <c r="D2233" s="132"/>
      <c r="E2233" s="132"/>
      <c r="F2233" s="132"/>
      <c r="G2233" s="132"/>
      <c r="H2233" s="132"/>
      <c r="I2233" s="132"/>
      <c r="J2233" s="132"/>
      <c r="K2233" s="132"/>
      <c r="L2233" s="132"/>
      <c r="M2233" s="132"/>
      <c r="N2233" s="132"/>
    </row>
    <row r="2234" spans="1:14" ht="13.5" customHeight="1" x14ac:dyDescent="0.2">
      <c r="A2234" s="193"/>
      <c r="B2234" s="132"/>
      <c r="C2234" s="132"/>
      <c r="D2234" s="132"/>
      <c r="E2234" s="132"/>
      <c r="F2234" s="132"/>
      <c r="G2234" s="132"/>
      <c r="H2234" s="132"/>
      <c r="I2234" s="132"/>
      <c r="J2234" s="132"/>
      <c r="K2234" s="132"/>
      <c r="L2234" s="132"/>
      <c r="M2234" s="132"/>
      <c r="N2234" s="132"/>
    </row>
    <row r="2235" spans="1:14" ht="13.5" customHeight="1" x14ac:dyDescent="0.2">
      <c r="A2235" s="193"/>
      <c r="B2235" s="132"/>
      <c r="C2235" s="132"/>
      <c r="D2235" s="132"/>
      <c r="E2235" s="132"/>
      <c r="F2235" s="132"/>
      <c r="G2235" s="132"/>
      <c r="H2235" s="132"/>
      <c r="I2235" s="132"/>
      <c r="J2235" s="132"/>
      <c r="K2235" s="132"/>
      <c r="L2235" s="132"/>
      <c r="M2235" s="132"/>
      <c r="N2235" s="132"/>
    </row>
    <row r="2236" spans="1:14" ht="13.5" customHeight="1" x14ac:dyDescent="0.2">
      <c r="A2236" s="193"/>
      <c r="B2236" s="132"/>
      <c r="C2236" s="132"/>
      <c r="D2236" s="132"/>
      <c r="E2236" s="132"/>
      <c r="F2236" s="132"/>
      <c r="G2236" s="132"/>
      <c r="H2236" s="132"/>
      <c r="I2236" s="132"/>
      <c r="J2236" s="132"/>
      <c r="K2236" s="132"/>
      <c r="L2236" s="132"/>
      <c r="M2236" s="132"/>
      <c r="N2236" s="132"/>
    </row>
    <row r="2237" spans="1:14" ht="13.5" customHeight="1" x14ac:dyDescent="0.2">
      <c r="A2237" s="193"/>
      <c r="B2237" s="132"/>
      <c r="C2237" s="132"/>
      <c r="D2237" s="132"/>
      <c r="E2237" s="132"/>
      <c r="F2237" s="132"/>
      <c r="G2237" s="132"/>
      <c r="H2237" s="132"/>
      <c r="I2237" s="132"/>
      <c r="J2237" s="132"/>
      <c r="K2237" s="132"/>
      <c r="L2237" s="132"/>
      <c r="M2237" s="132"/>
      <c r="N2237" s="132"/>
    </row>
    <row r="2238" spans="1:14" ht="13.5" customHeight="1" x14ac:dyDescent="0.2">
      <c r="A2238" s="193"/>
      <c r="B2238" s="132"/>
      <c r="C2238" s="132"/>
      <c r="D2238" s="132"/>
      <c r="E2238" s="132"/>
      <c r="F2238" s="132"/>
      <c r="G2238" s="132"/>
      <c r="H2238" s="132"/>
      <c r="I2238" s="132"/>
      <c r="J2238" s="132"/>
      <c r="K2238" s="132"/>
      <c r="L2238" s="132"/>
      <c r="M2238" s="132"/>
      <c r="N2238" s="132"/>
    </row>
    <row r="2239" spans="1:14" ht="13.5" customHeight="1" x14ac:dyDescent="0.2">
      <c r="A2239" s="193"/>
      <c r="B2239" s="132"/>
      <c r="C2239" s="132"/>
      <c r="D2239" s="132"/>
      <c r="E2239" s="132"/>
      <c r="F2239" s="132"/>
      <c r="G2239" s="132"/>
      <c r="H2239" s="132"/>
      <c r="I2239" s="132"/>
      <c r="J2239" s="132"/>
      <c r="K2239" s="132"/>
      <c r="L2239" s="132"/>
      <c r="M2239" s="132"/>
      <c r="N2239" s="132"/>
    </row>
    <row r="2240" spans="1:14" ht="13.5" customHeight="1" x14ac:dyDescent="0.2">
      <c r="A2240" s="193"/>
      <c r="B2240" s="132"/>
      <c r="C2240" s="132"/>
      <c r="D2240" s="132"/>
      <c r="E2240" s="132"/>
      <c r="F2240" s="132"/>
      <c r="G2240" s="132"/>
      <c r="H2240" s="132"/>
      <c r="I2240" s="132"/>
      <c r="J2240" s="132"/>
      <c r="K2240" s="132"/>
      <c r="L2240" s="132"/>
      <c r="M2240" s="132"/>
      <c r="N2240" s="132"/>
    </row>
    <row r="2241" spans="1:14" ht="13.5" customHeight="1" x14ac:dyDescent="0.2">
      <c r="A2241" s="193"/>
      <c r="B2241" s="132"/>
      <c r="C2241" s="132"/>
      <c r="D2241" s="132"/>
      <c r="E2241" s="132"/>
      <c r="F2241" s="132"/>
      <c r="G2241" s="132"/>
      <c r="H2241" s="132"/>
      <c r="I2241" s="132"/>
      <c r="J2241" s="132"/>
      <c r="K2241" s="132"/>
      <c r="L2241" s="132"/>
      <c r="M2241" s="132"/>
      <c r="N2241" s="132"/>
    </row>
    <row r="2242" spans="1:14" ht="13.5" customHeight="1" x14ac:dyDescent="0.2">
      <c r="A2242" s="193"/>
      <c r="B2242" s="132"/>
      <c r="C2242" s="132"/>
      <c r="D2242" s="132"/>
      <c r="E2242" s="132"/>
      <c r="F2242" s="132"/>
      <c r="G2242" s="132"/>
      <c r="H2242" s="132"/>
      <c r="I2242" s="132"/>
      <c r="J2242" s="132"/>
      <c r="K2242" s="132"/>
      <c r="L2242" s="132"/>
      <c r="M2242" s="132"/>
      <c r="N2242" s="132"/>
    </row>
    <row r="2243" spans="1:14" ht="13.5" customHeight="1" x14ac:dyDescent="0.2">
      <c r="A2243" s="193"/>
      <c r="B2243" s="132"/>
      <c r="C2243" s="132"/>
      <c r="D2243" s="132"/>
      <c r="E2243" s="132"/>
      <c r="F2243" s="132"/>
      <c r="G2243" s="132"/>
      <c r="H2243" s="132"/>
      <c r="I2243" s="132"/>
      <c r="J2243" s="132"/>
      <c r="K2243" s="132"/>
      <c r="L2243" s="132"/>
      <c r="M2243" s="132"/>
      <c r="N2243" s="132"/>
    </row>
    <row r="2244" spans="1:14" ht="13.5" customHeight="1" x14ac:dyDescent="0.2">
      <c r="A2244" s="193"/>
      <c r="B2244" s="132"/>
      <c r="C2244" s="132"/>
      <c r="D2244" s="132"/>
      <c r="E2244" s="132"/>
      <c r="F2244" s="132"/>
      <c r="G2244" s="132"/>
      <c r="H2244" s="132"/>
      <c r="I2244" s="132"/>
      <c r="J2244" s="132"/>
      <c r="K2244" s="132"/>
      <c r="L2244" s="132"/>
      <c r="M2244" s="132"/>
      <c r="N2244" s="132"/>
    </row>
    <row r="2245" spans="1:14" ht="13.5" customHeight="1" x14ac:dyDescent="0.2">
      <c r="A2245" s="193"/>
      <c r="B2245" s="132"/>
      <c r="C2245" s="132"/>
      <c r="D2245" s="132"/>
      <c r="E2245" s="132"/>
      <c r="F2245" s="132"/>
      <c r="G2245" s="132"/>
      <c r="H2245" s="132"/>
      <c r="I2245" s="132"/>
      <c r="J2245" s="132"/>
      <c r="K2245" s="132"/>
      <c r="L2245" s="132"/>
      <c r="M2245" s="132"/>
      <c r="N2245" s="132"/>
    </row>
    <row r="2246" spans="1:14" ht="13.5" customHeight="1" x14ac:dyDescent="0.2">
      <c r="A2246" s="193"/>
      <c r="B2246" s="132"/>
      <c r="C2246" s="132"/>
      <c r="D2246" s="132"/>
      <c r="E2246" s="132"/>
      <c r="F2246" s="132"/>
      <c r="G2246" s="132"/>
      <c r="H2246" s="132"/>
      <c r="I2246" s="132"/>
      <c r="J2246" s="132"/>
      <c r="K2246" s="132"/>
      <c r="L2246" s="132"/>
      <c r="M2246" s="132"/>
      <c r="N2246" s="132"/>
    </row>
    <row r="2247" spans="1:14" ht="13.5" customHeight="1" x14ac:dyDescent="0.2">
      <c r="A2247" s="193"/>
      <c r="B2247" s="132"/>
      <c r="C2247" s="132"/>
      <c r="D2247" s="132"/>
      <c r="E2247" s="132"/>
      <c r="F2247" s="132"/>
      <c r="G2247" s="132"/>
      <c r="H2247" s="132"/>
      <c r="I2247" s="132"/>
      <c r="J2247" s="132"/>
      <c r="K2247" s="132"/>
      <c r="L2247" s="132"/>
      <c r="M2247" s="132"/>
      <c r="N2247" s="132"/>
    </row>
    <row r="2248" spans="1:14" ht="13.5" customHeight="1" x14ac:dyDescent="0.2">
      <c r="A2248" s="193"/>
      <c r="B2248" s="132"/>
      <c r="C2248" s="132"/>
      <c r="D2248" s="132"/>
      <c r="E2248" s="132"/>
      <c r="F2248" s="132"/>
      <c r="G2248" s="132"/>
      <c r="H2248" s="132"/>
      <c r="I2248" s="132"/>
      <c r="J2248" s="132"/>
      <c r="K2248" s="132"/>
      <c r="L2248" s="132"/>
      <c r="M2248" s="132"/>
      <c r="N2248" s="132"/>
    </row>
    <row r="2249" spans="1:14" ht="13.5" customHeight="1" x14ac:dyDescent="0.2">
      <c r="A2249" s="193"/>
      <c r="B2249" s="132"/>
      <c r="C2249" s="132"/>
      <c r="D2249" s="132"/>
      <c r="E2249" s="132"/>
      <c r="F2249" s="132"/>
      <c r="G2249" s="132"/>
      <c r="H2249" s="132"/>
      <c r="I2249" s="132"/>
      <c r="J2249" s="132"/>
      <c r="K2249" s="132"/>
      <c r="L2249" s="132"/>
      <c r="M2249" s="132"/>
      <c r="N2249" s="132"/>
    </row>
    <row r="2250" spans="1:14" ht="13.5" customHeight="1" x14ac:dyDescent="0.2">
      <c r="A2250" s="193"/>
      <c r="B2250" s="132"/>
      <c r="C2250" s="132"/>
      <c r="D2250" s="132"/>
      <c r="E2250" s="132"/>
      <c r="F2250" s="132"/>
      <c r="G2250" s="132"/>
      <c r="H2250" s="132"/>
      <c r="I2250" s="132"/>
      <c r="J2250" s="132"/>
      <c r="K2250" s="132"/>
      <c r="L2250" s="132"/>
      <c r="M2250" s="132"/>
      <c r="N2250" s="132"/>
    </row>
    <row r="2251" spans="1:14" ht="13.5" customHeight="1" x14ac:dyDescent="0.2">
      <c r="A2251" s="193"/>
      <c r="B2251" s="132"/>
      <c r="C2251" s="132"/>
      <c r="D2251" s="132"/>
      <c r="E2251" s="132"/>
      <c r="F2251" s="132"/>
      <c r="G2251" s="132"/>
      <c r="H2251" s="132"/>
      <c r="I2251" s="132"/>
      <c r="J2251" s="132"/>
      <c r="K2251" s="132"/>
      <c r="L2251" s="132"/>
      <c r="M2251" s="132"/>
      <c r="N2251" s="132"/>
    </row>
    <row r="2252" spans="1:14" ht="13.5" customHeight="1" x14ac:dyDescent="0.2">
      <c r="A2252" s="193"/>
      <c r="B2252" s="132"/>
      <c r="C2252" s="132"/>
      <c r="D2252" s="132"/>
      <c r="E2252" s="132"/>
      <c r="F2252" s="132"/>
      <c r="G2252" s="132"/>
      <c r="H2252" s="132"/>
      <c r="I2252" s="132"/>
      <c r="J2252" s="132"/>
      <c r="K2252" s="132"/>
      <c r="L2252" s="132"/>
      <c r="M2252" s="132"/>
      <c r="N2252" s="132"/>
    </row>
    <row r="2253" spans="1:14" ht="13.5" customHeight="1" x14ac:dyDescent="0.2">
      <c r="A2253" s="193"/>
      <c r="B2253" s="132"/>
      <c r="C2253" s="132"/>
      <c r="D2253" s="132"/>
      <c r="E2253" s="132"/>
      <c r="F2253" s="132"/>
      <c r="G2253" s="132"/>
      <c r="H2253" s="132"/>
      <c r="I2253" s="132"/>
      <c r="J2253" s="132"/>
      <c r="K2253" s="132"/>
      <c r="L2253" s="132"/>
      <c r="M2253" s="132"/>
      <c r="N2253" s="132"/>
    </row>
    <row r="2254" spans="1:14" ht="13.5" customHeight="1" x14ac:dyDescent="0.2">
      <c r="A2254" s="193"/>
      <c r="B2254" s="132"/>
      <c r="C2254" s="132"/>
      <c r="D2254" s="132"/>
      <c r="E2254" s="132"/>
      <c r="F2254" s="132"/>
      <c r="G2254" s="132"/>
      <c r="H2254" s="132"/>
      <c r="I2254" s="132"/>
      <c r="J2254" s="132"/>
      <c r="K2254" s="132"/>
      <c r="L2254" s="132"/>
      <c r="M2254" s="132"/>
      <c r="N2254" s="132"/>
    </row>
    <row r="2255" spans="1:14" ht="13.5" customHeight="1" x14ac:dyDescent="0.2">
      <c r="A2255" s="193"/>
      <c r="B2255" s="132"/>
      <c r="C2255" s="132"/>
      <c r="D2255" s="132"/>
      <c r="E2255" s="132"/>
      <c r="F2255" s="132"/>
      <c r="G2255" s="132"/>
      <c r="H2255" s="132"/>
      <c r="I2255" s="132"/>
      <c r="J2255" s="132"/>
      <c r="K2255" s="132"/>
      <c r="L2255" s="132"/>
      <c r="M2255" s="132"/>
      <c r="N2255" s="132"/>
    </row>
    <row r="2256" spans="1:14" ht="13.5" customHeight="1" x14ac:dyDescent="0.2">
      <c r="A2256" s="193"/>
      <c r="B2256" s="132"/>
      <c r="C2256" s="132"/>
      <c r="D2256" s="132"/>
      <c r="E2256" s="132"/>
      <c r="F2256" s="132"/>
      <c r="G2256" s="132"/>
      <c r="H2256" s="132"/>
      <c r="I2256" s="132"/>
      <c r="J2256" s="132"/>
      <c r="K2256" s="132"/>
      <c r="L2256" s="132"/>
      <c r="M2256" s="132"/>
      <c r="N2256" s="132"/>
    </row>
    <row r="2257" spans="1:14" ht="13.5" customHeight="1" x14ac:dyDescent="0.2">
      <c r="A2257" s="193"/>
      <c r="B2257" s="132"/>
      <c r="C2257" s="132"/>
      <c r="D2257" s="132"/>
      <c r="E2257" s="132"/>
      <c r="F2257" s="132"/>
      <c r="G2257" s="132"/>
      <c r="H2257" s="132"/>
      <c r="I2257" s="132"/>
      <c r="J2257" s="132"/>
      <c r="K2257" s="132"/>
      <c r="L2257" s="132"/>
      <c r="M2257" s="132"/>
      <c r="N2257" s="132"/>
    </row>
    <row r="2258" spans="1:14" ht="13.5" customHeight="1" x14ac:dyDescent="0.2">
      <c r="A2258" s="193"/>
      <c r="B2258" s="132"/>
      <c r="C2258" s="132"/>
      <c r="D2258" s="132"/>
      <c r="E2258" s="132"/>
      <c r="F2258" s="132"/>
      <c r="G2258" s="132"/>
      <c r="H2258" s="132"/>
      <c r="I2258" s="132"/>
      <c r="J2258" s="132"/>
      <c r="K2258" s="132"/>
      <c r="L2258" s="132"/>
      <c r="M2258" s="132"/>
      <c r="N2258" s="132"/>
    </row>
    <row r="2259" spans="1:14" ht="13.5" customHeight="1" x14ac:dyDescent="0.2">
      <c r="A2259" s="193"/>
      <c r="B2259" s="132"/>
      <c r="C2259" s="132"/>
      <c r="D2259" s="132"/>
      <c r="E2259" s="132"/>
      <c r="F2259" s="132"/>
      <c r="G2259" s="132"/>
      <c r="H2259" s="132"/>
      <c r="I2259" s="132"/>
      <c r="J2259" s="132"/>
      <c r="K2259" s="132"/>
      <c r="L2259" s="132"/>
      <c r="M2259" s="132"/>
      <c r="N2259" s="132"/>
    </row>
    <row r="2260" spans="1:14" ht="13.5" customHeight="1" x14ac:dyDescent="0.2">
      <c r="A2260" s="193"/>
      <c r="B2260" s="132"/>
      <c r="C2260" s="132"/>
      <c r="D2260" s="132"/>
      <c r="E2260" s="132"/>
      <c r="F2260" s="132"/>
      <c r="G2260" s="132"/>
      <c r="H2260" s="132"/>
      <c r="I2260" s="132"/>
      <c r="J2260" s="132"/>
      <c r="K2260" s="132"/>
      <c r="L2260" s="132"/>
      <c r="M2260" s="132"/>
      <c r="N2260" s="132"/>
    </row>
    <row r="2261" spans="1:14" ht="13.5" customHeight="1" x14ac:dyDescent="0.2">
      <c r="A2261" s="193"/>
      <c r="B2261" s="132"/>
      <c r="C2261" s="132"/>
      <c r="D2261" s="132"/>
      <c r="E2261" s="132"/>
      <c r="F2261" s="132"/>
      <c r="G2261" s="132"/>
      <c r="H2261" s="132"/>
      <c r="I2261" s="132"/>
      <c r="J2261" s="132"/>
      <c r="K2261" s="132"/>
      <c r="L2261" s="132"/>
      <c r="M2261" s="132"/>
      <c r="N2261" s="132"/>
    </row>
    <row r="2262" spans="1:14" ht="13.5" customHeight="1" x14ac:dyDescent="0.2">
      <c r="A2262" s="193"/>
      <c r="B2262" s="132"/>
      <c r="C2262" s="132"/>
      <c r="D2262" s="132"/>
      <c r="E2262" s="132"/>
      <c r="F2262" s="132"/>
      <c r="G2262" s="132"/>
      <c r="H2262" s="132"/>
      <c r="I2262" s="132"/>
      <c r="J2262" s="132"/>
      <c r="K2262" s="132"/>
      <c r="L2262" s="132"/>
      <c r="M2262" s="132"/>
      <c r="N2262" s="132"/>
    </row>
    <row r="2263" spans="1:14" ht="13.5" customHeight="1" x14ac:dyDescent="0.2">
      <c r="A2263" s="193"/>
      <c r="B2263" s="132"/>
      <c r="C2263" s="132"/>
      <c r="D2263" s="132"/>
      <c r="E2263" s="132"/>
      <c r="F2263" s="132"/>
      <c r="G2263" s="132"/>
      <c r="H2263" s="132"/>
      <c r="I2263" s="132"/>
      <c r="J2263" s="132"/>
      <c r="K2263" s="132"/>
      <c r="L2263" s="132"/>
      <c r="M2263" s="132"/>
      <c r="N2263" s="132"/>
    </row>
    <row r="2264" spans="1:14" ht="13.5" customHeight="1" x14ac:dyDescent="0.2">
      <c r="A2264" s="193"/>
      <c r="B2264" s="132"/>
      <c r="C2264" s="132"/>
      <c r="D2264" s="132"/>
      <c r="E2264" s="132"/>
      <c r="F2264" s="132"/>
      <c r="G2264" s="132"/>
      <c r="H2264" s="132"/>
      <c r="I2264" s="132"/>
      <c r="J2264" s="132"/>
      <c r="K2264" s="132"/>
      <c r="L2264" s="132"/>
      <c r="M2264" s="132"/>
      <c r="N2264" s="132"/>
    </row>
    <row r="2265" spans="1:14" ht="13.5" customHeight="1" x14ac:dyDescent="0.2">
      <c r="A2265" s="193"/>
      <c r="B2265" s="132"/>
      <c r="C2265" s="132"/>
      <c r="D2265" s="132"/>
      <c r="E2265" s="132"/>
      <c r="F2265" s="132"/>
      <c r="G2265" s="132"/>
      <c r="H2265" s="132"/>
      <c r="I2265" s="132"/>
      <c r="J2265" s="132"/>
      <c r="K2265" s="132"/>
      <c r="L2265" s="132"/>
      <c r="M2265" s="132"/>
      <c r="N2265" s="132"/>
    </row>
    <row r="2266" spans="1:14" ht="13.5" customHeight="1" x14ac:dyDescent="0.2">
      <c r="A2266" s="193"/>
      <c r="B2266" s="132"/>
      <c r="C2266" s="132"/>
      <c r="D2266" s="132"/>
      <c r="E2266" s="132"/>
      <c r="F2266" s="132"/>
      <c r="G2266" s="132"/>
      <c r="H2266" s="132"/>
      <c r="I2266" s="132"/>
      <c r="J2266" s="132"/>
      <c r="K2266" s="132"/>
      <c r="L2266" s="132"/>
      <c r="M2266" s="132"/>
      <c r="N2266" s="132"/>
    </row>
    <row r="2267" spans="1:14" ht="13.5" customHeight="1" x14ac:dyDescent="0.2">
      <c r="A2267" s="193"/>
      <c r="B2267" s="132"/>
      <c r="C2267" s="132"/>
      <c r="D2267" s="132"/>
      <c r="E2267" s="132"/>
      <c r="F2267" s="132"/>
      <c r="G2267" s="132"/>
      <c r="H2267" s="132"/>
      <c r="I2267" s="132"/>
      <c r="J2267" s="132"/>
      <c r="K2267" s="132"/>
      <c r="L2267" s="132"/>
      <c r="M2267" s="132"/>
      <c r="N2267" s="132"/>
    </row>
    <row r="2268" spans="1:14" ht="13.5" customHeight="1" x14ac:dyDescent="0.2">
      <c r="A2268" s="193"/>
      <c r="B2268" s="132"/>
      <c r="C2268" s="132"/>
      <c r="D2268" s="132"/>
      <c r="E2268" s="132"/>
      <c r="F2268" s="132"/>
      <c r="G2268" s="132"/>
      <c r="H2268" s="132"/>
      <c r="I2268" s="132"/>
      <c r="J2268" s="132"/>
      <c r="K2268" s="132"/>
      <c r="L2268" s="132"/>
      <c r="M2268" s="132"/>
      <c r="N2268" s="132"/>
    </row>
    <row r="2269" spans="1:14" ht="13.5" customHeight="1" x14ac:dyDescent="0.2">
      <c r="A2269" s="193"/>
      <c r="B2269" s="132"/>
      <c r="C2269" s="132"/>
      <c r="D2269" s="132"/>
      <c r="E2269" s="132"/>
      <c r="F2269" s="132"/>
      <c r="G2269" s="132"/>
      <c r="H2269" s="132"/>
      <c r="I2269" s="132"/>
      <c r="J2269" s="132"/>
      <c r="K2269" s="132"/>
      <c r="L2269" s="132"/>
      <c r="M2269" s="132"/>
      <c r="N2269" s="132"/>
    </row>
    <row r="2270" spans="1:14" ht="13.5" customHeight="1" x14ac:dyDescent="0.2">
      <c r="A2270" s="193"/>
      <c r="B2270" s="132"/>
      <c r="C2270" s="132"/>
      <c r="D2270" s="132"/>
      <c r="E2270" s="132"/>
      <c r="F2270" s="132"/>
      <c r="G2270" s="132"/>
      <c r="H2270" s="132"/>
      <c r="I2270" s="132"/>
      <c r="J2270" s="132"/>
      <c r="K2270" s="132"/>
      <c r="L2270" s="132"/>
      <c r="M2270" s="132"/>
      <c r="N2270" s="132"/>
    </row>
    <row r="2271" spans="1:14" ht="13.5" customHeight="1" x14ac:dyDescent="0.2">
      <c r="A2271" s="193"/>
      <c r="B2271" s="132"/>
      <c r="C2271" s="132"/>
      <c r="D2271" s="132"/>
      <c r="E2271" s="132"/>
      <c r="F2271" s="132"/>
      <c r="G2271" s="132"/>
      <c r="H2271" s="132"/>
      <c r="I2271" s="132"/>
      <c r="J2271" s="132"/>
      <c r="K2271" s="132"/>
      <c r="L2271" s="132"/>
      <c r="M2271" s="132"/>
      <c r="N2271" s="132"/>
    </row>
    <row r="2272" spans="1:14" ht="13.5" customHeight="1" x14ac:dyDescent="0.2">
      <c r="A2272" s="193"/>
      <c r="B2272" s="132"/>
      <c r="C2272" s="132"/>
      <c r="D2272" s="132"/>
      <c r="E2272" s="132"/>
      <c r="F2272" s="132"/>
      <c r="G2272" s="132"/>
      <c r="H2272" s="132"/>
      <c r="I2272" s="132"/>
      <c r="J2272" s="132"/>
      <c r="K2272" s="132"/>
      <c r="L2272" s="132"/>
      <c r="M2272" s="132"/>
      <c r="N2272" s="132"/>
    </row>
    <row r="2273" spans="1:14" ht="13.5" customHeight="1" x14ac:dyDescent="0.2">
      <c r="A2273" s="193"/>
      <c r="B2273" s="132"/>
      <c r="C2273" s="132"/>
      <c r="D2273" s="132"/>
      <c r="E2273" s="132"/>
      <c r="F2273" s="132"/>
      <c r="G2273" s="132"/>
      <c r="H2273" s="132"/>
      <c r="I2273" s="132"/>
      <c r="J2273" s="132"/>
      <c r="K2273" s="132"/>
      <c r="L2273" s="132"/>
      <c r="M2273" s="132"/>
      <c r="N2273" s="132"/>
    </row>
    <row r="2274" spans="1:14" ht="13.5" customHeight="1" x14ac:dyDescent="0.2">
      <c r="A2274" s="193"/>
      <c r="B2274" s="132"/>
      <c r="C2274" s="132"/>
      <c r="D2274" s="132"/>
      <c r="E2274" s="132"/>
      <c r="F2274" s="132"/>
      <c r="G2274" s="132"/>
      <c r="H2274" s="132"/>
      <c r="I2274" s="132"/>
      <c r="J2274" s="132"/>
      <c r="K2274" s="132"/>
      <c r="L2274" s="132"/>
      <c r="M2274" s="132"/>
      <c r="N2274" s="132"/>
    </row>
    <row r="2275" spans="1:14" ht="13.5" customHeight="1" x14ac:dyDescent="0.2">
      <c r="A2275" s="193"/>
      <c r="B2275" s="132"/>
      <c r="C2275" s="132"/>
      <c r="D2275" s="132"/>
      <c r="E2275" s="132"/>
      <c r="F2275" s="132"/>
      <c r="G2275" s="132"/>
      <c r="H2275" s="132"/>
      <c r="I2275" s="132"/>
      <c r="J2275" s="132"/>
      <c r="K2275" s="132"/>
      <c r="L2275" s="132"/>
      <c r="M2275" s="132"/>
      <c r="N2275" s="132"/>
    </row>
    <row r="2276" spans="1:14" ht="13.5" customHeight="1" x14ac:dyDescent="0.2">
      <c r="A2276" s="193"/>
      <c r="B2276" s="132"/>
      <c r="C2276" s="132"/>
      <c r="D2276" s="132"/>
      <c r="E2276" s="132"/>
      <c r="F2276" s="132"/>
      <c r="G2276" s="132"/>
      <c r="H2276" s="132"/>
      <c r="I2276" s="132"/>
      <c r="J2276" s="132"/>
      <c r="K2276" s="132"/>
      <c r="L2276" s="132"/>
      <c r="M2276" s="132"/>
      <c r="N2276" s="132"/>
    </row>
    <row r="2277" spans="1:14" ht="13.5" customHeight="1" x14ac:dyDescent="0.2">
      <c r="A2277" s="193"/>
      <c r="B2277" s="132"/>
      <c r="C2277" s="132"/>
      <c r="D2277" s="132"/>
      <c r="E2277" s="132"/>
      <c r="F2277" s="132"/>
      <c r="G2277" s="132"/>
      <c r="H2277" s="132"/>
      <c r="I2277" s="132"/>
      <c r="J2277" s="132"/>
      <c r="K2277" s="132"/>
      <c r="L2277" s="132"/>
      <c r="M2277" s="132"/>
      <c r="N2277" s="132"/>
    </row>
    <row r="2278" spans="1:14" ht="13.5" customHeight="1" x14ac:dyDescent="0.2">
      <c r="A2278" s="193"/>
      <c r="B2278" s="132"/>
      <c r="C2278" s="132"/>
      <c r="D2278" s="132"/>
      <c r="E2278" s="132"/>
      <c r="F2278" s="132"/>
      <c r="G2278" s="132"/>
      <c r="H2278" s="132"/>
      <c r="I2278" s="132"/>
      <c r="J2278" s="132"/>
      <c r="K2278" s="132"/>
      <c r="L2278" s="132"/>
      <c r="M2278" s="132"/>
      <c r="N2278" s="132"/>
    </row>
    <row r="2279" spans="1:14" ht="13.5" customHeight="1" x14ac:dyDescent="0.2">
      <c r="A2279" s="193"/>
      <c r="B2279" s="132"/>
      <c r="C2279" s="132"/>
      <c r="D2279" s="132"/>
      <c r="E2279" s="132"/>
      <c r="F2279" s="132"/>
      <c r="G2279" s="132"/>
      <c r="H2279" s="132"/>
      <c r="I2279" s="132"/>
      <c r="J2279" s="132"/>
      <c r="K2279" s="132"/>
      <c r="L2279" s="132"/>
      <c r="M2279" s="132"/>
      <c r="N2279" s="132"/>
    </row>
    <row r="2280" spans="1:14" ht="13.5" customHeight="1" x14ac:dyDescent="0.2">
      <c r="A2280" s="193"/>
      <c r="B2280" s="132"/>
      <c r="C2280" s="132"/>
      <c r="D2280" s="132"/>
      <c r="E2280" s="132"/>
      <c r="F2280" s="132"/>
      <c r="G2280" s="132"/>
      <c r="H2280" s="132"/>
      <c r="I2280" s="132"/>
      <c r="J2280" s="132"/>
      <c r="K2280" s="132"/>
      <c r="L2280" s="132"/>
      <c r="M2280" s="132"/>
      <c r="N2280" s="132"/>
    </row>
    <row r="2281" spans="1:14" ht="13.5" customHeight="1" x14ac:dyDescent="0.2">
      <c r="A2281" s="193"/>
      <c r="B2281" s="132"/>
      <c r="C2281" s="132"/>
      <c r="D2281" s="132"/>
      <c r="E2281" s="132"/>
      <c r="F2281" s="132"/>
      <c r="G2281" s="132"/>
      <c r="H2281" s="132"/>
      <c r="I2281" s="132"/>
      <c r="J2281" s="132"/>
      <c r="K2281" s="132"/>
      <c r="L2281" s="132"/>
      <c r="M2281" s="132"/>
      <c r="N2281" s="132"/>
    </row>
    <row r="2282" spans="1:14" ht="13.5" customHeight="1" x14ac:dyDescent="0.2">
      <c r="A2282" s="193"/>
      <c r="B2282" s="132"/>
      <c r="C2282" s="132"/>
      <c r="D2282" s="132"/>
      <c r="E2282" s="132"/>
      <c r="F2282" s="132"/>
      <c r="G2282" s="132"/>
      <c r="H2282" s="132"/>
      <c r="I2282" s="132"/>
      <c r="J2282" s="132"/>
      <c r="K2282" s="132"/>
      <c r="L2282" s="132"/>
      <c r="M2282" s="132"/>
      <c r="N2282" s="132"/>
    </row>
    <row r="2283" spans="1:14" ht="13.5" customHeight="1" x14ac:dyDescent="0.2">
      <c r="A2283" s="193"/>
      <c r="B2283" s="132"/>
      <c r="C2283" s="132"/>
      <c r="D2283" s="132"/>
      <c r="E2283" s="132"/>
      <c r="F2283" s="132"/>
      <c r="G2283" s="132"/>
      <c r="H2283" s="132"/>
      <c r="I2283" s="132"/>
      <c r="J2283" s="132"/>
      <c r="K2283" s="132"/>
      <c r="L2283" s="132"/>
      <c r="M2283" s="132"/>
      <c r="N2283" s="132"/>
    </row>
    <row r="2284" spans="1:14" ht="13.5" customHeight="1" x14ac:dyDescent="0.2">
      <c r="A2284" s="193"/>
      <c r="B2284" s="132"/>
      <c r="C2284" s="132"/>
      <c r="D2284" s="132"/>
      <c r="E2284" s="132"/>
      <c r="F2284" s="132"/>
      <c r="G2284" s="132"/>
      <c r="H2284" s="132"/>
      <c r="I2284" s="132"/>
      <c r="J2284" s="132"/>
      <c r="K2284" s="132"/>
      <c r="L2284" s="132"/>
      <c r="M2284" s="132"/>
      <c r="N2284" s="132"/>
    </row>
    <row r="2285" spans="1:14" ht="13.5" customHeight="1" x14ac:dyDescent="0.2">
      <c r="A2285" s="193"/>
      <c r="B2285" s="132"/>
      <c r="C2285" s="132"/>
      <c r="D2285" s="132"/>
      <c r="E2285" s="132"/>
      <c r="F2285" s="132"/>
      <c r="G2285" s="132"/>
      <c r="H2285" s="132"/>
      <c r="I2285" s="132"/>
      <c r="J2285" s="132"/>
      <c r="K2285" s="132"/>
      <c r="L2285" s="132"/>
      <c r="M2285" s="132"/>
      <c r="N2285" s="132"/>
    </row>
    <row r="2286" spans="1:14" ht="13.5" customHeight="1" x14ac:dyDescent="0.2">
      <c r="A2286" s="193"/>
      <c r="B2286" s="132"/>
      <c r="C2286" s="132"/>
      <c r="D2286" s="132"/>
      <c r="E2286" s="132"/>
      <c r="F2286" s="132"/>
      <c r="G2286" s="132"/>
      <c r="H2286" s="132"/>
      <c r="I2286" s="132"/>
      <c r="J2286" s="132"/>
      <c r="K2286" s="132"/>
      <c r="L2286" s="132"/>
      <c r="M2286" s="132"/>
      <c r="N2286" s="132"/>
    </row>
    <row r="2287" spans="1:14" ht="13.5" customHeight="1" x14ac:dyDescent="0.2">
      <c r="A2287" s="193"/>
      <c r="B2287" s="132"/>
      <c r="C2287" s="132"/>
      <c r="D2287" s="132"/>
      <c r="E2287" s="132"/>
      <c r="F2287" s="132"/>
      <c r="G2287" s="132"/>
      <c r="H2287" s="132"/>
      <c r="I2287" s="132"/>
      <c r="J2287" s="132"/>
      <c r="K2287" s="132"/>
      <c r="L2287" s="132"/>
      <c r="M2287" s="132"/>
      <c r="N2287" s="132"/>
    </row>
    <row r="2288" spans="1:14" ht="13.5" customHeight="1" x14ac:dyDescent="0.2">
      <c r="A2288" s="193"/>
      <c r="B2288" s="132"/>
      <c r="C2288" s="132"/>
      <c r="D2288" s="132"/>
      <c r="E2288" s="132"/>
      <c r="F2288" s="132"/>
      <c r="G2288" s="132"/>
      <c r="H2288" s="132"/>
      <c r="I2288" s="132"/>
      <c r="J2288" s="132"/>
      <c r="K2288" s="132"/>
      <c r="L2288" s="132"/>
      <c r="M2288" s="132"/>
      <c r="N2288" s="132"/>
    </row>
    <row r="2289" spans="1:14" ht="13.5" customHeight="1" x14ac:dyDescent="0.2">
      <c r="A2289" s="193"/>
      <c r="B2289" s="132"/>
      <c r="C2289" s="132"/>
      <c r="D2289" s="132"/>
      <c r="E2289" s="132"/>
      <c r="F2289" s="132"/>
      <c r="G2289" s="132"/>
      <c r="H2289" s="132"/>
      <c r="I2289" s="132"/>
      <c r="J2289" s="132"/>
      <c r="K2289" s="132"/>
      <c r="L2289" s="132"/>
      <c r="M2289" s="132"/>
      <c r="N2289" s="132"/>
    </row>
    <row r="2290" spans="1:14" ht="13.5" customHeight="1" x14ac:dyDescent="0.2">
      <c r="A2290" s="193"/>
      <c r="B2290" s="132"/>
      <c r="C2290" s="132"/>
      <c r="D2290" s="132"/>
      <c r="E2290" s="132"/>
      <c r="F2290" s="132"/>
      <c r="G2290" s="132"/>
      <c r="H2290" s="132"/>
      <c r="I2290" s="132"/>
      <c r="J2290" s="132"/>
      <c r="K2290" s="132"/>
      <c r="L2290" s="132"/>
      <c r="M2290" s="132"/>
      <c r="N2290" s="132"/>
    </row>
    <row r="2291" spans="1:14" ht="13.5" customHeight="1" x14ac:dyDescent="0.2">
      <c r="A2291" s="193"/>
      <c r="B2291" s="132"/>
      <c r="C2291" s="132"/>
      <c r="D2291" s="132"/>
      <c r="E2291" s="132"/>
      <c r="F2291" s="132"/>
      <c r="G2291" s="132"/>
      <c r="H2291" s="132"/>
      <c r="I2291" s="132"/>
      <c r="J2291" s="132"/>
      <c r="K2291" s="132"/>
      <c r="L2291" s="132"/>
      <c r="M2291" s="132"/>
      <c r="N2291" s="132"/>
    </row>
    <row r="2292" spans="1:14" ht="13.5" customHeight="1" x14ac:dyDescent="0.2">
      <c r="A2292" s="193"/>
      <c r="B2292" s="132"/>
      <c r="C2292" s="132"/>
      <c r="D2292" s="132"/>
      <c r="E2292" s="132"/>
      <c r="F2292" s="132"/>
      <c r="G2292" s="132"/>
      <c r="H2292" s="132"/>
      <c r="I2292" s="132"/>
      <c r="J2292" s="132"/>
      <c r="K2292" s="132"/>
      <c r="L2292" s="132"/>
      <c r="M2292" s="132"/>
      <c r="N2292" s="132"/>
    </row>
    <row r="2293" spans="1:14" ht="13.5" customHeight="1" x14ac:dyDescent="0.2">
      <c r="A2293" s="193"/>
      <c r="B2293" s="132"/>
      <c r="C2293" s="132"/>
      <c r="D2293" s="132"/>
      <c r="E2293" s="132"/>
      <c r="F2293" s="132"/>
      <c r="G2293" s="132"/>
      <c r="H2293" s="132"/>
      <c r="I2293" s="132"/>
      <c r="J2293" s="132"/>
      <c r="K2293" s="132"/>
      <c r="L2293" s="132"/>
      <c r="M2293" s="132"/>
      <c r="N2293" s="132"/>
    </row>
    <row r="2294" spans="1:14" ht="13.5" customHeight="1" x14ac:dyDescent="0.2">
      <c r="A2294" s="193"/>
      <c r="B2294" s="132"/>
      <c r="C2294" s="132"/>
      <c r="D2294" s="132"/>
      <c r="E2294" s="132"/>
      <c r="F2294" s="132"/>
      <c r="G2294" s="132"/>
      <c r="H2294" s="132"/>
      <c r="I2294" s="132"/>
      <c r="J2294" s="132"/>
      <c r="K2294" s="132"/>
      <c r="L2294" s="132"/>
      <c r="M2294" s="132"/>
      <c r="N2294" s="132"/>
    </row>
    <row r="2295" spans="1:14" ht="13.5" customHeight="1" x14ac:dyDescent="0.2">
      <c r="A2295" s="193"/>
      <c r="B2295" s="132"/>
      <c r="C2295" s="132"/>
      <c r="D2295" s="132"/>
      <c r="E2295" s="132"/>
      <c r="F2295" s="132"/>
      <c r="G2295" s="132"/>
      <c r="H2295" s="132"/>
      <c r="I2295" s="132"/>
      <c r="J2295" s="132"/>
      <c r="K2295" s="132"/>
      <c r="L2295" s="132"/>
      <c r="M2295" s="132"/>
      <c r="N2295" s="132"/>
    </row>
    <row r="2296" spans="1:14" ht="13.5" customHeight="1" x14ac:dyDescent="0.2">
      <c r="A2296" s="193"/>
      <c r="B2296" s="132"/>
      <c r="C2296" s="132"/>
      <c r="D2296" s="132"/>
      <c r="E2296" s="132"/>
      <c r="F2296" s="132"/>
      <c r="G2296" s="132"/>
      <c r="H2296" s="132"/>
      <c r="I2296" s="132"/>
      <c r="J2296" s="132"/>
      <c r="K2296" s="132"/>
      <c r="L2296" s="132"/>
      <c r="M2296" s="132"/>
      <c r="N2296" s="132"/>
    </row>
    <row r="2297" spans="1:14" ht="13.5" customHeight="1" x14ac:dyDescent="0.2">
      <c r="A2297" s="193"/>
      <c r="B2297" s="132"/>
      <c r="C2297" s="132"/>
      <c r="D2297" s="132"/>
      <c r="E2297" s="132"/>
      <c r="F2297" s="132"/>
      <c r="G2297" s="132"/>
      <c r="H2297" s="132"/>
      <c r="I2297" s="132"/>
      <c r="J2297" s="132"/>
      <c r="K2297" s="132"/>
      <c r="L2297" s="132"/>
      <c r="M2297" s="132"/>
      <c r="N2297" s="132"/>
    </row>
    <row r="2298" spans="1:14" ht="13.5" customHeight="1" x14ac:dyDescent="0.2">
      <c r="A2298" s="193"/>
      <c r="B2298" s="132"/>
      <c r="C2298" s="132"/>
      <c r="D2298" s="132"/>
      <c r="E2298" s="132"/>
      <c r="F2298" s="132"/>
      <c r="G2298" s="132"/>
      <c r="H2298" s="132"/>
      <c r="I2298" s="132"/>
      <c r="J2298" s="132"/>
      <c r="K2298" s="132"/>
      <c r="L2298" s="132"/>
      <c r="M2298" s="132"/>
      <c r="N2298" s="132"/>
    </row>
    <row r="2299" spans="1:14" ht="13.5" customHeight="1" x14ac:dyDescent="0.2">
      <c r="A2299" s="193"/>
      <c r="B2299" s="132"/>
      <c r="C2299" s="132"/>
      <c r="D2299" s="132"/>
      <c r="E2299" s="132"/>
      <c r="F2299" s="132"/>
      <c r="G2299" s="132"/>
      <c r="H2299" s="132"/>
      <c r="I2299" s="132"/>
      <c r="J2299" s="132"/>
      <c r="K2299" s="132"/>
      <c r="L2299" s="132"/>
      <c r="M2299" s="132"/>
      <c r="N2299" s="132"/>
    </row>
    <row r="2300" spans="1:14" ht="13.5" customHeight="1" x14ac:dyDescent="0.2">
      <c r="A2300" s="193"/>
      <c r="B2300" s="132"/>
      <c r="C2300" s="132"/>
      <c r="D2300" s="132"/>
      <c r="E2300" s="132"/>
      <c r="F2300" s="132"/>
      <c r="G2300" s="132"/>
      <c r="H2300" s="132"/>
      <c r="I2300" s="132"/>
      <c r="J2300" s="132"/>
      <c r="K2300" s="132"/>
      <c r="L2300" s="132"/>
      <c r="M2300" s="132"/>
      <c r="N2300" s="132"/>
    </row>
    <row r="2301" spans="1:14" ht="13.5" customHeight="1" x14ac:dyDescent="0.2">
      <c r="A2301" s="193"/>
      <c r="B2301" s="132"/>
      <c r="C2301" s="132"/>
      <c r="D2301" s="132"/>
      <c r="E2301" s="132"/>
      <c r="F2301" s="132"/>
      <c r="G2301" s="132"/>
      <c r="H2301" s="132"/>
      <c r="I2301" s="132"/>
      <c r="J2301" s="132"/>
      <c r="K2301" s="132"/>
      <c r="L2301" s="132"/>
      <c r="M2301" s="132"/>
      <c r="N2301" s="132"/>
    </row>
    <row r="2302" spans="1:14" ht="13.5" customHeight="1" x14ac:dyDescent="0.2">
      <c r="A2302" s="193"/>
      <c r="B2302" s="132"/>
      <c r="C2302" s="132"/>
      <c r="D2302" s="132"/>
      <c r="E2302" s="132"/>
      <c r="F2302" s="132"/>
      <c r="G2302" s="132"/>
      <c r="H2302" s="132"/>
      <c r="I2302" s="132"/>
      <c r="J2302" s="132"/>
      <c r="K2302" s="132"/>
      <c r="L2302" s="132"/>
      <c r="M2302" s="132"/>
      <c r="N2302" s="132"/>
    </row>
    <row r="2303" spans="1:14" ht="13.5" customHeight="1" x14ac:dyDescent="0.2">
      <c r="A2303" s="193"/>
      <c r="B2303" s="132"/>
      <c r="C2303" s="132"/>
      <c r="D2303" s="132"/>
      <c r="E2303" s="132"/>
      <c r="F2303" s="132"/>
      <c r="G2303" s="132"/>
      <c r="H2303" s="132"/>
      <c r="I2303" s="132"/>
      <c r="J2303" s="132"/>
      <c r="K2303" s="132"/>
      <c r="L2303" s="132"/>
      <c r="M2303" s="132"/>
      <c r="N2303" s="132"/>
    </row>
    <row r="2304" spans="1:14" ht="13.5" customHeight="1" x14ac:dyDescent="0.2">
      <c r="A2304" s="193"/>
      <c r="B2304" s="132"/>
      <c r="C2304" s="132"/>
      <c r="D2304" s="132"/>
      <c r="E2304" s="132"/>
      <c r="F2304" s="132"/>
      <c r="G2304" s="132"/>
      <c r="H2304" s="132"/>
      <c r="I2304" s="132"/>
      <c r="J2304" s="132"/>
      <c r="K2304" s="132"/>
      <c r="L2304" s="132"/>
      <c r="M2304" s="132"/>
      <c r="N2304" s="132"/>
    </row>
    <row r="2305" spans="1:14" ht="13.5" customHeight="1" x14ac:dyDescent="0.2">
      <c r="A2305" s="193"/>
      <c r="B2305" s="132"/>
      <c r="C2305" s="132"/>
      <c r="D2305" s="132"/>
      <c r="E2305" s="132"/>
      <c r="F2305" s="132"/>
      <c r="G2305" s="132"/>
      <c r="H2305" s="132"/>
      <c r="I2305" s="132"/>
      <c r="J2305" s="132"/>
      <c r="K2305" s="132"/>
      <c r="L2305" s="132"/>
      <c r="M2305" s="132"/>
      <c r="N2305" s="132"/>
    </row>
    <row r="2306" spans="1:14" ht="13.5" customHeight="1" x14ac:dyDescent="0.2">
      <c r="A2306" s="193"/>
      <c r="B2306" s="132"/>
      <c r="C2306" s="132"/>
      <c r="D2306" s="132"/>
      <c r="E2306" s="132"/>
      <c r="F2306" s="132"/>
      <c r="G2306" s="132"/>
      <c r="H2306" s="132"/>
      <c r="I2306" s="132"/>
      <c r="J2306" s="132"/>
      <c r="K2306" s="132"/>
      <c r="L2306" s="132"/>
      <c r="M2306" s="132"/>
      <c r="N2306" s="132"/>
    </row>
    <row r="2307" spans="1:14" ht="13.5" customHeight="1" x14ac:dyDescent="0.2">
      <c r="A2307" s="193"/>
      <c r="B2307" s="132"/>
      <c r="C2307" s="132"/>
      <c r="D2307" s="132"/>
      <c r="E2307" s="132"/>
      <c r="F2307" s="132"/>
      <c r="G2307" s="132"/>
      <c r="H2307" s="132"/>
      <c r="I2307" s="132"/>
      <c r="J2307" s="132"/>
      <c r="K2307" s="132"/>
      <c r="L2307" s="132"/>
      <c r="M2307" s="132"/>
      <c r="N2307" s="132"/>
    </row>
    <row r="2308" spans="1:14" ht="13.5" customHeight="1" x14ac:dyDescent="0.2">
      <c r="A2308" s="193"/>
      <c r="B2308" s="132"/>
      <c r="C2308" s="132"/>
      <c r="D2308" s="132"/>
      <c r="E2308" s="132"/>
      <c r="F2308" s="132"/>
      <c r="G2308" s="132"/>
      <c r="H2308" s="132"/>
      <c r="I2308" s="132"/>
      <c r="J2308" s="132"/>
      <c r="K2308" s="132"/>
      <c r="L2308" s="132"/>
      <c r="M2308" s="132"/>
      <c r="N2308" s="132"/>
    </row>
    <row r="2309" spans="1:14" ht="13.5" customHeight="1" x14ac:dyDescent="0.2">
      <c r="A2309" s="193"/>
      <c r="B2309" s="132"/>
      <c r="C2309" s="132"/>
      <c r="D2309" s="132"/>
      <c r="E2309" s="132"/>
      <c r="F2309" s="132"/>
      <c r="G2309" s="132"/>
      <c r="H2309" s="132"/>
      <c r="I2309" s="132"/>
      <c r="J2309" s="132"/>
      <c r="K2309" s="132"/>
      <c r="L2309" s="132"/>
      <c r="M2309" s="132"/>
      <c r="N2309" s="132"/>
    </row>
    <row r="2310" spans="1:14" ht="13.5" customHeight="1" x14ac:dyDescent="0.2">
      <c r="A2310" s="193"/>
      <c r="B2310" s="132"/>
      <c r="C2310" s="132"/>
      <c r="D2310" s="132"/>
      <c r="E2310" s="132"/>
      <c r="F2310" s="132"/>
      <c r="G2310" s="132"/>
      <c r="H2310" s="132"/>
      <c r="I2310" s="132"/>
      <c r="J2310" s="132"/>
      <c r="K2310" s="132"/>
      <c r="L2310" s="132"/>
      <c r="M2310" s="132"/>
      <c r="N2310" s="132"/>
    </row>
    <row r="2311" spans="1:14" ht="13.5" customHeight="1" x14ac:dyDescent="0.2">
      <c r="A2311" s="193"/>
      <c r="B2311" s="132"/>
      <c r="C2311" s="132"/>
      <c r="D2311" s="132"/>
      <c r="E2311" s="132"/>
      <c r="F2311" s="132"/>
      <c r="G2311" s="132"/>
      <c r="H2311" s="132"/>
      <c r="I2311" s="132"/>
      <c r="J2311" s="132"/>
      <c r="K2311" s="132"/>
      <c r="L2311" s="132"/>
      <c r="M2311" s="132"/>
      <c r="N2311" s="132"/>
    </row>
    <row r="2312" spans="1:14" ht="13.5" customHeight="1" x14ac:dyDescent="0.2">
      <c r="A2312" s="193"/>
      <c r="B2312" s="132"/>
      <c r="C2312" s="132"/>
      <c r="D2312" s="132"/>
      <c r="E2312" s="132"/>
      <c r="F2312" s="132"/>
      <c r="G2312" s="132"/>
      <c r="H2312" s="132"/>
      <c r="I2312" s="132"/>
      <c r="J2312" s="132"/>
      <c r="K2312" s="132"/>
      <c r="L2312" s="132"/>
      <c r="M2312" s="132"/>
      <c r="N2312" s="132"/>
    </row>
    <row r="2313" spans="1:14" ht="13.5" customHeight="1" x14ac:dyDescent="0.2">
      <c r="A2313" s="193"/>
      <c r="B2313" s="132"/>
      <c r="C2313" s="132"/>
      <c r="D2313" s="132"/>
      <c r="E2313" s="132"/>
      <c r="F2313" s="132"/>
      <c r="G2313" s="132"/>
      <c r="H2313" s="132"/>
      <c r="I2313" s="132"/>
      <c r="J2313" s="132"/>
      <c r="K2313" s="132"/>
      <c r="L2313" s="132"/>
      <c r="M2313" s="132"/>
      <c r="N2313" s="132"/>
    </row>
    <row r="2314" spans="1:14" ht="13.5" customHeight="1" x14ac:dyDescent="0.2">
      <c r="A2314" s="193"/>
      <c r="B2314" s="132"/>
      <c r="C2314" s="132"/>
      <c r="D2314" s="132"/>
      <c r="E2314" s="132"/>
      <c r="F2314" s="132"/>
      <c r="G2314" s="132"/>
      <c r="H2314" s="132"/>
      <c r="I2314" s="132"/>
      <c r="J2314" s="132"/>
      <c r="K2314" s="132"/>
      <c r="L2314" s="132"/>
      <c r="M2314" s="132"/>
      <c r="N2314" s="132"/>
    </row>
    <row r="2315" spans="1:14" ht="13.5" customHeight="1" x14ac:dyDescent="0.2">
      <c r="A2315" s="193"/>
      <c r="B2315" s="132"/>
      <c r="C2315" s="132"/>
      <c r="D2315" s="132"/>
      <c r="E2315" s="132"/>
      <c r="F2315" s="132"/>
      <c r="G2315" s="132"/>
      <c r="H2315" s="132"/>
      <c r="I2315" s="132"/>
      <c r="J2315" s="132"/>
      <c r="K2315" s="132"/>
      <c r="L2315" s="132"/>
      <c r="M2315" s="132"/>
      <c r="N2315" s="132"/>
    </row>
    <row r="2316" spans="1:14" ht="13.5" customHeight="1" x14ac:dyDescent="0.2">
      <c r="A2316" s="193"/>
      <c r="B2316" s="132"/>
      <c r="C2316" s="132"/>
      <c r="D2316" s="132"/>
      <c r="E2316" s="132"/>
      <c r="F2316" s="132"/>
      <c r="G2316" s="132"/>
      <c r="H2316" s="132"/>
      <c r="I2316" s="132"/>
      <c r="J2316" s="132"/>
      <c r="K2316" s="132"/>
      <c r="L2316" s="132"/>
      <c r="M2316" s="132"/>
      <c r="N2316" s="132"/>
    </row>
    <row r="2317" spans="1:14" ht="13.5" customHeight="1" x14ac:dyDescent="0.2">
      <c r="A2317" s="193"/>
      <c r="B2317" s="132"/>
      <c r="C2317" s="132"/>
      <c r="D2317" s="132"/>
      <c r="E2317" s="132"/>
      <c r="F2317" s="132"/>
      <c r="G2317" s="132"/>
      <c r="H2317" s="132"/>
      <c r="I2317" s="132"/>
      <c r="J2317" s="132"/>
      <c r="K2317" s="132"/>
      <c r="L2317" s="132"/>
      <c r="M2317" s="132"/>
      <c r="N2317" s="132"/>
    </row>
    <row r="2318" spans="1:14" ht="13.5" customHeight="1" x14ac:dyDescent="0.2">
      <c r="A2318" s="193"/>
      <c r="B2318" s="132"/>
      <c r="C2318" s="132"/>
      <c r="D2318" s="132"/>
      <c r="E2318" s="132"/>
      <c r="F2318" s="132"/>
      <c r="G2318" s="132"/>
      <c r="H2318" s="132"/>
      <c r="I2318" s="132"/>
      <c r="J2318" s="132"/>
      <c r="K2318" s="132"/>
      <c r="L2318" s="132"/>
      <c r="M2318" s="132"/>
      <c r="N2318" s="132"/>
    </row>
    <row r="2319" spans="1:14" ht="13.5" customHeight="1" x14ac:dyDescent="0.2">
      <c r="A2319" s="193"/>
      <c r="B2319" s="132"/>
      <c r="C2319" s="132"/>
      <c r="D2319" s="132"/>
      <c r="E2319" s="132"/>
      <c r="F2319" s="132"/>
      <c r="G2319" s="132"/>
      <c r="H2319" s="132"/>
      <c r="I2319" s="132"/>
      <c r="J2319" s="132"/>
      <c r="K2319" s="132"/>
      <c r="L2319" s="132"/>
      <c r="M2319" s="132"/>
      <c r="N2319" s="132"/>
    </row>
    <row r="2320" spans="1:14" ht="13.5" customHeight="1" x14ac:dyDescent="0.2">
      <c r="A2320" s="193"/>
      <c r="B2320" s="132"/>
      <c r="C2320" s="132"/>
      <c r="D2320" s="132"/>
      <c r="E2320" s="132"/>
      <c r="F2320" s="132"/>
      <c r="G2320" s="132"/>
      <c r="H2320" s="132"/>
      <c r="I2320" s="132"/>
      <c r="J2320" s="132"/>
      <c r="K2320" s="132"/>
      <c r="L2320" s="132"/>
      <c r="M2320" s="132"/>
      <c r="N2320" s="132"/>
    </row>
    <row r="2321" spans="1:14" ht="13.5" customHeight="1" x14ac:dyDescent="0.2">
      <c r="A2321" s="193"/>
      <c r="B2321" s="132"/>
      <c r="C2321" s="132"/>
      <c r="D2321" s="132"/>
      <c r="E2321" s="132"/>
      <c r="F2321" s="132"/>
      <c r="G2321" s="132"/>
      <c r="H2321" s="132"/>
      <c r="I2321" s="132"/>
      <c r="J2321" s="132"/>
      <c r="K2321" s="132"/>
      <c r="L2321" s="132"/>
      <c r="M2321" s="132"/>
      <c r="N2321" s="132"/>
    </row>
    <row r="2322" spans="1:14" ht="13.5" customHeight="1" x14ac:dyDescent="0.2">
      <c r="A2322" s="193"/>
      <c r="B2322" s="132"/>
      <c r="C2322" s="132"/>
      <c r="D2322" s="132"/>
      <c r="E2322" s="132"/>
      <c r="F2322" s="132"/>
      <c r="G2322" s="132"/>
      <c r="H2322" s="132"/>
      <c r="I2322" s="132"/>
      <c r="J2322" s="132"/>
      <c r="K2322" s="132"/>
      <c r="L2322" s="132"/>
      <c r="M2322" s="132"/>
      <c r="N2322" s="132"/>
    </row>
    <row r="2323" spans="1:14" ht="13.5" customHeight="1" x14ac:dyDescent="0.2">
      <c r="A2323" s="193"/>
      <c r="B2323" s="132"/>
      <c r="C2323" s="132"/>
      <c r="D2323" s="132"/>
      <c r="E2323" s="132"/>
      <c r="F2323" s="132"/>
      <c r="G2323" s="132"/>
      <c r="H2323" s="132"/>
      <c r="I2323" s="132"/>
      <c r="J2323" s="132"/>
      <c r="K2323" s="132"/>
      <c r="L2323" s="132"/>
      <c r="M2323" s="132"/>
      <c r="N2323" s="132"/>
    </row>
    <row r="2324" spans="1:14" ht="13.5" customHeight="1" x14ac:dyDescent="0.2">
      <c r="A2324" s="193"/>
      <c r="B2324" s="132"/>
      <c r="C2324" s="132"/>
      <c r="D2324" s="132"/>
      <c r="E2324" s="132"/>
      <c r="F2324" s="132"/>
      <c r="G2324" s="132"/>
      <c r="H2324" s="132"/>
      <c r="I2324" s="132"/>
      <c r="J2324" s="132"/>
      <c r="K2324" s="132"/>
      <c r="L2324" s="132"/>
      <c r="M2324" s="132"/>
      <c r="N2324" s="132"/>
    </row>
    <row r="2325" spans="1:14" ht="13.5" customHeight="1" x14ac:dyDescent="0.2">
      <c r="A2325" s="193"/>
      <c r="B2325" s="132"/>
      <c r="C2325" s="132"/>
      <c r="D2325" s="132"/>
      <c r="E2325" s="132"/>
      <c r="F2325" s="132"/>
      <c r="G2325" s="132"/>
      <c r="H2325" s="132"/>
      <c r="I2325" s="132"/>
      <c r="J2325" s="132"/>
      <c r="K2325" s="132"/>
      <c r="L2325" s="132"/>
      <c r="M2325" s="132"/>
      <c r="N2325" s="132"/>
    </row>
    <row r="2326" spans="1:14" ht="13.5" customHeight="1" x14ac:dyDescent="0.2">
      <c r="A2326" s="193"/>
      <c r="B2326" s="132"/>
      <c r="C2326" s="132"/>
      <c r="D2326" s="132"/>
      <c r="E2326" s="132"/>
      <c r="F2326" s="132"/>
      <c r="G2326" s="132"/>
      <c r="H2326" s="132"/>
      <c r="I2326" s="132"/>
      <c r="J2326" s="132"/>
      <c r="K2326" s="132"/>
      <c r="L2326" s="132"/>
      <c r="M2326" s="132"/>
      <c r="N2326" s="132"/>
    </row>
    <row r="2327" spans="1:14" ht="13.5" customHeight="1" x14ac:dyDescent="0.2">
      <c r="A2327" s="193"/>
      <c r="B2327" s="132"/>
      <c r="C2327" s="132"/>
      <c r="D2327" s="132"/>
      <c r="E2327" s="132"/>
      <c r="F2327" s="132"/>
      <c r="G2327" s="132"/>
      <c r="H2327" s="132"/>
      <c r="I2327" s="132"/>
      <c r="J2327" s="132"/>
      <c r="K2327" s="132"/>
      <c r="L2327" s="132"/>
      <c r="M2327" s="132"/>
      <c r="N2327" s="132"/>
    </row>
    <row r="2328" spans="1:14" ht="13.5" customHeight="1" x14ac:dyDescent="0.2">
      <c r="A2328" s="193"/>
      <c r="B2328" s="132"/>
      <c r="C2328" s="132"/>
      <c r="D2328" s="132"/>
      <c r="E2328" s="132"/>
      <c r="F2328" s="132"/>
      <c r="G2328" s="132"/>
      <c r="H2328" s="132"/>
      <c r="I2328" s="132"/>
      <c r="J2328" s="132"/>
      <c r="K2328" s="132"/>
      <c r="L2328" s="132"/>
      <c r="M2328" s="132"/>
      <c r="N2328" s="132"/>
    </row>
    <row r="2329" spans="1:14" ht="13.5" customHeight="1" x14ac:dyDescent="0.2">
      <c r="A2329" s="193"/>
      <c r="B2329" s="132"/>
      <c r="C2329" s="132"/>
      <c r="D2329" s="132"/>
      <c r="E2329" s="132"/>
      <c r="F2329" s="132"/>
      <c r="G2329" s="132"/>
      <c r="H2329" s="132"/>
      <c r="I2329" s="132"/>
      <c r="J2329" s="132"/>
      <c r="K2329" s="132"/>
      <c r="L2329" s="132"/>
      <c r="M2329" s="132"/>
      <c r="N2329" s="132"/>
    </row>
    <row r="2330" spans="1:14" ht="13.5" customHeight="1" x14ac:dyDescent="0.2">
      <c r="A2330" s="193"/>
      <c r="B2330" s="132"/>
      <c r="C2330" s="132"/>
      <c r="D2330" s="132"/>
      <c r="E2330" s="132"/>
      <c r="F2330" s="132"/>
      <c r="G2330" s="132"/>
      <c r="H2330" s="132"/>
      <c r="I2330" s="132"/>
      <c r="J2330" s="132"/>
      <c r="K2330" s="132"/>
      <c r="L2330" s="132"/>
      <c r="M2330" s="132"/>
      <c r="N2330" s="132"/>
    </row>
    <row r="2331" spans="1:14" ht="13.5" customHeight="1" x14ac:dyDescent="0.2">
      <c r="A2331" s="193"/>
      <c r="B2331" s="132"/>
      <c r="C2331" s="132"/>
      <c r="D2331" s="132"/>
      <c r="E2331" s="132"/>
      <c r="F2331" s="132"/>
      <c r="G2331" s="132"/>
      <c r="H2331" s="132"/>
      <c r="I2331" s="132"/>
      <c r="J2331" s="132"/>
      <c r="K2331" s="132"/>
      <c r="L2331" s="132"/>
      <c r="M2331" s="132"/>
      <c r="N2331" s="132"/>
    </row>
    <row r="2332" spans="1:14" ht="13.5" customHeight="1" x14ac:dyDescent="0.2">
      <c r="A2332" s="193"/>
      <c r="B2332" s="132"/>
      <c r="C2332" s="132"/>
      <c r="D2332" s="132"/>
      <c r="E2332" s="132"/>
      <c r="F2332" s="132"/>
      <c r="G2332" s="132"/>
      <c r="H2332" s="132"/>
      <c r="I2332" s="132"/>
      <c r="J2332" s="132"/>
      <c r="K2332" s="132"/>
      <c r="L2332" s="132"/>
      <c r="M2332" s="132"/>
      <c r="N2332" s="132"/>
    </row>
    <row r="2333" spans="1:14" ht="13.5" customHeight="1" x14ac:dyDescent="0.2">
      <c r="A2333" s="193"/>
      <c r="B2333" s="132"/>
      <c r="C2333" s="132"/>
      <c r="D2333" s="132"/>
      <c r="E2333" s="132"/>
      <c r="F2333" s="132"/>
      <c r="G2333" s="132"/>
      <c r="H2333" s="132"/>
      <c r="I2333" s="132"/>
      <c r="J2333" s="132"/>
      <c r="K2333" s="132"/>
      <c r="L2333" s="132"/>
      <c r="M2333" s="132"/>
      <c r="N2333" s="132"/>
    </row>
    <row r="2334" spans="1:14" ht="13.5" customHeight="1" x14ac:dyDescent="0.2">
      <c r="A2334" s="193"/>
      <c r="B2334" s="132"/>
      <c r="C2334" s="132"/>
      <c r="D2334" s="132"/>
      <c r="E2334" s="132"/>
      <c r="F2334" s="132"/>
      <c r="G2334" s="132"/>
      <c r="H2334" s="132"/>
      <c r="I2334" s="132"/>
      <c r="J2334" s="132"/>
      <c r="K2334" s="132"/>
      <c r="L2334" s="132"/>
      <c r="M2334" s="132"/>
      <c r="N2334" s="132"/>
    </row>
    <row r="2335" spans="1:14" ht="13.5" customHeight="1" x14ac:dyDescent="0.2">
      <c r="A2335" s="193"/>
      <c r="B2335" s="132"/>
      <c r="C2335" s="132"/>
      <c r="D2335" s="132"/>
      <c r="E2335" s="132"/>
      <c r="F2335" s="132"/>
      <c r="G2335" s="132"/>
      <c r="H2335" s="132"/>
      <c r="I2335" s="132"/>
      <c r="J2335" s="132"/>
      <c r="K2335" s="132"/>
      <c r="L2335" s="132"/>
      <c r="M2335" s="132"/>
      <c r="N2335" s="132"/>
    </row>
    <row r="2336" spans="1:14" ht="13.5" customHeight="1" x14ac:dyDescent="0.2">
      <c r="A2336" s="193"/>
      <c r="B2336" s="132"/>
      <c r="C2336" s="132"/>
      <c r="D2336" s="132"/>
      <c r="E2336" s="132"/>
      <c r="F2336" s="132"/>
      <c r="G2336" s="132"/>
      <c r="H2336" s="132"/>
      <c r="I2336" s="132"/>
      <c r="J2336" s="132"/>
      <c r="K2336" s="132"/>
      <c r="L2336" s="132"/>
      <c r="M2336" s="132"/>
      <c r="N2336" s="132"/>
    </row>
    <row r="2337" spans="1:14" ht="13.5" customHeight="1" x14ac:dyDescent="0.2">
      <c r="A2337" s="193"/>
      <c r="B2337" s="132"/>
      <c r="C2337" s="132"/>
      <c r="D2337" s="132"/>
      <c r="E2337" s="132"/>
      <c r="F2337" s="132"/>
      <c r="G2337" s="132"/>
      <c r="H2337" s="132"/>
      <c r="I2337" s="132"/>
      <c r="J2337" s="132"/>
      <c r="K2337" s="132"/>
      <c r="L2337" s="132"/>
      <c r="M2337" s="132"/>
      <c r="N2337" s="132"/>
    </row>
    <row r="2338" spans="1:14" ht="13.5" customHeight="1" x14ac:dyDescent="0.2">
      <c r="A2338" s="193"/>
      <c r="B2338" s="132"/>
      <c r="C2338" s="132"/>
      <c r="D2338" s="132"/>
      <c r="E2338" s="132"/>
      <c r="F2338" s="132"/>
      <c r="G2338" s="132"/>
      <c r="H2338" s="132"/>
      <c r="I2338" s="132"/>
      <c r="J2338" s="132"/>
      <c r="K2338" s="132"/>
      <c r="L2338" s="132"/>
      <c r="M2338" s="132"/>
      <c r="N2338" s="132"/>
    </row>
    <row r="2339" spans="1:14" ht="13.5" customHeight="1" x14ac:dyDescent="0.2">
      <c r="A2339" s="193"/>
      <c r="B2339" s="132"/>
      <c r="C2339" s="132"/>
      <c r="D2339" s="132"/>
      <c r="E2339" s="132"/>
      <c r="F2339" s="132"/>
      <c r="G2339" s="132"/>
      <c r="H2339" s="132"/>
      <c r="I2339" s="132"/>
      <c r="J2339" s="132"/>
      <c r="K2339" s="132"/>
      <c r="L2339" s="132"/>
      <c r="M2339" s="132"/>
      <c r="N2339" s="132"/>
    </row>
    <row r="2340" spans="1:14" ht="13.5" customHeight="1" x14ac:dyDescent="0.2">
      <c r="A2340" s="193"/>
      <c r="B2340" s="132"/>
      <c r="C2340" s="132"/>
      <c r="D2340" s="132"/>
      <c r="E2340" s="132"/>
      <c r="F2340" s="132"/>
      <c r="G2340" s="132"/>
      <c r="H2340" s="132"/>
      <c r="I2340" s="132"/>
      <c r="J2340" s="132"/>
      <c r="K2340" s="132"/>
      <c r="L2340" s="132"/>
      <c r="M2340" s="132"/>
      <c r="N2340" s="132"/>
    </row>
    <row r="2341" spans="1:14" ht="13.5" customHeight="1" x14ac:dyDescent="0.2">
      <c r="A2341" s="193"/>
      <c r="B2341" s="132"/>
      <c r="C2341" s="132"/>
      <c r="D2341" s="132"/>
      <c r="E2341" s="132"/>
      <c r="F2341" s="132"/>
      <c r="G2341" s="132"/>
      <c r="H2341" s="132"/>
      <c r="I2341" s="132"/>
      <c r="J2341" s="132"/>
      <c r="K2341" s="132"/>
      <c r="L2341" s="132"/>
      <c r="M2341" s="132"/>
      <c r="N2341" s="132"/>
    </row>
    <row r="2342" spans="1:14" ht="13.5" customHeight="1" x14ac:dyDescent="0.2">
      <c r="A2342" s="193"/>
      <c r="B2342" s="132"/>
      <c r="C2342" s="132"/>
      <c r="D2342" s="132"/>
      <c r="E2342" s="132"/>
      <c r="F2342" s="132"/>
      <c r="G2342" s="132"/>
      <c r="H2342" s="132"/>
      <c r="I2342" s="132"/>
      <c r="J2342" s="132"/>
      <c r="K2342" s="132"/>
      <c r="L2342" s="132"/>
      <c r="M2342" s="132"/>
      <c r="N2342" s="132"/>
    </row>
    <row r="2343" spans="1:14" ht="13.5" customHeight="1" x14ac:dyDescent="0.2">
      <c r="A2343" s="193"/>
      <c r="B2343" s="132"/>
      <c r="C2343" s="132"/>
      <c r="D2343" s="132"/>
      <c r="E2343" s="132"/>
      <c r="F2343" s="132"/>
      <c r="G2343" s="132"/>
      <c r="H2343" s="132"/>
      <c r="I2343" s="132"/>
      <c r="J2343" s="132"/>
      <c r="K2343" s="132"/>
      <c r="L2343" s="132"/>
      <c r="M2343" s="132"/>
      <c r="N2343" s="132"/>
    </row>
    <row r="2344" spans="1:14" ht="13.5" customHeight="1" x14ac:dyDescent="0.2">
      <c r="A2344" s="193"/>
      <c r="B2344" s="132"/>
      <c r="C2344" s="132"/>
      <c r="D2344" s="132"/>
      <c r="E2344" s="132"/>
      <c r="F2344" s="132"/>
      <c r="G2344" s="132"/>
      <c r="H2344" s="132"/>
      <c r="I2344" s="132"/>
      <c r="J2344" s="132"/>
      <c r="K2344" s="132"/>
      <c r="L2344" s="132"/>
      <c r="M2344" s="132"/>
      <c r="N2344" s="132"/>
    </row>
    <row r="2345" spans="1:14" ht="13.5" customHeight="1" x14ac:dyDescent="0.2">
      <c r="A2345" s="193"/>
      <c r="B2345" s="132"/>
      <c r="C2345" s="132"/>
      <c r="D2345" s="132"/>
      <c r="E2345" s="132"/>
      <c r="F2345" s="132"/>
      <c r="G2345" s="132"/>
      <c r="H2345" s="132"/>
      <c r="I2345" s="132"/>
      <c r="J2345" s="132"/>
      <c r="K2345" s="132"/>
      <c r="L2345" s="132"/>
      <c r="M2345" s="132"/>
      <c r="N2345" s="132"/>
    </row>
    <row r="2346" spans="1:14" ht="13.5" customHeight="1" x14ac:dyDescent="0.2">
      <c r="A2346" s="193"/>
      <c r="B2346" s="132"/>
      <c r="C2346" s="132"/>
      <c r="D2346" s="132"/>
      <c r="E2346" s="132"/>
      <c r="F2346" s="132"/>
      <c r="G2346" s="132"/>
      <c r="H2346" s="132"/>
      <c r="I2346" s="132"/>
      <c r="J2346" s="132"/>
      <c r="K2346" s="132"/>
      <c r="L2346" s="132"/>
      <c r="M2346" s="132"/>
      <c r="N2346" s="132"/>
    </row>
    <row r="2347" spans="1:14" ht="13.5" customHeight="1" x14ac:dyDescent="0.2">
      <c r="A2347" s="193"/>
      <c r="B2347" s="132"/>
      <c r="C2347" s="132"/>
      <c r="D2347" s="132"/>
      <c r="E2347" s="132"/>
      <c r="F2347" s="132"/>
      <c r="G2347" s="132"/>
      <c r="H2347" s="132"/>
      <c r="I2347" s="132"/>
      <c r="J2347" s="132"/>
      <c r="K2347" s="132"/>
      <c r="L2347" s="132"/>
      <c r="M2347" s="132"/>
      <c r="N2347" s="132"/>
    </row>
    <row r="2348" spans="1:14" ht="13.5" customHeight="1" x14ac:dyDescent="0.2">
      <c r="A2348" s="193"/>
      <c r="B2348" s="132"/>
      <c r="C2348" s="132"/>
      <c r="D2348" s="132"/>
      <c r="E2348" s="132"/>
      <c r="F2348" s="132"/>
      <c r="G2348" s="132"/>
      <c r="H2348" s="132"/>
      <c r="I2348" s="132"/>
      <c r="J2348" s="132"/>
      <c r="K2348" s="132"/>
      <c r="L2348" s="132"/>
      <c r="M2348" s="132"/>
      <c r="N2348" s="132"/>
    </row>
    <row r="2349" spans="1:14" ht="13.5" customHeight="1" x14ac:dyDescent="0.2">
      <c r="A2349" s="193"/>
      <c r="B2349" s="132"/>
      <c r="C2349" s="132"/>
      <c r="D2349" s="132"/>
      <c r="E2349" s="132"/>
      <c r="F2349" s="132"/>
      <c r="G2349" s="132"/>
      <c r="H2349" s="132"/>
      <c r="I2349" s="132"/>
      <c r="J2349" s="132"/>
      <c r="K2349" s="132"/>
      <c r="L2349" s="132"/>
      <c r="M2349" s="132"/>
      <c r="N2349" s="132"/>
    </row>
    <row r="2350" spans="1:14" ht="13.5" customHeight="1" x14ac:dyDescent="0.2">
      <c r="A2350" s="193"/>
      <c r="B2350" s="132"/>
      <c r="C2350" s="132"/>
      <c r="D2350" s="132"/>
      <c r="E2350" s="132"/>
      <c r="F2350" s="132"/>
      <c r="G2350" s="132"/>
      <c r="H2350" s="132"/>
      <c r="I2350" s="132"/>
      <c r="J2350" s="132"/>
      <c r="K2350" s="132"/>
      <c r="L2350" s="132"/>
      <c r="M2350" s="132"/>
      <c r="N2350" s="132"/>
    </row>
    <row r="2351" spans="1:14" ht="13.5" customHeight="1" x14ac:dyDescent="0.2">
      <c r="A2351" s="193"/>
      <c r="B2351" s="132"/>
      <c r="C2351" s="132"/>
      <c r="D2351" s="132"/>
      <c r="E2351" s="132"/>
      <c r="F2351" s="132"/>
      <c r="G2351" s="132"/>
      <c r="H2351" s="132"/>
      <c r="I2351" s="132"/>
      <c r="J2351" s="132"/>
      <c r="K2351" s="132"/>
      <c r="L2351" s="132"/>
      <c r="M2351" s="132"/>
      <c r="N2351" s="132"/>
    </row>
    <row r="2352" spans="1:14" ht="13.5" customHeight="1" x14ac:dyDescent="0.2">
      <c r="A2352" s="193"/>
      <c r="B2352" s="132"/>
      <c r="C2352" s="132"/>
      <c r="D2352" s="132"/>
      <c r="E2352" s="132"/>
      <c r="F2352" s="132"/>
      <c r="G2352" s="132"/>
      <c r="H2352" s="132"/>
      <c r="I2352" s="132"/>
      <c r="J2352" s="132"/>
      <c r="K2352" s="132"/>
      <c r="L2352" s="132"/>
      <c r="M2352" s="132"/>
      <c r="N2352" s="132"/>
    </row>
    <row r="2353" spans="1:14" ht="13.5" customHeight="1" x14ac:dyDescent="0.2">
      <c r="A2353" s="193"/>
      <c r="B2353" s="132"/>
      <c r="C2353" s="132"/>
      <c r="D2353" s="132"/>
      <c r="E2353" s="132"/>
      <c r="F2353" s="132"/>
      <c r="G2353" s="132"/>
      <c r="H2353" s="132"/>
      <c r="I2353" s="132"/>
      <c r="J2353" s="132"/>
      <c r="K2353" s="132"/>
      <c r="L2353" s="132"/>
      <c r="M2353" s="132"/>
      <c r="N2353" s="132"/>
    </row>
    <row r="2354" spans="1:14" ht="13.5" customHeight="1" x14ac:dyDescent="0.2">
      <c r="A2354" s="193"/>
      <c r="B2354" s="132"/>
      <c r="C2354" s="132"/>
      <c r="D2354" s="132"/>
      <c r="E2354" s="132"/>
      <c r="F2354" s="132"/>
      <c r="G2354" s="132"/>
      <c r="H2354" s="132"/>
      <c r="I2354" s="132"/>
      <c r="J2354" s="132"/>
      <c r="K2354" s="132"/>
      <c r="L2354" s="132"/>
      <c r="M2354" s="132"/>
      <c r="N2354" s="132"/>
    </row>
    <row r="2355" spans="1:14" ht="13.5" customHeight="1" x14ac:dyDescent="0.2">
      <c r="A2355" s="193"/>
      <c r="B2355" s="132"/>
      <c r="C2355" s="132"/>
      <c r="D2355" s="132"/>
      <c r="E2355" s="132"/>
      <c r="F2355" s="132"/>
      <c r="G2355" s="132"/>
      <c r="H2355" s="132"/>
      <c r="I2355" s="132"/>
      <c r="J2355" s="132"/>
      <c r="K2355" s="132"/>
      <c r="L2355" s="132"/>
      <c r="M2355" s="132"/>
      <c r="N2355" s="132"/>
    </row>
    <row r="2356" spans="1:14" ht="13.5" customHeight="1" x14ac:dyDescent="0.2">
      <c r="A2356" s="193"/>
      <c r="B2356" s="132"/>
      <c r="C2356" s="132"/>
      <c r="D2356" s="132"/>
      <c r="E2356" s="132"/>
      <c r="F2356" s="132"/>
      <c r="G2356" s="132"/>
      <c r="H2356" s="132"/>
      <c r="I2356" s="132"/>
      <c r="J2356" s="132"/>
      <c r="K2356" s="132"/>
      <c r="L2356" s="132"/>
      <c r="M2356" s="132"/>
      <c r="N2356" s="132"/>
    </row>
    <row r="2357" spans="1:14" ht="13.5" customHeight="1" x14ac:dyDescent="0.2">
      <c r="A2357" s="193"/>
      <c r="B2357" s="132"/>
      <c r="C2357" s="132"/>
      <c r="D2357" s="132"/>
      <c r="E2357" s="132"/>
      <c r="F2357" s="132"/>
      <c r="G2357" s="132"/>
      <c r="H2357" s="132"/>
      <c r="I2357" s="132"/>
      <c r="J2357" s="132"/>
      <c r="K2357" s="132"/>
      <c r="L2357" s="132"/>
      <c r="M2357" s="132"/>
      <c r="N2357" s="132"/>
    </row>
    <row r="2358" spans="1:14" ht="13.5" customHeight="1" x14ac:dyDescent="0.2">
      <c r="A2358" s="193"/>
      <c r="B2358" s="132"/>
      <c r="C2358" s="132"/>
      <c r="D2358" s="132"/>
      <c r="E2358" s="132"/>
      <c r="F2358" s="132"/>
      <c r="G2358" s="132"/>
      <c r="H2358" s="132"/>
      <c r="I2358" s="132"/>
      <c r="J2358" s="132"/>
      <c r="K2358" s="132"/>
      <c r="L2358" s="132"/>
      <c r="M2358" s="132"/>
      <c r="N2358" s="132"/>
    </row>
    <row r="2359" spans="1:14" ht="13.5" customHeight="1" x14ac:dyDescent="0.2">
      <c r="A2359" s="193"/>
      <c r="B2359" s="132"/>
      <c r="C2359" s="132"/>
      <c r="D2359" s="132"/>
      <c r="E2359" s="132"/>
      <c r="F2359" s="132"/>
      <c r="G2359" s="132"/>
      <c r="H2359" s="132"/>
      <c r="I2359" s="132"/>
      <c r="J2359" s="132"/>
      <c r="K2359" s="132"/>
      <c r="L2359" s="132"/>
      <c r="M2359" s="132"/>
      <c r="N2359" s="132"/>
    </row>
    <row r="2360" spans="1:14" ht="13.5" customHeight="1" x14ac:dyDescent="0.2">
      <c r="A2360" s="193"/>
      <c r="B2360" s="132"/>
      <c r="C2360" s="132"/>
      <c r="D2360" s="132"/>
      <c r="E2360" s="132"/>
      <c r="F2360" s="132"/>
      <c r="G2360" s="132"/>
      <c r="H2360" s="132"/>
      <c r="I2360" s="132"/>
      <c r="J2360" s="132"/>
      <c r="K2360" s="132"/>
      <c r="L2360" s="132"/>
      <c r="M2360" s="132"/>
      <c r="N2360" s="132"/>
    </row>
    <row r="2361" spans="1:14" ht="13.5" customHeight="1" x14ac:dyDescent="0.2">
      <c r="A2361" s="193"/>
      <c r="B2361" s="132"/>
      <c r="C2361" s="132"/>
      <c r="D2361" s="132"/>
      <c r="E2361" s="132"/>
      <c r="F2361" s="132"/>
      <c r="G2361" s="132"/>
      <c r="H2361" s="132"/>
      <c r="I2361" s="132"/>
      <c r="J2361" s="132"/>
      <c r="K2361" s="132"/>
      <c r="L2361" s="132"/>
      <c r="M2361" s="132"/>
      <c r="N2361" s="132"/>
    </row>
    <row r="2362" spans="1:14" ht="13.5" customHeight="1" x14ac:dyDescent="0.2">
      <c r="A2362" s="193"/>
      <c r="B2362" s="132"/>
      <c r="C2362" s="132"/>
      <c r="D2362" s="132"/>
      <c r="E2362" s="132"/>
      <c r="F2362" s="132"/>
      <c r="G2362" s="132"/>
      <c r="H2362" s="132"/>
      <c r="I2362" s="132"/>
      <c r="J2362" s="132"/>
      <c r="K2362" s="132"/>
      <c r="L2362" s="132"/>
      <c r="M2362" s="132"/>
      <c r="N2362" s="132"/>
    </row>
    <row r="2363" spans="1:14" ht="13.5" customHeight="1" x14ac:dyDescent="0.2">
      <c r="A2363" s="193"/>
      <c r="B2363" s="132"/>
      <c r="C2363" s="132"/>
      <c r="D2363" s="132"/>
      <c r="E2363" s="132"/>
      <c r="F2363" s="132"/>
      <c r="G2363" s="132"/>
      <c r="H2363" s="132"/>
      <c r="I2363" s="132"/>
      <c r="J2363" s="132"/>
      <c r="K2363" s="132"/>
      <c r="L2363" s="132"/>
      <c r="M2363" s="132"/>
      <c r="N2363" s="132"/>
    </row>
    <row r="2364" spans="1:14" ht="13.5" customHeight="1" x14ac:dyDescent="0.2">
      <c r="A2364" s="193"/>
      <c r="B2364" s="132"/>
      <c r="C2364" s="132"/>
      <c r="D2364" s="132"/>
      <c r="E2364" s="132"/>
      <c r="F2364" s="132"/>
      <c r="G2364" s="132"/>
      <c r="H2364" s="132"/>
      <c r="I2364" s="132"/>
      <c r="J2364" s="132"/>
      <c r="K2364" s="132"/>
      <c r="L2364" s="132"/>
      <c r="M2364" s="132"/>
      <c r="N2364" s="132"/>
    </row>
    <row r="2365" spans="1:14" ht="13.5" customHeight="1" x14ac:dyDescent="0.2">
      <c r="A2365" s="193"/>
      <c r="B2365" s="132"/>
      <c r="C2365" s="132"/>
      <c r="D2365" s="132"/>
      <c r="E2365" s="132"/>
      <c r="F2365" s="132"/>
      <c r="G2365" s="132"/>
      <c r="H2365" s="132"/>
      <c r="I2365" s="132"/>
      <c r="J2365" s="132"/>
      <c r="K2365" s="132"/>
      <c r="L2365" s="132"/>
      <c r="M2365" s="132"/>
      <c r="N2365" s="132"/>
    </row>
    <row r="2366" spans="1:14" ht="13.5" customHeight="1" x14ac:dyDescent="0.2">
      <c r="A2366" s="193"/>
      <c r="B2366" s="132"/>
      <c r="C2366" s="132"/>
      <c r="D2366" s="132"/>
      <c r="E2366" s="132"/>
      <c r="F2366" s="132"/>
      <c r="G2366" s="132"/>
      <c r="H2366" s="132"/>
      <c r="I2366" s="132"/>
      <c r="J2366" s="132"/>
      <c r="K2366" s="132"/>
      <c r="L2366" s="132"/>
      <c r="M2366" s="132"/>
      <c r="N2366" s="132"/>
    </row>
    <row r="2367" spans="1:14" ht="13.5" customHeight="1" x14ac:dyDescent="0.2">
      <c r="A2367" s="193"/>
      <c r="B2367" s="132"/>
      <c r="C2367" s="132"/>
      <c r="D2367" s="132"/>
      <c r="E2367" s="132"/>
      <c r="F2367" s="132"/>
      <c r="G2367" s="132"/>
      <c r="H2367" s="132"/>
      <c r="I2367" s="132"/>
      <c r="J2367" s="132"/>
      <c r="K2367" s="132"/>
      <c r="L2367" s="132"/>
      <c r="M2367" s="132"/>
      <c r="N2367" s="132"/>
    </row>
    <row r="2368" spans="1:14" ht="13.5" customHeight="1" x14ac:dyDescent="0.2">
      <c r="A2368" s="193"/>
      <c r="B2368" s="132"/>
      <c r="C2368" s="132"/>
      <c r="D2368" s="132"/>
      <c r="E2368" s="132"/>
      <c r="F2368" s="132"/>
      <c r="G2368" s="132"/>
      <c r="H2368" s="132"/>
      <c r="I2368" s="132"/>
      <c r="J2368" s="132"/>
      <c r="K2368" s="132"/>
      <c r="L2368" s="132"/>
      <c r="M2368" s="132"/>
      <c r="N2368" s="132"/>
    </row>
    <row r="2369" spans="1:14" ht="13.5" customHeight="1" x14ac:dyDescent="0.2">
      <c r="A2369" s="193"/>
      <c r="B2369" s="132"/>
      <c r="C2369" s="132"/>
      <c r="D2369" s="132"/>
      <c r="E2369" s="132"/>
      <c r="F2369" s="132"/>
      <c r="G2369" s="132"/>
      <c r="H2369" s="132"/>
      <c r="I2369" s="132"/>
      <c r="J2369" s="132"/>
      <c r="K2369" s="132"/>
      <c r="L2369" s="132"/>
      <c r="M2369" s="132"/>
      <c r="N2369" s="132"/>
    </row>
    <row r="2370" spans="1:14" ht="13.5" customHeight="1" x14ac:dyDescent="0.2">
      <c r="A2370" s="193"/>
      <c r="B2370" s="132"/>
      <c r="C2370" s="132"/>
      <c r="D2370" s="132"/>
      <c r="E2370" s="132"/>
      <c r="F2370" s="132"/>
      <c r="G2370" s="132"/>
      <c r="H2370" s="132"/>
      <c r="I2370" s="132"/>
      <c r="J2370" s="132"/>
      <c r="K2370" s="132"/>
      <c r="L2370" s="132"/>
      <c r="M2370" s="132"/>
      <c r="N2370" s="132"/>
    </row>
    <row r="2371" spans="1:14" ht="13.5" customHeight="1" x14ac:dyDescent="0.2">
      <c r="A2371" s="193"/>
      <c r="B2371" s="132"/>
      <c r="C2371" s="132"/>
      <c r="D2371" s="132"/>
      <c r="E2371" s="132"/>
      <c r="F2371" s="132"/>
      <c r="G2371" s="132"/>
      <c r="H2371" s="132"/>
      <c r="I2371" s="132"/>
      <c r="J2371" s="132"/>
      <c r="K2371" s="132"/>
      <c r="L2371" s="132"/>
      <c r="M2371" s="132"/>
      <c r="N2371" s="132"/>
    </row>
    <row r="2372" spans="1:14" ht="13.5" customHeight="1" x14ac:dyDescent="0.2">
      <c r="A2372" s="193"/>
      <c r="B2372" s="132"/>
      <c r="C2372" s="132"/>
      <c r="D2372" s="132"/>
      <c r="E2372" s="132"/>
      <c r="F2372" s="132"/>
      <c r="G2372" s="132"/>
      <c r="H2372" s="132"/>
      <c r="I2372" s="132"/>
      <c r="J2372" s="132"/>
      <c r="K2372" s="132"/>
      <c r="L2372" s="132"/>
      <c r="M2372" s="132"/>
      <c r="N2372" s="132"/>
    </row>
    <row r="2373" spans="1:14" ht="13.5" customHeight="1" x14ac:dyDescent="0.2">
      <c r="A2373" s="193"/>
      <c r="B2373" s="132"/>
      <c r="C2373" s="132"/>
      <c r="D2373" s="132"/>
      <c r="E2373" s="132"/>
      <c r="F2373" s="132"/>
      <c r="G2373" s="132"/>
      <c r="H2373" s="132"/>
      <c r="I2373" s="132"/>
      <c r="J2373" s="132"/>
      <c r="K2373" s="132"/>
      <c r="L2373" s="132"/>
      <c r="M2373" s="132"/>
      <c r="N2373" s="132"/>
    </row>
    <row r="2374" spans="1:14" ht="13.5" customHeight="1" x14ac:dyDescent="0.2">
      <c r="A2374" s="193"/>
      <c r="B2374" s="132"/>
      <c r="C2374" s="132"/>
      <c r="D2374" s="132"/>
      <c r="E2374" s="132"/>
      <c r="F2374" s="132"/>
      <c r="G2374" s="132"/>
      <c r="H2374" s="132"/>
      <c r="I2374" s="132"/>
      <c r="J2374" s="132"/>
      <c r="K2374" s="132"/>
      <c r="L2374" s="132"/>
      <c r="M2374" s="132"/>
      <c r="N2374" s="132"/>
    </row>
    <row r="2375" spans="1:14" ht="13.5" customHeight="1" x14ac:dyDescent="0.2">
      <c r="A2375" s="193"/>
      <c r="B2375" s="132"/>
      <c r="C2375" s="132"/>
      <c r="D2375" s="132"/>
      <c r="E2375" s="132"/>
      <c r="F2375" s="132"/>
      <c r="G2375" s="132"/>
      <c r="H2375" s="132"/>
      <c r="I2375" s="132"/>
      <c r="J2375" s="132"/>
      <c r="K2375" s="132"/>
      <c r="L2375" s="132"/>
      <c r="M2375" s="132"/>
      <c r="N2375" s="132"/>
    </row>
    <row r="2376" spans="1:14" ht="13.5" customHeight="1" x14ac:dyDescent="0.2">
      <c r="A2376" s="193"/>
      <c r="B2376" s="132"/>
      <c r="C2376" s="132"/>
      <c r="D2376" s="132"/>
      <c r="E2376" s="132"/>
      <c r="F2376" s="132"/>
      <c r="G2376" s="132"/>
      <c r="H2376" s="132"/>
      <c r="I2376" s="132"/>
      <c r="J2376" s="132"/>
      <c r="K2376" s="132"/>
      <c r="L2376" s="132"/>
      <c r="M2376" s="132"/>
      <c r="N2376" s="132"/>
    </row>
    <row r="2377" spans="1:14" ht="13.5" customHeight="1" x14ac:dyDescent="0.2">
      <c r="A2377" s="193"/>
      <c r="B2377" s="132"/>
      <c r="C2377" s="132"/>
      <c r="D2377" s="132"/>
      <c r="E2377" s="132"/>
      <c r="F2377" s="132"/>
      <c r="G2377" s="132"/>
      <c r="H2377" s="132"/>
      <c r="I2377" s="132"/>
      <c r="J2377" s="132"/>
      <c r="K2377" s="132"/>
      <c r="L2377" s="132"/>
      <c r="M2377" s="132"/>
      <c r="N2377" s="132"/>
    </row>
    <row r="2378" spans="1:14" ht="13.5" customHeight="1" x14ac:dyDescent="0.2">
      <c r="A2378" s="193"/>
      <c r="B2378" s="132"/>
      <c r="C2378" s="132"/>
      <c r="D2378" s="132"/>
      <c r="E2378" s="132"/>
      <c r="F2378" s="132"/>
      <c r="G2378" s="132"/>
      <c r="H2378" s="132"/>
      <c r="I2378" s="132"/>
      <c r="J2378" s="132"/>
      <c r="K2378" s="132"/>
      <c r="L2378" s="132"/>
      <c r="M2378" s="132"/>
      <c r="N2378" s="132"/>
    </row>
    <row r="2379" spans="1:14" ht="13.5" customHeight="1" x14ac:dyDescent="0.2">
      <c r="A2379" s="193"/>
      <c r="B2379" s="132"/>
      <c r="C2379" s="132"/>
      <c r="D2379" s="132"/>
      <c r="E2379" s="132"/>
      <c r="F2379" s="132"/>
      <c r="G2379" s="132"/>
      <c r="H2379" s="132"/>
      <c r="I2379" s="132"/>
      <c r="J2379" s="132"/>
      <c r="K2379" s="132"/>
      <c r="L2379" s="132"/>
      <c r="M2379" s="132"/>
      <c r="N2379" s="132"/>
    </row>
    <row r="2380" spans="1:14" ht="13.5" customHeight="1" x14ac:dyDescent="0.2">
      <c r="A2380" s="193"/>
      <c r="B2380" s="132"/>
      <c r="C2380" s="132"/>
      <c r="D2380" s="132"/>
      <c r="E2380" s="132"/>
      <c r="F2380" s="132"/>
      <c r="G2380" s="132"/>
      <c r="H2380" s="132"/>
      <c r="I2380" s="132"/>
      <c r="J2380" s="132"/>
      <c r="K2380" s="132"/>
      <c r="L2380" s="132"/>
      <c r="M2380" s="132"/>
      <c r="N2380" s="132"/>
    </row>
    <row r="2381" spans="1:14" ht="13.5" customHeight="1" x14ac:dyDescent="0.2">
      <c r="A2381" s="193"/>
      <c r="B2381" s="132"/>
      <c r="C2381" s="132"/>
      <c r="D2381" s="132"/>
      <c r="E2381" s="132"/>
      <c r="F2381" s="132"/>
      <c r="G2381" s="132"/>
      <c r="H2381" s="132"/>
      <c r="I2381" s="132"/>
      <c r="J2381" s="132"/>
      <c r="K2381" s="132"/>
      <c r="L2381" s="132"/>
      <c r="M2381" s="132"/>
      <c r="N2381" s="132"/>
    </row>
    <row r="2382" spans="1:14" ht="13.5" customHeight="1" x14ac:dyDescent="0.2">
      <c r="A2382" s="193"/>
      <c r="B2382" s="132"/>
      <c r="C2382" s="132"/>
      <c r="D2382" s="132"/>
      <c r="E2382" s="132"/>
      <c r="F2382" s="132"/>
      <c r="G2382" s="132"/>
      <c r="H2382" s="132"/>
      <c r="I2382" s="132"/>
      <c r="J2382" s="132"/>
      <c r="K2382" s="132"/>
      <c r="L2382" s="132"/>
      <c r="M2382" s="132"/>
      <c r="N2382" s="132"/>
    </row>
    <row r="2383" spans="1:14" ht="13.5" customHeight="1" x14ac:dyDescent="0.2">
      <c r="A2383" s="193"/>
      <c r="B2383" s="132"/>
      <c r="C2383" s="132"/>
      <c r="D2383" s="132"/>
      <c r="E2383" s="132"/>
      <c r="F2383" s="132"/>
      <c r="G2383" s="132"/>
      <c r="H2383" s="132"/>
      <c r="I2383" s="132"/>
      <c r="J2383" s="132"/>
      <c r="K2383" s="132"/>
      <c r="L2383" s="132"/>
      <c r="M2383" s="132"/>
      <c r="N2383" s="132"/>
    </row>
    <row r="2384" spans="1:14" ht="13.5" customHeight="1" x14ac:dyDescent="0.2">
      <c r="A2384" s="193"/>
      <c r="B2384" s="132"/>
      <c r="C2384" s="132"/>
      <c r="D2384" s="132"/>
      <c r="E2384" s="132"/>
      <c r="F2384" s="132"/>
      <c r="G2384" s="132"/>
      <c r="H2384" s="132"/>
      <c r="I2384" s="132"/>
      <c r="J2384" s="132"/>
      <c r="K2384" s="132"/>
      <c r="L2384" s="132"/>
      <c r="M2384" s="132"/>
      <c r="N2384" s="132"/>
    </row>
    <row r="2385" spans="1:14" ht="13.5" customHeight="1" x14ac:dyDescent="0.2">
      <c r="A2385" s="193"/>
      <c r="B2385" s="132"/>
      <c r="C2385" s="132"/>
      <c r="D2385" s="132"/>
      <c r="E2385" s="132"/>
      <c r="F2385" s="132"/>
      <c r="G2385" s="132"/>
      <c r="H2385" s="132"/>
      <c r="I2385" s="132"/>
      <c r="J2385" s="132"/>
      <c r="K2385" s="132"/>
      <c r="L2385" s="132"/>
      <c r="M2385" s="132"/>
      <c r="N2385" s="132"/>
    </row>
    <row r="2386" spans="1:14" ht="13.5" customHeight="1" x14ac:dyDescent="0.2">
      <c r="A2386" s="193"/>
      <c r="B2386" s="132"/>
      <c r="C2386" s="132"/>
      <c r="D2386" s="132"/>
      <c r="E2386" s="132"/>
      <c r="F2386" s="132"/>
      <c r="G2386" s="132"/>
      <c r="H2386" s="132"/>
      <c r="I2386" s="132"/>
      <c r="J2386" s="132"/>
      <c r="K2386" s="132"/>
      <c r="L2386" s="132"/>
      <c r="M2386" s="132"/>
      <c r="N2386" s="132"/>
    </row>
    <row r="2387" spans="1:14" ht="13.5" customHeight="1" x14ac:dyDescent="0.2">
      <c r="A2387" s="193"/>
      <c r="B2387" s="132"/>
      <c r="C2387" s="132"/>
      <c r="D2387" s="132"/>
      <c r="E2387" s="132"/>
      <c r="F2387" s="132"/>
      <c r="G2387" s="132"/>
      <c r="H2387" s="132"/>
      <c r="I2387" s="132"/>
      <c r="J2387" s="132"/>
      <c r="K2387" s="132"/>
      <c r="L2387" s="132"/>
      <c r="M2387" s="132"/>
      <c r="N2387" s="132"/>
    </row>
    <row r="2388" spans="1:14" ht="13.5" customHeight="1" x14ac:dyDescent="0.2">
      <c r="A2388" s="193"/>
      <c r="B2388" s="132"/>
      <c r="C2388" s="132"/>
      <c r="D2388" s="132"/>
      <c r="E2388" s="132"/>
      <c r="F2388" s="132"/>
      <c r="G2388" s="132"/>
      <c r="H2388" s="132"/>
      <c r="I2388" s="132"/>
      <c r="J2388" s="132"/>
      <c r="K2388" s="132"/>
      <c r="L2388" s="132"/>
      <c r="M2388" s="132"/>
      <c r="N2388" s="132"/>
    </row>
    <row r="2389" spans="1:14" ht="13.5" customHeight="1" x14ac:dyDescent="0.2">
      <c r="A2389" s="193"/>
      <c r="B2389" s="132"/>
      <c r="C2389" s="132"/>
      <c r="D2389" s="132"/>
      <c r="E2389" s="132"/>
      <c r="F2389" s="132"/>
      <c r="G2389" s="132"/>
      <c r="H2389" s="132"/>
      <c r="I2389" s="132"/>
      <c r="J2389" s="132"/>
      <c r="K2389" s="132"/>
      <c r="L2389" s="132"/>
      <c r="M2389" s="132"/>
      <c r="N2389" s="132"/>
    </row>
    <row r="2390" spans="1:14" ht="13.5" customHeight="1" x14ac:dyDescent="0.2">
      <c r="A2390" s="193"/>
      <c r="B2390" s="132"/>
      <c r="C2390" s="132"/>
      <c r="D2390" s="132"/>
      <c r="E2390" s="132"/>
      <c r="F2390" s="132"/>
      <c r="G2390" s="132"/>
      <c r="H2390" s="132"/>
      <c r="I2390" s="132"/>
      <c r="J2390" s="132"/>
      <c r="K2390" s="132"/>
      <c r="L2390" s="132"/>
      <c r="M2390" s="132"/>
      <c r="N2390" s="132"/>
    </row>
    <row r="2391" spans="1:14" ht="13.5" customHeight="1" x14ac:dyDescent="0.2">
      <c r="A2391" s="193"/>
      <c r="B2391" s="132"/>
      <c r="C2391" s="132"/>
      <c r="D2391" s="132"/>
      <c r="E2391" s="132"/>
      <c r="F2391" s="132"/>
      <c r="G2391" s="132"/>
      <c r="H2391" s="132"/>
      <c r="I2391" s="132"/>
      <c r="J2391" s="132"/>
      <c r="K2391" s="132"/>
      <c r="L2391" s="132"/>
      <c r="M2391" s="132"/>
      <c r="N2391" s="132"/>
    </row>
    <row r="2392" spans="1:14" ht="13.5" customHeight="1" x14ac:dyDescent="0.2">
      <c r="A2392" s="193"/>
      <c r="B2392" s="132"/>
      <c r="C2392" s="132"/>
      <c r="D2392" s="132"/>
      <c r="E2392" s="132"/>
      <c r="F2392" s="132"/>
      <c r="G2392" s="132"/>
      <c r="H2392" s="132"/>
      <c r="I2392" s="132"/>
      <c r="J2392" s="132"/>
      <c r="K2392" s="132"/>
      <c r="L2392" s="132"/>
      <c r="M2392" s="132"/>
      <c r="N2392" s="132"/>
    </row>
    <row r="2393" spans="1:14" ht="13.5" customHeight="1" x14ac:dyDescent="0.2">
      <c r="A2393" s="193"/>
      <c r="B2393" s="132"/>
      <c r="C2393" s="132"/>
      <c r="D2393" s="132"/>
      <c r="E2393" s="132"/>
      <c r="F2393" s="132"/>
      <c r="G2393" s="132"/>
      <c r="H2393" s="132"/>
      <c r="I2393" s="132"/>
      <c r="J2393" s="132"/>
      <c r="K2393" s="132"/>
      <c r="L2393" s="132"/>
      <c r="M2393" s="132"/>
      <c r="N2393" s="132"/>
    </row>
    <row r="2394" spans="1:14" ht="13.5" customHeight="1" x14ac:dyDescent="0.2">
      <c r="A2394" s="193"/>
      <c r="B2394" s="132"/>
      <c r="C2394" s="132"/>
      <c r="D2394" s="132"/>
      <c r="E2394" s="132"/>
      <c r="F2394" s="132"/>
      <c r="G2394" s="132"/>
      <c r="H2394" s="132"/>
      <c r="I2394" s="132"/>
      <c r="J2394" s="132"/>
      <c r="K2394" s="132"/>
      <c r="L2394" s="132"/>
      <c r="M2394" s="132"/>
      <c r="N2394" s="132"/>
    </row>
    <row r="2395" spans="1:14" ht="13.5" customHeight="1" x14ac:dyDescent="0.2">
      <c r="A2395" s="193"/>
      <c r="B2395" s="132"/>
      <c r="C2395" s="132"/>
      <c r="D2395" s="132"/>
      <c r="E2395" s="132"/>
      <c r="F2395" s="132"/>
      <c r="G2395" s="132"/>
      <c r="H2395" s="132"/>
      <c r="I2395" s="132"/>
      <c r="J2395" s="132"/>
      <c r="K2395" s="132"/>
      <c r="L2395" s="132"/>
      <c r="M2395" s="132"/>
      <c r="N2395" s="132"/>
    </row>
    <row r="2396" spans="1:14" ht="13.5" customHeight="1" x14ac:dyDescent="0.2">
      <c r="A2396" s="193"/>
      <c r="B2396" s="132"/>
      <c r="C2396" s="132"/>
      <c r="D2396" s="132"/>
      <c r="E2396" s="132"/>
      <c r="F2396" s="132"/>
      <c r="G2396" s="132"/>
      <c r="H2396" s="132"/>
      <c r="I2396" s="132"/>
      <c r="J2396" s="132"/>
      <c r="K2396" s="132"/>
      <c r="L2396" s="132"/>
      <c r="M2396" s="132"/>
      <c r="N2396" s="132"/>
    </row>
    <row r="2397" spans="1:14" ht="13.5" customHeight="1" x14ac:dyDescent="0.2">
      <c r="A2397" s="193"/>
      <c r="B2397" s="132"/>
      <c r="C2397" s="132"/>
      <c r="D2397" s="132"/>
      <c r="E2397" s="132"/>
      <c r="F2397" s="132"/>
      <c r="G2397" s="132"/>
      <c r="H2397" s="132"/>
      <c r="I2397" s="132"/>
      <c r="J2397" s="132"/>
      <c r="K2397" s="132"/>
      <c r="L2397" s="132"/>
      <c r="M2397" s="132"/>
      <c r="N2397" s="132"/>
    </row>
    <row r="2398" spans="1:14" ht="13.5" customHeight="1" x14ac:dyDescent="0.2">
      <c r="A2398" s="193"/>
      <c r="B2398" s="132"/>
      <c r="C2398" s="132"/>
      <c r="D2398" s="132"/>
      <c r="E2398" s="132"/>
      <c r="F2398" s="132"/>
      <c r="G2398" s="132"/>
      <c r="H2398" s="132"/>
      <c r="I2398" s="132"/>
      <c r="J2398" s="132"/>
      <c r="K2398" s="132"/>
      <c r="L2398" s="132"/>
      <c r="M2398" s="132"/>
      <c r="N2398" s="132"/>
    </row>
    <row r="2399" spans="1:14" ht="13.5" customHeight="1" x14ac:dyDescent="0.2">
      <c r="A2399" s="193"/>
      <c r="B2399" s="132"/>
      <c r="C2399" s="132"/>
      <c r="D2399" s="132"/>
      <c r="E2399" s="132"/>
      <c r="F2399" s="132"/>
      <c r="G2399" s="132"/>
      <c r="H2399" s="132"/>
      <c r="I2399" s="132"/>
      <c r="J2399" s="132"/>
      <c r="K2399" s="132"/>
      <c r="L2399" s="132"/>
      <c r="M2399" s="132"/>
      <c r="N2399" s="132"/>
    </row>
    <row r="2400" spans="1:14" ht="13.5" customHeight="1" x14ac:dyDescent="0.2">
      <c r="A2400" s="193"/>
      <c r="B2400" s="132"/>
      <c r="C2400" s="132"/>
      <c r="D2400" s="132"/>
      <c r="E2400" s="132"/>
      <c r="F2400" s="132"/>
      <c r="G2400" s="132"/>
      <c r="H2400" s="132"/>
      <c r="I2400" s="132"/>
      <c r="J2400" s="132"/>
      <c r="K2400" s="132"/>
      <c r="L2400" s="132"/>
      <c r="M2400" s="132"/>
      <c r="N2400" s="132"/>
    </row>
    <row r="2401" spans="1:14" ht="13.5" customHeight="1" x14ac:dyDescent="0.2">
      <c r="A2401" s="193"/>
      <c r="B2401" s="132"/>
      <c r="C2401" s="132"/>
      <c r="D2401" s="132"/>
      <c r="E2401" s="132"/>
      <c r="F2401" s="132"/>
      <c r="G2401" s="132"/>
      <c r="H2401" s="132"/>
      <c r="I2401" s="132"/>
      <c r="J2401" s="132"/>
      <c r="K2401" s="132"/>
      <c r="L2401" s="132"/>
      <c r="M2401" s="132"/>
      <c r="N2401" s="132"/>
    </row>
    <row r="2402" spans="1:14" ht="13.5" customHeight="1" x14ac:dyDescent="0.2">
      <c r="A2402" s="193"/>
      <c r="B2402" s="132"/>
      <c r="C2402" s="132"/>
      <c r="D2402" s="132"/>
      <c r="E2402" s="132"/>
      <c r="F2402" s="132"/>
      <c r="G2402" s="132"/>
      <c r="H2402" s="132"/>
      <c r="I2402" s="132"/>
      <c r="J2402" s="132"/>
      <c r="K2402" s="132"/>
      <c r="L2402" s="132"/>
      <c r="M2402" s="132"/>
      <c r="N2402" s="132"/>
    </row>
    <row r="2403" spans="1:14" ht="13.5" customHeight="1" x14ac:dyDescent="0.2">
      <c r="A2403" s="193"/>
      <c r="B2403" s="132"/>
      <c r="C2403" s="132"/>
      <c r="D2403" s="132"/>
      <c r="E2403" s="132"/>
      <c r="F2403" s="132"/>
      <c r="G2403" s="132"/>
      <c r="H2403" s="132"/>
      <c r="I2403" s="132"/>
      <c r="J2403" s="132"/>
      <c r="K2403" s="132"/>
      <c r="L2403" s="132"/>
      <c r="M2403" s="132"/>
      <c r="N2403" s="132"/>
    </row>
    <row r="2404" spans="1:14" ht="13.15" customHeight="1" x14ac:dyDescent="0.2">
      <c r="A2404" s="193"/>
      <c r="B2404" s="132"/>
      <c r="C2404" s="132"/>
      <c r="D2404" s="132"/>
      <c r="E2404" s="132"/>
      <c r="F2404" s="132"/>
      <c r="G2404" s="132"/>
      <c r="H2404" s="132"/>
      <c r="I2404" s="132"/>
      <c r="J2404" s="132"/>
      <c r="K2404" s="132"/>
      <c r="L2404" s="132"/>
      <c r="M2404" s="132"/>
      <c r="N2404" s="132"/>
    </row>
    <row r="2405" spans="1:14" ht="13.15" customHeight="1" x14ac:dyDescent="0.2">
      <c r="A2405" s="193"/>
      <c r="B2405" s="132"/>
      <c r="C2405" s="132"/>
      <c r="D2405" s="132"/>
      <c r="E2405" s="132"/>
      <c r="F2405" s="132"/>
      <c r="G2405" s="132"/>
      <c r="H2405" s="132"/>
      <c r="I2405" s="132"/>
      <c r="J2405" s="132"/>
      <c r="K2405" s="132"/>
      <c r="L2405" s="132"/>
      <c r="M2405" s="132"/>
      <c r="N2405" s="132"/>
    </row>
    <row r="2406" spans="1:14" ht="13.15" customHeight="1" x14ac:dyDescent="0.2">
      <c r="A2406" s="193"/>
      <c r="B2406" s="132"/>
      <c r="C2406" s="132"/>
      <c r="D2406" s="132"/>
      <c r="E2406" s="132"/>
      <c r="F2406" s="132"/>
      <c r="G2406" s="132"/>
      <c r="H2406" s="132"/>
      <c r="I2406" s="132"/>
      <c r="J2406" s="132"/>
      <c r="K2406" s="132"/>
      <c r="L2406" s="132"/>
      <c r="M2406" s="132"/>
      <c r="N2406" s="132"/>
    </row>
    <row r="2407" spans="1:14" ht="13.15" customHeight="1" x14ac:dyDescent="0.2">
      <c r="A2407" s="193"/>
      <c r="B2407" s="132"/>
      <c r="C2407" s="132"/>
      <c r="D2407" s="132"/>
      <c r="E2407" s="132"/>
      <c r="F2407" s="132"/>
      <c r="G2407" s="132"/>
      <c r="H2407" s="132"/>
      <c r="I2407" s="132"/>
      <c r="J2407" s="132"/>
      <c r="K2407" s="132"/>
      <c r="L2407" s="132"/>
      <c r="M2407" s="132"/>
      <c r="N2407" s="132"/>
    </row>
    <row r="2408" spans="1:14" ht="13.15" customHeight="1" x14ac:dyDescent="0.2">
      <c r="A2408" s="193"/>
      <c r="B2408" s="132"/>
      <c r="C2408" s="132"/>
      <c r="D2408" s="132"/>
      <c r="E2408" s="132"/>
      <c r="F2408" s="132"/>
      <c r="G2408" s="132"/>
      <c r="H2408" s="132"/>
      <c r="I2408" s="132"/>
      <c r="J2408" s="132"/>
      <c r="K2408" s="132"/>
      <c r="L2408" s="132"/>
      <c r="M2408" s="132"/>
      <c r="N2408" s="132"/>
    </row>
    <row r="2409" spans="1:14" ht="13.15" customHeight="1" x14ac:dyDescent="0.2">
      <c r="A2409" s="193"/>
      <c r="B2409" s="132"/>
      <c r="C2409" s="132"/>
      <c r="D2409" s="132"/>
      <c r="E2409" s="132"/>
      <c r="F2409" s="132"/>
      <c r="G2409" s="132"/>
      <c r="H2409" s="132"/>
      <c r="I2409" s="132"/>
      <c r="J2409" s="132"/>
      <c r="K2409" s="132"/>
      <c r="L2409" s="132"/>
      <c r="M2409" s="132"/>
      <c r="N2409" s="132"/>
    </row>
    <row r="2410" spans="1:14" ht="13.15" customHeight="1" x14ac:dyDescent="0.2">
      <c r="A2410" s="193"/>
      <c r="B2410" s="132"/>
      <c r="C2410" s="132"/>
      <c r="D2410" s="132"/>
      <c r="E2410" s="132"/>
      <c r="F2410" s="132"/>
      <c r="G2410" s="132"/>
      <c r="H2410" s="132"/>
      <c r="I2410" s="132"/>
      <c r="J2410" s="132"/>
      <c r="K2410" s="132"/>
      <c r="L2410" s="132"/>
      <c r="M2410" s="132"/>
      <c r="N2410" s="132"/>
    </row>
    <row r="2411" spans="1:14" ht="13.15" customHeight="1" x14ac:dyDescent="0.2">
      <c r="A2411" s="193"/>
      <c r="B2411" s="132"/>
      <c r="C2411" s="132"/>
      <c r="D2411" s="132"/>
      <c r="E2411" s="132"/>
      <c r="F2411" s="132"/>
      <c r="G2411" s="132"/>
      <c r="H2411" s="132"/>
      <c r="I2411" s="132"/>
      <c r="J2411" s="132"/>
      <c r="K2411" s="132"/>
      <c r="L2411" s="132"/>
      <c r="M2411" s="132"/>
      <c r="N2411" s="132"/>
    </row>
    <row r="2412" spans="1:14" ht="13.15" customHeight="1" x14ac:dyDescent="0.2">
      <c r="A2412" s="193"/>
      <c r="B2412" s="132"/>
      <c r="C2412" s="132"/>
      <c r="D2412" s="132"/>
      <c r="E2412" s="132"/>
      <c r="F2412" s="132"/>
      <c r="G2412" s="132"/>
      <c r="H2412" s="132"/>
      <c r="I2412" s="132"/>
      <c r="J2412" s="132"/>
      <c r="K2412" s="132"/>
      <c r="L2412" s="132"/>
      <c r="M2412" s="132"/>
      <c r="N2412" s="132"/>
    </row>
    <row r="2413" spans="1:14" ht="13.15" customHeight="1" x14ac:dyDescent="0.2">
      <c r="A2413" s="193"/>
      <c r="B2413" s="132"/>
      <c r="C2413" s="132"/>
      <c r="D2413" s="132"/>
      <c r="E2413" s="132"/>
      <c r="F2413" s="132"/>
      <c r="G2413" s="132"/>
      <c r="H2413" s="132"/>
      <c r="I2413" s="132"/>
      <c r="J2413" s="132"/>
      <c r="K2413" s="132"/>
      <c r="L2413" s="132"/>
      <c r="M2413" s="132"/>
      <c r="N2413" s="132"/>
    </row>
    <row r="2414" spans="1:14" ht="13.15" customHeight="1" x14ac:dyDescent="0.2">
      <c r="A2414" s="193"/>
      <c r="B2414" s="132"/>
      <c r="C2414" s="132"/>
      <c r="D2414" s="132"/>
      <c r="E2414" s="132"/>
      <c r="F2414" s="132"/>
      <c r="G2414" s="132"/>
      <c r="H2414" s="132"/>
      <c r="I2414" s="132"/>
      <c r="J2414" s="132"/>
      <c r="K2414" s="132"/>
      <c r="L2414" s="132"/>
      <c r="M2414" s="132"/>
      <c r="N2414" s="132"/>
    </row>
    <row r="2415" spans="1:14" ht="13.15" customHeight="1" x14ac:dyDescent="0.2">
      <c r="A2415" s="193"/>
      <c r="B2415" s="132"/>
      <c r="C2415" s="132"/>
      <c r="D2415" s="132"/>
      <c r="E2415" s="132"/>
      <c r="F2415" s="132"/>
      <c r="G2415" s="132"/>
      <c r="H2415" s="132"/>
      <c r="I2415" s="132"/>
      <c r="J2415" s="132"/>
      <c r="K2415" s="132"/>
      <c r="L2415" s="132"/>
      <c r="M2415" s="132"/>
      <c r="N2415" s="132"/>
    </row>
    <row r="2416" spans="1:14" ht="13.15" customHeight="1" x14ac:dyDescent="0.2">
      <c r="A2416" s="193"/>
      <c r="B2416" s="132"/>
      <c r="C2416" s="132"/>
      <c r="D2416" s="132"/>
      <c r="E2416" s="132"/>
      <c r="F2416" s="132"/>
      <c r="G2416" s="132"/>
      <c r="H2416" s="132"/>
      <c r="I2416" s="132"/>
      <c r="J2416" s="132"/>
      <c r="K2416" s="132"/>
      <c r="L2416" s="132"/>
      <c r="M2416" s="132"/>
      <c r="N2416" s="132"/>
    </row>
    <row r="2417" spans="1:14" ht="13.15" customHeight="1" x14ac:dyDescent="0.2">
      <c r="A2417" s="193"/>
      <c r="B2417" s="132"/>
      <c r="C2417" s="132"/>
      <c r="D2417" s="132"/>
      <c r="E2417" s="132"/>
      <c r="F2417" s="132"/>
      <c r="G2417" s="132"/>
      <c r="H2417" s="132"/>
      <c r="I2417" s="132"/>
      <c r="J2417" s="132"/>
      <c r="K2417" s="132"/>
      <c r="L2417" s="132"/>
      <c r="M2417" s="132"/>
      <c r="N2417" s="132"/>
    </row>
    <row r="2418" spans="1:14" ht="13.15" customHeight="1" x14ac:dyDescent="0.2">
      <c r="A2418" s="193"/>
      <c r="B2418" s="132"/>
      <c r="C2418" s="132"/>
      <c r="D2418" s="132"/>
      <c r="E2418" s="132"/>
      <c r="F2418" s="132"/>
      <c r="G2418" s="132"/>
      <c r="H2418" s="132"/>
      <c r="I2418" s="132"/>
      <c r="J2418" s="132"/>
      <c r="K2418" s="132"/>
      <c r="L2418" s="132"/>
      <c r="M2418" s="132"/>
      <c r="N2418" s="132"/>
    </row>
    <row r="2419" spans="1:14" ht="13.15" customHeight="1" x14ac:dyDescent="0.2">
      <c r="A2419" s="193"/>
      <c r="B2419" s="132"/>
      <c r="C2419" s="132"/>
      <c r="D2419" s="132"/>
      <c r="E2419" s="132"/>
      <c r="F2419" s="132"/>
      <c r="G2419" s="132"/>
      <c r="H2419" s="132"/>
      <c r="I2419" s="132"/>
      <c r="J2419" s="132"/>
      <c r="K2419" s="132"/>
      <c r="L2419" s="132"/>
      <c r="M2419" s="132"/>
      <c r="N2419" s="132"/>
    </row>
    <row r="2420" spans="1:14" ht="13.15" customHeight="1" x14ac:dyDescent="0.2">
      <c r="A2420" s="193"/>
      <c r="B2420" s="132"/>
      <c r="C2420" s="132"/>
      <c r="D2420" s="132"/>
      <c r="E2420" s="132"/>
      <c r="F2420" s="132"/>
      <c r="G2420" s="132"/>
      <c r="H2420" s="132"/>
      <c r="I2420" s="132"/>
      <c r="J2420" s="132"/>
      <c r="K2420" s="132"/>
      <c r="L2420" s="132"/>
      <c r="M2420" s="132"/>
      <c r="N2420" s="132"/>
    </row>
    <row r="2421" spans="1:14" ht="13.15" customHeight="1" x14ac:dyDescent="0.2">
      <c r="A2421" s="193"/>
      <c r="B2421" s="132"/>
      <c r="C2421" s="132"/>
      <c r="D2421" s="132"/>
      <c r="E2421" s="132"/>
      <c r="F2421" s="132"/>
      <c r="G2421" s="132"/>
      <c r="H2421" s="132"/>
      <c r="I2421" s="132"/>
      <c r="J2421" s="132"/>
      <c r="K2421" s="132"/>
      <c r="L2421" s="132"/>
      <c r="M2421" s="132"/>
      <c r="N2421" s="132"/>
    </row>
    <row r="2422" spans="1:14" ht="13.15" customHeight="1" x14ac:dyDescent="0.2">
      <c r="A2422" s="193"/>
      <c r="B2422" s="132"/>
      <c r="C2422" s="132"/>
      <c r="D2422" s="132"/>
      <c r="E2422" s="132"/>
      <c r="F2422" s="132"/>
      <c r="G2422" s="132"/>
      <c r="H2422" s="132"/>
      <c r="I2422" s="132"/>
      <c r="J2422" s="132"/>
      <c r="K2422" s="132"/>
      <c r="L2422" s="132"/>
      <c r="M2422" s="132"/>
      <c r="N2422" s="132"/>
    </row>
    <row r="2423" spans="1:14" ht="13.15" customHeight="1" x14ac:dyDescent="0.2">
      <c r="A2423" s="193"/>
      <c r="B2423" s="132"/>
      <c r="C2423" s="132"/>
      <c r="D2423" s="132"/>
      <c r="E2423" s="132"/>
      <c r="F2423" s="132"/>
      <c r="G2423" s="132"/>
      <c r="H2423" s="132"/>
      <c r="I2423" s="132"/>
      <c r="J2423" s="132"/>
      <c r="K2423" s="132"/>
      <c r="L2423" s="132"/>
      <c r="M2423" s="132"/>
      <c r="N2423" s="132"/>
    </row>
    <row r="2424" spans="1:14" ht="13.15" customHeight="1" x14ac:dyDescent="0.2">
      <c r="A2424" s="193"/>
      <c r="B2424" s="132"/>
      <c r="C2424" s="132"/>
      <c r="D2424" s="132"/>
      <c r="E2424" s="132"/>
      <c r="F2424" s="132"/>
      <c r="G2424" s="132"/>
      <c r="H2424" s="132"/>
      <c r="I2424" s="132"/>
      <c r="J2424" s="132"/>
      <c r="K2424" s="132"/>
      <c r="L2424" s="132"/>
      <c r="M2424" s="132"/>
      <c r="N2424" s="132"/>
    </row>
    <row r="2425" spans="1:14" ht="13.15" customHeight="1" x14ac:dyDescent="0.2">
      <c r="A2425" s="193"/>
      <c r="B2425" s="132"/>
      <c r="C2425" s="132"/>
      <c r="D2425" s="132"/>
      <c r="E2425" s="132"/>
      <c r="F2425" s="132"/>
      <c r="G2425" s="132"/>
      <c r="H2425" s="132"/>
      <c r="I2425" s="132"/>
      <c r="J2425" s="132"/>
      <c r="K2425" s="132"/>
      <c r="L2425" s="132"/>
      <c r="M2425" s="132"/>
      <c r="N2425" s="132"/>
    </row>
    <row r="2426" spans="1:14" ht="13.15" customHeight="1" x14ac:dyDescent="0.2">
      <c r="A2426" s="193"/>
      <c r="B2426" s="132"/>
      <c r="C2426" s="132"/>
      <c r="D2426" s="132"/>
      <c r="E2426" s="132"/>
      <c r="F2426" s="132"/>
      <c r="G2426" s="132"/>
      <c r="H2426" s="132"/>
      <c r="I2426" s="132"/>
      <c r="J2426" s="132"/>
      <c r="K2426" s="132"/>
      <c r="L2426" s="132"/>
      <c r="M2426" s="132"/>
      <c r="N2426" s="132"/>
    </row>
    <row r="2427" spans="1:14" ht="13.15" customHeight="1" x14ac:dyDescent="0.2">
      <c r="A2427" s="193"/>
      <c r="B2427" s="132"/>
      <c r="C2427" s="132"/>
      <c r="D2427" s="132"/>
      <c r="E2427" s="132"/>
      <c r="F2427" s="132"/>
      <c r="G2427" s="132"/>
      <c r="H2427" s="132"/>
      <c r="I2427" s="132"/>
      <c r="J2427" s="132"/>
      <c r="K2427" s="132"/>
      <c r="L2427" s="132"/>
      <c r="M2427" s="132"/>
      <c r="N2427" s="132"/>
    </row>
    <row r="2428" spans="1:14" ht="13.15" customHeight="1" x14ac:dyDescent="0.2">
      <c r="A2428" s="193"/>
      <c r="B2428" s="132"/>
      <c r="C2428" s="132"/>
      <c r="D2428" s="132"/>
      <c r="E2428" s="132"/>
      <c r="F2428" s="132"/>
      <c r="G2428" s="132"/>
      <c r="H2428" s="132"/>
      <c r="I2428" s="132"/>
      <c r="J2428" s="132"/>
      <c r="K2428" s="132"/>
      <c r="L2428" s="132"/>
      <c r="M2428" s="132"/>
      <c r="N2428" s="132"/>
    </row>
    <row r="2429" spans="1:14" ht="13.15" customHeight="1" x14ac:dyDescent="0.2">
      <c r="A2429" s="193"/>
      <c r="B2429" s="132"/>
      <c r="C2429" s="132"/>
      <c r="D2429" s="132"/>
      <c r="E2429" s="132"/>
      <c r="F2429" s="132"/>
      <c r="G2429" s="132"/>
      <c r="H2429" s="132"/>
      <c r="I2429" s="132"/>
      <c r="J2429" s="132"/>
      <c r="K2429" s="132"/>
      <c r="L2429" s="132"/>
      <c r="M2429" s="132"/>
      <c r="N2429" s="132"/>
    </row>
    <row r="2430" spans="1:14" ht="13.15" customHeight="1" x14ac:dyDescent="0.2">
      <c r="A2430" s="193"/>
      <c r="B2430" s="132"/>
      <c r="C2430" s="132"/>
      <c r="D2430" s="132"/>
      <c r="E2430" s="132"/>
      <c r="F2430" s="132"/>
      <c r="G2430" s="132"/>
      <c r="H2430" s="132"/>
      <c r="I2430" s="132"/>
      <c r="J2430" s="132"/>
      <c r="K2430" s="132"/>
      <c r="L2430" s="132"/>
      <c r="M2430" s="132"/>
      <c r="N2430" s="132"/>
    </row>
    <row r="2431" spans="1:14" ht="13.15" customHeight="1" x14ac:dyDescent="0.2">
      <c r="A2431" s="193"/>
      <c r="B2431" s="132"/>
      <c r="C2431" s="132"/>
      <c r="D2431" s="132"/>
      <c r="E2431" s="132"/>
      <c r="F2431" s="132"/>
      <c r="G2431" s="132"/>
      <c r="H2431" s="132"/>
      <c r="I2431" s="132"/>
      <c r="J2431" s="132"/>
      <c r="K2431" s="132"/>
      <c r="L2431" s="132"/>
      <c r="M2431" s="132"/>
      <c r="N2431" s="132"/>
    </row>
    <row r="2432" spans="1:14" ht="13.15" customHeight="1" x14ac:dyDescent="0.2">
      <c r="A2432" s="193"/>
      <c r="B2432" s="132"/>
      <c r="C2432" s="132"/>
      <c r="D2432" s="132"/>
      <c r="E2432" s="132"/>
      <c r="F2432" s="132"/>
      <c r="G2432" s="132"/>
      <c r="H2432" s="132"/>
      <c r="I2432" s="132"/>
      <c r="J2432" s="132"/>
      <c r="K2432" s="132"/>
      <c r="L2432" s="132"/>
      <c r="M2432" s="132"/>
      <c r="N2432" s="132"/>
    </row>
    <row r="2433" spans="1:14" ht="13.15" customHeight="1" x14ac:dyDescent="0.2">
      <c r="A2433" s="193"/>
      <c r="B2433" s="132"/>
      <c r="C2433" s="132"/>
      <c r="D2433" s="132"/>
      <c r="E2433" s="132"/>
      <c r="F2433" s="132"/>
      <c r="G2433" s="132"/>
      <c r="H2433" s="132"/>
      <c r="I2433" s="132"/>
      <c r="J2433" s="132"/>
      <c r="K2433" s="132"/>
      <c r="L2433" s="132"/>
      <c r="M2433" s="132"/>
      <c r="N2433" s="132"/>
    </row>
    <row r="2434" spans="1:14" ht="13.15" customHeight="1" x14ac:dyDescent="0.2">
      <c r="A2434" s="193"/>
      <c r="B2434" s="132"/>
      <c r="C2434" s="132"/>
      <c r="D2434" s="132"/>
      <c r="E2434" s="132"/>
      <c r="F2434" s="132"/>
      <c r="G2434" s="132"/>
      <c r="H2434" s="132"/>
      <c r="I2434" s="132"/>
      <c r="J2434" s="132"/>
      <c r="K2434" s="132"/>
      <c r="L2434" s="132"/>
      <c r="M2434" s="132"/>
      <c r="N2434" s="132"/>
    </row>
    <row r="2435" spans="1:14" ht="13.15" customHeight="1" x14ac:dyDescent="0.2">
      <c r="A2435" s="193"/>
      <c r="B2435" s="132"/>
      <c r="C2435" s="132"/>
      <c r="D2435" s="132"/>
      <c r="E2435" s="132"/>
      <c r="F2435" s="132"/>
      <c r="G2435" s="132"/>
      <c r="H2435" s="132"/>
      <c r="I2435" s="132"/>
      <c r="J2435" s="132"/>
      <c r="K2435" s="132"/>
      <c r="L2435" s="132"/>
      <c r="M2435" s="132"/>
      <c r="N2435" s="132"/>
    </row>
    <row r="2436" spans="1:14" ht="13.15" customHeight="1" x14ac:dyDescent="0.2">
      <c r="A2436" s="193"/>
      <c r="B2436" s="132"/>
      <c r="C2436" s="132"/>
      <c r="D2436" s="132"/>
      <c r="E2436" s="132"/>
      <c r="F2436" s="132"/>
      <c r="G2436" s="132"/>
      <c r="H2436" s="132"/>
      <c r="I2436" s="132"/>
      <c r="J2436" s="132"/>
      <c r="K2436" s="132"/>
      <c r="L2436" s="132"/>
      <c r="M2436" s="132"/>
      <c r="N2436" s="132"/>
    </row>
    <row r="2437" spans="1:14" ht="13.15" customHeight="1" x14ac:dyDescent="0.2">
      <c r="A2437" s="193"/>
      <c r="B2437" s="132"/>
      <c r="C2437" s="132"/>
      <c r="D2437" s="132"/>
      <c r="E2437" s="132"/>
      <c r="F2437" s="132"/>
      <c r="G2437" s="132"/>
      <c r="H2437" s="132"/>
      <c r="I2437" s="132"/>
      <c r="J2437" s="132"/>
      <c r="K2437" s="132"/>
      <c r="L2437" s="132"/>
      <c r="M2437" s="132"/>
      <c r="N2437" s="132"/>
    </row>
    <row r="2438" spans="1:14" ht="13.15" customHeight="1" x14ac:dyDescent="0.2">
      <c r="A2438" s="193"/>
      <c r="B2438" s="132"/>
      <c r="C2438" s="132"/>
      <c r="D2438" s="132"/>
      <c r="E2438" s="132"/>
      <c r="F2438" s="132"/>
      <c r="G2438" s="132"/>
      <c r="H2438" s="132"/>
      <c r="I2438" s="132"/>
      <c r="J2438" s="132"/>
      <c r="K2438" s="132"/>
      <c r="L2438" s="132"/>
      <c r="M2438" s="132"/>
      <c r="N2438" s="132"/>
    </row>
    <row r="2439" spans="1:14" ht="13.15" customHeight="1" x14ac:dyDescent="0.2">
      <c r="A2439" s="193"/>
      <c r="B2439" s="132"/>
      <c r="C2439" s="132"/>
      <c r="D2439" s="132"/>
      <c r="E2439" s="132"/>
      <c r="F2439" s="132"/>
      <c r="G2439" s="132"/>
      <c r="H2439" s="132"/>
      <c r="I2439" s="132"/>
      <c r="J2439" s="132"/>
      <c r="K2439" s="132"/>
      <c r="L2439" s="132"/>
      <c r="M2439" s="132"/>
      <c r="N2439" s="132"/>
    </row>
    <row r="2440" spans="1:14" ht="13.15" customHeight="1" x14ac:dyDescent="0.2">
      <c r="A2440" s="193"/>
      <c r="B2440" s="132"/>
      <c r="C2440" s="132"/>
      <c r="D2440" s="132"/>
      <c r="E2440" s="132"/>
      <c r="F2440" s="132"/>
      <c r="G2440" s="132"/>
      <c r="H2440" s="132"/>
      <c r="I2440" s="132"/>
      <c r="J2440" s="132"/>
      <c r="K2440" s="132"/>
      <c r="L2440" s="132"/>
      <c r="M2440" s="132"/>
      <c r="N2440" s="132"/>
    </row>
    <row r="2441" spans="1:14" ht="13.15" customHeight="1" x14ac:dyDescent="0.2">
      <c r="A2441" s="193"/>
      <c r="B2441" s="132"/>
      <c r="C2441" s="132"/>
      <c r="D2441" s="132"/>
      <c r="E2441" s="132"/>
      <c r="F2441" s="132"/>
      <c r="G2441" s="132"/>
      <c r="H2441" s="132"/>
      <c r="I2441" s="132"/>
      <c r="J2441" s="132"/>
      <c r="K2441" s="132"/>
      <c r="L2441" s="132"/>
      <c r="M2441" s="132"/>
      <c r="N2441" s="132"/>
    </row>
    <row r="2442" spans="1:14" ht="13.15" customHeight="1" x14ac:dyDescent="0.2">
      <c r="A2442" s="193"/>
      <c r="B2442" s="132"/>
      <c r="C2442" s="132"/>
      <c r="D2442" s="132"/>
      <c r="E2442" s="132"/>
      <c r="F2442" s="132"/>
      <c r="G2442" s="132"/>
      <c r="H2442" s="132"/>
      <c r="I2442" s="132"/>
      <c r="J2442" s="132"/>
      <c r="K2442" s="132"/>
      <c r="L2442" s="132"/>
      <c r="M2442" s="132"/>
      <c r="N2442" s="132"/>
    </row>
    <row r="2443" spans="1:14" ht="13.15" customHeight="1" x14ac:dyDescent="0.2">
      <c r="A2443" s="193"/>
      <c r="B2443" s="132"/>
      <c r="C2443" s="132"/>
      <c r="D2443" s="132"/>
      <c r="E2443" s="132"/>
      <c r="F2443" s="132"/>
      <c r="G2443" s="132"/>
      <c r="H2443" s="132"/>
      <c r="I2443" s="132"/>
      <c r="J2443" s="132"/>
      <c r="K2443" s="132"/>
      <c r="L2443" s="132"/>
      <c r="M2443" s="132"/>
      <c r="N2443" s="132"/>
    </row>
    <row r="2444" spans="1:14" ht="13.15" customHeight="1" x14ac:dyDescent="0.2">
      <c r="A2444" s="193"/>
      <c r="B2444" s="132"/>
      <c r="C2444" s="132"/>
      <c r="D2444" s="132"/>
      <c r="E2444" s="132"/>
      <c r="F2444" s="132"/>
      <c r="G2444" s="132"/>
      <c r="H2444" s="132"/>
      <c r="I2444" s="132"/>
      <c r="J2444" s="132"/>
      <c r="K2444" s="132"/>
      <c r="L2444" s="132"/>
      <c r="M2444" s="132"/>
      <c r="N2444" s="132"/>
    </row>
    <row r="2445" spans="1:14" ht="13.15" customHeight="1" x14ac:dyDescent="0.2">
      <c r="A2445" s="193"/>
      <c r="B2445" s="132"/>
      <c r="C2445" s="132"/>
      <c r="D2445" s="132"/>
      <c r="E2445" s="132"/>
      <c r="F2445" s="132"/>
      <c r="G2445" s="132"/>
      <c r="H2445" s="132"/>
      <c r="I2445" s="132"/>
      <c r="J2445" s="132"/>
      <c r="K2445" s="132"/>
      <c r="L2445" s="132"/>
      <c r="M2445" s="132"/>
      <c r="N2445" s="132"/>
    </row>
    <row r="2446" spans="1:14" ht="13.15" customHeight="1" x14ac:dyDescent="0.2">
      <c r="A2446" s="193"/>
      <c r="B2446" s="132"/>
      <c r="C2446" s="132"/>
      <c r="D2446" s="132"/>
      <c r="E2446" s="132"/>
      <c r="F2446" s="132"/>
      <c r="G2446" s="132"/>
      <c r="H2446" s="132"/>
      <c r="I2446" s="132"/>
      <c r="J2446" s="132"/>
      <c r="K2446" s="132"/>
      <c r="L2446" s="132"/>
      <c r="M2446" s="132"/>
      <c r="N2446" s="132"/>
    </row>
    <row r="2447" spans="1:14" ht="13.15" customHeight="1" x14ac:dyDescent="0.2">
      <c r="A2447" s="193"/>
      <c r="B2447" s="132"/>
      <c r="C2447" s="132"/>
      <c r="D2447" s="132"/>
      <c r="E2447" s="132"/>
      <c r="F2447" s="132"/>
      <c r="G2447" s="132"/>
      <c r="H2447" s="132"/>
      <c r="I2447" s="132"/>
      <c r="J2447" s="132"/>
      <c r="K2447" s="132"/>
      <c r="L2447" s="132"/>
      <c r="M2447" s="132"/>
      <c r="N2447" s="132"/>
    </row>
    <row r="2448" spans="1:14" ht="13.15" customHeight="1" x14ac:dyDescent="0.2">
      <c r="A2448" s="193"/>
      <c r="B2448" s="132"/>
      <c r="C2448" s="132"/>
      <c r="D2448" s="132"/>
      <c r="E2448" s="132"/>
      <c r="F2448" s="132"/>
      <c r="G2448" s="132"/>
      <c r="H2448" s="132"/>
      <c r="I2448" s="132"/>
      <c r="J2448" s="132"/>
      <c r="K2448" s="132"/>
      <c r="L2448" s="132"/>
      <c r="M2448" s="132"/>
      <c r="N2448" s="132"/>
    </row>
    <row r="2449" spans="1:14" ht="13.15" customHeight="1" x14ac:dyDescent="0.2">
      <c r="A2449" s="193"/>
      <c r="B2449" s="132"/>
      <c r="C2449" s="132"/>
      <c r="D2449" s="132"/>
      <c r="E2449" s="132"/>
      <c r="F2449" s="132"/>
      <c r="G2449" s="132"/>
      <c r="H2449" s="132"/>
      <c r="I2449" s="132"/>
      <c r="J2449" s="132"/>
      <c r="K2449" s="132"/>
      <c r="L2449" s="132"/>
      <c r="M2449" s="132"/>
      <c r="N2449" s="132"/>
    </row>
    <row r="2450" spans="1:14" ht="13.15" customHeight="1" x14ac:dyDescent="0.2">
      <c r="A2450" s="193"/>
      <c r="B2450" s="132"/>
      <c r="C2450" s="132"/>
      <c r="D2450" s="132"/>
      <c r="E2450" s="132"/>
      <c r="F2450" s="132"/>
      <c r="G2450" s="132"/>
      <c r="H2450" s="132"/>
      <c r="I2450" s="132"/>
      <c r="J2450" s="132"/>
      <c r="K2450" s="132"/>
      <c r="L2450" s="132"/>
      <c r="M2450" s="132"/>
      <c r="N2450" s="132"/>
    </row>
    <row r="2451" spans="1:14" ht="13.15" customHeight="1" x14ac:dyDescent="0.2">
      <c r="A2451" s="193"/>
      <c r="B2451" s="132"/>
      <c r="C2451" s="132"/>
      <c r="D2451" s="132"/>
      <c r="E2451" s="132"/>
      <c r="F2451" s="132"/>
      <c r="G2451" s="132"/>
      <c r="H2451" s="132"/>
      <c r="I2451" s="132"/>
      <c r="J2451" s="132"/>
      <c r="K2451" s="132"/>
      <c r="L2451" s="132"/>
      <c r="M2451" s="132"/>
      <c r="N2451" s="132"/>
    </row>
    <row r="2452" spans="1:14" ht="13.15" customHeight="1" x14ac:dyDescent="0.2">
      <c r="A2452" s="193"/>
      <c r="B2452" s="132"/>
      <c r="C2452" s="132"/>
      <c r="D2452" s="132"/>
      <c r="E2452" s="132"/>
      <c r="F2452" s="132"/>
      <c r="G2452" s="132"/>
      <c r="H2452" s="132"/>
      <c r="I2452" s="132"/>
      <c r="J2452" s="132"/>
      <c r="K2452" s="132"/>
      <c r="L2452" s="132"/>
      <c r="M2452" s="132"/>
      <c r="N2452" s="132"/>
    </row>
    <row r="2453" spans="1:14" ht="13.15" customHeight="1" x14ac:dyDescent="0.2">
      <c r="A2453" s="193"/>
      <c r="B2453" s="132"/>
      <c r="C2453" s="132"/>
      <c r="D2453" s="132"/>
      <c r="E2453" s="132"/>
      <c r="F2453" s="132"/>
      <c r="G2453" s="132"/>
      <c r="H2453" s="132"/>
      <c r="I2453" s="132"/>
      <c r="J2453" s="132"/>
      <c r="K2453" s="132"/>
      <c r="L2453" s="132"/>
      <c r="M2453" s="132"/>
      <c r="N2453" s="132"/>
    </row>
    <row r="2454" spans="1:14" ht="13.15" customHeight="1" x14ac:dyDescent="0.2">
      <c r="A2454" s="193"/>
      <c r="B2454" s="132"/>
      <c r="C2454" s="132"/>
      <c r="D2454" s="132"/>
      <c r="E2454" s="132"/>
      <c r="F2454" s="132"/>
      <c r="G2454" s="132"/>
      <c r="H2454" s="132"/>
      <c r="I2454" s="132"/>
      <c r="J2454" s="132"/>
      <c r="K2454" s="132"/>
      <c r="L2454" s="132"/>
      <c r="M2454" s="132"/>
      <c r="N2454" s="132"/>
    </row>
    <row r="2455" spans="1:14" ht="13.15" customHeight="1" x14ac:dyDescent="0.2">
      <c r="A2455" s="193"/>
      <c r="B2455" s="132"/>
      <c r="C2455" s="132"/>
      <c r="D2455" s="132"/>
      <c r="E2455" s="132"/>
      <c r="F2455" s="132"/>
      <c r="G2455" s="132"/>
      <c r="H2455" s="132"/>
      <c r="I2455" s="132"/>
      <c r="J2455" s="132"/>
      <c r="K2455" s="132"/>
      <c r="L2455" s="132"/>
      <c r="M2455" s="132"/>
      <c r="N2455" s="132"/>
    </row>
    <row r="2456" spans="1:14" ht="13.15" customHeight="1" x14ac:dyDescent="0.2">
      <c r="A2456" s="193"/>
      <c r="B2456" s="132"/>
      <c r="C2456" s="132"/>
      <c r="D2456" s="132"/>
      <c r="E2456" s="132"/>
      <c r="F2456" s="132"/>
      <c r="G2456" s="132"/>
      <c r="H2456" s="132"/>
      <c r="I2456" s="132"/>
      <c r="J2456" s="132"/>
      <c r="K2456" s="132"/>
      <c r="L2456" s="132"/>
      <c r="M2456" s="132"/>
      <c r="N2456" s="132"/>
    </row>
    <row r="2457" spans="1:14" ht="13.15" customHeight="1" x14ac:dyDescent="0.2">
      <c r="A2457" s="193"/>
      <c r="B2457" s="132"/>
      <c r="C2457" s="132"/>
      <c r="D2457" s="132"/>
      <c r="E2457" s="132"/>
      <c r="F2457" s="132"/>
      <c r="G2457" s="132"/>
      <c r="H2457" s="132"/>
      <c r="I2457" s="132"/>
      <c r="J2457" s="132"/>
      <c r="K2457" s="132"/>
      <c r="L2457" s="132"/>
      <c r="M2457" s="132"/>
      <c r="N2457" s="132"/>
    </row>
    <row r="2458" spans="1:14" ht="13.15" customHeight="1" x14ac:dyDescent="0.2">
      <c r="A2458" s="193"/>
      <c r="B2458" s="132"/>
      <c r="C2458" s="132"/>
      <c r="D2458" s="132"/>
      <c r="E2458" s="132"/>
      <c r="F2458" s="132"/>
      <c r="G2458" s="132"/>
      <c r="H2458" s="132"/>
      <c r="I2458" s="132"/>
      <c r="J2458" s="132"/>
      <c r="K2458" s="132"/>
      <c r="L2458" s="132"/>
      <c r="M2458" s="132"/>
      <c r="N2458" s="132"/>
    </row>
    <row r="2459" spans="1:14" ht="13.15" customHeight="1" x14ac:dyDescent="0.2">
      <c r="A2459" s="193"/>
      <c r="B2459" s="132"/>
      <c r="C2459" s="132"/>
      <c r="D2459" s="132"/>
      <c r="E2459" s="132"/>
      <c r="F2459" s="132"/>
      <c r="G2459" s="132"/>
      <c r="H2459" s="132"/>
      <c r="I2459" s="132"/>
      <c r="J2459" s="132"/>
      <c r="K2459" s="132"/>
      <c r="L2459" s="132"/>
      <c r="M2459" s="132"/>
      <c r="N2459" s="132"/>
    </row>
    <row r="2460" spans="1:14" ht="13.15" customHeight="1" x14ac:dyDescent="0.2">
      <c r="A2460" s="193"/>
      <c r="B2460" s="132"/>
      <c r="C2460" s="132"/>
      <c r="D2460" s="132"/>
      <c r="E2460" s="132"/>
      <c r="F2460" s="132"/>
      <c r="G2460" s="132"/>
      <c r="H2460" s="132"/>
      <c r="I2460" s="132"/>
      <c r="J2460" s="132"/>
      <c r="K2460" s="132"/>
      <c r="L2460" s="132"/>
      <c r="M2460" s="132"/>
      <c r="N2460" s="132"/>
    </row>
    <row r="2461" spans="1:14" ht="13.15" customHeight="1" x14ac:dyDescent="0.2">
      <c r="A2461" s="193"/>
      <c r="B2461" s="132"/>
      <c r="C2461" s="132"/>
      <c r="D2461" s="132"/>
      <c r="E2461" s="132"/>
      <c r="F2461" s="132"/>
      <c r="G2461" s="132"/>
      <c r="H2461" s="132"/>
      <c r="I2461" s="132"/>
      <c r="J2461" s="132"/>
      <c r="K2461" s="132"/>
      <c r="L2461" s="132"/>
      <c r="M2461" s="132"/>
      <c r="N2461" s="132"/>
    </row>
    <row r="2462" spans="1:14" ht="13.15" customHeight="1" x14ac:dyDescent="0.2">
      <c r="A2462" s="193"/>
      <c r="B2462" s="132"/>
      <c r="C2462" s="132"/>
      <c r="D2462" s="132"/>
      <c r="E2462" s="132"/>
      <c r="F2462" s="132"/>
      <c r="G2462" s="132"/>
      <c r="H2462" s="132"/>
      <c r="I2462" s="132"/>
      <c r="J2462" s="132"/>
      <c r="K2462" s="132"/>
      <c r="L2462" s="132"/>
      <c r="M2462" s="132"/>
      <c r="N2462" s="132"/>
    </row>
    <row r="2463" spans="1:14" ht="13.15" customHeight="1" x14ac:dyDescent="0.2">
      <c r="A2463" s="193"/>
      <c r="B2463" s="132"/>
      <c r="C2463" s="132"/>
      <c r="D2463" s="132"/>
      <c r="E2463" s="132"/>
      <c r="F2463" s="132"/>
      <c r="G2463" s="132"/>
      <c r="H2463" s="132"/>
      <c r="I2463" s="132"/>
      <c r="J2463" s="132"/>
      <c r="K2463" s="132"/>
      <c r="L2463" s="132"/>
      <c r="M2463" s="132"/>
      <c r="N2463" s="132"/>
    </row>
    <row r="2464" spans="1:14" ht="13.15" customHeight="1" x14ac:dyDescent="0.2">
      <c r="A2464" s="193"/>
      <c r="B2464" s="132"/>
      <c r="C2464" s="132"/>
      <c r="D2464" s="132"/>
      <c r="E2464" s="132"/>
      <c r="F2464" s="132"/>
      <c r="G2464" s="132"/>
      <c r="H2464" s="132"/>
      <c r="I2464" s="132"/>
      <c r="J2464" s="132"/>
      <c r="K2464" s="132"/>
      <c r="L2464" s="132"/>
      <c r="M2464" s="132"/>
      <c r="N2464" s="132"/>
    </row>
    <row r="2465" spans="1:14" ht="13.15" customHeight="1" x14ac:dyDescent="0.2">
      <c r="A2465" s="193"/>
      <c r="B2465" s="132"/>
      <c r="C2465" s="132"/>
      <c r="D2465" s="132"/>
      <c r="E2465" s="132"/>
      <c r="F2465" s="132"/>
      <c r="G2465" s="132"/>
      <c r="H2465" s="132"/>
      <c r="I2465" s="132"/>
      <c r="J2465" s="132"/>
      <c r="K2465" s="132"/>
      <c r="L2465" s="132"/>
      <c r="M2465" s="132"/>
      <c r="N2465" s="132"/>
    </row>
    <row r="2466" spans="1:14" ht="13.15" customHeight="1" x14ac:dyDescent="0.2">
      <c r="A2466" s="193"/>
      <c r="B2466" s="132"/>
      <c r="C2466" s="132"/>
      <c r="D2466" s="132"/>
      <c r="E2466" s="132"/>
      <c r="F2466" s="132"/>
      <c r="G2466" s="132"/>
      <c r="H2466" s="132"/>
      <c r="I2466" s="132"/>
      <c r="J2466" s="132"/>
      <c r="K2466" s="132"/>
      <c r="L2466" s="132"/>
      <c r="M2466" s="132"/>
      <c r="N2466" s="132"/>
    </row>
    <row r="2467" spans="1:14" ht="13.15" customHeight="1" x14ac:dyDescent="0.2">
      <c r="A2467" s="193"/>
      <c r="B2467" s="132"/>
      <c r="C2467" s="132"/>
      <c r="D2467" s="132"/>
      <c r="E2467" s="132"/>
      <c r="F2467" s="132"/>
      <c r="G2467" s="132"/>
      <c r="H2467" s="132"/>
      <c r="I2467" s="132"/>
      <c r="J2467" s="132"/>
      <c r="K2467" s="132"/>
      <c r="L2467" s="132"/>
      <c r="M2467" s="132"/>
      <c r="N2467" s="132"/>
    </row>
    <row r="2468" spans="1:14" ht="13.15" customHeight="1" x14ac:dyDescent="0.2">
      <c r="A2468" s="193"/>
      <c r="B2468" s="132"/>
      <c r="C2468" s="132"/>
      <c r="D2468" s="132"/>
      <c r="E2468" s="132"/>
      <c r="F2468" s="132"/>
      <c r="G2468" s="132"/>
      <c r="H2468" s="132"/>
      <c r="I2468" s="132"/>
      <c r="J2468" s="132"/>
      <c r="K2468" s="132"/>
      <c r="L2468" s="132"/>
      <c r="M2468" s="132"/>
      <c r="N2468" s="132"/>
    </row>
    <row r="2469" spans="1:14" ht="13.15" customHeight="1" x14ac:dyDescent="0.2">
      <c r="A2469" s="193"/>
      <c r="B2469" s="132"/>
      <c r="C2469" s="132"/>
      <c r="D2469" s="132"/>
      <c r="E2469" s="132"/>
      <c r="F2469" s="132"/>
      <c r="G2469" s="132"/>
      <c r="H2469" s="132"/>
      <c r="I2469" s="132"/>
      <c r="J2469" s="132"/>
      <c r="K2469" s="132"/>
      <c r="L2469" s="132"/>
      <c r="M2469" s="132"/>
      <c r="N2469" s="132"/>
    </row>
    <row r="2470" spans="1:14" ht="13.15" customHeight="1" x14ac:dyDescent="0.2">
      <c r="A2470" s="193"/>
      <c r="B2470" s="132"/>
      <c r="C2470" s="132"/>
      <c r="D2470" s="132"/>
      <c r="E2470" s="132"/>
      <c r="F2470" s="132"/>
      <c r="G2470" s="132"/>
      <c r="H2470" s="132"/>
      <c r="I2470" s="132"/>
      <c r="J2470" s="132"/>
      <c r="K2470" s="132"/>
      <c r="L2470" s="132"/>
      <c r="M2470" s="132"/>
      <c r="N2470" s="132"/>
    </row>
    <row r="2471" spans="1:14" ht="13.15" customHeight="1" x14ac:dyDescent="0.2">
      <c r="A2471" s="193"/>
      <c r="B2471" s="132"/>
      <c r="C2471" s="132"/>
      <c r="D2471" s="132"/>
      <c r="E2471" s="132"/>
      <c r="F2471" s="132"/>
      <c r="G2471" s="132"/>
      <c r="H2471" s="132"/>
      <c r="I2471" s="132"/>
      <c r="J2471" s="132"/>
      <c r="K2471" s="132"/>
      <c r="L2471" s="132"/>
      <c r="M2471" s="132"/>
      <c r="N2471" s="132"/>
    </row>
    <row r="2472" spans="1:14" ht="13.15" customHeight="1" x14ac:dyDescent="0.2">
      <c r="A2472" s="193"/>
      <c r="B2472" s="132"/>
      <c r="C2472" s="132"/>
      <c r="D2472" s="132"/>
      <c r="E2472" s="132"/>
      <c r="F2472" s="132"/>
      <c r="G2472" s="132"/>
      <c r="H2472" s="132"/>
      <c r="I2472" s="132"/>
      <c r="J2472" s="132"/>
      <c r="K2472" s="132"/>
      <c r="L2472" s="132"/>
      <c r="M2472" s="132"/>
      <c r="N2472" s="132"/>
    </row>
    <row r="2473" spans="1:14" ht="13.15" customHeight="1" x14ac:dyDescent="0.2">
      <c r="A2473" s="193"/>
      <c r="B2473" s="132"/>
      <c r="C2473" s="132"/>
      <c r="D2473" s="132"/>
      <c r="E2473" s="132"/>
      <c r="F2473" s="132"/>
      <c r="G2473" s="132"/>
      <c r="H2473" s="132"/>
      <c r="I2473" s="132"/>
      <c r="J2473" s="132"/>
      <c r="K2473" s="132"/>
      <c r="L2473" s="132"/>
      <c r="M2473" s="132"/>
      <c r="N2473" s="132"/>
    </row>
    <row r="2474" spans="1:14" ht="13.15" customHeight="1" x14ac:dyDescent="0.2">
      <c r="A2474" s="193"/>
      <c r="B2474" s="132"/>
      <c r="C2474" s="132"/>
      <c r="D2474" s="132"/>
      <c r="E2474" s="132"/>
      <c r="F2474" s="132"/>
      <c r="G2474" s="132"/>
      <c r="H2474" s="132"/>
      <c r="I2474" s="132"/>
      <c r="J2474" s="132"/>
      <c r="K2474" s="132"/>
      <c r="L2474" s="132"/>
      <c r="M2474" s="132"/>
      <c r="N2474" s="132"/>
    </row>
    <row r="2475" spans="1:14" ht="13.15" customHeight="1" x14ac:dyDescent="0.2">
      <c r="A2475" s="193"/>
      <c r="B2475" s="132"/>
      <c r="C2475" s="132"/>
      <c r="D2475" s="132"/>
      <c r="E2475" s="132"/>
      <c r="F2475" s="132"/>
      <c r="G2475" s="132"/>
      <c r="H2475" s="132"/>
      <c r="I2475" s="132"/>
      <c r="J2475" s="132"/>
      <c r="K2475" s="132"/>
      <c r="L2475" s="132"/>
      <c r="M2475" s="132"/>
      <c r="N2475" s="132"/>
    </row>
    <row r="2476" spans="1:14" ht="13.15" customHeight="1" x14ac:dyDescent="0.2">
      <c r="A2476" s="193"/>
      <c r="B2476" s="132"/>
      <c r="C2476" s="132"/>
      <c r="D2476" s="132"/>
      <c r="E2476" s="132"/>
      <c r="F2476" s="132"/>
      <c r="G2476" s="132"/>
      <c r="H2476" s="132"/>
      <c r="I2476" s="132"/>
      <c r="J2476" s="132"/>
      <c r="K2476" s="132"/>
      <c r="L2476" s="132"/>
      <c r="M2476" s="132"/>
      <c r="N2476" s="132"/>
    </row>
    <row r="2477" spans="1:14" ht="13.15" customHeight="1" x14ac:dyDescent="0.2">
      <c r="A2477" s="193"/>
      <c r="B2477" s="132"/>
      <c r="C2477" s="132"/>
      <c r="D2477" s="132"/>
      <c r="E2477" s="132"/>
      <c r="F2477" s="132"/>
      <c r="G2477" s="132"/>
      <c r="H2477" s="132"/>
      <c r="I2477" s="132"/>
      <c r="J2477" s="132"/>
      <c r="K2477" s="132"/>
      <c r="L2477" s="132"/>
      <c r="M2477" s="132"/>
      <c r="N2477" s="132"/>
    </row>
    <row r="2478" spans="1:14" ht="13.15" customHeight="1" x14ac:dyDescent="0.2">
      <c r="A2478" s="193"/>
      <c r="B2478" s="132"/>
      <c r="C2478" s="132"/>
      <c r="D2478" s="132"/>
      <c r="E2478" s="132"/>
      <c r="F2478" s="132"/>
      <c r="G2478" s="132"/>
      <c r="H2478" s="132"/>
      <c r="I2478" s="132"/>
      <c r="J2478" s="132"/>
      <c r="K2478" s="132"/>
      <c r="L2478" s="132"/>
      <c r="M2478" s="132"/>
      <c r="N2478" s="132"/>
    </row>
    <row r="2479" spans="1:14" ht="13.15" customHeight="1" x14ac:dyDescent="0.2">
      <c r="A2479" s="193"/>
      <c r="B2479" s="132"/>
      <c r="C2479" s="132"/>
      <c r="D2479" s="132"/>
      <c r="E2479" s="132"/>
      <c r="F2479" s="132"/>
      <c r="G2479" s="132"/>
      <c r="H2479" s="132"/>
      <c r="I2479" s="132"/>
      <c r="J2479" s="132"/>
      <c r="K2479" s="132"/>
      <c r="L2479" s="132"/>
      <c r="M2479" s="132"/>
      <c r="N2479" s="132"/>
    </row>
    <row r="2480" spans="1:14" ht="13.15" customHeight="1" x14ac:dyDescent="0.2">
      <c r="A2480" s="193"/>
      <c r="B2480" s="132"/>
      <c r="C2480" s="132"/>
      <c r="D2480" s="132"/>
      <c r="E2480" s="132"/>
      <c r="F2480" s="132"/>
      <c r="G2480" s="132"/>
      <c r="H2480" s="132"/>
      <c r="I2480" s="132"/>
      <c r="J2480" s="132"/>
      <c r="K2480" s="132"/>
      <c r="L2480" s="132"/>
      <c r="M2480" s="132"/>
      <c r="N2480" s="132"/>
    </row>
    <row r="2481" spans="1:14" ht="13.15" customHeight="1" x14ac:dyDescent="0.2">
      <c r="A2481" s="193"/>
      <c r="B2481" s="132"/>
      <c r="C2481" s="132"/>
      <c r="D2481" s="132"/>
      <c r="E2481" s="132"/>
      <c r="F2481" s="132"/>
      <c r="G2481" s="132"/>
      <c r="H2481" s="132"/>
      <c r="I2481" s="132"/>
      <c r="J2481" s="132"/>
      <c r="K2481" s="132"/>
      <c r="L2481" s="132"/>
      <c r="M2481" s="132"/>
      <c r="N2481" s="132"/>
    </row>
    <row r="2482" spans="1:14" ht="13.15" customHeight="1" x14ac:dyDescent="0.2">
      <c r="A2482" s="193"/>
      <c r="B2482" s="132"/>
      <c r="C2482" s="132"/>
      <c r="D2482" s="132"/>
      <c r="E2482" s="132"/>
      <c r="F2482" s="132"/>
      <c r="G2482" s="132"/>
      <c r="H2482" s="132"/>
      <c r="I2482" s="132"/>
      <c r="J2482" s="132"/>
      <c r="K2482" s="132"/>
      <c r="L2482" s="132"/>
      <c r="M2482" s="132"/>
      <c r="N2482" s="132"/>
    </row>
    <row r="2483" spans="1:14" ht="13.15" customHeight="1" x14ac:dyDescent="0.2">
      <c r="A2483" s="193"/>
      <c r="B2483" s="132"/>
      <c r="C2483" s="132"/>
      <c r="D2483" s="132"/>
      <c r="E2483" s="132"/>
      <c r="F2483" s="132"/>
      <c r="G2483" s="132"/>
      <c r="H2483" s="132"/>
      <c r="I2483" s="132"/>
      <c r="J2483" s="132"/>
      <c r="K2483" s="132"/>
      <c r="L2483" s="132"/>
      <c r="M2483" s="132"/>
      <c r="N2483" s="132"/>
    </row>
    <row r="2484" spans="1:14" ht="13.15" customHeight="1" x14ac:dyDescent="0.2">
      <c r="A2484" s="193"/>
      <c r="B2484" s="132"/>
      <c r="C2484" s="132"/>
      <c r="D2484" s="132"/>
      <c r="E2484" s="132"/>
      <c r="F2484" s="132"/>
      <c r="G2484" s="132"/>
      <c r="H2484" s="132"/>
      <c r="I2484" s="132"/>
      <c r="J2484" s="132"/>
      <c r="K2484" s="132"/>
      <c r="L2484" s="132"/>
      <c r="M2484" s="132"/>
      <c r="N2484" s="132"/>
    </row>
    <row r="2485" spans="1:14" ht="13.15" customHeight="1" x14ac:dyDescent="0.2">
      <c r="A2485" s="193"/>
      <c r="B2485" s="132"/>
      <c r="C2485" s="132"/>
      <c r="D2485" s="132"/>
      <c r="E2485" s="132"/>
      <c r="F2485" s="132"/>
      <c r="G2485" s="132"/>
      <c r="H2485" s="132"/>
      <c r="I2485" s="132"/>
      <c r="J2485" s="132"/>
      <c r="K2485" s="132"/>
      <c r="L2485" s="132"/>
      <c r="M2485" s="132"/>
      <c r="N2485" s="132"/>
    </row>
    <row r="2486" spans="1:14" ht="13.15" customHeight="1" x14ac:dyDescent="0.2">
      <c r="A2486" s="193"/>
      <c r="B2486" s="132"/>
      <c r="C2486" s="132"/>
      <c r="D2486" s="132"/>
      <c r="E2486" s="132"/>
      <c r="F2486" s="132"/>
      <c r="G2486" s="132"/>
      <c r="H2486" s="132"/>
      <c r="I2486" s="132"/>
      <c r="J2486" s="132"/>
      <c r="K2486" s="132"/>
      <c r="L2486" s="132"/>
      <c r="M2486" s="132"/>
      <c r="N2486" s="132"/>
    </row>
    <row r="2487" spans="1:14" ht="13.15" customHeight="1" x14ac:dyDescent="0.2">
      <c r="A2487" s="193"/>
      <c r="B2487" s="132"/>
      <c r="C2487" s="132"/>
      <c r="D2487" s="132"/>
      <c r="E2487" s="132"/>
      <c r="F2487" s="132"/>
      <c r="G2487" s="132"/>
      <c r="H2487" s="132"/>
      <c r="I2487" s="132"/>
      <c r="J2487" s="132"/>
      <c r="K2487" s="132"/>
      <c r="L2487" s="132"/>
      <c r="M2487" s="132"/>
      <c r="N2487" s="132"/>
    </row>
    <row r="2488" spans="1:14" ht="13.15" customHeight="1" x14ac:dyDescent="0.2">
      <c r="A2488" s="193"/>
      <c r="B2488" s="132"/>
      <c r="C2488" s="132"/>
      <c r="D2488" s="132"/>
      <c r="E2488" s="132"/>
      <c r="F2488" s="132"/>
      <c r="G2488" s="132"/>
      <c r="H2488" s="132"/>
      <c r="I2488" s="132"/>
      <c r="J2488" s="132"/>
      <c r="K2488" s="132"/>
      <c r="L2488" s="132"/>
      <c r="M2488" s="132"/>
      <c r="N2488" s="132"/>
    </row>
    <row r="2489" spans="1:14" ht="13.15" customHeight="1" x14ac:dyDescent="0.2">
      <c r="A2489" s="193"/>
      <c r="B2489" s="132"/>
      <c r="C2489" s="132"/>
      <c r="D2489" s="132"/>
      <c r="E2489" s="132"/>
      <c r="F2489" s="132"/>
      <c r="G2489" s="132"/>
      <c r="H2489" s="132"/>
      <c r="I2489" s="132"/>
      <c r="J2489" s="132"/>
      <c r="K2489" s="132"/>
      <c r="L2489" s="132"/>
      <c r="M2489" s="132"/>
      <c r="N2489" s="132"/>
    </row>
    <row r="2490" spans="1:14" ht="13.15" customHeight="1" x14ac:dyDescent="0.2">
      <c r="A2490" s="193"/>
      <c r="B2490" s="132"/>
      <c r="C2490" s="132"/>
      <c r="D2490" s="132"/>
      <c r="E2490" s="132"/>
      <c r="F2490" s="132"/>
      <c r="G2490" s="132"/>
      <c r="H2490" s="132"/>
      <c r="I2490" s="132"/>
      <c r="J2490" s="132"/>
      <c r="K2490" s="132"/>
      <c r="L2490" s="132"/>
      <c r="M2490" s="132"/>
      <c r="N2490" s="132"/>
    </row>
    <row r="2491" spans="1:14" ht="13.15" customHeight="1" x14ac:dyDescent="0.2">
      <c r="A2491" s="193"/>
      <c r="B2491" s="132"/>
      <c r="C2491" s="132"/>
      <c r="D2491" s="132"/>
      <c r="E2491" s="132"/>
      <c r="F2491" s="132"/>
      <c r="G2491" s="132"/>
      <c r="H2491" s="132"/>
      <c r="I2491" s="132"/>
      <c r="J2491" s="132"/>
      <c r="K2491" s="132"/>
      <c r="L2491" s="132"/>
      <c r="M2491" s="132"/>
      <c r="N2491" s="132"/>
    </row>
    <row r="2492" spans="1:14" ht="13.15" customHeight="1" x14ac:dyDescent="0.2">
      <c r="A2492" s="193"/>
      <c r="B2492" s="132"/>
      <c r="C2492" s="132"/>
      <c r="D2492" s="132"/>
      <c r="E2492" s="132"/>
      <c r="F2492" s="132"/>
      <c r="G2492" s="132"/>
      <c r="H2492" s="132"/>
      <c r="I2492" s="132"/>
      <c r="J2492" s="132"/>
      <c r="K2492" s="132"/>
      <c r="L2492" s="132"/>
      <c r="M2492" s="132"/>
      <c r="N2492" s="132"/>
    </row>
    <row r="2493" spans="1:14" ht="13.15" customHeight="1" x14ac:dyDescent="0.2">
      <c r="A2493" s="193"/>
      <c r="B2493" s="132"/>
      <c r="C2493" s="132"/>
      <c r="D2493" s="132"/>
      <c r="E2493" s="132"/>
      <c r="F2493" s="132"/>
      <c r="G2493" s="132"/>
      <c r="H2493" s="132"/>
      <c r="I2493" s="132"/>
      <c r="J2493" s="132"/>
      <c r="K2493" s="132"/>
      <c r="L2493" s="132"/>
      <c r="M2493" s="132"/>
      <c r="N2493" s="132"/>
    </row>
    <row r="2494" spans="1:14" ht="13.15" customHeight="1" x14ac:dyDescent="0.2">
      <c r="A2494" s="193"/>
      <c r="B2494" s="132"/>
      <c r="C2494" s="132"/>
      <c r="D2494" s="132"/>
      <c r="E2494" s="132"/>
      <c r="F2494" s="132"/>
      <c r="G2494" s="132"/>
      <c r="H2494" s="132"/>
      <c r="I2494" s="132"/>
      <c r="J2494" s="132"/>
      <c r="K2494" s="132"/>
      <c r="L2494" s="132"/>
      <c r="M2494" s="132"/>
      <c r="N2494" s="132"/>
    </row>
    <row r="2495" spans="1:14" ht="13.15" customHeight="1" x14ac:dyDescent="0.2">
      <c r="A2495" s="193"/>
      <c r="B2495" s="132"/>
      <c r="C2495" s="132"/>
      <c r="D2495" s="132"/>
      <c r="E2495" s="132"/>
      <c r="F2495" s="132"/>
      <c r="G2495" s="132"/>
      <c r="H2495" s="132"/>
      <c r="I2495" s="132"/>
      <c r="J2495" s="132"/>
      <c r="K2495" s="132"/>
      <c r="L2495" s="132"/>
      <c r="M2495" s="132"/>
      <c r="N2495" s="132"/>
    </row>
    <row r="2496" spans="1:14" ht="13.15" customHeight="1" x14ac:dyDescent="0.2">
      <c r="A2496" s="193"/>
      <c r="B2496" s="132"/>
      <c r="C2496" s="132"/>
      <c r="D2496" s="132"/>
      <c r="E2496" s="132"/>
      <c r="F2496" s="132"/>
      <c r="G2496" s="132"/>
      <c r="H2496" s="132"/>
      <c r="I2496" s="132"/>
      <c r="J2496" s="132"/>
      <c r="K2496" s="132"/>
      <c r="L2496" s="132"/>
      <c r="M2496" s="132"/>
      <c r="N2496" s="132"/>
    </row>
    <row r="2497" spans="1:14" ht="13.15" customHeight="1" x14ac:dyDescent="0.2">
      <c r="A2497" s="193"/>
      <c r="B2497" s="132"/>
      <c r="C2497" s="132"/>
      <c r="D2497" s="132"/>
      <c r="E2497" s="132"/>
      <c r="F2497" s="132"/>
      <c r="G2497" s="132"/>
      <c r="H2497" s="132"/>
      <c r="I2497" s="132"/>
      <c r="J2497" s="132"/>
      <c r="K2497" s="132"/>
      <c r="L2497" s="132"/>
      <c r="M2497" s="132"/>
      <c r="N2497" s="132"/>
    </row>
    <row r="2498" spans="1:14" ht="13.15" customHeight="1" x14ac:dyDescent="0.2">
      <c r="A2498" s="193"/>
      <c r="B2498" s="132"/>
      <c r="C2498" s="132"/>
      <c r="D2498" s="132"/>
      <c r="E2498" s="132"/>
      <c r="F2498" s="132"/>
      <c r="G2498" s="132"/>
      <c r="H2498" s="132"/>
      <c r="I2498" s="132"/>
      <c r="J2498" s="132"/>
      <c r="K2498" s="132"/>
      <c r="L2498" s="132"/>
      <c r="M2498" s="132"/>
      <c r="N2498" s="132"/>
    </row>
    <row r="2499" spans="1:14" ht="13.15" customHeight="1" x14ac:dyDescent="0.2">
      <c r="A2499" s="193"/>
      <c r="B2499" s="132"/>
      <c r="C2499" s="132"/>
      <c r="D2499" s="132"/>
      <c r="E2499" s="132"/>
      <c r="F2499" s="132"/>
      <c r="G2499" s="132"/>
      <c r="H2499" s="132"/>
      <c r="I2499" s="132"/>
      <c r="J2499" s="132"/>
      <c r="K2499" s="132"/>
      <c r="L2499" s="132"/>
      <c r="M2499" s="132"/>
      <c r="N2499" s="132"/>
    </row>
    <row r="2500" spans="1:14" ht="13.15" customHeight="1" x14ac:dyDescent="0.2">
      <c r="A2500" s="193"/>
      <c r="B2500" s="132"/>
      <c r="C2500" s="132"/>
      <c r="D2500" s="132"/>
      <c r="E2500" s="132"/>
      <c r="F2500" s="132"/>
      <c r="G2500" s="132"/>
      <c r="H2500" s="132"/>
      <c r="I2500" s="132"/>
      <c r="J2500" s="132"/>
      <c r="K2500" s="132"/>
      <c r="L2500" s="132"/>
      <c r="M2500" s="132"/>
      <c r="N2500" s="132"/>
    </row>
    <row r="2501" spans="1:14" ht="13.15" customHeight="1" x14ac:dyDescent="0.2">
      <c r="A2501" s="193"/>
      <c r="B2501" s="132"/>
      <c r="C2501" s="132"/>
      <c r="D2501" s="132"/>
      <c r="E2501" s="132"/>
      <c r="F2501" s="132"/>
      <c r="G2501" s="132"/>
      <c r="H2501" s="132"/>
      <c r="I2501" s="132"/>
      <c r="J2501" s="132"/>
      <c r="K2501" s="132"/>
      <c r="L2501" s="132"/>
      <c r="M2501" s="132"/>
      <c r="N2501" s="132"/>
    </row>
    <row r="2502" spans="1:14" ht="13.15" customHeight="1" x14ac:dyDescent="0.2">
      <c r="A2502" s="193"/>
      <c r="B2502" s="132"/>
      <c r="C2502" s="132"/>
      <c r="D2502" s="132"/>
      <c r="E2502" s="132"/>
      <c r="F2502" s="132"/>
      <c r="G2502" s="132"/>
      <c r="H2502" s="132"/>
      <c r="I2502" s="132"/>
      <c r="J2502" s="132"/>
      <c r="K2502" s="132"/>
      <c r="L2502" s="132"/>
      <c r="M2502" s="132"/>
      <c r="N2502" s="132"/>
    </row>
    <row r="2503" spans="1:14" ht="13.15" customHeight="1" x14ac:dyDescent="0.2">
      <c r="A2503" s="193"/>
      <c r="B2503" s="132"/>
      <c r="C2503" s="132"/>
      <c r="D2503" s="132"/>
      <c r="E2503" s="132"/>
      <c r="F2503" s="132"/>
      <c r="G2503" s="132"/>
      <c r="H2503" s="132"/>
      <c r="I2503" s="132"/>
      <c r="J2503" s="132"/>
      <c r="K2503" s="132"/>
      <c r="L2503" s="132"/>
      <c r="M2503" s="132"/>
      <c r="N2503" s="132"/>
    </row>
    <row r="2504" spans="1:14" ht="13.15" customHeight="1" x14ac:dyDescent="0.2">
      <c r="A2504" s="193"/>
      <c r="B2504" s="132"/>
      <c r="C2504" s="132"/>
      <c r="D2504" s="132"/>
      <c r="E2504" s="132"/>
      <c r="F2504" s="132"/>
      <c r="G2504" s="132"/>
      <c r="H2504" s="132"/>
      <c r="I2504" s="132"/>
      <c r="J2504" s="132"/>
      <c r="K2504" s="132"/>
      <c r="L2504" s="132"/>
      <c r="M2504" s="132"/>
      <c r="N2504" s="132"/>
    </row>
    <row r="2505" spans="1:14" ht="13.15" customHeight="1" x14ac:dyDescent="0.2">
      <c r="A2505" s="193"/>
      <c r="B2505" s="132"/>
      <c r="C2505" s="132"/>
      <c r="D2505" s="132"/>
      <c r="E2505" s="132"/>
      <c r="F2505" s="132"/>
      <c r="G2505" s="132"/>
      <c r="H2505" s="132"/>
      <c r="I2505" s="132"/>
      <c r="J2505" s="132"/>
      <c r="K2505" s="132"/>
      <c r="L2505" s="132"/>
      <c r="M2505" s="132"/>
      <c r="N2505" s="132"/>
    </row>
    <row r="2506" spans="1:14" ht="13.15" customHeight="1" x14ac:dyDescent="0.2">
      <c r="A2506" s="193"/>
      <c r="B2506" s="132"/>
      <c r="C2506" s="132"/>
      <c r="D2506" s="132"/>
      <c r="E2506" s="132"/>
      <c r="F2506" s="132"/>
      <c r="G2506" s="132"/>
      <c r="H2506" s="132"/>
      <c r="I2506" s="132"/>
      <c r="J2506" s="132"/>
      <c r="K2506" s="132"/>
      <c r="L2506" s="132"/>
      <c r="M2506" s="132"/>
      <c r="N2506" s="132"/>
    </row>
    <row r="2507" spans="1:14" ht="13.15" customHeight="1" x14ac:dyDescent="0.2">
      <c r="A2507" s="193"/>
      <c r="B2507" s="132"/>
      <c r="C2507" s="132"/>
      <c r="D2507" s="132"/>
      <c r="E2507" s="132"/>
      <c r="F2507" s="132"/>
      <c r="G2507" s="132"/>
      <c r="H2507" s="132"/>
      <c r="I2507" s="132"/>
      <c r="J2507" s="132"/>
      <c r="K2507" s="132"/>
      <c r="L2507" s="132"/>
      <c r="M2507" s="132"/>
      <c r="N2507" s="132"/>
    </row>
    <row r="2508" spans="1:14" ht="13.15" customHeight="1" x14ac:dyDescent="0.2">
      <c r="A2508" s="193"/>
      <c r="B2508" s="132"/>
      <c r="C2508" s="132"/>
      <c r="D2508" s="132"/>
      <c r="E2508" s="132"/>
      <c r="F2508" s="132"/>
      <c r="G2508" s="132"/>
      <c r="H2508" s="132"/>
      <c r="I2508" s="132"/>
      <c r="J2508" s="132"/>
      <c r="K2508" s="132"/>
      <c r="L2508" s="132"/>
      <c r="M2508" s="132"/>
      <c r="N2508" s="132"/>
    </row>
    <row r="2509" spans="1:14" ht="13.15" customHeight="1" x14ac:dyDescent="0.2">
      <c r="A2509" s="193"/>
      <c r="B2509" s="132"/>
      <c r="C2509" s="132"/>
      <c r="D2509" s="132"/>
      <c r="E2509" s="132"/>
      <c r="F2509" s="132"/>
      <c r="G2509" s="132"/>
      <c r="H2509" s="132"/>
      <c r="I2509" s="132"/>
      <c r="J2509" s="132"/>
      <c r="K2509" s="132"/>
      <c r="L2509" s="132"/>
      <c r="M2509" s="132"/>
      <c r="N2509" s="132"/>
    </row>
    <row r="2510" spans="1:14" ht="13.15" customHeight="1" x14ac:dyDescent="0.2">
      <c r="A2510" s="193"/>
      <c r="B2510" s="132"/>
      <c r="C2510" s="132"/>
      <c r="D2510" s="132"/>
      <c r="E2510" s="132"/>
      <c r="F2510" s="132"/>
      <c r="G2510" s="132"/>
      <c r="H2510" s="132"/>
      <c r="I2510" s="132"/>
      <c r="J2510" s="132"/>
      <c r="K2510" s="132"/>
      <c r="L2510" s="132"/>
      <c r="M2510" s="132"/>
      <c r="N2510" s="132"/>
    </row>
    <row r="2511" spans="1:14" ht="13.15" customHeight="1" x14ac:dyDescent="0.2">
      <c r="A2511" s="193"/>
      <c r="B2511" s="132"/>
      <c r="C2511" s="132"/>
      <c r="D2511" s="132"/>
      <c r="E2511" s="132"/>
      <c r="F2511" s="132"/>
      <c r="G2511" s="132"/>
      <c r="H2511" s="132"/>
      <c r="I2511" s="132"/>
      <c r="J2511" s="132"/>
      <c r="K2511" s="132"/>
      <c r="L2511" s="132"/>
      <c r="M2511" s="132"/>
      <c r="N2511" s="132"/>
    </row>
    <row r="2512" spans="1:14" ht="13.15" customHeight="1" x14ac:dyDescent="0.2">
      <c r="A2512" s="193"/>
      <c r="B2512" s="132"/>
      <c r="C2512" s="132"/>
      <c r="D2512" s="132"/>
      <c r="E2512" s="132"/>
      <c r="F2512" s="132"/>
      <c r="G2512" s="132"/>
      <c r="H2512" s="132"/>
      <c r="I2512" s="132"/>
      <c r="J2512" s="132"/>
      <c r="K2512" s="132"/>
      <c r="L2512" s="132"/>
      <c r="M2512" s="132"/>
      <c r="N2512" s="132"/>
    </row>
    <row r="2513" spans="1:14" ht="13.15" customHeight="1" x14ac:dyDescent="0.2">
      <c r="A2513" s="193"/>
      <c r="B2513" s="132"/>
      <c r="C2513" s="132"/>
      <c r="D2513" s="132"/>
      <c r="E2513" s="132"/>
      <c r="F2513" s="132"/>
      <c r="G2513" s="132"/>
      <c r="H2513" s="132"/>
      <c r="I2513" s="132"/>
      <c r="J2513" s="132"/>
      <c r="K2513" s="132"/>
      <c r="L2513" s="132"/>
      <c r="M2513" s="132"/>
      <c r="N2513" s="132"/>
    </row>
    <row r="2514" spans="1:14" ht="13.15" customHeight="1" x14ac:dyDescent="0.2">
      <c r="A2514" s="193"/>
      <c r="B2514" s="132"/>
      <c r="C2514" s="132"/>
      <c r="D2514" s="132"/>
      <c r="E2514" s="132"/>
      <c r="F2514" s="132"/>
      <c r="G2514" s="132"/>
      <c r="H2514" s="132"/>
      <c r="I2514" s="132"/>
      <c r="J2514" s="132"/>
      <c r="K2514" s="132"/>
      <c r="L2514" s="132"/>
      <c r="M2514" s="132"/>
      <c r="N2514" s="132"/>
    </row>
    <row r="2515" spans="1:14" ht="13.15" customHeight="1" x14ac:dyDescent="0.2">
      <c r="A2515" s="193"/>
      <c r="B2515" s="132"/>
      <c r="C2515" s="132"/>
      <c r="D2515" s="132"/>
      <c r="E2515" s="132"/>
      <c r="F2515" s="132"/>
      <c r="G2515" s="132"/>
      <c r="H2515" s="132"/>
      <c r="I2515" s="132"/>
      <c r="J2515" s="132"/>
      <c r="K2515" s="132"/>
      <c r="L2515" s="132"/>
      <c r="M2515" s="132"/>
      <c r="N2515" s="132"/>
    </row>
    <row r="2516" spans="1:14" ht="13.15" customHeight="1" x14ac:dyDescent="0.2">
      <c r="A2516" s="193"/>
      <c r="B2516" s="132"/>
      <c r="C2516" s="132"/>
      <c r="D2516" s="132"/>
      <c r="E2516" s="132"/>
      <c r="F2516" s="132"/>
      <c r="G2516" s="132"/>
      <c r="H2516" s="132"/>
      <c r="I2516" s="132"/>
      <c r="J2516" s="132"/>
      <c r="K2516" s="132"/>
      <c r="L2516" s="132"/>
      <c r="M2516" s="132"/>
      <c r="N2516" s="132"/>
    </row>
    <row r="2517" spans="1:14" ht="13.15" customHeight="1" x14ac:dyDescent="0.2">
      <c r="A2517" s="193"/>
      <c r="B2517" s="132"/>
      <c r="C2517" s="132"/>
      <c r="D2517" s="132"/>
      <c r="E2517" s="132"/>
      <c r="F2517" s="132"/>
      <c r="G2517" s="132"/>
      <c r="H2517" s="132"/>
      <c r="I2517" s="132"/>
      <c r="J2517" s="132"/>
      <c r="K2517" s="132"/>
      <c r="L2517" s="132"/>
      <c r="M2517" s="132"/>
      <c r="N2517" s="132"/>
    </row>
    <row r="2518" spans="1:14" ht="13.15" customHeight="1" x14ac:dyDescent="0.2">
      <c r="A2518" s="193"/>
      <c r="B2518" s="132"/>
      <c r="C2518" s="132"/>
      <c r="D2518" s="132"/>
      <c r="E2518" s="132"/>
      <c r="F2518" s="132"/>
      <c r="G2518" s="132"/>
      <c r="H2518" s="132"/>
      <c r="I2518" s="132"/>
      <c r="J2518" s="132"/>
      <c r="K2518" s="132"/>
      <c r="L2518" s="132"/>
      <c r="M2518" s="132"/>
      <c r="N2518" s="132"/>
    </row>
    <row r="2519" spans="1:14" ht="13.15" customHeight="1" x14ac:dyDescent="0.2">
      <c r="A2519" s="193"/>
      <c r="B2519" s="132"/>
      <c r="C2519" s="132"/>
      <c r="D2519" s="132"/>
      <c r="E2519" s="132"/>
      <c r="F2519" s="132"/>
      <c r="G2519" s="132"/>
      <c r="H2519" s="132"/>
      <c r="I2519" s="132"/>
      <c r="J2519" s="132"/>
      <c r="K2519" s="132"/>
      <c r="L2519" s="132"/>
      <c r="M2519" s="132"/>
      <c r="N2519" s="132"/>
    </row>
    <row r="2520" spans="1:14" ht="13.15" customHeight="1" x14ac:dyDescent="0.2">
      <c r="A2520" s="193"/>
      <c r="B2520" s="132"/>
      <c r="C2520" s="132"/>
      <c r="D2520" s="132"/>
      <c r="E2520" s="132"/>
      <c r="F2520" s="132"/>
      <c r="G2520" s="132"/>
      <c r="H2520" s="132"/>
      <c r="I2520" s="132"/>
      <c r="J2520" s="132"/>
      <c r="K2520" s="132"/>
      <c r="L2520" s="132"/>
      <c r="M2520" s="132"/>
      <c r="N2520" s="132"/>
    </row>
    <row r="2521" spans="1:14" ht="13.15" customHeight="1" x14ac:dyDescent="0.2">
      <c r="A2521" s="193"/>
      <c r="B2521" s="132"/>
      <c r="C2521" s="132"/>
      <c r="D2521" s="132"/>
      <c r="E2521" s="132"/>
      <c r="F2521" s="132"/>
      <c r="G2521" s="132"/>
      <c r="H2521" s="132"/>
      <c r="I2521" s="132"/>
      <c r="J2521" s="132"/>
      <c r="K2521" s="132"/>
      <c r="L2521" s="132"/>
      <c r="M2521" s="132"/>
      <c r="N2521" s="132"/>
    </row>
    <row r="2522" spans="1:14" ht="13.15" customHeight="1" x14ac:dyDescent="0.2">
      <c r="A2522" s="193"/>
      <c r="B2522" s="132"/>
      <c r="C2522" s="132"/>
      <c r="D2522" s="132"/>
      <c r="E2522" s="132"/>
      <c r="F2522" s="132"/>
      <c r="G2522" s="132"/>
      <c r="H2522" s="132"/>
      <c r="I2522" s="132"/>
      <c r="J2522" s="132"/>
      <c r="K2522" s="132"/>
      <c r="L2522" s="132"/>
      <c r="M2522" s="132"/>
      <c r="N2522" s="132"/>
    </row>
    <row r="2523" spans="1:14" ht="13.15" customHeight="1" x14ac:dyDescent="0.2">
      <c r="A2523" s="193"/>
      <c r="B2523" s="132"/>
      <c r="C2523" s="132"/>
      <c r="D2523" s="132"/>
      <c r="E2523" s="132"/>
      <c r="F2523" s="132"/>
      <c r="G2523" s="132"/>
      <c r="H2523" s="132"/>
      <c r="I2523" s="132"/>
      <c r="J2523" s="132"/>
      <c r="K2523" s="132"/>
      <c r="L2523" s="132"/>
      <c r="M2523" s="132"/>
      <c r="N2523" s="132"/>
    </row>
    <row r="2524" spans="1:14" ht="13.15" customHeight="1" x14ac:dyDescent="0.2">
      <c r="A2524" s="193"/>
      <c r="B2524" s="132"/>
      <c r="C2524" s="132"/>
      <c r="D2524" s="132"/>
      <c r="E2524" s="132"/>
      <c r="F2524" s="132"/>
      <c r="G2524" s="132"/>
      <c r="H2524" s="132"/>
      <c r="I2524" s="132"/>
      <c r="J2524" s="132"/>
      <c r="K2524" s="132"/>
      <c r="L2524" s="132"/>
      <c r="M2524" s="132"/>
      <c r="N2524" s="132"/>
    </row>
    <row r="2525" spans="1:14" ht="13.15" customHeight="1" x14ac:dyDescent="0.2">
      <c r="A2525" s="193"/>
      <c r="B2525" s="132"/>
      <c r="C2525" s="132"/>
      <c r="D2525" s="132"/>
      <c r="E2525" s="132"/>
      <c r="F2525" s="132"/>
      <c r="G2525" s="132"/>
      <c r="H2525" s="132"/>
      <c r="I2525" s="132"/>
      <c r="J2525" s="132"/>
      <c r="K2525" s="132"/>
      <c r="L2525" s="132"/>
      <c r="M2525" s="132"/>
      <c r="N2525" s="132"/>
    </row>
    <row r="2526" spans="1:14" ht="13.15" customHeight="1" x14ac:dyDescent="0.2">
      <c r="A2526" s="193"/>
      <c r="B2526" s="132"/>
      <c r="C2526" s="132"/>
      <c r="D2526" s="132"/>
      <c r="E2526" s="132"/>
      <c r="F2526" s="132"/>
      <c r="G2526" s="132"/>
      <c r="H2526" s="132"/>
      <c r="I2526" s="132"/>
      <c r="J2526" s="132"/>
      <c r="K2526" s="132"/>
      <c r="L2526" s="132"/>
      <c r="M2526" s="132"/>
      <c r="N2526" s="132"/>
    </row>
    <row r="2527" spans="1:14" ht="13.15" customHeight="1" x14ac:dyDescent="0.2">
      <c r="A2527" s="193"/>
      <c r="B2527" s="132"/>
      <c r="C2527" s="132"/>
      <c r="D2527" s="132"/>
      <c r="E2527" s="132"/>
      <c r="F2527" s="132"/>
      <c r="G2527" s="132"/>
      <c r="H2527" s="132"/>
      <c r="I2527" s="132"/>
      <c r="J2527" s="132"/>
      <c r="K2527" s="132"/>
      <c r="L2527" s="132"/>
      <c r="M2527" s="132"/>
      <c r="N2527" s="132"/>
    </row>
    <row r="2528" spans="1:14" ht="13.15" customHeight="1" x14ac:dyDescent="0.2">
      <c r="A2528" s="193"/>
      <c r="B2528" s="132"/>
      <c r="C2528" s="132"/>
      <c r="D2528" s="132"/>
      <c r="E2528" s="132"/>
      <c r="F2528" s="132"/>
      <c r="G2528" s="132"/>
      <c r="H2528" s="132"/>
      <c r="I2528" s="132"/>
      <c r="J2528" s="132"/>
      <c r="K2528" s="132"/>
      <c r="L2528" s="132"/>
      <c r="M2528" s="132"/>
      <c r="N2528" s="132"/>
    </row>
    <row r="2529" spans="1:14" ht="13.15" customHeight="1" x14ac:dyDescent="0.2">
      <c r="A2529" s="193"/>
      <c r="B2529" s="132"/>
      <c r="C2529" s="132"/>
      <c r="D2529" s="132"/>
      <c r="E2529" s="132"/>
      <c r="F2529" s="132"/>
      <c r="G2529" s="132"/>
      <c r="H2529" s="132"/>
      <c r="I2529" s="132"/>
      <c r="J2529" s="132"/>
      <c r="K2529" s="132"/>
      <c r="L2529" s="132"/>
      <c r="M2529" s="132"/>
      <c r="N2529" s="132"/>
    </row>
    <row r="2530" spans="1:14" ht="13.15" customHeight="1" x14ac:dyDescent="0.2">
      <c r="A2530" s="193"/>
      <c r="B2530" s="132"/>
      <c r="C2530" s="132"/>
      <c r="D2530" s="132"/>
      <c r="E2530" s="132"/>
      <c r="F2530" s="132"/>
      <c r="G2530" s="132"/>
      <c r="H2530" s="132"/>
      <c r="I2530" s="132"/>
      <c r="J2530" s="132"/>
      <c r="K2530" s="132"/>
      <c r="L2530" s="132"/>
      <c r="M2530" s="132"/>
      <c r="N2530" s="132"/>
    </row>
    <row r="2531" spans="1:14" ht="13.15" customHeight="1" x14ac:dyDescent="0.2">
      <c r="A2531" s="193"/>
      <c r="B2531" s="132"/>
      <c r="C2531" s="132"/>
      <c r="D2531" s="132"/>
      <c r="E2531" s="132"/>
      <c r="F2531" s="132"/>
      <c r="G2531" s="132"/>
      <c r="H2531" s="132"/>
      <c r="I2531" s="132"/>
      <c r="J2531" s="132"/>
      <c r="K2531" s="132"/>
      <c r="L2531" s="132"/>
      <c r="M2531" s="132"/>
      <c r="N2531" s="132"/>
    </row>
    <row r="2532" spans="1:14" ht="13.15" customHeight="1" x14ac:dyDescent="0.2">
      <c r="A2532" s="193"/>
      <c r="B2532" s="132"/>
      <c r="C2532" s="132"/>
      <c r="D2532" s="132"/>
      <c r="E2532" s="132"/>
      <c r="F2532" s="132"/>
      <c r="G2532" s="132"/>
      <c r="H2532" s="132"/>
      <c r="I2532" s="132"/>
      <c r="J2532" s="132"/>
      <c r="K2532" s="132"/>
      <c r="L2532" s="132"/>
      <c r="M2532" s="132"/>
      <c r="N2532" s="132"/>
    </row>
    <row r="2533" spans="1:14" ht="13.15" customHeight="1" x14ac:dyDescent="0.2">
      <c r="A2533" s="193"/>
      <c r="B2533" s="132"/>
      <c r="C2533" s="132"/>
      <c r="D2533" s="132"/>
      <c r="E2533" s="132"/>
      <c r="F2533" s="132"/>
      <c r="G2533" s="132"/>
      <c r="H2533" s="132"/>
      <c r="I2533" s="132"/>
      <c r="J2533" s="132"/>
      <c r="K2533" s="132"/>
      <c r="L2533" s="132"/>
      <c r="M2533" s="132"/>
      <c r="N2533" s="132"/>
    </row>
    <row r="2534" spans="1:14" ht="13.15" customHeight="1" x14ac:dyDescent="0.2">
      <c r="A2534" s="193"/>
      <c r="B2534" s="132"/>
      <c r="C2534" s="132"/>
      <c r="D2534" s="132"/>
      <c r="E2534" s="132"/>
      <c r="F2534" s="132"/>
      <c r="G2534" s="132"/>
      <c r="H2534" s="132"/>
      <c r="I2534" s="132"/>
      <c r="J2534" s="132"/>
      <c r="K2534" s="132"/>
      <c r="L2534" s="132"/>
      <c r="M2534" s="132"/>
      <c r="N2534" s="132"/>
    </row>
    <row r="2535" spans="1:14" ht="13.15" customHeight="1" x14ac:dyDescent="0.2">
      <c r="A2535" s="193"/>
      <c r="B2535" s="132"/>
      <c r="C2535" s="132"/>
      <c r="D2535" s="132"/>
      <c r="E2535" s="132"/>
      <c r="F2535" s="132"/>
      <c r="G2535" s="132"/>
      <c r="H2535" s="132"/>
      <c r="I2535" s="132"/>
      <c r="J2535" s="132"/>
      <c r="K2535" s="132"/>
      <c r="L2535" s="132"/>
      <c r="M2535" s="132"/>
      <c r="N2535" s="132"/>
    </row>
    <row r="2536" spans="1:14" ht="13.15" customHeight="1" x14ac:dyDescent="0.2">
      <c r="A2536" s="193"/>
      <c r="B2536" s="132"/>
      <c r="C2536" s="132"/>
      <c r="D2536" s="132"/>
      <c r="E2536" s="132"/>
      <c r="F2536" s="132"/>
      <c r="G2536" s="132"/>
      <c r="H2536" s="132"/>
      <c r="I2536" s="132"/>
      <c r="J2536" s="132"/>
      <c r="K2536" s="132"/>
      <c r="L2536" s="132"/>
      <c r="M2536" s="132"/>
      <c r="N2536" s="132"/>
    </row>
    <row r="2537" spans="1:14" ht="13.15" customHeight="1" x14ac:dyDescent="0.2">
      <c r="A2537" s="193"/>
      <c r="B2537" s="132"/>
      <c r="C2537" s="132"/>
      <c r="D2537" s="132"/>
      <c r="E2537" s="132"/>
      <c r="F2537" s="132"/>
      <c r="G2537" s="132"/>
      <c r="H2537" s="132"/>
      <c r="I2537" s="132"/>
      <c r="J2537" s="132"/>
      <c r="K2537" s="132"/>
      <c r="L2537" s="132"/>
      <c r="M2537" s="132"/>
      <c r="N2537" s="132"/>
    </row>
    <row r="2538" spans="1:14" ht="13.15" customHeight="1" x14ac:dyDescent="0.2">
      <c r="A2538" s="193"/>
      <c r="B2538" s="132"/>
      <c r="C2538" s="132"/>
      <c r="D2538" s="132"/>
      <c r="E2538" s="132"/>
      <c r="F2538" s="132"/>
      <c r="G2538" s="132"/>
      <c r="H2538" s="132"/>
      <c r="I2538" s="132"/>
      <c r="J2538" s="132"/>
      <c r="K2538" s="132"/>
      <c r="L2538" s="132"/>
      <c r="M2538" s="132"/>
      <c r="N2538" s="132"/>
    </row>
    <row r="2539" spans="1:14" ht="13.15" customHeight="1" x14ac:dyDescent="0.2">
      <c r="A2539" s="193"/>
      <c r="B2539" s="132"/>
      <c r="C2539" s="132"/>
      <c r="D2539" s="132"/>
      <c r="E2539" s="132"/>
      <c r="F2539" s="132"/>
      <c r="G2539" s="132"/>
      <c r="H2539" s="132"/>
      <c r="I2539" s="132"/>
      <c r="J2539" s="132"/>
      <c r="K2539" s="132"/>
      <c r="L2539" s="132"/>
      <c r="M2539" s="132"/>
      <c r="N2539" s="132"/>
    </row>
    <row r="2540" spans="1:14" ht="13.15" customHeight="1" x14ac:dyDescent="0.2">
      <c r="A2540" s="193"/>
      <c r="B2540" s="132"/>
      <c r="C2540" s="132"/>
      <c r="D2540" s="132"/>
      <c r="E2540" s="132"/>
      <c r="F2540" s="132"/>
      <c r="G2540" s="132"/>
      <c r="H2540" s="132"/>
      <c r="I2540" s="132"/>
      <c r="J2540" s="132"/>
      <c r="K2540" s="132"/>
      <c r="L2540" s="132"/>
      <c r="M2540" s="132"/>
      <c r="N2540" s="132"/>
    </row>
    <row r="2541" spans="1:14" ht="13.15" customHeight="1" x14ac:dyDescent="0.2">
      <c r="A2541" s="193"/>
      <c r="B2541" s="132"/>
      <c r="C2541" s="132"/>
      <c r="D2541" s="132"/>
      <c r="E2541" s="132"/>
      <c r="F2541" s="132"/>
      <c r="G2541" s="132"/>
      <c r="H2541" s="132"/>
      <c r="I2541" s="132"/>
      <c r="J2541" s="132"/>
      <c r="K2541" s="132"/>
      <c r="L2541" s="132"/>
      <c r="M2541" s="132"/>
      <c r="N2541" s="132"/>
    </row>
    <row r="2542" spans="1:14" ht="13.15" customHeight="1" x14ac:dyDescent="0.2">
      <c r="A2542" s="193"/>
      <c r="B2542" s="132"/>
      <c r="C2542" s="132"/>
      <c r="D2542" s="132"/>
      <c r="E2542" s="132"/>
      <c r="F2542" s="132"/>
      <c r="G2542" s="132"/>
      <c r="H2542" s="132"/>
      <c r="I2542" s="132"/>
      <c r="J2542" s="132"/>
      <c r="K2542" s="132"/>
      <c r="L2542" s="132"/>
      <c r="M2542" s="132"/>
      <c r="N2542" s="132"/>
    </row>
    <row r="2543" spans="1:14" ht="13.15" customHeight="1" x14ac:dyDescent="0.2">
      <c r="A2543" s="193"/>
      <c r="B2543" s="132"/>
      <c r="C2543" s="132"/>
      <c r="D2543" s="132"/>
      <c r="E2543" s="132"/>
      <c r="F2543" s="132"/>
      <c r="G2543" s="132"/>
      <c r="H2543" s="132"/>
      <c r="I2543" s="132"/>
      <c r="J2543" s="132"/>
      <c r="K2543" s="132"/>
      <c r="L2543" s="132"/>
      <c r="M2543" s="132"/>
      <c r="N2543" s="132"/>
    </row>
    <row r="2544" spans="1:14" ht="13.15" customHeight="1" x14ac:dyDescent="0.2">
      <c r="A2544" s="193"/>
      <c r="B2544" s="132"/>
      <c r="C2544" s="132"/>
      <c r="D2544" s="132"/>
      <c r="E2544" s="132"/>
      <c r="F2544" s="132"/>
      <c r="G2544" s="132"/>
      <c r="H2544" s="132"/>
      <c r="I2544" s="132"/>
      <c r="J2544" s="132"/>
      <c r="K2544" s="132"/>
      <c r="L2544" s="132"/>
      <c r="M2544" s="132"/>
      <c r="N2544" s="132"/>
    </row>
    <row r="2545" spans="1:14" ht="13.15" customHeight="1" x14ac:dyDescent="0.2">
      <c r="A2545" s="193"/>
      <c r="B2545" s="132"/>
      <c r="C2545" s="132"/>
      <c r="D2545" s="132"/>
      <c r="E2545" s="132"/>
      <c r="F2545" s="132"/>
      <c r="G2545" s="132"/>
      <c r="H2545" s="132"/>
      <c r="I2545" s="132"/>
      <c r="J2545" s="132"/>
      <c r="K2545" s="132"/>
      <c r="L2545" s="132"/>
      <c r="M2545" s="132"/>
      <c r="N2545" s="132"/>
    </row>
    <row r="2546" spans="1:14" ht="13.15" customHeight="1" x14ac:dyDescent="0.2">
      <c r="A2546" s="193"/>
      <c r="B2546" s="132"/>
      <c r="C2546" s="132"/>
      <c r="D2546" s="132"/>
      <c r="E2546" s="132"/>
      <c r="F2546" s="132"/>
      <c r="G2546" s="132"/>
      <c r="H2546" s="132"/>
      <c r="I2546" s="132"/>
      <c r="J2546" s="132"/>
      <c r="K2546" s="132"/>
      <c r="L2546" s="132"/>
      <c r="M2546" s="132"/>
      <c r="N2546" s="132"/>
    </row>
    <row r="2547" spans="1:14" ht="13.15" customHeight="1" x14ac:dyDescent="0.2">
      <c r="A2547" s="193"/>
      <c r="B2547" s="132"/>
      <c r="C2547" s="132"/>
      <c r="D2547" s="132"/>
      <c r="E2547" s="132"/>
      <c r="F2547" s="132"/>
      <c r="G2547" s="132"/>
      <c r="H2547" s="132"/>
      <c r="I2547" s="132"/>
      <c r="J2547" s="132"/>
      <c r="K2547" s="132"/>
      <c r="L2547" s="132"/>
      <c r="M2547" s="132"/>
      <c r="N2547" s="132"/>
    </row>
    <row r="2548" spans="1:14" ht="13.15" customHeight="1" x14ac:dyDescent="0.2">
      <c r="A2548" s="193"/>
      <c r="B2548" s="132"/>
      <c r="C2548" s="132"/>
      <c r="D2548" s="132"/>
      <c r="E2548" s="132"/>
      <c r="F2548" s="132"/>
      <c r="G2548" s="132"/>
      <c r="H2548" s="132"/>
      <c r="I2548" s="132"/>
      <c r="J2548" s="132"/>
      <c r="K2548" s="132"/>
      <c r="L2548" s="132"/>
      <c r="M2548" s="132"/>
      <c r="N2548" s="132"/>
    </row>
    <row r="2549" spans="1:14" ht="13.15" customHeight="1" x14ac:dyDescent="0.2">
      <c r="A2549" s="193"/>
      <c r="B2549" s="132"/>
      <c r="C2549" s="132"/>
      <c r="D2549" s="132"/>
      <c r="E2549" s="132"/>
      <c r="F2549" s="132"/>
      <c r="G2549" s="132"/>
      <c r="H2549" s="132"/>
      <c r="I2549" s="132"/>
      <c r="J2549" s="132"/>
      <c r="K2549" s="132"/>
      <c r="L2549" s="132"/>
      <c r="M2549" s="132"/>
      <c r="N2549" s="132"/>
    </row>
    <row r="2550" spans="1:14" ht="13.15" customHeight="1" x14ac:dyDescent="0.2">
      <c r="A2550" s="193"/>
      <c r="B2550" s="132"/>
      <c r="C2550" s="132"/>
      <c r="D2550" s="132"/>
      <c r="E2550" s="132"/>
      <c r="F2550" s="132"/>
      <c r="G2550" s="132"/>
      <c r="H2550" s="132"/>
      <c r="I2550" s="132"/>
      <c r="J2550" s="132"/>
      <c r="K2550" s="132"/>
      <c r="L2550" s="132"/>
      <c r="M2550" s="132"/>
      <c r="N2550" s="132"/>
    </row>
    <row r="2551" spans="1:14" ht="13.15" customHeight="1" x14ac:dyDescent="0.2">
      <c r="A2551" s="193"/>
      <c r="B2551" s="132"/>
      <c r="C2551" s="132"/>
      <c r="D2551" s="132"/>
      <c r="E2551" s="132"/>
      <c r="F2551" s="132"/>
      <c r="G2551" s="132"/>
      <c r="H2551" s="132"/>
      <c r="I2551" s="132"/>
      <c r="J2551" s="132"/>
      <c r="K2551" s="132"/>
      <c r="L2551" s="132"/>
      <c r="M2551" s="132"/>
      <c r="N2551" s="132"/>
    </row>
    <row r="2552" spans="1:14" ht="13.15" customHeight="1" x14ac:dyDescent="0.2">
      <c r="A2552" s="193"/>
      <c r="B2552" s="132"/>
      <c r="C2552" s="132"/>
      <c r="D2552" s="132"/>
      <c r="E2552" s="132"/>
      <c r="F2552" s="132"/>
      <c r="G2552" s="132"/>
      <c r="H2552" s="132"/>
      <c r="I2552" s="132"/>
      <c r="J2552" s="132"/>
      <c r="K2552" s="132"/>
      <c r="L2552" s="132"/>
      <c r="M2552" s="132"/>
      <c r="N2552" s="132"/>
    </row>
    <row r="2553" spans="1:14" ht="13.15" customHeight="1" x14ac:dyDescent="0.2">
      <c r="A2553" s="193"/>
      <c r="B2553" s="132"/>
      <c r="C2553" s="132"/>
      <c r="D2553" s="132"/>
      <c r="E2553" s="132"/>
      <c r="F2553" s="132"/>
      <c r="G2553" s="132"/>
      <c r="H2553" s="132"/>
      <c r="I2553" s="132"/>
      <c r="J2553" s="132"/>
      <c r="K2553" s="132"/>
      <c r="L2553" s="132"/>
      <c r="M2553" s="132"/>
      <c r="N2553" s="132"/>
    </row>
    <row r="2554" spans="1:14" ht="13.15" customHeight="1" x14ac:dyDescent="0.2">
      <c r="A2554" s="193"/>
      <c r="B2554" s="132"/>
      <c r="C2554" s="132"/>
      <c r="D2554" s="132"/>
      <c r="E2554" s="132"/>
      <c r="F2554" s="132"/>
      <c r="G2554" s="132"/>
      <c r="H2554" s="132"/>
      <c r="I2554" s="132"/>
      <c r="J2554" s="132"/>
      <c r="K2554" s="132"/>
      <c r="L2554" s="132"/>
      <c r="M2554" s="132"/>
      <c r="N2554" s="132"/>
    </row>
    <row r="2555" spans="1:14" ht="13.15" customHeight="1" x14ac:dyDescent="0.2">
      <c r="A2555" s="193"/>
      <c r="B2555" s="132"/>
      <c r="C2555" s="132"/>
      <c r="D2555" s="132"/>
      <c r="E2555" s="132"/>
      <c r="F2555" s="132"/>
      <c r="G2555" s="132"/>
      <c r="H2555" s="132"/>
      <c r="I2555" s="132"/>
      <c r="J2555" s="132"/>
      <c r="K2555" s="132"/>
      <c r="L2555" s="132"/>
      <c r="M2555" s="132"/>
      <c r="N2555" s="132"/>
    </row>
    <row r="2556" spans="1:14" ht="13.15" customHeight="1" x14ac:dyDescent="0.2">
      <c r="A2556" s="193"/>
      <c r="B2556" s="132"/>
      <c r="C2556" s="132"/>
      <c r="D2556" s="132"/>
      <c r="E2556" s="132"/>
      <c r="F2556" s="132"/>
      <c r="G2556" s="132"/>
      <c r="H2556" s="132"/>
      <c r="I2556" s="132"/>
      <c r="J2556" s="132"/>
      <c r="K2556" s="132"/>
      <c r="L2556" s="132"/>
      <c r="M2556" s="132"/>
      <c r="N2556" s="132"/>
    </row>
    <row r="2557" spans="1:14" ht="13.15" customHeight="1" x14ac:dyDescent="0.2">
      <c r="A2557" s="193"/>
      <c r="B2557" s="132"/>
      <c r="C2557" s="132"/>
      <c r="D2557" s="132"/>
      <c r="E2557" s="132"/>
      <c r="F2557" s="132"/>
      <c r="G2557" s="132"/>
      <c r="H2557" s="132"/>
      <c r="I2557" s="132"/>
      <c r="J2557" s="132"/>
      <c r="K2557" s="132"/>
      <c r="L2557" s="132"/>
      <c r="M2557" s="132"/>
      <c r="N2557" s="132"/>
    </row>
    <row r="2558" spans="1:14" ht="13.15" customHeight="1" x14ac:dyDescent="0.2">
      <c r="A2558" s="193"/>
      <c r="B2558" s="132"/>
      <c r="C2558" s="132"/>
      <c r="D2558" s="132"/>
      <c r="E2558" s="132"/>
      <c r="F2558" s="132"/>
      <c r="G2558" s="132"/>
      <c r="H2558" s="132"/>
      <c r="I2558" s="132"/>
      <c r="J2558" s="132"/>
      <c r="K2558" s="132"/>
      <c r="L2558" s="132"/>
      <c r="M2558" s="132"/>
      <c r="N2558" s="132"/>
    </row>
    <row r="2559" spans="1:14" ht="13.15" customHeight="1" x14ac:dyDescent="0.2">
      <c r="A2559" s="193"/>
      <c r="B2559" s="132"/>
      <c r="C2559" s="132"/>
      <c r="D2559" s="132"/>
      <c r="E2559" s="132"/>
      <c r="F2559" s="132"/>
      <c r="G2559" s="132"/>
      <c r="H2559" s="132"/>
      <c r="I2559" s="132"/>
      <c r="J2559" s="132"/>
      <c r="K2559" s="132"/>
      <c r="L2559" s="132"/>
      <c r="M2559" s="132"/>
      <c r="N2559" s="132"/>
    </row>
    <row r="2560" spans="1:14" ht="13.15" customHeight="1" x14ac:dyDescent="0.2">
      <c r="A2560" s="193"/>
      <c r="B2560" s="132"/>
      <c r="C2560" s="132"/>
      <c r="D2560" s="132"/>
      <c r="E2560" s="132"/>
      <c r="F2560" s="132"/>
      <c r="G2560" s="132"/>
      <c r="H2560" s="132"/>
      <c r="I2560" s="132"/>
      <c r="J2560" s="132"/>
      <c r="K2560" s="132"/>
      <c r="L2560" s="132"/>
      <c r="M2560" s="132"/>
      <c r="N2560" s="132"/>
    </row>
    <row r="2561" spans="1:14" ht="13.15" customHeight="1" x14ac:dyDescent="0.2">
      <c r="A2561" s="193"/>
      <c r="B2561" s="132"/>
      <c r="C2561" s="132"/>
      <c r="D2561" s="132"/>
      <c r="E2561" s="132"/>
      <c r="F2561" s="132"/>
      <c r="G2561" s="132"/>
      <c r="H2561" s="132"/>
      <c r="I2561" s="132"/>
      <c r="J2561" s="132"/>
      <c r="K2561" s="132"/>
      <c r="L2561" s="132"/>
      <c r="M2561" s="132"/>
      <c r="N2561" s="132"/>
    </row>
    <row r="2562" spans="1:14" ht="13.15" customHeight="1" x14ac:dyDescent="0.2">
      <c r="A2562" s="193"/>
      <c r="B2562" s="132"/>
      <c r="C2562" s="132"/>
      <c r="D2562" s="132"/>
      <c r="E2562" s="132"/>
      <c r="F2562" s="132"/>
      <c r="G2562" s="132"/>
      <c r="H2562" s="132"/>
      <c r="I2562" s="132"/>
      <c r="J2562" s="132"/>
      <c r="K2562" s="132"/>
      <c r="L2562" s="132"/>
      <c r="M2562" s="132"/>
      <c r="N2562" s="132"/>
    </row>
    <row r="2563" spans="1:14" ht="13.15" customHeight="1" x14ac:dyDescent="0.2">
      <c r="A2563" s="193"/>
      <c r="B2563" s="132"/>
      <c r="C2563" s="132"/>
      <c r="D2563" s="132"/>
      <c r="E2563" s="132"/>
      <c r="F2563" s="132"/>
      <c r="G2563" s="132"/>
      <c r="H2563" s="132"/>
      <c r="I2563" s="132"/>
      <c r="J2563" s="132"/>
      <c r="K2563" s="132"/>
      <c r="L2563" s="132"/>
      <c r="M2563" s="132"/>
      <c r="N2563" s="132"/>
    </row>
    <row r="2564" spans="1:14" ht="13.15" customHeight="1" x14ac:dyDescent="0.2">
      <c r="A2564" s="193"/>
      <c r="B2564" s="132"/>
      <c r="C2564" s="132"/>
      <c r="D2564" s="132"/>
      <c r="E2564" s="132"/>
      <c r="F2564" s="132"/>
      <c r="G2564" s="132"/>
      <c r="H2564" s="132"/>
      <c r="I2564" s="132"/>
      <c r="J2564" s="132"/>
      <c r="K2564" s="132"/>
      <c r="L2564" s="132"/>
      <c r="M2564" s="132"/>
      <c r="N2564" s="132"/>
    </row>
    <row r="2565" spans="1:14" ht="13.15" customHeight="1" x14ac:dyDescent="0.2">
      <c r="A2565" s="193"/>
      <c r="B2565" s="132"/>
      <c r="C2565" s="132"/>
      <c r="D2565" s="132"/>
      <c r="E2565" s="132"/>
      <c r="F2565" s="132"/>
      <c r="G2565" s="132"/>
      <c r="H2565" s="132"/>
      <c r="I2565" s="132"/>
      <c r="J2565" s="132"/>
      <c r="K2565" s="132"/>
      <c r="L2565" s="132"/>
      <c r="M2565" s="132"/>
      <c r="N2565" s="132"/>
    </row>
    <row r="2566" spans="1:14" ht="13.15" customHeight="1" x14ac:dyDescent="0.2">
      <c r="A2566" s="193"/>
      <c r="B2566" s="132"/>
      <c r="C2566" s="132"/>
      <c r="D2566" s="132"/>
      <c r="E2566" s="132"/>
      <c r="F2566" s="132"/>
      <c r="G2566" s="132"/>
      <c r="H2566" s="132"/>
      <c r="I2566" s="132"/>
      <c r="J2566" s="132"/>
      <c r="K2566" s="132"/>
      <c r="L2566" s="132"/>
      <c r="M2566" s="132"/>
      <c r="N2566" s="132"/>
    </row>
    <row r="2567" spans="1:14" ht="13.15" customHeight="1" x14ac:dyDescent="0.2">
      <c r="A2567" s="193"/>
      <c r="B2567" s="132"/>
      <c r="C2567" s="132"/>
      <c r="D2567" s="132"/>
      <c r="E2567" s="132"/>
      <c r="F2567" s="132"/>
      <c r="G2567" s="132"/>
      <c r="H2567" s="132"/>
      <c r="I2567" s="132"/>
      <c r="J2567" s="132"/>
      <c r="K2567" s="132"/>
      <c r="L2567" s="132"/>
      <c r="M2567" s="132"/>
      <c r="N2567" s="132"/>
    </row>
    <row r="2568" spans="1:14" ht="13.15" customHeight="1" x14ac:dyDescent="0.2">
      <c r="A2568" s="193"/>
      <c r="B2568" s="132"/>
      <c r="C2568" s="132"/>
      <c r="D2568" s="132"/>
      <c r="E2568" s="132"/>
      <c r="F2568" s="132"/>
      <c r="G2568" s="132"/>
      <c r="H2568" s="132"/>
      <c r="I2568" s="132"/>
      <c r="J2568" s="132"/>
      <c r="K2568" s="132"/>
      <c r="L2568" s="132"/>
      <c r="M2568" s="132"/>
      <c r="N2568" s="132"/>
    </row>
    <row r="2569" spans="1:14" ht="13.15" customHeight="1" x14ac:dyDescent="0.2">
      <c r="A2569" s="193"/>
      <c r="B2569" s="132"/>
      <c r="C2569" s="132"/>
      <c r="D2569" s="132"/>
      <c r="E2569" s="132"/>
      <c r="F2569" s="132"/>
      <c r="G2569" s="132"/>
      <c r="H2569" s="132"/>
      <c r="I2569" s="132"/>
      <c r="J2569" s="132"/>
      <c r="K2569" s="132"/>
      <c r="L2569" s="132"/>
      <c r="M2569" s="132"/>
      <c r="N2569" s="132"/>
    </row>
    <row r="2570" spans="1:14" ht="13.15" customHeight="1" x14ac:dyDescent="0.2">
      <c r="A2570" s="193"/>
      <c r="B2570" s="132"/>
      <c r="C2570" s="132"/>
      <c r="D2570" s="132"/>
      <c r="E2570" s="132"/>
      <c r="F2570" s="132"/>
      <c r="G2570" s="132"/>
      <c r="H2570" s="132"/>
      <c r="I2570" s="132"/>
      <c r="J2570" s="132"/>
      <c r="K2570" s="132"/>
      <c r="L2570" s="132"/>
      <c r="M2570" s="132"/>
      <c r="N2570" s="132"/>
    </row>
    <row r="2571" spans="1:14" ht="13.15" customHeight="1" x14ac:dyDescent="0.2">
      <c r="A2571" s="193"/>
      <c r="B2571" s="132"/>
      <c r="C2571" s="132"/>
      <c r="D2571" s="132"/>
      <c r="E2571" s="132"/>
      <c r="F2571" s="132"/>
      <c r="G2571" s="132"/>
      <c r="H2571" s="132"/>
      <c r="I2571" s="132"/>
      <c r="J2571" s="132"/>
      <c r="K2571" s="132"/>
      <c r="L2571" s="132"/>
      <c r="M2571" s="132"/>
      <c r="N2571" s="132"/>
    </row>
    <row r="2572" spans="1:14" ht="13.15" customHeight="1" x14ac:dyDescent="0.2">
      <c r="A2572" s="193"/>
      <c r="B2572" s="132"/>
      <c r="C2572" s="132"/>
      <c r="D2572" s="132"/>
      <c r="E2572" s="132"/>
      <c r="F2572" s="132"/>
      <c r="G2572" s="132"/>
      <c r="H2572" s="132"/>
      <c r="I2572" s="132"/>
      <c r="J2572" s="132"/>
      <c r="K2572" s="132"/>
      <c r="L2572" s="132"/>
      <c r="M2572" s="132"/>
      <c r="N2572" s="132"/>
    </row>
    <row r="2573" spans="1:14" ht="13.15" customHeight="1" x14ac:dyDescent="0.2">
      <c r="A2573" s="193"/>
      <c r="B2573" s="132"/>
      <c r="C2573" s="132"/>
      <c r="D2573" s="132"/>
      <c r="E2573" s="132"/>
      <c r="F2573" s="132"/>
      <c r="G2573" s="132"/>
      <c r="H2573" s="132"/>
      <c r="I2573" s="132"/>
      <c r="J2573" s="132"/>
      <c r="K2573" s="132"/>
      <c r="L2573" s="132"/>
      <c r="M2573" s="132"/>
      <c r="N2573" s="132"/>
    </row>
    <row r="2574" spans="1:14" ht="13.15" customHeight="1" x14ac:dyDescent="0.2">
      <c r="A2574" s="193"/>
      <c r="B2574" s="132"/>
      <c r="C2574" s="132"/>
      <c r="D2574" s="132"/>
      <c r="E2574" s="132"/>
      <c r="F2574" s="132"/>
      <c r="G2574" s="132"/>
      <c r="H2574" s="132"/>
      <c r="I2574" s="132"/>
      <c r="J2574" s="132"/>
      <c r="K2574" s="132"/>
      <c r="L2574" s="132"/>
      <c r="M2574" s="132"/>
      <c r="N2574" s="132"/>
    </row>
    <row r="2575" spans="1:14" ht="13.15" customHeight="1" x14ac:dyDescent="0.2">
      <c r="A2575" s="193"/>
      <c r="B2575" s="132"/>
      <c r="C2575" s="132"/>
      <c r="D2575" s="132"/>
      <c r="E2575" s="132"/>
      <c r="F2575" s="132"/>
      <c r="G2575" s="132"/>
      <c r="H2575" s="132"/>
      <c r="I2575" s="132"/>
      <c r="J2575" s="132"/>
      <c r="K2575" s="132"/>
      <c r="L2575" s="132"/>
      <c r="M2575" s="132"/>
      <c r="N2575" s="132"/>
    </row>
    <row r="2576" spans="1:14" ht="13.15" customHeight="1" x14ac:dyDescent="0.2">
      <c r="A2576" s="193"/>
      <c r="B2576" s="132"/>
      <c r="C2576" s="132"/>
      <c r="D2576" s="132"/>
      <c r="E2576" s="132"/>
      <c r="F2576" s="132"/>
      <c r="G2576" s="132"/>
      <c r="H2576" s="132"/>
      <c r="I2576" s="132"/>
      <c r="J2576" s="132"/>
      <c r="K2576" s="132"/>
      <c r="L2576" s="132"/>
      <c r="M2576" s="132"/>
      <c r="N2576" s="132"/>
    </row>
    <row r="2577" spans="1:14" ht="13.15" customHeight="1" x14ac:dyDescent="0.2">
      <c r="A2577" s="193"/>
      <c r="B2577" s="132"/>
      <c r="C2577" s="132"/>
      <c r="D2577" s="132"/>
      <c r="E2577" s="132"/>
      <c r="F2577" s="132"/>
      <c r="G2577" s="132"/>
      <c r="H2577" s="132"/>
      <c r="I2577" s="132"/>
      <c r="J2577" s="132"/>
      <c r="K2577" s="132"/>
      <c r="L2577" s="132"/>
      <c r="M2577" s="132"/>
      <c r="N2577" s="132"/>
    </row>
    <row r="2578" spans="1:14" ht="13.15" customHeight="1" x14ac:dyDescent="0.2">
      <c r="A2578" s="193"/>
      <c r="B2578" s="132"/>
      <c r="C2578" s="132"/>
      <c r="D2578" s="132"/>
      <c r="E2578" s="132"/>
      <c r="F2578" s="132"/>
      <c r="G2578" s="132"/>
      <c r="H2578" s="132"/>
      <c r="I2578" s="132"/>
      <c r="J2578" s="132"/>
      <c r="K2578" s="132"/>
      <c r="L2578" s="132"/>
      <c r="M2578" s="132"/>
      <c r="N2578" s="132"/>
    </row>
    <row r="2579" spans="1:14" ht="13.15" customHeight="1" x14ac:dyDescent="0.2">
      <c r="A2579" s="193"/>
      <c r="B2579" s="132"/>
      <c r="C2579" s="132"/>
      <c r="D2579" s="132"/>
      <c r="E2579" s="132"/>
      <c r="F2579" s="132"/>
      <c r="G2579" s="132"/>
      <c r="H2579" s="132"/>
      <c r="I2579" s="132"/>
      <c r="J2579" s="132"/>
      <c r="K2579" s="132"/>
      <c r="L2579" s="132"/>
      <c r="M2579" s="132"/>
      <c r="N2579" s="132"/>
    </row>
    <row r="2580" spans="1:14" ht="13.15" customHeight="1" x14ac:dyDescent="0.2">
      <c r="A2580" s="193"/>
      <c r="B2580" s="132"/>
      <c r="C2580" s="132"/>
      <c r="D2580" s="132"/>
      <c r="E2580" s="132"/>
      <c r="F2580" s="132"/>
      <c r="G2580" s="132"/>
      <c r="H2580" s="132"/>
      <c r="I2580" s="132"/>
      <c r="J2580" s="132"/>
      <c r="K2580" s="132"/>
      <c r="L2580" s="132"/>
      <c r="M2580" s="132"/>
      <c r="N2580" s="132"/>
    </row>
    <row r="2581" spans="1:14" ht="13.15" customHeight="1" x14ac:dyDescent="0.2">
      <c r="A2581" s="193"/>
      <c r="B2581" s="132"/>
      <c r="C2581" s="132"/>
      <c r="D2581" s="132"/>
      <c r="E2581" s="132"/>
      <c r="F2581" s="132"/>
      <c r="G2581" s="132"/>
      <c r="H2581" s="132"/>
      <c r="I2581" s="132"/>
      <c r="J2581" s="132"/>
      <c r="K2581" s="132"/>
      <c r="L2581" s="132"/>
      <c r="M2581" s="132"/>
      <c r="N2581" s="132"/>
    </row>
    <row r="2582" spans="1:14" ht="13.15" customHeight="1" x14ac:dyDescent="0.2">
      <c r="A2582" s="193"/>
      <c r="B2582" s="132"/>
      <c r="C2582" s="132"/>
      <c r="D2582" s="132"/>
      <c r="E2582" s="132"/>
      <c r="F2582" s="132"/>
      <c r="G2582" s="132"/>
      <c r="H2582" s="132"/>
      <c r="I2582" s="132"/>
      <c r="J2582" s="132"/>
      <c r="K2582" s="132"/>
      <c r="L2582" s="132"/>
      <c r="M2582" s="132"/>
      <c r="N2582" s="132"/>
    </row>
    <row r="2583" spans="1:14" ht="13.15" customHeight="1" x14ac:dyDescent="0.2">
      <c r="A2583" s="193"/>
      <c r="B2583" s="132"/>
      <c r="C2583" s="132"/>
      <c r="D2583" s="132"/>
      <c r="E2583" s="132"/>
      <c r="F2583" s="132"/>
      <c r="G2583" s="132"/>
      <c r="H2583" s="132"/>
      <c r="I2583" s="132"/>
      <c r="J2583" s="132"/>
      <c r="K2583" s="132"/>
      <c r="L2583" s="132"/>
      <c r="M2583" s="132"/>
      <c r="N2583" s="132"/>
    </row>
    <row r="2584" spans="1:14" ht="13.15" customHeight="1" x14ac:dyDescent="0.2">
      <c r="A2584" s="193"/>
      <c r="B2584" s="132"/>
      <c r="C2584" s="132"/>
      <c r="D2584" s="132"/>
      <c r="E2584" s="132"/>
      <c r="F2584" s="132"/>
      <c r="G2584" s="132"/>
      <c r="H2584" s="132"/>
      <c r="I2584" s="132"/>
      <c r="J2584" s="132"/>
      <c r="K2584" s="132"/>
      <c r="L2584" s="132"/>
      <c r="M2584" s="132"/>
      <c r="N2584" s="132"/>
    </row>
    <row r="2585" spans="1:14" ht="13.15" customHeight="1" x14ac:dyDescent="0.2">
      <c r="A2585" s="193"/>
      <c r="B2585" s="132"/>
      <c r="C2585" s="132"/>
      <c r="D2585" s="132"/>
      <c r="E2585" s="132"/>
      <c r="F2585" s="132"/>
      <c r="G2585" s="132"/>
      <c r="H2585" s="132"/>
      <c r="I2585" s="132"/>
      <c r="J2585" s="132"/>
      <c r="K2585" s="132"/>
      <c r="L2585" s="132"/>
      <c r="M2585" s="132"/>
      <c r="N2585" s="132"/>
    </row>
    <row r="2586" spans="1:14" ht="13.15" customHeight="1" x14ac:dyDescent="0.2">
      <c r="A2586" s="193"/>
      <c r="B2586" s="132"/>
      <c r="C2586" s="132"/>
      <c r="D2586" s="132"/>
      <c r="E2586" s="132"/>
      <c r="F2586" s="132"/>
      <c r="G2586" s="132"/>
      <c r="H2586" s="132"/>
      <c r="I2586" s="132"/>
      <c r="J2586" s="132"/>
      <c r="K2586" s="132"/>
      <c r="L2586" s="132"/>
      <c r="M2586" s="132"/>
      <c r="N2586" s="132"/>
    </row>
    <row r="2587" spans="1:14" ht="13.15" customHeight="1" x14ac:dyDescent="0.2">
      <c r="A2587" s="193"/>
      <c r="B2587" s="132"/>
      <c r="C2587" s="132"/>
      <c r="D2587" s="132"/>
      <c r="E2587" s="132"/>
      <c r="F2587" s="132"/>
      <c r="G2587" s="132"/>
      <c r="H2587" s="132"/>
      <c r="I2587" s="132"/>
      <c r="J2587" s="132"/>
      <c r="K2587" s="132"/>
      <c r="L2587" s="132"/>
      <c r="M2587" s="132"/>
      <c r="N2587" s="132"/>
    </row>
    <row r="2588" spans="1:14" ht="13.15" customHeight="1" x14ac:dyDescent="0.2">
      <c r="A2588" s="193"/>
      <c r="B2588" s="132"/>
      <c r="C2588" s="132"/>
      <c r="D2588" s="132"/>
      <c r="E2588" s="132"/>
      <c r="F2588" s="132"/>
      <c r="G2588" s="132"/>
      <c r="H2588" s="132"/>
      <c r="I2588" s="132"/>
      <c r="J2588" s="132"/>
      <c r="K2588" s="132"/>
      <c r="L2588" s="132"/>
      <c r="M2588" s="132"/>
      <c r="N2588" s="132"/>
    </row>
    <row r="2589" spans="1:14" ht="13.15" customHeight="1" x14ac:dyDescent="0.2">
      <c r="A2589" s="193"/>
      <c r="B2589" s="132"/>
      <c r="C2589" s="132"/>
      <c r="D2589" s="132"/>
      <c r="E2589" s="132"/>
      <c r="F2589" s="132"/>
      <c r="G2589" s="132"/>
      <c r="H2589" s="132"/>
      <c r="I2589" s="132"/>
      <c r="J2589" s="132"/>
      <c r="K2589" s="132"/>
      <c r="L2589" s="132"/>
      <c r="M2589" s="132"/>
      <c r="N2589" s="132"/>
    </row>
    <row r="2590" spans="1:14" ht="13.15" customHeight="1" x14ac:dyDescent="0.2">
      <c r="A2590" s="193"/>
      <c r="B2590" s="132"/>
      <c r="C2590" s="132"/>
      <c r="D2590" s="132"/>
      <c r="E2590" s="132"/>
      <c r="F2590" s="132"/>
      <c r="G2590" s="132"/>
      <c r="H2590" s="132"/>
      <c r="I2590" s="132"/>
      <c r="J2590" s="132"/>
      <c r="K2590" s="132"/>
      <c r="L2590" s="132"/>
      <c r="M2590" s="132"/>
      <c r="N2590" s="132"/>
    </row>
    <row r="2591" spans="1:14" ht="13.15" customHeight="1" x14ac:dyDescent="0.2">
      <c r="A2591" s="193"/>
      <c r="B2591" s="132"/>
      <c r="C2591" s="132"/>
      <c r="D2591" s="132"/>
      <c r="E2591" s="132"/>
      <c r="F2591" s="132"/>
      <c r="G2591" s="132"/>
      <c r="H2591" s="132"/>
      <c r="I2591" s="132"/>
      <c r="J2591" s="132"/>
      <c r="K2591" s="132"/>
      <c r="L2591" s="132"/>
      <c r="M2591" s="132"/>
      <c r="N2591" s="132"/>
    </row>
    <row r="2592" spans="1:14" ht="13.15" customHeight="1" x14ac:dyDescent="0.2">
      <c r="A2592" s="193"/>
      <c r="B2592" s="132"/>
      <c r="C2592" s="132"/>
      <c r="D2592" s="132"/>
      <c r="E2592" s="132"/>
      <c r="F2592" s="132"/>
      <c r="G2592" s="132"/>
      <c r="H2592" s="132"/>
      <c r="I2592" s="132"/>
      <c r="J2592" s="132"/>
      <c r="K2592" s="132"/>
      <c r="L2592" s="132"/>
      <c r="M2592" s="132"/>
      <c r="N2592" s="132"/>
    </row>
    <row r="2593" spans="1:14" ht="13.15" customHeight="1" x14ac:dyDescent="0.2">
      <c r="A2593" s="193"/>
      <c r="B2593" s="132"/>
      <c r="C2593" s="132"/>
      <c r="D2593" s="132"/>
      <c r="E2593" s="132"/>
      <c r="F2593" s="132"/>
      <c r="G2593" s="132"/>
      <c r="H2593" s="132"/>
      <c r="I2593" s="132"/>
      <c r="J2593" s="132"/>
      <c r="K2593" s="132"/>
      <c r="L2593" s="132"/>
      <c r="M2593" s="132"/>
      <c r="N2593" s="132"/>
    </row>
    <row r="2594" spans="1:14" ht="13.15" customHeight="1" x14ac:dyDescent="0.2">
      <c r="A2594" s="193"/>
      <c r="B2594" s="132"/>
      <c r="C2594" s="132"/>
      <c r="D2594" s="132"/>
      <c r="E2594" s="132"/>
      <c r="F2594" s="132"/>
      <c r="G2594" s="132"/>
      <c r="H2594" s="132"/>
      <c r="I2594" s="132"/>
      <c r="J2594" s="132"/>
      <c r="K2594" s="132"/>
      <c r="L2594" s="132"/>
      <c r="M2594" s="132"/>
      <c r="N2594" s="132"/>
    </row>
    <row r="2595" spans="1:14" ht="13.15" customHeight="1" x14ac:dyDescent="0.2">
      <c r="A2595" s="193"/>
      <c r="B2595" s="132"/>
      <c r="C2595" s="132"/>
      <c r="D2595" s="132"/>
      <c r="E2595" s="132"/>
      <c r="F2595" s="132"/>
      <c r="G2595" s="132"/>
      <c r="H2595" s="132"/>
      <c r="I2595" s="132"/>
      <c r="J2595" s="132"/>
      <c r="K2595" s="132"/>
      <c r="L2595" s="132"/>
      <c r="M2595" s="132"/>
      <c r="N2595" s="132"/>
    </row>
    <row r="2596" spans="1:14" ht="13.15" customHeight="1" x14ac:dyDescent="0.2">
      <c r="A2596" s="193"/>
      <c r="B2596" s="132"/>
      <c r="C2596" s="132"/>
      <c r="D2596" s="132"/>
      <c r="E2596" s="132"/>
      <c r="F2596" s="132"/>
      <c r="G2596" s="132"/>
      <c r="H2596" s="132"/>
      <c r="I2596" s="132"/>
      <c r="J2596" s="132"/>
      <c r="K2596" s="132"/>
      <c r="L2596" s="132"/>
      <c r="M2596" s="132"/>
      <c r="N2596" s="132"/>
    </row>
    <row r="2597" spans="1:14" ht="13.15" customHeight="1" x14ac:dyDescent="0.2">
      <c r="A2597" s="193"/>
      <c r="B2597" s="132"/>
      <c r="C2597" s="132"/>
      <c r="D2597" s="132"/>
      <c r="E2597" s="132"/>
      <c r="F2597" s="132"/>
      <c r="G2597" s="132"/>
      <c r="H2597" s="132"/>
      <c r="I2597" s="132"/>
      <c r="J2597" s="132"/>
      <c r="K2597" s="132"/>
      <c r="L2597" s="132"/>
      <c r="M2597" s="132"/>
      <c r="N2597" s="132"/>
    </row>
    <row r="2598" spans="1:14" ht="13.15" customHeight="1" x14ac:dyDescent="0.2">
      <c r="A2598" s="193"/>
      <c r="B2598" s="132"/>
      <c r="C2598" s="132"/>
      <c r="D2598" s="132"/>
      <c r="E2598" s="132"/>
      <c r="F2598" s="132"/>
      <c r="G2598" s="132"/>
      <c r="H2598" s="132"/>
      <c r="I2598" s="132"/>
      <c r="J2598" s="132"/>
      <c r="K2598" s="132"/>
      <c r="L2598" s="132"/>
      <c r="M2598" s="132"/>
      <c r="N2598" s="132"/>
    </row>
    <row r="2599" spans="1:14" ht="13.15" customHeight="1" x14ac:dyDescent="0.2">
      <c r="A2599" s="193"/>
      <c r="B2599" s="132"/>
      <c r="C2599" s="132"/>
      <c r="D2599" s="132"/>
      <c r="E2599" s="132"/>
      <c r="F2599" s="132"/>
      <c r="G2599" s="132"/>
      <c r="H2599" s="132"/>
      <c r="I2599" s="132"/>
      <c r="J2599" s="132"/>
      <c r="K2599" s="132"/>
      <c r="L2599" s="132"/>
      <c r="M2599" s="132"/>
      <c r="N2599" s="132"/>
    </row>
    <row r="2600" spans="1:14" ht="13.15" customHeight="1" x14ac:dyDescent="0.2">
      <c r="A2600" s="193"/>
      <c r="B2600" s="132"/>
      <c r="C2600" s="132"/>
      <c r="D2600" s="132"/>
      <c r="E2600" s="132"/>
      <c r="F2600" s="132"/>
      <c r="G2600" s="132"/>
      <c r="H2600" s="132"/>
      <c r="I2600" s="132"/>
      <c r="J2600" s="132"/>
      <c r="K2600" s="132"/>
      <c r="L2600" s="132"/>
      <c r="M2600" s="132"/>
      <c r="N2600" s="132"/>
    </row>
    <row r="2601" spans="1:14" ht="13.15" customHeight="1" x14ac:dyDescent="0.2">
      <c r="A2601" s="193"/>
      <c r="B2601" s="132"/>
      <c r="C2601" s="132"/>
      <c r="D2601" s="132"/>
      <c r="E2601" s="132"/>
      <c r="F2601" s="132"/>
      <c r="G2601" s="132"/>
      <c r="H2601" s="132"/>
      <c r="I2601" s="132"/>
      <c r="J2601" s="132"/>
      <c r="K2601" s="132"/>
      <c r="L2601" s="132"/>
      <c r="M2601" s="132"/>
      <c r="N2601" s="132"/>
    </row>
    <row r="2602" spans="1:14" ht="13.15" customHeight="1" x14ac:dyDescent="0.2">
      <c r="A2602" s="193"/>
      <c r="B2602" s="132"/>
      <c r="C2602" s="132"/>
      <c r="D2602" s="132"/>
      <c r="E2602" s="132"/>
      <c r="F2602" s="132"/>
      <c r="G2602" s="132"/>
      <c r="H2602" s="132"/>
      <c r="I2602" s="132"/>
      <c r="J2602" s="132"/>
      <c r="K2602" s="132"/>
      <c r="L2602" s="132"/>
      <c r="M2602" s="132"/>
      <c r="N2602" s="132"/>
    </row>
    <row r="2603" spans="1:14" ht="13.15" customHeight="1" x14ac:dyDescent="0.2">
      <c r="A2603" s="193"/>
      <c r="B2603" s="132"/>
      <c r="C2603" s="132"/>
      <c r="D2603" s="132"/>
      <c r="E2603" s="132"/>
      <c r="F2603" s="132"/>
      <c r="G2603" s="132"/>
      <c r="H2603" s="132"/>
      <c r="I2603" s="132"/>
      <c r="J2603" s="132"/>
      <c r="K2603" s="132"/>
      <c r="L2603" s="132"/>
      <c r="M2603" s="132"/>
      <c r="N2603" s="132"/>
    </row>
    <row r="2604" spans="1:14" ht="13.15" customHeight="1" x14ac:dyDescent="0.2">
      <c r="A2604" s="193"/>
      <c r="B2604" s="132"/>
      <c r="C2604" s="132"/>
      <c r="D2604" s="132"/>
      <c r="E2604" s="132"/>
      <c r="F2604" s="132"/>
      <c r="G2604" s="132"/>
      <c r="H2604" s="132"/>
      <c r="I2604" s="132"/>
      <c r="J2604" s="132"/>
      <c r="K2604" s="132"/>
      <c r="L2604" s="132"/>
      <c r="M2604" s="132"/>
      <c r="N2604" s="132"/>
    </row>
    <row r="2605" spans="1:14" ht="13.15" customHeight="1" x14ac:dyDescent="0.2">
      <c r="A2605" s="193"/>
      <c r="B2605" s="132"/>
      <c r="C2605" s="132"/>
      <c r="D2605" s="132"/>
      <c r="E2605" s="132"/>
      <c r="F2605" s="132"/>
      <c r="G2605" s="132"/>
      <c r="H2605" s="132"/>
      <c r="I2605" s="132"/>
      <c r="J2605" s="132"/>
      <c r="K2605" s="132"/>
      <c r="L2605" s="132"/>
      <c r="M2605" s="132"/>
      <c r="N2605" s="132"/>
    </row>
    <row r="2606" spans="1:14" ht="13.15" customHeight="1" x14ac:dyDescent="0.2">
      <c r="A2606" s="193"/>
      <c r="B2606" s="132"/>
      <c r="C2606" s="132"/>
      <c r="D2606" s="132"/>
      <c r="E2606" s="132"/>
      <c r="F2606" s="132"/>
      <c r="G2606" s="132"/>
      <c r="H2606" s="132"/>
      <c r="I2606" s="132"/>
      <c r="J2606" s="132"/>
      <c r="K2606" s="132"/>
      <c r="L2606" s="132"/>
      <c r="M2606" s="132"/>
      <c r="N2606" s="132"/>
    </row>
    <row r="2607" spans="1:14" ht="13.15" customHeight="1" x14ac:dyDescent="0.2">
      <c r="A2607" s="193"/>
      <c r="B2607" s="132"/>
      <c r="C2607" s="132"/>
      <c r="D2607" s="132"/>
      <c r="E2607" s="132"/>
      <c r="F2607" s="132"/>
      <c r="G2607" s="132"/>
      <c r="H2607" s="132"/>
      <c r="I2607" s="132"/>
      <c r="J2607" s="132"/>
      <c r="K2607" s="132"/>
      <c r="L2607" s="132"/>
      <c r="M2607" s="132"/>
      <c r="N2607" s="132"/>
    </row>
    <row r="2608" spans="1:14" ht="13.15" customHeight="1" x14ac:dyDescent="0.2">
      <c r="A2608" s="193"/>
      <c r="B2608" s="132"/>
      <c r="C2608" s="132"/>
      <c r="D2608" s="132"/>
      <c r="E2608" s="132"/>
      <c r="F2608" s="132"/>
      <c r="G2608" s="132"/>
      <c r="H2608" s="132"/>
      <c r="I2608" s="132"/>
      <c r="J2608" s="132"/>
      <c r="K2608" s="132"/>
      <c r="L2608" s="132"/>
      <c r="M2608" s="132"/>
      <c r="N2608" s="132"/>
    </row>
    <row r="2609" spans="1:14" ht="13.15" customHeight="1" x14ac:dyDescent="0.2">
      <c r="A2609" s="193"/>
      <c r="B2609" s="132"/>
      <c r="C2609" s="132"/>
      <c r="D2609" s="132"/>
      <c r="E2609" s="132"/>
      <c r="F2609" s="132"/>
      <c r="G2609" s="132"/>
      <c r="H2609" s="132"/>
      <c r="I2609" s="132"/>
      <c r="J2609" s="132"/>
      <c r="K2609" s="132"/>
      <c r="L2609" s="132"/>
      <c r="M2609" s="132"/>
      <c r="N2609" s="132"/>
    </row>
    <row r="2610" spans="1:14" ht="13.15" customHeight="1" x14ac:dyDescent="0.2">
      <c r="A2610" s="193"/>
      <c r="B2610" s="132"/>
      <c r="C2610" s="132"/>
      <c r="D2610" s="132"/>
      <c r="E2610" s="132"/>
      <c r="F2610" s="132"/>
      <c r="G2610" s="132"/>
      <c r="H2610" s="132"/>
      <c r="I2610" s="132"/>
      <c r="J2610" s="132"/>
      <c r="K2610" s="132"/>
      <c r="L2610" s="132"/>
      <c r="M2610" s="132"/>
      <c r="N2610" s="132"/>
    </row>
    <row r="2611" spans="1:14" ht="13.15" customHeight="1" x14ac:dyDescent="0.2">
      <c r="A2611" s="193"/>
      <c r="B2611" s="132"/>
      <c r="C2611" s="132"/>
      <c r="D2611" s="132"/>
      <c r="E2611" s="132"/>
      <c r="F2611" s="132"/>
      <c r="G2611" s="132"/>
      <c r="H2611" s="132"/>
      <c r="I2611" s="132"/>
      <c r="J2611" s="132"/>
      <c r="K2611" s="132"/>
      <c r="L2611" s="132"/>
      <c r="M2611" s="132"/>
      <c r="N2611" s="132"/>
    </row>
    <row r="2612" spans="1:14" ht="13.15" customHeight="1" x14ac:dyDescent="0.2">
      <c r="A2612" s="193"/>
      <c r="B2612" s="132"/>
      <c r="C2612" s="132"/>
      <c r="D2612" s="132"/>
      <c r="E2612" s="132"/>
      <c r="F2612" s="132"/>
      <c r="G2612" s="132"/>
      <c r="H2612" s="132"/>
      <c r="I2612" s="132"/>
      <c r="J2612" s="132"/>
      <c r="K2612" s="132"/>
      <c r="L2612" s="132"/>
      <c r="M2612" s="132"/>
      <c r="N2612" s="132"/>
    </row>
    <row r="2613" spans="1:14" ht="13.15" customHeight="1" x14ac:dyDescent="0.2">
      <c r="A2613" s="193"/>
      <c r="B2613" s="132"/>
      <c r="C2613" s="132"/>
      <c r="D2613" s="132"/>
      <c r="E2613" s="132"/>
      <c r="F2613" s="132"/>
      <c r="G2613" s="132"/>
      <c r="H2613" s="132"/>
      <c r="I2613" s="132"/>
      <c r="J2613" s="132"/>
      <c r="K2613" s="132"/>
      <c r="L2613" s="132"/>
      <c r="M2613" s="132"/>
      <c r="N2613" s="132"/>
    </row>
    <row r="2614" spans="1:14" ht="13.15" customHeight="1" x14ac:dyDescent="0.2">
      <c r="A2614" s="193"/>
      <c r="B2614" s="132"/>
      <c r="C2614" s="132"/>
      <c r="D2614" s="132"/>
      <c r="E2614" s="132"/>
      <c r="F2614" s="132"/>
      <c r="G2614" s="132"/>
      <c r="H2614" s="132"/>
      <c r="I2614" s="132"/>
      <c r="J2614" s="132"/>
      <c r="K2614" s="132"/>
      <c r="L2614" s="132"/>
      <c r="M2614" s="132"/>
      <c r="N2614" s="132"/>
    </row>
    <row r="2615" spans="1:14" ht="13.15" customHeight="1" x14ac:dyDescent="0.2">
      <c r="A2615" s="193"/>
      <c r="B2615" s="132"/>
      <c r="C2615" s="132"/>
      <c r="D2615" s="132"/>
      <c r="E2615" s="132"/>
      <c r="F2615" s="132"/>
      <c r="G2615" s="132"/>
      <c r="H2615" s="132"/>
      <c r="I2615" s="132"/>
      <c r="J2615" s="132"/>
      <c r="K2615" s="132"/>
      <c r="L2615" s="132"/>
      <c r="M2615" s="132"/>
      <c r="N2615" s="132"/>
    </row>
    <row r="2616" spans="1:14" ht="13.15" customHeight="1" x14ac:dyDescent="0.2">
      <c r="A2616" s="193"/>
      <c r="B2616" s="132"/>
      <c r="C2616" s="132"/>
      <c r="D2616" s="132"/>
      <c r="E2616" s="132"/>
      <c r="F2616" s="132"/>
      <c r="G2616" s="132"/>
      <c r="H2616" s="132"/>
      <c r="I2616" s="132"/>
      <c r="J2616" s="132"/>
      <c r="K2616" s="132"/>
      <c r="L2616" s="132"/>
      <c r="M2616" s="132"/>
      <c r="N2616" s="132"/>
    </row>
    <row r="2617" spans="1:14" ht="13.15" customHeight="1" x14ac:dyDescent="0.2">
      <c r="A2617" s="193"/>
      <c r="B2617" s="132"/>
      <c r="C2617" s="132"/>
      <c r="D2617" s="132"/>
      <c r="E2617" s="132"/>
      <c r="F2617" s="132"/>
      <c r="G2617" s="132"/>
      <c r="H2617" s="132"/>
      <c r="I2617" s="132"/>
      <c r="J2617" s="132"/>
      <c r="K2617" s="132"/>
      <c r="L2617" s="132"/>
      <c r="M2617" s="132"/>
      <c r="N2617" s="132"/>
    </row>
    <row r="2618" spans="1:14" ht="13.15" customHeight="1" x14ac:dyDescent="0.2">
      <c r="A2618" s="193"/>
      <c r="B2618" s="132"/>
      <c r="C2618" s="132"/>
      <c r="D2618" s="132"/>
      <c r="E2618" s="132"/>
      <c r="F2618" s="132"/>
      <c r="G2618" s="132"/>
      <c r="H2618" s="132"/>
      <c r="I2618" s="132"/>
      <c r="J2618" s="132"/>
      <c r="K2618" s="132"/>
      <c r="L2618" s="132"/>
      <c r="M2618" s="132"/>
      <c r="N2618" s="132"/>
    </row>
    <row r="2619" spans="1:14" ht="13.15" customHeight="1" x14ac:dyDescent="0.2">
      <c r="A2619" s="193"/>
      <c r="B2619" s="132"/>
      <c r="C2619" s="132"/>
      <c r="D2619" s="132"/>
      <c r="E2619" s="132"/>
      <c r="F2619" s="132"/>
      <c r="G2619" s="132"/>
      <c r="H2619" s="132"/>
      <c r="I2619" s="132"/>
      <c r="J2619" s="132"/>
      <c r="K2619" s="132"/>
      <c r="L2619" s="132"/>
      <c r="M2619" s="132"/>
      <c r="N2619" s="132"/>
    </row>
    <row r="2620" spans="1:14" ht="13.15" customHeight="1" x14ac:dyDescent="0.2">
      <c r="A2620" s="193"/>
      <c r="B2620" s="132"/>
      <c r="C2620" s="132"/>
      <c r="D2620" s="132"/>
      <c r="E2620" s="132"/>
      <c r="F2620" s="132"/>
      <c r="G2620" s="132"/>
      <c r="H2620" s="132"/>
      <c r="I2620" s="132"/>
      <c r="J2620" s="132"/>
      <c r="K2620" s="132"/>
      <c r="L2620" s="132"/>
      <c r="M2620" s="132"/>
      <c r="N2620" s="132"/>
    </row>
    <row r="2621" spans="1:14" ht="13.15" customHeight="1" x14ac:dyDescent="0.2">
      <c r="A2621" s="193"/>
      <c r="B2621" s="132"/>
      <c r="C2621" s="132"/>
      <c r="D2621" s="132"/>
      <c r="E2621" s="132"/>
      <c r="F2621" s="132"/>
      <c r="G2621" s="132"/>
      <c r="H2621" s="132"/>
      <c r="I2621" s="132"/>
      <c r="J2621" s="132"/>
      <c r="K2621" s="132"/>
      <c r="L2621" s="132"/>
      <c r="M2621" s="132"/>
      <c r="N2621" s="132"/>
    </row>
    <row r="2622" spans="1:14" ht="13.15" customHeight="1" x14ac:dyDescent="0.2">
      <c r="A2622" s="193"/>
      <c r="B2622" s="132"/>
      <c r="C2622" s="132"/>
      <c r="D2622" s="132"/>
      <c r="E2622" s="132"/>
      <c r="F2622" s="132"/>
      <c r="G2622" s="132"/>
      <c r="H2622" s="132"/>
      <c r="I2622" s="132"/>
      <c r="J2622" s="132"/>
      <c r="K2622" s="132"/>
      <c r="L2622" s="132"/>
      <c r="M2622" s="132"/>
      <c r="N2622" s="132"/>
    </row>
    <row r="2623" spans="1:14" ht="13.15" customHeight="1" x14ac:dyDescent="0.2">
      <c r="A2623" s="193"/>
      <c r="B2623" s="132"/>
      <c r="C2623" s="132"/>
      <c r="D2623" s="132"/>
      <c r="E2623" s="132"/>
      <c r="F2623" s="132"/>
      <c r="G2623" s="132"/>
      <c r="H2623" s="132"/>
      <c r="I2623" s="132"/>
      <c r="J2623" s="132"/>
      <c r="K2623" s="132"/>
      <c r="L2623" s="132"/>
      <c r="M2623" s="132"/>
      <c r="N2623" s="132"/>
    </row>
    <row r="2624" spans="1:14" ht="13.15" customHeight="1" x14ac:dyDescent="0.2">
      <c r="A2624" s="193"/>
      <c r="B2624" s="132"/>
      <c r="C2624" s="132"/>
      <c r="D2624" s="132"/>
      <c r="E2624" s="132"/>
      <c r="F2624" s="132"/>
      <c r="G2624" s="132"/>
      <c r="H2624" s="132"/>
      <c r="I2624" s="132"/>
      <c r="J2624" s="132"/>
      <c r="K2624" s="132"/>
      <c r="L2624" s="132"/>
      <c r="M2624" s="132"/>
      <c r="N2624" s="132"/>
    </row>
    <row r="2625" spans="1:14" ht="13.15" customHeight="1" x14ac:dyDescent="0.2">
      <c r="A2625" s="193"/>
      <c r="B2625" s="132"/>
      <c r="C2625" s="132"/>
      <c r="D2625" s="132"/>
      <c r="E2625" s="132"/>
      <c r="F2625" s="132"/>
      <c r="G2625" s="132"/>
      <c r="H2625" s="132"/>
      <c r="I2625" s="132"/>
      <c r="J2625" s="132"/>
      <c r="K2625" s="132"/>
      <c r="L2625" s="132"/>
      <c r="M2625" s="132"/>
      <c r="N2625" s="132"/>
    </row>
    <row r="2626" spans="1:14" ht="13.15" customHeight="1" x14ac:dyDescent="0.2">
      <c r="A2626" s="193"/>
      <c r="B2626" s="132"/>
      <c r="C2626" s="132"/>
      <c r="D2626" s="132"/>
      <c r="E2626" s="132"/>
      <c r="F2626" s="132"/>
      <c r="G2626" s="132"/>
      <c r="H2626" s="132"/>
      <c r="I2626" s="132"/>
      <c r="J2626" s="132"/>
      <c r="K2626" s="132"/>
      <c r="L2626" s="132"/>
      <c r="M2626" s="132"/>
      <c r="N2626" s="132"/>
    </row>
    <row r="2627" spans="1:14" ht="13.15" customHeight="1" x14ac:dyDescent="0.2">
      <c r="A2627" s="193"/>
      <c r="B2627" s="132"/>
      <c r="C2627" s="132"/>
      <c r="D2627" s="132"/>
      <c r="E2627" s="132"/>
      <c r="F2627" s="132"/>
      <c r="G2627" s="132"/>
      <c r="H2627" s="132"/>
      <c r="I2627" s="132"/>
      <c r="J2627" s="132"/>
      <c r="K2627" s="132"/>
      <c r="L2627" s="132"/>
      <c r="M2627" s="132"/>
      <c r="N2627" s="132"/>
    </row>
    <row r="2628" spans="1:14" ht="13.15" customHeight="1" x14ac:dyDescent="0.2">
      <c r="A2628" s="193"/>
      <c r="B2628" s="132"/>
      <c r="C2628" s="132"/>
      <c r="D2628" s="132"/>
      <c r="E2628" s="132"/>
      <c r="F2628" s="132"/>
      <c r="G2628" s="132"/>
      <c r="H2628" s="132"/>
      <c r="I2628" s="132"/>
      <c r="J2628" s="132"/>
      <c r="K2628" s="132"/>
      <c r="L2628" s="132"/>
      <c r="M2628" s="132"/>
      <c r="N2628" s="132"/>
    </row>
    <row r="2629" spans="1:14" ht="13.15" customHeight="1" x14ac:dyDescent="0.2">
      <c r="A2629" s="193"/>
      <c r="B2629" s="132"/>
      <c r="C2629" s="132"/>
      <c r="D2629" s="132"/>
      <c r="E2629" s="132"/>
      <c r="F2629" s="132"/>
      <c r="G2629" s="132"/>
      <c r="H2629" s="132"/>
      <c r="I2629" s="132"/>
      <c r="J2629" s="132"/>
      <c r="K2629" s="132"/>
      <c r="L2629" s="132"/>
      <c r="M2629" s="132"/>
      <c r="N2629" s="132"/>
    </row>
    <row r="2630" spans="1:14" ht="13.15" customHeight="1" x14ac:dyDescent="0.2">
      <c r="A2630" s="193"/>
      <c r="B2630" s="132"/>
      <c r="C2630" s="132"/>
      <c r="D2630" s="132"/>
      <c r="E2630" s="132"/>
      <c r="F2630" s="132"/>
      <c r="G2630" s="132"/>
      <c r="H2630" s="132"/>
      <c r="I2630" s="132"/>
      <c r="J2630" s="132"/>
      <c r="K2630" s="132"/>
      <c r="L2630" s="132"/>
      <c r="M2630" s="132"/>
      <c r="N2630" s="132"/>
    </row>
    <row r="2631" spans="1:14" ht="13.15" customHeight="1" x14ac:dyDescent="0.2">
      <c r="A2631" s="193"/>
      <c r="B2631" s="132"/>
      <c r="C2631" s="132"/>
      <c r="D2631" s="132"/>
      <c r="E2631" s="132"/>
      <c r="F2631" s="132"/>
      <c r="G2631" s="132"/>
      <c r="H2631" s="132"/>
      <c r="I2631" s="132"/>
      <c r="J2631" s="132"/>
      <c r="K2631" s="132"/>
      <c r="L2631" s="132"/>
      <c r="M2631" s="132"/>
      <c r="N2631" s="132"/>
    </row>
    <row r="2632" spans="1:14" ht="13.15" customHeight="1" x14ac:dyDescent="0.2">
      <c r="A2632" s="193"/>
      <c r="B2632" s="132"/>
      <c r="C2632" s="132"/>
      <c r="D2632" s="132"/>
      <c r="E2632" s="132"/>
      <c r="F2632" s="132"/>
      <c r="G2632" s="132"/>
      <c r="H2632" s="132"/>
      <c r="I2632" s="132"/>
      <c r="J2632" s="132"/>
      <c r="K2632" s="132"/>
      <c r="L2632" s="132"/>
      <c r="M2632" s="132"/>
      <c r="N2632" s="132"/>
    </row>
    <row r="2633" spans="1:14" ht="13.15" customHeight="1" x14ac:dyDescent="0.2">
      <c r="A2633" s="193"/>
      <c r="B2633" s="132"/>
      <c r="C2633" s="132"/>
      <c r="D2633" s="132"/>
      <c r="E2633" s="132"/>
      <c r="F2633" s="132"/>
      <c r="G2633" s="132"/>
      <c r="H2633" s="132"/>
      <c r="I2633" s="132"/>
      <c r="J2633" s="132"/>
      <c r="K2633" s="132"/>
      <c r="L2633" s="132"/>
      <c r="M2633" s="132"/>
      <c r="N2633" s="132"/>
    </row>
    <row r="2634" spans="1:14" ht="13.15" customHeight="1" x14ac:dyDescent="0.2">
      <c r="A2634" s="193"/>
      <c r="B2634" s="132"/>
      <c r="C2634" s="132"/>
      <c r="D2634" s="132"/>
      <c r="E2634" s="132"/>
      <c r="F2634" s="132"/>
      <c r="G2634" s="132"/>
      <c r="H2634" s="132"/>
      <c r="I2634" s="132"/>
      <c r="J2634" s="132"/>
      <c r="K2634" s="132"/>
      <c r="L2634" s="132"/>
      <c r="M2634" s="132"/>
      <c r="N2634" s="132"/>
    </row>
    <row r="2635" spans="1:14" ht="13.15" customHeight="1" x14ac:dyDescent="0.2">
      <c r="A2635" s="193"/>
      <c r="B2635" s="132"/>
      <c r="C2635" s="132"/>
      <c r="D2635" s="132"/>
      <c r="E2635" s="132"/>
      <c r="F2635" s="132"/>
      <c r="G2635" s="132"/>
      <c r="H2635" s="132"/>
      <c r="I2635" s="132"/>
      <c r="J2635" s="132"/>
      <c r="K2635" s="132"/>
      <c r="L2635" s="132"/>
      <c r="M2635" s="132"/>
      <c r="N2635" s="132"/>
    </row>
    <row r="2636" spans="1:14" ht="13.15" customHeight="1" x14ac:dyDescent="0.2">
      <c r="A2636" s="193"/>
      <c r="B2636" s="132"/>
      <c r="C2636" s="132"/>
      <c r="D2636" s="132"/>
      <c r="E2636" s="132"/>
      <c r="F2636" s="132"/>
      <c r="G2636" s="132"/>
      <c r="H2636" s="132"/>
      <c r="I2636" s="132"/>
      <c r="J2636" s="132"/>
      <c r="K2636" s="132"/>
      <c r="L2636" s="132"/>
      <c r="M2636" s="132"/>
      <c r="N2636" s="132"/>
    </row>
    <row r="2637" spans="1:14" ht="13.15" customHeight="1" x14ac:dyDescent="0.2">
      <c r="A2637" s="193"/>
      <c r="B2637" s="132"/>
      <c r="C2637" s="132"/>
      <c r="D2637" s="132"/>
      <c r="E2637" s="132"/>
      <c r="F2637" s="132"/>
      <c r="G2637" s="132"/>
      <c r="H2637" s="132"/>
      <c r="I2637" s="132"/>
      <c r="J2637" s="132"/>
      <c r="K2637" s="132"/>
      <c r="L2637" s="132"/>
      <c r="M2637" s="132"/>
      <c r="N2637" s="132"/>
    </row>
    <row r="2638" spans="1:14" ht="13.15" customHeight="1" x14ac:dyDescent="0.2">
      <c r="A2638" s="193"/>
      <c r="B2638" s="132"/>
      <c r="C2638" s="132"/>
      <c r="D2638" s="132"/>
      <c r="E2638" s="132"/>
      <c r="F2638" s="132"/>
      <c r="G2638" s="132"/>
      <c r="H2638" s="132"/>
      <c r="I2638" s="132"/>
      <c r="J2638" s="132"/>
      <c r="K2638" s="132"/>
      <c r="L2638" s="132"/>
      <c r="M2638" s="132"/>
      <c r="N2638" s="132"/>
    </row>
    <row r="2639" spans="1:14" ht="13.15" customHeight="1" x14ac:dyDescent="0.2">
      <c r="A2639" s="193"/>
      <c r="B2639" s="132"/>
      <c r="C2639" s="132"/>
      <c r="D2639" s="132"/>
      <c r="E2639" s="132"/>
      <c r="F2639" s="132"/>
      <c r="G2639" s="132"/>
      <c r="H2639" s="132"/>
      <c r="I2639" s="132"/>
      <c r="J2639" s="132"/>
      <c r="K2639" s="132"/>
      <c r="L2639" s="132"/>
      <c r="M2639" s="132"/>
      <c r="N2639" s="132"/>
    </row>
    <row r="2640" spans="1:14" ht="13.15" customHeight="1" x14ac:dyDescent="0.2">
      <c r="A2640" s="193"/>
      <c r="B2640" s="132"/>
      <c r="C2640" s="132"/>
      <c r="D2640" s="132"/>
      <c r="E2640" s="132"/>
      <c r="F2640" s="132"/>
      <c r="G2640" s="132"/>
      <c r="H2640" s="132"/>
      <c r="I2640" s="132"/>
      <c r="J2640" s="132"/>
      <c r="K2640" s="132"/>
      <c r="L2640" s="132"/>
      <c r="M2640" s="132"/>
      <c r="N2640" s="132"/>
    </row>
    <row r="2641" spans="1:14" ht="13.15" customHeight="1" x14ac:dyDescent="0.2">
      <c r="A2641" s="193"/>
      <c r="B2641" s="132"/>
      <c r="C2641" s="132"/>
      <c r="D2641" s="132"/>
      <c r="E2641" s="132"/>
      <c r="F2641" s="132"/>
      <c r="G2641" s="132"/>
      <c r="H2641" s="132"/>
      <c r="I2641" s="132"/>
      <c r="J2641" s="132"/>
      <c r="K2641" s="132"/>
      <c r="L2641" s="132"/>
      <c r="M2641" s="132"/>
      <c r="N2641" s="132"/>
    </row>
    <row r="2642" spans="1:14" ht="13.15" customHeight="1" x14ac:dyDescent="0.2">
      <c r="A2642" s="193"/>
      <c r="B2642" s="132"/>
      <c r="C2642" s="132"/>
      <c r="D2642" s="132"/>
      <c r="E2642" s="132"/>
      <c r="F2642" s="132"/>
      <c r="G2642" s="132"/>
      <c r="H2642" s="132"/>
      <c r="I2642" s="132"/>
      <c r="J2642" s="132"/>
      <c r="K2642" s="132"/>
      <c r="L2642" s="132"/>
      <c r="M2642" s="132"/>
      <c r="N2642" s="132"/>
    </row>
    <row r="2643" spans="1:14" ht="13.15" customHeight="1" x14ac:dyDescent="0.2">
      <c r="A2643" s="193"/>
      <c r="B2643" s="132"/>
      <c r="C2643" s="132"/>
      <c r="D2643" s="132"/>
      <c r="E2643" s="132"/>
      <c r="F2643" s="132"/>
      <c r="G2643" s="132"/>
      <c r="H2643" s="132"/>
      <c r="I2643" s="132"/>
      <c r="J2643" s="132"/>
      <c r="K2643" s="132"/>
      <c r="L2643" s="132"/>
      <c r="M2643" s="132"/>
      <c r="N2643" s="132"/>
    </row>
    <row r="2644" spans="1:14" ht="13.15" customHeight="1" x14ac:dyDescent="0.2">
      <c r="A2644" s="193"/>
      <c r="B2644" s="132"/>
      <c r="C2644" s="132"/>
      <c r="D2644" s="132"/>
      <c r="E2644" s="132"/>
      <c r="F2644" s="132"/>
      <c r="G2644" s="132"/>
      <c r="H2644" s="132"/>
      <c r="I2644" s="132"/>
      <c r="J2644" s="132"/>
      <c r="K2644" s="132"/>
      <c r="L2644" s="132"/>
      <c r="M2644" s="132"/>
      <c r="N2644" s="132"/>
    </row>
    <row r="2645" spans="1:14" ht="13.15" customHeight="1" x14ac:dyDescent="0.2">
      <c r="A2645" s="193"/>
      <c r="B2645" s="132"/>
      <c r="C2645" s="132"/>
      <c r="D2645" s="132"/>
      <c r="E2645" s="132"/>
      <c r="F2645" s="132"/>
      <c r="G2645" s="132"/>
      <c r="H2645" s="132"/>
      <c r="I2645" s="132"/>
      <c r="J2645" s="132"/>
      <c r="K2645" s="132"/>
      <c r="L2645" s="132"/>
      <c r="M2645" s="132"/>
      <c r="N2645" s="132"/>
    </row>
    <row r="2646" spans="1:14" ht="13.15" customHeight="1" x14ac:dyDescent="0.2">
      <c r="A2646" s="193"/>
      <c r="B2646" s="132"/>
      <c r="C2646" s="132"/>
      <c r="D2646" s="132"/>
      <c r="E2646" s="132"/>
      <c r="F2646" s="132"/>
      <c r="G2646" s="132"/>
      <c r="H2646" s="132"/>
      <c r="I2646" s="132"/>
      <c r="J2646" s="132"/>
      <c r="K2646" s="132"/>
      <c r="L2646" s="132"/>
      <c r="M2646" s="132"/>
      <c r="N2646" s="132"/>
    </row>
    <row r="2647" spans="1:14" ht="13.15" customHeight="1" x14ac:dyDescent="0.2">
      <c r="A2647" s="193"/>
      <c r="B2647" s="132"/>
      <c r="C2647" s="132"/>
      <c r="D2647" s="132"/>
      <c r="E2647" s="132"/>
      <c r="F2647" s="132"/>
      <c r="G2647" s="132"/>
      <c r="H2647" s="132"/>
      <c r="I2647" s="132"/>
      <c r="J2647" s="132"/>
      <c r="K2647" s="132"/>
      <c r="L2647" s="132"/>
      <c r="M2647" s="132"/>
      <c r="N2647" s="132"/>
    </row>
    <row r="2648" spans="1:14" ht="13.15" customHeight="1" x14ac:dyDescent="0.2">
      <c r="A2648" s="193"/>
      <c r="B2648" s="132"/>
      <c r="C2648" s="132"/>
      <c r="D2648" s="132"/>
      <c r="E2648" s="132"/>
      <c r="F2648" s="132"/>
      <c r="G2648" s="132"/>
      <c r="H2648" s="132"/>
      <c r="I2648" s="132"/>
      <c r="J2648" s="132"/>
      <c r="K2648" s="132"/>
      <c r="L2648" s="132"/>
      <c r="M2648" s="132"/>
      <c r="N2648" s="132"/>
    </row>
    <row r="2649" spans="1:14" ht="13.15" customHeight="1" x14ac:dyDescent="0.2">
      <c r="A2649" s="193"/>
      <c r="B2649" s="132"/>
      <c r="C2649" s="132"/>
      <c r="D2649" s="132"/>
      <c r="E2649" s="132"/>
      <c r="F2649" s="132"/>
      <c r="G2649" s="132"/>
      <c r="H2649" s="132"/>
      <c r="I2649" s="132"/>
      <c r="J2649" s="132"/>
      <c r="K2649" s="132"/>
      <c r="L2649" s="132"/>
      <c r="M2649" s="132"/>
      <c r="N2649" s="132"/>
    </row>
    <row r="2650" spans="1:14" ht="13.15" customHeight="1" x14ac:dyDescent="0.2">
      <c r="A2650" s="193"/>
      <c r="B2650" s="132"/>
      <c r="C2650" s="132"/>
      <c r="D2650" s="132"/>
      <c r="E2650" s="132"/>
      <c r="F2650" s="132"/>
      <c r="G2650" s="132"/>
      <c r="H2650" s="132"/>
      <c r="I2650" s="132"/>
      <c r="J2650" s="132"/>
      <c r="K2650" s="132"/>
      <c r="L2650" s="132"/>
      <c r="M2650" s="132"/>
      <c r="N2650" s="132"/>
    </row>
    <row r="2651" spans="1:14" ht="13.15" customHeight="1" x14ac:dyDescent="0.2">
      <c r="A2651" s="193"/>
      <c r="B2651" s="132"/>
      <c r="C2651" s="132"/>
      <c r="D2651" s="132"/>
      <c r="E2651" s="132"/>
      <c r="F2651" s="132"/>
      <c r="G2651" s="132"/>
      <c r="H2651" s="132"/>
      <c r="I2651" s="132"/>
      <c r="J2651" s="132"/>
      <c r="K2651" s="132"/>
      <c r="L2651" s="132"/>
      <c r="M2651" s="132"/>
      <c r="N2651" s="132"/>
    </row>
    <row r="2652" spans="1:14" ht="13.15" customHeight="1" x14ac:dyDescent="0.2">
      <c r="A2652" s="193"/>
      <c r="B2652" s="132"/>
      <c r="C2652" s="132"/>
      <c r="D2652" s="132"/>
      <c r="E2652" s="132"/>
      <c r="F2652" s="132"/>
      <c r="G2652" s="132"/>
      <c r="H2652" s="132"/>
      <c r="I2652" s="132"/>
      <c r="J2652" s="132"/>
      <c r="K2652" s="132"/>
      <c r="L2652" s="132"/>
      <c r="M2652" s="132"/>
      <c r="N2652" s="132"/>
    </row>
    <row r="2653" spans="1:14" ht="13.15" customHeight="1" x14ac:dyDescent="0.2">
      <c r="A2653" s="193"/>
      <c r="B2653" s="132"/>
      <c r="C2653" s="132"/>
      <c r="D2653" s="132"/>
      <c r="E2653" s="132"/>
      <c r="F2653" s="132"/>
      <c r="G2653" s="132"/>
      <c r="H2653" s="132"/>
      <c r="I2653" s="132"/>
      <c r="J2653" s="132"/>
      <c r="K2653" s="132"/>
      <c r="L2653" s="132"/>
      <c r="M2653" s="132"/>
      <c r="N2653" s="132"/>
    </row>
    <row r="2654" spans="1:14" ht="13.15" customHeight="1" x14ac:dyDescent="0.2">
      <c r="A2654" s="193"/>
      <c r="B2654" s="132"/>
      <c r="C2654" s="132"/>
      <c r="D2654" s="132"/>
      <c r="E2654" s="132"/>
      <c r="F2654" s="132"/>
      <c r="G2654" s="132"/>
      <c r="H2654" s="132"/>
      <c r="I2654" s="132"/>
      <c r="J2654" s="132"/>
      <c r="K2654" s="132"/>
      <c r="L2654" s="132"/>
      <c r="M2654" s="132"/>
      <c r="N2654" s="132"/>
    </row>
    <row r="2655" spans="1:14" ht="13.15" customHeight="1" x14ac:dyDescent="0.2">
      <c r="A2655" s="193"/>
      <c r="B2655" s="132"/>
      <c r="C2655" s="132"/>
      <c r="D2655" s="132"/>
      <c r="E2655" s="132"/>
      <c r="F2655" s="132"/>
      <c r="G2655" s="132"/>
      <c r="H2655" s="132"/>
      <c r="I2655" s="132"/>
      <c r="J2655" s="132"/>
      <c r="K2655" s="132"/>
      <c r="L2655" s="132"/>
      <c r="M2655" s="132"/>
      <c r="N2655" s="132"/>
    </row>
    <row r="2656" spans="1:14" ht="13.15" customHeight="1" x14ac:dyDescent="0.2">
      <c r="A2656" s="193"/>
      <c r="B2656" s="132"/>
      <c r="C2656" s="132"/>
      <c r="D2656" s="132"/>
      <c r="E2656" s="132"/>
      <c r="F2656" s="132"/>
      <c r="G2656" s="132"/>
      <c r="H2656" s="132"/>
      <c r="I2656" s="132"/>
      <c r="J2656" s="132"/>
      <c r="K2656" s="132"/>
      <c r="L2656" s="132"/>
      <c r="M2656" s="132"/>
      <c r="N2656" s="132"/>
    </row>
    <row r="2657" spans="1:14" ht="13.15" customHeight="1" x14ac:dyDescent="0.2">
      <c r="A2657" s="193"/>
      <c r="B2657" s="132"/>
      <c r="C2657" s="132"/>
      <c r="D2657" s="132"/>
      <c r="E2657" s="132"/>
      <c r="F2657" s="132"/>
      <c r="G2657" s="132"/>
      <c r="H2657" s="132"/>
      <c r="I2657" s="132"/>
      <c r="J2657" s="132"/>
      <c r="K2657" s="132"/>
      <c r="L2657" s="132"/>
      <c r="M2657" s="132"/>
      <c r="N2657" s="132"/>
    </row>
    <row r="2658" spans="1:14" ht="13.15" customHeight="1" x14ac:dyDescent="0.2">
      <c r="A2658" s="193"/>
      <c r="B2658" s="132"/>
      <c r="C2658" s="132"/>
      <c r="D2658" s="132"/>
      <c r="E2658" s="132"/>
      <c r="F2658" s="132"/>
      <c r="G2658" s="132"/>
      <c r="H2658" s="132"/>
      <c r="I2658" s="132"/>
      <c r="J2658" s="132"/>
      <c r="K2658" s="132"/>
      <c r="L2658" s="132"/>
      <c r="M2658" s="132"/>
      <c r="N2658" s="132"/>
    </row>
    <row r="2659" spans="1:14" ht="13.15" customHeight="1" x14ac:dyDescent="0.2">
      <c r="A2659" s="193"/>
      <c r="B2659" s="132"/>
      <c r="C2659" s="132"/>
      <c r="D2659" s="132"/>
      <c r="E2659" s="132"/>
      <c r="F2659" s="132"/>
      <c r="G2659" s="132"/>
      <c r="H2659" s="132"/>
      <c r="I2659" s="132"/>
      <c r="J2659" s="132"/>
      <c r="K2659" s="132"/>
      <c r="L2659" s="132"/>
      <c r="M2659" s="132"/>
      <c r="N2659" s="132"/>
    </row>
    <row r="2660" spans="1:14" ht="13.15" customHeight="1" x14ac:dyDescent="0.2">
      <c r="A2660" s="193"/>
      <c r="B2660" s="132"/>
      <c r="C2660" s="132"/>
      <c r="D2660" s="132"/>
      <c r="E2660" s="132"/>
      <c r="F2660" s="132"/>
      <c r="G2660" s="132"/>
      <c r="H2660" s="132"/>
      <c r="I2660" s="132"/>
      <c r="J2660" s="132"/>
      <c r="K2660" s="132"/>
      <c r="L2660" s="132"/>
      <c r="M2660" s="132"/>
      <c r="N2660" s="132"/>
    </row>
    <row r="2661" spans="1:14" ht="13.15" customHeight="1" x14ac:dyDescent="0.2">
      <c r="A2661" s="193"/>
      <c r="B2661" s="193"/>
      <c r="C2661" s="194"/>
      <c r="D2661" s="194"/>
      <c r="E2661" s="195"/>
      <c r="F2661" s="193"/>
      <c r="G2661" s="193"/>
      <c r="H2661" s="193"/>
      <c r="I2661" s="193"/>
      <c r="J2661" s="193"/>
      <c r="K2661" s="193"/>
      <c r="L2661" s="193"/>
      <c r="M2661" s="193"/>
      <c r="N2661" s="193"/>
    </row>
    <row r="2662" spans="1:14" ht="13.15" customHeight="1" x14ac:dyDescent="0.2">
      <c r="A2662" s="193"/>
      <c r="B2662" s="193"/>
      <c r="C2662" s="194"/>
      <c r="D2662" s="194"/>
      <c r="E2662" s="195"/>
      <c r="F2662" s="193"/>
      <c r="G2662" s="193"/>
      <c r="H2662" s="193"/>
      <c r="I2662" s="193"/>
      <c r="J2662" s="193"/>
      <c r="K2662" s="193"/>
      <c r="L2662" s="193"/>
      <c r="M2662" s="193"/>
      <c r="N2662" s="193"/>
    </row>
    <row r="2663" spans="1:14" ht="13.15" customHeight="1" x14ac:dyDescent="0.2">
      <c r="A2663" s="193"/>
      <c r="B2663" s="193"/>
      <c r="C2663" s="194"/>
      <c r="D2663" s="194"/>
      <c r="E2663" s="195"/>
      <c r="F2663" s="193"/>
      <c r="G2663" s="193"/>
      <c r="H2663" s="193"/>
      <c r="I2663" s="193"/>
      <c r="J2663" s="193"/>
      <c r="K2663" s="193"/>
      <c r="L2663" s="193"/>
      <c r="M2663" s="193"/>
      <c r="N2663" s="193"/>
    </row>
    <row r="2664" spans="1:14" ht="13.15" customHeight="1" x14ac:dyDescent="0.2">
      <c r="A2664" s="193"/>
      <c r="B2664" s="193"/>
      <c r="C2664" s="194"/>
      <c r="D2664" s="194"/>
      <c r="E2664" s="195"/>
      <c r="F2664" s="193"/>
      <c r="G2664" s="193"/>
      <c r="H2664" s="193"/>
      <c r="I2664" s="193"/>
      <c r="J2664" s="193"/>
      <c r="K2664" s="193"/>
      <c r="L2664" s="193"/>
      <c r="M2664" s="193"/>
      <c r="N2664" s="193"/>
    </row>
    <row r="2665" spans="1:14" ht="13.15" customHeight="1" x14ac:dyDescent="0.2">
      <c r="A2665" s="193"/>
      <c r="B2665" s="193"/>
      <c r="C2665" s="194"/>
      <c r="D2665" s="194"/>
      <c r="E2665" s="195"/>
      <c r="F2665" s="193"/>
      <c r="G2665" s="193"/>
      <c r="H2665" s="193"/>
      <c r="I2665" s="193"/>
      <c r="J2665" s="193"/>
      <c r="K2665" s="193"/>
      <c r="L2665" s="193"/>
      <c r="M2665" s="193"/>
      <c r="N2665" s="193"/>
    </row>
    <row r="2666" spans="1:14" ht="13.15" customHeight="1" x14ac:dyDescent="0.2">
      <c r="A2666" s="193"/>
      <c r="B2666" s="193"/>
      <c r="C2666" s="194"/>
      <c r="D2666" s="194"/>
      <c r="E2666" s="195"/>
      <c r="F2666" s="193"/>
      <c r="G2666" s="193"/>
      <c r="H2666" s="193"/>
      <c r="I2666" s="193"/>
      <c r="J2666" s="193"/>
      <c r="K2666" s="193"/>
      <c r="L2666" s="193"/>
      <c r="M2666" s="193"/>
      <c r="N2666" s="193"/>
    </row>
    <row r="2667" spans="1:14" ht="13.15" customHeight="1" x14ac:dyDescent="0.2">
      <c r="A2667" s="193"/>
      <c r="B2667" s="193"/>
      <c r="C2667" s="194"/>
      <c r="D2667" s="194"/>
      <c r="E2667" s="195"/>
      <c r="F2667" s="193"/>
      <c r="G2667" s="193"/>
      <c r="H2667" s="193"/>
      <c r="I2667" s="193"/>
      <c r="J2667" s="193"/>
      <c r="K2667" s="193"/>
      <c r="L2667" s="193"/>
      <c r="M2667" s="193"/>
      <c r="N2667" s="193"/>
    </row>
    <row r="2668" spans="1:14" ht="13.15" customHeight="1" x14ac:dyDescent="0.2">
      <c r="A2668" s="193"/>
      <c r="B2668" s="193"/>
      <c r="C2668" s="194"/>
      <c r="D2668" s="194"/>
      <c r="E2668" s="195"/>
      <c r="F2668" s="193"/>
      <c r="G2668" s="193"/>
      <c r="H2668" s="193"/>
      <c r="I2668" s="193"/>
      <c r="J2668" s="193"/>
      <c r="K2668" s="193"/>
      <c r="L2668" s="193"/>
      <c r="M2668" s="193"/>
      <c r="N2668" s="193"/>
    </row>
    <row r="2669" spans="1:14" ht="13.15" customHeight="1" x14ac:dyDescent="0.2">
      <c r="A2669" s="193"/>
      <c r="B2669" s="193"/>
      <c r="C2669" s="194"/>
      <c r="D2669" s="194"/>
      <c r="E2669" s="195"/>
      <c r="F2669" s="193"/>
      <c r="G2669" s="193"/>
      <c r="H2669" s="193"/>
      <c r="I2669" s="193"/>
      <c r="J2669" s="193"/>
      <c r="K2669" s="193"/>
      <c r="L2669" s="193"/>
      <c r="M2669" s="193"/>
      <c r="N2669" s="193"/>
    </row>
    <row r="2670" spans="1:14" ht="13.15" customHeight="1" x14ac:dyDescent="0.2">
      <c r="A2670" s="193"/>
      <c r="B2670" s="193"/>
      <c r="C2670" s="194"/>
      <c r="D2670" s="194"/>
      <c r="E2670" s="195"/>
      <c r="F2670" s="193"/>
      <c r="G2670" s="193"/>
      <c r="H2670" s="193"/>
      <c r="I2670" s="193"/>
      <c r="J2670" s="193"/>
      <c r="K2670" s="193"/>
      <c r="L2670" s="193"/>
      <c r="M2670" s="193"/>
      <c r="N2670" s="193"/>
    </row>
    <row r="2671" spans="1:14" ht="13.15" customHeight="1" x14ac:dyDescent="0.2">
      <c r="A2671" s="193"/>
      <c r="B2671" s="193"/>
      <c r="C2671" s="194"/>
      <c r="D2671" s="194"/>
      <c r="E2671" s="195"/>
      <c r="F2671" s="193"/>
      <c r="G2671" s="193"/>
      <c r="H2671" s="193"/>
      <c r="I2671" s="193"/>
      <c r="J2671" s="193"/>
      <c r="K2671" s="193"/>
      <c r="L2671" s="193"/>
      <c r="M2671" s="193"/>
      <c r="N2671" s="193"/>
    </row>
    <row r="2672" spans="1:14" ht="13.15" customHeight="1" x14ac:dyDescent="0.2">
      <c r="A2672" s="193"/>
      <c r="B2672" s="193"/>
      <c r="C2672" s="194"/>
      <c r="D2672" s="194"/>
      <c r="E2672" s="195"/>
      <c r="F2672" s="193"/>
      <c r="G2672" s="193"/>
      <c r="H2672" s="193"/>
      <c r="I2672" s="193"/>
      <c r="J2672" s="193"/>
      <c r="K2672" s="193"/>
      <c r="L2672" s="193"/>
      <c r="M2672" s="193"/>
      <c r="N2672" s="193"/>
    </row>
    <row r="2673" spans="1:14" ht="13.15" customHeight="1" x14ac:dyDescent="0.2">
      <c r="A2673" s="193"/>
      <c r="B2673" s="193"/>
      <c r="C2673" s="194"/>
      <c r="D2673" s="194"/>
      <c r="E2673" s="195"/>
      <c r="F2673" s="193"/>
      <c r="G2673" s="193"/>
      <c r="H2673" s="193"/>
      <c r="I2673" s="193"/>
      <c r="J2673" s="193"/>
      <c r="K2673" s="193"/>
      <c r="L2673" s="193"/>
      <c r="M2673" s="193"/>
      <c r="N2673" s="193"/>
    </row>
    <row r="2674" spans="1:14" ht="13.15" customHeight="1" x14ac:dyDescent="0.2">
      <c r="A2674" s="193"/>
      <c r="B2674" s="193"/>
      <c r="C2674" s="194"/>
      <c r="D2674" s="194"/>
      <c r="E2674" s="195"/>
      <c r="F2674" s="193"/>
      <c r="G2674" s="193"/>
      <c r="H2674" s="193"/>
      <c r="I2674" s="193"/>
      <c r="J2674" s="193"/>
      <c r="K2674" s="193"/>
      <c r="L2674" s="193"/>
      <c r="M2674" s="193"/>
      <c r="N2674" s="193"/>
    </row>
    <row r="2675" spans="1:14" ht="13.15" customHeight="1" x14ac:dyDescent="0.2">
      <c r="A2675" s="193"/>
      <c r="B2675" s="193"/>
      <c r="C2675" s="194"/>
      <c r="D2675" s="194"/>
      <c r="E2675" s="195"/>
      <c r="F2675" s="193"/>
      <c r="G2675" s="193"/>
      <c r="H2675" s="193"/>
      <c r="I2675" s="193"/>
      <c r="J2675" s="193"/>
      <c r="K2675" s="193"/>
      <c r="L2675" s="193"/>
      <c r="M2675" s="193"/>
      <c r="N2675" s="193"/>
    </row>
    <row r="2676" spans="1:14" ht="13.15" customHeight="1" x14ac:dyDescent="0.2">
      <c r="A2676" s="193"/>
      <c r="B2676" s="193"/>
      <c r="C2676" s="194"/>
      <c r="D2676" s="194"/>
      <c r="E2676" s="195"/>
      <c r="F2676" s="193"/>
      <c r="G2676" s="193"/>
      <c r="H2676" s="193"/>
      <c r="I2676" s="193"/>
      <c r="J2676" s="193"/>
      <c r="K2676" s="193"/>
      <c r="L2676" s="193"/>
      <c r="M2676" s="193"/>
      <c r="N2676" s="193"/>
    </row>
    <row r="2677" spans="1:14" ht="13.15" customHeight="1" x14ac:dyDescent="0.2">
      <c r="A2677" s="193"/>
      <c r="B2677" s="193"/>
      <c r="C2677" s="194"/>
      <c r="D2677" s="194"/>
      <c r="E2677" s="195"/>
      <c r="F2677" s="193"/>
      <c r="G2677" s="193"/>
      <c r="H2677" s="193"/>
      <c r="I2677" s="193"/>
      <c r="J2677" s="193"/>
      <c r="K2677" s="193"/>
      <c r="L2677" s="193"/>
      <c r="M2677" s="193"/>
      <c r="N2677" s="193"/>
    </row>
    <row r="2678" spans="1:14" ht="13.15" customHeight="1" x14ac:dyDescent="0.2">
      <c r="A2678" s="193"/>
      <c r="B2678" s="193"/>
      <c r="C2678" s="194"/>
      <c r="D2678" s="194"/>
      <c r="E2678" s="195"/>
      <c r="F2678" s="193"/>
      <c r="G2678" s="193"/>
      <c r="H2678" s="193"/>
      <c r="I2678" s="193"/>
      <c r="J2678" s="193"/>
      <c r="K2678" s="193"/>
      <c r="L2678" s="193"/>
      <c r="M2678" s="193"/>
      <c r="N2678" s="193"/>
    </row>
    <row r="2679" spans="1:14" ht="13.15" customHeight="1" x14ac:dyDescent="0.2">
      <c r="A2679" s="193"/>
      <c r="B2679" s="193"/>
      <c r="C2679" s="194"/>
      <c r="D2679" s="194"/>
      <c r="E2679" s="195"/>
      <c r="F2679" s="193"/>
      <c r="G2679" s="193"/>
      <c r="H2679" s="193"/>
      <c r="I2679" s="193"/>
      <c r="J2679" s="193"/>
      <c r="K2679" s="193"/>
      <c r="L2679" s="193"/>
      <c r="M2679" s="193"/>
      <c r="N2679" s="193"/>
    </row>
    <row r="2680" spans="1:14" ht="13.15" customHeight="1" x14ac:dyDescent="0.2">
      <c r="A2680" s="193"/>
      <c r="B2680" s="193"/>
      <c r="C2680" s="194"/>
      <c r="D2680" s="194"/>
      <c r="E2680" s="195"/>
      <c r="F2680" s="193"/>
      <c r="G2680" s="193"/>
      <c r="H2680" s="193"/>
      <c r="I2680" s="193"/>
      <c r="J2680" s="193"/>
      <c r="K2680" s="193"/>
      <c r="L2680" s="193"/>
      <c r="M2680" s="193"/>
      <c r="N2680" s="193"/>
    </row>
    <row r="2681" spans="1:14" ht="13.15" customHeight="1" x14ac:dyDescent="0.2">
      <c r="A2681" s="193"/>
      <c r="B2681" s="193"/>
      <c r="C2681" s="194"/>
      <c r="D2681" s="194"/>
      <c r="E2681" s="195"/>
      <c r="F2681" s="193"/>
      <c r="G2681" s="193"/>
      <c r="H2681" s="193"/>
      <c r="I2681" s="193"/>
      <c r="J2681" s="193"/>
      <c r="K2681" s="193"/>
      <c r="L2681" s="193"/>
      <c r="M2681" s="193"/>
      <c r="N2681" s="193"/>
    </row>
    <row r="2682" spans="1:14" ht="13.15" customHeight="1" x14ac:dyDescent="0.2">
      <c r="A2682" s="193"/>
      <c r="B2682" s="193"/>
      <c r="C2682" s="194"/>
      <c r="D2682" s="194"/>
      <c r="E2682" s="195"/>
      <c r="F2682" s="193"/>
      <c r="G2682" s="193"/>
      <c r="H2682" s="193"/>
      <c r="I2682" s="193"/>
      <c r="J2682" s="193"/>
      <c r="K2682" s="193"/>
      <c r="L2682" s="193"/>
      <c r="M2682" s="193"/>
      <c r="N2682" s="193"/>
    </row>
    <row r="2683" spans="1:14" ht="13.15" customHeight="1" x14ac:dyDescent="0.2">
      <c r="A2683" s="193"/>
      <c r="B2683" s="193"/>
      <c r="C2683" s="194"/>
      <c r="D2683" s="194"/>
      <c r="E2683" s="195"/>
      <c r="F2683" s="193"/>
      <c r="G2683" s="193"/>
      <c r="H2683" s="193"/>
      <c r="I2683" s="193"/>
      <c r="J2683" s="193"/>
      <c r="K2683" s="193"/>
      <c r="L2683" s="193"/>
      <c r="M2683" s="193"/>
      <c r="N2683" s="193"/>
    </row>
    <row r="2684" spans="1:14" ht="13.15" customHeight="1" x14ac:dyDescent="0.2">
      <c r="A2684" s="193"/>
      <c r="B2684" s="193"/>
      <c r="C2684" s="194"/>
      <c r="D2684" s="194"/>
      <c r="E2684" s="195"/>
      <c r="F2684" s="193"/>
      <c r="G2684" s="193"/>
      <c r="H2684" s="193"/>
      <c r="I2684" s="193"/>
      <c r="J2684" s="193"/>
      <c r="K2684" s="193"/>
      <c r="L2684" s="193"/>
      <c r="M2684" s="193"/>
      <c r="N2684" s="193"/>
    </row>
    <row r="2685" spans="1:14" ht="13.15" customHeight="1" x14ac:dyDescent="0.2">
      <c r="A2685" s="193"/>
      <c r="B2685" s="193"/>
      <c r="C2685" s="194"/>
      <c r="D2685" s="194"/>
      <c r="E2685" s="195"/>
      <c r="F2685" s="193"/>
      <c r="G2685" s="193"/>
      <c r="H2685" s="193"/>
      <c r="I2685" s="193"/>
      <c r="J2685" s="193"/>
      <c r="K2685" s="193"/>
      <c r="L2685" s="193"/>
      <c r="M2685" s="193"/>
      <c r="N2685" s="193"/>
    </row>
    <row r="2686" spans="1:14" ht="13.15" customHeight="1" x14ac:dyDescent="0.2">
      <c r="A2686" s="193"/>
      <c r="B2686" s="193"/>
      <c r="C2686" s="194"/>
      <c r="D2686" s="194"/>
      <c r="E2686" s="195"/>
      <c r="F2686" s="193"/>
      <c r="G2686" s="193"/>
      <c r="H2686" s="193"/>
      <c r="I2686" s="193"/>
      <c r="J2686" s="193"/>
      <c r="K2686" s="193"/>
      <c r="L2686" s="193"/>
      <c r="M2686" s="193"/>
      <c r="N2686" s="193"/>
    </row>
    <row r="2687" spans="1:14" ht="13.15" customHeight="1" x14ac:dyDescent="0.2">
      <c r="A2687" s="193"/>
      <c r="B2687" s="193"/>
      <c r="C2687" s="194"/>
      <c r="D2687" s="194"/>
      <c r="E2687" s="195"/>
      <c r="F2687" s="193"/>
      <c r="G2687" s="193"/>
      <c r="H2687" s="193"/>
      <c r="I2687" s="193"/>
      <c r="J2687" s="193"/>
      <c r="K2687" s="193"/>
      <c r="L2687" s="193"/>
      <c r="M2687" s="193"/>
      <c r="N2687" s="193"/>
    </row>
    <row r="2688" spans="1:14" ht="13.15" customHeight="1" x14ac:dyDescent="0.2">
      <c r="A2688" s="193"/>
      <c r="B2688" s="193"/>
      <c r="C2688" s="194"/>
      <c r="D2688" s="194"/>
      <c r="E2688" s="195"/>
      <c r="F2688" s="193"/>
      <c r="G2688" s="193"/>
      <c r="H2688" s="193"/>
      <c r="I2688" s="193"/>
      <c r="J2688" s="193"/>
      <c r="K2688" s="193"/>
      <c r="L2688" s="193"/>
      <c r="M2688" s="193"/>
      <c r="N2688" s="193"/>
    </row>
    <row r="2689" spans="1:14" ht="13.15" customHeight="1" x14ac:dyDescent="0.2">
      <c r="A2689" s="193"/>
      <c r="B2689" s="193"/>
      <c r="C2689" s="194"/>
      <c r="D2689" s="194"/>
      <c r="E2689" s="195"/>
      <c r="F2689" s="193"/>
      <c r="G2689" s="193"/>
      <c r="H2689" s="193"/>
      <c r="I2689" s="193"/>
      <c r="J2689" s="193"/>
      <c r="K2689" s="193"/>
      <c r="L2689" s="193"/>
      <c r="M2689" s="193"/>
      <c r="N2689" s="193"/>
    </row>
    <row r="2690" spans="1:14" ht="13.15" customHeight="1" x14ac:dyDescent="0.2">
      <c r="A2690" s="193"/>
      <c r="B2690" s="193"/>
      <c r="C2690" s="194"/>
      <c r="D2690" s="194"/>
      <c r="E2690" s="195"/>
      <c r="F2690" s="193"/>
      <c r="G2690" s="193"/>
      <c r="H2690" s="193"/>
      <c r="I2690" s="193"/>
      <c r="J2690" s="193"/>
      <c r="K2690" s="193"/>
      <c r="L2690" s="193"/>
      <c r="M2690" s="193"/>
      <c r="N2690" s="193"/>
    </row>
    <row r="2691" spans="1:14" ht="13.15" customHeight="1" x14ac:dyDescent="0.2">
      <c r="A2691" s="193"/>
      <c r="B2691" s="193"/>
      <c r="C2691" s="194"/>
      <c r="D2691" s="194"/>
      <c r="E2691" s="195"/>
      <c r="F2691" s="193"/>
      <c r="G2691" s="193"/>
      <c r="H2691" s="193"/>
      <c r="I2691" s="193"/>
      <c r="J2691" s="193"/>
      <c r="K2691" s="193"/>
      <c r="L2691" s="193"/>
      <c r="M2691" s="193"/>
      <c r="N2691" s="193"/>
    </row>
    <row r="2692" spans="1:14" ht="13.15" customHeight="1" x14ac:dyDescent="0.2">
      <c r="A2692" s="193"/>
      <c r="B2692" s="193"/>
      <c r="C2692" s="194"/>
      <c r="D2692" s="194"/>
      <c r="E2692" s="195"/>
      <c r="F2692" s="193"/>
      <c r="G2692" s="193"/>
      <c r="H2692" s="193"/>
      <c r="I2692" s="193"/>
      <c r="J2692" s="193"/>
      <c r="K2692" s="193"/>
      <c r="L2692" s="193"/>
      <c r="M2692" s="193"/>
      <c r="N2692" s="193"/>
    </row>
    <row r="2693" spans="1:14" ht="13.15" customHeight="1" x14ac:dyDescent="0.2">
      <c r="A2693" s="193"/>
      <c r="B2693" s="193"/>
      <c r="C2693" s="194"/>
      <c r="D2693" s="194"/>
      <c r="E2693" s="195"/>
      <c r="F2693" s="193"/>
      <c r="G2693" s="193"/>
      <c r="H2693" s="193"/>
      <c r="I2693" s="193"/>
      <c r="J2693" s="193"/>
      <c r="K2693" s="193"/>
      <c r="L2693" s="193"/>
      <c r="M2693" s="193"/>
      <c r="N2693" s="193"/>
    </row>
    <row r="2694" spans="1:14" ht="13.15" customHeight="1" x14ac:dyDescent="0.2">
      <c r="A2694" s="193"/>
      <c r="B2694" s="193"/>
      <c r="C2694" s="194"/>
      <c r="D2694" s="194"/>
      <c r="E2694" s="195"/>
      <c r="F2694" s="193"/>
      <c r="G2694" s="193"/>
      <c r="H2694" s="193"/>
      <c r="I2694" s="193"/>
      <c r="J2694" s="193"/>
      <c r="K2694" s="193"/>
      <c r="L2694" s="193"/>
      <c r="M2694" s="193"/>
      <c r="N2694" s="193"/>
    </row>
    <row r="2695" spans="1:14" ht="13.15" customHeight="1" x14ac:dyDescent="0.2">
      <c r="A2695" s="193"/>
      <c r="B2695" s="193"/>
      <c r="C2695" s="194"/>
      <c r="D2695" s="194"/>
      <c r="E2695" s="195"/>
      <c r="F2695" s="193"/>
      <c r="G2695" s="193"/>
      <c r="H2695" s="193"/>
      <c r="I2695" s="193"/>
      <c r="J2695" s="193"/>
      <c r="K2695" s="193"/>
      <c r="L2695" s="193"/>
      <c r="M2695" s="193"/>
      <c r="N2695" s="193"/>
    </row>
    <row r="2696" spans="1:14" ht="13.15" customHeight="1" x14ac:dyDescent="0.2">
      <c r="A2696" s="193"/>
      <c r="B2696" s="193"/>
      <c r="C2696" s="194"/>
      <c r="D2696" s="194"/>
      <c r="E2696" s="195"/>
      <c r="F2696" s="193"/>
      <c r="G2696" s="193"/>
      <c r="H2696" s="193"/>
      <c r="I2696" s="193"/>
      <c r="J2696" s="193"/>
      <c r="K2696" s="193"/>
      <c r="L2696" s="193"/>
      <c r="M2696" s="193"/>
      <c r="N2696" s="193"/>
    </row>
    <row r="2697" spans="1:14" ht="13.15" customHeight="1" x14ac:dyDescent="0.2">
      <c r="A2697" s="193"/>
      <c r="B2697" s="193"/>
      <c r="C2697" s="194"/>
      <c r="D2697" s="194"/>
      <c r="E2697" s="195"/>
      <c r="F2697" s="193"/>
      <c r="G2697" s="193"/>
      <c r="H2697" s="193"/>
      <c r="I2697" s="193"/>
      <c r="J2697" s="193"/>
      <c r="K2697" s="193"/>
      <c r="L2697" s="193"/>
      <c r="M2697" s="193"/>
      <c r="N2697" s="193"/>
    </row>
    <row r="2698" spans="1:14" ht="13.15" customHeight="1" x14ac:dyDescent="0.2">
      <c r="A2698" s="193"/>
      <c r="B2698" s="193"/>
      <c r="C2698" s="194"/>
      <c r="D2698" s="194"/>
      <c r="E2698" s="195"/>
      <c r="F2698" s="193"/>
      <c r="G2698" s="193"/>
      <c r="H2698" s="193"/>
      <c r="I2698" s="193"/>
      <c r="J2698" s="193"/>
      <c r="K2698" s="193"/>
      <c r="L2698" s="193"/>
      <c r="M2698" s="193"/>
      <c r="N2698" s="193"/>
    </row>
    <row r="2699" spans="1:14" ht="13.15" customHeight="1" x14ac:dyDescent="0.2">
      <c r="A2699" s="193"/>
      <c r="B2699" s="193"/>
      <c r="C2699" s="194"/>
      <c r="D2699" s="194"/>
      <c r="E2699" s="195"/>
      <c r="F2699" s="193"/>
      <c r="G2699" s="193"/>
      <c r="H2699" s="193"/>
      <c r="I2699" s="193"/>
      <c r="J2699" s="193"/>
      <c r="K2699" s="193"/>
      <c r="L2699" s="193"/>
      <c r="M2699" s="193"/>
      <c r="N2699" s="193"/>
    </row>
    <row r="2700" spans="1:14" ht="13.15" customHeight="1" x14ac:dyDescent="0.2">
      <c r="A2700" s="193"/>
      <c r="B2700" s="193"/>
      <c r="C2700" s="194"/>
      <c r="D2700" s="194"/>
      <c r="E2700" s="195"/>
      <c r="F2700" s="193"/>
      <c r="G2700" s="193"/>
      <c r="H2700" s="193"/>
      <c r="I2700" s="193"/>
      <c r="J2700" s="193"/>
      <c r="K2700" s="193"/>
      <c r="L2700" s="193"/>
      <c r="M2700" s="193"/>
      <c r="N2700" s="193"/>
    </row>
    <row r="2701" spans="1:14" ht="13.15" customHeight="1" x14ac:dyDescent="0.2">
      <c r="A2701" s="193"/>
      <c r="B2701" s="193"/>
      <c r="C2701" s="194"/>
      <c r="D2701" s="194"/>
      <c r="E2701" s="195"/>
      <c r="F2701" s="193"/>
      <c r="G2701" s="193"/>
      <c r="H2701" s="193"/>
      <c r="I2701" s="193"/>
      <c r="J2701" s="193"/>
      <c r="K2701" s="193"/>
      <c r="L2701" s="193"/>
      <c r="M2701" s="193"/>
      <c r="N2701" s="193"/>
    </row>
    <row r="2702" spans="1:14" ht="13.15" customHeight="1" x14ac:dyDescent="0.2">
      <c r="A2702" s="193"/>
      <c r="B2702" s="193"/>
      <c r="C2702" s="194"/>
      <c r="D2702" s="194"/>
      <c r="E2702" s="195"/>
      <c r="F2702" s="193"/>
      <c r="G2702" s="193"/>
      <c r="H2702" s="193"/>
      <c r="I2702" s="193"/>
      <c r="J2702" s="193"/>
      <c r="K2702" s="193"/>
      <c r="L2702" s="193"/>
      <c r="M2702" s="193"/>
      <c r="N2702" s="193"/>
    </row>
    <row r="2703" spans="1:14" ht="13.15" customHeight="1" x14ac:dyDescent="0.2">
      <c r="A2703" s="193"/>
      <c r="B2703" s="193"/>
      <c r="C2703" s="194"/>
      <c r="D2703" s="194"/>
      <c r="E2703" s="195"/>
      <c r="F2703" s="193"/>
      <c r="G2703" s="193"/>
      <c r="H2703" s="193"/>
      <c r="I2703" s="193"/>
      <c r="J2703" s="193"/>
      <c r="K2703" s="193"/>
      <c r="L2703" s="193"/>
      <c r="M2703" s="193"/>
      <c r="N2703" s="193"/>
    </row>
    <row r="2704" spans="1:14" ht="13.15" customHeight="1" x14ac:dyDescent="0.2">
      <c r="A2704" s="193"/>
      <c r="B2704" s="193"/>
      <c r="C2704" s="194"/>
      <c r="D2704" s="194"/>
      <c r="E2704" s="195"/>
      <c r="F2704" s="193"/>
      <c r="G2704" s="193"/>
      <c r="H2704" s="193"/>
      <c r="I2704" s="193"/>
      <c r="J2704" s="193"/>
      <c r="K2704" s="193"/>
      <c r="L2704" s="193"/>
      <c r="M2704" s="193"/>
      <c r="N2704" s="193"/>
    </row>
    <row r="2705" spans="1:14" ht="13.15" customHeight="1" x14ac:dyDescent="0.2">
      <c r="A2705" s="193"/>
      <c r="B2705" s="193"/>
      <c r="C2705" s="194"/>
      <c r="D2705" s="194"/>
      <c r="E2705" s="195"/>
      <c r="F2705" s="193"/>
      <c r="G2705" s="193"/>
      <c r="H2705" s="193"/>
      <c r="I2705" s="193"/>
      <c r="J2705" s="193"/>
      <c r="K2705" s="193"/>
      <c r="L2705" s="193"/>
      <c r="M2705" s="193"/>
      <c r="N2705" s="193"/>
    </row>
    <row r="2706" spans="1:14" ht="13.15" customHeight="1" x14ac:dyDescent="0.2">
      <c r="A2706" s="193"/>
      <c r="B2706" s="193"/>
      <c r="C2706" s="194"/>
      <c r="D2706" s="194"/>
      <c r="E2706" s="195"/>
      <c r="F2706" s="193"/>
      <c r="G2706" s="193"/>
      <c r="H2706" s="193"/>
      <c r="I2706" s="193"/>
      <c r="J2706" s="193"/>
      <c r="K2706" s="193"/>
      <c r="L2706" s="193"/>
      <c r="M2706" s="193"/>
      <c r="N2706" s="193"/>
    </row>
    <row r="2707" spans="1:14" ht="13.15" customHeight="1" x14ac:dyDescent="0.2">
      <c r="A2707" s="193"/>
      <c r="B2707" s="193"/>
      <c r="C2707" s="194"/>
      <c r="D2707" s="194"/>
      <c r="E2707" s="195"/>
      <c r="F2707" s="193"/>
      <c r="G2707" s="193"/>
      <c r="H2707" s="193"/>
      <c r="I2707" s="193"/>
      <c r="J2707" s="193"/>
      <c r="K2707" s="193"/>
      <c r="L2707" s="193"/>
      <c r="M2707" s="193"/>
      <c r="N2707" s="193"/>
    </row>
    <row r="2708" spans="1:14" ht="13.15" customHeight="1" x14ac:dyDescent="0.2">
      <c r="A2708" s="193"/>
      <c r="B2708" s="193"/>
      <c r="C2708" s="194"/>
      <c r="D2708" s="194"/>
      <c r="E2708" s="195"/>
      <c r="F2708" s="193"/>
      <c r="G2708" s="193"/>
      <c r="H2708" s="193"/>
      <c r="I2708" s="193"/>
      <c r="J2708" s="193"/>
      <c r="K2708" s="193"/>
      <c r="L2708" s="193"/>
      <c r="M2708" s="193"/>
      <c r="N2708" s="193"/>
    </row>
    <row r="2709" spans="1:14" ht="13.15" customHeight="1" x14ac:dyDescent="0.2">
      <c r="A2709" s="193"/>
      <c r="B2709" s="193"/>
      <c r="C2709" s="194"/>
      <c r="D2709" s="194"/>
      <c r="E2709" s="195"/>
      <c r="F2709" s="193"/>
      <c r="G2709" s="193"/>
      <c r="H2709" s="193"/>
      <c r="I2709" s="193"/>
      <c r="J2709" s="193"/>
      <c r="K2709" s="193"/>
      <c r="L2709" s="193"/>
      <c r="M2709" s="193"/>
      <c r="N2709" s="193"/>
    </row>
    <row r="2710" spans="1:14" ht="13.15" customHeight="1" x14ac:dyDescent="0.2">
      <c r="A2710" s="193"/>
      <c r="B2710" s="193"/>
      <c r="C2710" s="194"/>
      <c r="D2710" s="194"/>
      <c r="E2710" s="195"/>
      <c r="F2710" s="193"/>
      <c r="G2710" s="193"/>
      <c r="H2710" s="193"/>
      <c r="I2710" s="193"/>
      <c r="J2710" s="193"/>
      <c r="K2710" s="193"/>
      <c r="L2710" s="193"/>
      <c r="M2710" s="193"/>
      <c r="N2710" s="193"/>
    </row>
    <row r="2711" spans="1:14" ht="13.15" customHeight="1" x14ac:dyDescent="0.2">
      <c r="A2711" s="193"/>
      <c r="B2711" s="193"/>
      <c r="C2711" s="194"/>
      <c r="D2711" s="194"/>
      <c r="E2711" s="195"/>
      <c r="F2711" s="193"/>
      <c r="G2711" s="193"/>
      <c r="H2711" s="193"/>
      <c r="I2711" s="193"/>
      <c r="J2711" s="193"/>
      <c r="K2711" s="193"/>
      <c r="L2711" s="193"/>
      <c r="M2711" s="193"/>
      <c r="N2711" s="193"/>
    </row>
    <row r="2712" spans="1:14" ht="13.15" customHeight="1" x14ac:dyDescent="0.2">
      <c r="A2712" s="193"/>
      <c r="B2712" s="193"/>
      <c r="C2712" s="194"/>
      <c r="D2712" s="194"/>
      <c r="E2712" s="195"/>
      <c r="F2712" s="193"/>
      <c r="G2712" s="193"/>
      <c r="H2712" s="193"/>
      <c r="I2712" s="193"/>
      <c r="J2712" s="193"/>
      <c r="K2712" s="193"/>
      <c r="L2712" s="193"/>
      <c r="M2712" s="193"/>
      <c r="N2712" s="193"/>
    </row>
    <row r="2713" spans="1:14" ht="13.15" customHeight="1" x14ac:dyDescent="0.2">
      <c r="A2713" s="193"/>
      <c r="B2713" s="193"/>
      <c r="C2713" s="194"/>
      <c r="D2713" s="194"/>
      <c r="E2713" s="195"/>
      <c r="F2713" s="193"/>
      <c r="G2713" s="193"/>
      <c r="H2713" s="193"/>
      <c r="I2713" s="193"/>
      <c r="J2713" s="193"/>
      <c r="K2713" s="193"/>
      <c r="L2713" s="193"/>
      <c r="M2713" s="193"/>
      <c r="N2713" s="193"/>
    </row>
    <row r="2714" spans="1:14" ht="13.15" customHeight="1" x14ac:dyDescent="0.2">
      <c r="A2714" s="193"/>
      <c r="B2714" s="193"/>
      <c r="C2714" s="194"/>
      <c r="D2714" s="194"/>
      <c r="E2714" s="195"/>
      <c r="F2714" s="193"/>
      <c r="G2714" s="193"/>
      <c r="H2714" s="193"/>
      <c r="I2714" s="193"/>
      <c r="J2714" s="193"/>
      <c r="K2714" s="193"/>
      <c r="L2714" s="193"/>
      <c r="M2714" s="193"/>
      <c r="N2714" s="193"/>
    </row>
    <row r="2715" spans="1:14" ht="13.15" customHeight="1" x14ac:dyDescent="0.2">
      <c r="A2715" s="193"/>
      <c r="B2715" s="193"/>
      <c r="C2715" s="194"/>
      <c r="D2715" s="194"/>
      <c r="E2715" s="195"/>
      <c r="F2715" s="193"/>
      <c r="G2715" s="193"/>
      <c r="H2715" s="193"/>
      <c r="I2715" s="193"/>
      <c r="J2715" s="193"/>
      <c r="K2715" s="193"/>
      <c r="L2715" s="193"/>
      <c r="M2715" s="193"/>
      <c r="N2715" s="193"/>
    </row>
    <row r="2716" spans="1:14" ht="13.15" customHeight="1" x14ac:dyDescent="0.2">
      <c r="A2716" s="193"/>
      <c r="B2716" s="193"/>
      <c r="C2716" s="194"/>
      <c r="D2716" s="194"/>
      <c r="E2716" s="195"/>
      <c r="F2716" s="193"/>
      <c r="G2716" s="193"/>
      <c r="H2716" s="193"/>
      <c r="I2716" s="193"/>
      <c r="J2716" s="193"/>
      <c r="K2716" s="193"/>
      <c r="L2716" s="193"/>
      <c r="M2716" s="193"/>
      <c r="N2716" s="193"/>
    </row>
    <row r="2717" spans="1:14" ht="13.15" customHeight="1" x14ac:dyDescent="0.2">
      <c r="A2717" s="193"/>
      <c r="B2717" s="193"/>
      <c r="C2717" s="194"/>
      <c r="D2717" s="194"/>
      <c r="E2717" s="195"/>
      <c r="F2717" s="193"/>
      <c r="G2717" s="193"/>
      <c r="H2717" s="193"/>
      <c r="I2717" s="193"/>
      <c r="J2717" s="193"/>
      <c r="K2717" s="193"/>
      <c r="L2717" s="193"/>
      <c r="M2717" s="193"/>
      <c r="N2717" s="193"/>
    </row>
    <row r="2718" spans="1:14" ht="13.15" customHeight="1" x14ac:dyDescent="0.2">
      <c r="A2718" s="193"/>
      <c r="B2718" s="193"/>
      <c r="C2718" s="194"/>
      <c r="D2718" s="194"/>
      <c r="E2718" s="195"/>
      <c r="F2718" s="193"/>
      <c r="G2718" s="193"/>
      <c r="H2718" s="193"/>
      <c r="I2718" s="193"/>
      <c r="J2718" s="193"/>
      <c r="K2718" s="193"/>
      <c r="L2718" s="193"/>
      <c r="M2718" s="193"/>
      <c r="N2718" s="193"/>
    </row>
    <row r="2719" spans="1:14" ht="13.15" customHeight="1" x14ac:dyDescent="0.2">
      <c r="A2719" s="193"/>
      <c r="B2719" s="193"/>
      <c r="C2719" s="194"/>
      <c r="D2719" s="194"/>
      <c r="E2719" s="195"/>
      <c r="F2719" s="193"/>
      <c r="G2719" s="193"/>
      <c r="H2719" s="193"/>
      <c r="I2719" s="193"/>
      <c r="J2719" s="193"/>
      <c r="K2719" s="193"/>
      <c r="L2719" s="193"/>
      <c r="M2719" s="193"/>
      <c r="N2719" s="193"/>
    </row>
    <row r="2720" spans="1:14" ht="13.15" customHeight="1" x14ac:dyDescent="0.2">
      <c r="A2720" s="193"/>
      <c r="B2720" s="193"/>
      <c r="C2720" s="194"/>
      <c r="D2720" s="194"/>
      <c r="E2720" s="195"/>
      <c r="F2720" s="193"/>
      <c r="G2720" s="193"/>
      <c r="H2720" s="193"/>
      <c r="I2720" s="193"/>
      <c r="J2720" s="193"/>
      <c r="K2720" s="193"/>
      <c r="L2720" s="193"/>
      <c r="M2720" s="193"/>
      <c r="N2720" s="193"/>
    </row>
    <row r="2721" spans="1:14" ht="13.15" customHeight="1" x14ac:dyDescent="0.2">
      <c r="A2721" s="193"/>
      <c r="B2721" s="193"/>
      <c r="C2721" s="194"/>
      <c r="D2721" s="194"/>
      <c r="E2721" s="195"/>
      <c r="F2721" s="193"/>
      <c r="G2721" s="193"/>
      <c r="H2721" s="193"/>
      <c r="I2721" s="193"/>
      <c r="J2721" s="193"/>
      <c r="K2721" s="193"/>
      <c r="L2721" s="193"/>
      <c r="M2721" s="193"/>
      <c r="N2721" s="193"/>
    </row>
    <row r="2722" spans="1:14" ht="13.15" customHeight="1" x14ac:dyDescent="0.2">
      <c r="A2722" s="193"/>
      <c r="B2722" s="193"/>
      <c r="C2722" s="194"/>
      <c r="D2722" s="194"/>
      <c r="E2722" s="195"/>
      <c r="F2722" s="193"/>
      <c r="G2722" s="193"/>
      <c r="H2722" s="193"/>
      <c r="I2722" s="193"/>
      <c r="J2722" s="193"/>
      <c r="K2722" s="193"/>
      <c r="L2722" s="193"/>
      <c r="M2722" s="193"/>
      <c r="N2722" s="193"/>
    </row>
    <row r="2723" spans="1:14" ht="13.15" customHeight="1" x14ac:dyDescent="0.2">
      <c r="A2723" s="193"/>
      <c r="B2723" s="193"/>
      <c r="C2723" s="194"/>
      <c r="D2723" s="194"/>
      <c r="E2723" s="195"/>
      <c r="F2723" s="193"/>
      <c r="G2723" s="193"/>
      <c r="H2723" s="193"/>
      <c r="I2723" s="193"/>
      <c r="J2723" s="193"/>
      <c r="K2723" s="193"/>
      <c r="L2723" s="193"/>
      <c r="M2723" s="193"/>
      <c r="N2723" s="193"/>
    </row>
    <row r="2724" spans="1:14" ht="13.15" customHeight="1" x14ac:dyDescent="0.2">
      <c r="A2724" s="193"/>
      <c r="B2724" s="193"/>
      <c r="C2724" s="194"/>
      <c r="D2724" s="194"/>
      <c r="E2724" s="195"/>
      <c r="F2724" s="193"/>
      <c r="G2724" s="193"/>
      <c r="H2724" s="193"/>
      <c r="I2724" s="193"/>
      <c r="J2724" s="193"/>
      <c r="K2724" s="193"/>
      <c r="L2724" s="193"/>
      <c r="M2724" s="193"/>
      <c r="N2724" s="193"/>
    </row>
    <row r="2725" spans="1:14" ht="13.15" customHeight="1" x14ac:dyDescent="0.2">
      <c r="A2725" s="193"/>
      <c r="B2725" s="193"/>
      <c r="C2725" s="194"/>
      <c r="D2725" s="194"/>
      <c r="E2725" s="195"/>
      <c r="F2725" s="193"/>
      <c r="G2725" s="193"/>
      <c r="H2725" s="193"/>
      <c r="I2725" s="193"/>
      <c r="J2725" s="193"/>
      <c r="K2725" s="193"/>
      <c r="L2725" s="193"/>
      <c r="M2725" s="193"/>
      <c r="N2725" s="193"/>
    </row>
    <row r="2726" spans="1:14" ht="13.15" customHeight="1" x14ac:dyDescent="0.2">
      <c r="A2726" s="193"/>
      <c r="B2726" s="193"/>
      <c r="C2726" s="194"/>
      <c r="D2726" s="194"/>
      <c r="E2726" s="195"/>
      <c r="F2726" s="193"/>
      <c r="G2726" s="193"/>
      <c r="H2726" s="193"/>
      <c r="I2726" s="193"/>
      <c r="J2726" s="193"/>
      <c r="K2726" s="193"/>
      <c r="L2726" s="193"/>
      <c r="M2726" s="193"/>
      <c r="N2726" s="193"/>
    </row>
    <row r="2727" spans="1:14" ht="13.15" customHeight="1" x14ac:dyDescent="0.2">
      <c r="A2727" s="193"/>
      <c r="B2727" s="193"/>
      <c r="C2727" s="194"/>
      <c r="D2727" s="194"/>
      <c r="E2727" s="195"/>
      <c r="F2727" s="193"/>
      <c r="G2727" s="193"/>
      <c r="H2727" s="193"/>
      <c r="I2727" s="193"/>
      <c r="J2727" s="193"/>
      <c r="K2727" s="193"/>
      <c r="L2727" s="193"/>
      <c r="M2727" s="193"/>
      <c r="N2727" s="193"/>
    </row>
    <row r="2728" spans="1:14" ht="13.15" customHeight="1" x14ac:dyDescent="0.2">
      <c r="A2728" s="193"/>
      <c r="B2728" s="193"/>
      <c r="C2728" s="194"/>
      <c r="D2728" s="194"/>
      <c r="E2728" s="195"/>
      <c r="F2728" s="193"/>
      <c r="G2728" s="193"/>
      <c r="H2728" s="193"/>
      <c r="I2728" s="193"/>
      <c r="J2728" s="193"/>
      <c r="K2728" s="193"/>
      <c r="L2728" s="193"/>
      <c r="M2728" s="193"/>
      <c r="N2728" s="193"/>
    </row>
    <row r="2729" spans="1:14" ht="13.15" customHeight="1" x14ac:dyDescent="0.2">
      <c r="A2729" s="193"/>
      <c r="B2729" s="193"/>
      <c r="C2729" s="194"/>
      <c r="D2729" s="194"/>
      <c r="E2729" s="195"/>
      <c r="F2729" s="193"/>
      <c r="G2729" s="193"/>
      <c r="H2729" s="193"/>
      <c r="I2729" s="193"/>
      <c r="J2729" s="193"/>
      <c r="K2729" s="193"/>
      <c r="L2729" s="193"/>
      <c r="M2729" s="193"/>
      <c r="N2729" s="193"/>
    </row>
    <row r="2730" spans="1:14" ht="13.15" customHeight="1" x14ac:dyDescent="0.2">
      <c r="A2730" s="193"/>
      <c r="B2730" s="193"/>
      <c r="C2730" s="194"/>
      <c r="D2730" s="194"/>
      <c r="E2730" s="195"/>
      <c r="F2730" s="193"/>
      <c r="G2730" s="193"/>
      <c r="H2730" s="193"/>
      <c r="I2730" s="193"/>
      <c r="J2730" s="193"/>
      <c r="K2730" s="193"/>
      <c r="L2730" s="193"/>
      <c r="M2730" s="193"/>
      <c r="N2730" s="193"/>
    </row>
    <row r="2731" spans="1:14" ht="13.15" customHeight="1" x14ac:dyDescent="0.2">
      <c r="A2731" s="193"/>
      <c r="B2731" s="193"/>
      <c r="C2731" s="194"/>
      <c r="D2731" s="194"/>
      <c r="E2731" s="195"/>
      <c r="F2731" s="193"/>
      <c r="G2731" s="193"/>
      <c r="H2731" s="193"/>
      <c r="I2731" s="193"/>
      <c r="J2731" s="193"/>
      <c r="K2731" s="193"/>
      <c r="L2731" s="193"/>
      <c r="M2731" s="193"/>
      <c r="N2731" s="193"/>
    </row>
    <row r="2732" spans="1:14" ht="13.15" customHeight="1" x14ac:dyDescent="0.2">
      <c r="A2732" s="193"/>
      <c r="B2732" s="193"/>
      <c r="C2732" s="194"/>
      <c r="D2732" s="194"/>
      <c r="E2732" s="195"/>
      <c r="F2732" s="193"/>
      <c r="G2732" s="193"/>
      <c r="H2732" s="193"/>
      <c r="I2732" s="193"/>
      <c r="J2732" s="193"/>
      <c r="K2732" s="193"/>
      <c r="L2732" s="193"/>
      <c r="M2732" s="193"/>
      <c r="N2732" s="193"/>
    </row>
    <row r="2733" spans="1:14" ht="13.15" customHeight="1" x14ac:dyDescent="0.2">
      <c r="A2733" s="193"/>
      <c r="B2733" s="193"/>
      <c r="C2733" s="194"/>
      <c r="D2733" s="194"/>
      <c r="E2733" s="195"/>
      <c r="F2733" s="193"/>
      <c r="G2733" s="193"/>
      <c r="H2733" s="193"/>
      <c r="I2733" s="193"/>
      <c r="J2733" s="193"/>
      <c r="K2733" s="193"/>
      <c r="L2733" s="193"/>
      <c r="M2733" s="193"/>
      <c r="N2733" s="193"/>
    </row>
    <row r="2734" spans="1:14" ht="13.15" customHeight="1" x14ac:dyDescent="0.2">
      <c r="A2734" s="193"/>
      <c r="B2734" s="193"/>
      <c r="C2734" s="194"/>
      <c r="D2734" s="194"/>
      <c r="E2734" s="195"/>
      <c r="F2734" s="193"/>
      <c r="G2734" s="193"/>
      <c r="H2734" s="193"/>
      <c r="I2734" s="193"/>
      <c r="J2734" s="193"/>
      <c r="K2734" s="193"/>
      <c r="L2734" s="193"/>
      <c r="M2734" s="193"/>
      <c r="N2734" s="193"/>
    </row>
    <row r="2735" spans="1:14" ht="13.15" customHeight="1" x14ac:dyDescent="0.2">
      <c r="A2735" s="193"/>
      <c r="B2735" s="193"/>
      <c r="C2735" s="194"/>
      <c r="D2735" s="194"/>
      <c r="E2735" s="195"/>
      <c r="F2735" s="193"/>
      <c r="G2735" s="193"/>
      <c r="H2735" s="193"/>
      <c r="I2735" s="193"/>
      <c r="J2735" s="193"/>
      <c r="K2735" s="193"/>
      <c r="L2735" s="193"/>
      <c r="M2735" s="193"/>
      <c r="N2735" s="193"/>
    </row>
    <row r="2736" spans="1:14" ht="13.15" customHeight="1" x14ac:dyDescent="0.2">
      <c r="A2736" s="193"/>
      <c r="B2736" s="193"/>
      <c r="C2736" s="194"/>
      <c r="D2736" s="194"/>
      <c r="E2736" s="195"/>
      <c r="F2736" s="193"/>
      <c r="G2736" s="193"/>
      <c r="H2736" s="193"/>
      <c r="I2736" s="193"/>
      <c r="J2736" s="193"/>
      <c r="K2736" s="193"/>
      <c r="L2736" s="193"/>
      <c r="M2736" s="193"/>
      <c r="N2736" s="193"/>
    </row>
    <row r="2737" spans="1:14" ht="13.15" customHeight="1" x14ac:dyDescent="0.2">
      <c r="A2737" s="193"/>
      <c r="B2737" s="193"/>
      <c r="C2737" s="194"/>
      <c r="D2737" s="194"/>
      <c r="E2737" s="195"/>
      <c r="F2737" s="193"/>
      <c r="G2737" s="193"/>
      <c r="H2737" s="193"/>
      <c r="I2737" s="193"/>
      <c r="J2737" s="193"/>
      <c r="K2737" s="193"/>
      <c r="L2737" s="193"/>
      <c r="M2737" s="193"/>
      <c r="N2737" s="193"/>
    </row>
    <row r="2738" spans="1:14" ht="13.15" customHeight="1" x14ac:dyDescent="0.2">
      <c r="A2738" s="193"/>
      <c r="B2738" s="193"/>
      <c r="C2738" s="194"/>
      <c r="D2738" s="194"/>
      <c r="E2738" s="195"/>
      <c r="F2738" s="193"/>
      <c r="G2738" s="193"/>
      <c r="H2738" s="193"/>
      <c r="I2738" s="193"/>
      <c r="J2738" s="193"/>
      <c r="K2738" s="193"/>
      <c r="L2738" s="193"/>
      <c r="M2738" s="193"/>
      <c r="N2738" s="193"/>
    </row>
    <row r="2739" spans="1:14" ht="13.15" customHeight="1" x14ac:dyDescent="0.2">
      <c r="A2739" s="193"/>
      <c r="B2739" s="193"/>
      <c r="C2739" s="194"/>
      <c r="D2739" s="194"/>
      <c r="E2739" s="195"/>
      <c r="F2739" s="193"/>
      <c r="G2739" s="193"/>
      <c r="H2739" s="193"/>
      <c r="I2739" s="193"/>
      <c r="J2739" s="193"/>
      <c r="K2739" s="193"/>
      <c r="L2739" s="193"/>
      <c r="M2739" s="193"/>
      <c r="N2739" s="193"/>
    </row>
    <row r="2740" spans="1:14" ht="13.15" customHeight="1" x14ac:dyDescent="0.2">
      <c r="A2740" s="193"/>
      <c r="B2740" s="193"/>
      <c r="C2740" s="194"/>
      <c r="D2740" s="194"/>
      <c r="E2740" s="195"/>
      <c r="F2740" s="193"/>
      <c r="G2740" s="193"/>
      <c r="H2740" s="193"/>
      <c r="I2740" s="193"/>
      <c r="J2740" s="193"/>
      <c r="K2740" s="193"/>
      <c r="L2740" s="193"/>
      <c r="M2740" s="193"/>
      <c r="N2740" s="193"/>
    </row>
    <row r="2741" spans="1:14" ht="13.15" customHeight="1" x14ac:dyDescent="0.2">
      <c r="A2741" s="193"/>
      <c r="B2741" s="193"/>
      <c r="C2741" s="194"/>
      <c r="D2741" s="194"/>
      <c r="E2741" s="195"/>
      <c r="F2741" s="193"/>
      <c r="G2741" s="193"/>
      <c r="H2741" s="193"/>
      <c r="I2741" s="193"/>
      <c r="J2741" s="193"/>
      <c r="K2741" s="193"/>
      <c r="L2741" s="193"/>
      <c r="M2741" s="193"/>
      <c r="N2741" s="193"/>
    </row>
    <row r="2742" spans="1:14" ht="13.15" customHeight="1" x14ac:dyDescent="0.2">
      <c r="A2742" s="193"/>
      <c r="B2742" s="193"/>
      <c r="C2742" s="194"/>
      <c r="D2742" s="194"/>
      <c r="E2742" s="195"/>
      <c r="F2742" s="193"/>
      <c r="G2742" s="193"/>
      <c r="H2742" s="193"/>
      <c r="I2742" s="193"/>
      <c r="J2742" s="193"/>
      <c r="K2742" s="193"/>
      <c r="L2742" s="193"/>
      <c r="M2742" s="193"/>
      <c r="N2742" s="193"/>
    </row>
    <row r="2743" spans="1:14" ht="13.15" customHeight="1" x14ac:dyDescent="0.2">
      <c r="A2743" s="193"/>
      <c r="B2743" s="193"/>
      <c r="C2743" s="194"/>
      <c r="D2743" s="194"/>
      <c r="E2743" s="195"/>
      <c r="F2743" s="193"/>
      <c r="G2743" s="193"/>
      <c r="H2743" s="193"/>
      <c r="I2743" s="193"/>
      <c r="J2743" s="193"/>
      <c r="K2743" s="193"/>
      <c r="L2743" s="193"/>
      <c r="M2743" s="193"/>
      <c r="N2743" s="193"/>
    </row>
    <row r="2744" spans="1:14" ht="13.15" customHeight="1" x14ac:dyDescent="0.2">
      <c r="A2744" s="193"/>
      <c r="B2744" s="193"/>
      <c r="C2744" s="194"/>
      <c r="D2744" s="194"/>
      <c r="E2744" s="195"/>
      <c r="F2744" s="193"/>
      <c r="G2744" s="193"/>
      <c r="H2744" s="193"/>
      <c r="I2744" s="193"/>
      <c r="J2744" s="193"/>
      <c r="K2744" s="193"/>
      <c r="L2744" s="193"/>
      <c r="M2744" s="193"/>
      <c r="N2744" s="193"/>
    </row>
    <row r="2745" spans="1:14" ht="13.15" customHeight="1" x14ac:dyDescent="0.2">
      <c r="A2745" s="193"/>
      <c r="B2745" s="193"/>
      <c r="C2745" s="194"/>
      <c r="D2745" s="194"/>
      <c r="E2745" s="195"/>
      <c r="F2745" s="193"/>
      <c r="G2745" s="193"/>
      <c r="H2745" s="193"/>
      <c r="I2745" s="193"/>
      <c r="J2745" s="193"/>
      <c r="K2745" s="193"/>
      <c r="L2745" s="193"/>
      <c r="M2745" s="193"/>
      <c r="N2745" s="193"/>
    </row>
    <row r="2746" spans="1:14" ht="13.15" customHeight="1" x14ac:dyDescent="0.2">
      <c r="A2746" s="193"/>
      <c r="B2746" s="193"/>
      <c r="C2746" s="194"/>
      <c r="D2746" s="194"/>
      <c r="E2746" s="195"/>
      <c r="F2746" s="193"/>
      <c r="G2746" s="193"/>
      <c r="H2746" s="193"/>
      <c r="I2746" s="193"/>
      <c r="J2746" s="193"/>
      <c r="K2746" s="193"/>
      <c r="L2746" s="193"/>
      <c r="M2746" s="193"/>
      <c r="N2746" s="193"/>
    </row>
    <row r="2747" spans="1:14" ht="13.15" customHeight="1" x14ac:dyDescent="0.2">
      <c r="A2747" s="193"/>
      <c r="B2747" s="193"/>
      <c r="C2747" s="194"/>
      <c r="D2747" s="194"/>
      <c r="E2747" s="195"/>
      <c r="F2747" s="193"/>
      <c r="G2747" s="193"/>
      <c r="H2747" s="193"/>
      <c r="I2747" s="193"/>
      <c r="J2747" s="193"/>
      <c r="K2747" s="193"/>
      <c r="L2747" s="193"/>
      <c r="M2747" s="193"/>
      <c r="N2747" s="193"/>
    </row>
    <row r="2748" spans="1:14" ht="13.15" customHeight="1" x14ac:dyDescent="0.2">
      <c r="A2748" s="193"/>
      <c r="B2748" s="193"/>
      <c r="C2748" s="194"/>
      <c r="D2748" s="194"/>
      <c r="E2748" s="195"/>
      <c r="F2748" s="193"/>
      <c r="G2748" s="193"/>
      <c r="H2748" s="193"/>
      <c r="I2748" s="193"/>
      <c r="J2748" s="193"/>
      <c r="K2748" s="193"/>
      <c r="L2748" s="193"/>
      <c r="M2748" s="193"/>
      <c r="N2748" s="193"/>
    </row>
    <row r="2749" spans="1:14" ht="13.15" customHeight="1" x14ac:dyDescent="0.2">
      <c r="A2749" s="193"/>
      <c r="B2749" s="193"/>
      <c r="C2749" s="194"/>
      <c r="D2749" s="194"/>
      <c r="E2749" s="195"/>
      <c r="F2749" s="193"/>
      <c r="G2749" s="193"/>
      <c r="H2749" s="193"/>
      <c r="I2749" s="193"/>
      <c r="J2749" s="193"/>
      <c r="K2749" s="193"/>
      <c r="L2749" s="193"/>
      <c r="M2749" s="193"/>
      <c r="N2749" s="193"/>
    </row>
    <row r="2750" spans="1:14" ht="13.15" customHeight="1" x14ac:dyDescent="0.2">
      <c r="A2750" s="193"/>
      <c r="B2750" s="193"/>
      <c r="C2750" s="194"/>
      <c r="D2750" s="194"/>
      <c r="E2750" s="195"/>
      <c r="F2750" s="193"/>
      <c r="G2750" s="193"/>
      <c r="H2750" s="193"/>
      <c r="I2750" s="193"/>
      <c r="J2750" s="193"/>
      <c r="K2750" s="193"/>
      <c r="L2750" s="193"/>
      <c r="M2750" s="193"/>
      <c r="N2750" s="193"/>
    </row>
    <row r="2751" spans="1:14" ht="13.15" customHeight="1" x14ac:dyDescent="0.2">
      <c r="A2751" s="193"/>
      <c r="B2751" s="193"/>
      <c r="C2751" s="194"/>
      <c r="D2751" s="194"/>
      <c r="E2751" s="195"/>
      <c r="F2751" s="193"/>
      <c r="G2751" s="193"/>
      <c r="H2751" s="193"/>
      <c r="I2751" s="193"/>
      <c r="J2751" s="193"/>
      <c r="K2751" s="193"/>
      <c r="L2751" s="193"/>
      <c r="M2751" s="193"/>
      <c r="N2751" s="193"/>
    </row>
    <row r="2752" spans="1:14" ht="13.15" customHeight="1" x14ac:dyDescent="0.2">
      <c r="A2752" s="193"/>
      <c r="B2752" s="193"/>
      <c r="C2752" s="194"/>
      <c r="D2752" s="194"/>
      <c r="E2752" s="195"/>
      <c r="F2752" s="193"/>
      <c r="G2752" s="193"/>
      <c r="H2752" s="193"/>
      <c r="I2752" s="193"/>
      <c r="J2752" s="193"/>
      <c r="K2752" s="193"/>
      <c r="L2752" s="193"/>
      <c r="M2752" s="193"/>
      <c r="N2752" s="193"/>
    </row>
    <row r="2753" spans="1:14" ht="13.15" customHeight="1" x14ac:dyDescent="0.2">
      <c r="A2753" s="193"/>
      <c r="B2753" s="193"/>
      <c r="C2753" s="194"/>
      <c r="D2753" s="194"/>
      <c r="E2753" s="195"/>
      <c r="F2753" s="193"/>
      <c r="G2753" s="193"/>
      <c r="H2753" s="193"/>
      <c r="I2753" s="193"/>
      <c r="J2753" s="193"/>
      <c r="K2753" s="193"/>
      <c r="L2753" s="193"/>
      <c r="M2753" s="193"/>
      <c r="N2753" s="193"/>
    </row>
    <row r="2754" spans="1:14" ht="13.15" customHeight="1" x14ac:dyDescent="0.2">
      <c r="A2754" s="193"/>
      <c r="B2754" s="193"/>
      <c r="C2754" s="194"/>
      <c r="D2754" s="194"/>
      <c r="E2754" s="195"/>
      <c r="F2754" s="193"/>
      <c r="G2754" s="193"/>
      <c r="H2754" s="193"/>
      <c r="I2754" s="193"/>
      <c r="J2754" s="193"/>
      <c r="K2754" s="193"/>
      <c r="L2754" s="193"/>
      <c r="M2754" s="193"/>
      <c r="N2754" s="193"/>
    </row>
    <row r="2755" spans="1:14" ht="13.15" customHeight="1" x14ac:dyDescent="0.2">
      <c r="A2755" s="193"/>
      <c r="B2755" s="193"/>
      <c r="C2755" s="194"/>
      <c r="D2755" s="194"/>
      <c r="E2755" s="195"/>
      <c r="F2755" s="193"/>
      <c r="G2755" s="193"/>
      <c r="H2755" s="193"/>
      <c r="I2755" s="193"/>
      <c r="J2755" s="193"/>
      <c r="K2755" s="193"/>
      <c r="L2755" s="193"/>
      <c r="M2755" s="193"/>
      <c r="N2755" s="193"/>
    </row>
    <row r="2756" spans="1:14" ht="13.15" customHeight="1" x14ac:dyDescent="0.2">
      <c r="A2756" s="193"/>
      <c r="B2756" s="193"/>
      <c r="C2756" s="194"/>
      <c r="D2756" s="194"/>
      <c r="E2756" s="195"/>
      <c r="F2756" s="193"/>
      <c r="G2756" s="193"/>
      <c r="H2756" s="193"/>
      <c r="I2756" s="193"/>
      <c r="J2756" s="193"/>
      <c r="K2756" s="193"/>
      <c r="L2756" s="193"/>
      <c r="M2756" s="193"/>
      <c r="N2756" s="193"/>
    </row>
    <row r="2757" spans="1:14" ht="13.15" customHeight="1" x14ac:dyDescent="0.2">
      <c r="A2757" s="193"/>
      <c r="B2757" s="193"/>
      <c r="C2757" s="194"/>
      <c r="D2757" s="194"/>
      <c r="E2757" s="195"/>
      <c r="F2757" s="193"/>
      <c r="G2757" s="193"/>
      <c r="H2757" s="193"/>
      <c r="I2757" s="193"/>
      <c r="J2757" s="193"/>
      <c r="K2757" s="193"/>
      <c r="L2757" s="193"/>
      <c r="M2757" s="193"/>
      <c r="N2757" s="193"/>
    </row>
    <row r="2758" spans="1:14" ht="13.15" customHeight="1" x14ac:dyDescent="0.2">
      <c r="A2758" s="193"/>
      <c r="B2758" s="193"/>
      <c r="C2758" s="194"/>
      <c r="D2758" s="194"/>
      <c r="E2758" s="195"/>
      <c r="F2758" s="193"/>
      <c r="G2758" s="193"/>
      <c r="H2758" s="193"/>
      <c r="I2758" s="193"/>
      <c r="J2758" s="193"/>
      <c r="K2758" s="193"/>
      <c r="L2758" s="193"/>
      <c r="M2758" s="193"/>
      <c r="N2758" s="193"/>
    </row>
    <row r="2759" spans="1:14" ht="13.15" customHeight="1" x14ac:dyDescent="0.2">
      <c r="A2759" s="193"/>
      <c r="B2759" s="193"/>
      <c r="C2759" s="194"/>
      <c r="D2759" s="194"/>
      <c r="E2759" s="195"/>
      <c r="F2759" s="193"/>
      <c r="G2759" s="193"/>
      <c r="H2759" s="193"/>
      <c r="I2759" s="193"/>
      <c r="J2759" s="193"/>
      <c r="K2759" s="193"/>
      <c r="L2759" s="193"/>
      <c r="M2759" s="193"/>
      <c r="N2759" s="193"/>
    </row>
    <row r="2760" spans="1:14" ht="13.15" customHeight="1" x14ac:dyDescent="0.2">
      <c r="A2760" s="193"/>
      <c r="B2760" s="193"/>
      <c r="C2760" s="194"/>
      <c r="D2760" s="194"/>
      <c r="E2760" s="195"/>
      <c r="F2760" s="193"/>
      <c r="G2760" s="193"/>
      <c r="H2760" s="193"/>
      <c r="I2760" s="193"/>
      <c r="J2760" s="193"/>
      <c r="K2760" s="193"/>
      <c r="L2760" s="193"/>
      <c r="M2760" s="193"/>
      <c r="N2760" s="193"/>
    </row>
    <row r="2761" spans="1:14" ht="13.15" customHeight="1" x14ac:dyDescent="0.2">
      <c r="A2761" s="193"/>
      <c r="B2761" s="193"/>
      <c r="C2761" s="194"/>
      <c r="D2761" s="194"/>
      <c r="E2761" s="195"/>
      <c r="F2761" s="193"/>
      <c r="G2761" s="193"/>
      <c r="H2761" s="193"/>
      <c r="I2761" s="193"/>
      <c r="J2761" s="193"/>
      <c r="K2761" s="193"/>
      <c r="L2761" s="193"/>
      <c r="M2761" s="193"/>
      <c r="N2761" s="193"/>
    </row>
    <row r="2762" spans="1:14" ht="13.15" customHeight="1" x14ac:dyDescent="0.2">
      <c r="A2762" s="193"/>
      <c r="B2762" s="193"/>
      <c r="C2762" s="194"/>
      <c r="D2762" s="194"/>
      <c r="E2762" s="195"/>
      <c r="F2762" s="193"/>
      <c r="G2762" s="193"/>
      <c r="H2762" s="193"/>
      <c r="I2762" s="193"/>
      <c r="J2762" s="193"/>
      <c r="K2762" s="193"/>
      <c r="L2762" s="193"/>
      <c r="M2762" s="193"/>
      <c r="N2762" s="193"/>
    </row>
    <row r="2763" spans="1:14" ht="13.15" customHeight="1" x14ac:dyDescent="0.2">
      <c r="A2763" s="193"/>
      <c r="B2763" s="193"/>
      <c r="C2763" s="194"/>
      <c r="D2763" s="194"/>
      <c r="E2763" s="195"/>
      <c r="F2763" s="193"/>
      <c r="G2763" s="193"/>
      <c r="H2763" s="193"/>
      <c r="I2763" s="193"/>
      <c r="J2763" s="193"/>
      <c r="K2763" s="193"/>
      <c r="L2763" s="193"/>
      <c r="M2763" s="193"/>
      <c r="N2763" s="193"/>
    </row>
    <row r="2764" spans="1:14" ht="13.15" customHeight="1" x14ac:dyDescent="0.2">
      <c r="A2764" s="193"/>
      <c r="B2764" s="193"/>
      <c r="C2764" s="194"/>
      <c r="D2764" s="194"/>
      <c r="E2764" s="195"/>
      <c r="F2764" s="193"/>
      <c r="G2764" s="193"/>
      <c r="H2764" s="193"/>
      <c r="I2764" s="193"/>
      <c r="J2764" s="193"/>
      <c r="K2764" s="193"/>
      <c r="L2764" s="193"/>
      <c r="M2764" s="193"/>
      <c r="N2764" s="193"/>
    </row>
    <row r="2765" spans="1:14" ht="13.15" customHeight="1" x14ac:dyDescent="0.2">
      <c r="A2765" s="193"/>
      <c r="B2765" s="193"/>
      <c r="C2765" s="194"/>
      <c r="D2765" s="194"/>
      <c r="E2765" s="195"/>
      <c r="F2765" s="193"/>
      <c r="G2765" s="193"/>
      <c r="H2765" s="193"/>
      <c r="I2765" s="193"/>
      <c r="J2765" s="193"/>
      <c r="K2765" s="193"/>
      <c r="L2765" s="193"/>
      <c r="M2765" s="193"/>
      <c r="N2765" s="193"/>
    </row>
    <row r="2766" spans="1:14" ht="13.15" customHeight="1" x14ac:dyDescent="0.2">
      <c r="A2766" s="193"/>
      <c r="B2766" s="193"/>
      <c r="C2766" s="194"/>
      <c r="D2766" s="194"/>
      <c r="E2766" s="195"/>
      <c r="F2766" s="193"/>
      <c r="G2766" s="193"/>
      <c r="H2766" s="193"/>
      <c r="I2766" s="193"/>
      <c r="J2766" s="193"/>
      <c r="K2766" s="193"/>
      <c r="L2766" s="193"/>
      <c r="M2766" s="193"/>
      <c r="N2766" s="193"/>
    </row>
    <row r="2767" spans="1:14" ht="13.15" customHeight="1" x14ac:dyDescent="0.2">
      <c r="A2767" s="193"/>
      <c r="B2767" s="193"/>
      <c r="C2767" s="194"/>
      <c r="D2767" s="194"/>
      <c r="E2767" s="195"/>
      <c r="F2767" s="193"/>
      <c r="G2767" s="193"/>
      <c r="H2767" s="193"/>
      <c r="I2767" s="193"/>
      <c r="J2767" s="193"/>
      <c r="K2767" s="193"/>
      <c r="L2767" s="193"/>
      <c r="M2767" s="193"/>
      <c r="N2767" s="193"/>
    </row>
    <row r="2768" spans="1:14" ht="13.15" customHeight="1" x14ac:dyDescent="0.2">
      <c r="A2768" s="193"/>
      <c r="B2768" s="193"/>
      <c r="C2768" s="194"/>
      <c r="D2768" s="194"/>
      <c r="E2768" s="195"/>
      <c r="F2768" s="193"/>
      <c r="G2768" s="193"/>
      <c r="H2768" s="193"/>
      <c r="I2768" s="193"/>
      <c r="J2768" s="193"/>
      <c r="K2768" s="193"/>
      <c r="L2768" s="193"/>
      <c r="M2768" s="193"/>
      <c r="N2768" s="193"/>
    </row>
    <row r="2769" spans="1:14" ht="13.15" customHeight="1" x14ac:dyDescent="0.2">
      <c r="A2769" s="193"/>
      <c r="B2769" s="193"/>
      <c r="C2769" s="194"/>
      <c r="D2769" s="194"/>
      <c r="E2769" s="195"/>
      <c r="F2769" s="193"/>
      <c r="G2769" s="193"/>
      <c r="H2769" s="193"/>
      <c r="I2769" s="193"/>
      <c r="J2769" s="193"/>
      <c r="K2769" s="193"/>
      <c r="L2769" s="193"/>
      <c r="M2769" s="193"/>
      <c r="N2769" s="193"/>
    </row>
    <row r="2770" spans="1:14" ht="13.15" customHeight="1" x14ac:dyDescent="0.2">
      <c r="A2770" s="193"/>
      <c r="B2770" s="193"/>
      <c r="C2770" s="194"/>
      <c r="D2770" s="194"/>
      <c r="E2770" s="195"/>
      <c r="F2770" s="193"/>
      <c r="G2770" s="193"/>
      <c r="H2770" s="193"/>
      <c r="I2770" s="193"/>
      <c r="J2770" s="193"/>
      <c r="K2770" s="193"/>
      <c r="L2770" s="193"/>
      <c r="M2770" s="193"/>
      <c r="N2770" s="193"/>
    </row>
    <row r="2771" spans="1:14" ht="13.15" customHeight="1" x14ac:dyDescent="0.2">
      <c r="A2771" s="193"/>
      <c r="B2771" s="193"/>
      <c r="C2771" s="194"/>
      <c r="D2771" s="194"/>
      <c r="E2771" s="195"/>
      <c r="F2771" s="193"/>
      <c r="G2771" s="193"/>
      <c r="H2771" s="193"/>
      <c r="I2771" s="193"/>
      <c r="J2771" s="193"/>
      <c r="K2771" s="193"/>
      <c r="L2771" s="193"/>
      <c r="M2771" s="193"/>
      <c r="N2771" s="193"/>
    </row>
    <row r="2772" spans="1:14" ht="13.15" customHeight="1" x14ac:dyDescent="0.2">
      <c r="A2772" s="193"/>
      <c r="B2772" s="193"/>
      <c r="C2772" s="194"/>
      <c r="D2772" s="194"/>
      <c r="E2772" s="195"/>
      <c r="F2772" s="193"/>
      <c r="G2772" s="193"/>
      <c r="H2772" s="193"/>
      <c r="I2772" s="193"/>
      <c r="J2772" s="193"/>
      <c r="K2772" s="193"/>
      <c r="L2772" s="193"/>
      <c r="M2772" s="193"/>
      <c r="N2772" s="193"/>
    </row>
    <row r="2773" spans="1:14" ht="13.15" customHeight="1" x14ac:dyDescent="0.2">
      <c r="A2773" s="193"/>
      <c r="B2773" s="193"/>
      <c r="C2773" s="194"/>
      <c r="D2773" s="194"/>
      <c r="E2773" s="195"/>
      <c r="F2773" s="193"/>
      <c r="G2773" s="193"/>
      <c r="H2773" s="193"/>
      <c r="I2773" s="193"/>
      <c r="J2773" s="193"/>
      <c r="K2773" s="193"/>
      <c r="L2773" s="193"/>
      <c r="M2773" s="193"/>
      <c r="N2773" s="193"/>
    </row>
    <row r="2774" spans="1:14" ht="13.15" customHeight="1" x14ac:dyDescent="0.2">
      <c r="A2774" s="193"/>
      <c r="B2774" s="193"/>
      <c r="C2774" s="194"/>
      <c r="D2774" s="194"/>
      <c r="E2774" s="195"/>
      <c r="F2774" s="193"/>
      <c r="G2774" s="193"/>
      <c r="H2774" s="193"/>
      <c r="I2774" s="193"/>
      <c r="J2774" s="193"/>
      <c r="K2774" s="193"/>
      <c r="L2774" s="193"/>
      <c r="M2774" s="193"/>
      <c r="N2774" s="193"/>
    </row>
    <row r="2775" spans="1:14" ht="13.15" customHeight="1" x14ac:dyDescent="0.2">
      <c r="A2775" s="193"/>
      <c r="B2775" s="193"/>
      <c r="C2775" s="194"/>
      <c r="D2775" s="194"/>
      <c r="E2775" s="195"/>
      <c r="F2775" s="193"/>
      <c r="G2775" s="193"/>
      <c r="H2775" s="193"/>
      <c r="I2775" s="193"/>
      <c r="J2775" s="193"/>
      <c r="K2775" s="193"/>
      <c r="L2775" s="193"/>
      <c r="M2775" s="193"/>
      <c r="N2775" s="193"/>
    </row>
    <row r="2776" spans="1:14" ht="13.15" customHeight="1" x14ac:dyDescent="0.2">
      <c r="A2776" s="193"/>
      <c r="B2776" s="193"/>
      <c r="C2776" s="194"/>
      <c r="D2776" s="194"/>
      <c r="E2776" s="195"/>
      <c r="F2776" s="193"/>
      <c r="G2776" s="193"/>
      <c r="H2776" s="193"/>
      <c r="I2776" s="193"/>
      <c r="J2776" s="193"/>
      <c r="K2776" s="193"/>
      <c r="L2776" s="193"/>
      <c r="M2776" s="193"/>
      <c r="N2776" s="193"/>
    </row>
    <row r="2777" spans="1:14" ht="13.15" customHeight="1" x14ac:dyDescent="0.2">
      <c r="A2777" s="193"/>
      <c r="B2777" s="193"/>
      <c r="C2777" s="194"/>
      <c r="D2777" s="194"/>
      <c r="E2777" s="195"/>
      <c r="F2777" s="193"/>
      <c r="G2777" s="193"/>
      <c r="H2777" s="193"/>
      <c r="I2777" s="193"/>
      <c r="J2777" s="193"/>
      <c r="K2777" s="193"/>
      <c r="L2777" s="193"/>
      <c r="M2777" s="193"/>
      <c r="N2777" s="193"/>
    </row>
    <row r="2778" spans="1:14" ht="13.15" customHeight="1" x14ac:dyDescent="0.2">
      <c r="A2778" s="193"/>
      <c r="B2778" s="193"/>
      <c r="C2778" s="194"/>
      <c r="D2778" s="194"/>
      <c r="E2778" s="195"/>
      <c r="F2778" s="193"/>
      <c r="G2778" s="193"/>
      <c r="H2778" s="193"/>
      <c r="I2778" s="193"/>
      <c r="J2778" s="193"/>
      <c r="K2778" s="193"/>
      <c r="L2778" s="193"/>
      <c r="M2778" s="193"/>
      <c r="N2778" s="193"/>
    </row>
    <row r="2779" spans="1:14" ht="13.15" customHeight="1" x14ac:dyDescent="0.2">
      <c r="A2779" s="193"/>
      <c r="B2779" s="193"/>
      <c r="C2779" s="194"/>
      <c r="D2779" s="194"/>
      <c r="E2779" s="195"/>
      <c r="F2779" s="193"/>
      <c r="G2779" s="193"/>
      <c r="H2779" s="193"/>
      <c r="I2779" s="193"/>
      <c r="J2779" s="193"/>
      <c r="K2779" s="193"/>
      <c r="L2779" s="193"/>
      <c r="M2779" s="193"/>
      <c r="N2779" s="193"/>
    </row>
    <row r="2780" spans="1:14" ht="13.15" customHeight="1" x14ac:dyDescent="0.2">
      <c r="A2780" s="193"/>
      <c r="B2780" s="193"/>
      <c r="C2780" s="194"/>
      <c r="D2780" s="194"/>
      <c r="E2780" s="195"/>
      <c r="F2780" s="193"/>
      <c r="G2780" s="193"/>
      <c r="H2780" s="193"/>
      <c r="I2780" s="193"/>
      <c r="J2780" s="193"/>
      <c r="K2780" s="193"/>
      <c r="L2780" s="193"/>
      <c r="M2780" s="193"/>
      <c r="N2780" s="193"/>
    </row>
    <row r="2781" spans="1:14" ht="13.15" customHeight="1" x14ac:dyDescent="0.2">
      <c r="A2781" s="193"/>
      <c r="B2781" s="193"/>
      <c r="C2781" s="194"/>
      <c r="D2781" s="194"/>
      <c r="E2781" s="195"/>
      <c r="F2781" s="193"/>
      <c r="G2781" s="193"/>
      <c r="H2781" s="193"/>
      <c r="I2781" s="193"/>
      <c r="J2781" s="193"/>
      <c r="K2781" s="193"/>
      <c r="L2781" s="193"/>
      <c r="M2781" s="193"/>
      <c r="N2781" s="193"/>
    </row>
    <row r="2782" spans="1:14" ht="13.15" customHeight="1" x14ac:dyDescent="0.2">
      <c r="A2782" s="193"/>
      <c r="B2782" s="193"/>
      <c r="C2782" s="194"/>
      <c r="D2782" s="194"/>
      <c r="E2782" s="195"/>
      <c r="F2782" s="193"/>
      <c r="G2782" s="193"/>
      <c r="H2782" s="193"/>
      <c r="I2782" s="193"/>
      <c r="J2782" s="193"/>
      <c r="K2782" s="193"/>
      <c r="L2782" s="193"/>
      <c r="M2782" s="193"/>
      <c r="N2782" s="193"/>
    </row>
    <row r="2783" spans="1:14" ht="13.15" customHeight="1" x14ac:dyDescent="0.2">
      <c r="A2783" s="193"/>
      <c r="B2783" s="193"/>
      <c r="C2783" s="194"/>
      <c r="D2783" s="194"/>
      <c r="E2783" s="195"/>
      <c r="F2783" s="193"/>
      <c r="G2783" s="193"/>
      <c r="H2783" s="193"/>
      <c r="I2783" s="193"/>
      <c r="J2783" s="193"/>
      <c r="K2783" s="193"/>
      <c r="L2783" s="193"/>
      <c r="M2783" s="193"/>
      <c r="N2783" s="193"/>
    </row>
    <row r="2784" spans="1:14" ht="13.15" customHeight="1" x14ac:dyDescent="0.2">
      <c r="A2784" s="193"/>
      <c r="B2784" s="193"/>
      <c r="C2784" s="194"/>
      <c r="D2784" s="194"/>
      <c r="E2784" s="195"/>
      <c r="F2784" s="193"/>
      <c r="G2784" s="193"/>
      <c r="H2784" s="193"/>
      <c r="I2784" s="193"/>
      <c r="J2784" s="193"/>
      <c r="K2784" s="193"/>
      <c r="L2784" s="193"/>
      <c r="M2784" s="193"/>
      <c r="N2784" s="193"/>
    </row>
    <row r="2785" spans="1:20" ht="13.15" customHeight="1" x14ac:dyDescent="0.2">
      <c r="A2785" s="193"/>
      <c r="B2785" s="193"/>
      <c r="C2785" s="194"/>
      <c r="D2785" s="194"/>
      <c r="E2785" s="195"/>
      <c r="F2785" s="193"/>
      <c r="G2785" s="193"/>
      <c r="H2785" s="193"/>
      <c r="I2785" s="193"/>
      <c r="J2785" s="193"/>
      <c r="K2785" s="193"/>
      <c r="L2785" s="193"/>
      <c r="M2785" s="193"/>
      <c r="N2785" s="193"/>
    </row>
    <row r="2786" spans="1:20" ht="13.15" customHeight="1" x14ac:dyDescent="0.2">
      <c r="A2786" s="193"/>
      <c r="B2786" s="193"/>
      <c r="C2786" s="194"/>
      <c r="D2786" s="194"/>
      <c r="E2786" s="195"/>
      <c r="F2786" s="193"/>
      <c r="G2786" s="193"/>
      <c r="H2786" s="193"/>
      <c r="I2786" s="193"/>
      <c r="J2786" s="193"/>
      <c r="K2786" s="193"/>
      <c r="L2786" s="193"/>
      <c r="M2786" s="193"/>
      <c r="N2786" s="193"/>
    </row>
    <row r="2787" spans="1:20" ht="13.15" customHeight="1" x14ac:dyDescent="0.2">
      <c r="A2787" s="193"/>
      <c r="B2787" s="193"/>
      <c r="C2787" s="194"/>
      <c r="D2787" s="194"/>
      <c r="E2787" s="195"/>
      <c r="F2787" s="193"/>
      <c r="G2787" s="193"/>
      <c r="H2787" s="193"/>
      <c r="I2787" s="193"/>
      <c r="J2787" s="193"/>
      <c r="K2787" s="193"/>
      <c r="L2787" s="193"/>
      <c r="M2787" s="193"/>
      <c r="N2787" s="193"/>
      <c r="O2787" s="346"/>
      <c r="P2787" s="346"/>
      <c r="Q2787" s="346"/>
      <c r="R2787" s="346"/>
      <c r="S2787" s="346"/>
      <c r="T2787" s="346"/>
    </row>
    <row r="2788" spans="1:20" ht="13.15" customHeight="1" x14ac:dyDescent="0.2">
      <c r="A2788" s="193"/>
      <c r="B2788" s="193"/>
      <c r="C2788" s="194"/>
      <c r="D2788" s="194"/>
      <c r="E2788" s="195"/>
      <c r="F2788" s="193"/>
      <c r="G2788" s="193"/>
      <c r="H2788" s="193"/>
      <c r="I2788" s="193"/>
      <c r="J2788" s="193"/>
      <c r="K2788" s="193"/>
      <c r="L2788" s="193"/>
      <c r="M2788" s="193"/>
      <c r="N2788" s="193"/>
      <c r="O2788" s="346"/>
      <c r="P2788" s="346"/>
      <c r="Q2788" s="346"/>
      <c r="R2788" s="346"/>
      <c r="S2788" s="346"/>
      <c r="T2788" s="346"/>
    </row>
    <row r="2789" spans="1:20" ht="13.15" customHeight="1" x14ac:dyDescent="0.2">
      <c r="A2789" s="193"/>
      <c r="B2789" s="193"/>
      <c r="C2789" s="194"/>
      <c r="D2789" s="194"/>
      <c r="E2789" s="195"/>
      <c r="F2789" s="193"/>
      <c r="G2789" s="193"/>
      <c r="H2789" s="193"/>
      <c r="I2789" s="193"/>
      <c r="J2789" s="193"/>
      <c r="K2789" s="193"/>
      <c r="L2789" s="193"/>
      <c r="M2789" s="193"/>
      <c r="N2789" s="193"/>
      <c r="O2789" s="346"/>
      <c r="P2789" s="346"/>
      <c r="Q2789" s="346"/>
      <c r="R2789" s="346"/>
      <c r="S2789" s="346"/>
      <c r="T2789" s="346"/>
    </row>
    <row r="2790" spans="1:20" ht="13.15" customHeight="1" x14ac:dyDescent="0.2">
      <c r="A2790" s="193"/>
      <c r="B2790" s="193"/>
      <c r="C2790" s="194"/>
      <c r="D2790" s="194"/>
      <c r="E2790" s="195"/>
      <c r="F2790" s="193"/>
      <c r="G2790" s="193"/>
      <c r="H2790" s="193"/>
      <c r="I2790" s="193"/>
      <c r="J2790" s="193"/>
      <c r="K2790" s="193"/>
      <c r="L2790" s="193"/>
      <c r="M2790" s="193"/>
      <c r="N2790" s="193"/>
      <c r="O2790" s="346"/>
      <c r="P2790" s="346"/>
      <c r="Q2790" s="346"/>
      <c r="R2790" s="346"/>
      <c r="S2790" s="346"/>
      <c r="T2790" s="346"/>
    </row>
    <row r="2791" spans="1:20" ht="13.15" customHeight="1" x14ac:dyDescent="0.2">
      <c r="A2791" s="193"/>
      <c r="B2791" s="193"/>
      <c r="C2791" s="194"/>
      <c r="D2791" s="194"/>
      <c r="E2791" s="195"/>
      <c r="F2791" s="193"/>
      <c r="G2791" s="193"/>
      <c r="H2791" s="193"/>
      <c r="I2791" s="193"/>
      <c r="J2791" s="193"/>
      <c r="K2791" s="193"/>
      <c r="L2791" s="193"/>
      <c r="M2791" s="193"/>
      <c r="N2791" s="193"/>
      <c r="O2791" s="346"/>
      <c r="P2791" s="346"/>
      <c r="Q2791" s="346"/>
      <c r="R2791" s="346"/>
      <c r="S2791" s="346"/>
      <c r="T2791" s="346"/>
    </row>
    <row r="2792" spans="1:20" ht="13.15" customHeight="1" x14ac:dyDescent="0.2">
      <c r="A2792" s="193"/>
      <c r="B2792" s="193"/>
      <c r="C2792" s="194"/>
      <c r="D2792" s="194"/>
      <c r="E2792" s="195"/>
      <c r="F2792" s="193"/>
      <c r="G2792" s="193"/>
      <c r="H2792" s="193"/>
      <c r="I2792" s="193"/>
      <c r="J2792" s="193"/>
      <c r="K2792" s="193"/>
      <c r="L2792" s="193"/>
      <c r="M2792" s="193"/>
      <c r="N2792" s="193"/>
      <c r="O2792" s="346"/>
      <c r="P2792" s="346"/>
      <c r="Q2792" s="346"/>
      <c r="R2792" s="346"/>
      <c r="S2792" s="346"/>
      <c r="T2792" s="346"/>
    </row>
    <row r="2793" spans="1:20" ht="13.15" customHeight="1" x14ac:dyDescent="0.2">
      <c r="A2793" s="193"/>
      <c r="B2793" s="193"/>
      <c r="C2793" s="194"/>
      <c r="D2793" s="194"/>
      <c r="E2793" s="195"/>
      <c r="F2793" s="193"/>
      <c r="G2793" s="193"/>
      <c r="H2793" s="193"/>
      <c r="I2793" s="193"/>
      <c r="J2793" s="193"/>
      <c r="K2793" s="193"/>
      <c r="L2793" s="193"/>
      <c r="M2793" s="193"/>
      <c r="N2793" s="193"/>
      <c r="O2793" s="346"/>
      <c r="P2793" s="346"/>
      <c r="Q2793" s="346"/>
      <c r="R2793" s="346"/>
      <c r="S2793" s="346"/>
      <c r="T2793" s="346"/>
    </row>
    <row r="2794" spans="1:20" ht="13.15" customHeight="1" x14ac:dyDescent="0.2">
      <c r="A2794" s="193"/>
      <c r="B2794" s="193"/>
      <c r="C2794" s="194"/>
      <c r="D2794" s="194"/>
      <c r="E2794" s="195"/>
      <c r="F2794" s="193"/>
      <c r="G2794" s="193"/>
      <c r="H2794" s="193"/>
      <c r="I2794" s="193"/>
      <c r="J2794" s="193"/>
      <c r="K2794" s="193"/>
      <c r="L2794" s="193"/>
      <c r="M2794" s="193"/>
      <c r="N2794" s="193"/>
      <c r="O2794" s="346"/>
      <c r="P2794" s="346"/>
      <c r="Q2794" s="346"/>
      <c r="R2794" s="346"/>
      <c r="S2794" s="346"/>
      <c r="T2794" s="346"/>
    </row>
    <row r="2795" spans="1:20" ht="13.15" customHeight="1" x14ac:dyDescent="0.2">
      <c r="A2795" s="193"/>
      <c r="B2795" s="193"/>
      <c r="C2795" s="194"/>
      <c r="D2795" s="194"/>
      <c r="E2795" s="195"/>
      <c r="F2795" s="193"/>
      <c r="G2795" s="193"/>
      <c r="H2795" s="193"/>
      <c r="I2795" s="193"/>
      <c r="J2795" s="193"/>
      <c r="K2795" s="193"/>
      <c r="L2795" s="193"/>
      <c r="M2795" s="193"/>
      <c r="N2795" s="193"/>
      <c r="O2795" s="346"/>
      <c r="P2795" s="346"/>
      <c r="Q2795" s="346"/>
      <c r="R2795" s="346"/>
      <c r="S2795" s="346"/>
      <c r="T2795" s="346"/>
    </row>
    <row r="2796" spans="1:20" ht="13.15" customHeight="1" x14ac:dyDescent="0.2">
      <c r="A2796" s="193"/>
      <c r="B2796" s="193"/>
      <c r="C2796" s="194"/>
      <c r="D2796" s="194"/>
      <c r="E2796" s="195"/>
      <c r="F2796" s="193"/>
      <c r="G2796" s="193"/>
      <c r="H2796" s="193"/>
      <c r="I2796" s="193"/>
      <c r="J2796" s="193"/>
      <c r="K2796" s="193"/>
      <c r="L2796" s="193"/>
      <c r="M2796" s="193"/>
      <c r="N2796" s="193"/>
      <c r="O2796" s="346"/>
      <c r="P2796" s="346"/>
      <c r="Q2796" s="346"/>
      <c r="R2796" s="346"/>
      <c r="S2796" s="346"/>
      <c r="T2796" s="346"/>
    </row>
    <row r="2797" spans="1:20" ht="13.15" customHeight="1" x14ac:dyDescent="0.2">
      <c r="A2797" s="193"/>
      <c r="B2797" s="193"/>
      <c r="C2797" s="194"/>
      <c r="D2797" s="194"/>
      <c r="E2797" s="195"/>
      <c r="F2797" s="193"/>
      <c r="G2797" s="193"/>
      <c r="H2797" s="193"/>
      <c r="I2797" s="193"/>
      <c r="J2797" s="193"/>
      <c r="K2797" s="193"/>
      <c r="L2797" s="193"/>
      <c r="M2797" s="193"/>
      <c r="N2797" s="193"/>
      <c r="O2797" s="346"/>
      <c r="P2797" s="346"/>
      <c r="Q2797" s="346"/>
      <c r="R2797" s="346"/>
      <c r="S2797" s="346"/>
      <c r="T2797" s="346"/>
    </row>
    <row r="2798" spans="1:20" ht="13.15" customHeight="1" x14ac:dyDescent="0.2">
      <c r="A2798" s="193"/>
      <c r="B2798" s="193"/>
      <c r="C2798" s="194"/>
      <c r="D2798" s="194"/>
      <c r="E2798" s="195"/>
      <c r="F2798" s="193"/>
      <c r="G2798" s="193"/>
      <c r="H2798" s="193"/>
      <c r="I2798" s="193"/>
      <c r="J2798" s="193"/>
      <c r="K2798" s="193"/>
      <c r="L2798" s="193"/>
      <c r="M2798" s="193"/>
      <c r="N2798" s="193"/>
      <c r="O2798" s="346"/>
      <c r="P2798" s="346"/>
      <c r="Q2798" s="346"/>
      <c r="R2798" s="346"/>
      <c r="S2798" s="346"/>
      <c r="T2798" s="346"/>
    </row>
    <row r="2799" spans="1:20" ht="13.15" customHeight="1" x14ac:dyDescent="0.2">
      <c r="A2799" s="193"/>
      <c r="B2799" s="193"/>
      <c r="C2799" s="194"/>
      <c r="D2799" s="194"/>
      <c r="E2799" s="195"/>
      <c r="F2799" s="193"/>
      <c r="G2799" s="193"/>
      <c r="H2799" s="193"/>
      <c r="I2799" s="193"/>
      <c r="J2799" s="193"/>
      <c r="K2799" s="193"/>
      <c r="L2799" s="193"/>
      <c r="M2799" s="193"/>
      <c r="N2799" s="193"/>
      <c r="O2799" s="346"/>
      <c r="P2799" s="346"/>
      <c r="Q2799" s="346"/>
      <c r="R2799" s="346"/>
      <c r="S2799" s="346"/>
      <c r="T2799" s="346"/>
    </row>
    <row r="2800" spans="1:20" ht="13.15" customHeight="1" x14ac:dyDescent="0.2">
      <c r="A2800" s="193"/>
      <c r="B2800" s="193"/>
      <c r="C2800" s="194"/>
      <c r="D2800" s="194"/>
      <c r="E2800" s="195"/>
      <c r="F2800" s="193"/>
      <c r="G2800" s="193"/>
      <c r="H2800" s="193"/>
      <c r="I2800" s="193"/>
      <c r="J2800" s="193"/>
      <c r="K2800" s="193"/>
      <c r="L2800" s="193"/>
      <c r="M2800" s="193"/>
      <c r="N2800" s="193"/>
      <c r="O2800" s="346"/>
      <c r="P2800" s="346"/>
      <c r="Q2800" s="346"/>
      <c r="R2800" s="346"/>
      <c r="S2800" s="346"/>
      <c r="T2800" s="346"/>
    </row>
    <row r="2801" spans="1:20" ht="13.15" customHeight="1" x14ac:dyDescent="0.2">
      <c r="A2801" s="193"/>
      <c r="B2801" s="193"/>
      <c r="C2801" s="194"/>
      <c r="D2801" s="194"/>
      <c r="E2801" s="195"/>
      <c r="F2801" s="193"/>
      <c r="G2801" s="193"/>
      <c r="H2801" s="193"/>
      <c r="I2801" s="193"/>
      <c r="J2801" s="193"/>
      <c r="K2801" s="193"/>
      <c r="L2801" s="193"/>
      <c r="M2801" s="193"/>
      <c r="N2801" s="193"/>
      <c r="O2801" s="346"/>
      <c r="P2801" s="346"/>
      <c r="Q2801" s="346"/>
      <c r="R2801" s="346"/>
      <c r="S2801" s="346"/>
      <c r="T2801" s="346"/>
    </row>
    <row r="2802" spans="1:20" ht="13.15" customHeight="1" x14ac:dyDescent="0.2">
      <c r="A2802" s="193"/>
      <c r="B2802" s="193"/>
      <c r="C2802" s="194"/>
      <c r="D2802" s="194"/>
      <c r="E2802" s="195"/>
      <c r="F2802" s="193"/>
      <c r="G2802" s="193"/>
      <c r="H2802" s="193"/>
      <c r="I2802" s="193"/>
      <c r="J2802" s="193"/>
      <c r="K2802" s="193"/>
      <c r="L2802" s="193"/>
      <c r="M2802" s="193"/>
      <c r="N2802" s="193"/>
      <c r="O2802" s="346"/>
      <c r="P2802" s="346"/>
      <c r="Q2802" s="346"/>
      <c r="R2802" s="346"/>
      <c r="S2802" s="346"/>
      <c r="T2802" s="346"/>
    </row>
    <row r="2803" spans="1:20" ht="13.15" customHeight="1" x14ac:dyDescent="0.2">
      <c r="A2803" s="193"/>
      <c r="B2803" s="193"/>
      <c r="C2803" s="194"/>
      <c r="D2803" s="194"/>
      <c r="E2803" s="195"/>
      <c r="F2803" s="193"/>
      <c r="G2803" s="193"/>
      <c r="H2803" s="193"/>
      <c r="I2803" s="193"/>
      <c r="J2803" s="193"/>
      <c r="K2803" s="193"/>
      <c r="L2803" s="193"/>
      <c r="M2803" s="193"/>
      <c r="N2803" s="193"/>
      <c r="O2803" s="346"/>
      <c r="P2803" s="346"/>
      <c r="Q2803" s="346"/>
      <c r="R2803" s="346"/>
      <c r="S2803" s="346"/>
      <c r="T2803" s="346"/>
    </row>
    <row r="2804" spans="1:20" ht="13.15" customHeight="1" x14ac:dyDescent="0.2">
      <c r="A2804" s="193"/>
      <c r="B2804" s="193"/>
      <c r="C2804" s="194"/>
      <c r="D2804" s="194"/>
      <c r="E2804" s="195"/>
      <c r="F2804" s="193"/>
      <c r="G2804" s="193"/>
      <c r="H2804" s="193"/>
      <c r="I2804" s="193"/>
      <c r="J2804" s="193"/>
      <c r="K2804" s="193"/>
      <c r="L2804" s="193"/>
      <c r="M2804" s="193"/>
      <c r="N2804" s="193"/>
      <c r="O2804" s="346"/>
      <c r="P2804" s="346"/>
      <c r="Q2804" s="346"/>
      <c r="R2804" s="346"/>
      <c r="S2804" s="346"/>
      <c r="T2804" s="346"/>
    </row>
    <row r="2805" spans="1:20" ht="13.15" customHeight="1" x14ac:dyDescent="0.2">
      <c r="A2805" s="193"/>
      <c r="B2805" s="193"/>
      <c r="C2805" s="194"/>
      <c r="D2805" s="194"/>
      <c r="E2805" s="195"/>
      <c r="F2805" s="193"/>
      <c r="G2805" s="193"/>
      <c r="H2805" s="193"/>
      <c r="I2805" s="193"/>
      <c r="J2805" s="193"/>
      <c r="K2805" s="193"/>
      <c r="L2805" s="193"/>
      <c r="M2805" s="193"/>
      <c r="N2805" s="193"/>
      <c r="O2805" s="346"/>
      <c r="P2805" s="346"/>
      <c r="Q2805" s="346"/>
      <c r="R2805" s="346"/>
      <c r="S2805" s="346"/>
      <c r="T2805" s="346"/>
    </row>
    <row r="2806" spans="1:20" ht="13.15" customHeight="1" x14ac:dyDescent="0.2">
      <c r="A2806" s="193"/>
      <c r="B2806" s="193"/>
      <c r="C2806" s="194"/>
      <c r="D2806" s="194"/>
      <c r="E2806" s="195"/>
      <c r="F2806" s="193"/>
      <c r="G2806" s="193"/>
      <c r="H2806" s="193"/>
      <c r="I2806" s="193"/>
      <c r="J2806" s="193"/>
      <c r="K2806" s="193"/>
      <c r="L2806" s="193"/>
      <c r="M2806" s="193"/>
      <c r="N2806" s="193"/>
      <c r="O2806" s="346"/>
      <c r="P2806" s="346"/>
      <c r="Q2806" s="346"/>
      <c r="R2806" s="346"/>
      <c r="S2806" s="346"/>
      <c r="T2806" s="346"/>
    </row>
    <row r="2807" spans="1:20" ht="13.15" customHeight="1" x14ac:dyDescent="0.2">
      <c r="A2807" s="193"/>
      <c r="B2807" s="193"/>
      <c r="C2807" s="194"/>
      <c r="D2807" s="194"/>
      <c r="E2807" s="195"/>
      <c r="F2807" s="193"/>
      <c r="G2807" s="193"/>
      <c r="H2807" s="193"/>
      <c r="I2807" s="193"/>
      <c r="J2807" s="193"/>
      <c r="K2807" s="193"/>
      <c r="L2807" s="193"/>
      <c r="M2807" s="193"/>
      <c r="N2807" s="193"/>
      <c r="O2807" s="346"/>
      <c r="P2807" s="346"/>
      <c r="Q2807" s="346"/>
      <c r="R2807" s="346"/>
      <c r="S2807" s="346"/>
      <c r="T2807" s="346"/>
    </row>
    <row r="2808" spans="1:20" ht="13.15" customHeight="1" x14ac:dyDescent="0.2">
      <c r="A2808" s="193"/>
      <c r="B2808" s="193"/>
      <c r="C2808" s="194"/>
      <c r="D2808" s="194"/>
      <c r="E2808" s="195"/>
      <c r="F2808" s="193"/>
      <c r="G2808" s="193"/>
      <c r="H2808" s="193"/>
      <c r="I2808" s="193"/>
      <c r="J2808" s="193"/>
      <c r="K2808" s="193"/>
      <c r="L2808" s="193"/>
      <c r="M2808" s="193"/>
      <c r="N2808" s="193"/>
      <c r="O2808" s="346"/>
      <c r="P2808" s="346"/>
      <c r="Q2808" s="346"/>
      <c r="R2808" s="346"/>
      <c r="S2808" s="346"/>
      <c r="T2808" s="346"/>
    </row>
    <row r="2809" spans="1:20" ht="13.15" customHeight="1" x14ac:dyDescent="0.2">
      <c r="A2809" s="193"/>
      <c r="B2809" s="193"/>
      <c r="C2809" s="194"/>
      <c r="D2809" s="194"/>
      <c r="E2809" s="195"/>
      <c r="F2809" s="193"/>
      <c r="G2809" s="193"/>
      <c r="H2809" s="193"/>
      <c r="I2809" s="193"/>
      <c r="J2809" s="193"/>
      <c r="K2809" s="193"/>
      <c r="L2809" s="193"/>
      <c r="M2809" s="193"/>
      <c r="N2809" s="193"/>
      <c r="O2809" s="346"/>
      <c r="P2809" s="346"/>
      <c r="Q2809" s="346"/>
      <c r="R2809" s="346"/>
      <c r="S2809" s="346"/>
      <c r="T2809" s="346"/>
    </row>
    <row r="2810" spans="1:20" ht="13.15" customHeight="1" x14ac:dyDescent="0.2">
      <c r="A2810" s="193"/>
      <c r="B2810" s="193"/>
      <c r="C2810" s="194"/>
      <c r="D2810" s="194"/>
      <c r="E2810" s="195"/>
      <c r="F2810" s="193"/>
      <c r="G2810" s="193"/>
      <c r="H2810" s="193"/>
      <c r="I2810" s="193"/>
      <c r="J2810" s="193"/>
      <c r="K2810" s="193"/>
      <c r="L2810" s="193"/>
      <c r="M2810" s="193"/>
      <c r="N2810" s="193"/>
      <c r="O2810" s="346"/>
      <c r="P2810" s="346"/>
      <c r="Q2810" s="346"/>
      <c r="R2810" s="346"/>
      <c r="S2810" s="346"/>
      <c r="T2810" s="346"/>
    </row>
    <row r="2811" spans="1:20" ht="13.15" customHeight="1" x14ac:dyDescent="0.2">
      <c r="A2811" s="193"/>
      <c r="B2811" s="193"/>
      <c r="C2811" s="194"/>
      <c r="D2811" s="194"/>
      <c r="E2811" s="195"/>
      <c r="F2811" s="193"/>
      <c r="G2811" s="193"/>
      <c r="H2811" s="193"/>
      <c r="I2811" s="193"/>
      <c r="J2811" s="193"/>
      <c r="K2811" s="193"/>
      <c r="L2811" s="193"/>
      <c r="M2811" s="193"/>
      <c r="N2811" s="193"/>
      <c r="O2811" s="346"/>
      <c r="P2811" s="346"/>
      <c r="Q2811" s="346"/>
      <c r="R2811" s="346"/>
      <c r="S2811" s="346"/>
      <c r="T2811" s="346"/>
    </row>
    <row r="2812" spans="1:20" ht="13.15" customHeight="1" x14ac:dyDescent="0.2">
      <c r="A2812" s="193"/>
      <c r="B2812" s="193"/>
      <c r="C2812" s="194"/>
      <c r="D2812" s="194"/>
      <c r="E2812" s="195"/>
      <c r="F2812" s="193"/>
      <c r="G2812" s="193"/>
      <c r="H2812" s="193"/>
      <c r="I2812" s="193"/>
      <c r="J2812" s="193"/>
      <c r="K2812" s="193"/>
      <c r="L2812" s="193"/>
      <c r="M2812" s="193"/>
      <c r="N2812" s="193"/>
      <c r="O2812" s="346"/>
      <c r="P2812" s="346"/>
      <c r="Q2812" s="346"/>
      <c r="R2812" s="346"/>
      <c r="S2812" s="346"/>
      <c r="T2812" s="346"/>
    </row>
    <row r="2813" spans="1:20" ht="13.15" customHeight="1" x14ac:dyDescent="0.2">
      <c r="A2813" s="193"/>
      <c r="B2813" s="193"/>
      <c r="C2813" s="194"/>
      <c r="D2813" s="194"/>
      <c r="E2813" s="195"/>
      <c r="F2813" s="193"/>
      <c r="G2813" s="193"/>
      <c r="H2813" s="193"/>
      <c r="I2813" s="193"/>
      <c r="J2813" s="193"/>
      <c r="K2813" s="193"/>
      <c r="L2813" s="193"/>
      <c r="M2813" s="193"/>
      <c r="N2813" s="193"/>
      <c r="O2813" s="346"/>
      <c r="P2813" s="346"/>
      <c r="Q2813" s="346"/>
      <c r="R2813" s="346"/>
      <c r="S2813" s="346"/>
      <c r="T2813" s="346"/>
    </row>
    <row r="2814" spans="1:20" ht="13.15" customHeight="1" x14ac:dyDescent="0.2">
      <c r="A2814" s="193"/>
      <c r="B2814" s="193"/>
      <c r="C2814" s="194"/>
      <c r="D2814" s="194"/>
      <c r="E2814" s="195"/>
      <c r="F2814" s="193"/>
      <c r="G2814" s="193"/>
      <c r="H2814" s="193"/>
      <c r="I2814" s="193"/>
      <c r="J2814" s="193"/>
      <c r="K2814" s="193"/>
      <c r="L2814" s="193"/>
      <c r="M2814" s="193"/>
      <c r="N2814" s="193"/>
      <c r="O2814" s="346"/>
      <c r="P2814" s="346"/>
      <c r="Q2814" s="346"/>
      <c r="R2814" s="346"/>
      <c r="S2814" s="346"/>
      <c r="T2814" s="346"/>
    </row>
    <row r="2815" spans="1:20" x14ac:dyDescent="0.2">
      <c r="A2815" s="193"/>
      <c r="B2815" s="193"/>
      <c r="C2815" s="194"/>
      <c r="D2815" s="194"/>
      <c r="E2815" s="195"/>
      <c r="F2815" s="193"/>
      <c r="G2815" s="193"/>
      <c r="H2815" s="193"/>
      <c r="I2815" s="193"/>
      <c r="J2815" s="193"/>
      <c r="K2815" s="193"/>
      <c r="L2815" s="193"/>
      <c r="M2815" s="193"/>
      <c r="N2815" s="193"/>
      <c r="O2815" s="346"/>
      <c r="P2815" s="346"/>
      <c r="Q2815" s="346"/>
      <c r="R2815" s="346"/>
      <c r="S2815" s="346"/>
      <c r="T2815" s="346"/>
    </row>
    <row r="2816" spans="1:20" x14ac:dyDescent="0.2">
      <c r="A2816" s="193"/>
      <c r="B2816" s="193"/>
      <c r="C2816" s="194"/>
      <c r="D2816" s="194"/>
      <c r="E2816" s="195"/>
      <c r="F2816" s="193"/>
      <c r="G2816" s="193"/>
      <c r="H2816" s="193"/>
      <c r="I2816" s="193"/>
      <c r="J2816" s="193"/>
      <c r="K2816" s="193"/>
      <c r="L2816" s="193"/>
      <c r="M2816" s="193"/>
      <c r="N2816" s="193"/>
      <c r="O2816" s="346"/>
      <c r="P2816" s="346"/>
      <c r="Q2816" s="346"/>
      <c r="R2816" s="346"/>
      <c r="S2816" s="346"/>
      <c r="T2816" s="346"/>
    </row>
    <row r="2817" spans="1:20" x14ac:dyDescent="0.2">
      <c r="A2817" s="193"/>
      <c r="B2817" s="193"/>
      <c r="C2817" s="194"/>
      <c r="D2817" s="194"/>
      <c r="E2817" s="195"/>
      <c r="F2817" s="193"/>
      <c r="G2817" s="193"/>
      <c r="H2817" s="193"/>
      <c r="I2817" s="193"/>
      <c r="J2817" s="193"/>
      <c r="K2817" s="193"/>
      <c r="L2817" s="193"/>
      <c r="M2817" s="193"/>
      <c r="N2817" s="193"/>
      <c r="O2817" s="346"/>
      <c r="P2817" s="346"/>
      <c r="Q2817" s="346"/>
      <c r="R2817" s="346"/>
      <c r="S2817" s="346"/>
      <c r="T2817" s="346"/>
    </row>
    <row r="2818" spans="1:20" x14ac:dyDescent="0.2">
      <c r="A2818" s="193"/>
      <c r="B2818" s="193"/>
      <c r="C2818" s="194"/>
      <c r="D2818" s="194"/>
      <c r="E2818" s="195"/>
      <c r="F2818" s="193"/>
      <c r="G2818" s="193"/>
      <c r="H2818" s="193"/>
      <c r="I2818" s="193"/>
      <c r="J2818" s="193"/>
      <c r="K2818" s="193"/>
      <c r="L2818" s="193"/>
      <c r="M2818" s="193"/>
      <c r="N2818" s="193"/>
      <c r="O2818" s="346"/>
      <c r="P2818" s="346"/>
      <c r="Q2818" s="346"/>
      <c r="R2818" s="346"/>
      <c r="S2818" s="346"/>
      <c r="T2818" s="346"/>
    </row>
    <row r="2819" spans="1:20" x14ac:dyDescent="0.2">
      <c r="A2819" s="193"/>
      <c r="B2819" s="193"/>
      <c r="C2819" s="194"/>
      <c r="D2819" s="194"/>
      <c r="E2819" s="195"/>
      <c r="F2819" s="193"/>
      <c r="G2819" s="193"/>
      <c r="H2819" s="193"/>
      <c r="I2819" s="193"/>
      <c r="J2819" s="193"/>
      <c r="K2819" s="193"/>
      <c r="L2819" s="193"/>
      <c r="M2819" s="193"/>
      <c r="N2819" s="193"/>
      <c r="O2819" s="346"/>
      <c r="P2819" s="346"/>
      <c r="Q2819" s="346"/>
      <c r="R2819" s="346"/>
      <c r="S2819" s="346"/>
      <c r="T2819" s="346"/>
    </row>
    <row r="2820" spans="1:20" x14ac:dyDescent="0.2">
      <c r="A2820" s="193"/>
      <c r="B2820" s="193"/>
      <c r="C2820" s="194"/>
      <c r="D2820" s="194"/>
      <c r="E2820" s="195"/>
      <c r="F2820" s="193"/>
      <c r="G2820" s="193"/>
      <c r="H2820" s="193"/>
      <c r="I2820" s="193"/>
      <c r="J2820" s="193"/>
      <c r="K2820" s="193"/>
      <c r="L2820" s="193"/>
      <c r="M2820" s="193"/>
      <c r="N2820" s="193"/>
      <c r="O2820" s="346"/>
      <c r="P2820" s="346"/>
      <c r="Q2820" s="346"/>
      <c r="R2820" s="346"/>
      <c r="S2820" s="346"/>
      <c r="T2820" s="346"/>
    </row>
    <row r="2821" spans="1:20" x14ac:dyDescent="0.2">
      <c r="A2821" s="193"/>
      <c r="B2821" s="193"/>
      <c r="C2821" s="194"/>
      <c r="D2821" s="194"/>
      <c r="E2821" s="195"/>
      <c r="F2821" s="193"/>
      <c r="G2821" s="193"/>
      <c r="H2821" s="193"/>
      <c r="I2821" s="193"/>
      <c r="J2821" s="193"/>
      <c r="K2821" s="193"/>
      <c r="L2821" s="193"/>
      <c r="M2821" s="193"/>
      <c r="N2821" s="193"/>
      <c r="O2821" s="346"/>
      <c r="P2821" s="346"/>
      <c r="Q2821" s="346"/>
      <c r="R2821" s="346"/>
      <c r="S2821" s="346"/>
      <c r="T2821" s="346"/>
    </row>
    <row r="2822" spans="1:20" ht="13.15" customHeight="1" x14ac:dyDescent="0.2">
      <c r="A2822" s="193"/>
      <c r="B2822" s="193"/>
      <c r="C2822" s="194"/>
      <c r="D2822" s="194"/>
      <c r="E2822" s="195"/>
      <c r="F2822" s="193"/>
      <c r="G2822" s="193"/>
      <c r="H2822" s="193"/>
      <c r="I2822" s="193"/>
      <c r="J2822" s="193"/>
      <c r="K2822" s="193"/>
      <c r="L2822" s="193"/>
      <c r="M2822" s="193"/>
      <c r="N2822" s="193"/>
      <c r="O2822" s="346"/>
      <c r="P2822" s="346"/>
      <c r="Q2822" s="346"/>
      <c r="R2822" s="346"/>
      <c r="S2822" s="346"/>
      <c r="T2822" s="346"/>
    </row>
    <row r="2823" spans="1:20" ht="13.15" customHeight="1" x14ac:dyDescent="0.2">
      <c r="A2823" s="193"/>
      <c r="B2823" s="193"/>
      <c r="C2823" s="194"/>
      <c r="D2823" s="194"/>
      <c r="E2823" s="195"/>
      <c r="F2823" s="193"/>
      <c r="G2823" s="193"/>
      <c r="H2823" s="193"/>
      <c r="I2823" s="193"/>
      <c r="J2823" s="193"/>
      <c r="K2823" s="193"/>
      <c r="L2823" s="193"/>
      <c r="M2823" s="193"/>
      <c r="N2823" s="193"/>
      <c r="O2823" s="346"/>
      <c r="P2823" s="346"/>
      <c r="Q2823" s="346"/>
      <c r="R2823" s="346"/>
      <c r="S2823" s="346"/>
      <c r="T2823" s="346"/>
    </row>
    <row r="2824" spans="1:20" ht="13.15" customHeight="1" x14ac:dyDescent="0.2">
      <c r="A2824" s="193"/>
      <c r="B2824" s="193"/>
      <c r="C2824" s="194"/>
      <c r="D2824" s="194"/>
      <c r="E2824" s="195"/>
      <c r="F2824" s="193"/>
      <c r="G2824" s="193"/>
      <c r="H2824" s="193"/>
      <c r="I2824" s="193"/>
      <c r="J2824" s="193"/>
      <c r="K2824" s="193"/>
      <c r="L2824" s="193"/>
      <c r="M2824" s="193"/>
      <c r="N2824" s="193"/>
      <c r="O2824" s="346"/>
      <c r="P2824" s="346"/>
      <c r="Q2824" s="346"/>
      <c r="R2824" s="346"/>
      <c r="S2824" s="346"/>
      <c r="T2824" s="346"/>
    </row>
    <row r="2825" spans="1:20" ht="13.15" customHeight="1" x14ac:dyDescent="0.2">
      <c r="A2825" s="193"/>
      <c r="B2825" s="193"/>
      <c r="C2825" s="194"/>
      <c r="D2825" s="194"/>
      <c r="E2825" s="195"/>
      <c r="F2825" s="193"/>
      <c r="G2825" s="193"/>
      <c r="H2825" s="193"/>
      <c r="I2825" s="193"/>
      <c r="J2825" s="193"/>
      <c r="K2825" s="193"/>
      <c r="L2825" s="193"/>
      <c r="M2825" s="193"/>
      <c r="N2825" s="193"/>
      <c r="O2825" s="346"/>
      <c r="P2825" s="346"/>
      <c r="Q2825" s="346"/>
      <c r="R2825" s="346"/>
      <c r="S2825" s="346"/>
      <c r="T2825" s="346"/>
    </row>
    <row r="2826" spans="1:20" ht="13.15" customHeight="1" x14ac:dyDescent="0.2">
      <c r="A2826" s="193"/>
      <c r="B2826" s="193"/>
      <c r="C2826" s="194"/>
      <c r="D2826" s="194"/>
      <c r="E2826" s="195"/>
      <c r="F2826" s="193"/>
      <c r="G2826" s="193"/>
      <c r="H2826" s="193"/>
      <c r="I2826" s="193"/>
      <c r="J2826" s="193"/>
      <c r="K2826" s="193"/>
      <c r="L2826" s="193"/>
      <c r="M2826" s="193"/>
      <c r="N2826" s="193"/>
      <c r="O2826" s="346"/>
      <c r="P2826" s="346"/>
      <c r="Q2826" s="346"/>
      <c r="R2826" s="346"/>
      <c r="S2826" s="346"/>
      <c r="T2826" s="346"/>
    </row>
    <row r="2827" spans="1:20" ht="13.15" customHeight="1" x14ac:dyDescent="0.2">
      <c r="A2827" s="193"/>
      <c r="B2827" s="193"/>
      <c r="C2827" s="194"/>
      <c r="D2827" s="194"/>
      <c r="E2827" s="195"/>
      <c r="F2827" s="193"/>
      <c r="G2827" s="193"/>
      <c r="H2827" s="193"/>
      <c r="I2827" s="193"/>
      <c r="J2827" s="193"/>
      <c r="K2827" s="193"/>
      <c r="L2827" s="193"/>
      <c r="M2827" s="193"/>
      <c r="N2827" s="193"/>
      <c r="O2827" s="346"/>
      <c r="P2827" s="346"/>
      <c r="Q2827" s="346"/>
      <c r="R2827" s="346"/>
      <c r="S2827" s="346"/>
      <c r="T2827" s="346"/>
    </row>
    <row r="2828" spans="1:20" ht="13.15" customHeight="1" x14ac:dyDescent="0.2">
      <c r="A2828" s="193"/>
      <c r="B2828" s="193"/>
      <c r="C2828" s="194"/>
      <c r="D2828" s="194"/>
      <c r="E2828" s="195"/>
      <c r="F2828" s="193"/>
      <c r="G2828" s="193"/>
      <c r="H2828" s="193"/>
      <c r="I2828" s="193"/>
      <c r="J2828" s="193"/>
      <c r="K2828" s="193"/>
      <c r="L2828" s="193"/>
      <c r="M2828" s="193"/>
      <c r="N2828" s="193"/>
      <c r="O2828" s="346"/>
      <c r="P2828" s="346"/>
      <c r="Q2828" s="346"/>
      <c r="R2828" s="346"/>
      <c r="S2828" s="346"/>
      <c r="T2828" s="346"/>
    </row>
    <row r="2829" spans="1:20" ht="13.15" customHeight="1" x14ac:dyDescent="0.2">
      <c r="A2829" s="193"/>
      <c r="B2829" s="193"/>
      <c r="C2829" s="194"/>
      <c r="D2829" s="194"/>
      <c r="E2829" s="195"/>
      <c r="F2829" s="193"/>
      <c r="G2829" s="193"/>
      <c r="H2829" s="193"/>
      <c r="I2829" s="193"/>
      <c r="J2829" s="193"/>
      <c r="K2829" s="193"/>
      <c r="L2829" s="193"/>
      <c r="M2829" s="193"/>
      <c r="N2829" s="193"/>
      <c r="O2829" s="346"/>
      <c r="P2829" s="346"/>
      <c r="Q2829" s="346"/>
      <c r="R2829" s="346"/>
      <c r="S2829" s="346"/>
      <c r="T2829" s="346"/>
    </row>
    <row r="2830" spans="1:20" ht="13.15" customHeight="1" x14ac:dyDescent="0.2">
      <c r="A2830" s="193"/>
      <c r="B2830" s="193"/>
      <c r="C2830" s="194"/>
      <c r="D2830" s="194"/>
      <c r="E2830" s="195"/>
      <c r="F2830" s="193"/>
      <c r="G2830" s="193"/>
      <c r="H2830" s="193"/>
      <c r="I2830" s="193"/>
      <c r="J2830" s="193"/>
      <c r="K2830" s="193"/>
      <c r="L2830" s="193"/>
      <c r="M2830" s="193"/>
      <c r="N2830" s="193"/>
      <c r="O2830" s="346"/>
      <c r="P2830" s="346"/>
      <c r="Q2830" s="346"/>
      <c r="R2830" s="346"/>
      <c r="S2830" s="346"/>
      <c r="T2830" s="346"/>
    </row>
    <row r="2831" spans="1:20" ht="13.15" customHeight="1" x14ac:dyDescent="0.2">
      <c r="A2831" s="193"/>
      <c r="B2831" s="193"/>
      <c r="C2831" s="194"/>
      <c r="D2831" s="194"/>
      <c r="E2831" s="195"/>
      <c r="F2831" s="193"/>
      <c r="G2831" s="193"/>
      <c r="H2831" s="193"/>
      <c r="I2831" s="193"/>
      <c r="J2831" s="193"/>
      <c r="K2831" s="193"/>
      <c r="L2831" s="193"/>
      <c r="M2831" s="193"/>
      <c r="N2831" s="193"/>
      <c r="O2831" s="346"/>
      <c r="P2831" s="346"/>
      <c r="Q2831" s="346"/>
      <c r="R2831" s="346"/>
      <c r="S2831" s="346"/>
      <c r="T2831" s="346"/>
    </row>
    <row r="2832" spans="1:20" x14ac:dyDescent="0.2">
      <c r="A2832" s="193"/>
      <c r="B2832" s="193"/>
      <c r="C2832" s="194"/>
      <c r="D2832" s="194"/>
      <c r="E2832" s="195"/>
      <c r="F2832" s="193"/>
      <c r="G2832" s="193"/>
      <c r="H2832" s="193"/>
      <c r="I2832" s="193"/>
      <c r="J2832" s="193"/>
      <c r="K2832" s="193"/>
      <c r="L2832" s="193"/>
      <c r="M2832" s="193"/>
      <c r="N2832" s="193"/>
      <c r="O2832" s="346"/>
      <c r="P2832" s="346"/>
      <c r="Q2832" s="346"/>
      <c r="R2832" s="346"/>
      <c r="S2832" s="346"/>
      <c r="T2832" s="346"/>
    </row>
    <row r="2833" spans="1:20" x14ac:dyDescent="0.2">
      <c r="A2833" s="193"/>
      <c r="B2833" s="193"/>
      <c r="C2833" s="194"/>
      <c r="D2833" s="194"/>
      <c r="E2833" s="195"/>
      <c r="F2833" s="193"/>
      <c r="G2833" s="193"/>
      <c r="H2833" s="193"/>
      <c r="I2833" s="193"/>
      <c r="J2833" s="193"/>
      <c r="K2833" s="193"/>
      <c r="L2833" s="193"/>
      <c r="M2833" s="193"/>
      <c r="N2833" s="193"/>
      <c r="O2833" s="346"/>
      <c r="P2833" s="346"/>
      <c r="Q2833" s="346"/>
      <c r="R2833" s="346"/>
      <c r="S2833" s="346"/>
      <c r="T2833" s="346"/>
    </row>
    <row r="2834" spans="1:20" x14ac:dyDescent="0.2">
      <c r="A2834" s="193"/>
      <c r="B2834" s="193"/>
      <c r="C2834" s="194"/>
      <c r="D2834" s="194"/>
      <c r="E2834" s="195"/>
      <c r="F2834" s="193"/>
      <c r="G2834" s="193"/>
      <c r="H2834" s="193"/>
      <c r="I2834" s="193"/>
      <c r="J2834" s="193"/>
      <c r="K2834" s="193"/>
      <c r="L2834" s="193"/>
      <c r="M2834" s="193"/>
      <c r="N2834" s="193"/>
      <c r="O2834" s="346"/>
      <c r="P2834" s="346"/>
      <c r="Q2834" s="346"/>
      <c r="R2834" s="346"/>
      <c r="S2834" s="346"/>
      <c r="T2834" s="346"/>
    </row>
    <row r="2835" spans="1:20" s="346" customFormat="1" x14ac:dyDescent="0.2">
      <c r="A2835" s="193"/>
      <c r="B2835" s="193"/>
      <c r="C2835" s="194"/>
      <c r="D2835" s="194"/>
      <c r="E2835" s="195"/>
      <c r="F2835" s="193"/>
      <c r="G2835" s="193"/>
      <c r="H2835" s="193"/>
      <c r="I2835" s="193"/>
      <c r="J2835" s="193"/>
      <c r="K2835" s="193"/>
      <c r="L2835" s="193"/>
      <c r="M2835" s="193"/>
      <c r="N2835" s="193"/>
    </row>
    <row r="2836" spans="1:20" s="346" customFormat="1" x14ac:dyDescent="0.2">
      <c r="A2836" s="193"/>
      <c r="B2836" s="193"/>
      <c r="C2836" s="194"/>
      <c r="D2836" s="194"/>
      <c r="E2836" s="195"/>
      <c r="F2836" s="193"/>
      <c r="G2836" s="193"/>
      <c r="H2836" s="193"/>
      <c r="I2836" s="193"/>
      <c r="J2836" s="193"/>
      <c r="K2836" s="193"/>
      <c r="L2836" s="193"/>
      <c r="M2836" s="193"/>
      <c r="N2836" s="193"/>
    </row>
    <row r="2837" spans="1:20" s="346" customFormat="1" x14ac:dyDescent="0.2">
      <c r="A2837" s="193"/>
      <c r="B2837" s="193"/>
      <c r="C2837" s="194"/>
      <c r="D2837" s="194"/>
      <c r="E2837" s="195"/>
      <c r="F2837" s="193"/>
      <c r="G2837" s="193"/>
      <c r="H2837" s="193"/>
      <c r="I2837" s="193"/>
      <c r="J2837" s="193"/>
      <c r="K2837" s="193"/>
      <c r="L2837" s="193"/>
      <c r="M2837" s="193"/>
      <c r="N2837" s="193"/>
    </row>
    <row r="2838" spans="1:20" s="346" customFormat="1" x14ac:dyDescent="0.2">
      <c r="A2838" s="193"/>
      <c r="B2838" s="193"/>
      <c r="C2838" s="194"/>
      <c r="D2838" s="194"/>
      <c r="E2838" s="195"/>
      <c r="F2838" s="193"/>
      <c r="G2838" s="193"/>
      <c r="H2838" s="193"/>
      <c r="I2838" s="193"/>
      <c r="J2838" s="193"/>
      <c r="K2838" s="193"/>
      <c r="L2838" s="193"/>
      <c r="M2838" s="193"/>
      <c r="N2838" s="193"/>
    </row>
    <row r="2839" spans="1:20" s="346" customFormat="1" x14ac:dyDescent="0.2">
      <c r="A2839" s="193"/>
      <c r="B2839" s="193"/>
      <c r="C2839" s="194"/>
      <c r="D2839" s="194"/>
      <c r="E2839" s="195"/>
      <c r="F2839" s="193"/>
      <c r="G2839" s="193"/>
      <c r="H2839" s="193"/>
      <c r="I2839" s="193"/>
      <c r="J2839" s="193"/>
      <c r="K2839" s="193"/>
      <c r="L2839" s="193"/>
      <c r="M2839" s="193"/>
      <c r="N2839" s="193"/>
    </row>
    <row r="2840" spans="1:20" s="346" customFormat="1" x14ac:dyDescent="0.2">
      <c r="A2840" s="193"/>
      <c r="B2840" s="193"/>
      <c r="C2840" s="194"/>
      <c r="D2840" s="194"/>
      <c r="E2840" s="195"/>
      <c r="F2840" s="193"/>
      <c r="G2840" s="193"/>
      <c r="H2840" s="193"/>
      <c r="I2840" s="193"/>
      <c r="J2840" s="193"/>
      <c r="K2840" s="193"/>
      <c r="L2840" s="193"/>
      <c r="M2840" s="193"/>
      <c r="N2840" s="193"/>
    </row>
    <row r="2841" spans="1:20" s="346" customFormat="1" ht="13.15" customHeight="1" x14ac:dyDescent="0.2">
      <c r="A2841" s="193"/>
      <c r="B2841" s="193"/>
      <c r="C2841" s="194"/>
      <c r="D2841" s="194"/>
      <c r="E2841" s="195"/>
      <c r="F2841" s="193"/>
      <c r="G2841" s="193"/>
      <c r="H2841" s="193"/>
      <c r="I2841" s="193"/>
      <c r="J2841" s="193"/>
      <c r="K2841" s="193"/>
      <c r="L2841" s="193"/>
      <c r="M2841" s="193"/>
      <c r="N2841" s="193"/>
    </row>
    <row r="2842" spans="1:20" s="346" customFormat="1" ht="13.15" customHeight="1" x14ac:dyDescent="0.2">
      <c r="A2842" s="193"/>
      <c r="B2842" s="193"/>
      <c r="C2842" s="194"/>
      <c r="D2842" s="194"/>
      <c r="E2842" s="195"/>
      <c r="F2842" s="193"/>
      <c r="G2842" s="193"/>
      <c r="H2842" s="193"/>
      <c r="I2842" s="193"/>
      <c r="J2842" s="193"/>
      <c r="K2842" s="193"/>
      <c r="L2842" s="193"/>
      <c r="M2842" s="193"/>
      <c r="N2842" s="193"/>
    </row>
    <row r="2843" spans="1:20" s="346" customFormat="1" ht="13.15" customHeight="1" x14ac:dyDescent="0.2">
      <c r="A2843" s="193"/>
      <c r="B2843" s="193"/>
      <c r="C2843" s="194"/>
      <c r="D2843" s="194"/>
      <c r="E2843" s="195"/>
      <c r="F2843" s="193"/>
      <c r="G2843" s="193"/>
      <c r="H2843" s="193"/>
      <c r="I2843" s="193"/>
      <c r="J2843" s="193"/>
      <c r="K2843" s="193"/>
      <c r="L2843" s="193"/>
      <c r="M2843" s="193"/>
      <c r="N2843" s="193"/>
    </row>
    <row r="2844" spans="1:20" s="346" customFormat="1" ht="13.15" customHeight="1" x14ac:dyDescent="0.2">
      <c r="A2844" s="193"/>
      <c r="B2844" s="193"/>
      <c r="C2844" s="194"/>
      <c r="D2844" s="194"/>
      <c r="E2844" s="195"/>
      <c r="F2844" s="193"/>
      <c r="G2844" s="193"/>
      <c r="H2844" s="193"/>
      <c r="I2844" s="193"/>
      <c r="J2844" s="193"/>
      <c r="K2844" s="193"/>
      <c r="L2844" s="193"/>
      <c r="M2844" s="193"/>
      <c r="N2844" s="193"/>
    </row>
    <row r="2845" spans="1:20" s="346" customFormat="1" ht="13.15" customHeight="1" x14ac:dyDescent="0.2">
      <c r="A2845" s="193"/>
      <c r="B2845" s="193"/>
      <c r="C2845" s="194"/>
      <c r="D2845" s="194"/>
      <c r="E2845" s="195"/>
      <c r="F2845" s="193"/>
      <c r="G2845" s="193"/>
      <c r="H2845" s="193"/>
      <c r="I2845" s="193"/>
      <c r="J2845" s="193"/>
      <c r="K2845" s="193"/>
      <c r="L2845" s="193"/>
      <c r="M2845" s="193"/>
      <c r="N2845" s="193"/>
    </row>
    <row r="2846" spans="1:20" s="346" customFormat="1" x14ac:dyDescent="0.2">
      <c r="A2846" s="193"/>
      <c r="B2846" s="193"/>
      <c r="C2846" s="194"/>
      <c r="D2846" s="194"/>
      <c r="E2846" s="195"/>
      <c r="F2846" s="193"/>
      <c r="G2846" s="193"/>
      <c r="H2846" s="193"/>
      <c r="I2846" s="193"/>
      <c r="J2846" s="193"/>
      <c r="K2846" s="193"/>
      <c r="L2846" s="193"/>
      <c r="M2846" s="193"/>
      <c r="N2846" s="193"/>
    </row>
    <row r="2847" spans="1:20" s="346" customFormat="1" ht="13.15" customHeight="1" x14ac:dyDescent="0.2">
      <c r="A2847" s="193"/>
      <c r="B2847" s="193"/>
      <c r="C2847" s="194"/>
      <c r="D2847" s="194"/>
      <c r="E2847" s="195"/>
      <c r="F2847" s="193"/>
      <c r="G2847" s="193"/>
      <c r="H2847" s="193"/>
      <c r="I2847" s="193"/>
      <c r="J2847" s="193"/>
      <c r="K2847" s="193"/>
      <c r="L2847" s="193"/>
      <c r="M2847" s="193"/>
      <c r="N2847" s="193"/>
    </row>
    <row r="2848" spans="1:20" s="346" customFormat="1" ht="13.15" customHeight="1" x14ac:dyDescent="0.2">
      <c r="A2848" s="193"/>
      <c r="B2848" s="193"/>
      <c r="C2848" s="194"/>
      <c r="D2848" s="194"/>
      <c r="E2848" s="195"/>
      <c r="F2848" s="193"/>
      <c r="G2848" s="193"/>
      <c r="H2848" s="193"/>
      <c r="I2848" s="193"/>
      <c r="J2848" s="193"/>
      <c r="K2848" s="193"/>
      <c r="L2848" s="193"/>
      <c r="M2848" s="193"/>
      <c r="N2848" s="193"/>
    </row>
    <row r="2849" spans="1:14" s="346" customFormat="1" ht="13.15" customHeight="1" x14ac:dyDescent="0.2">
      <c r="A2849" s="193"/>
      <c r="B2849" s="193"/>
      <c r="C2849" s="194"/>
      <c r="D2849" s="194"/>
      <c r="E2849" s="195"/>
      <c r="F2849" s="193"/>
      <c r="G2849" s="193"/>
      <c r="H2849" s="193"/>
      <c r="I2849" s="193"/>
      <c r="J2849" s="193"/>
      <c r="K2849" s="193"/>
      <c r="L2849" s="193"/>
      <c r="M2849" s="193"/>
      <c r="N2849" s="193"/>
    </row>
    <row r="2850" spans="1:14" s="346" customFormat="1" ht="13.15" customHeight="1" x14ac:dyDescent="0.2">
      <c r="A2850" s="193"/>
      <c r="B2850" s="193"/>
      <c r="C2850" s="194"/>
      <c r="D2850" s="194"/>
      <c r="E2850" s="195"/>
      <c r="F2850" s="193"/>
      <c r="G2850" s="193"/>
      <c r="H2850" s="193"/>
      <c r="I2850" s="193"/>
      <c r="J2850" s="193"/>
      <c r="K2850" s="193"/>
      <c r="L2850" s="193"/>
      <c r="M2850" s="193"/>
      <c r="N2850" s="193"/>
    </row>
    <row r="2851" spans="1:14" s="346" customFormat="1" ht="13.15" customHeight="1" x14ac:dyDescent="0.2">
      <c r="A2851" s="193"/>
      <c r="B2851" s="193"/>
      <c r="C2851" s="194"/>
      <c r="D2851" s="194"/>
      <c r="E2851" s="195"/>
      <c r="F2851" s="193"/>
      <c r="G2851" s="193"/>
      <c r="H2851" s="193"/>
      <c r="I2851" s="193"/>
      <c r="J2851" s="193"/>
      <c r="K2851" s="193"/>
      <c r="L2851" s="193"/>
      <c r="M2851" s="193"/>
      <c r="N2851" s="193"/>
    </row>
    <row r="2852" spans="1:14" s="346" customFormat="1" ht="13.15" customHeight="1" x14ac:dyDescent="0.2">
      <c r="A2852" s="193"/>
      <c r="B2852" s="193"/>
      <c r="C2852" s="194"/>
      <c r="D2852" s="194"/>
      <c r="E2852" s="195"/>
      <c r="F2852" s="193"/>
      <c r="G2852" s="193"/>
      <c r="H2852" s="193"/>
      <c r="I2852" s="193"/>
      <c r="J2852" s="193"/>
      <c r="K2852" s="193"/>
      <c r="L2852" s="193"/>
      <c r="M2852" s="193"/>
      <c r="N2852" s="193"/>
    </row>
    <row r="2853" spans="1:14" s="346" customFormat="1" ht="13.15" customHeight="1" x14ac:dyDescent="0.2">
      <c r="A2853" s="193"/>
      <c r="B2853" s="193"/>
      <c r="C2853" s="194"/>
      <c r="D2853" s="194"/>
      <c r="E2853" s="195"/>
      <c r="F2853" s="193"/>
      <c r="G2853" s="193"/>
      <c r="H2853" s="193"/>
      <c r="I2853" s="193"/>
      <c r="J2853" s="193"/>
      <c r="K2853" s="193"/>
      <c r="L2853" s="193"/>
      <c r="M2853" s="193"/>
      <c r="N2853" s="193"/>
    </row>
    <row r="2854" spans="1:14" s="346" customFormat="1" ht="13.15" customHeight="1" x14ac:dyDescent="0.2">
      <c r="A2854" s="193"/>
      <c r="B2854" s="193"/>
      <c r="C2854" s="194"/>
      <c r="D2854" s="194"/>
      <c r="E2854" s="195"/>
      <c r="F2854" s="193"/>
      <c r="G2854" s="193"/>
      <c r="H2854" s="193"/>
      <c r="I2854" s="193"/>
      <c r="J2854" s="193"/>
      <c r="K2854" s="193"/>
      <c r="L2854" s="193"/>
      <c r="M2854" s="193"/>
      <c r="N2854" s="193"/>
    </row>
    <row r="2855" spans="1:14" s="346" customFormat="1" ht="13.15" customHeight="1" x14ac:dyDescent="0.2">
      <c r="A2855" s="193"/>
      <c r="B2855" s="193"/>
      <c r="C2855" s="194"/>
      <c r="D2855" s="194"/>
      <c r="E2855" s="195"/>
      <c r="F2855" s="193"/>
      <c r="G2855" s="193"/>
      <c r="H2855" s="193"/>
      <c r="I2855" s="193"/>
      <c r="J2855" s="193"/>
      <c r="K2855" s="193"/>
      <c r="L2855" s="193"/>
      <c r="M2855" s="193"/>
      <c r="N2855" s="193"/>
    </row>
    <row r="2856" spans="1:14" s="346" customFormat="1" ht="13.15" customHeight="1" x14ac:dyDescent="0.2">
      <c r="A2856" s="193"/>
      <c r="B2856" s="193"/>
      <c r="C2856" s="194"/>
      <c r="D2856" s="194"/>
      <c r="E2856" s="195"/>
      <c r="F2856" s="193"/>
      <c r="G2856" s="193"/>
      <c r="H2856" s="193"/>
      <c r="I2856" s="193"/>
      <c r="J2856" s="193"/>
      <c r="K2856" s="193"/>
      <c r="L2856" s="193"/>
      <c r="M2856" s="193"/>
      <c r="N2856" s="193"/>
    </row>
    <row r="2857" spans="1:14" s="346" customFormat="1" ht="13.15" customHeight="1" x14ac:dyDescent="0.2">
      <c r="A2857" s="193"/>
      <c r="B2857" s="193"/>
      <c r="C2857" s="194"/>
      <c r="D2857" s="194"/>
      <c r="E2857" s="195"/>
      <c r="F2857" s="193"/>
      <c r="G2857" s="193"/>
      <c r="H2857" s="193"/>
      <c r="I2857" s="193"/>
      <c r="J2857" s="193"/>
      <c r="K2857" s="193"/>
      <c r="L2857" s="193"/>
      <c r="M2857" s="193"/>
      <c r="N2857" s="193"/>
    </row>
    <row r="2858" spans="1:14" s="346" customFormat="1" ht="13.15" customHeight="1" x14ac:dyDescent="0.2">
      <c r="A2858" s="193"/>
      <c r="B2858" s="193"/>
      <c r="C2858" s="194"/>
      <c r="D2858" s="194"/>
      <c r="E2858" s="195"/>
      <c r="F2858" s="193"/>
      <c r="G2858" s="193"/>
      <c r="H2858" s="193"/>
      <c r="I2858" s="193"/>
      <c r="J2858" s="193"/>
      <c r="K2858" s="193"/>
      <c r="L2858" s="193"/>
      <c r="M2858" s="193"/>
      <c r="N2858" s="193"/>
    </row>
    <row r="2859" spans="1:14" s="346" customFormat="1" ht="13.15" customHeight="1" x14ac:dyDescent="0.2">
      <c r="A2859" s="193"/>
      <c r="B2859" s="193"/>
      <c r="C2859" s="194"/>
      <c r="D2859" s="194"/>
      <c r="E2859" s="195"/>
      <c r="F2859" s="193"/>
      <c r="G2859" s="193"/>
      <c r="H2859" s="193"/>
      <c r="I2859" s="193"/>
      <c r="J2859" s="193"/>
      <c r="K2859" s="193"/>
      <c r="L2859" s="193"/>
      <c r="M2859" s="193"/>
      <c r="N2859" s="193"/>
    </row>
    <row r="2860" spans="1:14" s="346" customFormat="1" ht="13.15" customHeight="1" x14ac:dyDescent="0.2">
      <c r="A2860" s="193"/>
      <c r="B2860" s="193"/>
      <c r="C2860" s="194"/>
      <c r="D2860" s="194"/>
      <c r="E2860" s="195"/>
      <c r="F2860" s="193"/>
      <c r="G2860" s="193"/>
      <c r="H2860" s="193"/>
      <c r="I2860" s="193"/>
      <c r="J2860" s="193"/>
      <c r="K2860" s="193"/>
      <c r="L2860" s="193"/>
      <c r="M2860" s="193"/>
      <c r="N2860" s="193"/>
    </row>
    <row r="2861" spans="1:14" s="346" customFormat="1" ht="13.15" customHeight="1" x14ac:dyDescent="0.2">
      <c r="A2861" s="193"/>
      <c r="B2861" s="193"/>
      <c r="C2861" s="194"/>
      <c r="D2861" s="194"/>
      <c r="E2861" s="195"/>
      <c r="F2861" s="193"/>
      <c r="G2861" s="193"/>
      <c r="H2861" s="193"/>
      <c r="I2861" s="193"/>
      <c r="J2861" s="193"/>
      <c r="K2861" s="193"/>
      <c r="L2861" s="193"/>
      <c r="M2861" s="193"/>
      <c r="N2861" s="193"/>
    </row>
    <row r="2862" spans="1:14" s="346" customFormat="1" ht="13.15" customHeight="1" x14ac:dyDescent="0.2">
      <c r="A2862" s="193"/>
      <c r="B2862" s="193"/>
      <c r="C2862" s="194"/>
      <c r="D2862" s="194"/>
      <c r="E2862" s="195"/>
      <c r="F2862" s="193"/>
      <c r="G2862" s="193"/>
      <c r="H2862" s="193"/>
      <c r="I2862" s="193"/>
      <c r="J2862" s="193"/>
      <c r="K2862" s="193"/>
      <c r="L2862" s="193"/>
      <c r="M2862" s="193"/>
      <c r="N2862" s="193"/>
    </row>
    <row r="2863" spans="1:14" s="346" customFormat="1" ht="13.15" customHeight="1" x14ac:dyDescent="0.2">
      <c r="A2863" s="193"/>
      <c r="B2863" s="193"/>
      <c r="C2863" s="194"/>
      <c r="D2863" s="194"/>
      <c r="E2863" s="195"/>
      <c r="F2863" s="193"/>
      <c r="G2863" s="193"/>
      <c r="H2863" s="193"/>
      <c r="I2863" s="193"/>
      <c r="J2863" s="193"/>
      <c r="K2863" s="193"/>
      <c r="L2863" s="193"/>
      <c r="M2863" s="193"/>
      <c r="N2863" s="193"/>
    </row>
    <row r="2864" spans="1:14" s="346" customFormat="1" ht="13.15" customHeight="1" x14ac:dyDescent="0.2">
      <c r="A2864" s="193"/>
      <c r="B2864" s="193"/>
      <c r="C2864" s="194"/>
      <c r="D2864" s="194"/>
      <c r="E2864" s="195"/>
      <c r="F2864" s="193"/>
      <c r="G2864" s="193"/>
      <c r="H2864" s="193"/>
      <c r="I2864" s="193"/>
      <c r="J2864" s="193"/>
      <c r="K2864" s="193"/>
      <c r="L2864" s="193"/>
      <c r="M2864" s="193"/>
      <c r="N2864" s="193"/>
    </row>
    <row r="2865" spans="1:20" s="346" customFormat="1" ht="13.15" customHeight="1" x14ac:dyDescent="0.2">
      <c r="A2865" s="193"/>
      <c r="B2865" s="193"/>
      <c r="C2865" s="194"/>
      <c r="D2865" s="194"/>
      <c r="E2865" s="195"/>
      <c r="F2865" s="193"/>
      <c r="G2865" s="193"/>
      <c r="H2865" s="193"/>
      <c r="I2865" s="193"/>
      <c r="J2865" s="193"/>
      <c r="K2865" s="193"/>
      <c r="L2865" s="193"/>
      <c r="M2865" s="193"/>
      <c r="N2865" s="193"/>
    </row>
    <row r="2866" spans="1:20" s="346" customFormat="1" ht="13.15" customHeight="1" x14ac:dyDescent="0.2">
      <c r="A2866" s="193"/>
      <c r="B2866" s="193"/>
      <c r="C2866" s="194"/>
      <c r="D2866" s="194"/>
      <c r="E2866" s="195"/>
      <c r="F2866" s="193"/>
      <c r="G2866" s="193"/>
      <c r="H2866" s="193"/>
      <c r="I2866" s="193"/>
      <c r="J2866" s="193"/>
      <c r="K2866" s="193"/>
      <c r="L2866" s="193"/>
      <c r="M2866" s="193"/>
      <c r="N2866" s="193"/>
    </row>
    <row r="2867" spans="1:20" s="346" customFormat="1" ht="13.15" customHeight="1" x14ac:dyDescent="0.2">
      <c r="A2867" s="193"/>
      <c r="B2867" s="193"/>
      <c r="C2867" s="194"/>
      <c r="D2867" s="194"/>
      <c r="E2867" s="195"/>
      <c r="F2867" s="193"/>
      <c r="G2867" s="193"/>
      <c r="H2867" s="193"/>
      <c r="I2867" s="193"/>
      <c r="J2867" s="193"/>
      <c r="K2867" s="193"/>
      <c r="L2867" s="193"/>
      <c r="M2867" s="193"/>
      <c r="N2867" s="193"/>
    </row>
    <row r="2868" spans="1:20" s="346" customFormat="1" ht="13.15" customHeight="1" x14ac:dyDescent="0.2">
      <c r="A2868" s="193"/>
      <c r="B2868" s="193"/>
      <c r="C2868" s="194"/>
      <c r="D2868" s="194"/>
      <c r="E2868" s="195"/>
      <c r="F2868" s="193"/>
      <c r="G2868" s="193"/>
      <c r="H2868" s="193"/>
      <c r="I2868" s="193"/>
      <c r="J2868" s="193"/>
      <c r="K2868" s="193"/>
      <c r="L2868" s="193"/>
      <c r="M2868" s="193"/>
      <c r="N2868" s="193"/>
    </row>
    <row r="2869" spans="1:20" s="346" customFormat="1" ht="13.15" customHeight="1" x14ac:dyDescent="0.2">
      <c r="A2869" s="193"/>
      <c r="B2869" s="193"/>
      <c r="C2869" s="194"/>
      <c r="D2869" s="194"/>
      <c r="E2869" s="195"/>
      <c r="F2869" s="193"/>
      <c r="G2869" s="193"/>
      <c r="H2869" s="193"/>
      <c r="I2869" s="193"/>
      <c r="J2869" s="193"/>
      <c r="K2869" s="193"/>
      <c r="L2869" s="193"/>
      <c r="M2869" s="193"/>
      <c r="N2869" s="193"/>
    </row>
    <row r="2870" spans="1:20" s="346" customFormat="1" ht="13.15" customHeight="1" x14ac:dyDescent="0.2">
      <c r="A2870" s="193"/>
      <c r="B2870" s="193"/>
      <c r="C2870" s="194"/>
      <c r="D2870" s="194"/>
      <c r="E2870" s="195"/>
      <c r="F2870" s="193"/>
      <c r="G2870" s="193"/>
      <c r="H2870" s="193"/>
      <c r="I2870" s="193"/>
      <c r="J2870" s="193"/>
      <c r="K2870" s="193"/>
      <c r="L2870" s="193"/>
      <c r="M2870" s="193"/>
      <c r="N2870" s="193"/>
    </row>
    <row r="2871" spans="1:20" s="346" customFormat="1" ht="13.15" customHeight="1" x14ac:dyDescent="0.2">
      <c r="A2871" s="193"/>
      <c r="B2871" s="193"/>
      <c r="C2871" s="194"/>
      <c r="D2871" s="194"/>
      <c r="E2871" s="195"/>
      <c r="F2871" s="193"/>
      <c r="G2871" s="193"/>
      <c r="H2871" s="193"/>
      <c r="I2871" s="193"/>
      <c r="J2871" s="193"/>
      <c r="K2871" s="193"/>
      <c r="L2871" s="193"/>
      <c r="M2871" s="193"/>
      <c r="N2871" s="193"/>
    </row>
    <row r="2872" spans="1:20" s="346" customFormat="1" ht="13.15" customHeight="1" x14ac:dyDescent="0.2">
      <c r="A2872" s="193"/>
      <c r="B2872" s="193"/>
      <c r="C2872" s="194"/>
      <c r="D2872" s="194"/>
      <c r="E2872" s="195"/>
      <c r="F2872" s="193"/>
      <c r="G2872" s="193"/>
      <c r="H2872" s="193"/>
      <c r="I2872" s="193"/>
      <c r="J2872" s="193"/>
      <c r="K2872" s="193"/>
      <c r="L2872" s="193"/>
      <c r="M2872" s="193"/>
      <c r="N2872" s="193"/>
    </row>
    <row r="2873" spans="1:20" s="346" customFormat="1" ht="13.15" customHeight="1" x14ac:dyDescent="0.2">
      <c r="A2873" s="193"/>
      <c r="B2873" s="193"/>
      <c r="C2873" s="194"/>
      <c r="D2873" s="194"/>
      <c r="E2873" s="195"/>
      <c r="F2873" s="193"/>
      <c r="G2873" s="193"/>
      <c r="H2873" s="193"/>
      <c r="I2873" s="193"/>
      <c r="J2873" s="193"/>
      <c r="K2873" s="193"/>
      <c r="L2873" s="193"/>
      <c r="M2873" s="193"/>
      <c r="N2873" s="193"/>
    </row>
    <row r="2874" spans="1:20" s="346" customFormat="1" ht="13.15" customHeight="1" x14ac:dyDescent="0.2">
      <c r="A2874" s="193"/>
      <c r="B2874" s="193"/>
      <c r="C2874" s="194"/>
      <c r="D2874" s="194"/>
      <c r="E2874" s="195"/>
      <c r="F2874" s="193"/>
      <c r="G2874" s="193"/>
      <c r="H2874" s="193"/>
      <c r="I2874" s="193"/>
      <c r="J2874" s="193"/>
      <c r="K2874" s="193"/>
      <c r="L2874" s="193"/>
      <c r="M2874" s="193"/>
      <c r="N2874" s="193"/>
    </row>
    <row r="2875" spans="1:20" s="346" customFormat="1" ht="13.15" customHeight="1" x14ac:dyDescent="0.2">
      <c r="A2875" s="193"/>
      <c r="B2875" s="193"/>
      <c r="C2875" s="194"/>
      <c r="D2875" s="194"/>
      <c r="E2875" s="195"/>
      <c r="F2875" s="193"/>
      <c r="G2875" s="193"/>
      <c r="H2875" s="193"/>
      <c r="I2875" s="193"/>
      <c r="J2875" s="193"/>
      <c r="K2875" s="193"/>
      <c r="L2875" s="193"/>
      <c r="M2875" s="193"/>
      <c r="N2875" s="193"/>
    </row>
    <row r="2876" spans="1:20" s="346" customFormat="1" ht="13.15" customHeight="1" x14ac:dyDescent="0.2">
      <c r="A2876" s="193"/>
      <c r="B2876" s="193"/>
      <c r="C2876" s="194"/>
      <c r="D2876" s="194"/>
      <c r="E2876" s="195"/>
      <c r="F2876" s="193"/>
      <c r="G2876" s="193"/>
      <c r="H2876" s="193"/>
      <c r="I2876" s="193"/>
      <c r="J2876" s="193"/>
      <c r="K2876" s="193"/>
      <c r="L2876" s="193"/>
      <c r="M2876" s="193"/>
      <c r="N2876" s="193"/>
    </row>
    <row r="2877" spans="1:20" s="346" customFormat="1" ht="13.15" customHeight="1" x14ac:dyDescent="0.2">
      <c r="A2877" s="193"/>
      <c r="B2877" s="193"/>
      <c r="C2877" s="194"/>
      <c r="D2877" s="194"/>
      <c r="E2877" s="195"/>
      <c r="F2877" s="193"/>
      <c r="G2877" s="193"/>
      <c r="H2877" s="193"/>
      <c r="I2877" s="193"/>
      <c r="J2877" s="193"/>
      <c r="K2877" s="193"/>
      <c r="L2877" s="193"/>
      <c r="M2877" s="193"/>
      <c r="N2877" s="193"/>
      <c r="O2877" s="6"/>
      <c r="P2877" s="6"/>
      <c r="Q2877" s="6"/>
      <c r="R2877" s="6"/>
      <c r="S2877" s="6"/>
      <c r="T2877" s="6"/>
    </row>
    <row r="2878" spans="1:20" s="346" customFormat="1" ht="13.15" customHeight="1" x14ac:dyDescent="0.2">
      <c r="A2878" s="193"/>
      <c r="B2878" s="193"/>
      <c r="C2878" s="194"/>
      <c r="D2878" s="194"/>
      <c r="E2878" s="195"/>
      <c r="F2878" s="193"/>
      <c r="G2878" s="193"/>
      <c r="H2878" s="193"/>
      <c r="I2878" s="193"/>
      <c r="J2878" s="193"/>
      <c r="K2878" s="193"/>
      <c r="L2878" s="193"/>
      <c r="M2878" s="193"/>
      <c r="N2878" s="193"/>
      <c r="O2878" s="6"/>
      <c r="P2878" s="6"/>
      <c r="Q2878" s="6"/>
      <c r="R2878" s="6"/>
      <c r="S2878" s="6"/>
      <c r="T2878" s="6"/>
    </row>
    <row r="2879" spans="1:20" s="346" customFormat="1" ht="13.15" customHeight="1" x14ac:dyDescent="0.2">
      <c r="A2879" s="193"/>
      <c r="B2879" s="193"/>
      <c r="C2879" s="194"/>
      <c r="D2879" s="194"/>
      <c r="E2879" s="195"/>
      <c r="F2879" s="193"/>
      <c r="G2879" s="193"/>
      <c r="H2879" s="193"/>
      <c r="I2879" s="193"/>
      <c r="J2879" s="193"/>
      <c r="K2879" s="193"/>
      <c r="L2879" s="193"/>
      <c r="M2879" s="193"/>
      <c r="N2879" s="193"/>
      <c r="O2879" s="6"/>
      <c r="P2879" s="6"/>
      <c r="Q2879" s="6"/>
      <c r="R2879" s="6"/>
      <c r="S2879" s="6"/>
      <c r="T2879" s="6"/>
    </row>
    <row r="2880" spans="1:20" s="346" customFormat="1" ht="13.15" customHeight="1" x14ac:dyDescent="0.2">
      <c r="A2880" s="193"/>
      <c r="B2880" s="193"/>
      <c r="C2880" s="194"/>
      <c r="D2880" s="194"/>
      <c r="E2880" s="195"/>
      <c r="F2880" s="193"/>
      <c r="G2880" s="193"/>
      <c r="H2880" s="193"/>
      <c r="I2880" s="193"/>
      <c r="J2880" s="193"/>
      <c r="K2880" s="193"/>
      <c r="L2880" s="193"/>
      <c r="M2880" s="193"/>
      <c r="N2880" s="193"/>
      <c r="O2880" s="6"/>
      <c r="P2880" s="6"/>
      <c r="Q2880" s="6"/>
      <c r="R2880" s="6"/>
      <c r="S2880" s="6"/>
      <c r="T2880" s="6"/>
    </row>
    <row r="2881" spans="1:20" s="346" customFormat="1" ht="13.15" customHeight="1" x14ac:dyDescent="0.2">
      <c r="A2881" s="193"/>
      <c r="B2881" s="193"/>
      <c r="C2881" s="194"/>
      <c r="D2881" s="194"/>
      <c r="E2881" s="195"/>
      <c r="F2881" s="193"/>
      <c r="G2881" s="193"/>
      <c r="H2881" s="193"/>
      <c r="I2881" s="193"/>
      <c r="J2881" s="193"/>
      <c r="K2881" s="193"/>
      <c r="L2881" s="193"/>
      <c r="M2881" s="193"/>
      <c r="N2881" s="193"/>
      <c r="O2881" s="6"/>
      <c r="P2881" s="6"/>
      <c r="Q2881" s="6"/>
      <c r="R2881" s="6"/>
      <c r="S2881" s="6"/>
      <c r="T2881" s="6"/>
    </row>
    <row r="2882" spans="1:20" s="346" customFormat="1" ht="13.15" customHeight="1" x14ac:dyDescent="0.2">
      <c r="A2882" s="193"/>
      <c r="B2882" s="193"/>
      <c r="C2882" s="194"/>
      <c r="D2882" s="194"/>
      <c r="E2882" s="195"/>
      <c r="F2882" s="193"/>
      <c r="G2882" s="193"/>
      <c r="H2882" s="193"/>
      <c r="I2882" s="193"/>
      <c r="J2882" s="193"/>
      <c r="K2882" s="193"/>
      <c r="L2882" s="193"/>
      <c r="M2882" s="193"/>
      <c r="N2882" s="193"/>
      <c r="O2882" s="6"/>
      <c r="P2882" s="6"/>
      <c r="Q2882" s="6"/>
      <c r="R2882" s="6"/>
      <c r="S2882" s="6"/>
      <c r="T2882" s="6"/>
    </row>
    <row r="2883" spans="1:20" s="346" customFormat="1" ht="13.15" customHeight="1" x14ac:dyDescent="0.2">
      <c r="A2883" s="193"/>
      <c r="B2883" s="193"/>
      <c r="C2883" s="194"/>
      <c r="D2883" s="194"/>
      <c r="E2883" s="195"/>
      <c r="F2883" s="193"/>
      <c r="G2883" s="193"/>
      <c r="H2883" s="193"/>
      <c r="I2883" s="193"/>
      <c r="J2883" s="193"/>
      <c r="K2883" s="193"/>
      <c r="L2883" s="193"/>
      <c r="M2883" s="193"/>
      <c r="N2883" s="193"/>
      <c r="O2883" s="6"/>
      <c r="P2883" s="6"/>
      <c r="Q2883" s="6"/>
      <c r="R2883" s="6"/>
      <c r="S2883" s="6"/>
      <c r="T2883" s="6"/>
    </row>
    <row r="2884" spans="1:20" s="346" customFormat="1" ht="13.15" customHeight="1" x14ac:dyDescent="0.2">
      <c r="A2884" s="193"/>
      <c r="B2884" s="193"/>
      <c r="C2884" s="194"/>
      <c r="D2884" s="194"/>
      <c r="E2884" s="195"/>
      <c r="F2884" s="193"/>
      <c r="G2884" s="193"/>
      <c r="H2884" s="193"/>
      <c r="I2884" s="193"/>
      <c r="J2884" s="193"/>
      <c r="K2884" s="193"/>
      <c r="L2884" s="193"/>
      <c r="M2884" s="193"/>
      <c r="N2884" s="193"/>
      <c r="O2884" s="6"/>
      <c r="P2884" s="6"/>
      <c r="Q2884" s="6"/>
      <c r="R2884" s="6"/>
      <c r="S2884" s="6"/>
      <c r="T2884" s="6"/>
    </row>
    <row r="2885" spans="1:20" s="346" customFormat="1" ht="13.15" customHeight="1" x14ac:dyDescent="0.2">
      <c r="A2885" s="193"/>
      <c r="B2885" s="193"/>
      <c r="C2885" s="194"/>
      <c r="D2885" s="194"/>
      <c r="E2885" s="195"/>
      <c r="F2885" s="193"/>
      <c r="G2885" s="193"/>
      <c r="H2885" s="193"/>
      <c r="I2885" s="193"/>
      <c r="J2885" s="193"/>
      <c r="K2885" s="193"/>
      <c r="L2885" s="193"/>
      <c r="M2885" s="193"/>
      <c r="N2885" s="193"/>
      <c r="O2885" s="6"/>
      <c r="P2885" s="6"/>
      <c r="Q2885" s="6"/>
      <c r="R2885" s="6"/>
      <c r="S2885" s="6"/>
      <c r="T2885" s="6"/>
    </row>
    <row r="2886" spans="1:20" s="346" customFormat="1" ht="13.15" customHeight="1" x14ac:dyDescent="0.2">
      <c r="A2886" s="193"/>
      <c r="B2886" s="193"/>
      <c r="C2886" s="194"/>
      <c r="D2886" s="194"/>
      <c r="E2886" s="195"/>
      <c r="F2886" s="193"/>
      <c r="G2886" s="193"/>
      <c r="H2886" s="193"/>
      <c r="I2886" s="193"/>
      <c r="J2886" s="193"/>
      <c r="K2886" s="193"/>
      <c r="L2886" s="193"/>
      <c r="M2886" s="193"/>
      <c r="N2886" s="193"/>
      <c r="O2886" s="6"/>
      <c r="P2886" s="6"/>
      <c r="Q2886" s="6"/>
      <c r="R2886" s="6"/>
      <c r="S2886" s="6"/>
      <c r="T2886" s="6"/>
    </row>
    <row r="2887" spans="1:20" s="346" customFormat="1" ht="13.15" customHeight="1" x14ac:dyDescent="0.2">
      <c r="A2887" s="193"/>
      <c r="B2887" s="193"/>
      <c r="C2887" s="194"/>
      <c r="D2887" s="194"/>
      <c r="E2887" s="195"/>
      <c r="F2887" s="193"/>
      <c r="G2887" s="193"/>
      <c r="H2887" s="193"/>
      <c r="I2887" s="193"/>
      <c r="J2887" s="193"/>
      <c r="K2887" s="193"/>
      <c r="L2887" s="193"/>
      <c r="M2887" s="193"/>
      <c r="N2887" s="193"/>
      <c r="O2887" s="6"/>
      <c r="P2887" s="6"/>
      <c r="Q2887" s="6"/>
      <c r="R2887" s="6"/>
      <c r="S2887" s="6"/>
      <c r="T2887" s="6"/>
    </row>
    <row r="2888" spans="1:20" s="346" customFormat="1" ht="13.15" customHeight="1" x14ac:dyDescent="0.2">
      <c r="A2888" s="193"/>
      <c r="B2888" s="193"/>
      <c r="C2888" s="194"/>
      <c r="D2888" s="194"/>
      <c r="E2888" s="195"/>
      <c r="F2888" s="193"/>
      <c r="G2888" s="193"/>
      <c r="H2888" s="193"/>
      <c r="I2888" s="193"/>
      <c r="J2888" s="193"/>
      <c r="K2888" s="193"/>
      <c r="L2888" s="193"/>
      <c r="M2888" s="193"/>
      <c r="N2888" s="193"/>
      <c r="O2888" s="6"/>
      <c r="P2888" s="6"/>
      <c r="Q2888" s="6"/>
      <c r="R2888" s="6"/>
      <c r="S2888" s="6"/>
      <c r="T2888" s="6"/>
    </row>
    <row r="2889" spans="1:20" s="346" customFormat="1" ht="13.15" customHeight="1" x14ac:dyDescent="0.2">
      <c r="A2889" s="193"/>
      <c r="B2889" s="193"/>
      <c r="C2889" s="194"/>
      <c r="D2889" s="194"/>
      <c r="E2889" s="195"/>
      <c r="F2889" s="193"/>
      <c r="G2889" s="193"/>
      <c r="H2889" s="193"/>
      <c r="I2889" s="193"/>
      <c r="J2889" s="193"/>
      <c r="K2889" s="193"/>
      <c r="L2889" s="193"/>
      <c r="M2889" s="193"/>
      <c r="N2889" s="193"/>
      <c r="O2889" s="6"/>
      <c r="P2889" s="6"/>
      <c r="Q2889" s="6"/>
      <c r="R2889" s="6"/>
      <c r="S2889" s="6"/>
      <c r="T2889" s="6"/>
    </row>
    <row r="2890" spans="1:20" s="346" customFormat="1" ht="13.15" customHeight="1" x14ac:dyDescent="0.2">
      <c r="A2890" s="193"/>
      <c r="B2890" s="193"/>
      <c r="C2890" s="194"/>
      <c r="D2890" s="194"/>
      <c r="E2890" s="195"/>
      <c r="F2890" s="193"/>
      <c r="G2890" s="193"/>
      <c r="H2890" s="193"/>
      <c r="I2890" s="193"/>
      <c r="J2890" s="193"/>
      <c r="K2890" s="193"/>
      <c r="L2890" s="193"/>
      <c r="M2890" s="193"/>
      <c r="N2890" s="193"/>
      <c r="O2890" s="6"/>
      <c r="P2890" s="6"/>
      <c r="Q2890" s="6"/>
      <c r="R2890" s="6"/>
      <c r="S2890" s="6"/>
      <c r="T2890" s="6"/>
    </row>
    <row r="2891" spans="1:20" s="346" customFormat="1" ht="13.15" customHeight="1" x14ac:dyDescent="0.2">
      <c r="A2891" s="193"/>
      <c r="B2891" s="193"/>
      <c r="C2891" s="194"/>
      <c r="D2891" s="194"/>
      <c r="E2891" s="195"/>
      <c r="F2891" s="193"/>
      <c r="G2891" s="193"/>
      <c r="H2891" s="193"/>
      <c r="I2891" s="193"/>
      <c r="J2891" s="193"/>
      <c r="K2891" s="193"/>
      <c r="L2891" s="193"/>
      <c r="M2891" s="193"/>
      <c r="N2891" s="193"/>
      <c r="O2891" s="6"/>
      <c r="P2891" s="6"/>
      <c r="Q2891" s="6"/>
      <c r="R2891" s="6"/>
      <c r="S2891" s="6"/>
      <c r="T2891" s="6"/>
    </row>
    <row r="2892" spans="1:20" s="346" customFormat="1" ht="13.15" customHeight="1" x14ac:dyDescent="0.2">
      <c r="A2892" s="193"/>
      <c r="B2892" s="193"/>
      <c r="C2892" s="194"/>
      <c r="D2892" s="194"/>
      <c r="E2892" s="195"/>
      <c r="F2892" s="193"/>
      <c r="G2892" s="193"/>
      <c r="H2892" s="193"/>
      <c r="I2892" s="193"/>
      <c r="J2892" s="193"/>
      <c r="K2892" s="193"/>
      <c r="L2892" s="193"/>
      <c r="M2892" s="193"/>
      <c r="N2892" s="193"/>
      <c r="O2892" s="6"/>
      <c r="P2892" s="6"/>
      <c r="Q2892" s="6"/>
      <c r="R2892" s="6"/>
      <c r="S2892" s="6"/>
      <c r="T2892" s="6"/>
    </row>
    <row r="2893" spans="1:20" s="346" customFormat="1" ht="13.15" customHeight="1" x14ac:dyDescent="0.2">
      <c r="A2893" s="193"/>
      <c r="B2893" s="193"/>
      <c r="C2893" s="194"/>
      <c r="D2893" s="194"/>
      <c r="E2893" s="195"/>
      <c r="F2893" s="193"/>
      <c r="G2893" s="193"/>
      <c r="H2893" s="193"/>
      <c r="I2893" s="193"/>
      <c r="J2893" s="193"/>
      <c r="K2893" s="193"/>
      <c r="L2893" s="193"/>
      <c r="M2893" s="193"/>
      <c r="N2893" s="193"/>
      <c r="O2893" s="6"/>
      <c r="P2893" s="6"/>
      <c r="Q2893" s="6"/>
      <c r="R2893" s="6"/>
      <c r="S2893" s="6"/>
      <c r="T2893" s="6"/>
    </row>
    <row r="2894" spans="1:20" s="346" customFormat="1" ht="13.15" customHeight="1" x14ac:dyDescent="0.2">
      <c r="A2894" s="193"/>
      <c r="B2894" s="193"/>
      <c r="C2894" s="194"/>
      <c r="D2894" s="194"/>
      <c r="E2894" s="195"/>
      <c r="F2894" s="193"/>
      <c r="G2894" s="193"/>
      <c r="H2894" s="193"/>
      <c r="I2894" s="193"/>
      <c r="J2894" s="193"/>
      <c r="K2894" s="193"/>
      <c r="L2894" s="193"/>
      <c r="M2894" s="193"/>
      <c r="N2894" s="193"/>
      <c r="O2894" s="6"/>
      <c r="P2894" s="6"/>
      <c r="Q2894" s="6"/>
      <c r="R2894" s="6"/>
      <c r="S2894" s="6"/>
      <c r="T2894" s="6"/>
    </row>
    <row r="2895" spans="1:20" s="346" customFormat="1" ht="13.15" customHeight="1" x14ac:dyDescent="0.2">
      <c r="A2895" s="193"/>
      <c r="B2895" s="193"/>
      <c r="C2895" s="194"/>
      <c r="D2895" s="194"/>
      <c r="E2895" s="195"/>
      <c r="F2895" s="193"/>
      <c r="G2895" s="193"/>
      <c r="H2895" s="193"/>
      <c r="I2895" s="193"/>
      <c r="J2895" s="193"/>
      <c r="K2895" s="193"/>
      <c r="L2895" s="193"/>
      <c r="M2895" s="193"/>
      <c r="N2895" s="193"/>
      <c r="O2895" s="6"/>
      <c r="P2895" s="6"/>
      <c r="Q2895" s="6"/>
      <c r="R2895" s="6"/>
      <c r="S2895" s="6"/>
      <c r="T2895" s="6"/>
    </row>
    <row r="2896" spans="1:20" s="346" customFormat="1" ht="13.15" customHeight="1" x14ac:dyDescent="0.2">
      <c r="A2896" s="193"/>
      <c r="B2896" s="193"/>
      <c r="C2896" s="194"/>
      <c r="D2896" s="194"/>
      <c r="E2896" s="195"/>
      <c r="F2896" s="193"/>
      <c r="G2896" s="193"/>
      <c r="H2896" s="193"/>
      <c r="I2896" s="193"/>
      <c r="J2896" s="193"/>
      <c r="K2896" s="193"/>
      <c r="L2896" s="193"/>
      <c r="M2896" s="193"/>
      <c r="N2896" s="193"/>
      <c r="O2896" s="6"/>
      <c r="P2896" s="6"/>
      <c r="Q2896" s="6"/>
      <c r="R2896" s="6"/>
      <c r="S2896" s="6"/>
      <c r="T2896" s="6"/>
    </row>
    <row r="2897" spans="1:20" s="346" customFormat="1" ht="13.15" customHeight="1" x14ac:dyDescent="0.2">
      <c r="A2897" s="193"/>
      <c r="B2897" s="193"/>
      <c r="C2897" s="194"/>
      <c r="D2897" s="194"/>
      <c r="E2897" s="195"/>
      <c r="F2897" s="193"/>
      <c r="G2897" s="193"/>
      <c r="H2897" s="193"/>
      <c r="I2897" s="193"/>
      <c r="J2897" s="193"/>
      <c r="K2897" s="193"/>
      <c r="L2897" s="193"/>
      <c r="M2897" s="193"/>
      <c r="N2897" s="193"/>
      <c r="O2897" s="6"/>
      <c r="P2897" s="6"/>
      <c r="Q2897" s="6"/>
      <c r="R2897" s="6"/>
      <c r="S2897" s="6"/>
      <c r="T2897" s="6"/>
    </row>
    <row r="2898" spans="1:20" s="346" customFormat="1" ht="13.15" customHeight="1" x14ac:dyDescent="0.2">
      <c r="A2898" s="193"/>
      <c r="B2898" s="193"/>
      <c r="C2898" s="194"/>
      <c r="D2898" s="194"/>
      <c r="E2898" s="195"/>
      <c r="F2898" s="193"/>
      <c r="G2898" s="193"/>
      <c r="H2898" s="193"/>
      <c r="I2898" s="193"/>
      <c r="J2898" s="193"/>
      <c r="K2898" s="193"/>
      <c r="L2898" s="193"/>
      <c r="M2898" s="193"/>
      <c r="N2898" s="193"/>
      <c r="O2898" s="6"/>
      <c r="P2898" s="6"/>
      <c r="Q2898" s="6"/>
      <c r="R2898" s="6"/>
      <c r="S2898" s="6"/>
      <c r="T2898" s="6"/>
    </row>
    <row r="2899" spans="1:20" s="346" customFormat="1" ht="13.15" customHeight="1" x14ac:dyDescent="0.2">
      <c r="A2899" s="193"/>
      <c r="B2899" s="193"/>
      <c r="C2899" s="194"/>
      <c r="D2899" s="194"/>
      <c r="E2899" s="195"/>
      <c r="F2899" s="193"/>
      <c r="G2899" s="193"/>
      <c r="H2899" s="193"/>
      <c r="I2899" s="193"/>
      <c r="J2899" s="193"/>
      <c r="K2899" s="193"/>
      <c r="L2899" s="193"/>
      <c r="M2899" s="193"/>
      <c r="N2899" s="193"/>
      <c r="O2899" s="6"/>
      <c r="P2899" s="6"/>
      <c r="Q2899" s="6"/>
      <c r="R2899" s="6"/>
      <c r="S2899" s="6"/>
      <c r="T2899" s="6"/>
    </row>
    <row r="2900" spans="1:20" s="346" customFormat="1" ht="13.15" customHeight="1" x14ac:dyDescent="0.2">
      <c r="A2900" s="193"/>
      <c r="B2900" s="193"/>
      <c r="C2900" s="194"/>
      <c r="D2900" s="194"/>
      <c r="E2900" s="195"/>
      <c r="F2900" s="193"/>
      <c r="G2900" s="193"/>
      <c r="H2900" s="193"/>
      <c r="I2900" s="193"/>
      <c r="J2900" s="193"/>
      <c r="K2900" s="193"/>
      <c r="L2900" s="193"/>
      <c r="M2900" s="193"/>
      <c r="N2900" s="193"/>
      <c r="O2900" s="6"/>
      <c r="P2900" s="6"/>
      <c r="Q2900" s="6"/>
      <c r="R2900" s="6"/>
      <c r="S2900" s="6"/>
      <c r="T2900" s="6"/>
    </row>
    <row r="2901" spans="1:20" s="346" customFormat="1" ht="13.15" customHeight="1" x14ac:dyDescent="0.2">
      <c r="A2901" s="193"/>
      <c r="B2901" s="193"/>
      <c r="C2901" s="194"/>
      <c r="D2901" s="194"/>
      <c r="E2901" s="195"/>
      <c r="F2901" s="193"/>
      <c r="G2901" s="193"/>
      <c r="H2901" s="193"/>
      <c r="I2901" s="193"/>
      <c r="J2901" s="193"/>
      <c r="K2901" s="193"/>
      <c r="L2901" s="193"/>
      <c r="M2901" s="193"/>
      <c r="N2901" s="193"/>
      <c r="O2901" s="6"/>
      <c r="P2901" s="6"/>
      <c r="Q2901" s="6"/>
      <c r="R2901" s="6"/>
      <c r="S2901" s="6"/>
      <c r="T2901" s="6"/>
    </row>
    <row r="2902" spans="1:20" s="346" customFormat="1" ht="13.15" customHeight="1" x14ac:dyDescent="0.2">
      <c r="A2902" s="193"/>
      <c r="B2902" s="193"/>
      <c r="C2902" s="194"/>
      <c r="D2902" s="194"/>
      <c r="E2902" s="195"/>
      <c r="F2902" s="193"/>
      <c r="G2902" s="193"/>
      <c r="H2902" s="193"/>
      <c r="I2902" s="193"/>
      <c r="J2902" s="193"/>
      <c r="K2902" s="193"/>
      <c r="L2902" s="193"/>
      <c r="M2902" s="193"/>
      <c r="N2902" s="193"/>
      <c r="O2902" s="6"/>
      <c r="P2902" s="6"/>
      <c r="Q2902" s="6"/>
      <c r="R2902" s="6"/>
      <c r="S2902" s="6"/>
      <c r="T2902" s="6"/>
    </row>
    <row r="2903" spans="1:20" s="346" customFormat="1" ht="13.15" customHeight="1" x14ac:dyDescent="0.2">
      <c r="A2903" s="193"/>
      <c r="B2903" s="193"/>
      <c r="C2903" s="194"/>
      <c r="D2903" s="194"/>
      <c r="E2903" s="195"/>
      <c r="F2903" s="193"/>
      <c r="G2903" s="193"/>
      <c r="H2903" s="193"/>
      <c r="I2903" s="193"/>
      <c r="J2903" s="193"/>
      <c r="K2903" s="193"/>
      <c r="L2903" s="193"/>
      <c r="M2903" s="193"/>
      <c r="N2903" s="193"/>
      <c r="O2903" s="6"/>
      <c r="P2903" s="6"/>
      <c r="Q2903" s="6"/>
      <c r="R2903" s="6"/>
      <c r="S2903" s="6"/>
      <c r="T2903" s="6"/>
    </row>
    <row r="2904" spans="1:20" s="346" customFormat="1" ht="13.15" customHeight="1" x14ac:dyDescent="0.2">
      <c r="A2904" s="193"/>
      <c r="B2904" s="193"/>
      <c r="C2904" s="194"/>
      <c r="D2904" s="194"/>
      <c r="E2904" s="195"/>
      <c r="F2904" s="193"/>
      <c r="G2904" s="193"/>
      <c r="H2904" s="193"/>
      <c r="I2904" s="193"/>
      <c r="J2904" s="193"/>
      <c r="K2904" s="193"/>
      <c r="L2904" s="193"/>
      <c r="M2904" s="193"/>
      <c r="N2904" s="193"/>
      <c r="O2904" s="6"/>
      <c r="P2904" s="6"/>
      <c r="Q2904" s="6"/>
      <c r="R2904" s="6"/>
      <c r="S2904" s="6"/>
      <c r="T2904" s="6"/>
    </row>
    <row r="2905" spans="1:20" s="346" customFormat="1" ht="13.15" customHeight="1" x14ac:dyDescent="0.2">
      <c r="A2905" s="193"/>
      <c r="B2905" s="193"/>
      <c r="C2905" s="194"/>
      <c r="D2905" s="194"/>
      <c r="E2905" s="195"/>
      <c r="F2905" s="193"/>
      <c r="G2905" s="193"/>
      <c r="H2905" s="193"/>
      <c r="I2905" s="193"/>
      <c r="J2905" s="193"/>
      <c r="K2905" s="193"/>
      <c r="L2905" s="193"/>
      <c r="M2905" s="193"/>
      <c r="N2905" s="193"/>
      <c r="O2905" s="6"/>
      <c r="P2905" s="6"/>
      <c r="Q2905" s="6"/>
      <c r="R2905" s="6"/>
      <c r="S2905" s="6"/>
      <c r="T2905" s="6"/>
    </row>
    <row r="2906" spans="1:20" s="346" customFormat="1" ht="13.15" customHeight="1" x14ac:dyDescent="0.2">
      <c r="A2906" s="193"/>
      <c r="B2906" s="193"/>
      <c r="C2906" s="194"/>
      <c r="D2906" s="194"/>
      <c r="E2906" s="195"/>
      <c r="F2906" s="193"/>
      <c r="G2906" s="193"/>
      <c r="H2906" s="193"/>
      <c r="I2906" s="193"/>
      <c r="J2906" s="193"/>
      <c r="K2906" s="193"/>
      <c r="L2906" s="193"/>
      <c r="M2906" s="193"/>
      <c r="N2906" s="193"/>
      <c r="O2906" s="6"/>
      <c r="P2906" s="6"/>
      <c r="Q2906" s="6"/>
      <c r="R2906" s="6"/>
      <c r="S2906" s="6"/>
      <c r="T2906" s="6"/>
    </row>
    <row r="2907" spans="1:20" s="346" customFormat="1" ht="13.15" customHeight="1" x14ac:dyDescent="0.2">
      <c r="A2907" s="193"/>
      <c r="B2907" s="193"/>
      <c r="C2907" s="194"/>
      <c r="D2907" s="194"/>
      <c r="E2907" s="195"/>
      <c r="F2907" s="193"/>
      <c r="G2907" s="193"/>
      <c r="H2907" s="193"/>
      <c r="I2907" s="193"/>
      <c r="J2907" s="193"/>
      <c r="K2907" s="193"/>
      <c r="L2907" s="193"/>
      <c r="M2907" s="193"/>
      <c r="N2907" s="193"/>
      <c r="O2907" s="6"/>
      <c r="P2907" s="6"/>
      <c r="Q2907" s="6"/>
      <c r="R2907" s="6"/>
      <c r="S2907" s="6"/>
      <c r="T2907" s="6"/>
    </row>
    <row r="2908" spans="1:20" s="346" customFormat="1" ht="13.15" customHeight="1" x14ac:dyDescent="0.2">
      <c r="A2908" s="193"/>
      <c r="B2908" s="193"/>
      <c r="C2908" s="194"/>
      <c r="D2908" s="194"/>
      <c r="E2908" s="195"/>
      <c r="F2908" s="193"/>
      <c r="G2908" s="193"/>
      <c r="H2908" s="193"/>
      <c r="I2908" s="193"/>
      <c r="J2908" s="193"/>
      <c r="K2908" s="193"/>
      <c r="L2908" s="193"/>
      <c r="M2908" s="193"/>
      <c r="N2908" s="193"/>
      <c r="O2908" s="6"/>
      <c r="P2908" s="6"/>
      <c r="Q2908" s="6"/>
      <c r="R2908" s="6"/>
      <c r="S2908" s="6"/>
      <c r="T2908" s="6"/>
    </row>
    <row r="2909" spans="1:20" s="346" customFormat="1" ht="13.15" customHeight="1" x14ac:dyDescent="0.2">
      <c r="A2909" s="193"/>
      <c r="B2909" s="193"/>
      <c r="C2909" s="194"/>
      <c r="D2909" s="194"/>
      <c r="E2909" s="195"/>
      <c r="F2909" s="193"/>
      <c r="G2909" s="193"/>
      <c r="H2909" s="193"/>
      <c r="I2909" s="193"/>
      <c r="J2909" s="193"/>
      <c r="K2909" s="193"/>
      <c r="L2909" s="193"/>
      <c r="M2909" s="193"/>
      <c r="N2909" s="193"/>
      <c r="O2909" s="6"/>
      <c r="P2909" s="6"/>
      <c r="Q2909" s="6"/>
      <c r="R2909" s="6"/>
      <c r="S2909" s="6"/>
      <c r="T2909" s="6"/>
    </row>
    <row r="2910" spans="1:20" s="346" customFormat="1" ht="13.15" customHeight="1" x14ac:dyDescent="0.2">
      <c r="A2910" s="193"/>
      <c r="B2910" s="193"/>
      <c r="C2910" s="194"/>
      <c r="D2910" s="194"/>
      <c r="E2910" s="195"/>
      <c r="F2910" s="193"/>
      <c r="G2910" s="193"/>
      <c r="H2910" s="193"/>
      <c r="I2910" s="193"/>
      <c r="J2910" s="193"/>
      <c r="K2910" s="193"/>
      <c r="L2910" s="193"/>
      <c r="M2910" s="193"/>
      <c r="N2910" s="193"/>
      <c r="O2910" s="187"/>
      <c r="P2910" s="187"/>
      <c r="Q2910" s="187"/>
      <c r="R2910" s="187"/>
      <c r="S2910" s="187"/>
      <c r="T2910" s="187"/>
    </row>
    <row r="2911" spans="1:20" s="346" customFormat="1" ht="13.15" customHeight="1" x14ac:dyDescent="0.2">
      <c r="A2911" s="193"/>
      <c r="B2911" s="193"/>
      <c r="C2911" s="194"/>
      <c r="D2911" s="194"/>
      <c r="E2911" s="195"/>
      <c r="F2911" s="193"/>
      <c r="G2911" s="193"/>
      <c r="H2911" s="193"/>
      <c r="I2911" s="193"/>
      <c r="J2911" s="193"/>
      <c r="K2911" s="193"/>
      <c r="L2911" s="193"/>
      <c r="M2911" s="193"/>
      <c r="N2911" s="193"/>
      <c r="O2911" s="6"/>
      <c r="P2911" s="6"/>
      <c r="Q2911" s="6"/>
      <c r="R2911" s="6"/>
      <c r="S2911" s="6"/>
      <c r="T2911" s="6"/>
    </row>
    <row r="2912" spans="1:20" s="346" customFormat="1" ht="13.15" customHeight="1" x14ac:dyDescent="0.2">
      <c r="A2912" s="193"/>
      <c r="B2912" s="193"/>
      <c r="C2912" s="194"/>
      <c r="D2912" s="194"/>
      <c r="E2912" s="195"/>
      <c r="F2912" s="193"/>
      <c r="G2912" s="193"/>
      <c r="H2912" s="193"/>
      <c r="I2912" s="193"/>
      <c r="J2912" s="193"/>
      <c r="K2912" s="193"/>
      <c r="L2912" s="193"/>
      <c r="M2912" s="193"/>
      <c r="N2912" s="193"/>
      <c r="O2912" s="6"/>
      <c r="P2912" s="6"/>
      <c r="Q2912" s="6"/>
      <c r="R2912" s="6"/>
      <c r="S2912" s="6"/>
      <c r="T2912" s="6"/>
    </row>
    <row r="2913" spans="1:20" s="346" customFormat="1" ht="13.15" customHeight="1" x14ac:dyDescent="0.2">
      <c r="A2913" s="193"/>
      <c r="B2913" s="193"/>
      <c r="C2913" s="194"/>
      <c r="D2913" s="194"/>
      <c r="E2913" s="195"/>
      <c r="F2913" s="193"/>
      <c r="G2913" s="193"/>
      <c r="H2913" s="193"/>
      <c r="I2913" s="193"/>
      <c r="J2913" s="193"/>
      <c r="K2913" s="193"/>
      <c r="L2913" s="193"/>
      <c r="M2913" s="193"/>
      <c r="N2913" s="193"/>
      <c r="O2913" s="6"/>
      <c r="P2913" s="6"/>
      <c r="Q2913" s="6"/>
      <c r="R2913" s="6"/>
      <c r="S2913" s="6"/>
      <c r="T2913" s="6"/>
    </row>
    <row r="2914" spans="1:20" s="346" customFormat="1" ht="13.15" customHeight="1" x14ac:dyDescent="0.2">
      <c r="A2914" s="193"/>
      <c r="B2914" s="193"/>
      <c r="C2914" s="194"/>
      <c r="D2914" s="194"/>
      <c r="E2914" s="195"/>
      <c r="F2914" s="193"/>
      <c r="G2914" s="193"/>
      <c r="H2914" s="193"/>
      <c r="I2914" s="193"/>
      <c r="J2914" s="193"/>
      <c r="K2914" s="193"/>
      <c r="L2914" s="193"/>
      <c r="M2914" s="193"/>
      <c r="N2914" s="193"/>
      <c r="O2914" s="6"/>
      <c r="P2914" s="6"/>
      <c r="Q2914" s="6"/>
      <c r="R2914" s="6"/>
      <c r="S2914" s="6"/>
      <c r="T2914" s="6"/>
    </row>
    <row r="2915" spans="1:20" s="346" customFormat="1" ht="13.15" customHeight="1" x14ac:dyDescent="0.2">
      <c r="A2915" s="193"/>
      <c r="B2915" s="193"/>
      <c r="C2915" s="194"/>
      <c r="D2915" s="194"/>
      <c r="E2915" s="195"/>
      <c r="F2915" s="193"/>
      <c r="G2915" s="193"/>
      <c r="H2915" s="193"/>
      <c r="I2915" s="193"/>
      <c r="J2915" s="193"/>
      <c r="K2915" s="193"/>
      <c r="L2915" s="193"/>
      <c r="M2915" s="193"/>
      <c r="N2915" s="193"/>
      <c r="O2915" s="6"/>
      <c r="P2915" s="6"/>
      <c r="Q2915" s="6"/>
      <c r="R2915" s="6"/>
      <c r="S2915" s="6"/>
      <c r="T2915" s="6"/>
    </row>
    <row r="2916" spans="1:20" s="346" customFormat="1" ht="13.15" customHeight="1" x14ac:dyDescent="0.2">
      <c r="A2916" s="193"/>
      <c r="B2916" s="193"/>
      <c r="C2916" s="194"/>
      <c r="D2916" s="194"/>
      <c r="E2916" s="195"/>
      <c r="F2916" s="193"/>
      <c r="G2916" s="193"/>
      <c r="H2916" s="193"/>
      <c r="I2916" s="193"/>
      <c r="J2916" s="193"/>
      <c r="K2916" s="193"/>
      <c r="L2916" s="193"/>
      <c r="M2916" s="193"/>
      <c r="N2916" s="193"/>
      <c r="O2916" s="6"/>
      <c r="P2916" s="6"/>
      <c r="Q2916" s="6"/>
      <c r="R2916" s="6"/>
      <c r="S2916" s="6"/>
      <c r="T2916" s="6"/>
    </row>
    <row r="2917" spans="1:20" s="346" customFormat="1" ht="13.15" customHeight="1" x14ac:dyDescent="0.2">
      <c r="A2917" s="193"/>
      <c r="B2917" s="193"/>
      <c r="C2917" s="194"/>
      <c r="D2917" s="194"/>
      <c r="E2917" s="195"/>
      <c r="F2917" s="193"/>
      <c r="G2917" s="193"/>
      <c r="H2917" s="193"/>
      <c r="I2917" s="193"/>
      <c r="J2917" s="193"/>
      <c r="K2917" s="193"/>
      <c r="L2917" s="193"/>
      <c r="M2917" s="193"/>
      <c r="N2917" s="193"/>
      <c r="O2917" s="6"/>
      <c r="P2917" s="6"/>
      <c r="Q2917" s="6"/>
      <c r="R2917" s="6"/>
      <c r="S2917" s="6"/>
      <c r="T2917" s="6"/>
    </row>
    <row r="2918" spans="1:20" s="346" customFormat="1" ht="13.15" customHeight="1" x14ac:dyDescent="0.2">
      <c r="A2918" s="193"/>
      <c r="B2918" s="193"/>
      <c r="C2918" s="194"/>
      <c r="D2918" s="194"/>
      <c r="E2918" s="195"/>
      <c r="F2918" s="193"/>
      <c r="G2918" s="193"/>
      <c r="H2918" s="193"/>
      <c r="I2918" s="193"/>
      <c r="J2918" s="193"/>
      <c r="K2918" s="193"/>
      <c r="L2918" s="193"/>
      <c r="M2918" s="193"/>
      <c r="N2918" s="193"/>
      <c r="O2918" s="6"/>
      <c r="P2918" s="6"/>
      <c r="Q2918" s="6"/>
      <c r="R2918" s="6"/>
      <c r="S2918" s="6"/>
      <c r="T2918" s="6"/>
    </row>
    <row r="2919" spans="1:20" s="346" customFormat="1" ht="13.15" customHeight="1" x14ac:dyDescent="0.2">
      <c r="A2919" s="193"/>
      <c r="B2919" s="193"/>
      <c r="C2919" s="194"/>
      <c r="D2919" s="194"/>
      <c r="E2919" s="195"/>
      <c r="F2919" s="193"/>
      <c r="G2919" s="193"/>
      <c r="H2919" s="193"/>
      <c r="I2919" s="193"/>
      <c r="J2919" s="193"/>
      <c r="K2919" s="193"/>
      <c r="L2919" s="193"/>
      <c r="M2919" s="193"/>
      <c r="N2919" s="193"/>
      <c r="O2919" s="6"/>
      <c r="P2919" s="6"/>
      <c r="Q2919" s="6"/>
      <c r="R2919" s="6"/>
      <c r="S2919" s="6"/>
      <c r="T2919" s="6"/>
    </row>
    <row r="2920" spans="1:20" s="346" customFormat="1" ht="13.15" customHeight="1" x14ac:dyDescent="0.2">
      <c r="A2920" s="193"/>
      <c r="B2920" s="193"/>
      <c r="C2920" s="194"/>
      <c r="D2920" s="194"/>
      <c r="E2920" s="195"/>
      <c r="F2920" s="193"/>
      <c r="G2920" s="193"/>
      <c r="H2920" s="193"/>
      <c r="I2920" s="193"/>
      <c r="J2920" s="193"/>
      <c r="K2920" s="193"/>
      <c r="L2920" s="193"/>
      <c r="M2920" s="193"/>
      <c r="N2920" s="193"/>
      <c r="O2920" s="6"/>
      <c r="P2920" s="6"/>
      <c r="Q2920" s="6"/>
      <c r="R2920" s="6"/>
      <c r="S2920" s="6"/>
      <c r="T2920" s="6"/>
    </row>
    <row r="2921" spans="1:20" s="346" customFormat="1" ht="13.15" customHeight="1" x14ac:dyDescent="0.2">
      <c r="A2921" s="193"/>
      <c r="B2921" s="193"/>
      <c r="C2921" s="194"/>
      <c r="D2921" s="194"/>
      <c r="E2921" s="195"/>
      <c r="F2921" s="193"/>
      <c r="G2921" s="193"/>
      <c r="H2921" s="193"/>
      <c r="I2921" s="193"/>
      <c r="J2921" s="193"/>
      <c r="K2921" s="193"/>
      <c r="L2921" s="193"/>
      <c r="M2921" s="193"/>
      <c r="N2921" s="193"/>
      <c r="O2921" s="6"/>
      <c r="P2921" s="6"/>
      <c r="Q2921" s="6"/>
      <c r="R2921" s="6"/>
      <c r="S2921" s="6"/>
      <c r="T2921" s="6"/>
    </row>
    <row r="2922" spans="1:20" s="346" customFormat="1" ht="13.15" customHeight="1" x14ac:dyDescent="0.2">
      <c r="A2922" s="193"/>
      <c r="B2922" s="193"/>
      <c r="C2922" s="194"/>
      <c r="D2922" s="194"/>
      <c r="E2922" s="195"/>
      <c r="F2922" s="193"/>
      <c r="G2922" s="193"/>
      <c r="H2922" s="193"/>
      <c r="I2922" s="193"/>
      <c r="J2922" s="193"/>
      <c r="K2922" s="193"/>
      <c r="L2922" s="193"/>
      <c r="M2922" s="193"/>
      <c r="N2922" s="193"/>
      <c r="O2922" s="6"/>
      <c r="P2922" s="6"/>
      <c r="Q2922" s="6"/>
      <c r="R2922" s="6"/>
      <c r="S2922" s="6"/>
      <c r="T2922" s="6"/>
    </row>
    <row r="2923" spans="1:20" s="346" customFormat="1" ht="13.15" customHeight="1" x14ac:dyDescent="0.2">
      <c r="A2923" s="193"/>
      <c r="B2923" s="193"/>
      <c r="C2923" s="194"/>
      <c r="D2923" s="194"/>
      <c r="E2923" s="195"/>
      <c r="F2923" s="193"/>
      <c r="G2923" s="193"/>
      <c r="H2923" s="193"/>
      <c r="I2923" s="193"/>
      <c r="J2923" s="193"/>
      <c r="K2923" s="193"/>
      <c r="L2923" s="193"/>
      <c r="M2923" s="193"/>
      <c r="N2923" s="193"/>
      <c r="O2923" s="6"/>
      <c r="P2923" s="6"/>
      <c r="Q2923" s="6"/>
      <c r="R2923" s="6"/>
      <c r="S2923" s="6"/>
      <c r="T2923" s="6"/>
    </row>
    <row r="2924" spans="1:20" s="346" customFormat="1" ht="13.15" customHeight="1" x14ac:dyDescent="0.2">
      <c r="A2924" s="193"/>
      <c r="B2924" s="193"/>
      <c r="C2924" s="194"/>
      <c r="D2924" s="194"/>
      <c r="E2924" s="195"/>
      <c r="F2924" s="193"/>
      <c r="G2924" s="193"/>
      <c r="H2924" s="193"/>
      <c r="I2924" s="193"/>
      <c r="J2924" s="193"/>
      <c r="K2924" s="193"/>
      <c r="L2924" s="193"/>
      <c r="M2924" s="193"/>
      <c r="N2924" s="193"/>
      <c r="O2924" s="6"/>
      <c r="P2924" s="6"/>
      <c r="Q2924" s="6"/>
      <c r="R2924" s="6"/>
      <c r="S2924" s="6"/>
      <c r="T2924" s="6"/>
    </row>
    <row r="2925" spans="1:20" ht="13.15" customHeight="1" x14ac:dyDescent="0.2">
      <c r="A2925" s="193"/>
      <c r="B2925" s="193"/>
      <c r="C2925" s="194"/>
      <c r="D2925" s="194"/>
      <c r="E2925" s="195"/>
      <c r="F2925" s="193"/>
      <c r="G2925" s="193"/>
      <c r="H2925" s="193"/>
      <c r="I2925" s="193"/>
      <c r="J2925" s="193"/>
      <c r="K2925" s="193"/>
      <c r="L2925" s="193"/>
      <c r="M2925" s="193"/>
      <c r="N2925" s="193"/>
    </row>
    <row r="2926" spans="1:20" ht="13.15" customHeight="1" x14ac:dyDescent="0.2">
      <c r="A2926" s="193"/>
      <c r="B2926" s="193"/>
      <c r="C2926" s="194"/>
      <c r="D2926" s="194"/>
      <c r="E2926" s="195"/>
      <c r="F2926" s="193"/>
      <c r="G2926" s="193"/>
      <c r="H2926" s="193"/>
      <c r="I2926" s="193"/>
      <c r="J2926" s="193"/>
      <c r="K2926" s="193"/>
      <c r="L2926" s="193"/>
      <c r="M2926" s="193"/>
      <c r="N2926" s="193"/>
    </row>
    <row r="2927" spans="1:20" ht="13.15" customHeight="1" x14ac:dyDescent="0.2">
      <c r="A2927" s="193"/>
      <c r="B2927" s="193"/>
      <c r="C2927" s="194"/>
      <c r="D2927" s="194"/>
      <c r="E2927" s="195"/>
      <c r="F2927" s="193"/>
      <c r="G2927" s="193"/>
      <c r="H2927" s="193"/>
      <c r="I2927" s="193"/>
      <c r="J2927" s="193"/>
      <c r="K2927" s="193"/>
      <c r="L2927" s="193"/>
      <c r="M2927" s="193"/>
      <c r="N2927" s="193"/>
    </row>
    <row r="2928" spans="1:20" ht="13.15" customHeight="1" x14ac:dyDescent="0.2">
      <c r="A2928" s="193"/>
      <c r="B2928" s="193"/>
      <c r="C2928" s="194"/>
      <c r="D2928" s="194"/>
      <c r="E2928" s="195"/>
      <c r="F2928" s="193"/>
      <c r="G2928" s="193"/>
      <c r="H2928" s="193"/>
      <c r="I2928" s="193"/>
      <c r="J2928" s="193"/>
      <c r="K2928" s="193"/>
      <c r="L2928" s="193"/>
      <c r="M2928" s="193"/>
      <c r="N2928" s="193"/>
    </row>
    <row r="2929" spans="1:14" ht="13.15" customHeight="1" x14ac:dyDescent="0.2">
      <c r="A2929" s="193"/>
      <c r="B2929" s="193"/>
      <c r="C2929" s="194"/>
      <c r="D2929" s="194"/>
      <c r="E2929" s="195"/>
      <c r="F2929" s="193"/>
      <c r="G2929" s="193"/>
      <c r="H2929" s="193"/>
      <c r="I2929" s="193"/>
      <c r="J2929" s="193"/>
      <c r="K2929" s="193"/>
      <c r="L2929" s="193"/>
      <c r="M2929" s="193"/>
      <c r="N2929" s="193"/>
    </row>
    <row r="2930" spans="1:14" ht="13.15" customHeight="1" x14ac:dyDescent="0.2">
      <c r="A2930" s="193"/>
      <c r="B2930" s="193"/>
      <c r="C2930" s="194"/>
      <c r="D2930" s="194"/>
      <c r="E2930" s="195"/>
      <c r="F2930" s="193"/>
      <c r="G2930" s="193"/>
      <c r="H2930" s="193"/>
      <c r="I2930" s="193"/>
      <c r="J2930" s="193"/>
      <c r="K2930" s="193"/>
      <c r="L2930" s="193"/>
      <c r="M2930" s="193"/>
      <c r="N2930" s="193"/>
    </row>
    <row r="2931" spans="1:14" ht="13.15" customHeight="1" x14ac:dyDescent="0.2">
      <c r="A2931" s="193"/>
      <c r="B2931" s="193"/>
      <c r="C2931" s="194"/>
      <c r="D2931" s="194"/>
      <c r="E2931" s="195"/>
      <c r="F2931" s="193"/>
      <c r="G2931" s="193"/>
      <c r="H2931" s="193"/>
      <c r="I2931" s="193"/>
      <c r="J2931" s="193"/>
      <c r="K2931" s="193"/>
      <c r="L2931" s="193"/>
      <c r="M2931" s="193"/>
      <c r="N2931" s="193"/>
    </row>
    <row r="2932" spans="1:14" ht="13.15" customHeight="1" x14ac:dyDescent="0.2">
      <c r="A2932" s="193"/>
      <c r="B2932" s="193"/>
      <c r="C2932" s="194"/>
      <c r="D2932" s="194"/>
      <c r="E2932" s="195"/>
      <c r="F2932" s="193"/>
      <c r="G2932" s="193"/>
      <c r="H2932" s="193"/>
      <c r="I2932" s="193"/>
      <c r="J2932" s="193"/>
      <c r="K2932" s="193"/>
      <c r="L2932" s="193"/>
      <c r="M2932" s="193"/>
      <c r="N2932" s="193"/>
    </row>
    <row r="2933" spans="1:14" ht="13.15" customHeight="1" x14ac:dyDescent="0.2">
      <c r="A2933" s="193"/>
      <c r="B2933" s="193"/>
      <c r="C2933" s="194"/>
      <c r="D2933" s="194"/>
      <c r="E2933" s="195"/>
      <c r="F2933" s="193"/>
      <c r="G2933" s="193"/>
      <c r="H2933" s="193"/>
      <c r="I2933" s="193"/>
      <c r="J2933" s="193"/>
      <c r="K2933" s="193"/>
      <c r="L2933" s="193"/>
      <c r="M2933" s="193"/>
      <c r="N2933" s="193"/>
    </row>
    <row r="2934" spans="1:14" ht="13.15" customHeight="1" x14ac:dyDescent="0.2">
      <c r="A2934" s="193"/>
      <c r="B2934" s="193"/>
      <c r="C2934" s="194"/>
      <c r="D2934" s="194"/>
      <c r="E2934" s="195"/>
      <c r="F2934" s="193"/>
      <c r="G2934" s="193"/>
      <c r="H2934" s="193"/>
      <c r="I2934" s="193"/>
      <c r="J2934" s="193"/>
      <c r="K2934" s="193"/>
      <c r="L2934" s="193"/>
      <c r="M2934" s="193"/>
      <c r="N2934" s="193"/>
    </row>
    <row r="2935" spans="1:14" ht="13.15" customHeight="1" x14ac:dyDescent="0.2">
      <c r="A2935" s="193"/>
      <c r="B2935" s="193"/>
      <c r="C2935" s="194"/>
      <c r="D2935" s="194"/>
      <c r="E2935" s="195"/>
      <c r="F2935" s="193"/>
      <c r="G2935" s="193"/>
      <c r="H2935" s="193"/>
      <c r="I2935" s="193"/>
      <c r="J2935" s="193"/>
      <c r="K2935" s="193"/>
      <c r="L2935" s="193"/>
      <c r="M2935" s="193"/>
      <c r="N2935" s="193"/>
    </row>
    <row r="2936" spans="1:14" ht="13.15" customHeight="1" x14ac:dyDescent="0.2">
      <c r="A2936" s="193"/>
      <c r="B2936" s="193"/>
      <c r="C2936" s="194"/>
      <c r="D2936" s="194"/>
      <c r="E2936" s="195"/>
      <c r="F2936" s="193"/>
      <c r="G2936" s="193"/>
      <c r="H2936" s="193"/>
      <c r="I2936" s="193"/>
      <c r="J2936" s="193"/>
      <c r="K2936" s="193"/>
      <c r="L2936" s="193"/>
      <c r="M2936" s="193"/>
      <c r="N2936" s="193"/>
    </row>
    <row r="2937" spans="1:14" ht="13.15" customHeight="1" x14ac:dyDescent="0.2">
      <c r="A2937" s="193"/>
      <c r="B2937" s="193"/>
      <c r="C2937" s="194"/>
      <c r="D2937" s="194"/>
      <c r="E2937" s="195"/>
      <c r="F2937" s="193"/>
      <c r="G2937" s="193"/>
      <c r="H2937" s="193"/>
      <c r="I2937" s="193"/>
      <c r="J2937" s="193"/>
      <c r="K2937" s="193"/>
      <c r="L2937" s="193"/>
      <c r="M2937" s="193"/>
      <c r="N2937" s="193"/>
    </row>
    <row r="2938" spans="1:14" ht="13.15" customHeight="1" x14ac:dyDescent="0.2">
      <c r="A2938" s="193"/>
      <c r="B2938" s="193"/>
      <c r="C2938" s="194"/>
      <c r="D2938" s="194"/>
      <c r="E2938" s="195"/>
      <c r="F2938" s="193"/>
      <c r="G2938" s="193"/>
      <c r="H2938" s="193"/>
      <c r="I2938" s="193"/>
      <c r="J2938" s="193"/>
      <c r="K2938" s="193"/>
      <c r="L2938" s="193"/>
      <c r="M2938" s="193"/>
      <c r="N2938" s="193"/>
    </row>
    <row r="2939" spans="1:14" ht="13.15" customHeight="1" x14ac:dyDescent="0.2">
      <c r="A2939" s="193"/>
      <c r="B2939" s="193"/>
      <c r="C2939" s="194"/>
      <c r="D2939" s="194"/>
      <c r="E2939" s="195"/>
      <c r="F2939" s="193"/>
      <c r="G2939" s="193"/>
      <c r="H2939" s="193"/>
      <c r="I2939" s="193"/>
      <c r="J2939" s="193"/>
      <c r="K2939" s="193"/>
      <c r="L2939" s="193"/>
      <c r="M2939" s="193"/>
      <c r="N2939" s="193"/>
    </row>
    <row r="2940" spans="1:14" ht="13.15" customHeight="1" x14ac:dyDescent="0.2">
      <c r="A2940" s="193"/>
      <c r="B2940" s="193"/>
      <c r="C2940" s="194"/>
      <c r="D2940" s="194"/>
      <c r="E2940" s="195"/>
      <c r="F2940" s="193"/>
      <c r="G2940" s="193"/>
      <c r="H2940" s="193"/>
      <c r="I2940" s="193"/>
      <c r="J2940" s="193"/>
      <c r="K2940" s="193"/>
      <c r="L2940" s="193"/>
      <c r="M2940" s="193"/>
      <c r="N2940" s="193"/>
    </row>
    <row r="2941" spans="1:14" ht="13.15" customHeight="1" x14ac:dyDescent="0.2">
      <c r="A2941" s="193"/>
      <c r="B2941" s="193"/>
      <c r="C2941" s="194"/>
      <c r="D2941" s="194"/>
      <c r="E2941" s="195"/>
      <c r="F2941" s="193"/>
      <c r="G2941" s="193"/>
      <c r="H2941" s="193"/>
      <c r="I2941" s="193"/>
      <c r="J2941" s="193"/>
      <c r="K2941" s="193"/>
      <c r="L2941" s="193"/>
      <c r="M2941" s="193"/>
      <c r="N2941" s="193"/>
    </row>
    <row r="2942" spans="1:14" ht="13.15" customHeight="1" x14ac:dyDescent="0.2">
      <c r="A2942" s="193"/>
      <c r="B2942" s="193"/>
      <c r="C2942" s="194"/>
      <c r="D2942" s="194"/>
      <c r="E2942" s="195"/>
      <c r="F2942" s="193"/>
      <c r="G2942" s="193"/>
      <c r="H2942" s="193"/>
      <c r="I2942" s="193"/>
      <c r="J2942" s="193"/>
      <c r="K2942" s="193"/>
      <c r="L2942" s="193"/>
      <c r="M2942" s="193"/>
      <c r="N2942" s="193"/>
    </row>
    <row r="2943" spans="1:14" ht="13.15" customHeight="1" x14ac:dyDescent="0.2">
      <c r="A2943" s="193"/>
      <c r="B2943" s="193"/>
      <c r="C2943" s="194"/>
      <c r="D2943" s="194"/>
      <c r="E2943" s="195"/>
      <c r="F2943" s="193"/>
      <c r="G2943" s="193"/>
      <c r="H2943" s="193"/>
      <c r="I2943" s="193"/>
      <c r="J2943" s="193"/>
      <c r="K2943" s="193"/>
      <c r="L2943" s="193"/>
      <c r="M2943" s="193"/>
      <c r="N2943" s="193"/>
    </row>
    <row r="2944" spans="1:14" ht="13.15" customHeight="1" x14ac:dyDescent="0.2">
      <c r="A2944" s="193"/>
      <c r="B2944" s="193"/>
      <c r="C2944" s="194"/>
      <c r="D2944" s="194"/>
      <c r="E2944" s="195"/>
      <c r="F2944" s="193"/>
      <c r="G2944" s="193"/>
      <c r="H2944" s="193"/>
      <c r="I2944" s="193"/>
      <c r="J2944" s="193"/>
      <c r="K2944" s="193"/>
      <c r="L2944" s="193"/>
      <c r="M2944" s="193"/>
      <c r="N2944" s="193"/>
    </row>
    <row r="2945" spans="1:20" ht="13.15" customHeight="1" x14ac:dyDescent="0.2">
      <c r="A2945" s="193"/>
      <c r="B2945" s="193"/>
      <c r="C2945" s="194"/>
      <c r="D2945" s="194"/>
      <c r="E2945" s="195"/>
      <c r="F2945" s="193"/>
      <c r="G2945" s="193"/>
      <c r="H2945" s="193"/>
      <c r="I2945" s="193"/>
      <c r="J2945" s="193"/>
      <c r="K2945" s="193"/>
      <c r="L2945" s="193"/>
      <c r="M2945" s="193"/>
      <c r="N2945" s="193"/>
    </row>
    <row r="2946" spans="1:20" ht="13.15" customHeight="1" x14ac:dyDescent="0.2">
      <c r="A2946" s="193"/>
      <c r="B2946" s="193"/>
      <c r="C2946" s="194"/>
      <c r="D2946" s="194"/>
      <c r="E2946" s="195"/>
      <c r="F2946" s="193"/>
      <c r="G2946" s="193"/>
      <c r="H2946" s="193"/>
      <c r="I2946" s="193"/>
      <c r="J2946" s="193"/>
      <c r="K2946" s="193"/>
      <c r="L2946" s="193"/>
      <c r="M2946" s="193"/>
      <c r="N2946" s="193"/>
    </row>
    <row r="2947" spans="1:20" ht="13.15" customHeight="1" x14ac:dyDescent="0.2">
      <c r="A2947" s="193"/>
      <c r="B2947" s="193"/>
      <c r="C2947" s="194"/>
      <c r="D2947" s="194"/>
      <c r="E2947" s="195"/>
      <c r="F2947" s="193"/>
      <c r="G2947" s="193"/>
      <c r="H2947" s="193"/>
      <c r="I2947" s="193"/>
      <c r="J2947" s="193"/>
      <c r="K2947" s="193"/>
      <c r="L2947" s="193"/>
      <c r="M2947" s="193"/>
      <c r="N2947" s="193"/>
    </row>
    <row r="2948" spans="1:20" ht="13.15" customHeight="1" x14ac:dyDescent="0.2">
      <c r="A2948" s="193"/>
      <c r="B2948" s="193"/>
      <c r="C2948" s="194"/>
      <c r="D2948" s="194"/>
      <c r="E2948" s="195"/>
      <c r="F2948" s="193"/>
      <c r="G2948" s="193"/>
      <c r="H2948" s="193"/>
      <c r="I2948" s="193"/>
      <c r="J2948" s="193"/>
      <c r="K2948" s="193"/>
      <c r="L2948" s="193"/>
      <c r="M2948" s="193"/>
      <c r="N2948" s="193"/>
    </row>
    <row r="2949" spans="1:20" ht="13.15" customHeight="1" x14ac:dyDescent="0.2">
      <c r="A2949" s="193"/>
      <c r="B2949" s="193"/>
      <c r="C2949" s="194"/>
      <c r="D2949" s="194"/>
      <c r="E2949" s="195"/>
      <c r="F2949" s="193"/>
      <c r="G2949" s="193"/>
      <c r="H2949" s="193"/>
      <c r="I2949" s="193"/>
      <c r="J2949" s="193"/>
      <c r="K2949" s="193"/>
      <c r="L2949" s="193"/>
      <c r="M2949" s="193"/>
      <c r="N2949" s="193"/>
    </row>
    <row r="2950" spans="1:20" ht="13.15" customHeight="1" x14ac:dyDescent="0.2">
      <c r="A2950" s="193"/>
      <c r="B2950" s="193"/>
      <c r="C2950" s="194"/>
      <c r="D2950" s="194"/>
      <c r="E2950" s="195"/>
      <c r="F2950" s="193"/>
      <c r="G2950" s="193"/>
      <c r="H2950" s="193"/>
      <c r="I2950" s="193"/>
      <c r="J2950" s="193"/>
      <c r="K2950" s="193"/>
      <c r="L2950" s="193"/>
      <c r="M2950" s="193"/>
      <c r="N2950" s="193"/>
    </row>
    <row r="2951" spans="1:20" ht="13.15" customHeight="1" x14ac:dyDescent="0.2">
      <c r="A2951" s="193"/>
      <c r="B2951" s="193"/>
      <c r="C2951" s="194"/>
      <c r="D2951" s="194"/>
      <c r="E2951" s="195"/>
      <c r="F2951" s="193"/>
      <c r="G2951" s="193"/>
      <c r="H2951" s="193"/>
      <c r="I2951" s="193"/>
      <c r="J2951" s="193"/>
      <c r="K2951" s="193"/>
      <c r="L2951" s="193"/>
      <c r="M2951" s="193"/>
      <c r="N2951" s="193"/>
    </row>
    <row r="2952" spans="1:20" ht="13.15" customHeight="1" x14ac:dyDescent="0.2">
      <c r="A2952" s="193"/>
      <c r="B2952" s="193"/>
      <c r="C2952" s="194"/>
      <c r="D2952" s="194"/>
      <c r="E2952" s="195"/>
      <c r="F2952" s="193"/>
      <c r="G2952" s="193"/>
      <c r="H2952" s="193"/>
      <c r="I2952" s="193"/>
      <c r="J2952" s="193"/>
      <c r="K2952" s="193"/>
      <c r="L2952" s="193"/>
      <c r="M2952" s="193"/>
      <c r="N2952" s="193"/>
    </row>
    <row r="2953" spans="1:20" ht="13.15" customHeight="1" x14ac:dyDescent="0.2">
      <c r="A2953" s="193"/>
      <c r="B2953" s="193"/>
      <c r="C2953" s="194"/>
      <c r="D2953" s="194"/>
      <c r="E2953" s="195"/>
      <c r="F2953" s="193"/>
      <c r="G2953" s="193"/>
      <c r="H2953" s="193"/>
      <c r="I2953" s="193"/>
      <c r="J2953" s="193"/>
      <c r="K2953" s="193"/>
      <c r="L2953" s="193"/>
      <c r="M2953" s="193"/>
      <c r="N2953" s="193"/>
    </row>
    <row r="2954" spans="1:20" ht="13.15" customHeight="1" x14ac:dyDescent="0.2">
      <c r="A2954" s="193"/>
      <c r="B2954" s="193"/>
      <c r="C2954" s="194"/>
      <c r="D2954" s="194"/>
      <c r="E2954" s="195"/>
      <c r="F2954" s="193"/>
      <c r="G2954" s="193"/>
      <c r="H2954" s="193"/>
      <c r="I2954" s="193"/>
      <c r="J2954" s="193"/>
      <c r="K2954" s="193"/>
      <c r="L2954" s="193"/>
      <c r="M2954" s="193"/>
      <c r="N2954" s="193"/>
    </row>
    <row r="2955" spans="1:20" ht="13.15" customHeight="1" x14ac:dyDescent="0.2">
      <c r="A2955" s="193"/>
      <c r="B2955" s="193"/>
      <c r="C2955" s="194"/>
      <c r="D2955" s="194"/>
      <c r="E2955" s="195"/>
      <c r="F2955" s="193"/>
      <c r="G2955" s="193"/>
      <c r="H2955" s="193"/>
      <c r="I2955" s="193"/>
      <c r="J2955" s="193"/>
      <c r="K2955" s="193"/>
      <c r="L2955" s="193"/>
      <c r="M2955" s="193"/>
      <c r="N2955" s="193"/>
    </row>
    <row r="2956" spans="1:20" x14ac:dyDescent="0.2">
      <c r="A2956" s="193"/>
      <c r="B2956" s="193"/>
      <c r="C2956" s="194"/>
      <c r="D2956" s="194"/>
      <c r="E2956" s="195"/>
      <c r="F2956" s="193"/>
      <c r="G2956" s="193"/>
      <c r="H2956" s="193"/>
      <c r="I2956" s="193"/>
      <c r="J2956" s="193"/>
      <c r="K2956" s="193"/>
      <c r="L2956" s="193"/>
      <c r="M2956" s="193"/>
      <c r="N2956" s="193"/>
    </row>
    <row r="2957" spans="1:20" x14ac:dyDescent="0.2">
      <c r="A2957" s="193"/>
      <c r="B2957" s="193"/>
      <c r="C2957" s="194"/>
      <c r="D2957" s="194"/>
      <c r="E2957" s="195"/>
      <c r="F2957" s="193"/>
      <c r="G2957" s="193"/>
      <c r="H2957" s="193"/>
      <c r="I2957" s="193"/>
      <c r="J2957" s="193"/>
      <c r="K2957" s="193"/>
      <c r="L2957" s="193"/>
      <c r="M2957" s="193"/>
      <c r="N2957" s="193"/>
    </row>
    <row r="2958" spans="1:20" s="186" customFormat="1" x14ac:dyDescent="0.2">
      <c r="A2958" s="193"/>
      <c r="B2958" s="193"/>
      <c r="C2958" s="194"/>
      <c r="D2958" s="194"/>
      <c r="E2958" s="195"/>
      <c r="F2958" s="193"/>
      <c r="G2958" s="193"/>
      <c r="H2958" s="193"/>
      <c r="I2958" s="193"/>
      <c r="J2958" s="193"/>
      <c r="K2958" s="193"/>
      <c r="L2958" s="193"/>
      <c r="M2958" s="193"/>
      <c r="N2958" s="193"/>
      <c r="O2958" s="6"/>
      <c r="P2958" s="6"/>
      <c r="Q2958" s="6"/>
      <c r="R2958" s="6"/>
      <c r="S2958" s="6"/>
      <c r="T2958" s="6"/>
    </row>
    <row r="2959" spans="1:20" x14ac:dyDescent="0.2">
      <c r="A2959" s="193"/>
      <c r="B2959" s="193"/>
      <c r="C2959" s="194"/>
      <c r="D2959" s="194"/>
      <c r="E2959" s="195"/>
      <c r="F2959" s="193"/>
      <c r="G2959" s="193"/>
      <c r="H2959" s="193"/>
      <c r="I2959" s="193"/>
      <c r="J2959" s="193"/>
      <c r="K2959" s="193"/>
      <c r="L2959" s="193"/>
      <c r="M2959" s="193"/>
      <c r="N2959" s="193"/>
    </row>
    <row r="2960" spans="1:20" x14ac:dyDescent="0.2">
      <c r="A2960" s="193"/>
      <c r="B2960" s="193"/>
      <c r="C2960" s="194"/>
      <c r="D2960" s="194"/>
      <c r="E2960" s="195"/>
      <c r="F2960" s="193"/>
      <c r="G2960" s="193"/>
      <c r="H2960" s="193"/>
      <c r="I2960" s="193"/>
      <c r="J2960" s="193"/>
      <c r="K2960" s="193"/>
      <c r="L2960" s="193"/>
      <c r="M2960" s="193"/>
      <c r="N2960" s="193"/>
    </row>
    <row r="2961" spans="1:14" x14ac:dyDescent="0.2">
      <c r="A2961" s="193"/>
      <c r="B2961" s="193"/>
      <c r="C2961" s="194"/>
      <c r="D2961" s="194"/>
      <c r="E2961" s="195"/>
      <c r="F2961" s="193"/>
      <c r="G2961" s="193"/>
      <c r="H2961" s="193"/>
      <c r="I2961" s="193"/>
      <c r="J2961" s="193"/>
      <c r="K2961" s="193"/>
      <c r="L2961" s="193"/>
      <c r="M2961" s="193"/>
      <c r="N2961" s="193"/>
    </row>
    <row r="2962" spans="1:14" x14ac:dyDescent="0.2">
      <c r="A2962" s="193"/>
      <c r="B2962" s="193"/>
      <c r="C2962" s="194"/>
      <c r="D2962" s="194"/>
      <c r="E2962" s="195"/>
      <c r="F2962" s="193"/>
      <c r="G2962" s="193"/>
      <c r="H2962" s="193"/>
      <c r="I2962" s="193"/>
      <c r="J2962" s="193"/>
      <c r="K2962" s="193"/>
      <c r="L2962" s="193"/>
      <c r="M2962" s="193"/>
      <c r="N2962" s="193"/>
    </row>
    <row r="2963" spans="1:14" x14ac:dyDescent="0.2">
      <c r="A2963" s="193"/>
      <c r="B2963" s="193"/>
      <c r="C2963" s="194"/>
      <c r="D2963" s="194"/>
      <c r="E2963" s="195"/>
      <c r="F2963" s="193"/>
      <c r="G2963" s="193"/>
      <c r="H2963" s="193"/>
      <c r="I2963" s="193"/>
      <c r="J2963" s="193"/>
      <c r="K2963" s="193"/>
      <c r="L2963" s="193"/>
      <c r="M2963" s="193"/>
      <c r="N2963" s="193"/>
    </row>
    <row r="2964" spans="1:14" x14ac:dyDescent="0.2">
      <c r="C2964" s="194"/>
      <c r="D2964" s="194"/>
    </row>
    <row r="2965" spans="1:14" x14ac:dyDescent="0.2">
      <c r="C2965" s="194"/>
      <c r="D2965" s="194"/>
    </row>
  </sheetData>
  <autoFilter ref="A3:N2662"/>
  <mergeCells count="1">
    <mergeCell ref="J4:N4"/>
  </mergeCells>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R7900"/>
  <sheetViews>
    <sheetView zoomScale="93" zoomScaleNormal="93" workbookViewId="0">
      <pane ySplit="5" topLeftCell="A6" activePane="bottomLeft" state="frozen"/>
      <selection activeCell="A8497" sqref="A8497"/>
      <selection pane="bottomLeft" activeCell="A5" sqref="A5"/>
    </sheetView>
  </sheetViews>
  <sheetFormatPr defaultRowHeight="12.75" x14ac:dyDescent="0.2"/>
  <cols>
    <col min="1" max="1" width="34.5703125" bestFit="1" customWidth="1"/>
    <col min="2" max="2" width="22.7109375" customWidth="1"/>
    <col min="3" max="3" width="19.7109375" customWidth="1"/>
    <col min="4" max="4" width="19.7109375" style="25" customWidth="1"/>
    <col min="5" max="5" width="3.5703125" customWidth="1"/>
    <col min="6" max="6" width="12.7109375" customWidth="1"/>
    <col min="7" max="7" width="29.7109375" customWidth="1"/>
    <col min="8" max="8" width="9.5703125" style="213" customWidth="1"/>
    <col min="9" max="9" width="13.140625" style="213" customWidth="1"/>
    <col min="10" max="11" width="9.5703125" style="213" customWidth="1"/>
    <col min="12" max="12" width="17.7109375" style="213" bestFit="1" customWidth="1"/>
    <col min="13" max="13" width="11.5703125" style="171" customWidth="1"/>
    <col min="14" max="14" width="13.140625" style="171" customWidth="1"/>
    <col min="15" max="16" width="10.140625" style="171" customWidth="1"/>
    <col min="17" max="17" width="13.28515625" style="171" customWidth="1"/>
    <col min="18" max="18" width="15" style="65" bestFit="1" customWidth="1"/>
    <col min="19" max="21" width="15.42578125" style="65" customWidth="1"/>
    <col min="22" max="22" width="17.7109375" style="65" bestFit="1" customWidth="1"/>
    <col min="23" max="23" width="9.140625" style="65"/>
    <col min="25" max="25" width="29.5703125" customWidth="1"/>
    <col min="26" max="26" width="29" bestFit="1" customWidth="1"/>
    <col min="27" max="27" width="56.140625" customWidth="1"/>
    <col min="28" max="28" width="48.42578125" customWidth="1"/>
    <col min="29" max="29" width="8.7109375" customWidth="1"/>
    <col min="30" max="30" width="9.85546875" customWidth="1"/>
    <col min="31" max="31" width="8.7109375" hidden="1" customWidth="1"/>
    <col min="32" max="32" width="13.85546875" hidden="1" customWidth="1"/>
    <col min="33" max="33" width="8.7109375" customWidth="1"/>
    <col min="34" max="34" width="5.85546875" hidden="1" customWidth="1"/>
    <col min="35" max="35" width="6" customWidth="1"/>
    <col min="36" max="36" width="10.140625" hidden="1" customWidth="1"/>
    <col min="37" max="37" width="0" hidden="1" customWidth="1"/>
    <col min="38" max="38" width="8.5703125" hidden="1" customWidth="1"/>
    <col min="39" max="39" width="13.28515625" hidden="1" customWidth="1"/>
    <col min="40" max="40" width="7.42578125" hidden="1" customWidth="1"/>
    <col min="41" max="41" width="22" hidden="1" customWidth="1"/>
  </cols>
  <sheetData>
    <row r="1" spans="1:27" x14ac:dyDescent="0.2">
      <c r="A1" s="11" t="s">
        <v>18005</v>
      </c>
      <c r="C1" s="6"/>
      <c r="D1" s="64"/>
      <c r="E1" s="32"/>
    </row>
    <row r="2" spans="1:27" x14ac:dyDescent="0.2">
      <c r="A2" s="79"/>
      <c r="B2" s="212"/>
      <c r="D2" s="28"/>
    </row>
    <row r="3" spans="1:27" x14ac:dyDescent="0.2">
      <c r="A3" s="206"/>
      <c r="B3" s="32" t="s">
        <v>17091</v>
      </c>
      <c r="D3" s="30"/>
      <c r="G3" t="s">
        <v>434</v>
      </c>
      <c r="M3" s="219">
        <v>3</v>
      </c>
      <c r="N3" s="219">
        <v>4</v>
      </c>
      <c r="O3" s="219">
        <v>5</v>
      </c>
      <c r="P3" s="220">
        <v>6</v>
      </c>
      <c r="Q3" s="219">
        <v>7</v>
      </c>
    </row>
    <row r="4" spans="1:27" x14ac:dyDescent="0.2">
      <c r="D4" s="45"/>
      <c r="E4" s="6"/>
      <c r="G4" s="5"/>
      <c r="H4" s="395" t="s">
        <v>17048</v>
      </c>
      <c r="I4" s="395"/>
      <c r="J4" s="395"/>
      <c r="K4" s="395"/>
      <c r="L4" s="395"/>
      <c r="M4" s="394" t="s">
        <v>17049</v>
      </c>
      <c r="N4" s="394"/>
      <c r="O4" s="394"/>
      <c r="P4" s="394"/>
      <c r="Q4" s="394"/>
      <c r="R4" s="396" t="s">
        <v>17050</v>
      </c>
      <c r="S4" s="396"/>
      <c r="T4" s="396"/>
      <c r="U4" s="396"/>
      <c r="V4" s="396"/>
    </row>
    <row r="5" spans="1:27" s="3" customFormat="1" x14ac:dyDescent="0.2">
      <c r="A5" s="3" t="s">
        <v>18006</v>
      </c>
      <c r="B5" s="3" t="s">
        <v>10030</v>
      </c>
      <c r="C5" s="3" t="s">
        <v>16669</v>
      </c>
      <c r="D5" s="26" t="s">
        <v>16668</v>
      </c>
      <c r="E5" s="3" t="s">
        <v>17043</v>
      </c>
      <c r="F5" s="3" t="s">
        <v>16666</v>
      </c>
      <c r="G5" s="3" t="s">
        <v>16667</v>
      </c>
      <c r="H5" s="214" t="s">
        <v>15703</v>
      </c>
      <c r="I5" s="214" t="s">
        <v>15704</v>
      </c>
      <c r="J5" s="214" t="s">
        <v>15705</v>
      </c>
      <c r="K5" s="214" t="s">
        <v>15706</v>
      </c>
      <c r="L5" s="214" t="s">
        <v>15901</v>
      </c>
      <c r="M5" s="216" t="s">
        <v>15703</v>
      </c>
      <c r="N5" s="216" t="s">
        <v>15704</v>
      </c>
      <c r="O5" s="216" t="s">
        <v>15705</v>
      </c>
      <c r="P5" s="216" t="s">
        <v>15706</v>
      </c>
      <c r="Q5" s="216" t="s">
        <v>15901</v>
      </c>
      <c r="R5" s="204" t="s">
        <v>15703</v>
      </c>
      <c r="S5" s="204" t="s">
        <v>15704</v>
      </c>
      <c r="T5" s="204" t="s">
        <v>15705</v>
      </c>
      <c r="U5" s="204" t="s">
        <v>15706</v>
      </c>
      <c r="V5" s="204" t="s">
        <v>15901</v>
      </c>
      <c r="W5" s="66"/>
    </row>
    <row r="6" spans="1:27" s="9" customFormat="1" ht="12.75" customHeight="1" x14ac:dyDescent="0.2">
      <c r="A6" s="9" t="s">
        <v>15683</v>
      </c>
      <c r="B6" s="9" t="str">
        <f>VLOOKUP(D6,fips_xref!$A$5:$D$28,2,FALSE)</f>
        <v>Carbon</v>
      </c>
      <c r="C6" s="172" t="str">
        <f t="shared" ref="C6:C13" si="0">LEFT(D6,2)</f>
        <v>56</v>
      </c>
      <c r="D6" s="173">
        <f>fips_xref!A$5</f>
        <v>56007</v>
      </c>
      <c r="E6" s="172"/>
      <c r="F6" s="9" t="str">
        <f>SCC_xref!A$20</f>
        <v>2310001630</v>
      </c>
      <c r="G6" s="9" t="str">
        <f>VLOOKUP(F6,SCC_xref!$A$6:$B$39,2,FALSE)</f>
        <v>Venting - blowdowns</v>
      </c>
      <c r="H6" s="215">
        <v>0</v>
      </c>
      <c r="I6" s="215">
        <v>84.942096515933869</v>
      </c>
      <c r="J6" s="215">
        <v>0</v>
      </c>
      <c r="K6" s="215">
        <v>0</v>
      </c>
      <c r="L6" s="215">
        <v>0</v>
      </c>
      <c r="M6" s="217">
        <v>0</v>
      </c>
      <c r="N6" s="217">
        <v>0</v>
      </c>
      <c r="O6" s="217">
        <v>0</v>
      </c>
      <c r="P6" s="217">
        <v>0</v>
      </c>
      <c r="Q6" s="217">
        <v>0</v>
      </c>
      <c r="R6" s="205">
        <v>0</v>
      </c>
      <c r="S6" s="205">
        <v>84.942096515933869</v>
      </c>
      <c r="T6" s="205">
        <v>0</v>
      </c>
      <c r="U6" s="205">
        <v>0</v>
      </c>
      <c r="V6" s="205">
        <v>0</v>
      </c>
      <c r="W6" s="202"/>
      <c r="Y6" s="11" t="s">
        <v>18007</v>
      </c>
    </row>
    <row r="7" spans="1:27" s="9" customFormat="1" x14ac:dyDescent="0.2">
      <c r="A7" s="9" t="s">
        <v>15683</v>
      </c>
      <c r="B7" s="9" t="str">
        <f>VLOOKUP(D7,fips_xref!$A$5:$D$28,2,FALSE)</f>
        <v>Daggett</v>
      </c>
      <c r="C7" s="172" t="str">
        <f t="shared" si="0"/>
        <v>49</v>
      </c>
      <c r="D7" s="173">
        <f>fips_xref!A$6</f>
        <v>49009</v>
      </c>
      <c r="E7" s="172"/>
      <c r="F7" s="9" t="str">
        <f>SCC_xref!A$20</f>
        <v>2310001630</v>
      </c>
      <c r="G7" s="9" t="str">
        <f>VLOOKUP(F7,SCC_xref!$A$6:$B$39,2,FALSE)</f>
        <v>Venting - blowdowns</v>
      </c>
      <c r="H7" s="215">
        <v>0</v>
      </c>
      <c r="I7" s="215">
        <v>0.39312050642450802</v>
      </c>
      <c r="J7" s="215">
        <v>0</v>
      </c>
      <c r="K7" s="215">
        <v>0</v>
      </c>
      <c r="L7" s="215">
        <v>0</v>
      </c>
      <c r="M7" s="217">
        <v>0</v>
      </c>
      <c r="N7" s="217">
        <v>0</v>
      </c>
      <c r="O7" s="217">
        <v>0</v>
      </c>
      <c r="P7" s="217">
        <v>0</v>
      </c>
      <c r="Q7" s="217">
        <v>0</v>
      </c>
      <c r="R7" s="205">
        <v>0</v>
      </c>
      <c r="S7" s="205">
        <v>0.39312050642450802</v>
      </c>
      <c r="T7" s="205">
        <v>0</v>
      </c>
      <c r="U7" s="205">
        <v>0</v>
      </c>
      <c r="V7" s="205">
        <v>0</v>
      </c>
      <c r="W7" s="202"/>
    </row>
    <row r="8" spans="1:27" s="9" customFormat="1" x14ac:dyDescent="0.2">
      <c r="A8" s="9" t="s">
        <v>15683</v>
      </c>
      <c r="B8" s="9" t="str">
        <f>VLOOKUP(D8,fips_xref!$A$5:$D$28,2,FALSE)</f>
        <v>Summit</v>
      </c>
      <c r="C8" s="172" t="str">
        <f t="shared" si="0"/>
        <v>49</v>
      </c>
      <c r="D8" s="173">
        <f>fips_xref!A$7</f>
        <v>49043</v>
      </c>
      <c r="E8" s="172"/>
      <c r="F8" s="9" t="str">
        <f>SCC_xref!A$20</f>
        <v>2310001630</v>
      </c>
      <c r="G8" s="9" t="str">
        <f>VLOOKUP(F8,SCC_xref!$A$6:$B$39,2,FALSE)</f>
        <v>Venting - blowdowns</v>
      </c>
      <c r="H8" s="215">
        <v>0</v>
      </c>
      <c r="I8" s="215">
        <v>5.4903677626369278</v>
      </c>
      <c r="J8" s="215">
        <v>0</v>
      </c>
      <c r="K8" s="215">
        <v>0</v>
      </c>
      <c r="L8" s="215">
        <v>0</v>
      </c>
      <c r="M8" s="217">
        <v>0</v>
      </c>
      <c r="N8" s="217">
        <v>0</v>
      </c>
      <c r="O8" s="217">
        <v>0</v>
      </c>
      <c r="P8" s="217">
        <v>0</v>
      </c>
      <c r="Q8" s="217">
        <v>0</v>
      </c>
      <c r="R8" s="205">
        <v>0</v>
      </c>
      <c r="S8" s="205">
        <v>5.4903677626369278</v>
      </c>
      <c r="T8" s="205">
        <v>0</v>
      </c>
      <c r="U8" s="205">
        <v>0</v>
      </c>
      <c r="V8" s="205">
        <v>0</v>
      </c>
      <c r="W8" s="202"/>
      <c r="Y8" s="209" t="s">
        <v>18008</v>
      </c>
      <c r="Z8" s="210" t="s">
        <v>17056</v>
      </c>
      <c r="AA8" s="210" t="s">
        <v>17051</v>
      </c>
    </row>
    <row r="9" spans="1:27" s="9" customFormat="1" x14ac:dyDescent="0.2">
      <c r="A9" s="9" t="s">
        <v>15683</v>
      </c>
      <c r="B9" s="9" t="str">
        <f>VLOOKUP(D9,fips_xref!$A$5:$D$28,2,FALSE)</f>
        <v>Albany</v>
      </c>
      <c r="C9" s="172" t="str">
        <f t="shared" si="0"/>
        <v>56</v>
      </c>
      <c r="D9" s="173">
        <f>fips_xref!A$8</f>
        <v>56001</v>
      </c>
      <c r="E9" s="172"/>
      <c r="F9" s="9" t="str">
        <f>SCC_xref!A$20</f>
        <v>2310001630</v>
      </c>
      <c r="G9" s="9" t="str">
        <f>VLOOKUP(F9,SCC_xref!$A$6:$B$39,2,FALSE)</f>
        <v>Venting - blowdowns</v>
      </c>
      <c r="H9" s="215">
        <v>0</v>
      </c>
      <c r="I9" s="215">
        <v>4.3616389208125427E-3</v>
      </c>
      <c r="J9" s="215">
        <v>0</v>
      </c>
      <c r="K9" s="215">
        <v>0</v>
      </c>
      <c r="L9" s="215">
        <v>0</v>
      </c>
      <c r="M9" s="217">
        <v>0</v>
      </c>
      <c r="N9" s="217">
        <v>0</v>
      </c>
      <c r="O9" s="217">
        <v>0</v>
      </c>
      <c r="P9" s="217">
        <v>0</v>
      </c>
      <c r="Q9" s="217">
        <v>0</v>
      </c>
      <c r="R9" s="205">
        <v>0</v>
      </c>
      <c r="S9" s="205">
        <v>4.3616389208125427E-3</v>
      </c>
      <c r="T9" s="205">
        <v>0</v>
      </c>
      <c r="U9" s="205">
        <v>0</v>
      </c>
      <c r="V9" s="205">
        <v>0</v>
      </c>
      <c r="W9" s="202"/>
      <c r="Y9" s="207" t="s">
        <v>15685</v>
      </c>
      <c r="Z9" s="197" t="s">
        <v>15685</v>
      </c>
      <c r="AA9" s="197" t="s">
        <v>15685</v>
      </c>
    </row>
    <row r="10" spans="1:27" s="9" customFormat="1" ht="76.5" x14ac:dyDescent="0.2">
      <c r="A10" s="9" t="s">
        <v>15683</v>
      </c>
      <c r="B10" s="9" t="str">
        <f>VLOOKUP(D10,fips_xref!$A$5:$D$28,2,FALSE)</f>
        <v>Lincoln</v>
      </c>
      <c r="C10" s="172" t="str">
        <f t="shared" si="0"/>
        <v>56</v>
      </c>
      <c r="D10" s="173">
        <f>fips_xref!A$9</f>
        <v>56023</v>
      </c>
      <c r="E10" s="172"/>
      <c r="F10" s="9" t="str">
        <f>SCC_xref!A$20</f>
        <v>2310001630</v>
      </c>
      <c r="G10" s="9" t="str">
        <f>VLOOKUP(F10,SCC_xref!$A$6:$B$39,2,FALSE)</f>
        <v>Venting - blowdowns</v>
      </c>
      <c r="H10" s="215">
        <v>0</v>
      </c>
      <c r="I10" s="215">
        <v>55.660000240502406</v>
      </c>
      <c r="J10" s="215">
        <v>0</v>
      </c>
      <c r="K10" s="215">
        <v>0</v>
      </c>
      <c r="L10" s="215">
        <v>0</v>
      </c>
      <c r="M10" s="217">
        <v>0</v>
      </c>
      <c r="N10" s="217">
        <v>0</v>
      </c>
      <c r="O10" s="217">
        <v>0</v>
      </c>
      <c r="P10" s="217">
        <v>0</v>
      </c>
      <c r="Q10" s="217">
        <v>0</v>
      </c>
      <c r="R10" s="205">
        <v>0</v>
      </c>
      <c r="S10" s="205">
        <v>55.660000240502406</v>
      </c>
      <c r="T10" s="205">
        <v>0</v>
      </c>
      <c r="U10" s="205">
        <v>0</v>
      </c>
      <c r="V10" s="205">
        <v>0</v>
      </c>
      <c r="W10" s="202"/>
      <c r="Y10" s="207" t="s">
        <v>15135</v>
      </c>
      <c r="Z10" s="197" t="s">
        <v>17052</v>
      </c>
      <c r="AA10" s="285" t="s">
        <v>17070</v>
      </c>
    </row>
    <row r="11" spans="1:27" s="9" customFormat="1" ht="25.5" x14ac:dyDescent="0.2">
      <c r="A11" s="9" t="s">
        <v>15683</v>
      </c>
      <c r="B11" s="9" t="str">
        <f>VLOOKUP(D11,fips_xref!$A$5:$D$28,2,FALSE)</f>
        <v>Sublette</v>
      </c>
      <c r="C11" s="172" t="str">
        <f t="shared" si="0"/>
        <v>56</v>
      </c>
      <c r="D11" s="173">
        <f>fips_xref!A$10</f>
        <v>56035</v>
      </c>
      <c r="E11" s="172"/>
      <c r="F11" s="9" t="str">
        <f>SCC_xref!A$20</f>
        <v>2310001630</v>
      </c>
      <c r="G11" s="9" t="str">
        <f>VLOOKUP(F11,SCC_xref!$A$6:$B$39,2,FALSE)</f>
        <v>Venting - blowdowns</v>
      </c>
      <c r="H11" s="215">
        <v>0</v>
      </c>
      <c r="I11" s="215">
        <v>0</v>
      </c>
      <c r="J11" s="215">
        <v>0</v>
      </c>
      <c r="K11" s="215">
        <v>0</v>
      </c>
      <c r="L11" s="215">
        <v>0</v>
      </c>
      <c r="M11" s="218">
        <v>0</v>
      </c>
      <c r="N11" s="218">
        <v>376.70207754053087</v>
      </c>
      <c r="O11" s="218">
        <v>0</v>
      </c>
      <c r="P11" s="218">
        <v>0</v>
      </c>
      <c r="Q11" s="218">
        <v>0</v>
      </c>
      <c r="R11" s="205">
        <v>0</v>
      </c>
      <c r="S11" s="205">
        <v>376.70207754053087</v>
      </c>
      <c r="T11" s="205">
        <v>0</v>
      </c>
      <c r="U11" s="205">
        <v>0</v>
      </c>
      <c r="V11" s="205">
        <v>0</v>
      </c>
      <c r="W11" s="202"/>
      <c r="Y11" s="207" t="s">
        <v>16382</v>
      </c>
      <c r="Z11" s="208" t="s">
        <v>17057</v>
      </c>
      <c r="AA11" s="208" t="s">
        <v>17060</v>
      </c>
    </row>
    <row r="12" spans="1:27" s="9" customFormat="1" x14ac:dyDescent="0.2">
      <c r="A12" s="9" t="s">
        <v>15683</v>
      </c>
      <c r="B12" s="9" t="str">
        <f>VLOOKUP(D12,fips_xref!$A$5:$D$28,2,FALSE)</f>
        <v>Sweetwater</v>
      </c>
      <c r="C12" s="172" t="str">
        <f t="shared" si="0"/>
        <v>56</v>
      </c>
      <c r="D12" s="173">
        <f>fips_xref!A$11</f>
        <v>56037</v>
      </c>
      <c r="E12" s="172"/>
      <c r="F12" s="9" t="str">
        <f>SCC_xref!A$20</f>
        <v>2310001630</v>
      </c>
      <c r="G12" s="9" t="str">
        <f>VLOOKUP(F12,SCC_xref!$A$6:$B$39,2,FALSE)</f>
        <v>Venting - blowdowns</v>
      </c>
      <c r="H12" s="215">
        <v>0</v>
      </c>
      <c r="I12" s="215">
        <v>153.17025746657984</v>
      </c>
      <c r="J12" s="215">
        <v>0</v>
      </c>
      <c r="K12" s="215">
        <v>0</v>
      </c>
      <c r="L12" s="215">
        <v>0</v>
      </c>
      <c r="M12" s="217">
        <v>0</v>
      </c>
      <c r="N12" s="217">
        <v>0</v>
      </c>
      <c r="O12" s="217">
        <v>0</v>
      </c>
      <c r="P12" s="217">
        <v>0</v>
      </c>
      <c r="Q12" s="217">
        <v>0</v>
      </c>
      <c r="R12" s="205">
        <v>0</v>
      </c>
      <c r="S12" s="205">
        <v>153.17025746657984</v>
      </c>
      <c r="T12" s="205">
        <v>0</v>
      </c>
      <c r="U12" s="205">
        <v>0</v>
      </c>
      <c r="V12" s="205">
        <v>0</v>
      </c>
      <c r="W12" s="202"/>
      <c r="Y12" s="207" t="s">
        <v>15143</v>
      </c>
      <c r="Z12" s="197" t="s">
        <v>15143</v>
      </c>
      <c r="AA12" s="197" t="s">
        <v>15143</v>
      </c>
    </row>
    <row r="13" spans="1:27" s="9" customFormat="1" x14ac:dyDescent="0.2">
      <c r="A13" s="9" t="s">
        <v>15683</v>
      </c>
      <c r="B13" s="9" t="str">
        <f>VLOOKUP(D13,fips_xref!$A$5:$D$28,2,FALSE)</f>
        <v>Uinta</v>
      </c>
      <c r="C13" s="172" t="str">
        <f t="shared" si="0"/>
        <v>56</v>
      </c>
      <c r="D13" s="173">
        <f>fips_xref!A$12</f>
        <v>56041</v>
      </c>
      <c r="E13" s="172"/>
      <c r="F13" s="9" t="str">
        <f>SCC_xref!A$20</f>
        <v>2310001630</v>
      </c>
      <c r="G13" s="9" t="str">
        <f>VLOOKUP(F13,SCC_xref!$A$6:$B$39,2,FALSE)</f>
        <v>Venting - blowdowns</v>
      </c>
      <c r="H13" s="215">
        <v>0</v>
      </c>
      <c r="I13" s="215">
        <v>71.767395289203776</v>
      </c>
      <c r="J13" s="215">
        <v>0</v>
      </c>
      <c r="K13" s="215">
        <v>0</v>
      </c>
      <c r="L13" s="215">
        <v>0</v>
      </c>
      <c r="M13" s="217">
        <v>0</v>
      </c>
      <c r="N13" s="217">
        <v>0</v>
      </c>
      <c r="O13" s="217">
        <v>0</v>
      </c>
      <c r="P13" s="217">
        <v>0</v>
      </c>
      <c r="Q13" s="217">
        <v>0</v>
      </c>
      <c r="R13" s="205">
        <v>0</v>
      </c>
      <c r="S13" s="205">
        <v>71.767395289203776</v>
      </c>
      <c r="T13" s="205">
        <v>0</v>
      </c>
      <c r="U13" s="205">
        <v>0</v>
      </c>
      <c r="V13" s="205">
        <v>0</v>
      </c>
      <c r="W13" s="202"/>
      <c r="Y13" s="207" t="s">
        <v>15141</v>
      </c>
      <c r="Z13" s="197" t="s">
        <v>15141</v>
      </c>
      <c r="AA13" s="197" t="s">
        <v>17053</v>
      </c>
    </row>
    <row r="14" spans="1:27" s="9" customFormat="1" x14ac:dyDescent="0.2">
      <c r="A14" s="9" t="s">
        <v>12975</v>
      </c>
      <c r="B14" s="9" t="str">
        <f>VLOOKUP(D14,fips_xref!$A$5:$D$28,2,FALSE)</f>
        <v>Carbon</v>
      </c>
      <c r="C14" s="172" t="str">
        <f t="shared" ref="C14:C21" si="1">LEFT(D14,2)</f>
        <v>56</v>
      </c>
      <c r="D14" s="173">
        <f>fips_xref!A$5</f>
        <v>56007</v>
      </c>
      <c r="E14" s="172"/>
      <c r="F14" s="9" t="str">
        <f>SCC_xref!A$16</f>
        <v>2310001610</v>
      </c>
      <c r="G14" s="9" t="str">
        <f>VLOOKUP(F14,SCC_xref!$A$6:$B$39,2,FALSE)</f>
        <v>Venting - initial completions</v>
      </c>
      <c r="H14" s="215">
        <v>0</v>
      </c>
      <c r="I14" s="215">
        <v>51.941457959666501</v>
      </c>
      <c r="J14" s="215">
        <v>0</v>
      </c>
      <c r="K14" s="215">
        <v>0</v>
      </c>
      <c r="L14" s="215">
        <v>0</v>
      </c>
      <c r="M14" s="217">
        <v>0</v>
      </c>
      <c r="N14" s="217">
        <v>0</v>
      </c>
      <c r="O14" s="217">
        <v>0</v>
      </c>
      <c r="P14" s="217">
        <v>0</v>
      </c>
      <c r="Q14" s="217">
        <v>0</v>
      </c>
      <c r="R14" s="205">
        <v>0</v>
      </c>
      <c r="S14" s="205">
        <v>51.941457959666501</v>
      </c>
      <c r="T14" s="205">
        <v>0</v>
      </c>
      <c r="U14" s="205">
        <v>0</v>
      </c>
      <c r="V14" s="205">
        <v>0</v>
      </c>
      <c r="W14" s="202"/>
      <c r="Y14" s="207" t="s">
        <v>15683</v>
      </c>
      <c r="Z14" s="197" t="s">
        <v>17058</v>
      </c>
      <c r="AA14" s="197" t="s">
        <v>17054</v>
      </c>
    </row>
    <row r="15" spans="1:27" s="9" customFormat="1" x14ac:dyDescent="0.2">
      <c r="A15" s="9" t="s">
        <v>12975</v>
      </c>
      <c r="B15" s="9" t="str">
        <f>VLOOKUP(D15,fips_xref!$A$5:$D$28,2,FALSE)</f>
        <v>Daggett</v>
      </c>
      <c r="C15" s="172" t="str">
        <f t="shared" si="1"/>
        <v>49</v>
      </c>
      <c r="D15" s="173">
        <f>fips_xref!A$6</f>
        <v>49009</v>
      </c>
      <c r="E15" s="172"/>
      <c r="F15" s="9" t="str">
        <f>SCC_xref!A$16</f>
        <v>2310001610</v>
      </c>
      <c r="G15" s="9" t="str">
        <f>VLOOKUP(F15,SCC_xref!$A$6:$B$39,2,FALSE)</f>
        <v>Venting - initial completions</v>
      </c>
      <c r="H15" s="215">
        <v>0</v>
      </c>
      <c r="I15" s="215">
        <v>5.7442167545021907E-3</v>
      </c>
      <c r="J15" s="215">
        <v>0</v>
      </c>
      <c r="K15" s="215">
        <v>0</v>
      </c>
      <c r="L15" s="215">
        <v>0</v>
      </c>
      <c r="M15" s="217">
        <v>0</v>
      </c>
      <c r="N15" s="217">
        <v>0</v>
      </c>
      <c r="O15" s="217">
        <v>0</v>
      </c>
      <c r="P15" s="217">
        <v>0</v>
      </c>
      <c r="Q15" s="217">
        <v>0</v>
      </c>
      <c r="R15" s="205">
        <v>0</v>
      </c>
      <c r="S15" s="205">
        <v>5.7442167545021907E-3</v>
      </c>
      <c r="T15" s="205">
        <v>0</v>
      </c>
      <c r="U15" s="205">
        <v>0</v>
      </c>
      <c r="V15" s="205">
        <v>0</v>
      </c>
      <c r="W15" s="202"/>
      <c r="Y15" s="207" t="s">
        <v>15687</v>
      </c>
      <c r="Z15" s="197" t="s">
        <v>15687</v>
      </c>
      <c r="AA15" s="197" t="s">
        <v>15687</v>
      </c>
    </row>
    <row r="16" spans="1:27" s="9" customFormat="1" ht="89.25" x14ac:dyDescent="0.2">
      <c r="A16" s="9" t="s">
        <v>12975</v>
      </c>
      <c r="B16" s="9" t="str">
        <f>VLOOKUP(D16,fips_xref!$A$5:$D$28,2,FALSE)</f>
        <v>Summit</v>
      </c>
      <c r="C16" s="172" t="str">
        <f t="shared" si="1"/>
        <v>49</v>
      </c>
      <c r="D16" s="173">
        <f>fips_xref!A$7</f>
        <v>49043</v>
      </c>
      <c r="E16" s="172"/>
      <c r="F16" s="9" t="str">
        <f>SCC_xref!A$16</f>
        <v>2310001610</v>
      </c>
      <c r="G16" s="9" t="str">
        <f>VLOOKUP(F16,SCC_xref!$A$6:$B$39,2,FALSE)</f>
        <v>Venting - initial completions</v>
      </c>
      <c r="H16" s="215">
        <v>0</v>
      </c>
      <c r="I16" s="215">
        <v>0</v>
      </c>
      <c r="J16" s="215">
        <v>0</v>
      </c>
      <c r="K16" s="215">
        <v>0</v>
      </c>
      <c r="L16" s="215">
        <v>0</v>
      </c>
      <c r="M16" s="217">
        <v>0</v>
      </c>
      <c r="N16" s="217">
        <v>0</v>
      </c>
      <c r="O16" s="217">
        <v>0</v>
      </c>
      <c r="P16" s="217">
        <v>0</v>
      </c>
      <c r="Q16" s="217">
        <v>0</v>
      </c>
      <c r="R16" s="205">
        <v>0</v>
      </c>
      <c r="S16" s="205">
        <v>0</v>
      </c>
      <c r="T16" s="205">
        <v>0</v>
      </c>
      <c r="U16" s="205">
        <v>0</v>
      </c>
      <c r="V16" s="205">
        <v>0</v>
      </c>
      <c r="W16" s="202"/>
      <c r="Y16" s="289" t="s">
        <v>17055</v>
      </c>
      <c r="Z16" s="290" t="s">
        <v>17059</v>
      </c>
      <c r="AA16" s="285" t="s">
        <v>17089</v>
      </c>
    </row>
    <row r="17" spans="1:27" s="9" customFormat="1" ht="63.75" x14ac:dyDescent="0.2">
      <c r="A17" s="9" t="s">
        <v>12975</v>
      </c>
      <c r="B17" s="9" t="str">
        <f>VLOOKUP(D17,fips_xref!$A$5:$D$28,2,FALSE)</f>
        <v>Albany</v>
      </c>
      <c r="C17" s="172" t="str">
        <f t="shared" si="1"/>
        <v>56</v>
      </c>
      <c r="D17" s="173">
        <f>fips_xref!A$8</f>
        <v>56001</v>
      </c>
      <c r="E17" s="172"/>
      <c r="F17" s="9" t="str">
        <f>SCC_xref!A$16</f>
        <v>2310001610</v>
      </c>
      <c r="G17" s="9" t="str">
        <f>VLOOKUP(F17,SCC_xref!$A$6:$B$39,2,FALSE)</f>
        <v>Venting - initial completions</v>
      </c>
      <c r="H17" s="215">
        <v>0</v>
      </c>
      <c r="I17" s="215">
        <v>1.4360541886255478E-2</v>
      </c>
      <c r="J17" s="215">
        <v>0</v>
      </c>
      <c r="K17" s="215">
        <v>0</v>
      </c>
      <c r="L17" s="215">
        <v>0</v>
      </c>
      <c r="M17" s="217">
        <v>0</v>
      </c>
      <c r="N17" s="217">
        <v>0</v>
      </c>
      <c r="O17" s="217">
        <v>0</v>
      </c>
      <c r="P17" s="217">
        <v>0</v>
      </c>
      <c r="Q17" s="217">
        <v>0</v>
      </c>
      <c r="R17" s="205">
        <v>0</v>
      </c>
      <c r="S17" s="205">
        <v>1.4360541886255478E-2</v>
      </c>
      <c r="T17" s="205">
        <v>0</v>
      </c>
      <c r="U17" s="205">
        <v>0</v>
      </c>
      <c r="V17" s="205">
        <v>0</v>
      </c>
      <c r="W17" s="202"/>
      <c r="Y17" s="207" t="s">
        <v>17046</v>
      </c>
      <c r="Z17" s="208" t="s">
        <v>17046</v>
      </c>
      <c r="AA17" s="285" t="s">
        <v>17071</v>
      </c>
    </row>
    <row r="18" spans="1:27" s="9" customFormat="1" x14ac:dyDescent="0.2">
      <c r="A18" s="9" t="s">
        <v>12975</v>
      </c>
      <c r="B18" s="9" t="str">
        <f>VLOOKUP(D18,fips_xref!$A$5:$D$28,2,FALSE)</f>
        <v>Lincoln</v>
      </c>
      <c r="C18" s="172" t="str">
        <f t="shared" si="1"/>
        <v>56</v>
      </c>
      <c r="D18" s="173">
        <f>fips_xref!A$9</f>
        <v>56023</v>
      </c>
      <c r="E18" s="172"/>
      <c r="F18" s="9" t="str">
        <f>SCC_xref!A$16</f>
        <v>2310001610</v>
      </c>
      <c r="G18" s="9" t="str">
        <f>VLOOKUP(F18,SCC_xref!$A$6:$B$39,2,FALSE)</f>
        <v>Venting - initial completions</v>
      </c>
      <c r="H18" s="215">
        <v>0</v>
      </c>
      <c r="I18" s="215">
        <v>1.5574007675644066</v>
      </c>
      <c r="J18" s="215">
        <v>0</v>
      </c>
      <c r="K18" s="215">
        <v>0</v>
      </c>
      <c r="L18" s="215">
        <v>0</v>
      </c>
      <c r="M18" s="217">
        <v>0</v>
      </c>
      <c r="N18" s="217">
        <v>0</v>
      </c>
      <c r="O18" s="217">
        <v>0</v>
      </c>
      <c r="P18" s="217">
        <v>0</v>
      </c>
      <c r="Q18" s="217">
        <v>0</v>
      </c>
      <c r="R18" s="205">
        <v>0</v>
      </c>
      <c r="S18" s="205">
        <v>1.5574007675644066</v>
      </c>
      <c r="T18" s="205">
        <v>0</v>
      </c>
      <c r="U18" s="205">
        <v>0</v>
      </c>
      <c r="V18" s="205">
        <v>0</v>
      </c>
      <c r="W18" s="202"/>
      <c r="Y18" s="32"/>
    </row>
    <row r="19" spans="1:27" s="9" customFormat="1" ht="14.25" customHeight="1" x14ac:dyDescent="0.2">
      <c r="A19" s="9" t="s">
        <v>12975</v>
      </c>
      <c r="B19" s="9" t="str">
        <f>VLOOKUP(D19,fips_xref!$A$5:$D$28,2,FALSE)</f>
        <v>Sublette</v>
      </c>
      <c r="C19" s="172" t="str">
        <f t="shared" si="1"/>
        <v>56</v>
      </c>
      <c r="D19" s="173">
        <f>fips_xref!A$10</f>
        <v>56035</v>
      </c>
      <c r="E19" s="172"/>
      <c r="F19" s="9" t="str">
        <f>SCC_xref!A$16</f>
        <v>2310001610</v>
      </c>
      <c r="G19" s="9" t="str">
        <f>VLOOKUP(F19,SCC_xref!$A$6:$B$39,2,FALSE)</f>
        <v>Venting - initial completions</v>
      </c>
      <c r="H19" s="215">
        <v>0</v>
      </c>
      <c r="I19" s="215">
        <v>0</v>
      </c>
      <c r="J19" s="215">
        <v>0</v>
      </c>
      <c r="K19" s="215">
        <v>0</v>
      </c>
      <c r="L19" s="215">
        <v>0</v>
      </c>
      <c r="M19" s="218">
        <v>0</v>
      </c>
      <c r="N19" s="218">
        <v>99.187829148346438</v>
      </c>
      <c r="O19" s="218">
        <v>0</v>
      </c>
      <c r="P19" s="218">
        <v>0</v>
      </c>
      <c r="Q19" s="218">
        <v>0</v>
      </c>
      <c r="R19" s="205">
        <v>0</v>
      </c>
      <c r="S19" s="205">
        <v>99.187829148346438</v>
      </c>
      <c r="T19" s="205">
        <v>0</v>
      </c>
      <c r="U19" s="205">
        <v>0</v>
      </c>
      <c r="V19" s="205">
        <v>0</v>
      </c>
      <c r="W19" s="202"/>
      <c r="Y19" s="32"/>
    </row>
    <row r="20" spans="1:27" s="9" customFormat="1" x14ac:dyDescent="0.2">
      <c r="A20" s="9" t="s">
        <v>12975</v>
      </c>
      <c r="B20" s="9" t="str">
        <f>VLOOKUP(D20,fips_xref!$A$5:$D$28,2,FALSE)</f>
        <v>Sweetwater</v>
      </c>
      <c r="C20" s="172" t="str">
        <f t="shared" si="1"/>
        <v>56</v>
      </c>
      <c r="D20" s="173">
        <f>fips_xref!A$11</f>
        <v>56037</v>
      </c>
      <c r="E20" s="172"/>
      <c r="F20" s="9" t="str">
        <f>SCC_xref!A$16</f>
        <v>2310001610</v>
      </c>
      <c r="G20" s="9" t="str">
        <f>VLOOKUP(F20,SCC_xref!$A$6:$B$39,2,FALSE)</f>
        <v>Venting - initial completions</v>
      </c>
      <c r="H20" s="215">
        <v>0</v>
      </c>
      <c r="I20" s="215">
        <v>233.38801726269634</v>
      </c>
      <c r="J20" s="215">
        <v>0</v>
      </c>
      <c r="K20" s="215">
        <v>0</v>
      </c>
      <c r="L20" s="215">
        <v>0</v>
      </c>
      <c r="M20" s="217">
        <v>0</v>
      </c>
      <c r="N20" s="217">
        <v>0</v>
      </c>
      <c r="O20" s="217">
        <v>0</v>
      </c>
      <c r="P20" s="217">
        <v>0</v>
      </c>
      <c r="Q20" s="217">
        <v>0</v>
      </c>
      <c r="R20" s="205">
        <v>0</v>
      </c>
      <c r="S20" s="205">
        <v>233.38801726269634</v>
      </c>
      <c r="T20" s="205">
        <v>0</v>
      </c>
      <c r="U20" s="205">
        <v>0</v>
      </c>
      <c r="V20" s="205">
        <v>0</v>
      </c>
      <c r="W20" s="202"/>
    </row>
    <row r="21" spans="1:27" s="9" customFormat="1" x14ac:dyDescent="0.2">
      <c r="A21" s="9" t="s">
        <v>12975</v>
      </c>
      <c r="B21" s="9" t="str">
        <f>VLOOKUP(D21,fips_xref!$A$5:$D$28,2,FALSE)</f>
        <v>Uinta</v>
      </c>
      <c r="C21" s="172" t="str">
        <f t="shared" si="1"/>
        <v>56</v>
      </c>
      <c r="D21" s="173">
        <f>fips_xref!A$12</f>
        <v>56041</v>
      </c>
      <c r="E21" s="172"/>
      <c r="F21" s="9" t="str">
        <f>SCC_xref!A$16</f>
        <v>2310001610</v>
      </c>
      <c r="G21" s="9" t="str">
        <f>VLOOKUP(F21,SCC_xref!$A$6:$B$39,2,FALSE)</f>
        <v>Venting - initial completions</v>
      </c>
      <c r="H21" s="215">
        <v>0</v>
      </c>
      <c r="I21" s="215">
        <v>2.2245677729370468</v>
      </c>
      <c r="J21" s="215">
        <v>0</v>
      </c>
      <c r="K21" s="215">
        <v>0</v>
      </c>
      <c r="L21" s="215">
        <v>0</v>
      </c>
      <c r="M21" s="217">
        <v>0</v>
      </c>
      <c r="N21" s="217">
        <v>0</v>
      </c>
      <c r="O21" s="217">
        <v>0</v>
      </c>
      <c r="P21" s="217">
        <v>0</v>
      </c>
      <c r="Q21" s="217">
        <v>0</v>
      </c>
      <c r="R21" s="205">
        <v>0</v>
      </c>
      <c r="S21" s="205">
        <v>2.2245677729370468</v>
      </c>
      <c r="T21" s="205">
        <v>0</v>
      </c>
      <c r="U21" s="205">
        <v>0</v>
      </c>
      <c r="V21" s="205">
        <v>0</v>
      </c>
      <c r="W21" s="202"/>
    </row>
    <row r="22" spans="1:27" s="9" customFormat="1" x14ac:dyDescent="0.2">
      <c r="A22" s="9" t="s">
        <v>12975</v>
      </c>
      <c r="B22" s="9" t="str">
        <f>VLOOKUP(D22,fips_xref!$A$5:$D$28,2,FALSE)</f>
        <v>Carbon</v>
      </c>
      <c r="C22" s="172" t="str">
        <f t="shared" ref="C22:C29" si="2">LEFT(D22,2)</f>
        <v>56</v>
      </c>
      <c r="D22" s="173">
        <f>fips_xref!A$5</f>
        <v>56007</v>
      </c>
      <c r="E22" s="172"/>
      <c r="F22" s="9" t="str">
        <f>SCC_xref!A$18</f>
        <v>2310001620</v>
      </c>
      <c r="G22" s="9" t="str">
        <f>VLOOKUP(F22,SCC_xref!$A$6:$B$39,2,FALSE)</f>
        <v>Venting - recompletions</v>
      </c>
      <c r="H22" s="215">
        <v>0</v>
      </c>
      <c r="I22" s="215">
        <v>49.028026023745873</v>
      </c>
      <c r="J22" s="215">
        <v>0</v>
      </c>
      <c r="K22" s="215">
        <v>0</v>
      </c>
      <c r="L22" s="215">
        <v>0</v>
      </c>
      <c r="M22" s="217">
        <v>0</v>
      </c>
      <c r="N22" s="217">
        <v>0</v>
      </c>
      <c r="O22" s="217">
        <v>0</v>
      </c>
      <c r="P22" s="217">
        <v>0</v>
      </c>
      <c r="Q22" s="217">
        <v>0</v>
      </c>
      <c r="R22" s="205">
        <v>0</v>
      </c>
      <c r="S22" s="205">
        <v>49.028026023745873</v>
      </c>
      <c r="T22" s="205">
        <v>0</v>
      </c>
      <c r="U22" s="205">
        <v>0</v>
      </c>
      <c r="V22" s="205">
        <v>0</v>
      </c>
      <c r="W22" s="202"/>
    </row>
    <row r="23" spans="1:27" s="9" customFormat="1" x14ac:dyDescent="0.2">
      <c r="A23" s="9" t="s">
        <v>12975</v>
      </c>
      <c r="B23" s="9" t="str">
        <f>VLOOKUP(D23,fips_xref!$A$5:$D$28,2,FALSE)</f>
        <v>Daggett</v>
      </c>
      <c r="C23" s="172" t="str">
        <f t="shared" si="2"/>
        <v>49</v>
      </c>
      <c r="D23" s="173">
        <f>fips_xref!A$6</f>
        <v>49009</v>
      </c>
      <c r="E23" s="172"/>
      <c r="F23" s="9" t="str">
        <f>SCC_xref!A$18</f>
        <v>2310001620</v>
      </c>
      <c r="G23" s="9" t="str">
        <f>VLOOKUP(F23,SCC_xref!$A$6:$B$39,2,FALSE)</f>
        <v>Venting - recompletions</v>
      </c>
      <c r="H23" s="215">
        <v>0</v>
      </c>
      <c r="I23" s="215">
        <v>5.4220197042689775E-3</v>
      </c>
      <c r="J23" s="215">
        <v>0</v>
      </c>
      <c r="K23" s="215">
        <v>0</v>
      </c>
      <c r="L23" s="215">
        <v>0</v>
      </c>
      <c r="M23" s="217">
        <v>0</v>
      </c>
      <c r="N23" s="217">
        <v>0</v>
      </c>
      <c r="O23" s="217">
        <v>0</v>
      </c>
      <c r="P23" s="217">
        <v>0</v>
      </c>
      <c r="Q23" s="217">
        <v>0</v>
      </c>
      <c r="R23" s="205">
        <v>0</v>
      </c>
      <c r="S23" s="205">
        <v>5.4220197042689775E-3</v>
      </c>
      <c r="T23" s="205">
        <v>0</v>
      </c>
      <c r="U23" s="205">
        <v>0</v>
      </c>
      <c r="V23" s="205">
        <v>0</v>
      </c>
      <c r="W23" s="202"/>
    </row>
    <row r="24" spans="1:27" s="9" customFormat="1" x14ac:dyDescent="0.2">
      <c r="A24" s="9" t="s">
        <v>12975</v>
      </c>
      <c r="B24" s="9" t="str">
        <f>VLOOKUP(D24,fips_xref!$A$5:$D$28,2,FALSE)</f>
        <v>Summit</v>
      </c>
      <c r="C24" s="172" t="str">
        <f t="shared" si="2"/>
        <v>49</v>
      </c>
      <c r="D24" s="173">
        <f>fips_xref!A$7</f>
        <v>49043</v>
      </c>
      <c r="E24" s="172"/>
      <c r="F24" s="9" t="str">
        <f>SCC_xref!A$18</f>
        <v>2310001620</v>
      </c>
      <c r="G24" s="9" t="str">
        <f>VLOOKUP(F24,SCC_xref!$A$6:$B$39,2,FALSE)</f>
        <v>Venting - recompletions</v>
      </c>
      <c r="H24" s="215">
        <v>0</v>
      </c>
      <c r="I24" s="215">
        <v>0</v>
      </c>
      <c r="J24" s="215">
        <v>0</v>
      </c>
      <c r="K24" s="215">
        <v>0</v>
      </c>
      <c r="L24" s="215">
        <v>0</v>
      </c>
      <c r="M24" s="217">
        <v>0</v>
      </c>
      <c r="N24" s="217">
        <v>0</v>
      </c>
      <c r="O24" s="217">
        <v>0</v>
      </c>
      <c r="P24" s="217">
        <v>0</v>
      </c>
      <c r="Q24" s="217">
        <v>0</v>
      </c>
      <c r="R24" s="205">
        <v>0</v>
      </c>
      <c r="S24" s="205">
        <v>0</v>
      </c>
      <c r="T24" s="205">
        <v>0</v>
      </c>
      <c r="U24" s="205">
        <v>0</v>
      </c>
      <c r="V24" s="205">
        <v>0</v>
      </c>
      <c r="W24" s="202"/>
    </row>
    <row r="25" spans="1:27" s="9" customFormat="1" x14ac:dyDescent="0.2">
      <c r="A25" s="9" t="s">
        <v>12975</v>
      </c>
      <c r="B25" s="9" t="str">
        <f>VLOOKUP(D25,fips_xref!$A$5:$D$28,2,FALSE)</f>
        <v>Albany</v>
      </c>
      <c r="C25" s="172" t="str">
        <f t="shared" si="2"/>
        <v>56</v>
      </c>
      <c r="D25" s="173">
        <f>fips_xref!A$8</f>
        <v>56001</v>
      </c>
      <c r="E25" s="172"/>
      <c r="F25" s="9" t="str">
        <f>SCC_xref!A$18</f>
        <v>2310001620</v>
      </c>
      <c r="G25" s="9" t="str">
        <f>VLOOKUP(F25,SCC_xref!$A$6:$B$39,2,FALSE)</f>
        <v>Venting - recompletions</v>
      </c>
      <c r="H25" s="215">
        <v>0</v>
      </c>
      <c r="I25" s="215">
        <v>1.3555049260672445E-2</v>
      </c>
      <c r="J25" s="215">
        <v>0</v>
      </c>
      <c r="K25" s="215">
        <v>0</v>
      </c>
      <c r="L25" s="215">
        <v>0</v>
      </c>
      <c r="M25" s="217">
        <v>0</v>
      </c>
      <c r="N25" s="217">
        <v>0</v>
      </c>
      <c r="O25" s="217">
        <v>0</v>
      </c>
      <c r="P25" s="217">
        <v>0</v>
      </c>
      <c r="Q25" s="217">
        <v>0</v>
      </c>
      <c r="R25" s="205">
        <v>0</v>
      </c>
      <c r="S25" s="205">
        <v>1.3555049260672445E-2</v>
      </c>
      <c r="T25" s="205">
        <v>0</v>
      </c>
      <c r="U25" s="205">
        <v>0</v>
      </c>
      <c r="V25" s="205">
        <v>0</v>
      </c>
      <c r="W25" s="202"/>
    </row>
    <row r="26" spans="1:27" s="9" customFormat="1" x14ac:dyDescent="0.2">
      <c r="A26" s="9" t="s">
        <v>12975</v>
      </c>
      <c r="B26" s="9" t="str">
        <f>VLOOKUP(D26,fips_xref!$A$5:$D$28,2,FALSE)</f>
        <v>Lincoln</v>
      </c>
      <c r="C26" s="172" t="str">
        <f t="shared" si="2"/>
        <v>56</v>
      </c>
      <c r="D26" s="173">
        <f>fips_xref!A$9</f>
        <v>56023</v>
      </c>
      <c r="E26" s="172"/>
      <c r="F26" s="9" t="str">
        <f>SCC_xref!A$18</f>
        <v>2310001620</v>
      </c>
      <c r="G26" s="9" t="str">
        <f>VLOOKUP(F26,SCC_xref!$A$6:$B$39,2,FALSE)</f>
        <v>Venting - recompletions</v>
      </c>
      <c r="H26" s="215">
        <v>0</v>
      </c>
      <c r="I26" s="215">
        <v>1.4700450923199266</v>
      </c>
      <c r="J26" s="215">
        <v>0</v>
      </c>
      <c r="K26" s="215">
        <v>0</v>
      </c>
      <c r="L26" s="215">
        <v>0</v>
      </c>
      <c r="M26" s="217">
        <v>0</v>
      </c>
      <c r="N26" s="217">
        <v>0</v>
      </c>
      <c r="O26" s="217">
        <v>0</v>
      </c>
      <c r="P26" s="217">
        <v>0</v>
      </c>
      <c r="Q26" s="217">
        <v>0</v>
      </c>
      <c r="R26" s="205">
        <v>0</v>
      </c>
      <c r="S26" s="205">
        <v>1.4700450923199266</v>
      </c>
      <c r="T26" s="205">
        <v>0</v>
      </c>
      <c r="U26" s="205">
        <v>0</v>
      </c>
      <c r="V26" s="205">
        <v>0</v>
      </c>
      <c r="W26" s="202"/>
    </row>
    <row r="27" spans="1:27" s="9" customFormat="1" x14ac:dyDescent="0.2">
      <c r="A27" s="9" t="s">
        <v>12975</v>
      </c>
      <c r="B27" s="9" t="str">
        <f>VLOOKUP(D27,fips_xref!$A$5:$D$28,2,FALSE)</f>
        <v>Sublette</v>
      </c>
      <c r="C27" s="172" t="str">
        <f t="shared" si="2"/>
        <v>56</v>
      </c>
      <c r="D27" s="173">
        <f>fips_xref!A$10</f>
        <v>56035</v>
      </c>
      <c r="E27" s="172"/>
      <c r="F27" s="9" t="str">
        <f>SCC_xref!A$18</f>
        <v>2310001620</v>
      </c>
      <c r="G27" s="9" t="str">
        <f>VLOOKUP(F27,SCC_xref!$A$6:$B$39,2,FALSE)</f>
        <v>Venting - recompletions</v>
      </c>
      <c r="H27" s="215">
        <v>0</v>
      </c>
      <c r="I27" s="215">
        <v>0</v>
      </c>
      <c r="J27" s="215">
        <v>0</v>
      </c>
      <c r="K27" s="215">
        <v>0</v>
      </c>
      <c r="L27" s="215">
        <v>0</v>
      </c>
      <c r="M27" s="217">
        <v>0</v>
      </c>
      <c r="N27" s="217">
        <v>0</v>
      </c>
      <c r="O27" s="217">
        <v>0</v>
      </c>
      <c r="P27" s="217">
        <v>0</v>
      </c>
      <c r="Q27" s="217">
        <v>0</v>
      </c>
      <c r="R27" s="205">
        <v>0</v>
      </c>
      <c r="S27" s="205">
        <v>0</v>
      </c>
      <c r="T27" s="205">
        <v>0</v>
      </c>
      <c r="U27" s="205">
        <v>0</v>
      </c>
      <c r="V27" s="205">
        <v>0</v>
      </c>
      <c r="W27" s="202"/>
    </row>
    <row r="28" spans="1:27" s="9" customFormat="1" x14ac:dyDescent="0.2">
      <c r="A28" s="9" t="s">
        <v>12975</v>
      </c>
      <c r="B28" s="9" t="str">
        <f>VLOOKUP(D28,fips_xref!$A$5:$D$28,2,FALSE)</f>
        <v>Sweetwater</v>
      </c>
      <c r="C28" s="172" t="str">
        <f t="shared" si="2"/>
        <v>56</v>
      </c>
      <c r="D28" s="173">
        <f>fips_xref!A$11</f>
        <v>56037</v>
      </c>
      <c r="E28" s="172"/>
      <c r="F28" s="9" t="str">
        <f>SCC_xref!A$18</f>
        <v>2310001620</v>
      </c>
      <c r="G28" s="9" t="str">
        <f>VLOOKUP(F28,SCC_xref!$A$6:$B$39,2,FALSE)</f>
        <v>Venting - recompletions</v>
      </c>
      <c r="H28" s="215">
        <v>0</v>
      </c>
      <c r="I28" s="215">
        <v>220.29712359771034</v>
      </c>
      <c r="J28" s="215">
        <v>0</v>
      </c>
      <c r="K28" s="215">
        <v>0</v>
      </c>
      <c r="L28" s="215">
        <v>0</v>
      </c>
      <c r="M28" s="217">
        <v>0</v>
      </c>
      <c r="N28" s="217">
        <v>0</v>
      </c>
      <c r="O28" s="217">
        <v>0</v>
      </c>
      <c r="P28" s="217">
        <v>0</v>
      </c>
      <c r="Q28" s="217">
        <v>0</v>
      </c>
      <c r="R28" s="205">
        <v>0</v>
      </c>
      <c r="S28" s="205">
        <v>220.29712359771034</v>
      </c>
      <c r="T28" s="205">
        <v>0</v>
      </c>
      <c r="U28" s="205">
        <v>0</v>
      </c>
      <c r="V28" s="205">
        <v>0</v>
      </c>
      <c r="W28" s="202"/>
    </row>
    <row r="29" spans="1:27" s="9" customFormat="1" x14ac:dyDescent="0.2">
      <c r="A29" s="9" t="s">
        <v>12975</v>
      </c>
      <c r="B29" s="9" t="str">
        <f>VLOOKUP(D29,fips_xref!$A$5:$D$28,2,FALSE)</f>
        <v>Uinta</v>
      </c>
      <c r="C29" s="172" t="str">
        <f t="shared" si="2"/>
        <v>56</v>
      </c>
      <c r="D29" s="173">
        <f>fips_xref!A$12</f>
        <v>56041</v>
      </c>
      <c r="E29" s="172"/>
      <c r="F29" s="9" t="str">
        <f>SCC_xref!A$18</f>
        <v>2310001620</v>
      </c>
      <c r="G29" s="9" t="str">
        <f>VLOOKUP(F29,SCC_xref!$A$6:$B$39,2,FALSE)</f>
        <v>Venting - recompletions</v>
      </c>
      <c r="H29" s="215">
        <v>0</v>
      </c>
      <c r="I29" s="215">
        <v>2.0997902436207281</v>
      </c>
      <c r="J29" s="215">
        <v>0</v>
      </c>
      <c r="K29" s="215">
        <v>0</v>
      </c>
      <c r="L29" s="215">
        <v>0</v>
      </c>
      <c r="M29" s="217">
        <v>0</v>
      </c>
      <c r="N29" s="217">
        <v>0</v>
      </c>
      <c r="O29" s="217">
        <v>0</v>
      </c>
      <c r="P29" s="217">
        <v>0</v>
      </c>
      <c r="Q29" s="217">
        <v>0</v>
      </c>
      <c r="R29" s="205">
        <v>0</v>
      </c>
      <c r="S29" s="205">
        <v>2.0997902436207281</v>
      </c>
      <c r="T29" s="205">
        <v>0</v>
      </c>
      <c r="U29" s="205">
        <v>0</v>
      </c>
      <c r="V29" s="205">
        <v>0</v>
      </c>
      <c r="W29" s="202"/>
    </row>
    <row r="30" spans="1:27" s="9" customFormat="1" x14ac:dyDescent="0.2">
      <c r="A30" s="148" t="s">
        <v>15687</v>
      </c>
      <c r="B30" s="9" t="str">
        <f>VLOOKUP(D30,fips_xref!$A$5:$D$28,2,FALSE)</f>
        <v>Carbon</v>
      </c>
      <c r="C30" s="172" t="str">
        <f t="shared" ref="C30:C37" si="3">LEFT(D30,2)</f>
        <v>56</v>
      </c>
      <c r="D30" s="173">
        <f>fips_xref!A$5</f>
        <v>56007</v>
      </c>
      <c r="E30" s="172"/>
      <c r="F30" s="9" t="str">
        <f>SCC_xref!A$7</f>
        <v>2310000220</v>
      </c>
      <c r="G30" s="9" t="str">
        <f>VLOOKUP(F30,SCC_xref!$A$6:$B$39,2,FALSE)</f>
        <v>Drill rigs</v>
      </c>
      <c r="H30" s="215">
        <v>56.099477414412867</v>
      </c>
      <c r="I30" s="215">
        <v>7.391883716915765</v>
      </c>
      <c r="J30" s="215">
        <v>20.32188752969693</v>
      </c>
      <c r="K30" s="215">
        <v>8.1350444000237108</v>
      </c>
      <c r="L30" s="215">
        <v>3.4253551613002462</v>
      </c>
      <c r="M30" s="217">
        <v>0</v>
      </c>
      <c r="N30" s="217">
        <v>0</v>
      </c>
      <c r="O30" s="217">
        <v>0</v>
      </c>
      <c r="P30" s="217">
        <v>0</v>
      </c>
      <c r="Q30" s="217">
        <v>0</v>
      </c>
      <c r="R30" s="205">
        <v>56.099477414412867</v>
      </c>
      <c r="S30" s="205">
        <v>7.391883716915765</v>
      </c>
      <c r="T30" s="205">
        <v>20.32188752969693</v>
      </c>
      <c r="U30" s="205">
        <v>8.1350444000237108</v>
      </c>
      <c r="V30" s="205">
        <v>3.4253551613002462</v>
      </c>
      <c r="W30" s="202"/>
    </row>
    <row r="31" spans="1:27" s="9" customFormat="1" x14ac:dyDescent="0.2">
      <c r="A31" s="148" t="s">
        <v>15687</v>
      </c>
      <c r="B31" s="9" t="str">
        <f>VLOOKUP(D31,fips_xref!$A$5:$D$28,2,FALSE)</f>
        <v>Daggett</v>
      </c>
      <c r="C31" s="172" t="str">
        <f t="shared" si="3"/>
        <v>49</v>
      </c>
      <c r="D31" s="173">
        <f>fips_xref!A$6</f>
        <v>49009</v>
      </c>
      <c r="E31" s="172"/>
      <c r="F31" s="9" t="str">
        <f>SCC_xref!A$7</f>
        <v>2310000220</v>
      </c>
      <c r="G31" s="9" t="str">
        <f>VLOOKUP(F31,SCC_xref!$A$6:$B$39,2,FALSE)</f>
        <v>Drill rigs</v>
      </c>
      <c r="H31" s="215">
        <v>0.69258614091867743</v>
      </c>
      <c r="I31" s="215">
        <v>9.1257823665626736E-2</v>
      </c>
      <c r="J31" s="215">
        <v>0.25088750036662877</v>
      </c>
      <c r="K31" s="215">
        <v>0.10043264691387296</v>
      </c>
      <c r="L31" s="215">
        <v>4.22883353246944E-2</v>
      </c>
      <c r="M31" s="217">
        <v>0</v>
      </c>
      <c r="N31" s="217">
        <v>0</v>
      </c>
      <c r="O31" s="217">
        <v>0</v>
      </c>
      <c r="P31" s="217">
        <v>0</v>
      </c>
      <c r="Q31" s="217">
        <v>0</v>
      </c>
      <c r="R31" s="205">
        <v>0.69258614091867743</v>
      </c>
      <c r="S31" s="205">
        <v>9.1257823665626736E-2</v>
      </c>
      <c r="T31" s="205">
        <v>0.25088750036662877</v>
      </c>
      <c r="U31" s="205">
        <v>0.10043264691387296</v>
      </c>
      <c r="V31" s="205">
        <v>4.22883353246944E-2</v>
      </c>
      <c r="W31" s="202"/>
    </row>
    <row r="32" spans="1:27" s="9" customFormat="1" x14ac:dyDescent="0.2">
      <c r="A32" s="148" t="s">
        <v>15687</v>
      </c>
      <c r="B32" s="9" t="str">
        <f>VLOOKUP(D32,fips_xref!$A$5:$D$28,2,FALSE)</f>
        <v>Summit</v>
      </c>
      <c r="C32" s="172" t="str">
        <f t="shared" si="3"/>
        <v>49</v>
      </c>
      <c r="D32" s="173">
        <f>fips_xref!A$7</f>
        <v>49043</v>
      </c>
      <c r="E32" s="172"/>
      <c r="F32" s="9" t="str">
        <f>SCC_xref!A$7</f>
        <v>2310000220</v>
      </c>
      <c r="G32" s="9" t="str">
        <f>VLOOKUP(F32,SCC_xref!$A$6:$B$39,2,FALSE)</f>
        <v>Drill rigs</v>
      </c>
      <c r="H32" s="215">
        <v>0</v>
      </c>
      <c r="I32" s="215">
        <v>0</v>
      </c>
      <c r="J32" s="215">
        <v>0</v>
      </c>
      <c r="K32" s="215">
        <v>0</v>
      </c>
      <c r="L32" s="215">
        <v>0</v>
      </c>
      <c r="M32" s="217">
        <v>0</v>
      </c>
      <c r="N32" s="217">
        <v>0</v>
      </c>
      <c r="O32" s="217">
        <v>0</v>
      </c>
      <c r="P32" s="217">
        <v>0</v>
      </c>
      <c r="Q32" s="217">
        <v>0</v>
      </c>
      <c r="R32" s="205">
        <v>0</v>
      </c>
      <c r="S32" s="205">
        <v>0</v>
      </c>
      <c r="T32" s="205">
        <v>0</v>
      </c>
      <c r="U32" s="205">
        <v>0</v>
      </c>
      <c r="V32" s="205">
        <v>0</v>
      </c>
      <c r="W32" s="202"/>
    </row>
    <row r="33" spans="1:44" s="9" customFormat="1" x14ac:dyDescent="0.2">
      <c r="A33" s="148" t="s">
        <v>15687</v>
      </c>
      <c r="B33" s="9" t="str">
        <f>VLOOKUP(D33,fips_xref!$A$5:$D$28,2,FALSE)</f>
        <v>Albany</v>
      </c>
      <c r="C33" s="172" t="str">
        <f t="shared" si="3"/>
        <v>56</v>
      </c>
      <c r="D33" s="173">
        <f>fips_xref!A$8</f>
        <v>56001</v>
      </c>
      <c r="E33" s="172"/>
      <c r="F33" s="9" t="str">
        <f>SCC_xref!A$7</f>
        <v>2310000220</v>
      </c>
      <c r="G33" s="9" t="str">
        <f>VLOOKUP(F33,SCC_xref!$A$6:$B$39,2,FALSE)</f>
        <v>Drill rigs</v>
      </c>
      <c r="H33" s="215">
        <v>0.69258614091867743</v>
      </c>
      <c r="I33" s="215">
        <v>9.1257823665626736E-2</v>
      </c>
      <c r="J33" s="215">
        <v>0.25088750036662877</v>
      </c>
      <c r="K33" s="215">
        <v>0.10043264691387296</v>
      </c>
      <c r="L33" s="215">
        <v>4.22883353246944E-2</v>
      </c>
      <c r="M33" s="217">
        <v>0</v>
      </c>
      <c r="N33" s="217">
        <v>0</v>
      </c>
      <c r="O33" s="217">
        <v>0</v>
      </c>
      <c r="P33" s="217">
        <v>0</v>
      </c>
      <c r="Q33" s="217">
        <v>0</v>
      </c>
      <c r="R33" s="205">
        <v>0.69258614091867743</v>
      </c>
      <c r="S33" s="205">
        <v>9.1257823665626736E-2</v>
      </c>
      <c r="T33" s="205">
        <v>0.25088750036662877</v>
      </c>
      <c r="U33" s="205">
        <v>0.10043264691387296</v>
      </c>
      <c r="V33" s="205">
        <v>4.22883353246944E-2</v>
      </c>
      <c r="W33" s="202"/>
      <c r="AD33" s="32"/>
    </row>
    <row r="34" spans="1:44" s="9" customFormat="1" x14ac:dyDescent="0.2">
      <c r="A34" s="148" t="s">
        <v>15687</v>
      </c>
      <c r="B34" s="9" t="str">
        <f>VLOOKUP(D34,fips_xref!$A$5:$D$28,2,FALSE)</f>
        <v>Lincoln</v>
      </c>
      <c r="C34" s="172" t="str">
        <f t="shared" si="3"/>
        <v>56</v>
      </c>
      <c r="D34" s="173">
        <f>fips_xref!A$9</f>
        <v>56023</v>
      </c>
      <c r="E34" s="172"/>
      <c r="F34" s="9" t="str">
        <f>SCC_xref!A$7</f>
        <v>2310000220</v>
      </c>
      <c r="G34" s="9" t="str">
        <f>VLOOKUP(F34,SCC_xref!$A$6:$B$39,2,FALSE)</f>
        <v>Drill rigs</v>
      </c>
      <c r="H34" s="215">
        <v>2.0777584227560326</v>
      </c>
      <c r="I34" s="215">
        <v>0.27377347099688021</v>
      </c>
      <c r="J34" s="215">
        <v>0.75266250109988653</v>
      </c>
      <c r="K34" s="215">
        <v>0.30129794074161897</v>
      </c>
      <c r="L34" s="215">
        <v>0.12686500597408321</v>
      </c>
      <c r="M34" s="217">
        <v>0</v>
      </c>
      <c r="N34" s="217">
        <v>0</v>
      </c>
      <c r="O34" s="217">
        <v>0</v>
      </c>
      <c r="P34" s="217">
        <v>0</v>
      </c>
      <c r="Q34" s="217">
        <v>0</v>
      </c>
      <c r="R34" s="205">
        <v>2.0777584227560326</v>
      </c>
      <c r="S34" s="205">
        <v>0.27377347099688021</v>
      </c>
      <c r="T34" s="205">
        <v>0.75266250109988653</v>
      </c>
      <c r="U34" s="205">
        <v>0.30129794074161897</v>
      </c>
      <c r="V34" s="205">
        <v>0.12686500597408321</v>
      </c>
      <c r="W34" s="202"/>
    </row>
    <row r="35" spans="1:44" s="9" customFormat="1" x14ac:dyDescent="0.2">
      <c r="A35" s="148" t="s">
        <v>15687</v>
      </c>
      <c r="B35" s="9" t="str">
        <f>VLOOKUP(D35,fips_xref!$A$5:$D$28,2,FALSE)</f>
        <v>Sublette</v>
      </c>
      <c r="C35" s="172" t="str">
        <f t="shared" si="3"/>
        <v>56</v>
      </c>
      <c r="D35" s="173">
        <f>fips_xref!A$10</f>
        <v>56035</v>
      </c>
      <c r="E35" s="172"/>
      <c r="F35" s="9" t="str">
        <f>SCC_xref!A$7</f>
        <v>2310000220</v>
      </c>
      <c r="G35" s="9" t="str">
        <f>VLOOKUP(F35,SCC_xref!$A$6:$B$39,2,FALSE)</f>
        <v>Drill rigs</v>
      </c>
      <c r="H35" s="215">
        <v>0</v>
      </c>
      <c r="I35" s="215">
        <v>0</v>
      </c>
      <c r="J35" s="215">
        <v>0</v>
      </c>
      <c r="K35" s="215">
        <v>0</v>
      </c>
      <c r="L35" s="215">
        <v>0</v>
      </c>
      <c r="M35" s="287">
        <v>1180.3238624298308</v>
      </c>
      <c r="N35" s="287">
        <v>66.330994107786765</v>
      </c>
      <c r="O35" s="287">
        <v>558.07914858003119</v>
      </c>
      <c r="P35" s="287">
        <v>40.917780309916246</v>
      </c>
      <c r="Q35" s="287">
        <v>28.421651795371574</v>
      </c>
      <c r="R35" s="205">
        <v>1180.3238624298308</v>
      </c>
      <c r="S35" s="205">
        <v>66.330994107786765</v>
      </c>
      <c r="T35" s="205">
        <v>558.07914858003119</v>
      </c>
      <c r="U35" s="205">
        <v>40.917780309916246</v>
      </c>
      <c r="V35" s="205">
        <v>28.421651795371574</v>
      </c>
      <c r="W35" s="202"/>
    </row>
    <row r="36" spans="1:44" s="9" customFormat="1" x14ac:dyDescent="0.2">
      <c r="A36" s="148" t="s">
        <v>15687</v>
      </c>
      <c r="B36" s="9" t="str">
        <f>VLOOKUP(D36,fips_xref!$A$5:$D$28,2,FALSE)</f>
        <v>Sweetwater</v>
      </c>
      <c r="C36" s="172" t="str">
        <f t="shared" si="3"/>
        <v>56</v>
      </c>
      <c r="D36" s="173">
        <f>fips_xref!A$11</f>
        <v>56037</v>
      </c>
      <c r="E36" s="172"/>
      <c r="F36" s="9" t="str">
        <f>SCC_xref!A$7</f>
        <v>2310000220</v>
      </c>
      <c r="G36" s="9" t="str">
        <f>VLOOKUP(F36,SCC_xref!$A$6:$B$39,2,FALSE)</f>
        <v>Drill rigs</v>
      </c>
      <c r="H36" s="215">
        <v>136.43946976097945</v>
      </c>
      <c r="I36" s="215">
        <v>17.977791262128466</v>
      </c>
      <c r="J36" s="215">
        <v>49.424837572225876</v>
      </c>
      <c r="K36" s="215">
        <v>19.785231442032977</v>
      </c>
      <c r="L36" s="215">
        <v>8.330802058964796</v>
      </c>
      <c r="M36" s="217">
        <v>0</v>
      </c>
      <c r="N36" s="217">
        <v>0</v>
      </c>
      <c r="O36" s="217">
        <v>0</v>
      </c>
      <c r="P36" s="217">
        <v>0</v>
      </c>
      <c r="Q36" s="217">
        <v>0</v>
      </c>
      <c r="R36" s="205">
        <v>136.43946976097945</v>
      </c>
      <c r="S36" s="205">
        <v>17.977791262128466</v>
      </c>
      <c r="T36" s="205">
        <v>49.424837572225876</v>
      </c>
      <c r="U36" s="205">
        <v>19.785231442032977</v>
      </c>
      <c r="V36" s="205">
        <v>8.330802058964796</v>
      </c>
      <c r="W36" s="202"/>
    </row>
    <row r="37" spans="1:44" s="9" customFormat="1" x14ac:dyDescent="0.2">
      <c r="A37" s="148" t="s">
        <v>15687</v>
      </c>
      <c r="B37" s="9" t="str">
        <f>VLOOKUP(D37,fips_xref!$A$5:$D$28,2,FALSE)</f>
        <v>Uinta</v>
      </c>
      <c r="C37" s="172" t="str">
        <f t="shared" si="3"/>
        <v>56</v>
      </c>
      <c r="D37" s="173">
        <f>fips_xref!A$12</f>
        <v>56041</v>
      </c>
      <c r="E37" s="172"/>
      <c r="F37" s="9" t="str">
        <f>SCC_xref!A$7</f>
        <v>2310000220</v>
      </c>
      <c r="G37" s="9" t="str">
        <f>VLOOKUP(F37,SCC_xref!$A$6:$B$39,2,FALSE)</f>
        <v>Drill rigs</v>
      </c>
      <c r="H37" s="215">
        <v>9.6962059728614847</v>
      </c>
      <c r="I37" s="215">
        <v>1.2776095313187743</v>
      </c>
      <c r="J37" s="215">
        <v>3.5124250051328034</v>
      </c>
      <c r="K37" s="215">
        <v>1.4060570567942217</v>
      </c>
      <c r="L37" s="215">
        <v>0.59203669454572161</v>
      </c>
      <c r="M37" s="217">
        <v>0</v>
      </c>
      <c r="N37" s="217">
        <v>0</v>
      </c>
      <c r="O37" s="217">
        <v>0</v>
      </c>
      <c r="P37" s="217">
        <v>0</v>
      </c>
      <c r="Q37" s="217">
        <v>0</v>
      </c>
      <c r="R37" s="205">
        <v>9.6962059728614847</v>
      </c>
      <c r="S37" s="205">
        <v>1.2776095313187743</v>
      </c>
      <c r="T37" s="205">
        <v>3.5124250051328034</v>
      </c>
      <c r="U37" s="205">
        <v>1.4060570567942217</v>
      </c>
      <c r="V37" s="205">
        <v>0.59203669454572161</v>
      </c>
      <c r="W37" s="202"/>
    </row>
    <row r="38" spans="1:44" s="9" customFormat="1" x14ac:dyDescent="0.2">
      <c r="A38" s="9" t="s">
        <v>15141</v>
      </c>
      <c r="B38" s="9" t="str">
        <f>VLOOKUP(D38,fips_xref!$A$5:$D$28,2,FALSE)</f>
        <v>Carbon</v>
      </c>
      <c r="C38" s="172" t="str">
        <f t="shared" ref="C38:C45" si="4">LEFT(D38,2)</f>
        <v>56</v>
      </c>
      <c r="D38" s="173">
        <f>fips_xref!A$5</f>
        <v>56007</v>
      </c>
      <c r="E38" s="172"/>
      <c r="F38" s="9" t="str">
        <f>SCC_xref!A$10</f>
        <v>2310000700</v>
      </c>
      <c r="G38" s="9" t="str">
        <f>VLOOKUP(F38,SCC_xref!$A$6:$B$39,2,FALSE)</f>
        <v>Unpermitted Fugitives</v>
      </c>
      <c r="H38" s="215">
        <v>0</v>
      </c>
      <c r="I38" s="215">
        <v>6291.3905047054241</v>
      </c>
      <c r="J38" s="215">
        <v>0</v>
      </c>
      <c r="K38" s="215">
        <v>0</v>
      </c>
      <c r="L38" s="215">
        <v>0</v>
      </c>
      <c r="M38" s="217">
        <v>0</v>
      </c>
      <c r="N38" s="217">
        <v>0</v>
      </c>
      <c r="O38" s="217">
        <v>0</v>
      </c>
      <c r="P38" s="217">
        <v>0</v>
      </c>
      <c r="Q38" s="217">
        <v>0</v>
      </c>
      <c r="R38" s="205">
        <v>0</v>
      </c>
      <c r="S38" s="205">
        <v>6291.3905047054241</v>
      </c>
      <c r="T38" s="205">
        <v>0</v>
      </c>
      <c r="U38" s="205">
        <v>0</v>
      </c>
      <c r="V38" s="205">
        <v>0</v>
      </c>
      <c r="W38" s="202"/>
    </row>
    <row r="39" spans="1:44" s="9" customFormat="1" x14ac:dyDescent="0.2">
      <c r="A39" s="9" t="s">
        <v>15141</v>
      </c>
      <c r="B39" s="9" t="str">
        <f>VLOOKUP(D39,fips_xref!$A$5:$D$28,2,FALSE)</f>
        <v>Daggett</v>
      </c>
      <c r="C39" s="172" t="str">
        <f t="shared" si="4"/>
        <v>49</v>
      </c>
      <c r="D39" s="173">
        <f>fips_xref!A$6</f>
        <v>49009</v>
      </c>
      <c r="E39" s="172"/>
      <c r="F39" s="9" t="str">
        <f>SCC_xref!A$10</f>
        <v>2310000700</v>
      </c>
      <c r="G39" s="9" t="str">
        <f>VLOOKUP(F39,SCC_xref!$A$6:$B$39,2,FALSE)</f>
        <v>Unpermitted Fugitives</v>
      </c>
      <c r="H39" s="215">
        <v>0</v>
      </c>
      <c r="I39" s="215">
        <v>60.885710268025342</v>
      </c>
      <c r="J39" s="215">
        <v>0</v>
      </c>
      <c r="K39" s="215">
        <v>0</v>
      </c>
      <c r="L39" s="215">
        <v>0</v>
      </c>
      <c r="M39" s="217">
        <v>0</v>
      </c>
      <c r="N39" s="217">
        <v>0</v>
      </c>
      <c r="O39" s="217">
        <v>0</v>
      </c>
      <c r="P39" s="217">
        <v>0</v>
      </c>
      <c r="Q39" s="217">
        <v>0</v>
      </c>
      <c r="R39" s="205">
        <v>0</v>
      </c>
      <c r="S39" s="205">
        <v>60.885710268025342</v>
      </c>
      <c r="T39" s="205">
        <v>0</v>
      </c>
      <c r="U39" s="205">
        <v>0</v>
      </c>
      <c r="V39" s="205">
        <v>0</v>
      </c>
      <c r="W39" s="202"/>
    </row>
    <row r="40" spans="1:44" s="9" customFormat="1" x14ac:dyDescent="0.2">
      <c r="A40" s="9" t="s">
        <v>15141</v>
      </c>
      <c r="B40" s="9" t="str">
        <f>VLOOKUP(D40,fips_xref!$A$5:$D$28,2,FALSE)</f>
        <v>Summit</v>
      </c>
      <c r="C40" s="172" t="str">
        <f t="shared" si="4"/>
        <v>49</v>
      </c>
      <c r="D40" s="173">
        <f>fips_xref!A$7</f>
        <v>49043</v>
      </c>
      <c r="E40" s="172"/>
      <c r="F40" s="9" t="str">
        <f>SCC_xref!A$10</f>
        <v>2310000700</v>
      </c>
      <c r="G40" s="9" t="str">
        <f>VLOOKUP(F40,SCC_xref!$A$6:$B$39,2,FALSE)</f>
        <v>Unpermitted Fugitives</v>
      </c>
      <c r="H40" s="215">
        <v>0</v>
      </c>
      <c r="I40" s="215">
        <v>171.24106012882129</v>
      </c>
      <c r="J40" s="215">
        <v>0</v>
      </c>
      <c r="K40" s="215">
        <v>0</v>
      </c>
      <c r="L40" s="215">
        <v>0</v>
      </c>
      <c r="M40" s="217">
        <v>0</v>
      </c>
      <c r="N40" s="217">
        <v>0</v>
      </c>
      <c r="O40" s="217">
        <v>0</v>
      </c>
      <c r="P40" s="217">
        <v>0</v>
      </c>
      <c r="Q40" s="217">
        <v>0</v>
      </c>
      <c r="R40" s="205">
        <v>0</v>
      </c>
      <c r="S40" s="205">
        <v>171.24106012882129</v>
      </c>
      <c r="T40" s="205">
        <v>0</v>
      </c>
      <c r="U40" s="205">
        <v>0</v>
      </c>
      <c r="V40" s="205">
        <v>0</v>
      </c>
      <c r="W40" s="202"/>
    </row>
    <row r="41" spans="1:44" s="9" customFormat="1" x14ac:dyDescent="0.2">
      <c r="A41" s="9" t="s">
        <v>15141</v>
      </c>
      <c r="B41" s="9" t="str">
        <f>VLOOKUP(D41,fips_xref!$A$5:$D$28,2,FALSE)</f>
        <v>Albany</v>
      </c>
      <c r="C41" s="172" t="str">
        <f t="shared" si="4"/>
        <v>56</v>
      </c>
      <c r="D41" s="173">
        <f>fips_xref!A$8</f>
        <v>56001</v>
      </c>
      <c r="E41" s="172"/>
      <c r="F41" s="9" t="str">
        <f>SCC_xref!A$10</f>
        <v>2310000700</v>
      </c>
      <c r="G41" s="9" t="str">
        <f>VLOOKUP(F41,SCC_xref!$A$6:$B$39,2,FALSE)</f>
        <v>Unpermitted Fugitives</v>
      </c>
      <c r="H41" s="215">
        <v>0</v>
      </c>
      <c r="I41" s="215">
        <v>152.21427567006339</v>
      </c>
      <c r="J41" s="215">
        <v>0</v>
      </c>
      <c r="K41" s="215">
        <v>0</v>
      </c>
      <c r="L41" s="215">
        <v>0</v>
      </c>
      <c r="M41" s="217">
        <v>0</v>
      </c>
      <c r="N41" s="217">
        <v>0</v>
      </c>
      <c r="O41" s="217">
        <v>0</v>
      </c>
      <c r="P41" s="217">
        <v>0</v>
      </c>
      <c r="Q41" s="217">
        <v>0</v>
      </c>
      <c r="R41" s="205">
        <v>0</v>
      </c>
      <c r="S41" s="205">
        <v>152.21427567006339</v>
      </c>
      <c r="T41" s="205">
        <v>0</v>
      </c>
      <c r="U41" s="205">
        <v>0</v>
      </c>
      <c r="V41" s="205">
        <v>0</v>
      </c>
      <c r="W41" s="202"/>
    </row>
    <row r="42" spans="1:44" s="9" customFormat="1" x14ac:dyDescent="0.2">
      <c r="A42" s="9" t="s">
        <v>15141</v>
      </c>
      <c r="B42" s="9" t="str">
        <f>VLOOKUP(D42,fips_xref!$A$5:$D$28,2,FALSE)</f>
        <v>Lincoln</v>
      </c>
      <c r="C42" s="172" t="str">
        <f t="shared" si="4"/>
        <v>56</v>
      </c>
      <c r="D42" s="173">
        <f>fips_xref!A$9</f>
        <v>56023</v>
      </c>
      <c r="E42" s="172"/>
      <c r="F42" s="9" t="str">
        <f>SCC_xref!A$10</f>
        <v>2310000700</v>
      </c>
      <c r="G42" s="9" t="str">
        <f>VLOOKUP(F42,SCC_xref!$A$6:$B$39,2,FALSE)</f>
        <v>Unpermitted Fugitives</v>
      </c>
      <c r="H42" s="215">
        <v>0</v>
      </c>
      <c r="I42" s="215">
        <v>5502.5460654727913</v>
      </c>
      <c r="J42" s="215">
        <v>0</v>
      </c>
      <c r="K42" s="215">
        <v>0</v>
      </c>
      <c r="L42" s="215">
        <v>0</v>
      </c>
      <c r="M42" s="217">
        <v>0</v>
      </c>
      <c r="N42" s="217">
        <v>0</v>
      </c>
      <c r="O42" s="217">
        <v>0</v>
      </c>
      <c r="P42" s="217">
        <v>0</v>
      </c>
      <c r="Q42" s="217">
        <v>0</v>
      </c>
      <c r="R42" s="205">
        <v>0</v>
      </c>
      <c r="S42" s="205">
        <v>5502.5460654727913</v>
      </c>
      <c r="T42" s="205">
        <v>0</v>
      </c>
      <c r="U42" s="205">
        <v>0</v>
      </c>
      <c r="V42" s="205">
        <v>0</v>
      </c>
      <c r="W42" s="202"/>
    </row>
    <row r="43" spans="1:44" s="9" customFormat="1" x14ac:dyDescent="0.2">
      <c r="A43" s="9" t="s">
        <v>15141</v>
      </c>
      <c r="B43" s="9" t="str">
        <f>VLOOKUP(D43,fips_xref!$A$5:$D$28,2,FALSE)</f>
        <v>Sublette</v>
      </c>
      <c r="C43" s="172" t="str">
        <f t="shared" si="4"/>
        <v>56</v>
      </c>
      <c r="D43" s="173">
        <f>fips_xref!A$10</f>
        <v>56035</v>
      </c>
      <c r="E43" s="172"/>
      <c r="F43" s="9" t="str">
        <f>SCC_xref!A$10</f>
        <v>2310000700</v>
      </c>
      <c r="G43" s="9" t="str">
        <f>VLOOKUP(F43,SCC_xref!$A$6:$B$39,2,FALSE)</f>
        <v>Unpermitted Fugitives</v>
      </c>
      <c r="H43" s="215">
        <v>0</v>
      </c>
      <c r="I43" s="215">
        <v>0</v>
      </c>
      <c r="J43" s="215">
        <v>0</v>
      </c>
      <c r="K43" s="215">
        <v>0</v>
      </c>
      <c r="L43" s="215">
        <v>0</v>
      </c>
      <c r="M43" s="217">
        <v>0</v>
      </c>
      <c r="N43" s="217">
        <v>3202.8524883445352</v>
      </c>
      <c r="O43" s="217">
        <v>0</v>
      </c>
      <c r="P43" s="217">
        <v>0</v>
      </c>
      <c r="Q43" s="217">
        <v>0</v>
      </c>
      <c r="R43" s="205">
        <v>0</v>
      </c>
      <c r="S43" s="205">
        <v>3202.8524883445352</v>
      </c>
      <c r="T43" s="205">
        <v>0</v>
      </c>
      <c r="U43" s="205">
        <v>0</v>
      </c>
      <c r="V43" s="205">
        <v>0</v>
      </c>
      <c r="W43" s="202"/>
    </row>
    <row r="44" spans="1:44" s="9" customFormat="1" x14ac:dyDescent="0.2">
      <c r="A44" s="9" t="s">
        <v>15141</v>
      </c>
      <c r="B44" s="9" t="str">
        <f>VLOOKUP(D44,fips_xref!$A$5:$D$28,2,FALSE)</f>
        <v>Sweetwater</v>
      </c>
      <c r="C44" s="172" t="str">
        <f t="shared" si="4"/>
        <v>56</v>
      </c>
      <c r="D44" s="173">
        <f>fips_xref!A$11</f>
        <v>56037</v>
      </c>
      <c r="E44" s="172"/>
      <c r="F44" s="9" t="str">
        <f>SCC_xref!A$10</f>
        <v>2310000700</v>
      </c>
      <c r="G44" s="9" t="str">
        <f>VLOOKUP(F44,SCC_xref!$A$6:$B$39,2,FALSE)</f>
        <v>Unpermitted Fugitives</v>
      </c>
      <c r="H44" s="215">
        <v>0</v>
      </c>
      <c r="I44" s="215">
        <v>12519.018318264218</v>
      </c>
      <c r="J44" s="215">
        <v>0</v>
      </c>
      <c r="K44" s="215">
        <v>0</v>
      </c>
      <c r="L44" s="215">
        <v>0</v>
      </c>
      <c r="M44" s="217">
        <v>0</v>
      </c>
      <c r="N44" s="217">
        <v>0</v>
      </c>
      <c r="O44" s="217">
        <v>0</v>
      </c>
      <c r="P44" s="217">
        <v>0</v>
      </c>
      <c r="Q44" s="217">
        <v>0</v>
      </c>
      <c r="R44" s="205">
        <v>0</v>
      </c>
      <c r="S44" s="205">
        <v>12519.018318264218</v>
      </c>
      <c r="T44" s="205">
        <v>0</v>
      </c>
      <c r="U44" s="205">
        <v>0</v>
      </c>
      <c r="V44" s="205">
        <v>0</v>
      </c>
      <c r="W44" s="202"/>
    </row>
    <row r="45" spans="1:44" s="9" customFormat="1" x14ac:dyDescent="0.2">
      <c r="A45" s="9" t="s">
        <v>15141</v>
      </c>
      <c r="B45" s="9" t="str">
        <f>VLOOKUP(D45,fips_xref!$A$5:$D$28,2,FALSE)</f>
        <v>Uinta</v>
      </c>
      <c r="C45" s="172" t="str">
        <f t="shared" si="4"/>
        <v>56</v>
      </c>
      <c r="D45" s="173">
        <f>fips_xref!A$12</f>
        <v>56041</v>
      </c>
      <c r="E45" s="172"/>
      <c r="F45" s="9" t="str">
        <f>SCC_xref!A$10</f>
        <v>2310000700</v>
      </c>
      <c r="G45" s="9" t="str">
        <f>VLOOKUP(F45,SCC_xref!$A$6:$B$39,2,FALSE)</f>
        <v>Unpermitted Fugitives</v>
      </c>
      <c r="H45" s="215">
        <v>0</v>
      </c>
      <c r="I45" s="215">
        <v>1682.3179890634506</v>
      </c>
      <c r="J45" s="215">
        <v>0</v>
      </c>
      <c r="K45" s="215">
        <v>0</v>
      </c>
      <c r="L45" s="215">
        <v>0</v>
      </c>
      <c r="M45" s="217">
        <v>0</v>
      </c>
      <c r="N45" s="217">
        <v>0</v>
      </c>
      <c r="O45" s="217">
        <v>0</v>
      </c>
      <c r="P45" s="217">
        <v>0</v>
      </c>
      <c r="Q45" s="217">
        <v>0</v>
      </c>
      <c r="R45" s="205">
        <v>0</v>
      </c>
      <c r="S45" s="205">
        <v>1682.3179890634506</v>
      </c>
      <c r="T45" s="205">
        <v>0</v>
      </c>
      <c r="U45" s="205">
        <v>0</v>
      </c>
      <c r="V45" s="205">
        <v>0</v>
      </c>
      <c r="W45" s="202"/>
    </row>
    <row r="46" spans="1:44" s="148" customFormat="1" x14ac:dyDescent="0.2">
      <c r="A46" s="148" t="s">
        <v>15685</v>
      </c>
      <c r="B46" s="9" t="str">
        <f>VLOOKUP(D46,fips_xref!$A$5:$D$28,2,FALSE)</f>
        <v>Carbon</v>
      </c>
      <c r="C46" s="172" t="str">
        <f t="shared" ref="C46:C53" si="5">LEFT(D46,2)</f>
        <v>56</v>
      </c>
      <c r="D46" s="173">
        <f>fips_xref!A$5</f>
        <v>56007</v>
      </c>
      <c r="E46" s="174"/>
      <c r="F46" s="148" t="str">
        <f>SCC_xref!$A$6</f>
        <v>2310000100</v>
      </c>
      <c r="G46" s="148" t="str">
        <f>VLOOKUP(F46,SCC_xref!$A$6:$B$39,2,FALSE)</f>
        <v>Heaters</v>
      </c>
      <c r="H46" s="215">
        <v>559.09427658354366</v>
      </c>
      <c r="I46" s="215">
        <v>30.750185212094898</v>
      </c>
      <c r="J46" s="215">
        <v>469.63919233017657</v>
      </c>
      <c r="K46" s="215">
        <v>3.3545656595012612</v>
      </c>
      <c r="L46" s="215">
        <v>42.491165020349314</v>
      </c>
      <c r="M46" s="217">
        <v>0</v>
      </c>
      <c r="N46" s="217">
        <v>0</v>
      </c>
      <c r="O46" s="217">
        <v>0</v>
      </c>
      <c r="P46" s="217">
        <v>0</v>
      </c>
      <c r="Q46" s="217">
        <v>0</v>
      </c>
      <c r="R46" s="205">
        <v>559.09427658354366</v>
      </c>
      <c r="S46" s="205">
        <v>30.750185212094898</v>
      </c>
      <c r="T46" s="205">
        <v>469.63919233017657</v>
      </c>
      <c r="U46" s="205">
        <v>3.3545656595012612</v>
      </c>
      <c r="V46" s="205">
        <v>42.491165020349314</v>
      </c>
      <c r="W46" s="203"/>
      <c r="Y46" s="9"/>
      <c r="Z46" s="9"/>
      <c r="AA46" s="9"/>
      <c r="AB46" s="9"/>
      <c r="AC46" s="9"/>
      <c r="AD46" s="9"/>
      <c r="AE46" s="9"/>
      <c r="AF46" s="9"/>
      <c r="AG46" s="9"/>
      <c r="AH46" s="9"/>
      <c r="AI46" s="9"/>
      <c r="AJ46" s="9"/>
      <c r="AK46" s="9"/>
      <c r="AL46" s="9"/>
      <c r="AM46" s="9"/>
      <c r="AN46" s="9"/>
      <c r="AO46" s="9"/>
      <c r="AP46" s="9"/>
      <c r="AQ46" s="9"/>
      <c r="AR46" s="9"/>
    </row>
    <row r="47" spans="1:44" s="148" customFormat="1" x14ac:dyDescent="0.2">
      <c r="A47" s="148" t="s">
        <v>15685</v>
      </c>
      <c r="B47" s="9" t="str">
        <f>VLOOKUP(D47,fips_xref!$A$5:$D$28,2,FALSE)</f>
        <v>Daggett</v>
      </c>
      <c r="C47" s="172" t="str">
        <f t="shared" si="5"/>
        <v>49</v>
      </c>
      <c r="D47" s="173">
        <f>fips_xref!A$6</f>
        <v>49009</v>
      </c>
      <c r="E47" s="174"/>
      <c r="F47" s="148" t="str">
        <f>SCC_xref!$A$6</f>
        <v>2310000100</v>
      </c>
      <c r="G47" s="148" t="str">
        <f>VLOOKUP(F47,SCC_xref!$A$6:$B$39,2,FALSE)</f>
        <v>Heaters</v>
      </c>
      <c r="H47" s="215">
        <v>4.7255723324546732</v>
      </c>
      <c r="I47" s="215">
        <v>0.25990647828500701</v>
      </c>
      <c r="J47" s="215">
        <v>3.9694807592619252</v>
      </c>
      <c r="K47" s="215">
        <v>2.8353433994728037E-2</v>
      </c>
      <c r="L47" s="215">
        <v>0.3591434972665552</v>
      </c>
      <c r="M47" s="217">
        <v>0</v>
      </c>
      <c r="N47" s="217">
        <v>0</v>
      </c>
      <c r="O47" s="217">
        <v>0</v>
      </c>
      <c r="P47" s="217">
        <v>0</v>
      </c>
      <c r="Q47" s="217">
        <v>0</v>
      </c>
      <c r="R47" s="205">
        <v>4.7255723324546732</v>
      </c>
      <c r="S47" s="205">
        <v>0.25990647828500701</v>
      </c>
      <c r="T47" s="205">
        <v>3.9694807592619252</v>
      </c>
      <c r="U47" s="205">
        <v>2.8353433994728037E-2</v>
      </c>
      <c r="V47" s="205">
        <v>0.3591434972665552</v>
      </c>
      <c r="W47" s="203"/>
      <c r="Z47" s="9"/>
      <c r="AA47" s="9"/>
      <c r="AB47" s="9"/>
      <c r="AC47" s="9"/>
      <c r="AD47" s="9"/>
      <c r="AE47" s="9"/>
      <c r="AF47" s="9"/>
      <c r="AG47" s="9"/>
      <c r="AH47" s="9"/>
      <c r="AI47" s="9"/>
      <c r="AJ47" s="9"/>
      <c r="AK47" s="9"/>
      <c r="AL47" s="9"/>
      <c r="AM47" s="9"/>
      <c r="AN47" s="9"/>
      <c r="AO47" s="9"/>
      <c r="AP47" s="9"/>
      <c r="AQ47" s="9"/>
      <c r="AR47" s="9"/>
    </row>
    <row r="48" spans="1:44" s="148" customFormat="1" x14ac:dyDescent="0.2">
      <c r="A48" s="148" t="s">
        <v>15685</v>
      </c>
      <c r="B48" s="9" t="str">
        <f>VLOOKUP(D48,fips_xref!$A$5:$D$28,2,FALSE)</f>
        <v>Summit</v>
      </c>
      <c r="C48" s="172" t="str">
        <f t="shared" si="5"/>
        <v>49</v>
      </c>
      <c r="D48" s="173">
        <f>fips_xref!A$7</f>
        <v>49043</v>
      </c>
      <c r="E48" s="174"/>
      <c r="F48" s="148" t="str">
        <f>SCC_xref!$A$6</f>
        <v>2310000100</v>
      </c>
      <c r="G48" s="148" t="str">
        <f>VLOOKUP(F48,SCC_xref!$A$6:$B$39,2,FALSE)</f>
        <v>Heaters</v>
      </c>
      <c r="H48" s="215">
        <v>13.29067218502877</v>
      </c>
      <c r="I48" s="215">
        <v>0.73098697017658243</v>
      </c>
      <c r="J48" s="215">
        <v>11.164164635424166</v>
      </c>
      <c r="K48" s="215">
        <v>7.9744033110172613E-2</v>
      </c>
      <c r="L48" s="215">
        <v>1.0100910860621866</v>
      </c>
      <c r="M48" s="217">
        <v>0</v>
      </c>
      <c r="N48" s="217">
        <v>0</v>
      </c>
      <c r="O48" s="217">
        <v>0</v>
      </c>
      <c r="P48" s="217">
        <v>0</v>
      </c>
      <c r="Q48" s="217">
        <v>0</v>
      </c>
      <c r="R48" s="205">
        <v>13.29067218502877</v>
      </c>
      <c r="S48" s="205">
        <v>0.73098697017658243</v>
      </c>
      <c r="T48" s="205">
        <v>11.164164635424166</v>
      </c>
      <c r="U48" s="205">
        <v>7.9744033110172613E-2</v>
      </c>
      <c r="V48" s="205">
        <v>1.0100910860621866</v>
      </c>
      <c r="W48" s="203"/>
      <c r="AQ48" s="9"/>
    </row>
    <row r="49" spans="1:43" s="148" customFormat="1" x14ac:dyDescent="0.2">
      <c r="A49" s="148" t="s">
        <v>15685</v>
      </c>
      <c r="B49" s="9" t="str">
        <f>VLOOKUP(D49,fips_xref!$A$5:$D$28,2,FALSE)</f>
        <v>Albany</v>
      </c>
      <c r="C49" s="172" t="str">
        <f t="shared" si="5"/>
        <v>56</v>
      </c>
      <c r="D49" s="173">
        <f>fips_xref!A$8</f>
        <v>56001</v>
      </c>
      <c r="E49" s="174"/>
      <c r="F49" s="148" t="str">
        <f>SCC_xref!$A$6</f>
        <v>2310000100</v>
      </c>
      <c r="G49" s="148" t="str">
        <f>VLOOKUP(F49,SCC_xref!$A$6:$B$39,2,FALSE)</f>
        <v>Heaters</v>
      </c>
      <c r="H49" s="215">
        <v>11.813930831136684</v>
      </c>
      <c r="I49" s="215">
        <v>0.64976619571251759</v>
      </c>
      <c r="J49" s="215">
        <v>9.923701898154814</v>
      </c>
      <c r="K49" s="215">
        <v>7.0883584986820097E-2</v>
      </c>
      <c r="L49" s="215">
        <v>0.89785874316638792</v>
      </c>
      <c r="M49" s="217">
        <v>0</v>
      </c>
      <c r="N49" s="217">
        <v>0</v>
      </c>
      <c r="O49" s="217">
        <v>0</v>
      </c>
      <c r="P49" s="217">
        <v>0</v>
      </c>
      <c r="Q49" s="217">
        <v>0</v>
      </c>
      <c r="R49" s="205">
        <v>11.813930831136684</v>
      </c>
      <c r="S49" s="205">
        <v>0.64976619571251759</v>
      </c>
      <c r="T49" s="205">
        <v>9.923701898154814</v>
      </c>
      <c r="U49" s="205">
        <v>7.0883584986820097E-2</v>
      </c>
      <c r="V49" s="205">
        <v>0.89785874316638792</v>
      </c>
      <c r="W49" s="203"/>
      <c r="AQ49" s="9"/>
    </row>
    <row r="50" spans="1:43" s="148" customFormat="1" x14ac:dyDescent="0.2">
      <c r="A50" s="148" t="s">
        <v>15685</v>
      </c>
      <c r="B50" s="9" t="str">
        <f>VLOOKUP(D50,fips_xref!$A$5:$D$28,2,FALSE)</f>
        <v>Lincoln</v>
      </c>
      <c r="C50" s="172" t="str">
        <f t="shared" si="5"/>
        <v>56</v>
      </c>
      <c r="D50" s="173">
        <f>fips_xref!A$9</f>
        <v>56023</v>
      </c>
      <c r="E50" s="174"/>
      <c r="F50" s="148" t="str">
        <f>SCC_xref!$A$6</f>
        <v>2310000100</v>
      </c>
      <c r="G50" s="148" t="str">
        <f>VLOOKUP(F50,SCC_xref!$A$6:$B$39,2,FALSE)</f>
        <v>Heaters</v>
      </c>
      <c r="H50" s="215">
        <v>427.07359954559115</v>
      </c>
      <c r="I50" s="215">
        <v>23.489047975007512</v>
      </c>
      <c r="J50" s="215">
        <v>358.74182361829651</v>
      </c>
      <c r="K50" s="215">
        <v>2.5624415972735464</v>
      </c>
      <c r="L50" s="215">
        <v>32.457593565464926</v>
      </c>
      <c r="M50" s="217">
        <v>0</v>
      </c>
      <c r="N50" s="217">
        <v>0</v>
      </c>
      <c r="O50" s="217">
        <v>0</v>
      </c>
      <c r="P50" s="217">
        <v>0</v>
      </c>
      <c r="Q50" s="217">
        <v>0</v>
      </c>
      <c r="R50" s="205">
        <v>427.07359954559115</v>
      </c>
      <c r="S50" s="205">
        <v>23.489047975007512</v>
      </c>
      <c r="T50" s="205">
        <v>358.74182361829651</v>
      </c>
      <c r="U50" s="205">
        <v>2.5624415972735464</v>
      </c>
      <c r="V50" s="205">
        <v>32.457593565464926</v>
      </c>
      <c r="W50" s="203"/>
    </row>
    <row r="51" spans="1:43" s="148" customFormat="1" x14ac:dyDescent="0.2">
      <c r="A51" s="148" t="s">
        <v>15685</v>
      </c>
      <c r="B51" s="9" t="str">
        <f>VLOOKUP(D51,fips_xref!$A$5:$D$28,2,FALSE)</f>
        <v>Sublette</v>
      </c>
      <c r="C51" s="172" t="str">
        <f t="shared" si="5"/>
        <v>56</v>
      </c>
      <c r="D51" s="173">
        <f>fips_xref!A$10</f>
        <v>56035</v>
      </c>
      <c r="E51" s="174"/>
      <c r="F51" s="148" t="str">
        <f>SCC_xref!$A$6</f>
        <v>2310000100</v>
      </c>
      <c r="G51" s="148" t="str">
        <f>VLOOKUP(F51,SCC_xref!$A$6:$B$39,2,FALSE)</f>
        <v>Heaters</v>
      </c>
      <c r="H51" s="215">
        <v>0</v>
      </c>
      <c r="I51" s="215">
        <v>0</v>
      </c>
      <c r="J51" s="215">
        <v>0</v>
      </c>
      <c r="K51" s="215">
        <v>0</v>
      </c>
      <c r="L51" s="215">
        <v>0</v>
      </c>
      <c r="M51" s="217">
        <v>953.26754600196068</v>
      </c>
      <c r="N51" s="217">
        <v>52.429715030107879</v>
      </c>
      <c r="O51" s="217">
        <v>800.74473864164838</v>
      </c>
      <c r="P51" s="217">
        <v>5.7196052760117704</v>
      </c>
      <c r="Q51" s="217">
        <v>72.448333496148933</v>
      </c>
      <c r="R51" s="205">
        <v>953.26754600196068</v>
      </c>
      <c r="S51" s="205">
        <v>52.429715030107879</v>
      </c>
      <c r="T51" s="205">
        <v>800.74473864164838</v>
      </c>
      <c r="U51" s="205">
        <v>5.7196052760117704</v>
      </c>
      <c r="V51" s="205">
        <v>72.448333496148933</v>
      </c>
      <c r="W51" s="203"/>
    </row>
    <row r="52" spans="1:43" s="148" customFormat="1" x14ac:dyDescent="0.2">
      <c r="A52" s="148" t="s">
        <v>15685</v>
      </c>
      <c r="B52" s="9" t="str">
        <f>VLOOKUP(D52,fips_xref!$A$5:$D$28,2,FALSE)</f>
        <v>Sweetwater</v>
      </c>
      <c r="C52" s="172" t="str">
        <f t="shared" si="5"/>
        <v>56</v>
      </c>
      <c r="D52" s="173">
        <f>fips_xref!A$11</f>
        <v>56037</v>
      </c>
      <c r="E52" s="174"/>
      <c r="F52" s="148" t="str">
        <f>SCC_xref!$A$6</f>
        <v>2310000100</v>
      </c>
      <c r="G52" s="148" t="str">
        <f>VLOOKUP(F52,SCC_xref!$A$6:$B$39,2,FALSE)</f>
        <v>Heaters</v>
      </c>
      <c r="H52" s="215">
        <v>977.01207973500391</v>
      </c>
      <c r="I52" s="215">
        <v>53.735664385425217</v>
      </c>
      <c r="J52" s="215">
        <v>820.69014697740317</v>
      </c>
      <c r="K52" s="215">
        <v>5.8620724784100222</v>
      </c>
      <c r="L52" s="215">
        <v>74.252918059860292</v>
      </c>
      <c r="M52" s="217">
        <v>0</v>
      </c>
      <c r="N52" s="217">
        <v>0</v>
      </c>
      <c r="O52" s="217">
        <v>0</v>
      </c>
      <c r="P52" s="217">
        <v>0</v>
      </c>
      <c r="Q52" s="217">
        <v>0</v>
      </c>
      <c r="R52" s="205">
        <v>977.01207973500391</v>
      </c>
      <c r="S52" s="205">
        <v>53.735664385425217</v>
      </c>
      <c r="T52" s="205">
        <v>820.69014697740317</v>
      </c>
      <c r="U52" s="205">
        <v>5.8620724784100222</v>
      </c>
      <c r="V52" s="205">
        <v>74.252918059860292</v>
      </c>
      <c r="W52" s="203"/>
    </row>
    <row r="53" spans="1:43" s="148" customFormat="1" x14ac:dyDescent="0.2">
      <c r="A53" s="148" t="s">
        <v>15685</v>
      </c>
      <c r="B53" s="9" t="str">
        <f>VLOOKUP(D53,fips_xref!$A$5:$D$28,2,FALSE)</f>
        <v>Uinta</v>
      </c>
      <c r="C53" s="172" t="str">
        <f t="shared" si="5"/>
        <v>56</v>
      </c>
      <c r="D53" s="173">
        <f>fips_xref!A$12</f>
        <v>56041</v>
      </c>
      <c r="E53" s="174"/>
      <c r="F53" s="148" t="str">
        <f>SCC_xref!$A$6</f>
        <v>2310000100</v>
      </c>
      <c r="G53" s="148" t="str">
        <f>VLOOKUP(F53,SCC_xref!$A$6:$B$39,2,FALSE)</f>
        <v>Heaters</v>
      </c>
      <c r="H53" s="215">
        <v>130.83928395483878</v>
      </c>
      <c r="I53" s="215">
        <v>7.1961606175161332</v>
      </c>
      <c r="J53" s="215">
        <v>109.90499852206457</v>
      </c>
      <c r="K53" s="215">
        <v>0.78503570372903253</v>
      </c>
      <c r="L53" s="215">
        <v>9.9437855805677486</v>
      </c>
      <c r="M53" s="217">
        <v>0</v>
      </c>
      <c r="N53" s="217">
        <v>0</v>
      </c>
      <c r="O53" s="217">
        <v>0</v>
      </c>
      <c r="P53" s="217">
        <v>0</v>
      </c>
      <c r="Q53" s="217">
        <v>0</v>
      </c>
      <c r="R53" s="205">
        <v>130.83928395483878</v>
      </c>
      <c r="S53" s="205">
        <v>7.1961606175161332</v>
      </c>
      <c r="T53" s="205">
        <v>109.90499852206457</v>
      </c>
      <c r="U53" s="205">
        <v>0.78503570372903253</v>
      </c>
      <c r="V53" s="205">
        <v>9.9437855805677486</v>
      </c>
      <c r="W53" s="203"/>
    </row>
    <row r="54" spans="1:43" s="148" customFormat="1" x14ac:dyDescent="0.2">
      <c r="A54" s="148" t="s">
        <v>15142</v>
      </c>
      <c r="B54" s="9" t="str">
        <f>VLOOKUP(D54,fips_xref!$A$5:$D$28,2,FALSE)</f>
        <v>Carbon</v>
      </c>
      <c r="C54" s="172" t="str">
        <f t="shared" ref="C54:C61" si="6">LEFT(D54,2)</f>
        <v>56</v>
      </c>
      <c r="D54" s="173">
        <f>fips_xref!A$5</f>
        <v>56007</v>
      </c>
      <c r="E54" s="174"/>
      <c r="F54" s="148" t="str">
        <f>SCC_xref!A$9</f>
        <v>2310000300</v>
      </c>
      <c r="G54" s="148" t="str">
        <f>VLOOKUP(F54,SCC_xref!$A$6:$B$39,2,FALSE)</f>
        <v>Pneumatic devices</v>
      </c>
      <c r="H54" s="215">
        <v>0</v>
      </c>
      <c r="I54" s="215">
        <v>2327.170010454764</v>
      </c>
      <c r="J54" s="215">
        <v>0</v>
      </c>
      <c r="K54" s="215">
        <v>0</v>
      </c>
      <c r="L54" s="215">
        <v>0</v>
      </c>
      <c r="M54" s="217">
        <v>0</v>
      </c>
      <c r="N54" s="217">
        <v>0</v>
      </c>
      <c r="O54" s="217">
        <v>0</v>
      </c>
      <c r="P54" s="217">
        <v>0</v>
      </c>
      <c r="Q54" s="217">
        <v>0</v>
      </c>
      <c r="R54" s="205">
        <v>0</v>
      </c>
      <c r="S54" s="205">
        <v>2327.170010454764</v>
      </c>
      <c r="T54" s="205">
        <v>0</v>
      </c>
      <c r="U54" s="205">
        <v>0</v>
      </c>
      <c r="V54" s="205">
        <v>0</v>
      </c>
      <c r="W54" s="203"/>
    </row>
    <row r="55" spans="1:43" s="148" customFormat="1" x14ac:dyDescent="0.2">
      <c r="A55" s="148" t="s">
        <v>15142</v>
      </c>
      <c r="B55" s="9" t="str">
        <f>VLOOKUP(D55,fips_xref!$A$5:$D$28,2,FALSE)</f>
        <v>Daggett</v>
      </c>
      <c r="C55" s="172" t="str">
        <f t="shared" si="6"/>
        <v>49</v>
      </c>
      <c r="D55" s="173">
        <f>fips_xref!A$6</f>
        <v>49009</v>
      </c>
      <c r="E55" s="174"/>
      <c r="F55" s="148" t="str">
        <f>SCC_xref!A$9</f>
        <v>2310000300</v>
      </c>
      <c r="G55" s="148" t="str">
        <f>VLOOKUP(F55,SCC_xref!$A$6:$B$39,2,FALSE)</f>
        <v>Pneumatic devices</v>
      </c>
      <c r="H55" s="215">
        <v>0</v>
      </c>
      <c r="I55" s="215">
        <v>21.127498900703202</v>
      </c>
      <c r="J55" s="215">
        <v>0</v>
      </c>
      <c r="K55" s="215">
        <v>0</v>
      </c>
      <c r="L55" s="215">
        <v>0</v>
      </c>
      <c r="M55" s="217">
        <v>0</v>
      </c>
      <c r="N55" s="217">
        <v>0</v>
      </c>
      <c r="O55" s="217">
        <v>0</v>
      </c>
      <c r="P55" s="217">
        <v>0</v>
      </c>
      <c r="Q55" s="217">
        <v>0</v>
      </c>
      <c r="R55" s="205">
        <v>0</v>
      </c>
      <c r="S55" s="205">
        <v>21.127498900703202</v>
      </c>
      <c r="T55" s="205">
        <v>0</v>
      </c>
      <c r="U55" s="205">
        <v>0</v>
      </c>
      <c r="V55" s="205">
        <v>0</v>
      </c>
      <c r="W55" s="203"/>
    </row>
    <row r="56" spans="1:43" s="148" customFormat="1" x14ac:dyDescent="0.2">
      <c r="A56" s="148" t="s">
        <v>15142</v>
      </c>
      <c r="B56" s="9" t="str">
        <f>VLOOKUP(D56,fips_xref!$A$5:$D$28,2,FALSE)</f>
        <v>Summit</v>
      </c>
      <c r="C56" s="172" t="str">
        <f t="shared" si="6"/>
        <v>49</v>
      </c>
      <c r="D56" s="173">
        <f>fips_xref!A$7</f>
        <v>49043</v>
      </c>
      <c r="E56" s="174"/>
      <c r="F56" s="148" t="str">
        <f>SCC_xref!A$9</f>
        <v>2310000300</v>
      </c>
      <c r="G56" s="148" t="str">
        <f>VLOOKUP(F56,SCC_xref!$A$6:$B$39,2,FALSE)</f>
        <v>Pneumatic devices</v>
      </c>
      <c r="H56" s="215">
        <v>0</v>
      </c>
      <c r="I56" s="215">
        <v>59.421090658227754</v>
      </c>
      <c r="J56" s="215">
        <v>0</v>
      </c>
      <c r="K56" s="215">
        <v>0</v>
      </c>
      <c r="L56" s="215">
        <v>0</v>
      </c>
      <c r="M56" s="217">
        <v>0</v>
      </c>
      <c r="N56" s="217">
        <v>0</v>
      </c>
      <c r="O56" s="217">
        <v>0</v>
      </c>
      <c r="P56" s="217">
        <v>0</v>
      </c>
      <c r="Q56" s="217">
        <v>0</v>
      </c>
      <c r="R56" s="205">
        <v>0</v>
      </c>
      <c r="S56" s="205">
        <v>59.421090658227754</v>
      </c>
      <c r="T56" s="205">
        <v>0</v>
      </c>
      <c r="U56" s="205">
        <v>0</v>
      </c>
      <c r="V56" s="205">
        <v>0</v>
      </c>
      <c r="W56" s="203"/>
    </row>
    <row r="57" spans="1:43" s="148" customFormat="1" x14ac:dyDescent="0.2">
      <c r="A57" s="148" t="s">
        <v>15142</v>
      </c>
      <c r="B57" s="9" t="str">
        <f>VLOOKUP(D57,fips_xref!$A$5:$D$28,2,FALSE)</f>
        <v>Albany</v>
      </c>
      <c r="C57" s="172" t="str">
        <f t="shared" si="6"/>
        <v>56</v>
      </c>
      <c r="D57" s="173">
        <f>fips_xref!A$8</f>
        <v>56001</v>
      </c>
      <c r="E57" s="174"/>
      <c r="F57" s="148" t="str">
        <f>SCC_xref!A$9</f>
        <v>2310000300</v>
      </c>
      <c r="G57" s="148" t="str">
        <f>VLOOKUP(F57,SCC_xref!$A$6:$B$39,2,FALSE)</f>
        <v>Pneumatic devices</v>
      </c>
      <c r="H57" s="215">
        <v>0</v>
      </c>
      <c r="I57" s="215">
        <v>52.818747251758012</v>
      </c>
      <c r="J57" s="215">
        <v>0</v>
      </c>
      <c r="K57" s="215">
        <v>0</v>
      </c>
      <c r="L57" s="215">
        <v>0</v>
      </c>
      <c r="M57" s="217">
        <v>0</v>
      </c>
      <c r="N57" s="217">
        <v>0</v>
      </c>
      <c r="O57" s="217">
        <v>0</v>
      </c>
      <c r="P57" s="217">
        <v>0</v>
      </c>
      <c r="Q57" s="217">
        <v>0</v>
      </c>
      <c r="R57" s="205">
        <v>0</v>
      </c>
      <c r="S57" s="205">
        <v>52.818747251758012</v>
      </c>
      <c r="T57" s="205">
        <v>0</v>
      </c>
      <c r="U57" s="205">
        <v>0</v>
      </c>
      <c r="V57" s="205">
        <v>0</v>
      </c>
      <c r="W57" s="203"/>
    </row>
    <row r="58" spans="1:43" s="148" customFormat="1" x14ac:dyDescent="0.2">
      <c r="A58" s="148" t="s">
        <v>15142</v>
      </c>
      <c r="B58" s="9" t="str">
        <f>VLOOKUP(D58,fips_xref!$A$5:$D$28,2,FALSE)</f>
        <v>Lincoln</v>
      </c>
      <c r="C58" s="172" t="str">
        <f t="shared" si="6"/>
        <v>56</v>
      </c>
      <c r="D58" s="173">
        <f>fips_xref!A$9</f>
        <v>56023</v>
      </c>
      <c r="E58" s="174"/>
      <c r="F58" s="148" t="str">
        <f>SCC_xref!A$9</f>
        <v>2310000300</v>
      </c>
      <c r="G58" s="148" t="str">
        <f>VLOOKUP(F58,SCC_xref!$A$6:$B$39,2,FALSE)</f>
        <v>Pneumatic devices</v>
      </c>
      <c r="H58" s="215">
        <v>0</v>
      </c>
      <c r="I58" s="215">
        <v>1909.3977131510519</v>
      </c>
      <c r="J58" s="215">
        <v>0</v>
      </c>
      <c r="K58" s="215">
        <v>0</v>
      </c>
      <c r="L58" s="215">
        <v>0</v>
      </c>
      <c r="M58" s="217">
        <v>0</v>
      </c>
      <c r="N58" s="217">
        <v>0</v>
      </c>
      <c r="O58" s="217">
        <v>0</v>
      </c>
      <c r="P58" s="217">
        <v>0</v>
      </c>
      <c r="Q58" s="217">
        <v>0</v>
      </c>
      <c r="R58" s="205">
        <v>0</v>
      </c>
      <c r="S58" s="205">
        <v>1909.3977131510519</v>
      </c>
      <c r="T58" s="205">
        <v>0</v>
      </c>
      <c r="U58" s="205">
        <v>0</v>
      </c>
      <c r="V58" s="205">
        <v>0</v>
      </c>
      <c r="W58" s="203"/>
    </row>
    <row r="59" spans="1:43" s="148" customFormat="1" x14ac:dyDescent="0.2">
      <c r="A59" s="148" t="s">
        <v>15142</v>
      </c>
      <c r="B59" s="9" t="str">
        <f>VLOOKUP(D59,fips_xref!$A$5:$D$28,2,FALSE)</f>
        <v>Sublette</v>
      </c>
      <c r="C59" s="172" t="str">
        <f t="shared" si="6"/>
        <v>56</v>
      </c>
      <c r="D59" s="173">
        <f>fips_xref!A$10</f>
        <v>56035</v>
      </c>
      <c r="E59" s="174"/>
      <c r="F59" s="148" t="str">
        <f>SCC_xref!A$9</f>
        <v>2310000300</v>
      </c>
      <c r="G59" s="148" t="str">
        <f>VLOOKUP(F59,SCC_xref!$A$6:$B$39,2,FALSE)</f>
        <v>Pneumatic devices</v>
      </c>
      <c r="H59" s="215">
        <v>0</v>
      </c>
      <c r="I59" s="215">
        <v>0</v>
      </c>
      <c r="J59" s="215">
        <v>0</v>
      </c>
      <c r="K59" s="215">
        <v>0</v>
      </c>
      <c r="L59" s="215">
        <v>0</v>
      </c>
      <c r="M59" s="217">
        <v>0</v>
      </c>
      <c r="N59" s="217">
        <v>0</v>
      </c>
      <c r="O59" s="217">
        <v>0</v>
      </c>
      <c r="P59" s="217">
        <v>0</v>
      </c>
      <c r="Q59" s="217">
        <v>0</v>
      </c>
      <c r="R59" s="205">
        <v>0</v>
      </c>
      <c r="S59" s="205">
        <v>0</v>
      </c>
      <c r="T59" s="205">
        <v>0</v>
      </c>
      <c r="U59" s="205">
        <v>0</v>
      </c>
      <c r="V59" s="205">
        <v>0</v>
      </c>
      <c r="W59" s="203"/>
    </row>
    <row r="60" spans="1:43" s="148" customFormat="1" x14ac:dyDescent="0.2">
      <c r="A60" s="148" t="s">
        <v>15142</v>
      </c>
      <c r="B60" s="9" t="str">
        <f>VLOOKUP(D60,fips_xref!$A$5:$D$28,2,FALSE)</f>
        <v>Sweetwater</v>
      </c>
      <c r="C60" s="172" t="str">
        <f t="shared" si="6"/>
        <v>56</v>
      </c>
      <c r="D60" s="173">
        <f>fips_xref!A$11</f>
        <v>56037</v>
      </c>
      <c r="E60" s="174"/>
      <c r="F60" s="148" t="str">
        <f>SCC_xref!A$9</f>
        <v>2310000300</v>
      </c>
      <c r="G60" s="148" t="str">
        <f>VLOOKUP(F60,SCC_xref!$A$6:$B$39,2,FALSE)</f>
        <v>Pneumatic devices</v>
      </c>
      <c r="H60" s="215">
        <v>0</v>
      </c>
      <c r="I60" s="215">
        <v>4355.0439429298813</v>
      </c>
      <c r="J60" s="215">
        <v>0</v>
      </c>
      <c r="K60" s="215">
        <v>0</v>
      </c>
      <c r="L60" s="215">
        <v>0</v>
      </c>
      <c r="M60" s="217">
        <v>0</v>
      </c>
      <c r="N60" s="217">
        <v>0</v>
      </c>
      <c r="O60" s="217">
        <v>0</v>
      </c>
      <c r="P60" s="217">
        <v>0</v>
      </c>
      <c r="Q60" s="217">
        <v>0</v>
      </c>
      <c r="R60" s="205">
        <v>0</v>
      </c>
      <c r="S60" s="205">
        <v>4355.0439429298813</v>
      </c>
      <c r="T60" s="205">
        <v>0</v>
      </c>
      <c r="U60" s="205">
        <v>0</v>
      </c>
      <c r="V60" s="205">
        <v>0</v>
      </c>
      <c r="W60" s="203"/>
    </row>
    <row r="61" spans="1:43" s="148" customFormat="1" x14ac:dyDescent="0.2">
      <c r="A61" s="148" t="s">
        <v>15142</v>
      </c>
      <c r="B61" s="9" t="str">
        <f>VLOOKUP(D61,fips_xref!$A$5:$D$28,2,FALSE)</f>
        <v>Uinta</v>
      </c>
      <c r="C61" s="172" t="str">
        <f t="shared" si="6"/>
        <v>56</v>
      </c>
      <c r="D61" s="173">
        <f>fips_xref!A$12</f>
        <v>56041</v>
      </c>
      <c r="E61" s="174"/>
      <c r="F61" s="148" t="str">
        <f>SCC_xref!A$9</f>
        <v>2310000300</v>
      </c>
      <c r="G61" s="148" t="str">
        <f>VLOOKUP(F61,SCC_xref!$A$6:$B$39,2,FALSE)</f>
        <v>Pneumatic devices</v>
      </c>
      <c r="H61" s="215">
        <v>0</v>
      </c>
      <c r="I61" s="215">
        <v>584.31430307369453</v>
      </c>
      <c r="J61" s="215">
        <v>0</v>
      </c>
      <c r="K61" s="215">
        <v>0</v>
      </c>
      <c r="L61" s="215">
        <v>0</v>
      </c>
      <c r="M61" s="217">
        <v>0</v>
      </c>
      <c r="N61" s="217">
        <v>0</v>
      </c>
      <c r="O61" s="217">
        <v>0</v>
      </c>
      <c r="P61" s="217">
        <v>0</v>
      </c>
      <c r="Q61" s="217">
        <v>0</v>
      </c>
      <c r="R61" s="205">
        <v>0</v>
      </c>
      <c r="S61" s="205">
        <v>584.31430307369453</v>
      </c>
      <c r="T61" s="205">
        <v>0</v>
      </c>
      <c r="U61" s="205">
        <v>0</v>
      </c>
      <c r="V61" s="205">
        <v>0</v>
      </c>
      <c r="W61" s="203"/>
    </row>
    <row r="62" spans="1:43" s="148" customFormat="1" x14ac:dyDescent="0.2">
      <c r="A62" s="148" t="s">
        <v>15143</v>
      </c>
      <c r="B62" s="9" t="str">
        <f>VLOOKUP(D62,fips_xref!$A$5:$D$28,2,FALSE)</f>
        <v>Carbon</v>
      </c>
      <c r="C62" s="172" t="str">
        <f t="shared" ref="C62:C69" si="7">LEFT(D62,2)</f>
        <v>56</v>
      </c>
      <c r="D62" s="173">
        <f>fips_xref!A$5</f>
        <v>56007</v>
      </c>
      <c r="E62" s="174"/>
      <c r="F62" s="148" t="str">
        <f>SCC_xref!A$30</f>
        <v>2310003200</v>
      </c>
      <c r="G62" s="148" t="str">
        <f>VLOOKUP(F62,SCC_xref!$A$6:$B$39,2,FALSE)</f>
        <v>Pneumatic pumps</v>
      </c>
      <c r="H62" s="215">
        <v>0</v>
      </c>
      <c r="I62" s="215">
        <v>1094.8180809153819</v>
      </c>
      <c r="J62" s="215">
        <v>0</v>
      </c>
      <c r="K62" s="215">
        <v>0</v>
      </c>
      <c r="L62" s="215">
        <v>0</v>
      </c>
      <c r="M62" s="217">
        <v>0</v>
      </c>
      <c r="N62" s="217">
        <v>0</v>
      </c>
      <c r="O62" s="217">
        <v>0</v>
      </c>
      <c r="P62" s="217">
        <v>0</v>
      </c>
      <c r="Q62" s="217">
        <v>0</v>
      </c>
      <c r="R62" s="205">
        <v>0</v>
      </c>
      <c r="S62" s="205">
        <v>1094.8180809153819</v>
      </c>
      <c r="T62" s="205">
        <v>0</v>
      </c>
      <c r="U62" s="205">
        <v>0</v>
      </c>
      <c r="V62" s="205">
        <v>0</v>
      </c>
      <c r="W62" s="203"/>
    </row>
    <row r="63" spans="1:43" s="148" customFormat="1" x14ac:dyDescent="0.2">
      <c r="A63" s="148" t="s">
        <v>15143</v>
      </c>
      <c r="B63" s="9" t="str">
        <f>VLOOKUP(D63,fips_xref!$A$5:$D$28,2,FALSE)</f>
        <v>Daggett</v>
      </c>
      <c r="C63" s="172" t="str">
        <f t="shared" si="7"/>
        <v>49</v>
      </c>
      <c r="D63" s="173">
        <f>fips_xref!A$6</f>
        <v>49009</v>
      </c>
      <c r="E63" s="174"/>
      <c r="F63" s="148" t="str">
        <f>SCC_xref!A$30</f>
        <v>2310003200</v>
      </c>
      <c r="G63" s="148" t="str">
        <f>VLOOKUP(F63,SCC_xref!$A$6:$B$39,2,FALSE)</f>
        <v>Pneumatic pumps</v>
      </c>
      <c r="H63" s="215">
        <v>0</v>
      </c>
      <c r="I63" s="215">
        <v>10.753277651716456</v>
      </c>
      <c r="J63" s="215">
        <v>0</v>
      </c>
      <c r="K63" s="215">
        <v>0</v>
      </c>
      <c r="L63" s="215">
        <v>0</v>
      </c>
      <c r="M63" s="217">
        <v>0</v>
      </c>
      <c r="N63" s="217">
        <v>0</v>
      </c>
      <c r="O63" s="217">
        <v>0</v>
      </c>
      <c r="P63" s="217">
        <v>0</v>
      </c>
      <c r="Q63" s="217">
        <v>0</v>
      </c>
      <c r="R63" s="205">
        <v>0</v>
      </c>
      <c r="S63" s="205">
        <v>10.753277651716456</v>
      </c>
      <c r="T63" s="205">
        <v>0</v>
      </c>
      <c r="U63" s="205">
        <v>0</v>
      </c>
      <c r="V63" s="205">
        <v>0</v>
      </c>
      <c r="W63" s="203"/>
    </row>
    <row r="64" spans="1:43" s="148" customFormat="1" x14ac:dyDescent="0.2">
      <c r="A64" s="148" t="s">
        <v>15143</v>
      </c>
      <c r="B64" s="9" t="str">
        <f>VLOOKUP(D64,fips_xref!$A$5:$D$28,2,FALSE)</f>
        <v>Summit</v>
      </c>
      <c r="C64" s="172" t="str">
        <f t="shared" si="7"/>
        <v>49</v>
      </c>
      <c r="D64" s="173">
        <f>fips_xref!A$7</f>
        <v>49043</v>
      </c>
      <c r="E64" s="174"/>
      <c r="F64" s="148" t="str">
        <f>SCC_xref!A$30</f>
        <v>2310003200</v>
      </c>
      <c r="G64" s="148" t="str">
        <f>VLOOKUP(F64,SCC_xref!$A$6:$B$39,2,FALSE)</f>
        <v>Pneumatic pumps</v>
      </c>
      <c r="H64" s="215">
        <v>0</v>
      </c>
      <c r="I64" s="215">
        <v>30.243593395452535</v>
      </c>
      <c r="J64" s="215">
        <v>0</v>
      </c>
      <c r="K64" s="215">
        <v>0</v>
      </c>
      <c r="L64" s="215">
        <v>0</v>
      </c>
      <c r="M64" s="217">
        <v>0</v>
      </c>
      <c r="N64" s="217">
        <v>0</v>
      </c>
      <c r="O64" s="217">
        <v>0</v>
      </c>
      <c r="P64" s="217">
        <v>0</v>
      </c>
      <c r="Q64" s="217">
        <v>0</v>
      </c>
      <c r="R64" s="205">
        <v>0</v>
      </c>
      <c r="S64" s="205">
        <v>30.243593395452535</v>
      </c>
      <c r="T64" s="205">
        <v>0</v>
      </c>
      <c r="U64" s="205">
        <v>0</v>
      </c>
      <c r="V64" s="205">
        <v>0</v>
      </c>
      <c r="W64" s="203"/>
    </row>
    <row r="65" spans="1:23" s="148" customFormat="1" x14ac:dyDescent="0.2">
      <c r="A65" s="148" t="s">
        <v>15143</v>
      </c>
      <c r="B65" s="9" t="str">
        <f>VLOOKUP(D65,fips_xref!$A$5:$D$28,2,FALSE)</f>
        <v>Albany</v>
      </c>
      <c r="C65" s="172" t="str">
        <f t="shared" si="7"/>
        <v>56</v>
      </c>
      <c r="D65" s="173">
        <f>fips_xref!A$8</f>
        <v>56001</v>
      </c>
      <c r="E65" s="174"/>
      <c r="F65" s="148" t="str">
        <f>SCC_xref!A$30</f>
        <v>2310003200</v>
      </c>
      <c r="G65" s="148" t="str">
        <f>VLOOKUP(F65,SCC_xref!$A$6:$B$39,2,FALSE)</f>
        <v>Pneumatic pumps</v>
      </c>
      <c r="H65" s="215">
        <v>0</v>
      </c>
      <c r="I65" s="215">
        <v>26.883194129291144</v>
      </c>
      <c r="J65" s="215">
        <v>0</v>
      </c>
      <c r="K65" s="215">
        <v>0</v>
      </c>
      <c r="L65" s="215">
        <v>0</v>
      </c>
      <c r="M65" s="217">
        <v>0</v>
      </c>
      <c r="N65" s="217">
        <v>0</v>
      </c>
      <c r="O65" s="217">
        <v>0</v>
      </c>
      <c r="P65" s="217">
        <v>0</v>
      </c>
      <c r="Q65" s="217">
        <v>0</v>
      </c>
      <c r="R65" s="205">
        <v>0</v>
      </c>
      <c r="S65" s="205">
        <v>26.883194129291144</v>
      </c>
      <c r="T65" s="205">
        <v>0</v>
      </c>
      <c r="U65" s="205">
        <v>0</v>
      </c>
      <c r="V65" s="205">
        <v>0</v>
      </c>
      <c r="W65" s="203"/>
    </row>
    <row r="66" spans="1:23" s="148" customFormat="1" x14ac:dyDescent="0.2">
      <c r="A66" s="148" t="s">
        <v>15143</v>
      </c>
      <c r="B66" s="9" t="str">
        <f>VLOOKUP(D66,fips_xref!$A$5:$D$28,2,FALSE)</f>
        <v>Lincoln</v>
      </c>
      <c r="C66" s="172" t="str">
        <f t="shared" si="7"/>
        <v>56</v>
      </c>
      <c r="D66" s="173">
        <f>fips_xref!A$9</f>
        <v>56023</v>
      </c>
      <c r="E66" s="174"/>
      <c r="F66" s="148" t="str">
        <f>SCC_xref!A$30</f>
        <v>2310003200</v>
      </c>
      <c r="G66" s="148" t="str">
        <f>VLOOKUP(F66,SCC_xref!$A$6:$B$39,2,FALSE)</f>
        <v>Pneumatic pumps</v>
      </c>
      <c r="H66" s="215">
        <v>0</v>
      </c>
      <c r="I66" s="215">
        <v>971.82746777387479</v>
      </c>
      <c r="J66" s="215">
        <v>0</v>
      </c>
      <c r="K66" s="215">
        <v>0</v>
      </c>
      <c r="L66" s="215">
        <v>0</v>
      </c>
      <c r="M66" s="217">
        <v>0</v>
      </c>
      <c r="N66" s="217">
        <v>0</v>
      </c>
      <c r="O66" s="217">
        <v>0</v>
      </c>
      <c r="P66" s="217">
        <v>0</v>
      </c>
      <c r="Q66" s="217">
        <v>0</v>
      </c>
      <c r="R66" s="205">
        <v>0</v>
      </c>
      <c r="S66" s="205">
        <v>971.82746777387479</v>
      </c>
      <c r="T66" s="205">
        <v>0</v>
      </c>
      <c r="U66" s="205">
        <v>0</v>
      </c>
      <c r="V66" s="205">
        <v>0</v>
      </c>
      <c r="W66" s="203"/>
    </row>
    <row r="67" spans="1:23" s="148" customFormat="1" x14ac:dyDescent="0.2">
      <c r="A67" s="148" t="s">
        <v>15143</v>
      </c>
      <c r="B67" s="9" t="str">
        <f>VLOOKUP(D67,fips_xref!$A$5:$D$28,2,FALSE)</f>
        <v>Sublette</v>
      </c>
      <c r="C67" s="172" t="str">
        <f t="shared" si="7"/>
        <v>56</v>
      </c>
      <c r="D67" s="173">
        <f>fips_xref!A$10</f>
        <v>56035</v>
      </c>
      <c r="E67" s="174"/>
      <c r="F67" s="148" t="str">
        <f>SCC_xref!A$30</f>
        <v>2310003200</v>
      </c>
      <c r="G67" s="148" t="str">
        <f>VLOOKUP(F67,SCC_xref!$A$6:$B$39,2,FALSE)</f>
        <v>Pneumatic pumps</v>
      </c>
      <c r="H67" s="215">
        <v>0</v>
      </c>
      <c r="I67" s="215">
        <v>0</v>
      </c>
      <c r="J67" s="215">
        <v>0</v>
      </c>
      <c r="K67" s="215">
        <v>0</v>
      </c>
      <c r="L67" s="215">
        <v>0</v>
      </c>
      <c r="M67" s="218">
        <v>0</v>
      </c>
      <c r="N67" s="218">
        <v>3088.2782435399563</v>
      </c>
      <c r="O67" s="218">
        <v>0</v>
      </c>
      <c r="P67" s="218">
        <v>0</v>
      </c>
      <c r="Q67" s="218">
        <v>0</v>
      </c>
      <c r="R67" s="205">
        <v>0</v>
      </c>
      <c r="S67" s="205">
        <v>3088.2782435399563</v>
      </c>
      <c r="T67" s="205">
        <v>0</v>
      </c>
      <c r="U67" s="205">
        <v>0</v>
      </c>
      <c r="V67" s="205">
        <v>0</v>
      </c>
      <c r="W67" s="203"/>
    </row>
    <row r="68" spans="1:23" s="148" customFormat="1" x14ac:dyDescent="0.2">
      <c r="A68" s="148" t="s">
        <v>15143</v>
      </c>
      <c r="B68" s="9" t="str">
        <f>VLOOKUP(D68,fips_xref!$A$5:$D$28,2,FALSE)</f>
        <v>Sweetwater</v>
      </c>
      <c r="C68" s="172" t="str">
        <f t="shared" si="7"/>
        <v>56</v>
      </c>
      <c r="D68" s="173">
        <f>fips_xref!A$11</f>
        <v>56037</v>
      </c>
      <c r="E68" s="174"/>
      <c r="F68" s="148" t="str">
        <f>SCC_xref!A$30</f>
        <v>2310003200</v>
      </c>
      <c r="G68" s="148" t="str">
        <f>VLOOKUP(F68,SCC_xref!$A$6:$B$39,2,FALSE)</f>
        <v>Pneumatic pumps</v>
      </c>
      <c r="H68" s="215">
        <v>0</v>
      </c>
      <c r="I68" s="215">
        <v>2209.7985574277322</v>
      </c>
      <c r="J68" s="215">
        <v>0</v>
      </c>
      <c r="K68" s="215">
        <v>0</v>
      </c>
      <c r="L68" s="215">
        <v>0</v>
      </c>
      <c r="M68" s="217">
        <v>0</v>
      </c>
      <c r="N68" s="217">
        <v>0</v>
      </c>
      <c r="O68" s="217">
        <v>0</v>
      </c>
      <c r="P68" s="217">
        <v>0</v>
      </c>
      <c r="Q68" s="217">
        <v>0</v>
      </c>
      <c r="R68" s="205">
        <v>0</v>
      </c>
      <c r="S68" s="205">
        <v>2209.7985574277322</v>
      </c>
      <c r="T68" s="205">
        <v>0</v>
      </c>
      <c r="U68" s="205">
        <v>0</v>
      </c>
      <c r="V68" s="205">
        <v>0</v>
      </c>
      <c r="W68" s="203"/>
    </row>
    <row r="69" spans="1:23" s="148" customFormat="1" x14ac:dyDescent="0.2">
      <c r="A69" s="148" t="s">
        <v>15143</v>
      </c>
      <c r="B69" s="9" t="str">
        <f>VLOOKUP(D69,fips_xref!$A$5:$D$28,2,FALSE)</f>
        <v>Uinta</v>
      </c>
      <c r="C69" s="172" t="str">
        <f t="shared" si="7"/>
        <v>56</v>
      </c>
      <c r="D69" s="173">
        <f>fips_xref!A$12</f>
        <v>56041</v>
      </c>
      <c r="E69" s="174"/>
      <c r="F69" s="148" t="str">
        <f>SCC_xref!A$30</f>
        <v>2310003200</v>
      </c>
      <c r="G69" s="148" t="str">
        <f>VLOOKUP(F69,SCC_xref!$A$6:$B$39,2,FALSE)</f>
        <v>Pneumatic pumps</v>
      </c>
      <c r="H69" s="215">
        <v>0</v>
      </c>
      <c r="I69" s="215">
        <v>297.05929512866715</v>
      </c>
      <c r="J69" s="215">
        <v>0</v>
      </c>
      <c r="K69" s="215">
        <v>0</v>
      </c>
      <c r="L69" s="215">
        <v>0</v>
      </c>
      <c r="M69" s="217">
        <v>0</v>
      </c>
      <c r="N69" s="217">
        <v>0</v>
      </c>
      <c r="O69" s="217">
        <v>0</v>
      </c>
      <c r="P69" s="217">
        <v>0</v>
      </c>
      <c r="Q69" s="217">
        <v>0</v>
      </c>
      <c r="R69" s="205">
        <v>0</v>
      </c>
      <c r="S69" s="205">
        <v>297.05929512866715</v>
      </c>
      <c r="T69" s="205">
        <v>0</v>
      </c>
      <c r="U69" s="205">
        <v>0</v>
      </c>
      <c r="V69" s="205">
        <v>0</v>
      </c>
      <c r="W69" s="203"/>
    </row>
    <row r="70" spans="1:23" s="148" customFormat="1" x14ac:dyDescent="0.2">
      <c r="A70" s="148" t="s">
        <v>15686</v>
      </c>
      <c r="B70" s="9" t="str">
        <f>VLOOKUP(D70,fips_xref!$A$5:$D$28,2,FALSE)</f>
        <v>Carbon</v>
      </c>
      <c r="C70" s="172" t="str">
        <f t="shared" ref="C70:C77" si="8">LEFT(D70,2)</f>
        <v>56</v>
      </c>
      <c r="D70" s="173">
        <f>fips_xref!A$5</f>
        <v>56007</v>
      </c>
      <c r="E70" s="174"/>
      <c r="F70" s="148" t="str">
        <f>SCC_xref!$A$8</f>
        <v>2310000230</v>
      </c>
      <c r="G70" s="148" t="str">
        <f>VLOOKUP(F70,SCC_xref!$A$6:$B$39,2,FALSE)</f>
        <v>Workover rigs</v>
      </c>
      <c r="H70" s="215">
        <v>6.9508283879495369</v>
      </c>
      <c r="I70" s="215">
        <v>0.60021294297077554</v>
      </c>
      <c r="J70" s="215">
        <v>4.5714942402000354</v>
      </c>
      <c r="K70" s="215">
        <v>1.1181730631006113</v>
      </c>
      <c r="L70" s="215">
        <v>0.29786347153331927</v>
      </c>
      <c r="M70" s="217">
        <v>0</v>
      </c>
      <c r="N70" s="217">
        <v>0</v>
      </c>
      <c r="O70" s="217">
        <v>0</v>
      </c>
      <c r="P70" s="217">
        <v>0</v>
      </c>
      <c r="Q70" s="217">
        <v>0</v>
      </c>
      <c r="R70" s="205">
        <v>6.9508283879495369</v>
      </c>
      <c r="S70" s="205">
        <v>0.60021294297077554</v>
      </c>
      <c r="T70" s="205">
        <v>4.5714942402000354</v>
      </c>
      <c r="U70" s="205">
        <v>1.1181730631006113</v>
      </c>
      <c r="V70" s="205">
        <v>0.29786347153331927</v>
      </c>
      <c r="W70" s="203"/>
    </row>
    <row r="71" spans="1:23" s="148" customFormat="1" x14ac:dyDescent="0.2">
      <c r="A71" s="148" t="s">
        <v>15686</v>
      </c>
      <c r="B71" s="9" t="str">
        <f>VLOOKUP(D71,fips_xref!$A$5:$D$28,2,FALSE)</f>
        <v>Daggett</v>
      </c>
      <c r="C71" s="172" t="str">
        <f t="shared" si="8"/>
        <v>49</v>
      </c>
      <c r="D71" s="173">
        <f>fips_xref!A$6</f>
        <v>49009</v>
      </c>
      <c r="E71" s="174"/>
      <c r="F71" s="148" t="str">
        <f>SCC_xref!$A$8</f>
        <v>2310000230</v>
      </c>
      <c r="G71" s="148" t="str">
        <f>VLOOKUP(F71,SCC_xref!$A$6:$B$39,2,FALSE)</f>
        <v>Workover rigs</v>
      </c>
      <c r="H71" s="215">
        <v>5.8749738091491067E-2</v>
      </c>
      <c r="I71" s="215">
        <v>5.0731152073599621E-3</v>
      </c>
      <c r="J71" s="215">
        <v>3.8639148358795859E-2</v>
      </c>
      <c r="K71" s="215">
        <v>9.4510137398889481E-3</v>
      </c>
      <c r="L71" s="215">
        <v>2.5175993367845262E-3</v>
      </c>
      <c r="M71" s="217">
        <v>0</v>
      </c>
      <c r="N71" s="217">
        <v>0</v>
      </c>
      <c r="O71" s="217">
        <v>0</v>
      </c>
      <c r="P71" s="217">
        <v>0</v>
      </c>
      <c r="Q71" s="217">
        <v>0</v>
      </c>
      <c r="R71" s="205">
        <v>5.8749738091491067E-2</v>
      </c>
      <c r="S71" s="205">
        <v>5.0731152073599621E-3</v>
      </c>
      <c r="T71" s="205">
        <v>3.8639148358795859E-2</v>
      </c>
      <c r="U71" s="205">
        <v>9.4510137398889481E-3</v>
      </c>
      <c r="V71" s="205">
        <v>2.5175993367845262E-3</v>
      </c>
      <c r="W71" s="203"/>
    </row>
    <row r="72" spans="1:23" s="148" customFormat="1" x14ac:dyDescent="0.2">
      <c r="A72" s="148" t="s">
        <v>15686</v>
      </c>
      <c r="B72" s="9" t="str">
        <f>VLOOKUP(D72,fips_xref!$A$5:$D$28,2,FALSE)</f>
        <v>Summit</v>
      </c>
      <c r="C72" s="172" t="str">
        <f t="shared" si="8"/>
        <v>49</v>
      </c>
      <c r="D72" s="173">
        <f>fips_xref!A$7</f>
        <v>49043</v>
      </c>
      <c r="E72" s="174"/>
      <c r="F72" s="148" t="str">
        <f>SCC_xref!$A$8</f>
        <v>2310000230</v>
      </c>
      <c r="G72" s="148" t="str">
        <f>VLOOKUP(F72,SCC_xref!$A$6:$B$39,2,FALSE)</f>
        <v>Workover rigs</v>
      </c>
      <c r="H72" s="215">
        <v>0.16523363838231864</v>
      </c>
      <c r="I72" s="215">
        <v>1.4268136520699894E-2</v>
      </c>
      <c r="J72" s="215">
        <v>0.10867260475911336</v>
      </c>
      <c r="K72" s="215">
        <v>2.6580976143437671E-2</v>
      </c>
      <c r="L72" s="215">
        <v>7.0807481347064808E-3</v>
      </c>
      <c r="M72" s="217">
        <v>0</v>
      </c>
      <c r="N72" s="217">
        <v>0</v>
      </c>
      <c r="O72" s="217">
        <v>0</v>
      </c>
      <c r="P72" s="217">
        <v>0</v>
      </c>
      <c r="Q72" s="217">
        <v>0</v>
      </c>
      <c r="R72" s="205">
        <v>0.16523363838231864</v>
      </c>
      <c r="S72" s="205">
        <v>1.4268136520699894E-2</v>
      </c>
      <c r="T72" s="205">
        <v>0.10867260475911336</v>
      </c>
      <c r="U72" s="205">
        <v>2.6580976143437671E-2</v>
      </c>
      <c r="V72" s="205">
        <v>7.0807481347064808E-3</v>
      </c>
      <c r="W72" s="203"/>
    </row>
    <row r="73" spans="1:23" s="148" customFormat="1" x14ac:dyDescent="0.2">
      <c r="A73" s="148" t="s">
        <v>15686</v>
      </c>
      <c r="B73" s="9" t="str">
        <f>VLOOKUP(D73,fips_xref!$A$5:$D$28,2,FALSE)</f>
        <v>Albany</v>
      </c>
      <c r="C73" s="172" t="str">
        <f t="shared" si="8"/>
        <v>56</v>
      </c>
      <c r="D73" s="173">
        <f>fips_xref!A$8</f>
        <v>56001</v>
      </c>
      <c r="E73" s="174"/>
      <c r="F73" s="148" t="str">
        <f>SCC_xref!$A$8</f>
        <v>2310000230</v>
      </c>
      <c r="G73" s="148" t="str">
        <f>VLOOKUP(F73,SCC_xref!$A$6:$B$39,2,FALSE)</f>
        <v>Workover rigs</v>
      </c>
      <c r="H73" s="215">
        <v>0.14687434522872767</v>
      </c>
      <c r="I73" s="215">
        <v>1.2682788018399905E-2</v>
      </c>
      <c r="J73" s="215">
        <v>9.6597870896989652E-2</v>
      </c>
      <c r="K73" s="215">
        <v>2.3627534349722371E-2</v>
      </c>
      <c r="L73" s="215">
        <v>6.2939983419613163E-3</v>
      </c>
      <c r="M73" s="217">
        <v>0</v>
      </c>
      <c r="N73" s="217">
        <v>0</v>
      </c>
      <c r="O73" s="217">
        <v>0</v>
      </c>
      <c r="P73" s="217">
        <v>0</v>
      </c>
      <c r="Q73" s="217">
        <v>0</v>
      </c>
      <c r="R73" s="205">
        <v>0.14687434522872767</v>
      </c>
      <c r="S73" s="205">
        <v>1.2682788018399905E-2</v>
      </c>
      <c r="T73" s="205">
        <v>9.6597870896989652E-2</v>
      </c>
      <c r="U73" s="205">
        <v>2.3627534349722371E-2</v>
      </c>
      <c r="V73" s="205">
        <v>6.2939983419613163E-3</v>
      </c>
      <c r="W73" s="203"/>
    </row>
    <row r="74" spans="1:23" s="148" customFormat="1" x14ac:dyDescent="0.2">
      <c r="A74" s="148" t="s">
        <v>15686</v>
      </c>
      <c r="B74" s="9" t="str">
        <f>VLOOKUP(D74,fips_xref!$A$5:$D$28,2,FALSE)</f>
        <v>Lincoln</v>
      </c>
      <c r="C74" s="172" t="str">
        <f t="shared" si="8"/>
        <v>56</v>
      </c>
      <c r="D74" s="173">
        <f>fips_xref!A$9</f>
        <v>56023</v>
      </c>
      <c r="E74" s="174"/>
      <c r="F74" s="148" t="str">
        <f>SCC_xref!$A$8</f>
        <v>2310000230</v>
      </c>
      <c r="G74" s="148" t="str">
        <f>VLOOKUP(F74,SCC_xref!$A$6:$B$39,2,FALSE)</f>
        <v>Workover rigs</v>
      </c>
      <c r="H74" s="215">
        <v>5.3095075800185052</v>
      </c>
      <c r="I74" s="215">
        <v>0.45848278686515659</v>
      </c>
      <c r="J74" s="215">
        <v>3.492013032926176</v>
      </c>
      <c r="K74" s="215">
        <v>0.85413536674246382</v>
      </c>
      <c r="L74" s="215">
        <v>0.22752804006190158</v>
      </c>
      <c r="M74" s="217">
        <v>0</v>
      </c>
      <c r="N74" s="217">
        <v>0</v>
      </c>
      <c r="O74" s="217">
        <v>0</v>
      </c>
      <c r="P74" s="217">
        <v>0</v>
      </c>
      <c r="Q74" s="217">
        <v>0</v>
      </c>
      <c r="R74" s="205">
        <v>5.3095075800185052</v>
      </c>
      <c r="S74" s="205">
        <v>0.45848278686515659</v>
      </c>
      <c r="T74" s="205">
        <v>3.492013032926176</v>
      </c>
      <c r="U74" s="205">
        <v>0.85413536674246382</v>
      </c>
      <c r="V74" s="205">
        <v>0.22752804006190158</v>
      </c>
      <c r="W74" s="203"/>
    </row>
    <row r="75" spans="1:23" s="148" customFormat="1" x14ac:dyDescent="0.2">
      <c r="A75" s="148" t="s">
        <v>15686</v>
      </c>
      <c r="B75" s="9" t="str">
        <f>VLOOKUP(D75,fips_xref!$A$5:$D$28,2,FALSE)</f>
        <v>Sublette</v>
      </c>
      <c r="C75" s="172" t="str">
        <f t="shared" si="8"/>
        <v>56</v>
      </c>
      <c r="D75" s="173">
        <f>fips_xref!A$10</f>
        <v>56035</v>
      </c>
      <c r="E75" s="174"/>
      <c r="F75" s="148" t="str">
        <f>SCC_xref!$A$8</f>
        <v>2310000230</v>
      </c>
      <c r="G75" s="148" t="str">
        <f>VLOOKUP(F75,SCC_xref!$A$6:$B$39,2,FALSE)</f>
        <v>Workover rigs</v>
      </c>
      <c r="H75" s="215">
        <v>0</v>
      </c>
      <c r="I75" s="215">
        <v>0</v>
      </c>
      <c r="J75" s="215">
        <v>0</v>
      </c>
      <c r="K75" s="215">
        <v>0</v>
      </c>
      <c r="L75" s="215">
        <v>0</v>
      </c>
      <c r="M75" s="217">
        <v>0</v>
      </c>
      <c r="N75" s="217">
        <v>0</v>
      </c>
      <c r="O75" s="217">
        <v>0</v>
      </c>
      <c r="P75" s="217">
        <v>0</v>
      </c>
      <c r="Q75" s="217">
        <v>0</v>
      </c>
      <c r="R75" s="205">
        <v>0</v>
      </c>
      <c r="S75" s="205">
        <v>0</v>
      </c>
      <c r="T75" s="205">
        <v>0</v>
      </c>
      <c r="U75" s="205">
        <v>0</v>
      </c>
      <c r="V75" s="205">
        <v>0</v>
      </c>
      <c r="W75" s="203"/>
    </row>
    <row r="76" spans="1:23" s="148" customFormat="1" x14ac:dyDescent="0.2">
      <c r="A76" s="148" t="s">
        <v>15686</v>
      </c>
      <c r="B76" s="9" t="str">
        <f>VLOOKUP(D76,fips_xref!$A$5:$D$28,2,FALSE)</f>
        <v>Sweetwater</v>
      </c>
      <c r="C76" s="172" t="str">
        <f t="shared" si="8"/>
        <v>56</v>
      </c>
      <c r="D76" s="173">
        <f>fips_xref!A$11</f>
        <v>56037</v>
      </c>
      <c r="E76" s="174"/>
      <c r="F76" s="148" t="str">
        <f>SCC_xref!$A$8</f>
        <v>2310000230</v>
      </c>
      <c r="G76" s="148" t="str">
        <f>VLOOKUP(F76,SCC_xref!$A$6:$B$39,2,FALSE)</f>
        <v>Workover rigs</v>
      </c>
      <c r="H76" s="215">
        <v>12.146508350415779</v>
      </c>
      <c r="I76" s="215">
        <v>1.0488665691216723</v>
      </c>
      <c r="J76" s="215">
        <v>7.9886439231810451</v>
      </c>
      <c r="K76" s="215">
        <v>1.9539970907220405</v>
      </c>
      <c r="L76" s="215">
        <v>0.52051366288020084</v>
      </c>
      <c r="M76" s="217">
        <v>0</v>
      </c>
      <c r="N76" s="217">
        <v>0</v>
      </c>
      <c r="O76" s="217">
        <v>0</v>
      </c>
      <c r="P76" s="217">
        <v>0</v>
      </c>
      <c r="Q76" s="217">
        <v>0</v>
      </c>
      <c r="R76" s="205">
        <v>12.146508350415779</v>
      </c>
      <c r="S76" s="205">
        <v>1.0488665691216723</v>
      </c>
      <c r="T76" s="205">
        <v>7.9886439231810451</v>
      </c>
      <c r="U76" s="205">
        <v>1.9539970907220405</v>
      </c>
      <c r="V76" s="205">
        <v>0.52051366288020084</v>
      </c>
      <c r="W76" s="203"/>
    </row>
    <row r="77" spans="1:23" s="148" customFormat="1" x14ac:dyDescent="0.2">
      <c r="A77" s="148" t="s">
        <v>15686</v>
      </c>
      <c r="B77" s="9" t="str">
        <f>VLOOKUP(D77,fips_xref!$A$5:$D$28,2,FALSE)</f>
        <v>Uinta</v>
      </c>
      <c r="C77" s="172" t="str">
        <f t="shared" si="8"/>
        <v>56</v>
      </c>
      <c r="D77" s="173">
        <f>fips_xref!A$12</f>
        <v>56041</v>
      </c>
      <c r="E77" s="174"/>
      <c r="F77" s="148" t="str">
        <f>SCC_xref!$A$8</f>
        <v>2310000230</v>
      </c>
      <c r="G77" s="148" t="str">
        <f>VLOOKUP(F77,SCC_xref!$A$6:$B$39,2,FALSE)</f>
        <v>Workover rigs</v>
      </c>
      <c r="H77" s="215">
        <v>1.6266333734081591</v>
      </c>
      <c r="I77" s="215">
        <v>0.14046187730377896</v>
      </c>
      <c r="J77" s="215">
        <v>1.0698214201841605</v>
      </c>
      <c r="K77" s="215">
        <v>0.26167494292317528</v>
      </c>
      <c r="L77" s="215">
        <v>6.9706031637221583E-2</v>
      </c>
      <c r="M77" s="217">
        <v>0</v>
      </c>
      <c r="N77" s="217">
        <v>0</v>
      </c>
      <c r="O77" s="217">
        <v>0</v>
      </c>
      <c r="P77" s="217">
        <v>0</v>
      </c>
      <c r="Q77" s="217">
        <v>0</v>
      </c>
      <c r="R77" s="205">
        <v>1.6266333734081591</v>
      </c>
      <c r="S77" s="205">
        <v>0.14046187730377896</v>
      </c>
      <c r="T77" s="205">
        <v>1.0698214201841605</v>
      </c>
      <c r="U77" s="205">
        <v>0.26167494292317528</v>
      </c>
      <c r="V77" s="205">
        <v>6.9706031637221583E-2</v>
      </c>
      <c r="W77" s="203"/>
    </row>
    <row r="78" spans="1:23" s="148" customFormat="1" x14ac:dyDescent="0.2">
      <c r="A78" s="148" t="s">
        <v>16663</v>
      </c>
      <c r="B78" s="9" t="str">
        <f>VLOOKUP(D78,fips_xref!$A$5:$D$28,2,FALSE)</f>
        <v>Carbon</v>
      </c>
      <c r="C78" s="172" t="str">
        <f t="shared" ref="C78:C85" si="9">LEFT(D78,2)</f>
        <v>56</v>
      </c>
      <c r="D78" s="173">
        <f>fips_xref!A$5</f>
        <v>56007</v>
      </c>
      <c r="E78" s="174"/>
      <c r="F78" s="148" t="str">
        <f>SCC_xref!A$12</f>
        <v>2310000801</v>
      </c>
      <c r="G78" s="148" t="str">
        <f>VLOOKUP(F78,SCC_xref!$A$6:$B$39,2,FALSE)</f>
        <v>Gas Well Truck Loading</v>
      </c>
      <c r="H78" s="215">
        <v>0</v>
      </c>
      <c r="I78" s="215">
        <v>55.929224625468983</v>
      </c>
      <c r="J78" s="215">
        <v>0</v>
      </c>
      <c r="K78" s="215">
        <v>0</v>
      </c>
      <c r="L78" s="215">
        <v>0</v>
      </c>
      <c r="M78" s="217">
        <v>0</v>
      </c>
      <c r="N78" s="217">
        <v>0</v>
      </c>
      <c r="O78" s="217">
        <v>0</v>
      </c>
      <c r="P78" s="217">
        <v>0</v>
      </c>
      <c r="Q78" s="217">
        <v>0</v>
      </c>
      <c r="R78" s="205">
        <v>0</v>
      </c>
      <c r="S78" s="205">
        <v>55.929224625468983</v>
      </c>
      <c r="T78" s="205">
        <v>0</v>
      </c>
      <c r="U78" s="205">
        <v>0</v>
      </c>
      <c r="V78" s="205">
        <v>0</v>
      </c>
      <c r="W78" s="203"/>
    </row>
    <row r="79" spans="1:23" s="148" customFormat="1" x14ac:dyDescent="0.2">
      <c r="A79" s="148" t="s">
        <v>16663</v>
      </c>
      <c r="B79" s="9" t="str">
        <f>VLOOKUP(D79,fips_xref!$A$5:$D$28,2,FALSE)</f>
        <v>Daggett</v>
      </c>
      <c r="C79" s="172" t="str">
        <f t="shared" si="9"/>
        <v>49</v>
      </c>
      <c r="D79" s="173">
        <f>fips_xref!A$6</f>
        <v>49009</v>
      </c>
      <c r="E79" s="174"/>
      <c r="F79" s="148" t="str">
        <f>SCC_xref!A$12</f>
        <v>2310000801</v>
      </c>
      <c r="G79" s="148" t="str">
        <f>VLOOKUP(F79,SCC_xref!$A$6:$B$39,2,FALSE)</f>
        <v>Gas Well Truck Loading</v>
      </c>
      <c r="H79" s="215">
        <v>0</v>
      </c>
      <c r="I79" s="215">
        <v>2.0038505706875244E-2</v>
      </c>
      <c r="J79" s="215">
        <v>0</v>
      </c>
      <c r="K79" s="215">
        <v>0</v>
      </c>
      <c r="L79" s="215">
        <v>0</v>
      </c>
      <c r="M79" s="217">
        <v>0</v>
      </c>
      <c r="N79" s="217">
        <v>0</v>
      </c>
      <c r="O79" s="217">
        <v>0</v>
      </c>
      <c r="P79" s="217">
        <v>0</v>
      </c>
      <c r="Q79" s="217">
        <v>0</v>
      </c>
      <c r="R79" s="205">
        <v>0</v>
      </c>
      <c r="S79" s="205">
        <v>2.0038505706875244E-2</v>
      </c>
      <c r="T79" s="205">
        <v>0</v>
      </c>
      <c r="U79" s="205">
        <v>0</v>
      </c>
      <c r="V79" s="205">
        <v>0</v>
      </c>
      <c r="W79" s="203"/>
    </row>
    <row r="80" spans="1:23" s="148" customFormat="1" x14ac:dyDescent="0.2">
      <c r="A80" s="148" t="s">
        <v>16663</v>
      </c>
      <c r="B80" s="9" t="str">
        <f>VLOOKUP(D80,fips_xref!$A$5:$D$28,2,FALSE)</f>
        <v>Summit</v>
      </c>
      <c r="C80" s="172" t="str">
        <f t="shared" si="9"/>
        <v>49</v>
      </c>
      <c r="D80" s="173">
        <f>fips_xref!A$7</f>
        <v>49043</v>
      </c>
      <c r="E80" s="174"/>
      <c r="F80" s="148" t="str">
        <f>SCC_xref!A$12</f>
        <v>2310000801</v>
      </c>
      <c r="G80" s="148" t="str">
        <f>VLOOKUP(F80,SCC_xref!$A$6:$B$39,2,FALSE)</f>
        <v>Gas Well Truck Loading</v>
      </c>
      <c r="H80" s="215">
        <v>0</v>
      </c>
      <c r="I80" s="215">
        <v>4.9352743070035201</v>
      </c>
      <c r="J80" s="215">
        <v>0</v>
      </c>
      <c r="K80" s="215">
        <v>0</v>
      </c>
      <c r="L80" s="215">
        <v>0</v>
      </c>
      <c r="M80" s="217">
        <v>0</v>
      </c>
      <c r="N80" s="217">
        <v>0</v>
      </c>
      <c r="O80" s="217">
        <v>0</v>
      </c>
      <c r="P80" s="217">
        <v>0</v>
      </c>
      <c r="Q80" s="217">
        <v>0</v>
      </c>
      <c r="R80" s="205">
        <v>0</v>
      </c>
      <c r="S80" s="205">
        <v>4.9352743070035201</v>
      </c>
      <c r="T80" s="205">
        <v>0</v>
      </c>
      <c r="U80" s="205">
        <v>0</v>
      </c>
      <c r="V80" s="205">
        <v>0</v>
      </c>
      <c r="W80" s="203"/>
    </row>
    <row r="81" spans="1:23" s="148" customFormat="1" x14ac:dyDescent="0.2">
      <c r="A81" s="148" t="s">
        <v>16663</v>
      </c>
      <c r="B81" s="9" t="str">
        <f>VLOOKUP(D81,fips_xref!$A$5:$D$28,2,FALSE)</f>
        <v>Albany</v>
      </c>
      <c r="C81" s="172" t="str">
        <f t="shared" si="9"/>
        <v>56</v>
      </c>
      <c r="D81" s="173">
        <f>fips_xref!A$8</f>
        <v>56001</v>
      </c>
      <c r="E81" s="174"/>
      <c r="F81" s="148" t="str">
        <f>SCC_xref!A$12</f>
        <v>2310000801</v>
      </c>
      <c r="G81" s="148" t="str">
        <f>VLOOKUP(F81,SCC_xref!$A$6:$B$39,2,FALSE)</f>
        <v>Gas Well Truck Loading</v>
      </c>
      <c r="H81" s="215">
        <v>0</v>
      </c>
      <c r="I81" s="215">
        <v>0</v>
      </c>
      <c r="J81" s="215">
        <v>0</v>
      </c>
      <c r="K81" s="215">
        <v>0</v>
      </c>
      <c r="L81" s="215">
        <v>0</v>
      </c>
      <c r="M81" s="217">
        <v>0</v>
      </c>
      <c r="N81" s="217">
        <v>0</v>
      </c>
      <c r="O81" s="217">
        <v>0</v>
      </c>
      <c r="P81" s="217">
        <v>0</v>
      </c>
      <c r="Q81" s="217">
        <v>0</v>
      </c>
      <c r="R81" s="205">
        <v>0</v>
      </c>
      <c r="S81" s="205">
        <v>0</v>
      </c>
      <c r="T81" s="205">
        <v>0</v>
      </c>
      <c r="U81" s="205">
        <v>0</v>
      </c>
      <c r="V81" s="205">
        <v>0</v>
      </c>
      <c r="W81" s="203"/>
    </row>
    <row r="82" spans="1:23" s="148" customFormat="1" x14ac:dyDescent="0.2">
      <c r="A82" s="148" t="s">
        <v>16663</v>
      </c>
      <c r="B82" s="9" t="str">
        <f>VLOOKUP(D82,fips_xref!$A$5:$D$28,2,FALSE)</f>
        <v>Lincoln</v>
      </c>
      <c r="C82" s="172" t="str">
        <f t="shared" si="9"/>
        <v>56</v>
      </c>
      <c r="D82" s="173">
        <f>fips_xref!A$9</f>
        <v>56023</v>
      </c>
      <c r="E82" s="174"/>
      <c r="F82" s="148" t="str">
        <f>SCC_xref!A$12</f>
        <v>2310000801</v>
      </c>
      <c r="G82" s="148" t="str">
        <f>VLOOKUP(F82,SCC_xref!$A$6:$B$39,2,FALSE)</f>
        <v>Gas Well Truck Loading</v>
      </c>
      <c r="H82" s="215">
        <v>0</v>
      </c>
      <c r="I82" s="215">
        <v>29.7488925416923</v>
      </c>
      <c r="J82" s="215">
        <v>0</v>
      </c>
      <c r="K82" s="215">
        <v>0</v>
      </c>
      <c r="L82" s="215">
        <v>0</v>
      </c>
      <c r="M82" s="217">
        <v>0</v>
      </c>
      <c r="N82" s="217">
        <v>0</v>
      </c>
      <c r="O82" s="217">
        <v>0</v>
      </c>
      <c r="P82" s="217">
        <v>0</v>
      </c>
      <c r="Q82" s="217">
        <v>0</v>
      </c>
      <c r="R82" s="205">
        <v>0</v>
      </c>
      <c r="S82" s="205">
        <v>29.7488925416923</v>
      </c>
      <c r="T82" s="205">
        <v>0</v>
      </c>
      <c r="U82" s="205">
        <v>0</v>
      </c>
      <c r="V82" s="205">
        <v>0</v>
      </c>
      <c r="W82" s="203"/>
    </row>
    <row r="83" spans="1:23" s="148" customFormat="1" x14ac:dyDescent="0.2">
      <c r="A83" s="148" t="s">
        <v>16663</v>
      </c>
      <c r="B83" s="9" t="str">
        <f>VLOOKUP(D83,fips_xref!$A$5:$D$28,2,FALSE)</f>
        <v>Sublette</v>
      </c>
      <c r="C83" s="172" t="str">
        <f t="shared" si="9"/>
        <v>56</v>
      </c>
      <c r="D83" s="173">
        <f>fips_xref!A$10</f>
        <v>56035</v>
      </c>
      <c r="E83" s="174"/>
      <c r="F83" s="148" t="str">
        <f>SCC_xref!A$12</f>
        <v>2310000801</v>
      </c>
      <c r="G83" s="148" t="str">
        <f>VLOOKUP(F83,SCC_xref!$A$6:$B$39,2,FALSE)</f>
        <v>Gas Well Truck Loading</v>
      </c>
      <c r="H83" s="215">
        <v>0</v>
      </c>
      <c r="I83" s="215">
        <v>0</v>
      </c>
      <c r="J83" s="215">
        <v>0</v>
      </c>
      <c r="K83" s="215">
        <v>0</v>
      </c>
      <c r="L83" s="215">
        <v>0</v>
      </c>
      <c r="M83" s="218">
        <v>0</v>
      </c>
      <c r="N83" s="218">
        <v>385.68267121904779</v>
      </c>
      <c r="O83" s="218">
        <v>0</v>
      </c>
      <c r="P83" s="218">
        <v>0</v>
      </c>
      <c r="Q83" s="218">
        <v>0</v>
      </c>
      <c r="R83" s="205">
        <v>0</v>
      </c>
      <c r="S83" s="205">
        <v>385.68267121904779</v>
      </c>
      <c r="T83" s="205">
        <v>0</v>
      </c>
      <c r="U83" s="205">
        <v>0</v>
      </c>
      <c r="V83" s="205">
        <v>0</v>
      </c>
      <c r="W83" s="203"/>
    </row>
    <row r="84" spans="1:23" s="148" customFormat="1" x14ac:dyDescent="0.2">
      <c r="A84" s="148" t="s">
        <v>16663</v>
      </c>
      <c r="B84" s="9" t="str">
        <f>VLOOKUP(D84,fips_xref!$A$5:$D$28,2,FALSE)</f>
        <v>Sweetwater</v>
      </c>
      <c r="C84" s="172" t="str">
        <f t="shared" si="9"/>
        <v>56</v>
      </c>
      <c r="D84" s="173">
        <f>fips_xref!A$11</f>
        <v>56037</v>
      </c>
      <c r="E84" s="174"/>
      <c r="F84" s="148" t="str">
        <f>SCC_xref!A$12</f>
        <v>2310000801</v>
      </c>
      <c r="G84" s="148" t="str">
        <f>VLOOKUP(F84,SCC_xref!$A$6:$B$39,2,FALSE)</f>
        <v>Gas Well Truck Loading</v>
      </c>
      <c r="H84" s="215">
        <v>0</v>
      </c>
      <c r="I84" s="215">
        <v>100.09014200886665</v>
      </c>
      <c r="J84" s="215">
        <v>0</v>
      </c>
      <c r="K84" s="215">
        <v>0</v>
      </c>
      <c r="L84" s="215">
        <v>0</v>
      </c>
      <c r="M84" s="217">
        <v>0</v>
      </c>
      <c r="N84" s="217">
        <v>0</v>
      </c>
      <c r="O84" s="217">
        <v>0</v>
      </c>
      <c r="P84" s="217">
        <v>0</v>
      </c>
      <c r="Q84" s="217">
        <v>0</v>
      </c>
      <c r="R84" s="205">
        <v>0</v>
      </c>
      <c r="S84" s="205">
        <v>100.09014200886665</v>
      </c>
      <c r="T84" s="205">
        <v>0</v>
      </c>
      <c r="U84" s="205">
        <v>0</v>
      </c>
      <c r="V84" s="205">
        <v>0</v>
      </c>
      <c r="W84" s="203"/>
    </row>
    <row r="85" spans="1:23" s="148" customFormat="1" x14ac:dyDescent="0.2">
      <c r="A85" s="148" t="s">
        <v>16663</v>
      </c>
      <c r="B85" s="9" t="str">
        <f>VLOOKUP(D85,fips_xref!$A$5:$D$28,2,FALSE)</f>
        <v>Uinta</v>
      </c>
      <c r="C85" s="172" t="str">
        <f t="shared" si="9"/>
        <v>56</v>
      </c>
      <c r="D85" s="173">
        <f>fips_xref!A$12</f>
        <v>56041</v>
      </c>
      <c r="E85" s="174"/>
      <c r="F85" s="148" t="str">
        <f>SCC_xref!A$12</f>
        <v>2310000801</v>
      </c>
      <c r="G85" s="148" t="str">
        <f>VLOOKUP(F85,SCC_xref!$A$6:$B$39,2,FALSE)</f>
        <v>Gas Well Truck Loading</v>
      </c>
      <c r="H85" s="215">
        <v>0</v>
      </c>
      <c r="I85" s="215">
        <v>25.7168136561483</v>
      </c>
      <c r="J85" s="215">
        <v>0</v>
      </c>
      <c r="K85" s="215">
        <v>0</v>
      </c>
      <c r="L85" s="215">
        <v>0</v>
      </c>
      <c r="M85" s="217">
        <v>0</v>
      </c>
      <c r="N85" s="217">
        <v>0</v>
      </c>
      <c r="O85" s="217">
        <v>0</v>
      </c>
      <c r="P85" s="217">
        <v>0</v>
      </c>
      <c r="Q85" s="217">
        <v>0</v>
      </c>
      <c r="R85" s="205">
        <v>0</v>
      </c>
      <c r="S85" s="205">
        <v>25.7168136561483</v>
      </c>
      <c r="T85" s="205">
        <v>0</v>
      </c>
      <c r="U85" s="205">
        <v>0</v>
      </c>
      <c r="V85" s="205">
        <v>0</v>
      </c>
      <c r="W85" s="203"/>
    </row>
    <row r="86" spans="1:23" s="148" customFormat="1" x14ac:dyDescent="0.2">
      <c r="A86" s="148" t="s">
        <v>16664</v>
      </c>
      <c r="B86" s="9" t="str">
        <f>VLOOKUP(D86,fips_xref!$A$5:$D$28,2,FALSE)</f>
        <v>Carbon</v>
      </c>
      <c r="C86" s="172" t="str">
        <f t="shared" ref="C86:C93" si="10">LEFT(D86,2)</f>
        <v>56</v>
      </c>
      <c r="D86" s="173">
        <f>fips_xref!A$5</f>
        <v>56007</v>
      </c>
      <c r="E86" s="174"/>
      <c r="F86" s="148" t="str">
        <f>SCC_xref!A$13</f>
        <v>2310000802</v>
      </c>
      <c r="G86" s="148" t="str">
        <f>VLOOKUP(F86,SCC_xref!$A$6:$B$39,2,FALSE)</f>
        <v>Oil Well Truck Loading</v>
      </c>
      <c r="H86" s="215">
        <v>0</v>
      </c>
      <c r="I86" s="215">
        <v>55.63358366523525</v>
      </c>
      <c r="J86" s="215">
        <v>0</v>
      </c>
      <c r="K86" s="215">
        <v>0</v>
      </c>
      <c r="L86" s="215">
        <v>0</v>
      </c>
      <c r="M86" s="217">
        <v>0</v>
      </c>
      <c r="N86" s="217">
        <v>0</v>
      </c>
      <c r="O86" s="217">
        <v>0</v>
      </c>
      <c r="P86" s="217">
        <v>0</v>
      </c>
      <c r="Q86" s="217">
        <v>0</v>
      </c>
      <c r="R86" s="205">
        <v>0</v>
      </c>
      <c r="S86" s="205">
        <v>55.63358366523525</v>
      </c>
      <c r="T86" s="205">
        <v>0</v>
      </c>
      <c r="U86" s="205">
        <v>0</v>
      </c>
      <c r="V86" s="205">
        <v>0</v>
      </c>
      <c r="W86" s="203"/>
    </row>
    <row r="87" spans="1:23" s="148" customFormat="1" x14ac:dyDescent="0.2">
      <c r="A87" s="148" t="s">
        <v>16664</v>
      </c>
      <c r="B87" s="9" t="str">
        <f>VLOOKUP(D87,fips_xref!$A$5:$D$28,2,FALSE)</f>
        <v>Daggett</v>
      </c>
      <c r="C87" s="172" t="str">
        <f t="shared" si="10"/>
        <v>49</v>
      </c>
      <c r="D87" s="173">
        <f>fips_xref!A$6</f>
        <v>49009</v>
      </c>
      <c r="E87" s="174"/>
      <c r="F87" s="148" t="str">
        <f>SCC_xref!A$13</f>
        <v>2310000802</v>
      </c>
      <c r="G87" s="148" t="str">
        <f>VLOOKUP(F87,SCC_xref!$A$6:$B$39,2,FALSE)</f>
        <v>Oil Well Truck Loading</v>
      </c>
      <c r="H87" s="215">
        <v>0</v>
      </c>
      <c r="I87" s="215">
        <v>0</v>
      </c>
      <c r="J87" s="215">
        <v>0</v>
      </c>
      <c r="K87" s="215">
        <v>0</v>
      </c>
      <c r="L87" s="215">
        <v>0</v>
      </c>
      <c r="M87" s="217">
        <v>0</v>
      </c>
      <c r="N87" s="217">
        <v>0</v>
      </c>
      <c r="O87" s="217">
        <v>0</v>
      </c>
      <c r="P87" s="217">
        <v>0</v>
      </c>
      <c r="Q87" s="217">
        <v>0</v>
      </c>
      <c r="R87" s="205">
        <v>0</v>
      </c>
      <c r="S87" s="205">
        <v>0</v>
      </c>
      <c r="T87" s="205">
        <v>0</v>
      </c>
      <c r="U87" s="205">
        <v>0</v>
      </c>
      <c r="V87" s="205">
        <v>0</v>
      </c>
      <c r="W87" s="203"/>
    </row>
    <row r="88" spans="1:23" s="148" customFormat="1" x14ac:dyDescent="0.2">
      <c r="A88" s="148" t="s">
        <v>16664</v>
      </c>
      <c r="B88" s="9" t="str">
        <f>VLOOKUP(D88,fips_xref!$A$5:$D$28,2,FALSE)</f>
        <v>Summit</v>
      </c>
      <c r="C88" s="172" t="str">
        <f t="shared" si="10"/>
        <v>49</v>
      </c>
      <c r="D88" s="173">
        <f>fips_xref!A$7</f>
        <v>49043</v>
      </c>
      <c r="E88" s="174"/>
      <c r="F88" s="148" t="str">
        <f>SCC_xref!A$13</f>
        <v>2310000802</v>
      </c>
      <c r="G88" s="148" t="str">
        <f>VLOOKUP(F88,SCC_xref!$A$6:$B$39,2,FALSE)</f>
        <v>Oil Well Truck Loading</v>
      </c>
      <c r="H88" s="215">
        <v>0</v>
      </c>
      <c r="I88" s="215">
        <v>14.787156189877779</v>
      </c>
      <c r="J88" s="215">
        <v>0</v>
      </c>
      <c r="K88" s="215">
        <v>0</v>
      </c>
      <c r="L88" s="215">
        <v>0</v>
      </c>
      <c r="M88" s="217">
        <v>0</v>
      </c>
      <c r="N88" s="217">
        <v>0</v>
      </c>
      <c r="O88" s="217">
        <v>0</v>
      </c>
      <c r="P88" s="217">
        <v>0</v>
      </c>
      <c r="Q88" s="217">
        <v>0</v>
      </c>
      <c r="R88" s="205">
        <v>0</v>
      </c>
      <c r="S88" s="205">
        <v>14.787156189877779</v>
      </c>
      <c r="T88" s="205">
        <v>0</v>
      </c>
      <c r="U88" s="205">
        <v>0</v>
      </c>
      <c r="V88" s="205">
        <v>0</v>
      </c>
      <c r="W88" s="203"/>
    </row>
    <row r="89" spans="1:23" s="148" customFormat="1" x14ac:dyDescent="0.2">
      <c r="A89" s="148" t="s">
        <v>16664</v>
      </c>
      <c r="B89" s="9" t="str">
        <f>VLOOKUP(D89,fips_xref!$A$5:$D$28,2,FALSE)</f>
        <v>Albany</v>
      </c>
      <c r="C89" s="172" t="str">
        <f t="shared" si="10"/>
        <v>56</v>
      </c>
      <c r="D89" s="173">
        <f>fips_xref!A$8</f>
        <v>56001</v>
      </c>
      <c r="E89" s="174"/>
      <c r="F89" s="148" t="str">
        <f>SCC_xref!A$13</f>
        <v>2310000802</v>
      </c>
      <c r="G89" s="148" t="str">
        <f>VLOOKUP(F89,SCC_xref!$A$6:$B$39,2,FALSE)</f>
        <v>Oil Well Truck Loading</v>
      </c>
      <c r="H89" s="215">
        <v>0</v>
      </c>
      <c r="I89" s="215">
        <v>4.7200513446333074</v>
      </c>
      <c r="J89" s="215">
        <v>0</v>
      </c>
      <c r="K89" s="215">
        <v>0</v>
      </c>
      <c r="L89" s="215">
        <v>0</v>
      </c>
      <c r="M89" s="217">
        <v>0</v>
      </c>
      <c r="N89" s="217">
        <v>0</v>
      </c>
      <c r="O89" s="217">
        <v>0</v>
      </c>
      <c r="P89" s="217">
        <v>0</v>
      </c>
      <c r="Q89" s="217">
        <v>0</v>
      </c>
      <c r="R89" s="205">
        <v>0</v>
      </c>
      <c r="S89" s="205">
        <v>4.7200513446333074</v>
      </c>
      <c r="T89" s="205">
        <v>0</v>
      </c>
      <c r="U89" s="205">
        <v>0</v>
      </c>
      <c r="V89" s="205">
        <v>0</v>
      </c>
      <c r="W89" s="203"/>
    </row>
    <row r="90" spans="1:23" s="148" customFormat="1" x14ac:dyDescent="0.2">
      <c r="A90" s="148" t="s">
        <v>16664</v>
      </c>
      <c r="B90" s="9" t="str">
        <f>VLOOKUP(D90,fips_xref!$A$5:$D$28,2,FALSE)</f>
        <v>Lincoln</v>
      </c>
      <c r="C90" s="172" t="str">
        <f t="shared" si="10"/>
        <v>56</v>
      </c>
      <c r="D90" s="173">
        <f>fips_xref!A$9</f>
        <v>56023</v>
      </c>
      <c r="E90" s="174"/>
      <c r="F90" s="148" t="str">
        <f>SCC_xref!A$13</f>
        <v>2310000802</v>
      </c>
      <c r="G90" s="148" t="str">
        <f>VLOOKUP(F90,SCC_xref!$A$6:$B$39,2,FALSE)</f>
        <v>Oil Well Truck Loading</v>
      </c>
      <c r="H90" s="215">
        <v>0</v>
      </c>
      <c r="I90" s="215">
        <v>17.996223712964447</v>
      </c>
      <c r="J90" s="215">
        <v>0</v>
      </c>
      <c r="K90" s="215">
        <v>0</v>
      </c>
      <c r="L90" s="215">
        <v>0</v>
      </c>
      <c r="M90" s="217">
        <v>0</v>
      </c>
      <c r="N90" s="217">
        <v>0</v>
      </c>
      <c r="O90" s="217">
        <v>0</v>
      </c>
      <c r="P90" s="217">
        <v>0</v>
      </c>
      <c r="Q90" s="217">
        <v>0</v>
      </c>
      <c r="R90" s="205">
        <v>0</v>
      </c>
      <c r="S90" s="205">
        <v>17.996223712964447</v>
      </c>
      <c r="T90" s="205">
        <v>0</v>
      </c>
      <c r="U90" s="205">
        <v>0</v>
      </c>
      <c r="V90" s="205">
        <v>0</v>
      </c>
      <c r="W90" s="203"/>
    </row>
    <row r="91" spans="1:23" s="148" customFormat="1" x14ac:dyDescent="0.2">
      <c r="A91" s="148" t="s">
        <v>16664</v>
      </c>
      <c r="B91" s="9" t="str">
        <f>VLOOKUP(D91,fips_xref!$A$5:$D$28,2,FALSE)</f>
        <v>Sublette</v>
      </c>
      <c r="C91" s="172" t="str">
        <f t="shared" si="10"/>
        <v>56</v>
      </c>
      <c r="D91" s="173">
        <f>fips_xref!A$10</f>
        <v>56035</v>
      </c>
      <c r="E91" s="174"/>
      <c r="F91" s="148" t="str">
        <f>SCC_xref!A$13</f>
        <v>2310000802</v>
      </c>
      <c r="G91" s="148" t="str">
        <f>VLOOKUP(F91,SCC_xref!$A$6:$B$39,2,FALSE)</f>
        <v>Oil Well Truck Loading</v>
      </c>
      <c r="H91" s="215">
        <v>0</v>
      </c>
      <c r="I91" s="215">
        <v>0</v>
      </c>
      <c r="J91" s="215">
        <v>0</v>
      </c>
      <c r="K91" s="215">
        <v>0</v>
      </c>
      <c r="L91" s="215">
        <v>0</v>
      </c>
      <c r="M91" s="218">
        <v>0</v>
      </c>
      <c r="N91" s="218">
        <v>0</v>
      </c>
      <c r="O91" s="218">
        <v>0</v>
      </c>
      <c r="P91" s="218">
        <v>0</v>
      </c>
      <c r="Q91" s="218">
        <v>0</v>
      </c>
      <c r="R91" s="205">
        <v>0</v>
      </c>
      <c r="S91" s="205">
        <v>0</v>
      </c>
      <c r="T91" s="205">
        <v>0</v>
      </c>
      <c r="U91" s="205">
        <v>0</v>
      </c>
      <c r="V91" s="205">
        <v>0</v>
      </c>
      <c r="W91" s="203"/>
    </row>
    <row r="92" spans="1:23" s="148" customFormat="1" x14ac:dyDescent="0.2">
      <c r="A92" s="148" t="s">
        <v>16664</v>
      </c>
      <c r="B92" s="9" t="str">
        <f>VLOOKUP(D92,fips_xref!$A$5:$D$28,2,FALSE)</f>
        <v>Sweetwater</v>
      </c>
      <c r="C92" s="172" t="str">
        <f t="shared" si="10"/>
        <v>56</v>
      </c>
      <c r="D92" s="173">
        <f>fips_xref!A$11</f>
        <v>56037</v>
      </c>
      <c r="E92" s="174"/>
      <c r="F92" s="148" t="str">
        <f>SCC_xref!A$13</f>
        <v>2310000802</v>
      </c>
      <c r="G92" s="148" t="str">
        <f>VLOOKUP(F92,SCC_xref!$A$6:$B$39,2,FALSE)</f>
        <v>Oil Well Truck Loading</v>
      </c>
      <c r="H92" s="215">
        <v>0</v>
      </c>
      <c r="I92" s="215">
        <v>272.00223758319402</v>
      </c>
      <c r="J92" s="215">
        <v>0</v>
      </c>
      <c r="K92" s="215">
        <v>0</v>
      </c>
      <c r="L92" s="215">
        <v>0</v>
      </c>
      <c r="M92" s="217">
        <v>0</v>
      </c>
      <c r="N92" s="217">
        <v>0</v>
      </c>
      <c r="O92" s="217">
        <v>0</v>
      </c>
      <c r="P92" s="217">
        <v>0</v>
      </c>
      <c r="Q92" s="217">
        <v>0</v>
      </c>
      <c r="R92" s="205">
        <v>0</v>
      </c>
      <c r="S92" s="205">
        <v>272.00223758319402</v>
      </c>
      <c r="T92" s="205">
        <v>0</v>
      </c>
      <c r="U92" s="205">
        <v>0</v>
      </c>
      <c r="V92" s="205">
        <v>0</v>
      </c>
      <c r="W92" s="203"/>
    </row>
    <row r="93" spans="1:23" s="148" customFormat="1" x14ac:dyDescent="0.2">
      <c r="A93" s="148" t="s">
        <v>16664</v>
      </c>
      <c r="B93" s="9" t="str">
        <f>VLOOKUP(D93,fips_xref!$A$5:$D$28,2,FALSE)</f>
        <v>Uinta</v>
      </c>
      <c r="C93" s="172" t="str">
        <f t="shared" si="10"/>
        <v>56</v>
      </c>
      <c r="D93" s="173">
        <f>fips_xref!A$12</f>
        <v>56041</v>
      </c>
      <c r="E93" s="174"/>
      <c r="F93" s="148" t="str">
        <f>SCC_xref!A$13</f>
        <v>2310000802</v>
      </c>
      <c r="G93" s="148" t="str">
        <f>VLOOKUP(F93,SCC_xref!$A$6:$B$39,2,FALSE)</f>
        <v>Oil Well Truck Loading</v>
      </c>
      <c r="H93" s="215">
        <v>0</v>
      </c>
      <c r="I93" s="215">
        <v>51.606324015777474</v>
      </c>
      <c r="J93" s="215">
        <v>0</v>
      </c>
      <c r="K93" s="215">
        <v>0</v>
      </c>
      <c r="L93" s="215">
        <v>0</v>
      </c>
      <c r="M93" s="217">
        <v>0</v>
      </c>
      <c r="N93" s="217">
        <v>0</v>
      </c>
      <c r="O93" s="217">
        <v>0</v>
      </c>
      <c r="P93" s="217">
        <v>0</v>
      </c>
      <c r="Q93" s="217">
        <v>0</v>
      </c>
      <c r="R93" s="205">
        <v>0</v>
      </c>
      <c r="S93" s="205">
        <v>51.606324015777474</v>
      </c>
      <c r="T93" s="205">
        <v>0</v>
      </c>
      <c r="U93" s="205">
        <v>0</v>
      </c>
      <c r="V93" s="205">
        <v>0</v>
      </c>
      <c r="W93" s="203"/>
    </row>
    <row r="94" spans="1:23" s="148" customFormat="1" x14ac:dyDescent="0.2">
      <c r="A94" s="148" t="s">
        <v>15135</v>
      </c>
      <c r="B94" s="9" t="str">
        <f>VLOOKUP(D94,fips_xref!$A$5:$D$28,2,FALSE)</f>
        <v>Carbon</v>
      </c>
      <c r="C94" s="172" t="str">
        <f t="shared" ref="C94:C101" si="11">LEFT(D94,2)</f>
        <v>56</v>
      </c>
      <c r="D94" s="173">
        <f>fips_xref!A$5</f>
        <v>56007</v>
      </c>
      <c r="E94" s="174"/>
      <c r="F94" s="148" t="str">
        <f>SCC_xref!$A$26</f>
        <v>2310002230</v>
      </c>
      <c r="G94" s="148" t="str">
        <f>VLOOKUP(F94,SCC_xref!$A$6:$B$39,2,FALSE)</f>
        <v xml:space="preserve">Condensate tank </v>
      </c>
      <c r="H94" s="215">
        <v>0</v>
      </c>
      <c r="I94" s="215">
        <v>3748.1583301541004</v>
      </c>
      <c r="J94" s="215">
        <v>0</v>
      </c>
      <c r="K94" s="215">
        <v>0</v>
      </c>
      <c r="L94" s="215">
        <v>0</v>
      </c>
      <c r="M94" s="217">
        <v>0</v>
      </c>
      <c r="N94" s="217">
        <v>0</v>
      </c>
      <c r="O94" s="217">
        <v>0</v>
      </c>
      <c r="P94" s="217">
        <v>0</v>
      </c>
      <c r="Q94" s="217">
        <v>0</v>
      </c>
      <c r="R94" s="205">
        <v>0</v>
      </c>
      <c r="S94" s="205">
        <v>3748.1583301541004</v>
      </c>
      <c r="T94" s="205">
        <v>0</v>
      </c>
      <c r="U94" s="205">
        <v>0</v>
      </c>
      <c r="V94" s="205">
        <v>0</v>
      </c>
      <c r="W94" s="203"/>
    </row>
    <row r="95" spans="1:23" s="148" customFormat="1" x14ac:dyDescent="0.2">
      <c r="A95" s="148" t="s">
        <v>15135</v>
      </c>
      <c r="B95" s="9" t="str">
        <f>VLOOKUP(D95,fips_xref!$A$5:$D$28,2,FALSE)</f>
        <v>Daggett</v>
      </c>
      <c r="C95" s="172" t="str">
        <f t="shared" si="11"/>
        <v>49</v>
      </c>
      <c r="D95" s="173">
        <f>fips_xref!A$6</f>
        <v>49009</v>
      </c>
      <c r="E95" s="174"/>
      <c r="F95" s="148" t="str">
        <f>SCC_xref!$A$26</f>
        <v>2310002230</v>
      </c>
      <c r="G95" s="148" t="str">
        <f>VLOOKUP(F95,SCC_xref!$A$6:$B$39,2,FALSE)</f>
        <v xml:space="preserve">Condensate tank </v>
      </c>
      <c r="H95" s="215">
        <v>0</v>
      </c>
      <c r="I95" s="215">
        <v>4.0254869236068043</v>
      </c>
      <c r="J95" s="215">
        <v>0</v>
      </c>
      <c r="K95" s="215">
        <v>0</v>
      </c>
      <c r="L95" s="215">
        <v>0</v>
      </c>
      <c r="M95" s="217">
        <v>0</v>
      </c>
      <c r="N95" s="217">
        <v>0</v>
      </c>
      <c r="O95" s="217">
        <v>0</v>
      </c>
      <c r="P95" s="217">
        <v>0</v>
      </c>
      <c r="Q95" s="217">
        <v>0</v>
      </c>
      <c r="R95" s="205">
        <v>0</v>
      </c>
      <c r="S95" s="205">
        <v>4.0254869236068043</v>
      </c>
      <c r="T95" s="205">
        <v>0</v>
      </c>
      <c r="U95" s="205">
        <v>0</v>
      </c>
      <c r="V95" s="205">
        <v>0</v>
      </c>
      <c r="W95" s="203"/>
    </row>
    <row r="96" spans="1:23" s="148" customFormat="1" x14ac:dyDescent="0.2">
      <c r="A96" s="148" t="s">
        <v>15135</v>
      </c>
      <c r="B96" s="9" t="str">
        <f>VLOOKUP(D96,fips_xref!$A$5:$D$28,2,FALSE)</f>
        <v>Summit</v>
      </c>
      <c r="C96" s="172" t="str">
        <f t="shared" si="11"/>
        <v>49</v>
      </c>
      <c r="D96" s="173">
        <f>fips_xref!A$7</f>
        <v>49043</v>
      </c>
      <c r="E96" s="174"/>
      <c r="F96" s="148" t="str">
        <f>SCC_xref!$A$26</f>
        <v>2310002230</v>
      </c>
      <c r="G96" s="148" t="str">
        <f>VLOOKUP(F96,SCC_xref!$A$6:$B$39,2,FALSE)</f>
        <v xml:space="preserve">Condensate tank </v>
      </c>
      <c r="H96" s="215">
        <v>0</v>
      </c>
      <c r="I96" s="215">
        <v>991.43531348442502</v>
      </c>
      <c r="J96" s="215">
        <v>0</v>
      </c>
      <c r="K96" s="215">
        <v>0</v>
      </c>
      <c r="L96" s="215">
        <v>0</v>
      </c>
      <c r="M96" s="217">
        <v>0</v>
      </c>
      <c r="N96" s="217">
        <v>0</v>
      </c>
      <c r="O96" s="217">
        <v>0</v>
      </c>
      <c r="P96" s="217">
        <v>0</v>
      </c>
      <c r="Q96" s="217">
        <v>0</v>
      </c>
      <c r="R96" s="205">
        <v>0</v>
      </c>
      <c r="S96" s="205">
        <v>991.43531348442502</v>
      </c>
      <c r="T96" s="205">
        <v>0</v>
      </c>
      <c r="U96" s="205">
        <v>0</v>
      </c>
      <c r="V96" s="205">
        <v>0</v>
      </c>
      <c r="W96" s="203"/>
    </row>
    <row r="97" spans="1:23" s="148" customFormat="1" x14ac:dyDescent="0.2">
      <c r="A97" s="148" t="s">
        <v>15135</v>
      </c>
      <c r="B97" s="9" t="str">
        <f>VLOOKUP(D97,fips_xref!$A$5:$D$28,2,FALSE)</f>
        <v>Albany</v>
      </c>
      <c r="C97" s="172" t="str">
        <f t="shared" si="11"/>
        <v>56</v>
      </c>
      <c r="D97" s="173">
        <f>fips_xref!A$8</f>
        <v>56001</v>
      </c>
      <c r="E97" s="174"/>
      <c r="F97" s="148" t="str">
        <f>SCC_xref!$A$26</f>
        <v>2310002230</v>
      </c>
      <c r="G97" s="148" t="str">
        <f>VLOOKUP(F97,SCC_xref!$A$6:$B$39,2,FALSE)</f>
        <v xml:space="preserve">Condensate tank </v>
      </c>
      <c r="H97" s="215">
        <v>0</v>
      </c>
      <c r="I97" s="215">
        <v>0</v>
      </c>
      <c r="J97" s="215">
        <v>0</v>
      </c>
      <c r="K97" s="215">
        <v>0</v>
      </c>
      <c r="L97" s="215">
        <v>0</v>
      </c>
      <c r="M97" s="217">
        <v>0</v>
      </c>
      <c r="N97" s="217">
        <v>0</v>
      </c>
      <c r="O97" s="217">
        <v>0</v>
      </c>
      <c r="P97" s="217">
        <v>0</v>
      </c>
      <c r="Q97" s="217">
        <v>0</v>
      </c>
      <c r="R97" s="205">
        <v>0</v>
      </c>
      <c r="S97" s="205">
        <v>0</v>
      </c>
      <c r="T97" s="205">
        <v>0</v>
      </c>
      <c r="U97" s="205">
        <v>0</v>
      </c>
      <c r="V97" s="205">
        <v>0</v>
      </c>
      <c r="W97" s="203"/>
    </row>
    <row r="98" spans="1:23" s="148" customFormat="1" x14ac:dyDescent="0.2">
      <c r="A98" s="148" t="s">
        <v>15135</v>
      </c>
      <c r="B98" s="9" t="str">
        <f>VLOOKUP(D98,fips_xref!$A$5:$D$28,2,FALSE)</f>
        <v>Lincoln</v>
      </c>
      <c r="C98" s="172" t="str">
        <f t="shared" si="11"/>
        <v>56</v>
      </c>
      <c r="D98" s="173">
        <f>fips_xref!A$9</f>
        <v>56023</v>
      </c>
      <c r="E98" s="174"/>
      <c r="F98" s="148" t="str">
        <f>SCC_xref!$A$26</f>
        <v>2310002230</v>
      </c>
      <c r="G98" s="148" t="str">
        <f>VLOOKUP(F98,SCC_xref!$A$6:$B$39,2,FALSE)</f>
        <v xml:space="preserve">Condensate tank </v>
      </c>
      <c r="H98" s="215">
        <v>0</v>
      </c>
      <c r="I98" s="215">
        <v>5976.183038303031</v>
      </c>
      <c r="J98" s="215">
        <v>0</v>
      </c>
      <c r="K98" s="215">
        <v>0</v>
      </c>
      <c r="L98" s="215">
        <v>0</v>
      </c>
      <c r="M98" s="217">
        <v>0</v>
      </c>
      <c r="N98" s="217">
        <v>0</v>
      </c>
      <c r="O98" s="217">
        <v>0</v>
      </c>
      <c r="P98" s="217">
        <v>0</v>
      </c>
      <c r="Q98" s="217">
        <v>0</v>
      </c>
      <c r="R98" s="205">
        <v>0</v>
      </c>
      <c r="S98" s="205">
        <v>5976.183038303031</v>
      </c>
      <c r="T98" s="205">
        <v>0</v>
      </c>
      <c r="U98" s="205">
        <v>0</v>
      </c>
      <c r="V98" s="205">
        <v>0</v>
      </c>
      <c r="W98" s="203"/>
    </row>
    <row r="99" spans="1:23" s="148" customFormat="1" x14ac:dyDescent="0.2">
      <c r="A99" s="148" t="s">
        <v>15135</v>
      </c>
      <c r="B99" s="9" t="str">
        <f>VLOOKUP(D99,fips_xref!$A$5:$D$28,2,FALSE)</f>
        <v>Sublette</v>
      </c>
      <c r="C99" s="172" t="str">
        <f t="shared" si="11"/>
        <v>56</v>
      </c>
      <c r="D99" s="173">
        <f>fips_xref!A$10</f>
        <v>56035</v>
      </c>
      <c r="E99" s="174"/>
      <c r="F99" s="148" t="str">
        <f>SCC_xref!$A$26</f>
        <v>2310002230</v>
      </c>
      <c r="G99" s="148" t="str">
        <f>VLOOKUP(F99,SCC_xref!$A$6:$B$39,2,FALSE)</f>
        <v xml:space="preserve">Condensate tank </v>
      </c>
      <c r="H99" s="215">
        <v>0</v>
      </c>
      <c r="I99" s="215">
        <v>0</v>
      </c>
      <c r="J99" s="215">
        <v>0</v>
      </c>
      <c r="K99" s="215">
        <v>0</v>
      </c>
      <c r="L99" s="215">
        <v>0</v>
      </c>
      <c r="M99" s="218">
        <v>0</v>
      </c>
      <c r="N99" s="218">
        <v>1143.1990807183943</v>
      </c>
      <c r="O99" s="218">
        <v>0</v>
      </c>
      <c r="P99" s="218">
        <v>0</v>
      </c>
      <c r="Q99" s="218">
        <v>0</v>
      </c>
      <c r="R99" s="205">
        <v>0</v>
      </c>
      <c r="S99" s="205">
        <v>1143.1990807183943</v>
      </c>
      <c r="T99" s="205">
        <v>0</v>
      </c>
      <c r="U99" s="205">
        <v>0</v>
      </c>
      <c r="V99" s="205">
        <v>0</v>
      </c>
      <c r="W99" s="203"/>
    </row>
    <row r="100" spans="1:23" s="148" customFormat="1" x14ac:dyDescent="0.2">
      <c r="A100" s="148" t="s">
        <v>15135</v>
      </c>
      <c r="B100" s="9" t="str">
        <f>VLOOKUP(D100,fips_xref!$A$5:$D$28,2,FALSE)</f>
        <v>Sweetwater</v>
      </c>
      <c r="C100" s="172" t="str">
        <f t="shared" si="11"/>
        <v>56</v>
      </c>
      <c r="D100" s="173">
        <f>fips_xref!A$11</f>
        <v>56037</v>
      </c>
      <c r="E100" s="174"/>
      <c r="F100" s="148" t="str">
        <f>SCC_xref!$A$26</f>
        <v>2310002230</v>
      </c>
      <c r="G100" s="148" t="str">
        <f>VLOOKUP(F100,SCC_xref!$A$6:$B$39,2,FALSE)</f>
        <v xml:space="preserve">Condensate tank </v>
      </c>
      <c r="H100" s="215">
        <v>0</v>
      </c>
      <c r="I100" s="215">
        <v>6707.6506432739525</v>
      </c>
      <c r="J100" s="215">
        <v>0</v>
      </c>
      <c r="K100" s="215">
        <v>0</v>
      </c>
      <c r="L100" s="215">
        <v>0</v>
      </c>
      <c r="M100" s="217">
        <v>0</v>
      </c>
      <c r="N100" s="217">
        <v>0</v>
      </c>
      <c r="O100" s="217">
        <v>0</v>
      </c>
      <c r="P100" s="217">
        <v>0</v>
      </c>
      <c r="Q100" s="217">
        <v>0</v>
      </c>
      <c r="R100" s="205">
        <v>0</v>
      </c>
      <c r="S100" s="205">
        <v>6707.6506432739525</v>
      </c>
      <c r="T100" s="205">
        <v>0</v>
      </c>
      <c r="U100" s="205">
        <v>0</v>
      </c>
      <c r="V100" s="205">
        <v>0</v>
      </c>
      <c r="W100" s="203"/>
    </row>
    <row r="101" spans="1:23" s="148" customFormat="1" x14ac:dyDescent="0.2">
      <c r="A101" s="148" t="s">
        <v>15135</v>
      </c>
      <c r="B101" s="9" t="str">
        <f>VLOOKUP(D101,fips_xref!$A$5:$D$28,2,FALSE)</f>
        <v>Uinta</v>
      </c>
      <c r="C101" s="172" t="str">
        <f t="shared" si="11"/>
        <v>56</v>
      </c>
      <c r="D101" s="173">
        <f>fips_xref!A$12</f>
        <v>56041</v>
      </c>
      <c r="E101" s="174"/>
      <c r="F101" s="148" t="str">
        <f>SCC_xref!$A$26</f>
        <v>2310002230</v>
      </c>
      <c r="G101" s="148" t="str">
        <f>VLOOKUP(F101,SCC_xref!$A$6:$B$39,2,FALSE)</f>
        <v xml:space="preserve">Condensate tank </v>
      </c>
      <c r="H101" s="215">
        <v>0</v>
      </c>
      <c r="I101" s="215">
        <v>5166.1884675432184</v>
      </c>
      <c r="J101" s="215">
        <v>0</v>
      </c>
      <c r="K101" s="215">
        <v>0</v>
      </c>
      <c r="L101" s="215">
        <v>0</v>
      </c>
      <c r="M101" s="217">
        <v>0</v>
      </c>
      <c r="N101" s="217">
        <v>0</v>
      </c>
      <c r="O101" s="217">
        <v>0</v>
      </c>
      <c r="P101" s="217">
        <v>0</v>
      </c>
      <c r="Q101" s="217">
        <v>0</v>
      </c>
      <c r="R101" s="205">
        <v>0</v>
      </c>
      <c r="S101" s="205">
        <v>5166.1884675432184</v>
      </c>
      <c r="T101" s="205">
        <v>0</v>
      </c>
      <c r="U101" s="205">
        <v>0</v>
      </c>
      <c r="V101" s="205">
        <v>0</v>
      </c>
      <c r="W101" s="203"/>
    </row>
    <row r="102" spans="1:23" s="148" customFormat="1" x14ac:dyDescent="0.2">
      <c r="A102" s="148" t="s">
        <v>15136</v>
      </c>
      <c r="B102" s="9" t="str">
        <f>VLOOKUP(D102,fips_xref!$A$5:$D$28,2,FALSE)</f>
        <v>Carbon</v>
      </c>
      <c r="C102" s="172" t="str">
        <f t="shared" ref="C102:C109" si="12">LEFT(D102,2)</f>
        <v>56</v>
      </c>
      <c r="D102" s="173">
        <f>fips_xref!A$5</f>
        <v>56007</v>
      </c>
      <c r="E102" s="174"/>
      <c r="F102" s="148" t="str">
        <f>SCC_xref!$A$27</f>
        <v>2310002240</v>
      </c>
      <c r="G102" s="148" t="str">
        <f>VLOOKUP(F102,SCC_xref!$A$6:$B$39,2,FALSE)</f>
        <v>Oil Tank</v>
      </c>
      <c r="H102" s="215">
        <v>0</v>
      </c>
      <c r="I102" s="215">
        <v>99.613246134356146</v>
      </c>
      <c r="J102" s="215">
        <v>0</v>
      </c>
      <c r="K102" s="215">
        <v>0</v>
      </c>
      <c r="L102" s="215">
        <v>0</v>
      </c>
      <c r="M102" s="217">
        <v>0</v>
      </c>
      <c r="N102" s="217">
        <v>0</v>
      </c>
      <c r="O102" s="217">
        <v>0</v>
      </c>
      <c r="P102" s="217">
        <v>0</v>
      </c>
      <c r="Q102" s="217">
        <v>0</v>
      </c>
      <c r="R102" s="205">
        <v>0</v>
      </c>
      <c r="S102" s="205">
        <v>99.613246134356146</v>
      </c>
      <c r="T102" s="205">
        <v>0</v>
      </c>
      <c r="U102" s="205">
        <v>0</v>
      </c>
      <c r="V102" s="205">
        <v>0</v>
      </c>
      <c r="W102" s="203"/>
    </row>
    <row r="103" spans="1:23" s="148" customFormat="1" x14ac:dyDescent="0.2">
      <c r="A103" s="148" t="s">
        <v>15136</v>
      </c>
      <c r="B103" s="9" t="str">
        <f>VLOOKUP(D103,fips_xref!$A$5:$D$28,2,FALSE)</f>
        <v>Daggett</v>
      </c>
      <c r="C103" s="172" t="str">
        <f t="shared" si="12"/>
        <v>49</v>
      </c>
      <c r="D103" s="173">
        <f>fips_xref!A$6</f>
        <v>49009</v>
      </c>
      <c r="E103" s="174"/>
      <c r="F103" s="148" t="str">
        <f>SCC_xref!$A$27</f>
        <v>2310002240</v>
      </c>
      <c r="G103" s="148" t="str">
        <f>VLOOKUP(F103,SCC_xref!$A$6:$B$39,2,FALSE)</f>
        <v>Oil Tank</v>
      </c>
      <c r="H103" s="215">
        <v>0</v>
      </c>
      <c r="I103" s="215">
        <v>0</v>
      </c>
      <c r="J103" s="215">
        <v>0</v>
      </c>
      <c r="K103" s="215">
        <v>0</v>
      </c>
      <c r="L103" s="215">
        <v>0</v>
      </c>
      <c r="M103" s="217">
        <v>0</v>
      </c>
      <c r="N103" s="217">
        <v>0</v>
      </c>
      <c r="O103" s="217">
        <v>0</v>
      </c>
      <c r="P103" s="217">
        <v>0</v>
      </c>
      <c r="Q103" s="217">
        <v>0</v>
      </c>
      <c r="R103" s="205">
        <v>0</v>
      </c>
      <c r="S103" s="205">
        <v>0</v>
      </c>
      <c r="T103" s="205">
        <v>0</v>
      </c>
      <c r="U103" s="205">
        <v>0</v>
      </c>
      <c r="V103" s="205">
        <v>0</v>
      </c>
      <c r="W103" s="203"/>
    </row>
    <row r="104" spans="1:23" s="148" customFormat="1" x14ac:dyDescent="0.2">
      <c r="A104" s="148" t="s">
        <v>15136</v>
      </c>
      <c r="B104" s="9" t="str">
        <f>VLOOKUP(D104,fips_xref!$A$5:$D$28,2,FALSE)</f>
        <v>Summit</v>
      </c>
      <c r="C104" s="172" t="str">
        <f t="shared" si="12"/>
        <v>49</v>
      </c>
      <c r="D104" s="173">
        <f>fips_xref!A$7</f>
        <v>49043</v>
      </c>
      <c r="E104" s="174"/>
      <c r="F104" s="148" t="str">
        <f>SCC_xref!$A$27</f>
        <v>2310002240</v>
      </c>
      <c r="G104" s="148" t="str">
        <f>VLOOKUP(F104,SCC_xref!$A$6:$B$39,2,FALSE)</f>
        <v>Oil Tank</v>
      </c>
      <c r="H104" s="215">
        <v>0</v>
      </c>
      <c r="I104" s="215">
        <v>79.366764292237434</v>
      </c>
      <c r="J104" s="215">
        <v>0</v>
      </c>
      <c r="K104" s="215">
        <v>0</v>
      </c>
      <c r="L104" s="215">
        <v>0</v>
      </c>
      <c r="M104" s="217">
        <v>0</v>
      </c>
      <c r="N104" s="217">
        <v>0</v>
      </c>
      <c r="O104" s="217">
        <v>0</v>
      </c>
      <c r="P104" s="217">
        <v>0</v>
      </c>
      <c r="Q104" s="217">
        <v>0</v>
      </c>
      <c r="R104" s="205">
        <v>0</v>
      </c>
      <c r="S104" s="205">
        <v>79.366764292237434</v>
      </c>
      <c r="T104" s="205">
        <v>0</v>
      </c>
      <c r="U104" s="205">
        <v>0</v>
      </c>
      <c r="V104" s="205">
        <v>0</v>
      </c>
      <c r="W104" s="203"/>
    </row>
    <row r="105" spans="1:23" s="148" customFormat="1" x14ac:dyDescent="0.2">
      <c r="A105" s="148" t="s">
        <v>15136</v>
      </c>
      <c r="B105" s="9" t="str">
        <f>VLOOKUP(D105,fips_xref!$A$5:$D$28,2,FALSE)</f>
        <v>Albany</v>
      </c>
      <c r="C105" s="172" t="str">
        <f t="shared" si="12"/>
        <v>56</v>
      </c>
      <c r="D105" s="173">
        <f>fips_xref!A$8</f>
        <v>56001</v>
      </c>
      <c r="E105" s="174"/>
      <c r="F105" s="148" t="str">
        <f>SCC_xref!$A$27</f>
        <v>2310002240</v>
      </c>
      <c r="G105" s="148" t="str">
        <f>VLOOKUP(F105,SCC_xref!$A$6:$B$39,2,FALSE)</f>
        <v>Oil Tank</v>
      </c>
      <c r="H105" s="215">
        <v>0</v>
      </c>
      <c r="I105" s="215">
        <v>25.333823333333331</v>
      </c>
      <c r="J105" s="215">
        <v>0</v>
      </c>
      <c r="K105" s="215">
        <v>0</v>
      </c>
      <c r="L105" s="215">
        <v>0</v>
      </c>
      <c r="M105" s="217">
        <v>0</v>
      </c>
      <c r="N105" s="217">
        <v>0</v>
      </c>
      <c r="O105" s="217">
        <v>0</v>
      </c>
      <c r="P105" s="217">
        <v>0</v>
      </c>
      <c r="Q105" s="217">
        <v>0</v>
      </c>
      <c r="R105" s="205">
        <v>0</v>
      </c>
      <c r="S105" s="205">
        <v>25.333823333333331</v>
      </c>
      <c r="T105" s="205">
        <v>0</v>
      </c>
      <c r="U105" s="205">
        <v>0</v>
      </c>
      <c r="V105" s="205">
        <v>0</v>
      </c>
      <c r="W105" s="203"/>
    </row>
    <row r="106" spans="1:23" s="148" customFormat="1" x14ac:dyDescent="0.2">
      <c r="A106" s="148" t="s">
        <v>15136</v>
      </c>
      <c r="B106" s="9" t="str">
        <f>VLOOKUP(D106,fips_xref!$A$5:$D$28,2,FALSE)</f>
        <v>Lincoln</v>
      </c>
      <c r="C106" s="172" t="str">
        <f t="shared" si="12"/>
        <v>56</v>
      </c>
      <c r="D106" s="173">
        <f>fips_xref!A$9</f>
        <v>56023</v>
      </c>
      <c r="E106" s="174"/>
      <c r="F106" s="148" t="str">
        <f>SCC_xref!$A$27</f>
        <v>2310002240</v>
      </c>
      <c r="G106" s="148" t="str">
        <f>VLOOKUP(F106,SCC_xref!$A$6:$B$39,2,FALSE)</f>
        <v>Oil Tank</v>
      </c>
      <c r="H106" s="215">
        <v>0</v>
      </c>
      <c r="I106" s="215">
        <v>96.590718812785369</v>
      </c>
      <c r="J106" s="215">
        <v>0</v>
      </c>
      <c r="K106" s="215">
        <v>0</v>
      </c>
      <c r="L106" s="215">
        <v>0</v>
      </c>
      <c r="M106" s="217">
        <v>0</v>
      </c>
      <c r="N106" s="217">
        <v>0</v>
      </c>
      <c r="O106" s="217">
        <v>0</v>
      </c>
      <c r="P106" s="217">
        <v>0</v>
      </c>
      <c r="Q106" s="217">
        <v>0</v>
      </c>
      <c r="R106" s="205">
        <v>0</v>
      </c>
      <c r="S106" s="205">
        <v>96.590718812785369</v>
      </c>
      <c r="T106" s="205">
        <v>0</v>
      </c>
      <c r="U106" s="205">
        <v>0</v>
      </c>
      <c r="V106" s="205">
        <v>0</v>
      </c>
      <c r="W106" s="203"/>
    </row>
    <row r="107" spans="1:23" s="148" customFormat="1" x14ac:dyDescent="0.2">
      <c r="A107" s="148" t="s">
        <v>15136</v>
      </c>
      <c r="B107" s="9" t="str">
        <f>VLOOKUP(D107,fips_xref!$A$5:$D$28,2,FALSE)</f>
        <v>Sublette</v>
      </c>
      <c r="C107" s="172" t="str">
        <f t="shared" si="12"/>
        <v>56</v>
      </c>
      <c r="D107" s="173">
        <f>fips_xref!A$10</f>
        <v>56035</v>
      </c>
      <c r="E107" s="174"/>
      <c r="F107" s="148" t="str">
        <f>SCC_xref!$A$27</f>
        <v>2310002240</v>
      </c>
      <c r="G107" s="148" t="str">
        <f>VLOOKUP(F107,SCC_xref!$A$6:$B$39,2,FALSE)</f>
        <v>Oil Tank</v>
      </c>
      <c r="H107" s="215">
        <v>0</v>
      </c>
      <c r="I107" s="215">
        <v>0</v>
      </c>
      <c r="J107" s="215">
        <v>0</v>
      </c>
      <c r="K107" s="215">
        <v>0</v>
      </c>
      <c r="L107" s="215">
        <v>0</v>
      </c>
      <c r="M107" s="218">
        <v>0</v>
      </c>
      <c r="N107" s="218">
        <v>0</v>
      </c>
      <c r="O107" s="218">
        <v>0</v>
      </c>
      <c r="P107" s="218">
        <v>0</v>
      </c>
      <c r="Q107" s="218">
        <v>0</v>
      </c>
      <c r="R107" s="205">
        <v>0</v>
      </c>
      <c r="S107" s="205">
        <v>0</v>
      </c>
      <c r="T107" s="205">
        <v>0</v>
      </c>
      <c r="U107" s="205">
        <v>0</v>
      </c>
      <c r="V107" s="205">
        <v>0</v>
      </c>
      <c r="W107" s="203"/>
    </row>
    <row r="108" spans="1:23" s="148" customFormat="1" x14ac:dyDescent="0.2">
      <c r="A108" s="148" t="s">
        <v>15136</v>
      </c>
      <c r="B108" s="9" t="str">
        <f>VLOOKUP(D108,fips_xref!$A$5:$D$28,2,FALSE)</f>
        <v>Sweetwater</v>
      </c>
      <c r="C108" s="172" t="str">
        <f t="shared" si="12"/>
        <v>56</v>
      </c>
      <c r="D108" s="173">
        <f>fips_xref!A$11</f>
        <v>56037</v>
      </c>
      <c r="E108" s="174"/>
      <c r="F108" s="148" t="str">
        <f>SCC_xref!$A$27</f>
        <v>2310002240</v>
      </c>
      <c r="G108" s="148" t="str">
        <f>VLOOKUP(F108,SCC_xref!$A$6:$B$39,2,FALSE)</f>
        <v>Oil Tank</v>
      </c>
      <c r="H108" s="215">
        <v>0</v>
      </c>
      <c r="I108" s="215">
        <v>487.02643361084915</v>
      </c>
      <c r="J108" s="215">
        <v>0</v>
      </c>
      <c r="K108" s="215">
        <v>0</v>
      </c>
      <c r="L108" s="215">
        <v>0</v>
      </c>
      <c r="M108" s="217">
        <v>0</v>
      </c>
      <c r="N108" s="217">
        <v>0</v>
      </c>
      <c r="O108" s="217">
        <v>0</v>
      </c>
      <c r="P108" s="217">
        <v>0</v>
      </c>
      <c r="Q108" s="217">
        <v>0</v>
      </c>
      <c r="R108" s="205">
        <v>0</v>
      </c>
      <c r="S108" s="205">
        <v>487.02643361084915</v>
      </c>
      <c r="T108" s="205">
        <v>0</v>
      </c>
      <c r="U108" s="205">
        <v>0</v>
      </c>
      <c r="V108" s="205">
        <v>0</v>
      </c>
      <c r="W108" s="203"/>
    </row>
    <row r="109" spans="1:23" s="148" customFormat="1" x14ac:dyDescent="0.2">
      <c r="A109" s="148" t="s">
        <v>15136</v>
      </c>
      <c r="B109" s="9" t="str">
        <f>VLOOKUP(D109,fips_xref!$A$5:$D$28,2,FALSE)</f>
        <v>Uinta</v>
      </c>
      <c r="C109" s="172" t="str">
        <f t="shared" si="12"/>
        <v>56</v>
      </c>
      <c r="D109" s="173">
        <f>fips_xref!A$12</f>
        <v>56041</v>
      </c>
      <c r="E109" s="174"/>
      <c r="F109" s="148" t="str">
        <f>SCC_xref!$A$27</f>
        <v>2310002240</v>
      </c>
      <c r="G109" s="148" t="str">
        <f>VLOOKUP(F109,SCC_xref!$A$6:$B$39,2,FALSE)</f>
        <v>Oil Tank</v>
      </c>
      <c r="H109" s="215">
        <v>0</v>
      </c>
      <c r="I109" s="215">
        <v>276.9854393607306</v>
      </c>
      <c r="J109" s="215">
        <v>0</v>
      </c>
      <c r="K109" s="215">
        <v>0</v>
      </c>
      <c r="L109" s="215">
        <v>0</v>
      </c>
      <c r="M109" s="217">
        <v>0</v>
      </c>
      <c r="N109" s="217">
        <v>0</v>
      </c>
      <c r="O109" s="217">
        <v>0</v>
      </c>
      <c r="P109" s="217">
        <v>0</v>
      </c>
      <c r="Q109" s="217">
        <v>0</v>
      </c>
      <c r="R109" s="205">
        <v>0</v>
      </c>
      <c r="S109" s="205">
        <v>276.9854393607306</v>
      </c>
      <c r="T109" s="205">
        <v>0</v>
      </c>
      <c r="U109" s="205">
        <v>0</v>
      </c>
      <c r="V109" s="205">
        <v>0</v>
      </c>
      <c r="W109" s="203"/>
    </row>
    <row r="110" spans="1:23" s="148" customFormat="1" x14ac:dyDescent="0.2">
      <c r="A110" s="148" t="s">
        <v>17045</v>
      </c>
      <c r="B110" s="148" t="str">
        <f>VLOOKUP(D110,fips_xref!$A$5:$D$28,2,FALSE)</f>
        <v>Carbon</v>
      </c>
      <c r="C110" s="174" t="str">
        <f t="shared" ref="C110:C117" si="13">LEFT(D110,2)</f>
        <v>56</v>
      </c>
      <c r="D110" s="173">
        <f>fips_xref!A$5</f>
        <v>56007</v>
      </c>
      <c r="F110" s="148" t="str">
        <f>SCC_xref!A$28</f>
        <v>2310002231</v>
      </c>
      <c r="G110" s="148" t="str">
        <f>VLOOKUP(F110,SCC_xref!$A$6:$B$62,2,FALSE)</f>
        <v>Tank flaring</v>
      </c>
      <c r="H110" s="215">
        <v>7.6135851634607787</v>
      </c>
      <c r="I110" s="215">
        <v>0</v>
      </c>
      <c r="J110" s="215">
        <v>41.426860448242479</v>
      </c>
      <c r="K110" s="215">
        <v>0</v>
      </c>
      <c r="L110" s="215">
        <v>0</v>
      </c>
      <c r="M110" s="217">
        <v>0</v>
      </c>
      <c r="N110" s="217">
        <v>0</v>
      </c>
      <c r="O110" s="217">
        <v>0</v>
      </c>
      <c r="P110" s="217">
        <v>0</v>
      </c>
      <c r="Q110" s="217">
        <v>0</v>
      </c>
      <c r="R110" s="205">
        <v>7.6135851634607787</v>
      </c>
      <c r="S110" s="205">
        <v>0</v>
      </c>
      <c r="T110" s="205">
        <v>41.426860448242479</v>
      </c>
      <c r="U110" s="205">
        <v>0</v>
      </c>
      <c r="V110" s="205">
        <v>0</v>
      </c>
      <c r="W110" s="203"/>
    </row>
    <row r="111" spans="1:23" s="148" customFormat="1" x14ac:dyDescent="0.2">
      <c r="A111" s="148" t="s">
        <v>17045</v>
      </c>
      <c r="B111" s="148" t="str">
        <f>VLOOKUP(D111,fips_xref!$A$5:$D$28,2,FALSE)</f>
        <v>Daggett</v>
      </c>
      <c r="C111" s="174" t="str">
        <f t="shared" si="13"/>
        <v>49</v>
      </c>
      <c r="D111" s="173">
        <f>fips_xref!A$6</f>
        <v>49009</v>
      </c>
      <c r="F111" s="148" t="str">
        <f>SCC_xref!A$28</f>
        <v>2310002231</v>
      </c>
      <c r="G111" s="148" t="str">
        <f>VLOOKUP(F111,SCC_xref!$A$6:$B$62,2,FALSE)</f>
        <v>Tank flaring</v>
      </c>
      <c r="H111" s="215">
        <v>0</v>
      </c>
      <c r="I111" s="215">
        <v>0</v>
      </c>
      <c r="J111" s="215">
        <v>0</v>
      </c>
      <c r="K111" s="215">
        <v>0</v>
      </c>
      <c r="L111" s="215">
        <v>0</v>
      </c>
      <c r="M111" s="217">
        <v>0</v>
      </c>
      <c r="N111" s="217">
        <v>0</v>
      </c>
      <c r="O111" s="217">
        <v>0</v>
      </c>
      <c r="P111" s="217">
        <v>0</v>
      </c>
      <c r="Q111" s="217">
        <v>0</v>
      </c>
      <c r="R111" s="205">
        <v>0</v>
      </c>
      <c r="S111" s="205">
        <v>0</v>
      </c>
      <c r="T111" s="205">
        <v>0</v>
      </c>
      <c r="U111" s="205">
        <v>0</v>
      </c>
      <c r="V111" s="205">
        <v>0</v>
      </c>
      <c r="W111" s="203"/>
    </row>
    <row r="112" spans="1:23" s="148" customFormat="1" x14ac:dyDescent="0.2">
      <c r="A112" s="148" t="s">
        <v>17045</v>
      </c>
      <c r="B112" s="148" t="str">
        <f>VLOOKUP(D112,fips_xref!$A$5:$D$28,2,FALSE)</f>
        <v>Summit</v>
      </c>
      <c r="C112" s="174" t="str">
        <f t="shared" si="13"/>
        <v>49</v>
      </c>
      <c r="D112" s="173">
        <f>fips_xref!A$7</f>
        <v>49043</v>
      </c>
      <c r="F112" s="148" t="str">
        <f>SCC_xref!A$28</f>
        <v>2310002231</v>
      </c>
      <c r="G112" s="148" t="str">
        <f>VLOOKUP(F112,SCC_xref!$A$6:$B$62,2,FALSE)</f>
        <v>Tank flaring</v>
      </c>
      <c r="H112" s="215">
        <v>0</v>
      </c>
      <c r="I112" s="215">
        <v>0</v>
      </c>
      <c r="J112" s="215">
        <v>0</v>
      </c>
      <c r="K112" s="215">
        <v>0</v>
      </c>
      <c r="L112" s="215">
        <v>0</v>
      </c>
      <c r="M112" s="217">
        <v>0</v>
      </c>
      <c r="N112" s="217">
        <v>0</v>
      </c>
      <c r="O112" s="217">
        <v>0</v>
      </c>
      <c r="P112" s="217">
        <v>0</v>
      </c>
      <c r="Q112" s="217">
        <v>0</v>
      </c>
      <c r="R112" s="205">
        <v>0</v>
      </c>
      <c r="S112" s="205">
        <v>0</v>
      </c>
      <c r="T112" s="205">
        <v>0</v>
      </c>
      <c r="U112" s="205">
        <v>0</v>
      </c>
      <c r="V112" s="205">
        <v>0</v>
      </c>
      <c r="W112" s="203"/>
    </row>
    <row r="113" spans="1:23" s="148" customFormat="1" x14ac:dyDescent="0.2">
      <c r="A113" s="148" t="s">
        <v>17045</v>
      </c>
      <c r="B113" s="148" t="str">
        <f>VLOOKUP(D113,fips_xref!$A$5:$D$28,2,FALSE)</f>
        <v>Albany</v>
      </c>
      <c r="C113" s="174" t="str">
        <f t="shared" si="13"/>
        <v>56</v>
      </c>
      <c r="D113" s="173">
        <f>fips_xref!A$8</f>
        <v>56001</v>
      </c>
      <c r="F113" s="148" t="str">
        <f>SCC_xref!A$28</f>
        <v>2310002231</v>
      </c>
      <c r="G113" s="148" t="str">
        <f>VLOOKUP(F113,SCC_xref!$A$6:$B$62,2,FALSE)</f>
        <v>Tank flaring</v>
      </c>
      <c r="H113" s="215">
        <v>0</v>
      </c>
      <c r="I113" s="215">
        <v>0</v>
      </c>
      <c r="J113" s="215">
        <v>0</v>
      </c>
      <c r="K113" s="215">
        <v>0</v>
      </c>
      <c r="L113" s="215">
        <v>0</v>
      </c>
      <c r="M113" s="217">
        <v>0</v>
      </c>
      <c r="N113" s="217">
        <v>0</v>
      </c>
      <c r="O113" s="217">
        <v>0</v>
      </c>
      <c r="P113" s="217">
        <v>0</v>
      </c>
      <c r="Q113" s="217">
        <v>0</v>
      </c>
      <c r="R113" s="205">
        <v>0</v>
      </c>
      <c r="S113" s="205">
        <v>0</v>
      </c>
      <c r="T113" s="205">
        <v>0</v>
      </c>
      <c r="U113" s="205">
        <v>0</v>
      </c>
      <c r="V113" s="205">
        <v>0</v>
      </c>
      <c r="W113" s="203"/>
    </row>
    <row r="114" spans="1:23" s="148" customFormat="1" x14ac:dyDescent="0.2">
      <c r="A114" s="148" t="s">
        <v>17045</v>
      </c>
      <c r="B114" s="148" t="str">
        <f>VLOOKUP(D114,fips_xref!$A$5:$D$28,2,FALSE)</f>
        <v>Lincoln</v>
      </c>
      <c r="C114" s="174" t="str">
        <f t="shared" si="13"/>
        <v>56</v>
      </c>
      <c r="D114" s="173">
        <f>fips_xref!A$9</f>
        <v>56023</v>
      </c>
      <c r="F114" s="148" t="str">
        <f>SCC_xref!A$28</f>
        <v>2310002231</v>
      </c>
      <c r="G114" s="148" t="str">
        <f>VLOOKUP(F114,SCC_xref!$A$6:$B$62,2,FALSE)</f>
        <v>Tank flaring</v>
      </c>
      <c r="H114" s="215">
        <v>0</v>
      </c>
      <c r="I114" s="215">
        <v>0</v>
      </c>
      <c r="J114" s="215">
        <v>0</v>
      </c>
      <c r="K114" s="215">
        <v>0</v>
      </c>
      <c r="L114" s="215">
        <v>0</v>
      </c>
      <c r="M114" s="217">
        <v>0</v>
      </c>
      <c r="N114" s="217">
        <v>0</v>
      </c>
      <c r="O114" s="217">
        <v>0</v>
      </c>
      <c r="P114" s="217">
        <v>0</v>
      </c>
      <c r="Q114" s="217">
        <v>0</v>
      </c>
      <c r="R114" s="205">
        <v>0</v>
      </c>
      <c r="S114" s="205">
        <v>0</v>
      </c>
      <c r="T114" s="205">
        <v>0</v>
      </c>
      <c r="U114" s="205">
        <v>0</v>
      </c>
      <c r="V114" s="205">
        <v>0</v>
      </c>
      <c r="W114" s="203"/>
    </row>
    <row r="115" spans="1:23" s="148" customFormat="1" x14ac:dyDescent="0.2">
      <c r="A115" s="148" t="s">
        <v>17045</v>
      </c>
      <c r="B115" s="148" t="str">
        <f>VLOOKUP(D115,fips_xref!$A$5:$D$28,2,FALSE)</f>
        <v>Sublette</v>
      </c>
      <c r="C115" s="174" t="str">
        <f t="shared" si="13"/>
        <v>56</v>
      </c>
      <c r="D115" s="173">
        <f>fips_xref!A$10</f>
        <v>56035</v>
      </c>
      <c r="F115" s="148" t="str">
        <f>SCC_xref!A$28</f>
        <v>2310002231</v>
      </c>
      <c r="G115" s="148" t="str">
        <f>VLOOKUP(F115,SCC_xref!$A$6:$B$62,2,FALSE)</f>
        <v>Tank flaring</v>
      </c>
      <c r="H115" s="215">
        <v>0</v>
      </c>
      <c r="I115" s="215">
        <v>0</v>
      </c>
      <c r="J115" s="215">
        <v>0</v>
      </c>
      <c r="K115" s="215">
        <v>0</v>
      </c>
      <c r="L115" s="215">
        <v>0</v>
      </c>
      <c r="M115" s="218">
        <v>218.51325033889538</v>
      </c>
      <c r="N115" s="218">
        <v>0</v>
      </c>
      <c r="O115" s="218">
        <v>54.628312584723844</v>
      </c>
      <c r="P115" s="218">
        <v>0</v>
      </c>
      <c r="Q115" s="218">
        <v>0</v>
      </c>
      <c r="R115" s="205">
        <v>218.51325033889538</v>
      </c>
      <c r="S115" s="205">
        <v>0</v>
      </c>
      <c r="T115" s="205">
        <v>54.628312584723844</v>
      </c>
      <c r="U115" s="205">
        <v>0</v>
      </c>
      <c r="V115" s="205">
        <v>0</v>
      </c>
      <c r="W115" s="203"/>
    </row>
    <row r="116" spans="1:23" s="148" customFormat="1" x14ac:dyDescent="0.2">
      <c r="A116" s="148" t="s">
        <v>17045</v>
      </c>
      <c r="B116" s="148" t="str">
        <f>VLOOKUP(D116,fips_xref!$A$5:$D$28,2,FALSE)</f>
        <v>Sweetwater</v>
      </c>
      <c r="C116" s="174" t="str">
        <f t="shared" si="13"/>
        <v>56</v>
      </c>
      <c r="D116" s="173">
        <f>fips_xref!A$11</f>
        <v>56037</v>
      </c>
      <c r="F116" s="148" t="str">
        <f>SCC_xref!A$28</f>
        <v>2310002231</v>
      </c>
      <c r="G116" s="148" t="str">
        <f>VLOOKUP(F116,SCC_xref!$A$6:$B$62,2,FALSE)</f>
        <v>Tank flaring</v>
      </c>
      <c r="H116" s="215">
        <v>14.546678344099039</v>
      </c>
      <c r="I116" s="215">
        <v>0</v>
      </c>
      <c r="J116" s="215">
        <v>79.15104393112712</v>
      </c>
      <c r="K116" s="215">
        <v>0</v>
      </c>
      <c r="L116" s="215">
        <v>0</v>
      </c>
      <c r="M116" s="217">
        <v>0</v>
      </c>
      <c r="N116" s="217">
        <v>0</v>
      </c>
      <c r="O116" s="217">
        <v>0</v>
      </c>
      <c r="P116" s="217">
        <v>0</v>
      </c>
      <c r="Q116" s="217">
        <v>0</v>
      </c>
      <c r="R116" s="205">
        <v>14.546678344099039</v>
      </c>
      <c r="S116" s="205">
        <v>0</v>
      </c>
      <c r="T116" s="205">
        <v>79.15104393112712</v>
      </c>
      <c r="U116" s="205">
        <v>0</v>
      </c>
      <c r="V116" s="205">
        <v>0</v>
      </c>
      <c r="W116" s="203"/>
    </row>
    <row r="117" spans="1:23" s="148" customFormat="1" x14ac:dyDescent="0.2">
      <c r="A117" s="148" t="s">
        <v>17045</v>
      </c>
      <c r="B117" s="148" t="str">
        <f>VLOOKUP(D117,fips_xref!$A$5:$D$28,2,FALSE)</f>
        <v>Uinta</v>
      </c>
      <c r="C117" s="174" t="str">
        <f t="shared" si="13"/>
        <v>56</v>
      </c>
      <c r="D117" s="173">
        <f>fips_xref!A$12</f>
        <v>56041</v>
      </c>
      <c r="F117" s="148" t="str">
        <f>SCC_xref!A$28</f>
        <v>2310002231</v>
      </c>
      <c r="G117" s="148" t="str">
        <f>VLOOKUP(F117,SCC_xref!$A$6:$B$62,2,FALSE)</f>
        <v>Tank flaring</v>
      </c>
      <c r="H117" s="215">
        <v>0</v>
      </c>
      <c r="I117" s="215">
        <v>0</v>
      </c>
      <c r="J117" s="215">
        <v>0</v>
      </c>
      <c r="K117" s="215">
        <v>0</v>
      </c>
      <c r="L117" s="215">
        <v>0</v>
      </c>
      <c r="M117" s="217">
        <v>0</v>
      </c>
      <c r="N117" s="217">
        <v>0</v>
      </c>
      <c r="O117" s="217">
        <v>0</v>
      </c>
      <c r="P117" s="217">
        <v>0</v>
      </c>
      <c r="Q117" s="217">
        <v>0</v>
      </c>
      <c r="R117" s="205">
        <v>0</v>
      </c>
      <c r="S117" s="205">
        <v>0</v>
      </c>
      <c r="T117" s="205">
        <v>0</v>
      </c>
      <c r="U117" s="205">
        <v>0</v>
      </c>
      <c r="V117" s="205">
        <v>0</v>
      </c>
      <c r="W117" s="203"/>
    </row>
    <row r="118" spans="1:23" s="148" customFormat="1" x14ac:dyDescent="0.2">
      <c r="A118" s="125" t="s">
        <v>15129</v>
      </c>
      <c r="B118" s="148" t="str">
        <f>VLOOKUP(D118,fips_xref!$A$5:$D$28,2,FALSE)</f>
        <v>Carbon</v>
      </c>
      <c r="C118" s="174" t="str">
        <f t="shared" ref="C118:C125" si="14">LEFT(D118,2)</f>
        <v>56</v>
      </c>
      <c r="D118" s="173">
        <f>fips_xref!A$5</f>
        <v>56007</v>
      </c>
      <c r="F118" s="148" t="str">
        <f>SCC_xref!A$17</f>
        <v>2310001611</v>
      </c>
      <c r="G118" s="148" t="str">
        <f>VLOOKUP(F118,SCC_xref!$A$6:$B$62,2,FALSE)</f>
        <v>Initial completion Flaring</v>
      </c>
      <c r="H118" s="215">
        <v>7.125468164682296E-4</v>
      </c>
      <c r="I118" s="215">
        <v>0</v>
      </c>
      <c r="J118" s="215">
        <v>3.8770929719594842E-3</v>
      </c>
      <c r="K118" s="215">
        <v>0</v>
      </c>
      <c r="L118" s="215">
        <v>0</v>
      </c>
      <c r="M118" s="217">
        <v>0</v>
      </c>
      <c r="N118" s="217">
        <v>0</v>
      </c>
      <c r="O118" s="217">
        <v>0</v>
      </c>
      <c r="P118" s="217">
        <v>0</v>
      </c>
      <c r="Q118" s="217">
        <v>0</v>
      </c>
      <c r="R118" s="205">
        <v>7.125468164682296E-4</v>
      </c>
      <c r="S118" s="205">
        <v>0</v>
      </c>
      <c r="T118" s="205">
        <v>3.8770929719594842E-3</v>
      </c>
      <c r="U118" s="205">
        <v>0</v>
      </c>
      <c r="V118" s="205">
        <v>0</v>
      </c>
      <c r="W118" s="203"/>
    </row>
    <row r="119" spans="1:23" s="148" customFormat="1" x14ac:dyDescent="0.2">
      <c r="A119" s="125" t="s">
        <v>15129</v>
      </c>
      <c r="B119" s="148" t="str">
        <f>VLOOKUP(D119,fips_xref!$A$5:$D$28,2,FALSE)</f>
        <v>Daggett</v>
      </c>
      <c r="C119" s="174" t="str">
        <f t="shared" si="14"/>
        <v>49</v>
      </c>
      <c r="D119" s="173">
        <f>fips_xref!A$6</f>
        <v>49009</v>
      </c>
      <c r="F119" s="148" t="str">
        <f>SCC_xref!A$17</f>
        <v>2310001611</v>
      </c>
      <c r="G119" s="148" t="str">
        <f>VLOOKUP(F119,SCC_xref!$A$6:$B$62,2,FALSE)</f>
        <v>Initial completion Flaring</v>
      </c>
      <c r="H119" s="215">
        <v>8.7968742773855493E-6</v>
      </c>
      <c r="I119" s="215">
        <v>0</v>
      </c>
      <c r="J119" s="215">
        <v>4.7865345332833147E-5</v>
      </c>
      <c r="K119" s="215">
        <v>0</v>
      </c>
      <c r="L119" s="215">
        <v>0</v>
      </c>
      <c r="M119" s="217">
        <v>0</v>
      </c>
      <c r="N119" s="217">
        <v>0</v>
      </c>
      <c r="O119" s="217">
        <v>0</v>
      </c>
      <c r="P119" s="217">
        <v>0</v>
      </c>
      <c r="Q119" s="217">
        <v>0</v>
      </c>
      <c r="R119" s="205">
        <v>8.7968742773855493E-6</v>
      </c>
      <c r="S119" s="205">
        <v>0</v>
      </c>
      <c r="T119" s="205">
        <v>4.7865345332833147E-5</v>
      </c>
      <c r="U119" s="205">
        <v>0</v>
      </c>
      <c r="V119" s="205">
        <v>0</v>
      </c>
      <c r="W119" s="203"/>
    </row>
    <row r="120" spans="1:23" s="148" customFormat="1" x14ac:dyDescent="0.2">
      <c r="A120" s="125" t="s">
        <v>15129</v>
      </c>
      <c r="B120" s="148" t="str">
        <f>VLOOKUP(D120,fips_xref!$A$5:$D$28,2,FALSE)</f>
        <v>Summit</v>
      </c>
      <c r="C120" s="174" t="str">
        <f t="shared" si="14"/>
        <v>49</v>
      </c>
      <c r="D120" s="173">
        <f>fips_xref!A$7</f>
        <v>49043</v>
      </c>
      <c r="F120" s="148" t="str">
        <f>SCC_xref!A$17</f>
        <v>2310001611</v>
      </c>
      <c r="G120" s="148" t="str">
        <f>VLOOKUP(F120,SCC_xref!$A$6:$B$62,2,FALSE)</f>
        <v>Initial completion Flaring</v>
      </c>
      <c r="H120" s="215">
        <v>0</v>
      </c>
      <c r="I120" s="215">
        <v>0</v>
      </c>
      <c r="J120" s="215">
        <v>0</v>
      </c>
      <c r="K120" s="215">
        <v>0</v>
      </c>
      <c r="L120" s="215">
        <v>0</v>
      </c>
      <c r="M120" s="217">
        <v>0</v>
      </c>
      <c r="N120" s="217">
        <v>0</v>
      </c>
      <c r="O120" s="217">
        <v>0</v>
      </c>
      <c r="P120" s="217">
        <v>0</v>
      </c>
      <c r="Q120" s="217">
        <v>0</v>
      </c>
      <c r="R120" s="205">
        <v>0</v>
      </c>
      <c r="S120" s="205">
        <v>0</v>
      </c>
      <c r="T120" s="205">
        <v>0</v>
      </c>
      <c r="U120" s="205">
        <v>0</v>
      </c>
      <c r="V120" s="205">
        <v>0</v>
      </c>
      <c r="W120" s="203"/>
    </row>
    <row r="121" spans="1:23" s="148" customFormat="1" x14ac:dyDescent="0.2">
      <c r="A121" s="125" t="s">
        <v>15129</v>
      </c>
      <c r="B121" s="148" t="str">
        <f>VLOOKUP(D121,fips_xref!$A$5:$D$28,2,FALSE)</f>
        <v>Albany</v>
      </c>
      <c r="C121" s="174" t="str">
        <f t="shared" si="14"/>
        <v>56</v>
      </c>
      <c r="D121" s="173">
        <f>fips_xref!A$8</f>
        <v>56001</v>
      </c>
      <c r="F121" s="148" t="str">
        <f>SCC_xref!A$17</f>
        <v>2310001611</v>
      </c>
      <c r="G121" s="148" t="str">
        <f>VLOOKUP(F121,SCC_xref!$A$6:$B$62,2,FALSE)</f>
        <v>Initial completion Flaring</v>
      </c>
      <c r="H121" s="215">
        <v>8.7968742773855493E-6</v>
      </c>
      <c r="I121" s="215">
        <v>0</v>
      </c>
      <c r="J121" s="215">
        <v>4.7865345332833147E-5</v>
      </c>
      <c r="K121" s="215">
        <v>0</v>
      </c>
      <c r="L121" s="215">
        <v>0</v>
      </c>
      <c r="M121" s="217">
        <v>0</v>
      </c>
      <c r="N121" s="217">
        <v>0</v>
      </c>
      <c r="O121" s="217">
        <v>0</v>
      </c>
      <c r="P121" s="217">
        <v>0</v>
      </c>
      <c r="Q121" s="217">
        <v>0</v>
      </c>
      <c r="R121" s="205">
        <v>8.7968742773855493E-6</v>
      </c>
      <c r="S121" s="205">
        <v>0</v>
      </c>
      <c r="T121" s="205">
        <v>4.7865345332833147E-5</v>
      </c>
      <c r="U121" s="205">
        <v>0</v>
      </c>
      <c r="V121" s="205">
        <v>0</v>
      </c>
      <c r="W121" s="203"/>
    </row>
    <row r="122" spans="1:23" s="148" customFormat="1" x14ac:dyDescent="0.2">
      <c r="A122" s="125" t="s">
        <v>15129</v>
      </c>
      <c r="B122" s="148" t="str">
        <f>VLOOKUP(D122,fips_xref!$A$5:$D$28,2,FALSE)</f>
        <v>Lincoln</v>
      </c>
      <c r="C122" s="174" t="str">
        <f t="shared" si="14"/>
        <v>56</v>
      </c>
      <c r="D122" s="173">
        <f>fips_xref!A$9</f>
        <v>56023</v>
      </c>
      <c r="F122" s="148" t="str">
        <f>SCC_xref!A$17</f>
        <v>2310001611</v>
      </c>
      <c r="G122" s="148" t="str">
        <f>VLOOKUP(F122,SCC_xref!$A$6:$B$62,2,FALSE)</f>
        <v>Initial completion Flaring</v>
      </c>
      <c r="H122" s="215">
        <v>2.6390622832156655E-5</v>
      </c>
      <c r="I122" s="215">
        <v>0</v>
      </c>
      <c r="J122" s="215">
        <v>1.4359603599849944E-4</v>
      </c>
      <c r="K122" s="215">
        <v>0</v>
      </c>
      <c r="L122" s="215">
        <v>0</v>
      </c>
      <c r="M122" s="217">
        <v>0</v>
      </c>
      <c r="N122" s="217">
        <v>0</v>
      </c>
      <c r="O122" s="217">
        <v>0</v>
      </c>
      <c r="P122" s="217">
        <v>0</v>
      </c>
      <c r="Q122" s="217">
        <v>0</v>
      </c>
      <c r="R122" s="205">
        <v>2.6390622832156655E-5</v>
      </c>
      <c r="S122" s="205">
        <v>0</v>
      </c>
      <c r="T122" s="205">
        <v>1.4359603599849944E-4</v>
      </c>
      <c r="U122" s="205">
        <v>0</v>
      </c>
      <c r="V122" s="205">
        <v>0</v>
      </c>
      <c r="W122" s="203"/>
    </row>
    <row r="123" spans="1:23" s="148" customFormat="1" x14ac:dyDescent="0.2">
      <c r="A123" s="125" t="s">
        <v>15129</v>
      </c>
      <c r="B123" s="148" t="str">
        <f>VLOOKUP(D123,fips_xref!$A$5:$D$28,2,FALSE)</f>
        <v>Sublette</v>
      </c>
      <c r="C123" s="174" t="str">
        <f t="shared" si="14"/>
        <v>56</v>
      </c>
      <c r="D123" s="173">
        <f>fips_xref!A$10</f>
        <v>56035</v>
      </c>
      <c r="F123" s="148" t="str">
        <f>SCC_xref!A$17</f>
        <v>2310001611</v>
      </c>
      <c r="G123" s="148" t="str">
        <f>VLOOKUP(F123,SCC_xref!$A$6:$B$62,2,FALSE)</f>
        <v>Initial completion Flaring</v>
      </c>
      <c r="H123" s="215">
        <v>0</v>
      </c>
      <c r="I123" s="215">
        <v>0</v>
      </c>
      <c r="J123" s="215">
        <v>0</v>
      </c>
      <c r="K123" s="215">
        <v>0</v>
      </c>
      <c r="L123" s="215">
        <v>0</v>
      </c>
      <c r="M123" s="218">
        <v>756.44876547214517</v>
      </c>
      <c r="N123" s="218">
        <v>0</v>
      </c>
      <c r="O123" s="218">
        <v>305.353628728888</v>
      </c>
      <c r="P123" s="218">
        <v>33.582743510178275</v>
      </c>
      <c r="Q123" s="218">
        <v>18.172217569392927</v>
      </c>
      <c r="R123" s="205">
        <v>756.44876547214517</v>
      </c>
      <c r="S123" s="205">
        <v>0</v>
      </c>
      <c r="T123" s="205">
        <v>305.353628728888</v>
      </c>
      <c r="U123" s="205">
        <v>33.582743510178275</v>
      </c>
      <c r="V123" s="205">
        <v>18.172217569392927</v>
      </c>
      <c r="W123" s="203"/>
    </row>
    <row r="124" spans="1:23" s="148" customFormat="1" x14ac:dyDescent="0.2">
      <c r="A124" s="125" t="s">
        <v>15129</v>
      </c>
      <c r="B124" s="148" t="str">
        <f>VLOOKUP(D124,fips_xref!$A$5:$D$28,2,FALSE)</f>
        <v>Sweetwater</v>
      </c>
      <c r="C124" s="174" t="str">
        <f t="shared" si="14"/>
        <v>56</v>
      </c>
      <c r="D124" s="173">
        <f>fips_xref!A$11</f>
        <v>56037</v>
      </c>
      <c r="F124" s="148" t="str">
        <f>SCC_xref!A$17</f>
        <v>2310001611</v>
      </c>
      <c r="G124" s="148" t="str">
        <f>VLOOKUP(F124,SCC_xref!$A$6:$B$62,2,FALSE)</f>
        <v>Initial completion Flaring</v>
      </c>
      <c r="H124" s="215">
        <v>1.7329842326449533E-3</v>
      </c>
      <c r="I124" s="215">
        <v>0</v>
      </c>
      <c r="J124" s="215">
        <v>9.4294730305681303E-3</v>
      </c>
      <c r="K124" s="215">
        <v>0</v>
      </c>
      <c r="L124" s="215">
        <v>0</v>
      </c>
      <c r="M124" s="217">
        <v>0</v>
      </c>
      <c r="N124" s="217">
        <v>0</v>
      </c>
      <c r="O124" s="217">
        <v>0</v>
      </c>
      <c r="P124" s="217">
        <v>0</v>
      </c>
      <c r="Q124" s="217">
        <v>0</v>
      </c>
      <c r="R124" s="205">
        <v>1.7329842326449533E-3</v>
      </c>
      <c r="S124" s="205">
        <v>0</v>
      </c>
      <c r="T124" s="205">
        <v>9.4294730305681303E-3</v>
      </c>
      <c r="U124" s="205">
        <v>0</v>
      </c>
      <c r="V124" s="205">
        <v>0</v>
      </c>
      <c r="W124" s="203"/>
    </row>
    <row r="125" spans="1:23" s="148" customFormat="1" x14ac:dyDescent="0.2">
      <c r="A125" s="125" t="s">
        <v>15129</v>
      </c>
      <c r="B125" s="148" t="str">
        <f>VLOOKUP(D125,fips_xref!$A$5:$D$28,2,FALSE)</f>
        <v>Uinta</v>
      </c>
      <c r="C125" s="174" t="str">
        <f t="shared" si="14"/>
        <v>56</v>
      </c>
      <c r="D125" s="173">
        <f>fips_xref!A$12</f>
        <v>56041</v>
      </c>
      <c r="F125" s="148" t="str">
        <f>SCC_xref!A$17</f>
        <v>2310001611</v>
      </c>
      <c r="G125" s="148" t="str">
        <f>VLOOKUP(F125,SCC_xref!$A$6:$B$62,2,FALSE)</f>
        <v>Initial completion Flaring</v>
      </c>
      <c r="H125" s="215">
        <v>1.231562398833977E-4</v>
      </c>
      <c r="I125" s="215">
        <v>0</v>
      </c>
      <c r="J125" s="215">
        <v>6.7011483465966406E-4</v>
      </c>
      <c r="K125" s="215">
        <v>0</v>
      </c>
      <c r="L125" s="215">
        <v>0</v>
      </c>
      <c r="M125" s="217">
        <v>0</v>
      </c>
      <c r="N125" s="217">
        <v>0</v>
      </c>
      <c r="O125" s="217">
        <v>0</v>
      </c>
      <c r="P125" s="217">
        <v>0</v>
      </c>
      <c r="Q125" s="217">
        <v>0</v>
      </c>
      <c r="R125" s="205">
        <v>1.231562398833977E-4</v>
      </c>
      <c r="S125" s="205">
        <v>0</v>
      </c>
      <c r="T125" s="205">
        <v>6.7011483465966406E-4</v>
      </c>
      <c r="U125" s="205">
        <v>0</v>
      </c>
      <c r="V125" s="205">
        <v>0</v>
      </c>
      <c r="W125" s="203"/>
    </row>
    <row r="126" spans="1:23" s="148" customFormat="1" x14ac:dyDescent="0.2">
      <c r="A126" s="125" t="s">
        <v>15129</v>
      </c>
      <c r="B126" s="148" t="str">
        <f>VLOOKUP(D126,fips_xref!$A$5:$D$28,2,FALSE)</f>
        <v>Carbon</v>
      </c>
      <c r="C126" s="174" t="str">
        <f t="shared" ref="C126:C133" si="15">LEFT(D126,2)</f>
        <v>56</v>
      </c>
      <c r="D126" s="173">
        <f>fips_xref!A$5</f>
        <v>56007</v>
      </c>
      <c r="F126" s="148" t="str">
        <f>SCC_xref!A$21</f>
        <v>2310001631</v>
      </c>
      <c r="G126" s="148" t="str">
        <f>VLOOKUP(F126,SCC_xref!$A$6:$B$62,2,FALSE)</f>
        <v>Blowdown Flaring</v>
      </c>
      <c r="H126" s="215">
        <v>6.0140627382205788E-4</v>
      </c>
      <c r="I126" s="215">
        <v>0</v>
      </c>
      <c r="J126" s="215">
        <v>4.95106048325431E-3</v>
      </c>
      <c r="K126" s="215">
        <v>0</v>
      </c>
      <c r="L126" s="215">
        <v>0</v>
      </c>
      <c r="M126" s="217">
        <v>0</v>
      </c>
      <c r="N126" s="217">
        <v>0</v>
      </c>
      <c r="O126" s="217">
        <v>0</v>
      </c>
      <c r="P126" s="217">
        <v>0</v>
      </c>
      <c r="Q126" s="217">
        <v>0</v>
      </c>
      <c r="R126" s="205">
        <v>6.0140627382205788E-4</v>
      </c>
      <c r="S126" s="205">
        <v>0</v>
      </c>
      <c r="T126" s="205">
        <v>4.95106048325431E-3</v>
      </c>
      <c r="U126" s="205">
        <v>0</v>
      </c>
      <c r="V126" s="205">
        <v>0</v>
      </c>
      <c r="W126" s="203"/>
    </row>
    <row r="127" spans="1:23" s="148" customFormat="1" x14ac:dyDescent="0.2">
      <c r="A127" s="125" t="s">
        <v>15129</v>
      </c>
      <c r="B127" s="148" t="str">
        <f>VLOOKUP(D127,fips_xref!$A$5:$D$28,2,FALSE)</f>
        <v>Daggett</v>
      </c>
      <c r="C127" s="174" t="str">
        <f t="shared" si="15"/>
        <v>49</v>
      </c>
      <c r="D127" s="173">
        <f>fips_xref!A$6</f>
        <v>49009</v>
      </c>
      <c r="F127" s="148" t="str">
        <f>SCC_xref!A$21</f>
        <v>2310001631</v>
      </c>
      <c r="G127" s="148" t="str">
        <f>VLOOKUP(F127,SCC_xref!$A$6:$B$62,2,FALSE)</f>
        <v>Blowdown Flaring</v>
      </c>
      <c r="H127" s="215">
        <v>2.778579287455505E-6</v>
      </c>
      <c r="I127" s="215">
        <v>0</v>
      </c>
      <c r="J127" s="215">
        <v>2.28745769848424E-5</v>
      </c>
      <c r="K127" s="215">
        <v>0</v>
      </c>
      <c r="L127" s="215">
        <v>0</v>
      </c>
      <c r="M127" s="217">
        <v>0</v>
      </c>
      <c r="N127" s="217">
        <v>0</v>
      </c>
      <c r="O127" s="217">
        <v>0</v>
      </c>
      <c r="P127" s="217">
        <v>0</v>
      </c>
      <c r="Q127" s="217">
        <v>0</v>
      </c>
      <c r="R127" s="205">
        <v>2.778579287455505E-6</v>
      </c>
      <c r="S127" s="205">
        <v>0</v>
      </c>
      <c r="T127" s="205">
        <v>2.28745769848424E-5</v>
      </c>
      <c r="U127" s="205">
        <v>0</v>
      </c>
      <c r="V127" s="205">
        <v>0</v>
      </c>
      <c r="W127" s="203"/>
    </row>
    <row r="128" spans="1:23" s="148" customFormat="1" x14ac:dyDescent="0.2">
      <c r="A128" s="125" t="s">
        <v>15129</v>
      </c>
      <c r="B128" s="148" t="str">
        <f>VLOOKUP(D128,fips_xref!$A$5:$D$28,2,FALSE)</f>
        <v>Summit</v>
      </c>
      <c r="C128" s="174" t="str">
        <f t="shared" si="15"/>
        <v>49</v>
      </c>
      <c r="D128" s="173">
        <f>fips_xref!A$7</f>
        <v>49043</v>
      </c>
      <c r="F128" s="148" t="str">
        <f>SCC_xref!A$21</f>
        <v>2310001631</v>
      </c>
      <c r="G128" s="148" t="str">
        <f>VLOOKUP(F128,SCC_xref!$A$6:$B$62,2,FALSE)</f>
        <v>Blowdown Flaring</v>
      </c>
      <c r="H128" s="215">
        <v>3.8805968898765484E-5</v>
      </c>
      <c r="I128" s="215">
        <v>0</v>
      </c>
      <c r="J128" s="215">
        <v>3.1946906358000613E-4</v>
      </c>
      <c r="K128" s="215">
        <v>0</v>
      </c>
      <c r="L128" s="215">
        <v>0</v>
      </c>
      <c r="M128" s="217">
        <v>0</v>
      </c>
      <c r="N128" s="217">
        <v>0</v>
      </c>
      <c r="O128" s="217">
        <v>0</v>
      </c>
      <c r="P128" s="217">
        <v>0</v>
      </c>
      <c r="Q128" s="217">
        <v>0</v>
      </c>
      <c r="R128" s="205">
        <v>3.8805968898765484E-5</v>
      </c>
      <c r="S128" s="205">
        <v>0</v>
      </c>
      <c r="T128" s="205">
        <v>3.1946906358000613E-4</v>
      </c>
      <c r="U128" s="205">
        <v>0</v>
      </c>
      <c r="V128" s="205">
        <v>0</v>
      </c>
      <c r="W128" s="203"/>
    </row>
    <row r="129" spans="1:23" s="148" customFormat="1" x14ac:dyDescent="0.2">
      <c r="A129" s="125" t="s">
        <v>15129</v>
      </c>
      <c r="B129" s="148" t="str">
        <f>VLOOKUP(D129,fips_xref!$A$5:$D$28,2,FALSE)</f>
        <v>Albany</v>
      </c>
      <c r="C129" s="174" t="str">
        <f t="shared" si="15"/>
        <v>56</v>
      </c>
      <c r="D129" s="173">
        <f>fips_xref!A$8</f>
        <v>56001</v>
      </c>
      <c r="F129" s="148" t="str">
        <f>SCC_xref!A$21</f>
        <v>2310001631</v>
      </c>
      <c r="G129" s="148" t="str">
        <f>VLOOKUP(F129,SCC_xref!$A$6:$B$62,2,FALSE)</f>
        <v>Blowdown Flaring</v>
      </c>
      <c r="H129" s="215">
        <v>3.0828103257586722E-8</v>
      </c>
      <c r="I129" s="215">
        <v>0</v>
      </c>
      <c r="J129" s="215">
        <v>2.5379150576916209E-7</v>
      </c>
      <c r="K129" s="215">
        <v>0</v>
      </c>
      <c r="L129" s="215">
        <v>0</v>
      </c>
      <c r="M129" s="217">
        <v>0</v>
      </c>
      <c r="N129" s="217">
        <v>0</v>
      </c>
      <c r="O129" s="217">
        <v>0</v>
      </c>
      <c r="P129" s="217">
        <v>0</v>
      </c>
      <c r="Q129" s="217">
        <v>0</v>
      </c>
      <c r="R129" s="205">
        <v>3.0828103257586722E-8</v>
      </c>
      <c r="S129" s="205">
        <v>0</v>
      </c>
      <c r="T129" s="205">
        <v>2.5379150576916209E-7</v>
      </c>
      <c r="U129" s="205">
        <v>0</v>
      </c>
      <c r="V129" s="205">
        <v>0</v>
      </c>
      <c r="W129" s="203"/>
    </row>
    <row r="130" spans="1:23" s="148" customFormat="1" x14ac:dyDescent="0.2">
      <c r="A130" s="125" t="s">
        <v>15129</v>
      </c>
      <c r="B130" s="148" t="str">
        <f>VLOOKUP(D130,fips_xref!$A$5:$D$28,2,FALSE)</f>
        <v>Lincoln</v>
      </c>
      <c r="C130" s="174" t="str">
        <f t="shared" si="15"/>
        <v>56</v>
      </c>
      <c r="D130" s="173">
        <f>fips_xref!A$9</f>
        <v>56023</v>
      </c>
      <c r="F130" s="148" t="str">
        <f>SCC_xref!A$21</f>
        <v>2310001631</v>
      </c>
      <c r="G130" s="148" t="str">
        <f>VLOOKUP(F130,SCC_xref!$A$6:$B$62,2,FALSE)</f>
        <v>Blowdown Flaring</v>
      </c>
      <c r="H130" s="215">
        <v>3.9340538405041814E-4</v>
      </c>
      <c r="I130" s="215">
        <v>0</v>
      </c>
      <c r="J130" s="215">
        <v>3.2386989222660018E-3</v>
      </c>
      <c r="K130" s="215">
        <v>0</v>
      </c>
      <c r="L130" s="215">
        <v>0</v>
      </c>
      <c r="M130" s="217">
        <v>0</v>
      </c>
      <c r="N130" s="217">
        <v>0</v>
      </c>
      <c r="O130" s="217">
        <v>0</v>
      </c>
      <c r="P130" s="217">
        <v>0</v>
      </c>
      <c r="Q130" s="217">
        <v>0</v>
      </c>
      <c r="R130" s="205">
        <v>3.9340538405041814E-4</v>
      </c>
      <c r="S130" s="205">
        <v>0</v>
      </c>
      <c r="T130" s="205">
        <v>3.2386989222660018E-3</v>
      </c>
      <c r="U130" s="205">
        <v>0</v>
      </c>
      <c r="V130" s="205">
        <v>0</v>
      </c>
      <c r="W130" s="203"/>
    </row>
    <row r="131" spans="1:23" s="148" customFormat="1" x14ac:dyDescent="0.2">
      <c r="A131" s="125" t="s">
        <v>15129</v>
      </c>
      <c r="B131" s="148" t="str">
        <f>VLOOKUP(D131,fips_xref!$A$5:$D$28,2,FALSE)</f>
        <v>Sublette</v>
      </c>
      <c r="C131" s="174" t="str">
        <f t="shared" si="15"/>
        <v>56</v>
      </c>
      <c r="D131" s="173">
        <f>fips_xref!A$10</f>
        <v>56035</v>
      </c>
      <c r="F131" s="148" t="str">
        <f>SCC_xref!A$21</f>
        <v>2310001631</v>
      </c>
      <c r="G131" s="148" t="str">
        <f>VLOOKUP(F131,SCC_xref!$A$6:$B$62,2,FALSE)</f>
        <v>Blowdown Flaring</v>
      </c>
      <c r="H131" s="215">
        <v>0</v>
      </c>
      <c r="I131" s="215">
        <v>0</v>
      </c>
      <c r="J131" s="215">
        <v>0</v>
      </c>
      <c r="K131" s="215">
        <v>0</v>
      </c>
      <c r="L131" s="215">
        <v>0</v>
      </c>
      <c r="M131" s="217">
        <v>0</v>
      </c>
      <c r="N131" s="217">
        <v>0</v>
      </c>
      <c r="O131" s="217">
        <v>0</v>
      </c>
      <c r="P131" s="217">
        <v>0</v>
      </c>
      <c r="Q131" s="217">
        <v>0</v>
      </c>
      <c r="R131" s="205">
        <v>0</v>
      </c>
      <c r="S131" s="205">
        <v>0</v>
      </c>
      <c r="T131" s="205">
        <v>0</v>
      </c>
      <c r="U131" s="205">
        <v>0</v>
      </c>
      <c r="V131" s="205">
        <v>0</v>
      </c>
      <c r="W131" s="203"/>
    </row>
    <row r="132" spans="1:23" s="148" customFormat="1" x14ac:dyDescent="0.2">
      <c r="A132" s="125" t="s">
        <v>15129</v>
      </c>
      <c r="B132" s="148" t="str">
        <f>VLOOKUP(D132,fips_xref!$A$5:$D$28,2,FALSE)</f>
        <v>Sweetwater</v>
      </c>
      <c r="C132" s="174" t="str">
        <f t="shared" si="15"/>
        <v>56</v>
      </c>
      <c r="D132" s="173">
        <f>fips_xref!A$11</f>
        <v>56037</v>
      </c>
      <c r="F132" s="148" t="str">
        <f>SCC_xref!A$21</f>
        <v>2310001631</v>
      </c>
      <c r="G132" s="148" t="str">
        <f>VLOOKUP(F132,SCC_xref!$A$6:$B$62,2,FALSE)</f>
        <v>Blowdown Flaring</v>
      </c>
      <c r="H132" s="215">
        <v>1.0826350992364029E-3</v>
      </c>
      <c r="I132" s="215">
        <v>0</v>
      </c>
      <c r="J132" s="215">
        <v>8.9127634528126318E-3</v>
      </c>
      <c r="K132" s="215">
        <v>0</v>
      </c>
      <c r="L132" s="215">
        <v>0</v>
      </c>
      <c r="M132" s="217">
        <v>0</v>
      </c>
      <c r="N132" s="217">
        <v>0</v>
      </c>
      <c r="O132" s="217">
        <v>0</v>
      </c>
      <c r="P132" s="217">
        <v>0</v>
      </c>
      <c r="Q132" s="217">
        <v>0</v>
      </c>
      <c r="R132" s="205">
        <v>1.0826350992364029E-3</v>
      </c>
      <c r="S132" s="205">
        <v>0</v>
      </c>
      <c r="T132" s="205">
        <v>8.9127634528126318E-3</v>
      </c>
      <c r="U132" s="205">
        <v>0</v>
      </c>
      <c r="V132" s="205">
        <v>0</v>
      </c>
      <c r="W132" s="203"/>
    </row>
    <row r="133" spans="1:23" s="148" customFormat="1" x14ac:dyDescent="0.2">
      <c r="A133" s="125" t="s">
        <v>15129</v>
      </c>
      <c r="B133" s="148" t="str">
        <f>VLOOKUP(D133,fips_xref!$A$5:$D$28,2,FALSE)</f>
        <v>Uinta</v>
      </c>
      <c r="C133" s="174" t="str">
        <f t="shared" si="15"/>
        <v>56</v>
      </c>
      <c r="D133" s="173">
        <f>fips_xref!A$12</f>
        <v>56041</v>
      </c>
      <c r="F133" s="148" t="str">
        <f>SCC_xref!A$21</f>
        <v>2310001631</v>
      </c>
      <c r="G133" s="148" t="str">
        <f>VLOOKUP(F133,SCC_xref!$A$6:$B$62,2,FALSE)</f>
        <v>Blowdown Flaring</v>
      </c>
      <c r="H133" s="215">
        <v>5.072562788174138E-4</v>
      </c>
      <c r="I133" s="215">
        <v>0</v>
      </c>
      <c r="J133" s="215">
        <v>4.1759732584342969E-3</v>
      </c>
      <c r="K133" s="215">
        <v>0</v>
      </c>
      <c r="L133" s="215">
        <v>0</v>
      </c>
      <c r="M133" s="217">
        <v>0</v>
      </c>
      <c r="N133" s="217">
        <v>0</v>
      </c>
      <c r="O133" s="217">
        <v>0</v>
      </c>
      <c r="P133" s="217">
        <v>0</v>
      </c>
      <c r="Q133" s="217">
        <v>0</v>
      </c>
      <c r="R133" s="205">
        <v>5.072562788174138E-4</v>
      </c>
      <c r="S133" s="205">
        <v>0</v>
      </c>
      <c r="T133" s="205">
        <v>4.1759732584342969E-3</v>
      </c>
      <c r="U133" s="205">
        <v>0</v>
      </c>
      <c r="V133" s="205">
        <v>0</v>
      </c>
      <c r="W133" s="203"/>
    </row>
    <row r="134" spans="1:23" s="148" customFormat="1" x14ac:dyDescent="0.2">
      <c r="A134" s="125" t="s">
        <v>15129</v>
      </c>
      <c r="B134" s="148" t="str">
        <f>VLOOKUP(D134,fips_xref!$A$5:$D$28,2,FALSE)</f>
        <v>Carbon</v>
      </c>
      <c r="C134" s="174" t="str">
        <f t="shared" ref="C134:C141" si="16">LEFT(D134,2)</f>
        <v>56</v>
      </c>
      <c r="D134" s="173">
        <f>fips_xref!A$5</f>
        <v>56007</v>
      </c>
      <c r="F134" s="148" t="str">
        <f>SCC_xref!A$19</f>
        <v>2310001621</v>
      </c>
      <c r="G134" s="148" t="str">
        <f>VLOOKUP(F134,SCC_xref!$A$6:$B$62,2,FALSE)</f>
        <v>Recompletion Flaring</v>
      </c>
      <c r="H134" s="215">
        <v>1.5777478677249449E-3</v>
      </c>
      <c r="I134" s="215">
        <v>0</v>
      </c>
      <c r="J134" s="215">
        <v>1.035286125282618E-2</v>
      </c>
      <c r="K134" s="215">
        <v>0</v>
      </c>
      <c r="L134" s="215">
        <v>0</v>
      </c>
      <c r="M134" s="217">
        <v>0</v>
      </c>
      <c r="N134" s="217">
        <v>0</v>
      </c>
      <c r="O134" s="217">
        <v>0</v>
      </c>
      <c r="P134" s="217">
        <v>0</v>
      </c>
      <c r="Q134" s="217">
        <v>0</v>
      </c>
      <c r="R134" s="205">
        <v>1.5777478677249449E-3</v>
      </c>
      <c r="S134" s="205">
        <v>0</v>
      </c>
      <c r="T134" s="205">
        <v>1.035286125282618E-2</v>
      </c>
      <c r="U134" s="205">
        <v>0</v>
      </c>
      <c r="V134" s="205">
        <v>0</v>
      </c>
      <c r="W134" s="203"/>
    </row>
    <row r="135" spans="1:23" s="148" customFormat="1" x14ac:dyDescent="0.2">
      <c r="A135" s="125" t="s">
        <v>15129</v>
      </c>
      <c r="B135" s="148" t="str">
        <f>VLOOKUP(D135,fips_xref!$A$5:$D$28,2,FALSE)</f>
        <v>Daggett</v>
      </c>
      <c r="C135" s="174" t="str">
        <f t="shared" si="16"/>
        <v>49</v>
      </c>
      <c r="D135" s="173">
        <f>fips_xref!A$6</f>
        <v>49009</v>
      </c>
      <c r="F135" s="148" t="str">
        <f>SCC_xref!A$19</f>
        <v>2310001621</v>
      </c>
      <c r="G135" s="148" t="str">
        <f>VLOOKUP(F135,SCC_xref!$A$6:$B$62,2,FALSE)</f>
        <v>Recompletion Flaring</v>
      </c>
      <c r="H135" s="215">
        <v>1.3335428359006403E-5</v>
      </c>
      <c r="I135" s="215">
        <v>0</v>
      </c>
      <c r="J135" s="215">
        <v>8.7504374033396128E-5</v>
      </c>
      <c r="K135" s="215">
        <v>0</v>
      </c>
      <c r="L135" s="215">
        <v>0</v>
      </c>
      <c r="M135" s="217">
        <v>0</v>
      </c>
      <c r="N135" s="217">
        <v>0</v>
      </c>
      <c r="O135" s="217">
        <v>0</v>
      </c>
      <c r="P135" s="217">
        <v>0</v>
      </c>
      <c r="Q135" s="217">
        <v>0</v>
      </c>
      <c r="R135" s="205">
        <v>1.3335428359006403E-5</v>
      </c>
      <c r="S135" s="205">
        <v>0</v>
      </c>
      <c r="T135" s="205">
        <v>8.7504374033396128E-5</v>
      </c>
      <c r="U135" s="205">
        <v>0</v>
      </c>
      <c r="V135" s="205">
        <v>0</v>
      </c>
      <c r="W135" s="203"/>
    </row>
    <row r="136" spans="1:23" s="148" customFormat="1" x14ac:dyDescent="0.2">
      <c r="A136" s="125" t="s">
        <v>15129</v>
      </c>
      <c r="B136" s="148" t="str">
        <f>VLOOKUP(D136,fips_xref!$A$5:$D$28,2,FALSE)</f>
        <v>Summit</v>
      </c>
      <c r="C136" s="174" t="str">
        <f t="shared" si="16"/>
        <v>49</v>
      </c>
      <c r="D136" s="173">
        <f>fips_xref!A$7</f>
        <v>49043</v>
      </c>
      <c r="F136" s="148" t="str">
        <f>SCC_xref!A$19</f>
        <v>2310001621</v>
      </c>
      <c r="G136" s="148" t="str">
        <f>VLOOKUP(F136,SCC_xref!$A$6:$B$62,2,FALSE)</f>
        <v>Recompletion Flaring</v>
      </c>
      <c r="H136" s="215">
        <v>3.7505892259705507E-5</v>
      </c>
      <c r="I136" s="215">
        <v>0</v>
      </c>
      <c r="J136" s="215">
        <v>2.4610605196892662E-4</v>
      </c>
      <c r="K136" s="215">
        <v>0</v>
      </c>
      <c r="L136" s="215">
        <v>0</v>
      </c>
      <c r="M136" s="217">
        <v>0</v>
      </c>
      <c r="N136" s="217">
        <v>0</v>
      </c>
      <c r="O136" s="217">
        <v>0</v>
      </c>
      <c r="P136" s="217">
        <v>0</v>
      </c>
      <c r="Q136" s="217">
        <v>0</v>
      </c>
      <c r="R136" s="205">
        <v>3.7505892259705507E-5</v>
      </c>
      <c r="S136" s="205">
        <v>0</v>
      </c>
      <c r="T136" s="205">
        <v>2.4610605196892662E-4</v>
      </c>
      <c r="U136" s="205">
        <v>0</v>
      </c>
      <c r="V136" s="205">
        <v>0</v>
      </c>
      <c r="W136" s="203"/>
    </row>
    <row r="137" spans="1:23" s="148" customFormat="1" x14ac:dyDescent="0.2">
      <c r="A137" s="125" t="s">
        <v>15129</v>
      </c>
      <c r="B137" s="148" t="str">
        <f>VLOOKUP(D137,fips_xref!$A$5:$D$28,2,FALSE)</f>
        <v>Albany</v>
      </c>
      <c r="C137" s="174" t="str">
        <f t="shared" si="16"/>
        <v>56</v>
      </c>
      <c r="D137" s="173">
        <f>fips_xref!A$8</f>
        <v>56001</v>
      </c>
      <c r="F137" s="148" t="str">
        <f>SCC_xref!A$19</f>
        <v>2310001621</v>
      </c>
      <c r="G137" s="148" t="str">
        <f>VLOOKUP(F137,SCC_xref!$A$6:$B$62,2,FALSE)</f>
        <v>Recompletion Flaring</v>
      </c>
      <c r="H137" s="215">
        <v>3.3338570897516007E-5</v>
      </c>
      <c r="I137" s="215">
        <v>0</v>
      </c>
      <c r="J137" s="215">
        <v>2.1876093508349035E-4</v>
      </c>
      <c r="K137" s="215">
        <v>0</v>
      </c>
      <c r="L137" s="215">
        <v>0</v>
      </c>
      <c r="M137" s="217">
        <v>0</v>
      </c>
      <c r="N137" s="217">
        <v>0</v>
      </c>
      <c r="O137" s="217">
        <v>0</v>
      </c>
      <c r="P137" s="217">
        <v>0</v>
      </c>
      <c r="Q137" s="217">
        <v>0</v>
      </c>
      <c r="R137" s="205">
        <v>3.3338570897516007E-5</v>
      </c>
      <c r="S137" s="205">
        <v>0</v>
      </c>
      <c r="T137" s="205">
        <v>2.1876093508349035E-4</v>
      </c>
      <c r="U137" s="205">
        <v>0</v>
      </c>
      <c r="V137" s="205">
        <v>0</v>
      </c>
      <c r="W137" s="203"/>
    </row>
    <row r="138" spans="1:23" s="148" customFormat="1" x14ac:dyDescent="0.2">
      <c r="A138" s="125" t="s">
        <v>15129</v>
      </c>
      <c r="B138" s="148" t="str">
        <f>VLOOKUP(D138,fips_xref!$A$5:$D$28,2,FALSE)</f>
        <v>Lincoln</v>
      </c>
      <c r="C138" s="174" t="str">
        <f t="shared" si="16"/>
        <v>56</v>
      </c>
      <c r="D138" s="173">
        <f>fips_xref!A$9</f>
        <v>56023</v>
      </c>
      <c r="F138" s="148" t="str">
        <f>SCC_xref!A$19</f>
        <v>2310001621</v>
      </c>
      <c r="G138" s="148" t="str">
        <f>VLOOKUP(F138,SCC_xref!$A$6:$B$62,2,FALSE)</f>
        <v>Recompletion Flaring</v>
      </c>
      <c r="H138" s="215">
        <v>1.2051893379452037E-3</v>
      </c>
      <c r="I138" s="215">
        <v>0</v>
      </c>
      <c r="J138" s="215">
        <v>7.9082078032681764E-3</v>
      </c>
      <c r="K138" s="215">
        <v>0</v>
      </c>
      <c r="L138" s="215">
        <v>0</v>
      </c>
      <c r="M138" s="217">
        <v>0</v>
      </c>
      <c r="N138" s="217">
        <v>0</v>
      </c>
      <c r="O138" s="217">
        <v>0</v>
      </c>
      <c r="P138" s="217">
        <v>0</v>
      </c>
      <c r="Q138" s="217">
        <v>0</v>
      </c>
      <c r="R138" s="205">
        <v>1.2051893379452037E-3</v>
      </c>
      <c r="S138" s="205">
        <v>0</v>
      </c>
      <c r="T138" s="205">
        <v>7.9082078032681764E-3</v>
      </c>
      <c r="U138" s="205">
        <v>0</v>
      </c>
      <c r="V138" s="205">
        <v>0</v>
      </c>
      <c r="W138" s="203"/>
    </row>
    <row r="139" spans="1:23" s="148" customFormat="1" x14ac:dyDescent="0.2">
      <c r="A139" s="125" t="s">
        <v>15129</v>
      </c>
      <c r="B139" s="148" t="str">
        <f>VLOOKUP(D139,fips_xref!$A$5:$D$28,2,FALSE)</f>
        <v>Sublette</v>
      </c>
      <c r="C139" s="174" t="str">
        <f t="shared" si="16"/>
        <v>56</v>
      </c>
      <c r="D139" s="173">
        <f>fips_xref!A$10</f>
        <v>56035</v>
      </c>
      <c r="F139" s="148" t="str">
        <f>SCC_xref!A$19</f>
        <v>2310001621</v>
      </c>
      <c r="G139" s="148" t="str">
        <f>VLOOKUP(F139,SCC_xref!$A$6:$B$62,2,FALSE)</f>
        <v>Recompletion Flaring</v>
      </c>
      <c r="H139" s="215">
        <v>0</v>
      </c>
      <c r="I139" s="215">
        <v>0</v>
      </c>
      <c r="J139" s="215">
        <v>0</v>
      </c>
      <c r="K139" s="215">
        <v>0</v>
      </c>
      <c r="L139" s="215">
        <v>0</v>
      </c>
      <c r="M139" s="218">
        <v>0</v>
      </c>
      <c r="N139" s="218">
        <v>0</v>
      </c>
      <c r="O139" s="218">
        <v>0</v>
      </c>
      <c r="P139" s="218">
        <v>0</v>
      </c>
      <c r="Q139" s="218">
        <v>0</v>
      </c>
      <c r="R139" s="205">
        <v>0</v>
      </c>
      <c r="S139" s="205">
        <v>0</v>
      </c>
      <c r="T139" s="205">
        <v>0</v>
      </c>
      <c r="U139" s="205">
        <v>0</v>
      </c>
      <c r="V139" s="205">
        <v>0</v>
      </c>
      <c r="W139" s="203"/>
    </row>
    <row r="140" spans="1:23" s="148" customFormat="1" x14ac:dyDescent="0.2">
      <c r="A140" s="125" t="s">
        <v>15129</v>
      </c>
      <c r="B140" s="148" t="str">
        <f>VLOOKUP(D140,fips_xref!$A$5:$D$28,2,FALSE)</f>
        <v>Sweetwater</v>
      </c>
      <c r="C140" s="174" t="str">
        <f t="shared" si="16"/>
        <v>56</v>
      </c>
      <c r="D140" s="173">
        <f>fips_xref!A$11</f>
        <v>56037</v>
      </c>
      <c r="F140" s="148" t="str">
        <f>SCC_xref!A$19</f>
        <v>2310001621</v>
      </c>
      <c r="G140" s="148" t="str">
        <f>VLOOKUP(F140,SCC_xref!$A$6:$B$62,2,FALSE)</f>
        <v>Recompletion Flaring</v>
      </c>
      <c r="H140" s="215">
        <v>2.7570998132245739E-3</v>
      </c>
      <c r="I140" s="215">
        <v>0</v>
      </c>
      <c r="J140" s="215">
        <v>1.8091529331404652E-2</v>
      </c>
      <c r="K140" s="215">
        <v>0</v>
      </c>
      <c r="L140" s="215">
        <v>0</v>
      </c>
      <c r="M140" s="217">
        <v>0</v>
      </c>
      <c r="N140" s="217">
        <v>0</v>
      </c>
      <c r="O140" s="217">
        <v>0</v>
      </c>
      <c r="P140" s="217">
        <v>0</v>
      </c>
      <c r="Q140" s="217">
        <v>0</v>
      </c>
      <c r="R140" s="205">
        <v>2.7570998132245739E-3</v>
      </c>
      <c r="S140" s="205">
        <v>0</v>
      </c>
      <c r="T140" s="205">
        <v>1.8091529331404652E-2</v>
      </c>
      <c r="U140" s="205">
        <v>0</v>
      </c>
      <c r="V140" s="205">
        <v>0</v>
      </c>
      <c r="W140" s="203"/>
    </row>
    <row r="141" spans="1:23" s="148" customFormat="1" x14ac:dyDescent="0.2">
      <c r="A141" s="125" t="s">
        <v>15129</v>
      </c>
      <c r="B141" s="148" t="str">
        <f>VLOOKUP(D141,fips_xref!$A$5:$D$28,2,FALSE)</f>
        <v>Uinta</v>
      </c>
      <c r="C141" s="174" t="str">
        <f t="shared" si="16"/>
        <v>56</v>
      </c>
      <c r="D141" s="173">
        <f>fips_xref!A$12</f>
        <v>56041</v>
      </c>
      <c r="F141" s="148" t="str">
        <f>SCC_xref!A$19</f>
        <v>2310001621</v>
      </c>
      <c r="G141" s="148" t="str">
        <f>VLOOKUP(F141,SCC_xref!$A$6:$B$62,2,FALSE)</f>
        <v>Recompletion Flaring</v>
      </c>
      <c r="H141" s="215">
        <v>3.6922467268998973E-4</v>
      </c>
      <c r="I141" s="215">
        <v>0</v>
      </c>
      <c r="J141" s="215">
        <v>2.4227773560496556E-3</v>
      </c>
      <c r="K141" s="215">
        <v>0</v>
      </c>
      <c r="L141" s="215">
        <v>0</v>
      </c>
      <c r="M141" s="217">
        <v>0</v>
      </c>
      <c r="N141" s="217">
        <v>0</v>
      </c>
      <c r="O141" s="217">
        <v>0</v>
      </c>
      <c r="P141" s="217">
        <v>0</v>
      </c>
      <c r="Q141" s="217">
        <v>0</v>
      </c>
      <c r="R141" s="205">
        <v>3.6922467268998973E-4</v>
      </c>
      <c r="S141" s="205">
        <v>0</v>
      </c>
      <c r="T141" s="205">
        <v>2.4227773560496556E-3</v>
      </c>
      <c r="U141" s="205">
        <v>0</v>
      </c>
      <c r="V141" s="205">
        <v>0</v>
      </c>
      <c r="W141" s="203"/>
    </row>
    <row r="142" spans="1:23" s="148" customFormat="1" x14ac:dyDescent="0.2">
      <c r="A142" s="148" t="s">
        <v>15127</v>
      </c>
      <c r="B142" s="148" t="str">
        <f>VLOOKUP(D142,fips_xref!$A$5:$D$28,2,FALSE)</f>
        <v>Carbon</v>
      </c>
      <c r="C142" s="174" t="str">
        <f t="shared" ref="C142:C149" si="17">LEFT(D142,2)</f>
        <v>56</v>
      </c>
      <c r="D142" s="173">
        <f>fips_xref!A$5</f>
        <v>56007</v>
      </c>
      <c r="F142" s="148" t="str">
        <f>SCC_xref!A$35</f>
        <v>2310021411</v>
      </c>
      <c r="G142" s="148" t="str">
        <f>VLOOKUP(F142,SCC_xref!$A$6:$B$62,2,FALSE)</f>
        <v>Dehydrator Flaring</v>
      </c>
      <c r="H142" s="215">
        <v>0</v>
      </c>
      <c r="I142" s="215">
        <v>0</v>
      </c>
      <c r="J142" s="215">
        <v>0</v>
      </c>
      <c r="K142" s="215">
        <v>0</v>
      </c>
      <c r="L142" s="215">
        <v>0</v>
      </c>
      <c r="M142" s="217">
        <v>0</v>
      </c>
      <c r="N142" s="217">
        <v>0</v>
      </c>
      <c r="O142" s="217">
        <v>0</v>
      </c>
      <c r="P142" s="217">
        <v>0</v>
      </c>
      <c r="Q142" s="217">
        <v>0</v>
      </c>
      <c r="R142" s="205">
        <v>0</v>
      </c>
      <c r="S142" s="205">
        <v>0</v>
      </c>
      <c r="T142" s="205">
        <v>0</v>
      </c>
      <c r="U142" s="205">
        <v>0</v>
      </c>
      <c r="V142" s="205">
        <v>0</v>
      </c>
      <c r="W142" s="203"/>
    </row>
    <row r="143" spans="1:23" s="148" customFormat="1" x14ac:dyDescent="0.2">
      <c r="A143" s="148" t="s">
        <v>15127</v>
      </c>
      <c r="B143" s="148" t="str">
        <f>VLOOKUP(D143,fips_xref!$A$5:$D$28,2,FALSE)</f>
        <v>Daggett</v>
      </c>
      <c r="C143" s="174" t="str">
        <f t="shared" si="17"/>
        <v>49</v>
      </c>
      <c r="D143" s="173">
        <f>fips_xref!A$6</f>
        <v>49009</v>
      </c>
      <c r="F143" s="148" t="str">
        <f>SCC_xref!A$35</f>
        <v>2310021411</v>
      </c>
      <c r="G143" s="148" t="str">
        <f>VLOOKUP(F143,SCC_xref!$A$6:$B$62,2,FALSE)</f>
        <v>Dehydrator Flaring</v>
      </c>
      <c r="H143" s="215">
        <v>0</v>
      </c>
      <c r="I143" s="215">
        <v>0</v>
      </c>
      <c r="J143" s="215">
        <v>0</v>
      </c>
      <c r="K143" s="215">
        <v>0</v>
      </c>
      <c r="L143" s="215">
        <v>0</v>
      </c>
      <c r="M143" s="217">
        <v>0</v>
      </c>
      <c r="N143" s="217">
        <v>0</v>
      </c>
      <c r="O143" s="217">
        <v>0</v>
      </c>
      <c r="P143" s="217">
        <v>0</v>
      </c>
      <c r="Q143" s="217">
        <v>0</v>
      </c>
      <c r="R143" s="205">
        <v>0</v>
      </c>
      <c r="S143" s="205">
        <v>0</v>
      </c>
      <c r="T143" s="205">
        <v>0</v>
      </c>
      <c r="U143" s="205">
        <v>0</v>
      </c>
      <c r="V143" s="205">
        <v>0</v>
      </c>
      <c r="W143" s="203"/>
    </row>
    <row r="144" spans="1:23" s="148" customFormat="1" x14ac:dyDescent="0.2">
      <c r="A144" s="148" t="s">
        <v>15127</v>
      </c>
      <c r="B144" s="148" t="str">
        <f>VLOOKUP(D144,fips_xref!$A$5:$D$28,2,FALSE)</f>
        <v>Summit</v>
      </c>
      <c r="C144" s="174" t="str">
        <f t="shared" si="17"/>
        <v>49</v>
      </c>
      <c r="D144" s="173">
        <f>fips_xref!A$7</f>
        <v>49043</v>
      </c>
      <c r="F144" s="148" t="str">
        <f>SCC_xref!A$35</f>
        <v>2310021411</v>
      </c>
      <c r="G144" s="148" t="str">
        <f>VLOOKUP(F144,SCC_xref!$A$6:$B$62,2,FALSE)</f>
        <v>Dehydrator Flaring</v>
      </c>
      <c r="H144" s="215">
        <v>0</v>
      </c>
      <c r="I144" s="215">
        <v>0</v>
      </c>
      <c r="J144" s="215">
        <v>0</v>
      </c>
      <c r="K144" s="215">
        <v>0</v>
      </c>
      <c r="L144" s="215">
        <v>0</v>
      </c>
      <c r="M144" s="217">
        <v>0</v>
      </c>
      <c r="N144" s="217">
        <v>0</v>
      </c>
      <c r="O144" s="217">
        <v>0</v>
      </c>
      <c r="P144" s="217">
        <v>0</v>
      </c>
      <c r="Q144" s="217">
        <v>0</v>
      </c>
      <c r="R144" s="205">
        <v>0</v>
      </c>
      <c r="S144" s="205">
        <v>0</v>
      </c>
      <c r="T144" s="205">
        <v>0</v>
      </c>
      <c r="U144" s="205">
        <v>0</v>
      </c>
      <c r="V144" s="205">
        <v>0</v>
      </c>
      <c r="W144" s="203"/>
    </row>
    <row r="145" spans="1:43" s="148" customFormat="1" x14ac:dyDescent="0.2">
      <c r="A145" s="148" t="s">
        <v>15127</v>
      </c>
      <c r="B145" s="148" t="str">
        <f>VLOOKUP(D145,fips_xref!$A$5:$D$28,2,FALSE)</f>
        <v>Albany</v>
      </c>
      <c r="C145" s="174" t="str">
        <f t="shared" si="17"/>
        <v>56</v>
      </c>
      <c r="D145" s="173">
        <f>fips_xref!A$8</f>
        <v>56001</v>
      </c>
      <c r="F145" s="148" t="str">
        <f>SCC_xref!A$35</f>
        <v>2310021411</v>
      </c>
      <c r="G145" s="148" t="str">
        <f>VLOOKUP(F145,SCC_xref!$A$6:$B$62,2,FALSE)</f>
        <v>Dehydrator Flaring</v>
      </c>
      <c r="H145" s="215">
        <v>0</v>
      </c>
      <c r="I145" s="215">
        <v>0</v>
      </c>
      <c r="J145" s="215">
        <v>0</v>
      </c>
      <c r="K145" s="215">
        <v>0</v>
      </c>
      <c r="L145" s="215">
        <v>0</v>
      </c>
      <c r="M145" s="217">
        <v>0</v>
      </c>
      <c r="N145" s="217">
        <v>0</v>
      </c>
      <c r="O145" s="217">
        <v>0</v>
      </c>
      <c r="P145" s="217">
        <v>0</v>
      </c>
      <c r="Q145" s="217">
        <v>0</v>
      </c>
      <c r="R145" s="205">
        <v>0</v>
      </c>
      <c r="S145" s="205">
        <v>0</v>
      </c>
      <c r="T145" s="205">
        <v>0</v>
      </c>
      <c r="U145" s="205">
        <v>0</v>
      </c>
      <c r="V145" s="205">
        <v>0</v>
      </c>
      <c r="W145" s="203"/>
    </row>
    <row r="146" spans="1:43" s="148" customFormat="1" x14ac:dyDescent="0.2">
      <c r="A146" s="148" t="s">
        <v>15127</v>
      </c>
      <c r="B146" s="148" t="str">
        <f>VLOOKUP(D146,fips_xref!$A$5:$D$28,2,FALSE)</f>
        <v>Lincoln</v>
      </c>
      <c r="C146" s="174" t="str">
        <f t="shared" si="17"/>
        <v>56</v>
      </c>
      <c r="D146" s="173">
        <f>fips_xref!A$9</f>
        <v>56023</v>
      </c>
      <c r="F146" s="148" t="str">
        <f>SCC_xref!A$35</f>
        <v>2310021411</v>
      </c>
      <c r="G146" s="148" t="str">
        <f>VLOOKUP(F146,SCC_xref!$A$6:$B$62,2,FALSE)</f>
        <v>Dehydrator Flaring</v>
      </c>
      <c r="H146" s="215">
        <v>0</v>
      </c>
      <c r="I146" s="215">
        <v>0</v>
      </c>
      <c r="J146" s="215">
        <v>0</v>
      </c>
      <c r="K146" s="215">
        <v>0</v>
      </c>
      <c r="L146" s="215">
        <v>0</v>
      </c>
      <c r="M146" s="217">
        <v>0</v>
      </c>
      <c r="N146" s="217">
        <v>0</v>
      </c>
      <c r="O146" s="217">
        <v>0</v>
      </c>
      <c r="P146" s="217">
        <v>0</v>
      </c>
      <c r="Q146" s="217">
        <v>0</v>
      </c>
      <c r="R146" s="205">
        <v>0</v>
      </c>
      <c r="S146" s="205">
        <v>0</v>
      </c>
      <c r="T146" s="205">
        <v>0</v>
      </c>
      <c r="U146" s="205">
        <v>0</v>
      </c>
      <c r="V146" s="205">
        <v>0</v>
      </c>
      <c r="W146" s="203"/>
    </row>
    <row r="147" spans="1:43" s="148" customFormat="1" x14ac:dyDescent="0.2">
      <c r="A147" s="148" t="s">
        <v>15127</v>
      </c>
      <c r="B147" s="148" t="str">
        <f>VLOOKUP(D147,fips_xref!$A$5:$D$28,2,FALSE)</f>
        <v>Sublette</v>
      </c>
      <c r="C147" s="174" t="str">
        <f t="shared" si="17"/>
        <v>56</v>
      </c>
      <c r="D147" s="173">
        <f>fips_xref!A$10</f>
        <v>56035</v>
      </c>
      <c r="F147" s="148" t="str">
        <f>SCC_xref!A$35</f>
        <v>2310021411</v>
      </c>
      <c r="G147" s="148" t="str">
        <f>VLOOKUP(F147,SCC_xref!$A$6:$B$62,2,FALSE)</f>
        <v>Dehydrator Flaring</v>
      </c>
      <c r="H147" s="215">
        <v>0</v>
      </c>
      <c r="I147" s="215">
        <v>0</v>
      </c>
      <c r="J147" s="215">
        <v>0</v>
      </c>
      <c r="K147" s="215">
        <v>0</v>
      </c>
      <c r="L147" s="215">
        <v>0</v>
      </c>
      <c r="M147" s="218">
        <v>400.48480999665628</v>
      </c>
      <c r="N147" s="218">
        <v>0</v>
      </c>
      <c r="O147" s="218">
        <v>100.12120249916407</v>
      </c>
      <c r="P147" s="218">
        <v>0</v>
      </c>
      <c r="Q147" s="218">
        <v>0</v>
      </c>
      <c r="R147" s="205">
        <v>400.48480999665628</v>
      </c>
      <c r="S147" s="205">
        <v>0</v>
      </c>
      <c r="T147" s="205">
        <v>100.12120249916407</v>
      </c>
      <c r="U147" s="205">
        <v>0</v>
      </c>
      <c r="V147" s="205">
        <v>0</v>
      </c>
      <c r="W147" s="203"/>
    </row>
    <row r="148" spans="1:43" s="148" customFormat="1" x14ac:dyDescent="0.2">
      <c r="A148" s="148" t="s">
        <v>15127</v>
      </c>
      <c r="B148" s="148" t="str">
        <f>VLOOKUP(D148,fips_xref!$A$5:$D$28,2,FALSE)</f>
        <v>Sweetwater</v>
      </c>
      <c r="C148" s="174" t="str">
        <f t="shared" si="17"/>
        <v>56</v>
      </c>
      <c r="D148" s="173">
        <f>fips_xref!A$11</f>
        <v>56037</v>
      </c>
      <c r="F148" s="148" t="str">
        <f>SCC_xref!A$35</f>
        <v>2310021411</v>
      </c>
      <c r="G148" s="148" t="str">
        <f>VLOOKUP(F148,SCC_xref!$A$6:$B$62,2,FALSE)</f>
        <v>Dehydrator Flaring</v>
      </c>
      <c r="H148" s="215">
        <v>0</v>
      </c>
      <c r="I148" s="215">
        <v>0</v>
      </c>
      <c r="J148" s="215">
        <v>0</v>
      </c>
      <c r="K148" s="215">
        <v>0</v>
      </c>
      <c r="L148" s="215">
        <v>0</v>
      </c>
      <c r="M148" s="217">
        <v>0</v>
      </c>
      <c r="N148" s="217">
        <v>0</v>
      </c>
      <c r="O148" s="217">
        <v>0</v>
      </c>
      <c r="P148" s="217">
        <v>0</v>
      </c>
      <c r="Q148" s="217">
        <v>0</v>
      </c>
      <c r="R148" s="205">
        <v>0</v>
      </c>
      <c r="S148" s="205">
        <v>0</v>
      </c>
      <c r="T148" s="205">
        <v>0</v>
      </c>
      <c r="U148" s="205">
        <v>0</v>
      </c>
      <c r="V148" s="205">
        <v>0</v>
      </c>
      <c r="W148" s="203"/>
    </row>
    <row r="149" spans="1:43" s="148" customFormat="1" x14ac:dyDescent="0.2">
      <c r="A149" s="148" t="s">
        <v>15127</v>
      </c>
      <c r="B149" s="148" t="str">
        <f>VLOOKUP(D149,fips_xref!$A$5:$D$28,2,FALSE)</f>
        <v>Uinta</v>
      </c>
      <c r="C149" s="174" t="str">
        <f t="shared" si="17"/>
        <v>56</v>
      </c>
      <c r="D149" s="173">
        <f>fips_xref!A$12</f>
        <v>56041</v>
      </c>
      <c r="F149" s="148" t="str">
        <f>SCC_xref!A$35</f>
        <v>2310021411</v>
      </c>
      <c r="G149" s="148" t="str">
        <f>VLOOKUP(F149,SCC_xref!$A$6:$B$62,2,FALSE)</f>
        <v>Dehydrator Flaring</v>
      </c>
      <c r="H149" s="215">
        <v>0</v>
      </c>
      <c r="I149" s="215">
        <v>0</v>
      </c>
      <c r="J149" s="215">
        <v>0</v>
      </c>
      <c r="K149" s="215">
        <v>0</v>
      </c>
      <c r="L149" s="215">
        <v>0</v>
      </c>
      <c r="M149" s="217">
        <v>0</v>
      </c>
      <c r="N149" s="217">
        <v>0</v>
      </c>
      <c r="O149" s="217">
        <v>0</v>
      </c>
      <c r="P149" s="217">
        <v>0</v>
      </c>
      <c r="Q149" s="217">
        <v>0</v>
      </c>
      <c r="R149" s="205">
        <v>0</v>
      </c>
      <c r="S149" s="205">
        <v>0</v>
      </c>
      <c r="T149" s="205">
        <v>0</v>
      </c>
      <c r="U149" s="205">
        <v>0</v>
      </c>
      <c r="V149" s="205">
        <v>0</v>
      </c>
      <c r="W149" s="203"/>
    </row>
    <row r="150" spans="1:43" s="9" customFormat="1" x14ac:dyDescent="0.2">
      <c r="A150" s="9" t="s">
        <v>16380</v>
      </c>
      <c r="B150" s="9" t="str">
        <f>VLOOKUP(D150,fips_xref!$A$5:$D$28,2,FALSE)</f>
        <v>Carbon</v>
      </c>
      <c r="C150" s="172" t="str">
        <f t="shared" ref="C150:C157" si="18">LEFT(D150,2)</f>
        <v>56</v>
      </c>
      <c r="D150" s="173">
        <f>fips_xref!A$5</f>
        <v>56007</v>
      </c>
      <c r="F150" s="9" t="str">
        <f>SCC_xref!A$22</f>
        <v>2310001640</v>
      </c>
      <c r="G150" s="148" t="str">
        <f>VLOOKUP(F150,SCC_xref!$A$6:$B$62,2,FALSE)</f>
        <v xml:space="preserve">Venting - Compressor Startup </v>
      </c>
      <c r="H150" s="215">
        <v>0</v>
      </c>
      <c r="I150" s="215">
        <v>2.8950381582116876E-2</v>
      </c>
      <c r="J150" s="215">
        <v>0</v>
      </c>
      <c r="K150" s="215">
        <v>0</v>
      </c>
      <c r="L150" s="215">
        <v>0</v>
      </c>
      <c r="M150" s="217">
        <v>0</v>
      </c>
      <c r="N150" s="217">
        <v>0</v>
      </c>
      <c r="O150" s="217">
        <v>0</v>
      </c>
      <c r="P150" s="217">
        <v>0</v>
      </c>
      <c r="Q150" s="217">
        <v>0</v>
      </c>
      <c r="R150" s="205">
        <v>0</v>
      </c>
      <c r="S150" s="205">
        <v>2.8950381582116876E-2</v>
      </c>
      <c r="T150" s="205">
        <v>0</v>
      </c>
      <c r="U150" s="205">
        <v>0</v>
      </c>
      <c r="V150" s="205">
        <v>0</v>
      </c>
      <c r="W150" s="202"/>
      <c r="Y150" s="148"/>
      <c r="Z150" s="148"/>
      <c r="AA150" s="148"/>
      <c r="AB150" s="148"/>
      <c r="AC150" s="148"/>
      <c r="AD150" s="148"/>
      <c r="AE150" s="148"/>
      <c r="AF150" s="148"/>
      <c r="AG150" s="148"/>
      <c r="AH150" s="148"/>
      <c r="AI150" s="148"/>
      <c r="AJ150" s="148"/>
      <c r="AK150" s="148"/>
      <c r="AL150" s="148"/>
      <c r="AM150" s="148"/>
      <c r="AN150" s="148"/>
      <c r="AO150" s="148"/>
      <c r="AP150" s="148"/>
      <c r="AQ150" s="148"/>
    </row>
    <row r="151" spans="1:43" s="9" customFormat="1" x14ac:dyDescent="0.2">
      <c r="A151" s="9" t="s">
        <v>16380</v>
      </c>
      <c r="B151" s="9" t="str">
        <f>VLOOKUP(D151,fips_xref!$A$5:$D$28,2,FALSE)</f>
        <v>Daggett</v>
      </c>
      <c r="C151" s="172" t="str">
        <f t="shared" si="18"/>
        <v>49</v>
      </c>
      <c r="D151" s="173">
        <f>fips_xref!A$6</f>
        <v>49009</v>
      </c>
      <c r="F151" s="9" t="str">
        <f>SCC_xref!A$22</f>
        <v>2310001640</v>
      </c>
      <c r="G151" s="148" t="str">
        <f>VLOOKUP(F151,SCC_xref!$A$6:$B$62,2,FALSE)</f>
        <v xml:space="preserve">Venting - Compressor Startup </v>
      </c>
      <c r="H151" s="215">
        <v>0</v>
      </c>
      <c r="I151" s="215">
        <v>1.3398525743486486E-4</v>
      </c>
      <c r="J151" s="215">
        <v>0</v>
      </c>
      <c r="K151" s="215">
        <v>0</v>
      </c>
      <c r="L151" s="215">
        <v>0</v>
      </c>
      <c r="M151" s="217">
        <v>0</v>
      </c>
      <c r="N151" s="217">
        <v>0</v>
      </c>
      <c r="O151" s="217">
        <v>0</v>
      </c>
      <c r="P151" s="217">
        <v>0</v>
      </c>
      <c r="Q151" s="217">
        <v>0</v>
      </c>
      <c r="R151" s="205">
        <v>0</v>
      </c>
      <c r="S151" s="205">
        <v>1.3398525743486486E-4</v>
      </c>
      <c r="T151" s="205">
        <v>0</v>
      </c>
      <c r="U151" s="205">
        <v>0</v>
      </c>
      <c r="V151" s="205">
        <v>0</v>
      </c>
      <c r="W151" s="202"/>
      <c r="Z151" s="148"/>
      <c r="AA151" s="148"/>
      <c r="AB151" s="148"/>
      <c r="AC151" s="148"/>
      <c r="AD151" s="148"/>
      <c r="AE151" s="148"/>
      <c r="AF151" s="148"/>
      <c r="AG151" s="148"/>
      <c r="AH151" s="148"/>
      <c r="AI151" s="148"/>
      <c r="AJ151" s="148"/>
      <c r="AK151" s="148"/>
      <c r="AL151" s="148"/>
      <c r="AM151" s="148"/>
      <c r="AN151" s="148"/>
      <c r="AO151" s="148"/>
      <c r="AP151" s="148"/>
      <c r="AQ151" s="148"/>
    </row>
    <row r="152" spans="1:43" s="9" customFormat="1" x14ac:dyDescent="0.2">
      <c r="A152" s="9" t="s">
        <v>16380</v>
      </c>
      <c r="B152" s="9" t="str">
        <f>VLOOKUP(D152,fips_xref!$A$5:$D$28,2,FALSE)</f>
        <v>Summit</v>
      </c>
      <c r="C152" s="172" t="str">
        <f t="shared" si="18"/>
        <v>49</v>
      </c>
      <c r="D152" s="173">
        <f>fips_xref!A$7</f>
        <v>49043</v>
      </c>
      <c r="F152" s="9" t="str">
        <f>SCC_xref!A$22</f>
        <v>2310001640</v>
      </c>
      <c r="G152" s="148" t="str">
        <f>VLOOKUP(F152,SCC_xref!$A$6:$B$62,2,FALSE)</f>
        <v xml:space="preserve">Venting - Compressor Startup </v>
      </c>
      <c r="H152" s="215">
        <v>0</v>
      </c>
      <c r="I152" s="215">
        <v>1.8712540456860053E-3</v>
      </c>
      <c r="J152" s="215">
        <v>0</v>
      </c>
      <c r="K152" s="215">
        <v>0</v>
      </c>
      <c r="L152" s="215">
        <v>0</v>
      </c>
      <c r="M152" s="217">
        <v>0</v>
      </c>
      <c r="N152" s="217">
        <v>0</v>
      </c>
      <c r="O152" s="217">
        <v>0</v>
      </c>
      <c r="P152" s="217">
        <v>0</v>
      </c>
      <c r="Q152" s="217">
        <v>0</v>
      </c>
      <c r="R152" s="205">
        <v>0</v>
      </c>
      <c r="S152" s="205">
        <v>1.8712540456860053E-3</v>
      </c>
      <c r="T152" s="205">
        <v>0</v>
      </c>
      <c r="U152" s="205">
        <v>0</v>
      </c>
      <c r="V152" s="205">
        <v>0</v>
      </c>
      <c r="W152" s="202"/>
      <c r="AP152" s="148"/>
    </row>
    <row r="153" spans="1:43" s="9" customFormat="1" x14ac:dyDescent="0.2">
      <c r="A153" s="9" t="s">
        <v>16380</v>
      </c>
      <c r="B153" s="9" t="str">
        <f>VLOOKUP(D153,fips_xref!$A$5:$D$28,2,FALSE)</f>
        <v>Albany</v>
      </c>
      <c r="C153" s="172" t="str">
        <f t="shared" si="18"/>
        <v>56</v>
      </c>
      <c r="D153" s="173">
        <f>fips_xref!A$8</f>
        <v>56001</v>
      </c>
      <c r="F153" s="9" t="str">
        <f>SCC_xref!A$22</f>
        <v>2310001640</v>
      </c>
      <c r="G153" s="148" t="str">
        <f>VLOOKUP(F153,SCC_xref!$A$6:$B$62,2,FALSE)</f>
        <v xml:space="preserve">Venting - Compressor Startup </v>
      </c>
      <c r="H153" s="215">
        <v>0</v>
      </c>
      <c r="I153" s="215">
        <v>1.4865551506283932E-6</v>
      </c>
      <c r="J153" s="215">
        <v>0</v>
      </c>
      <c r="K153" s="215">
        <v>0</v>
      </c>
      <c r="L153" s="215">
        <v>0</v>
      </c>
      <c r="M153" s="217">
        <v>0</v>
      </c>
      <c r="N153" s="217">
        <v>0</v>
      </c>
      <c r="O153" s="217">
        <v>0</v>
      </c>
      <c r="P153" s="217">
        <v>0</v>
      </c>
      <c r="Q153" s="217">
        <v>0</v>
      </c>
      <c r="R153" s="205">
        <v>0</v>
      </c>
      <c r="S153" s="205">
        <v>1.4865551506283932E-6</v>
      </c>
      <c r="T153" s="205">
        <v>0</v>
      </c>
      <c r="U153" s="205">
        <v>0</v>
      </c>
      <c r="V153" s="205">
        <v>0</v>
      </c>
      <c r="W153" s="202"/>
      <c r="AP153" s="148"/>
    </row>
    <row r="154" spans="1:43" s="9" customFormat="1" x14ac:dyDescent="0.2">
      <c r="A154" s="9" t="s">
        <v>16380</v>
      </c>
      <c r="B154" s="9" t="str">
        <f>VLOOKUP(D154,fips_xref!$A$5:$D$28,2,FALSE)</f>
        <v>Lincoln</v>
      </c>
      <c r="C154" s="172" t="str">
        <f t="shared" si="18"/>
        <v>56</v>
      </c>
      <c r="D154" s="173">
        <f>fips_xref!A$9</f>
        <v>56023</v>
      </c>
      <c r="F154" s="9" t="str">
        <f>SCC_xref!A$22</f>
        <v>2310001640</v>
      </c>
      <c r="G154" s="148" t="str">
        <f>VLOOKUP(F154,SCC_xref!$A$6:$B$62,2,FALSE)</f>
        <v xml:space="preserve">Venting - Compressor Startup </v>
      </c>
      <c r="H154" s="215">
        <v>0</v>
      </c>
      <c r="I154" s="215">
        <v>1.8970314036468261E-2</v>
      </c>
      <c r="J154" s="215">
        <v>0</v>
      </c>
      <c r="K154" s="215">
        <v>0</v>
      </c>
      <c r="L154" s="215">
        <v>0</v>
      </c>
      <c r="M154" s="217">
        <v>0</v>
      </c>
      <c r="N154" s="217">
        <v>0</v>
      </c>
      <c r="O154" s="217">
        <v>0</v>
      </c>
      <c r="P154" s="217">
        <v>0</v>
      </c>
      <c r="Q154" s="217">
        <v>0</v>
      </c>
      <c r="R154" s="205">
        <v>0</v>
      </c>
      <c r="S154" s="205">
        <v>1.8970314036468261E-2</v>
      </c>
      <c r="T154" s="205">
        <v>0</v>
      </c>
      <c r="U154" s="205">
        <v>0</v>
      </c>
      <c r="V154" s="205">
        <v>0</v>
      </c>
      <c r="W154" s="202"/>
    </row>
    <row r="155" spans="1:43" s="9" customFormat="1" x14ac:dyDescent="0.2">
      <c r="A155" s="9" t="s">
        <v>16380</v>
      </c>
      <c r="B155" s="9" t="str">
        <f>VLOOKUP(D155,fips_xref!$A$5:$D$28,2,FALSE)</f>
        <v>Sublette</v>
      </c>
      <c r="C155" s="172" t="str">
        <f t="shared" si="18"/>
        <v>56</v>
      </c>
      <c r="D155" s="173">
        <f>fips_xref!A$10</f>
        <v>56035</v>
      </c>
      <c r="F155" s="9" t="str">
        <f>SCC_xref!A$22</f>
        <v>2310001640</v>
      </c>
      <c r="G155" s="148" t="str">
        <f>VLOOKUP(F155,SCC_xref!$A$6:$B$62,2,FALSE)</f>
        <v xml:space="preserve">Venting - Compressor Startup </v>
      </c>
      <c r="H155" s="215">
        <v>0</v>
      </c>
      <c r="I155" s="215">
        <v>0</v>
      </c>
      <c r="J155" s="215">
        <v>0</v>
      </c>
      <c r="K155" s="215">
        <v>0</v>
      </c>
      <c r="L155" s="215">
        <v>0</v>
      </c>
      <c r="M155" s="217">
        <v>0</v>
      </c>
      <c r="N155" s="217">
        <v>0</v>
      </c>
      <c r="O155" s="217">
        <v>0</v>
      </c>
      <c r="P155" s="217">
        <v>0</v>
      </c>
      <c r="Q155" s="217">
        <v>0</v>
      </c>
      <c r="R155" s="205">
        <v>0</v>
      </c>
      <c r="S155" s="205">
        <v>0</v>
      </c>
      <c r="T155" s="205">
        <v>0</v>
      </c>
      <c r="U155" s="205">
        <v>0</v>
      </c>
      <c r="V155" s="205">
        <v>0</v>
      </c>
      <c r="W155" s="202"/>
    </row>
    <row r="156" spans="1:43" s="9" customFormat="1" x14ac:dyDescent="0.2">
      <c r="A156" s="9" t="s">
        <v>16380</v>
      </c>
      <c r="B156" s="9" t="str">
        <f>VLOOKUP(D156,fips_xref!$A$5:$D$28,2,FALSE)</f>
        <v>Sweetwater</v>
      </c>
      <c r="C156" s="172" t="str">
        <f t="shared" si="18"/>
        <v>56</v>
      </c>
      <c r="D156" s="173">
        <f>fips_xref!A$11</f>
        <v>56037</v>
      </c>
      <c r="F156" s="9" t="str">
        <f>SCC_xref!A$22</f>
        <v>2310001640</v>
      </c>
      <c r="G156" s="148" t="str">
        <f>VLOOKUP(F156,SCC_xref!$A$6:$B$62,2,FALSE)</f>
        <v xml:space="preserve">Venting - Compressor Startup </v>
      </c>
      <c r="H156" s="215">
        <v>0</v>
      </c>
      <c r="I156" s="215">
        <v>5.2204237740432487E-2</v>
      </c>
      <c r="J156" s="215">
        <v>0</v>
      </c>
      <c r="K156" s="215">
        <v>0</v>
      </c>
      <c r="L156" s="215">
        <v>0</v>
      </c>
      <c r="M156" s="217">
        <v>0</v>
      </c>
      <c r="N156" s="217">
        <v>0</v>
      </c>
      <c r="O156" s="217">
        <v>0</v>
      </c>
      <c r="P156" s="217">
        <v>0</v>
      </c>
      <c r="Q156" s="217">
        <v>0</v>
      </c>
      <c r="R156" s="205">
        <v>0</v>
      </c>
      <c r="S156" s="205">
        <v>5.2204237740432487E-2</v>
      </c>
      <c r="T156" s="205">
        <v>0</v>
      </c>
      <c r="U156" s="205">
        <v>0</v>
      </c>
      <c r="V156" s="205">
        <v>0</v>
      </c>
      <c r="W156" s="202"/>
    </row>
    <row r="157" spans="1:43" s="9" customFormat="1" x14ac:dyDescent="0.2">
      <c r="A157" s="9" t="s">
        <v>16380</v>
      </c>
      <c r="B157" s="9" t="str">
        <f>VLOOKUP(D157,fips_xref!$A$5:$D$28,2,FALSE)</f>
        <v>Uinta</v>
      </c>
      <c r="C157" s="172" t="str">
        <f t="shared" si="18"/>
        <v>56</v>
      </c>
      <c r="D157" s="173">
        <f>fips_xref!A$12</f>
        <v>56041</v>
      </c>
      <c r="F157" s="9" t="str">
        <f>SCC_xref!A$22</f>
        <v>2310001640</v>
      </c>
      <c r="G157" s="148" t="str">
        <f>VLOOKUP(F157,SCC_xref!$A$6:$B$62,2,FALSE)</f>
        <v xml:space="preserve">Venting - Compressor Startup </v>
      </c>
      <c r="H157" s="215">
        <v>0</v>
      </c>
      <c r="I157" s="215">
        <v>2.4460115349134604E-2</v>
      </c>
      <c r="J157" s="215">
        <v>0</v>
      </c>
      <c r="K157" s="215">
        <v>0</v>
      </c>
      <c r="L157" s="215">
        <v>0</v>
      </c>
      <c r="M157" s="217">
        <v>0</v>
      </c>
      <c r="N157" s="217">
        <v>0</v>
      </c>
      <c r="O157" s="217">
        <v>0</v>
      </c>
      <c r="P157" s="217">
        <v>0</v>
      </c>
      <c r="Q157" s="217">
        <v>0</v>
      </c>
      <c r="R157" s="205">
        <v>0</v>
      </c>
      <c r="S157" s="205">
        <v>2.4460115349134604E-2</v>
      </c>
      <c r="T157" s="205">
        <v>0</v>
      </c>
      <c r="U157" s="205">
        <v>0</v>
      </c>
      <c r="V157" s="205">
        <v>0</v>
      </c>
      <c r="W157" s="202"/>
    </row>
    <row r="158" spans="1:43" s="9" customFormat="1" x14ac:dyDescent="0.2">
      <c r="A158" s="9" t="s">
        <v>16381</v>
      </c>
      <c r="B158" s="9" t="str">
        <f>VLOOKUP(D158,fips_xref!$A$5:$D$28,2,FALSE)</f>
        <v>Carbon</v>
      </c>
      <c r="C158" s="172" t="str">
        <f t="shared" ref="C158:C165" si="19">LEFT(D158,2)</f>
        <v>56</v>
      </c>
      <c r="D158" s="173">
        <f>fips_xref!A$5</f>
        <v>56007</v>
      </c>
      <c r="E158" s="174"/>
      <c r="F158" s="9" t="str">
        <f>SCC_xref!A$23</f>
        <v>2310001650</v>
      </c>
      <c r="G158" s="148" t="str">
        <f>VLOOKUP(F158,SCC_xref!$A$6:$B$62,2,FALSE)</f>
        <v>Venting - Compressor Shutdown</v>
      </c>
      <c r="H158" s="215">
        <v>0</v>
      </c>
      <c r="I158" s="215">
        <v>6.6418451842192965E-3</v>
      </c>
      <c r="J158" s="215">
        <v>0</v>
      </c>
      <c r="K158" s="215">
        <v>0</v>
      </c>
      <c r="L158" s="215">
        <v>0</v>
      </c>
      <c r="M158" s="217">
        <v>0</v>
      </c>
      <c r="N158" s="217">
        <v>0</v>
      </c>
      <c r="O158" s="217">
        <v>0</v>
      </c>
      <c r="P158" s="217">
        <v>0</v>
      </c>
      <c r="Q158" s="217">
        <v>0</v>
      </c>
      <c r="R158" s="205">
        <v>0</v>
      </c>
      <c r="S158" s="205">
        <v>6.6418451842192965E-3</v>
      </c>
      <c r="T158" s="205">
        <v>0</v>
      </c>
      <c r="U158" s="205">
        <v>0</v>
      </c>
      <c r="V158" s="205">
        <v>0</v>
      </c>
      <c r="W158" s="202"/>
    </row>
    <row r="159" spans="1:43" s="9" customFormat="1" x14ac:dyDescent="0.2">
      <c r="A159" s="9" t="s">
        <v>16381</v>
      </c>
      <c r="B159" s="9" t="str">
        <f>VLOOKUP(D159,fips_xref!$A$5:$D$28,2,FALSE)</f>
        <v>Daggett</v>
      </c>
      <c r="C159" s="172" t="str">
        <f t="shared" si="19"/>
        <v>49</v>
      </c>
      <c r="D159" s="173">
        <f>fips_xref!A$6</f>
        <v>49009</v>
      </c>
      <c r="E159" s="174"/>
      <c r="F159" s="9" t="str">
        <f>SCC_xref!A$23</f>
        <v>2310001650</v>
      </c>
      <c r="G159" s="148" t="str">
        <f>VLOOKUP(F159,SCC_xref!$A$6:$B$62,2,FALSE)</f>
        <v>Venting - Compressor Shutdown</v>
      </c>
      <c r="H159" s="215">
        <v>0</v>
      </c>
      <c r="I159" s="215">
        <v>3.0739122879121264E-5</v>
      </c>
      <c r="J159" s="215">
        <v>0</v>
      </c>
      <c r="K159" s="215">
        <v>0</v>
      </c>
      <c r="L159" s="215">
        <v>0</v>
      </c>
      <c r="M159" s="217">
        <v>0</v>
      </c>
      <c r="N159" s="217">
        <v>0</v>
      </c>
      <c r="O159" s="217">
        <v>0</v>
      </c>
      <c r="P159" s="217">
        <v>0</v>
      </c>
      <c r="Q159" s="217">
        <v>0</v>
      </c>
      <c r="R159" s="205">
        <v>0</v>
      </c>
      <c r="S159" s="205">
        <v>3.0739122879121264E-5</v>
      </c>
      <c r="T159" s="205">
        <v>0</v>
      </c>
      <c r="U159" s="205">
        <v>0</v>
      </c>
      <c r="V159" s="205">
        <v>0</v>
      </c>
      <c r="W159" s="202"/>
    </row>
    <row r="160" spans="1:43" s="9" customFormat="1" x14ac:dyDescent="0.2">
      <c r="A160" s="9" t="s">
        <v>16381</v>
      </c>
      <c r="B160" s="9" t="str">
        <f>VLOOKUP(D160,fips_xref!$A$5:$D$28,2,FALSE)</f>
        <v>Summit</v>
      </c>
      <c r="C160" s="172" t="str">
        <f t="shared" si="19"/>
        <v>49</v>
      </c>
      <c r="D160" s="173">
        <f>fips_xref!A$7</f>
        <v>49043</v>
      </c>
      <c r="E160" s="174"/>
      <c r="F160" s="9" t="str">
        <f>SCC_xref!A$23</f>
        <v>2310001650</v>
      </c>
      <c r="G160" s="148" t="str">
        <f>VLOOKUP(F160,SCC_xref!$A$6:$B$62,2,FALSE)</f>
        <v>Venting - Compressor Shutdown</v>
      </c>
      <c r="H160" s="215">
        <v>0</v>
      </c>
      <c r="I160" s="215">
        <v>4.2930624719184378E-4</v>
      </c>
      <c r="J160" s="215">
        <v>0</v>
      </c>
      <c r="K160" s="215">
        <v>0</v>
      </c>
      <c r="L160" s="215">
        <v>0</v>
      </c>
      <c r="M160" s="217">
        <v>0</v>
      </c>
      <c r="N160" s="217">
        <v>0</v>
      </c>
      <c r="O160" s="217">
        <v>0</v>
      </c>
      <c r="P160" s="217">
        <v>0</v>
      </c>
      <c r="Q160" s="217">
        <v>0</v>
      </c>
      <c r="R160" s="205">
        <v>0</v>
      </c>
      <c r="S160" s="205">
        <v>4.2930624719184378E-4</v>
      </c>
      <c r="T160" s="205">
        <v>0</v>
      </c>
      <c r="U160" s="205">
        <v>0</v>
      </c>
      <c r="V160" s="205">
        <v>0</v>
      </c>
      <c r="W160" s="202"/>
    </row>
    <row r="161" spans="1:43" s="9" customFormat="1" x14ac:dyDescent="0.2">
      <c r="A161" s="9" t="s">
        <v>16381</v>
      </c>
      <c r="B161" s="9" t="str">
        <f>VLOOKUP(D161,fips_xref!$A$5:$D$28,2,FALSE)</f>
        <v>Albany</v>
      </c>
      <c r="C161" s="172" t="str">
        <f t="shared" si="19"/>
        <v>56</v>
      </c>
      <c r="D161" s="173">
        <f>fips_xref!A$8</f>
        <v>56001</v>
      </c>
      <c r="E161" s="174"/>
      <c r="F161" s="9" t="str">
        <f>SCC_xref!A$23</f>
        <v>2310001650</v>
      </c>
      <c r="G161" s="148" t="str">
        <f>VLOOKUP(F161,SCC_xref!$A$6:$B$62,2,FALSE)</f>
        <v>Venting - Compressor Shutdown</v>
      </c>
      <c r="H161" s="215">
        <v>0</v>
      </c>
      <c r="I161" s="215">
        <v>3.4104798032702225E-7</v>
      </c>
      <c r="J161" s="215">
        <v>0</v>
      </c>
      <c r="K161" s="215">
        <v>0</v>
      </c>
      <c r="L161" s="215">
        <v>0</v>
      </c>
      <c r="M161" s="217">
        <v>0</v>
      </c>
      <c r="N161" s="217">
        <v>0</v>
      </c>
      <c r="O161" s="217">
        <v>0</v>
      </c>
      <c r="P161" s="217">
        <v>0</v>
      </c>
      <c r="Q161" s="217">
        <v>0</v>
      </c>
      <c r="R161" s="205">
        <v>0</v>
      </c>
      <c r="S161" s="205">
        <v>3.4104798032702225E-7</v>
      </c>
      <c r="T161" s="205">
        <v>0</v>
      </c>
      <c r="U161" s="205">
        <v>0</v>
      </c>
      <c r="V161" s="205">
        <v>0</v>
      </c>
      <c r="W161" s="202"/>
    </row>
    <row r="162" spans="1:43" s="9" customFormat="1" x14ac:dyDescent="0.2">
      <c r="A162" s="9" t="s">
        <v>16381</v>
      </c>
      <c r="B162" s="9" t="str">
        <f>VLOOKUP(D162,fips_xref!$A$5:$D$28,2,FALSE)</f>
        <v>Lincoln</v>
      </c>
      <c r="C162" s="172" t="str">
        <f t="shared" si="19"/>
        <v>56</v>
      </c>
      <c r="D162" s="173">
        <f>fips_xref!A$9</f>
        <v>56023</v>
      </c>
      <c r="E162" s="174"/>
      <c r="F162" s="9" t="str">
        <f>SCC_xref!A$23</f>
        <v>2310001650</v>
      </c>
      <c r="G162" s="148" t="str">
        <f>VLOOKUP(F162,SCC_xref!$A$6:$B$62,2,FALSE)</f>
        <v>Venting - Compressor Shutdown</v>
      </c>
      <c r="H162" s="215">
        <v>0</v>
      </c>
      <c r="I162" s="215">
        <v>4.3522013196563665E-3</v>
      </c>
      <c r="J162" s="215">
        <v>0</v>
      </c>
      <c r="K162" s="215">
        <v>0</v>
      </c>
      <c r="L162" s="215">
        <v>0</v>
      </c>
      <c r="M162" s="217">
        <v>0</v>
      </c>
      <c r="N162" s="217">
        <v>0</v>
      </c>
      <c r="O162" s="217">
        <v>0</v>
      </c>
      <c r="P162" s="217">
        <v>0</v>
      </c>
      <c r="Q162" s="217">
        <v>0</v>
      </c>
      <c r="R162" s="205">
        <v>0</v>
      </c>
      <c r="S162" s="205">
        <v>4.3522013196563665E-3</v>
      </c>
      <c r="T162" s="205">
        <v>0</v>
      </c>
      <c r="U162" s="205">
        <v>0</v>
      </c>
      <c r="V162" s="205">
        <v>0</v>
      </c>
      <c r="W162" s="202"/>
    </row>
    <row r="163" spans="1:43" s="9" customFormat="1" x14ac:dyDescent="0.2">
      <c r="A163" s="9" t="s">
        <v>16381</v>
      </c>
      <c r="B163" s="9" t="str">
        <f>VLOOKUP(D163,fips_xref!$A$5:$D$28,2,FALSE)</f>
        <v>Sublette</v>
      </c>
      <c r="C163" s="172" t="str">
        <f t="shared" si="19"/>
        <v>56</v>
      </c>
      <c r="D163" s="173">
        <f>fips_xref!A$10</f>
        <v>56035</v>
      </c>
      <c r="E163" s="174"/>
      <c r="F163" s="9" t="str">
        <f>SCC_xref!A$23</f>
        <v>2310001650</v>
      </c>
      <c r="G163" s="148" t="str">
        <f>VLOOKUP(F163,SCC_xref!$A$6:$B$62,2,FALSE)</f>
        <v>Venting - Compressor Shutdown</v>
      </c>
      <c r="H163" s="215">
        <v>0</v>
      </c>
      <c r="I163" s="215">
        <v>0</v>
      </c>
      <c r="J163" s="215">
        <v>0</v>
      </c>
      <c r="K163" s="215">
        <v>0</v>
      </c>
      <c r="L163" s="215">
        <v>0</v>
      </c>
      <c r="M163" s="217">
        <v>0</v>
      </c>
      <c r="N163" s="217">
        <v>0</v>
      </c>
      <c r="O163" s="217">
        <v>0</v>
      </c>
      <c r="P163" s="217">
        <v>0</v>
      </c>
      <c r="Q163" s="217">
        <v>0</v>
      </c>
      <c r="R163" s="205">
        <v>0</v>
      </c>
      <c r="S163" s="205">
        <v>0</v>
      </c>
      <c r="T163" s="205">
        <v>0</v>
      </c>
      <c r="U163" s="205">
        <v>0</v>
      </c>
      <c r="V163" s="205">
        <v>0</v>
      </c>
      <c r="W163" s="202"/>
    </row>
    <row r="164" spans="1:43" s="9" customFormat="1" x14ac:dyDescent="0.2">
      <c r="A164" s="9" t="s">
        <v>16381</v>
      </c>
      <c r="B164" s="9" t="str">
        <f>VLOOKUP(D164,fips_xref!$A$5:$D$28,2,FALSE)</f>
        <v>Sweetwater</v>
      </c>
      <c r="C164" s="172" t="str">
        <f t="shared" si="19"/>
        <v>56</v>
      </c>
      <c r="D164" s="173">
        <f>fips_xref!A$11</f>
        <v>56037</v>
      </c>
      <c r="E164" s="174"/>
      <c r="F164" s="9" t="str">
        <f>SCC_xref!A$23</f>
        <v>2310001650</v>
      </c>
      <c r="G164" s="148" t="str">
        <f>VLOOKUP(F164,SCC_xref!$A$6:$B$62,2,FALSE)</f>
        <v>Venting - Compressor Shutdown</v>
      </c>
      <c r="H164" s="215">
        <v>0</v>
      </c>
      <c r="I164" s="215">
        <v>1.1976783934561783E-2</v>
      </c>
      <c r="J164" s="215">
        <v>0</v>
      </c>
      <c r="K164" s="215">
        <v>0</v>
      </c>
      <c r="L164" s="215">
        <v>0</v>
      </c>
      <c r="M164" s="217">
        <v>0</v>
      </c>
      <c r="N164" s="217">
        <v>0</v>
      </c>
      <c r="O164" s="217">
        <v>0</v>
      </c>
      <c r="P164" s="217">
        <v>0</v>
      </c>
      <c r="Q164" s="217">
        <v>0</v>
      </c>
      <c r="R164" s="205">
        <v>0</v>
      </c>
      <c r="S164" s="205">
        <v>1.1976783934561783E-2</v>
      </c>
      <c r="T164" s="205">
        <v>0</v>
      </c>
      <c r="U164" s="205">
        <v>0</v>
      </c>
      <c r="V164" s="205">
        <v>0</v>
      </c>
      <c r="W164" s="202"/>
    </row>
    <row r="165" spans="1:43" s="9" customFormat="1" x14ac:dyDescent="0.2">
      <c r="A165" s="9" t="s">
        <v>16381</v>
      </c>
      <c r="B165" s="9" t="str">
        <f>VLOOKUP(D165,fips_xref!$A$5:$D$28,2,FALSE)</f>
        <v>Uinta</v>
      </c>
      <c r="C165" s="172" t="str">
        <f t="shared" si="19"/>
        <v>56</v>
      </c>
      <c r="D165" s="173">
        <f>fips_xref!A$12</f>
        <v>56041</v>
      </c>
      <c r="E165" s="174"/>
      <c r="F165" s="9" t="str">
        <f>SCC_xref!A$23</f>
        <v>2310001650</v>
      </c>
      <c r="G165" s="148" t="str">
        <f>VLOOKUP(F165,SCC_xref!$A$6:$B$62,2,FALSE)</f>
        <v>Venting - Compressor Shutdown</v>
      </c>
      <c r="H165" s="215">
        <v>0</v>
      </c>
      <c r="I165" s="215">
        <v>5.6116807606243265E-3</v>
      </c>
      <c r="J165" s="215">
        <v>0</v>
      </c>
      <c r="K165" s="215">
        <v>0</v>
      </c>
      <c r="L165" s="215">
        <v>0</v>
      </c>
      <c r="M165" s="217">
        <v>0</v>
      </c>
      <c r="N165" s="217">
        <v>0</v>
      </c>
      <c r="O165" s="217">
        <v>0</v>
      </c>
      <c r="P165" s="217">
        <v>0</v>
      </c>
      <c r="Q165" s="217">
        <v>0</v>
      </c>
      <c r="R165" s="205">
        <v>0</v>
      </c>
      <c r="S165" s="205">
        <v>5.6116807606243265E-3</v>
      </c>
      <c r="T165" s="205">
        <v>0</v>
      </c>
      <c r="U165" s="205">
        <v>0</v>
      </c>
      <c r="V165" s="205">
        <v>0</v>
      </c>
      <c r="W165" s="202"/>
    </row>
    <row r="166" spans="1:43" s="148" customFormat="1" x14ac:dyDescent="0.2">
      <c r="A166" s="148" t="s">
        <v>16382</v>
      </c>
      <c r="B166" s="148" t="str">
        <f>VLOOKUP(D166,fips_xref!$A$5:$D$28,2,FALSE)</f>
        <v>Carbon</v>
      </c>
      <c r="C166" s="174" t="str">
        <f t="shared" ref="C166:C173" si="20">LEFT(D166,2)</f>
        <v>56</v>
      </c>
      <c r="D166" s="173">
        <f>fips_xref!A$5</f>
        <v>56007</v>
      </c>
      <c r="F166" s="148" t="str">
        <f>SCC_xref!A$34</f>
        <v>2310021410</v>
      </c>
      <c r="G166" s="148" t="str">
        <f>VLOOKUP(F166,SCC_xref!$A$6:$B$62,2,FALSE)</f>
        <v>Dehydrator</v>
      </c>
      <c r="H166" s="215">
        <v>21.987468364770372</v>
      </c>
      <c r="I166" s="215">
        <v>512.83181743425735</v>
      </c>
      <c r="J166" s="215">
        <v>18.469473426407113</v>
      </c>
      <c r="K166" s="215">
        <v>16.806429269169342</v>
      </c>
      <c r="L166" s="215">
        <v>1.6710475957225479</v>
      </c>
      <c r="M166" s="217">
        <v>0</v>
      </c>
      <c r="N166" s="217">
        <v>0</v>
      </c>
      <c r="O166" s="217">
        <v>0</v>
      </c>
      <c r="P166" s="217">
        <v>0</v>
      </c>
      <c r="Q166" s="217">
        <v>0</v>
      </c>
      <c r="R166" s="205">
        <v>21.987468364770372</v>
      </c>
      <c r="S166" s="205">
        <v>512.83181743425735</v>
      </c>
      <c r="T166" s="205">
        <v>18.469473426407113</v>
      </c>
      <c r="U166" s="205">
        <v>16.806429269169342</v>
      </c>
      <c r="V166" s="205">
        <v>1.6710475957225479</v>
      </c>
      <c r="W166" s="203"/>
      <c r="Y166" s="9"/>
      <c r="Z166" s="9"/>
      <c r="AA166" s="9"/>
      <c r="AB166" s="9"/>
      <c r="AC166" s="9"/>
      <c r="AD166" s="9"/>
      <c r="AE166" s="9"/>
      <c r="AF166" s="9"/>
      <c r="AG166" s="9"/>
      <c r="AH166" s="9"/>
      <c r="AI166" s="9"/>
      <c r="AJ166" s="9"/>
      <c r="AK166" s="9"/>
      <c r="AL166" s="9"/>
      <c r="AM166" s="9"/>
      <c r="AN166" s="9"/>
      <c r="AO166" s="9"/>
      <c r="AP166" s="9"/>
      <c r="AQ166" s="9"/>
    </row>
    <row r="167" spans="1:43" s="148" customFormat="1" x14ac:dyDescent="0.2">
      <c r="A167" s="148" t="s">
        <v>16382</v>
      </c>
      <c r="B167" s="148" t="str">
        <f>VLOOKUP(D167,fips_xref!$A$5:$D$28,2,FALSE)</f>
        <v>Daggett</v>
      </c>
      <c r="C167" s="174" t="str">
        <f t="shared" si="20"/>
        <v>49</v>
      </c>
      <c r="D167" s="173">
        <f>fips_xref!A$6</f>
        <v>49009</v>
      </c>
      <c r="F167" s="148" t="str">
        <f>SCC_xref!A$34</f>
        <v>2310021410</v>
      </c>
      <c r="G167" s="148" t="str">
        <f>VLOOKUP(F167,SCC_xref!$A$6:$B$62,2,FALSE)</f>
        <v>Dehydrator</v>
      </c>
      <c r="H167" s="215">
        <v>0.1015851128284212</v>
      </c>
      <c r="I167" s="215">
        <v>2.3693531775370182</v>
      </c>
      <c r="J167" s="215">
        <v>8.5331494775873817E-2</v>
      </c>
      <c r="K167" s="215">
        <v>7.7648003181983366E-2</v>
      </c>
      <c r="L167" s="215">
        <v>7.7204685749600105E-3</v>
      </c>
      <c r="M167" s="217">
        <v>0</v>
      </c>
      <c r="N167" s="217">
        <v>0</v>
      </c>
      <c r="O167" s="217">
        <v>0</v>
      </c>
      <c r="P167" s="217">
        <v>0</v>
      </c>
      <c r="Q167" s="217">
        <v>0</v>
      </c>
      <c r="R167" s="205">
        <v>0.1015851128284212</v>
      </c>
      <c r="S167" s="205">
        <v>2.3693531775370182</v>
      </c>
      <c r="T167" s="205">
        <v>8.5331494775873817E-2</v>
      </c>
      <c r="U167" s="205">
        <v>7.7648003181983366E-2</v>
      </c>
      <c r="V167" s="205">
        <v>7.7204685749600105E-3</v>
      </c>
      <c r="W167" s="203"/>
      <c r="Z167" s="9"/>
      <c r="AA167" s="9"/>
      <c r="AB167" s="9"/>
      <c r="AC167" s="9"/>
      <c r="AD167" s="9"/>
      <c r="AE167" s="9"/>
      <c r="AF167" s="9"/>
      <c r="AG167" s="9"/>
      <c r="AH167" s="9"/>
      <c r="AI167" s="9"/>
      <c r="AJ167" s="9"/>
      <c r="AK167" s="9"/>
      <c r="AL167" s="9"/>
      <c r="AM167" s="9"/>
      <c r="AN167" s="9"/>
      <c r="AO167" s="9"/>
      <c r="AP167" s="9"/>
      <c r="AQ167" s="9"/>
    </row>
    <row r="168" spans="1:43" s="148" customFormat="1" x14ac:dyDescent="0.2">
      <c r="A168" s="148" t="s">
        <v>16382</v>
      </c>
      <c r="B168" s="148" t="str">
        <f>VLOOKUP(D168,fips_xref!$A$5:$D$28,2,FALSE)</f>
        <v>Summit</v>
      </c>
      <c r="C168" s="174" t="str">
        <f t="shared" si="20"/>
        <v>49</v>
      </c>
      <c r="D168" s="173">
        <f>fips_xref!A$7</f>
        <v>49043</v>
      </c>
      <c r="F168" s="148" t="str">
        <f>SCC_xref!A$34</f>
        <v>2310021410</v>
      </c>
      <c r="G168" s="148" t="str">
        <f>VLOOKUP(F168,SCC_xref!$A$6:$B$62,2,FALSE)</f>
        <v>Dehydrator</v>
      </c>
      <c r="H168" s="215">
        <v>1.4187497714370774</v>
      </c>
      <c r="I168" s="215">
        <v>33.090668361633014</v>
      </c>
      <c r="J168" s="215">
        <v>1.1917498080071451</v>
      </c>
      <c r="K168" s="215">
        <v>1.0844412502947305</v>
      </c>
      <c r="L168" s="215">
        <v>0.10782498262921786</v>
      </c>
      <c r="M168" s="217">
        <v>0</v>
      </c>
      <c r="N168" s="217">
        <v>0</v>
      </c>
      <c r="O168" s="217">
        <v>0</v>
      </c>
      <c r="P168" s="217">
        <v>0</v>
      </c>
      <c r="Q168" s="217">
        <v>0</v>
      </c>
      <c r="R168" s="205">
        <v>1.4187497714370774</v>
      </c>
      <c r="S168" s="205">
        <v>33.090668361633014</v>
      </c>
      <c r="T168" s="205">
        <v>1.1917498080071451</v>
      </c>
      <c r="U168" s="205">
        <v>1.0844412502947305</v>
      </c>
      <c r="V168" s="205">
        <v>0.10782498262921786</v>
      </c>
      <c r="W168" s="203"/>
      <c r="AP168" s="9"/>
    </row>
    <row r="169" spans="1:43" s="148" customFormat="1" x14ac:dyDescent="0.2">
      <c r="A169" s="148" t="s">
        <v>16382</v>
      </c>
      <c r="B169" s="148" t="str">
        <f>VLOOKUP(D169,fips_xref!$A$5:$D$28,2,FALSE)</f>
        <v>Albany</v>
      </c>
      <c r="C169" s="174" t="str">
        <f t="shared" si="20"/>
        <v>56</v>
      </c>
      <c r="D169" s="173">
        <f>fips_xref!A$8</f>
        <v>56001</v>
      </c>
      <c r="F169" s="148" t="str">
        <f>SCC_xref!A$34</f>
        <v>2310021410</v>
      </c>
      <c r="G169" s="148" t="str">
        <f>VLOOKUP(F169,SCC_xref!$A$6:$B$62,2,FALSE)</f>
        <v>Dehydrator</v>
      </c>
      <c r="H169" s="215">
        <v>1.1270782740830155E-3</v>
      </c>
      <c r="I169" s="215">
        <v>2.6287774021986426E-2</v>
      </c>
      <c r="J169" s="215">
        <v>9.4674575022973308E-4</v>
      </c>
      <c r="K169" s="215">
        <v>8.6149805789119025E-4</v>
      </c>
      <c r="L169" s="215">
        <v>8.5657948830309159E-5</v>
      </c>
      <c r="M169" s="217">
        <v>0</v>
      </c>
      <c r="N169" s="217">
        <v>0</v>
      </c>
      <c r="O169" s="217">
        <v>0</v>
      </c>
      <c r="P169" s="217">
        <v>0</v>
      </c>
      <c r="Q169" s="217">
        <v>0</v>
      </c>
      <c r="R169" s="205">
        <v>1.1270782740830155E-3</v>
      </c>
      <c r="S169" s="205">
        <v>2.6287774021986426E-2</v>
      </c>
      <c r="T169" s="205">
        <v>9.4674575022973308E-4</v>
      </c>
      <c r="U169" s="205">
        <v>8.6149805789119025E-4</v>
      </c>
      <c r="V169" s="205">
        <v>8.5657948830309159E-5</v>
      </c>
      <c r="W169" s="203"/>
      <c r="AP169" s="9"/>
    </row>
    <row r="170" spans="1:43" s="148" customFormat="1" x14ac:dyDescent="0.2">
      <c r="A170" s="148" t="s">
        <v>16382</v>
      </c>
      <c r="B170" s="148" t="str">
        <f>VLOOKUP(D170,fips_xref!$A$5:$D$28,2,FALSE)</f>
        <v>Lincoln</v>
      </c>
      <c r="C170" s="174" t="str">
        <f t="shared" si="20"/>
        <v>56</v>
      </c>
      <c r="D170" s="173">
        <f>fips_xref!A$9</f>
        <v>56023</v>
      </c>
      <c r="F170" s="148" t="str">
        <f>SCC_xref!A$34</f>
        <v>2310021410</v>
      </c>
      <c r="G170" s="148" t="str">
        <f>VLOOKUP(F170,SCC_xref!$A$6:$B$62,2,FALSE)</f>
        <v>Dehydrator</v>
      </c>
      <c r="H170" s="215">
        <v>14.382936814686834</v>
      </c>
      <c r="I170" s="215">
        <v>335.46507057339301</v>
      </c>
      <c r="J170" s="215">
        <v>12.081666924336943</v>
      </c>
      <c r="K170" s="215">
        <v>10.993799115421291</v>
      </c>
      <c r="L170" s="215">
        <v>1.0931031979161991</v>
      </c>
      <c r="M170" s="217">
        <v>0</v>
      </c>
      <c r="N170" s="217">
        <v>0</v>
      </c>
      <c r="O170" s="217">
        <v>0</v>
      </c>
      <c r="P170" s="217">
        <v>0</v>
      </c>
      <c r="Q170" s="217">
        <v>0</v>
      </c>
      <c r="R170" s="205">
        <v>14.382936814686834</v>
      </c>
      <c r="S170" s="205">
        <v>335.46507057339301</v>
      </c>
      <c r="T170" s="205">
        <v>12.081666924336943</v>
      </c>
      <c r="U170" s="205">
        <v>10.993799115421291</v>
      </c>
      <c r="V170" s="205">
        <v>1.0931031979161991</v>
      </c>
      <c r="W170" s="203"/>
    </row>
    <row r="171" spans="1:43" s="148" customFormat="1" x14ac:dyDescent="0.2">
      <c r="A171" s="148" t="s">
        <v>16382</v>
      </c>
      <c r="B171" s="148" t="str">
        <f>VLOOKUP(D171,fips_xref!$A$5:$D$28,2,FALSE)</f>
        <v>Sublette</v>
      </c>
      <c r="C171" s="174" t="str">
        <f t="shared" si="20"/>
        <v>56</v>
      </c>
      <c r="D171" s="173">
        <f>fips_xref!A$10</f>
        <v>56035</v>
      </c>
      <c r="F171" s="148" t="str">
        <f>SCC_xref!A$34</f>
        <v>2310021410</v>
      </c>
      <c r="G171" s="148" t="str">
        <f>VLOOKUP(F171,SCC_xref!$A$6:$B$62,2,FALSE)</f>
        <v>Dehydrator</v>
      </c>
      <c r="H171" s="215">
        <v>0</v>
      </c>
      <c r="I171" s="215">
        <v>0</v>
      </c>
      <c r="J171" s="215">
        <v>0</v>
      </c>
      <c r="K171" s="215">
        <v>0</v>
      </c>
      <c r="L171" s="215">
        <v>0</v>
      </c>
      <c r="M171" s="218">
        <v>0</v>
      </c>
      <c r="N171" s="218">
        <v>2983.024738286399</v>
      </c>
      <c r="O171" s="218">
        <v>0</v>
      </c>
      <c r="P171" s="218">
        <v>0</v>
      </c>
      <c r="Q171" s="218">
        <v>0</v>
      </c>
      <c r="R171" s="205">
        <v>0</v>
      </c>
      <c r="S171" s="205">
        <v>2983.024738286399</v>
      </c>
      <c r="T171" s="205">
        <v>0</v>
      </c>
      <c r="U171" s="205">
        <v>0</v>
      </c>
      <c r="V171" s="205">
        <v>0</v>
      </c>
      <c r="W171" s="203"/>
    </row>
    <row r="172" spans="1:43" s="148" customFormat="1" x14ac:dyDescent="0.2">
      <c r="A172" s="148" t="s">
        <v>16382</v>
      </c>
      <c r="B172" s="148" t="str">
        <f>VLOOKUP(D172,fips_xref!$A$5:$D$28,2,FALSE)</f>
        <v>Sweetwater</v>
      </c>
      <c r="C172" s="174" t="str">
        <f t="shared" si="20"/>
        <v>56</v>
      </c>
      <c r="D172" s="173">
        <f>fips_xref!A$11</f>
        <v>56037</v>
      </c>
      <c r="F172" s="148" t="str">
        <f>SCC_xref!A$34</f>
        <v>2310021410</v>
      </c>
      <c r="G172" s="148" t="str">
        <f>VLOOKUP(F172,SCC_xref!$A$6:$B$62,2,FALSE)</f>
        <v>Dehydrator</v>
      </c>
      <c r="H172" s="215">
        <v>39.581238226479847</v>
      </c>
      <c r="I172" s="215">
        <v>923.185789252002</v>
      </c>
      <c r="J172" s="215">
        <v>33.248240110243074</v>
      </c>
      <c r="K172" s="215">
        <v>30.254473575745049</v>
      </c>
      <c r="L172" s="215">
        <v>3.008174105212468</v>
      </c>
      <c r="M172" s="217">
        <v>0</v>
      </c>
      <c r="N172" s="217">
        <v>0</v>
      </c>
      <c r="O172" s="217">
        <v>0</v>
      </c>
      <c r="P172" s="217">
        <v>0</v>
      </c>
      <c r="Q172" s="217">
        <v>0</v>
      </c>
      <c r="R172" s="205">
        <v>39.581238226479847</v>
      </c>
      <c r="S172" s="205">
        <v>923.185789252002</v>
      </c>
      <c r="T172" s="205">
        <v>33.248240110243074</v>
      </c>
      <c r="U172" s="205">
        <v>30.254473575745049</v>
      </c>
      <c r="V172" s="205">
        <v>3.008174105212468</v>
      </c>
      <c r="W172" s="203"/>
    </row>
    <row r="173" spans="1:43" s="148" customFormat="1" x14ac:dyDescent="0.2">
      <c r="A173" s="148" t="s">
        <v>16382</v>
      </c>
      <c r="B173" s="148" t="str">
        <f>VLOOKUP(D173,fips_xref!$A$5:$D$28,2,FALSE)</f>
        <v>Uinta</v>
      </c>
      <c r="C173" s="174" t="str">
        <f t="shared" si="20"/>
        <v>56</v>
      </c>
      <c r="D173" s="173">
        <f>fips_xref!A$12</f>
        <v>56041</v>
      </c>
      <c r="F173" s="148" t="str">
        <f>SCC_xref!A$34</f>
        <v>2310021410</v>
      </c>
      <c r="G173" s="148" t="str">
        <f>VLOOKUP(F173,SCC_xref!$A$6:$B$62,2,FALSE)</f>
        <v>Dehydrator</v>
      </c>
      <c r="H173" s="215">
        <v>18.545335938129941</v>
      </c>
      <c r="I173" s="215">
        <v>432.5481304304472</v>
      </c>
      <c r="J173" s="215">
        <v>15.578082188029152</v>
      </c>
      <c r="K173" s="215">
        <v>14.175387159012757</v>
      </c>
      <c r="L173" s="215">
        <v>1.4094455312978751</v>
      </c>
      <c r="M173" s="217">
        <v>0</v>
      </c>
      <c r="N173" s="217">
        <v>0</v>
      </c>
      <c r="O173" s="217">
        <v>0</v>
      </c>
      <c r="P173" s="217">
        <v>0</v>
      </c>
      <c r="Q173" s="217">
        <v>0</v>
      </c>
      <c r="R173" s="205">
        <v>18.545335938129941</v>
      </c>
      <c r="S173" s="205">
        <v>432.5481304304472</v>
      </c>
      <c r="T173" s="205">
        <v>15.578082188029152</v>
      </c>
      <c r="U173" s="205">
        <v>14.175387159012757</v>
      </c>
      <c r="V173" s="205">
        <v>1.4094455312978751</v>
      </c>
      <c r="W173" s="203"/>
    </row>
    <row r="174" spans="1:43" x14ac:dyDescent="0.2">
      <c r="A174" s="148" t="s">
        <v>17073</v>
      </c>
      <c r="B174" s="148" t="str">
        <f>VLOOKUP(D174,fips_xref!$A$5:$D$28,2,FALSE)</f>
        <v>Carbon</v>
      </c>
      <c r="C174" s="174" t="str">
        <f t="shared" ref="C174:C181" si="21">LEFT(D174,2)</f>
        <v>56</v>
      </c>
      <c r="D174" s="173">
        <f>fips_xref!A$5</f>
        <v>56007</v>
      </c>
      <c r="E174" s="148"/>
      <c r="F174" s="148" t="str">
        <f>SCC_xref!A31</f>
        <v>2310003201</v>
      </c>
      <c r="G174" s="148" t="str">
        <f>VLOOKUP(F174,SCC_xref!$A$6:$B$62,2,FALSE)</f>
        <v>Pneumatic Pump Flaring</v>
      </c>
      <c r="H174" s="215">
        <v>0</v>
      </c>
      <c r="I174" s="215">
        <v>0</v>
      </c>
      <c r="J174" s="215">
        <v>0</v>
      </c>
      <c r="K174" s="215">
        <v>0</v>
      </c>
      <c r="L174" s="215">
        <v>0</v>
      </c>
      <c r="M174" s="217">
        <v>0</v>
      </c>
      <c r="N174" s="217">
        <v>0</v>
      </c>
      <c r="O174" s="217">
        <v>0</v>
      </c>
      <c r="P174" s="217">
        <v>0</v>
      </c>
      <c r="Q174" s="217">
        <v>0</v>
      </c>
      <c r="R174" s="205">
        <v>0</v>
      </c>
      <c r="S174" s="205">
        <v>0</v>
      </c>
      <c r="T174" s="205">
        <v>0</v>
      </c>
      <c r="U174" s="205">
        <v>0</v>
      </c>
      <c r="V174" s="205">
        <v>0</v>
      </c>
      <c r="Y174" s="148"/>
      <c r="Z174" s="148"/>
      <c r="AA174" s="148"/>
      <c r="AB174" s="148"/>
      <c r="AC174" s="148"/>
      <c r="AD174" s="148"/>
      <c r="AE174" s="148"/>
      <c r="AF174" s="148"/>
      <c r="AG174" s="148"/>
      <c r="AH174" s="148"/>
      <c r="AI174" s="148"/>
      <c r="AJ174" s="148"/>
      <c r="AK174" s="148"/>
      <c r="AL174" s="148"/>
      <c r="AM174" s="148"/>
      <c r="AN174" s="148"/>
      <c r="AO174" s="148"/>
      <c r="AP174" s="148"/>
      <c r="AQ174" s="148"/>
    </row>
    <row r="175" spans="1:43" x14ac:dyDescent="0.2">
      <c r="A175" s="148" t="s">
        <v>17073</v>
      </c>
      <c r="B175" s="148" t="str">
        <f>VLOOKUP(D175,fips_xref!$A$5:$D$28,2,FALSE)</f>
        <v>Daggett</v>
      </c>
      <c r="C175" s="174" t="str">
        <f t="shared" si="21"/>
        <v>49</v>
      </c>
      <c r="D175" s="173">
        <f>fips_xref!A$6</f>
        <v>49009</v>
      </c>
      <c r="E175" s="148"/>
      <c r="F175" s="148" t="str">
        <f>SCC_xref!A$31</f>
        <v>2310003201</v>
      </c>
      <c r="G175" s="148" t="str">
        <f>VLOOKUP(F175,SCC_xref!$A$6:$B$62,2,FALSE)</f>
        <v>Pneumatic Pump Flaring</v>
      </c>
      <c r="H175" s="215">
        <v>0</v>
      </c>
      <c r="I175" s="215">
        <v>0</v>
      </c>
      <c r="J175" s="215">
        <v>0</v>
      </c>
      <c r="K175" s="215">
        <v>0</v>
      </c>
      <c r="L175" s="215">
        <v>0</v>
      </c>
      <c r="M175" s="217">
        <v>0</v>
      </c>
      <c r="N175" s="217">
        <v>0</v>
      </c>
      <c r="O175" s="217">
        <v>0</v>
      </c>
      <c r="P175" s="217">
        <v>0</v>
      </c>
      <c r="Q175" s="217">
        <v>0</v>
      </c>
      <c r="R175" s="205">
        <v>0</v>
      </c>
      <c r="S175" s="205">
        <v>0</v>
      </c>
      <c r="T175" s="205">
        <v>0</v>
      </c>
      <c r="U175" s="205">
        <v>0</v>
      </c>
      <c r="V175" s="205">
        <v>0</v>
      </c>
      <c r="Z175" s="148"/>
      <c r="AA175" s="148"/>
      <c r="AB175" s="148"/>
      <c r="AC175" s="148"/>
      <c r="AD175" s="148"/>
      <c r="AE175" s="148"/>
      <c r="AF175" s="148"/>
      <c r="AG175" s="148"/>
      <c r="AH175" s="148"/>
      <c r="AI175" s="148"/>
      <c r="AJ175" s="148"/>
      <c r="AK175" s="148"/>
      <c r="AL175" s="148"/>
      <c r="AM175" s="148"/>
      <c r="AN175" s="148"/>
      <c r="AO175" s="148"/>
      <c r="AP175" s="148"/>
      <c r="AQ175" s="148"/>
    </row>
    <row r="176" spans="1:43" x14ac:dyDescent="0.2">
      <c r="A176" s="148" t="s">
        <v>17073</v>
      </c>
      <c r="B176" s="148" t="str">
        <f>VLOOKUP(D176,fips_xref!$A$5:$D$28,2,FALSE)</f>
        <v>Summit</v>
      </c>
      <c r="C176" s="174" t="str">
        <f t="shared" si="21"/>
        <v>49</v>
      </c>
      <c r="D176" s="173">
        <f>fips_xref!A$7</f>
        <v>49043</v>
      </c>
      <c r="E176" s="148"/>
      <c r="F176" s="148" t="str">
        <f>SCC_xref!A$31</f>
        <v>2310003201</v>
      </c>
      <c r="G176" s="148" t="str">
        <f>VLOOKUP(F176,SCC_xref!$A$6:$B$62,2,FALSE)</f>
        <v>Pneumatic Pump Flaring</v>
      </c>
      <c r="H176" s="215">
        <v>0</v>
      </c>
      <c r="I176" s="215">
        <v>0</v>
      </c>
      <c r="J176" s="215">
        <v>0</v>
      </c>
      <c r="K176" s="215">
        <v>0</v>
      </c>
      <c r="L176" s="215">
        <v>0</v>
      </c>
      <c r="M176" s="217">
        <v>0</v>
      </c>
      <c r="N176" s="217">
        <v>0</v>
      </c>
      <c r="O176" s="217">
        <v>0</v>
      </c>
      <c r="P176" s="217">
        <v>0</v>
      </c>
      <c r="Q176" s="217">
        <v>0</v>
      </c>
      <c r="R176" s="205">
        <v>0</v>
      </c>
      <c r="S176" s="205">
        <v>0</v>
      </c>
      <c r="T176" s="205">
        <v>0</v>
      </c>
      <c r="U176" s="205">
        <v>0</v>
      </c>
      <c r="V176" s="205">
        <v>0</v>
      </c>
      <c r="AP176" s="148"/>
    </row>
    <row r="177" spans="1:42" x14ac:dyDescent="0.2">
      <c r="A177" s="148" t="s">
        <v>17073</v>
      </c>
      <c r="B177" s="148" t="str">
        <f>VLOOKUP(D177,fips_xref!$A$5:$D$28,2,FALSE)</f>
        <v>Albany</v>
      </c>
      <c r="C177" s="174" t="str">
        <f t="shared" si="21"/>
        <v>56</v>
      </c>
      <c r="D177" s="173">
        <f>fips_xref!A$8</f>
        <v>56001</v>
      </c>
      <c r="E177" s="148"/>
      <c r="F177" s="148" t="str">
        <f>SCC_xref!A$31</f>
        <v>2310003201</v>
      </c>
      <c r="G177" s="148" t="str">
        <f>VLOOKUP(F177,SCC_xref!$A$6:$B$62,2,FALSE)</f>
        <v>Pneumatic Pump Flaring</v>
      </c>
      <c r="H177" s="215">
        <v>0</v>
      </c>
      <c r="I177" s="215">
        <v>0</v>
      </c>
      <c r="J177" s="215">
        <v>0</v>
      </c>
      <c r="K177" s="215">
        <v>0</v>
      </c>
      <c r="L177" s="215">
        <v>0</v>
      </c>
      <c r="M177" s="217">
        <v>0</v>
      </c>
      <c r="N177" s="217">
        <v>0</v>
      </c>
      <c r="O177" s="217">
        <v>0</v>
      </c>
      <c r="P177" s="217">
        <v>0</v>
      </c>
      <c r="Q177" s="217">
        <v>0</v>
      </c>
      <c r="R177" s="205">
        <v>0</v>
      </c>
      <c r="S177" s="205">
        <v>0</v>
      </c>
      <c r="T177" s="205">
        <v>0</v>
      </c>
      <c r="U177" s="205">
        <v>0</v>
      </c>
      <c r="V177" s="205">
        <v>0</v>
      </c>
      <c r="AP177" s="148"/>
    </row>
    <row r="178" spans="1:42" x14ac:dyDescent="0.2">
      <c r="A178" s="148" t="s">
        <v>17073</v>
      </c>
      <c r="B178" s="148" t="str">
        <f>VLOOKUP(D178,fips_xref!$A$5:$D$28,2,FALSE)</f>
        <v>Lincoln</v>
      </c>
      <c r="C178" s="174" t="str">
        <f t="shared" si="21"/>
        <v>56</v>
      </c>
      <c r="D178" s="173">
        <f>fips_xref!A$9</f>
        <v>56023</v>
      </c>
      <c r="E178" s="148"/>
      <c r="F178" s="148" t="str">
        <f>SCC_xref!A$31</f>
        <v>2310003201</v>
      </c>
      <c r="G178" s="148" t="str">
        <f>VLOOKUP(F178,SCC_xref!$A$6:$B$62,2,FALSE)</f>
        <v>Pneumatic Pump Flaring</v>
      </c>
      <c r="H178" s="215">
        <v>0</v>
      </c>
      <c r="I178" s="215">
        <v>0</v>
      </c>
      <c r="J178" s="215">
        <v>0</v>
      </c>
      <c r="K178" s="215">
        <v>0</v>
      </c>
      <c r="L178" s="215">
        <v>0</v>
      </c>
      <c r="M178" s="217">
        <v>0</v>
      </c>
      <c r="N178" s="217">
        <v>0</v>
      </c>
      <c r="O178" s="217">
        <v>0</v>
      </c>
      <c r="P178" s="217">
        <v>0</v>
      </c>
      <c r="Q178" s="217">
        <v>0</v>
      </c>
      <c r="R178" s="205">
        <v>0</v>
      </c>
      <c r="S178" s="205">
        <v>0</v>
      </c>
      <c r="T178" s="205">
        <v>0</v>
      </c>
      <c r="U178" s="205">
        <v>0</v>
      </c>
      <c r="V178" s="205">
        <v>0</v>
      </c>
    </row>
    <row r="179" spans="1:42" x14ac:dyDescent="0.2">
      <c r="A179" s="148" t="s">
        <v>17073</v>
      </c>
      <c r="B179" s="148" t="str">
        <f>VLOOKUP(D179,fips_xref!$A$5:$D$28,2,FALSE)</f>
        <v>Sublette</v>
      </c>
      <c r="C179" s="174" t="str">
        <f t="shared" si="21"/>
        <v>56</v>
      </c>
      <c r="D179" s="173">
        <f>fips_xref!A$10</f>
        <v>56035</v>
      </c>
      <c r="E179" s="148"/>
      <c r="F179" s="148" t="str">
        <f>SCC_xref!A$31</f>
        <v>2310003201</v>
      </c>
      <c r="G179" s="148" t="str">
        <f>VLOOKUP(F179,SCC_xref!$A$6:$B$62,2,FALSE)</f>
        <v>Pneumatic Pump Flaring</v>
      </c>
      <c r="H179" s="215">
        <v>0</v>
      </c>
      <c r="I179" s="215">
        <v>0</v>
      </c>
      <c r="J179" s="215">
        <v>0</v>
      </c>
      <c r="K179" s="215">
        <v>0</v>
      </c>
      <c r="L179" s="215">
        <v>0</v>
      </c>
      <c r="M179" s="218">
        <v>114.02546928252175</v>
      </c>
      <c r="N179" s="218">
        <v>0</v>
      </c>
      <c r="O179" s="218">
        <v>28.488604344630438</v>
      </c>
      <c r="P179" s="218">
        <v>0</v>
      </c>
      <c r="Q179" s="218">
        <v>0</v>
      </c>
      <c r="R179" s="205">
        <v>114.02546928252175</v>
      </c>
      <c r="S179" s="205">
        <v>0</v>
      </c>
      <c r="T179" s="205">
        <v>28.488604344630438</v>
      </c>
      <c r="U179" s="205">
        <v>0</v>
      </c>
      <c r="V179" s="205">
        <v>0</v>
      </c>
    </row>
    <row r="180" spans="1:42" x14ac:dyDescent="0.2">
      <c r="A180" s="148" t="s">
        <v>17073</v>
      </c>
      <c r="B180" s="148" t="str">
        <f>VLOOKUP(D180,fips_xref!$A$5:$D$28,2,FALSE)</f>
        <v>Sweetwater</v>
      </c>
      <c r="C180" s="174" t="str">
        <f t="shared" si="21"/>
        <v>56</v>
      </c>
      <c r="D180" s="173">
        <f>fips_xref!A$11</f>
        <v>56037</v>
      </c>
      <c r="E180" s="148"/>
      <c r="F180" s="148" t="str">
        <f>SCC_xref!A$31</f>
        <v>2310003201</v>
      </c>
      <c r="G180" s="148" t="str">
        <f>VLOOKUP(F180,SCC_xref!$A$6:$B$62,2,FALSE)</f>
        <v>Pneumatic Pump Flaring</v>
      </c>
      <c r="H180" s="215">
        <v>0</v>
      </c>
      <c r="I180" s="215">
        <v>0</v>
      </c>
      <c r="J180" s="215">
        <v>0</v>
      </c>
      <c r="K180" s="215">
        <v>0</v>
      </c>
      <c r="L180" s="215">
        <v>0</v>
      </c>
      <c r="M180" s="217">
        <v>0</v>
      </c>
      <c r="N180" s="217">
        <v>0</v>
      </c>
      <c r="O180" s="217">
        <v>0</v>
      </c>
      <c r="P180" s="217">
        <v>0</v>
      </c>
      <c r="Q180" s="217">
        <v>0</v>
      </c>
      <c r="R180" s="205">
        <v>0</v>
      </c>
      <c r="S180" s="205">
        <v>0</v>
      </c>
      <c r="T180" s="205">
        <v>0</v>
      </c>
      <c r="U180" s="205">
        <v>0</v>
      </c>
      <c r="V180" s="205">
        <v>0</v>
      </c>
    </row>
    <row r="181" spans="1:42" x14ac:dyDescent="0.2">
      <c r="A181" s="148" t="s">
        <v>17073</v>
      </c>
      <c r="B181" s="148" t="str">
        <f>VLOOKUP(D181,fips_xref!$A$5:$D$28,2,FALSE)</f>
        <v>Uinta</v>
      </c>
      <c r="C181" s="174" t="str">
        <f t="shared" si="21"/>
        <v>56</v>
      </c>
      <c r="D181" s="173">
        <f>fips_xref!A$12</f>
        <v>56041</v>
      </c>
      <c r="E181" s="148"/>
      <c r="F181" s="148" t="str">
        <f>SCC_xref!A$31</f>
        <v>2310003201</v>
      </c>
      <c r="G181" s="148" t="str">
        <f>VLOOKUP(F181,SCC_xref!$A$6:$B$62,2,FALSE)</f>
        <v>Pneumatic Pump Flaring</v>
      </c>
      <c r="H181" s="215">
        <v>0</v>
      </c>
      <c r="I181" s="215">
        <v>0</v>
      </c>
      <c r="J181" s="215">
        <v>0</v>
      </c>
      <c r="K181" s="215">
        <v>0</v>
      </c>
      <c r="L181" s="215">
        <v>0</v>
      </c>
      <c r="M181" s="217">
        <v>0</v>
      </c>
      <c r="N181" s="217">
        <v>0</v>
      </c>
      <c r="O181" s="217">
        <v>0</v>
      </c>
      <c r="P181" s="217">
        <v>0</v>
      </c>
      <c r="Q181" s="217">
        <v>0</v>
      </c>
      <c r="R181" s="205">
        <v>0</v>
      </c>
      <c r="S181" s="205">
        <v>0</v>
      </c>
      <c r="T181" s="205">
        <v>0</v>
      </c>
      <c r="U181" s="205">
        <v>0</v>
      </c>
      <c r="V181" s="205">
        <v>0</v>
      </c>
    </row>
    <row r="1231" spans="3:3" x14ac:dyDescent="0.2">
      <c r="C1231" t="e">
        <f>VLOOKUP(D1231,fips_xref!#REF!,3,FALSE)</f>
        <v>#REF!</v>
      </c>
    </row>
    <row r="1277" spans="1:1" x14ac:dyDescent="0.2">
      <c r="A1277" t="s">
        <v>9169</v>
      </c>
    </row>
    <row r="1278" spans="1:1" x14ac:dyDescent="0.2">
      <c r="A1278" t="s">
        <v>9169</v>
      </c>
    </row>
    <row r="1279" spans="1:1" x14ac:dyDescent="0.2">
      <c r="A1279" t="s">
        <v>9169</v>
      </c>
    </row>
    <row r="1280" spans="1:1" x14ac:dyDescent="0.2">
      <c r="A1280" t="s">
        <v>9169</v>
      </c>
    </row>
    <row r="1281" spans="1:1" x14ac:dyDescent="0.2">
      <c r="A1281" t="s">
        <v>9169</v>
      </c>
    </row>
    <row r="1282" spans="1:1" x14ac:dyDescent="0.2">
      <c r="A1282" t="s">
        <v>9169</v>
      </c>
    </row>
    <row r="1283" spans="1:1" x14ac:dyDescent="0.2">
      <c r="A1283" t="s">
        <v>9169</v>
      </c>
    </row>
    <row r="1284" spans="1:1" x14ac:dyDescent="0.2">
      <c r="A1284" t="s">
        <v>9169</v>
      </c>
    </row>
    <row r="1285" spans="1:1" x14ac:dyDescent="0.2">
      <c r="A1285" t="s">
        <v>9169</v>
      </c>
    </row>
    <row r="1286" spans="1:1" x14ac:dyDescent="0.2">
      <c r="A1286" t="s">
        <v>9169</v>
      </c>
    </row>
    <row r="1287" spans="1:1" x14ac:dyDescent="0.2">
      <c r="A1287" t="s">
        <v>9169</v>
      </c>
    </row>
    <row r="1288" spans="1:1" x14ac:dyDescent="0.2">
      <c r="A1288" t="s">
        <v>9169</v>
      </c>
    </row>
    <row r="1289" spans="1:1" x14ac:dyDescent="0.2">
      <c r="A1289" t="s">
        <v>9169</v>
      </c>
    </row>
    <row r="1290" spans="1:1" x14ac:dyDescent="0.2">
      <c r="A1290" t="s">
        <v>9169</v>
      </c>
    </row>
    <row r="1291" spans="1:1" x14ac:dyDescent="0.2">
      <c r="A1291" t="s">
        <v>9169</v>
      </c>
    </row>
    <row r="1292" spans="1:1" x14ac:dyDescent="0.2">
      <c r="A1292" t="s">
        <v>9169</v>
      </c>
    </row>
    <row r="1293" spans="1:1" x14ac:dyDescent="0.2">
      <c r="A1293" t="s">
        <v>9169</v>
      </c>
    </row>
    <row r="1294" spans="1:1" x14ac:dyDescent="0.2">
      <c r="A1294" t="s">
        <v>9169</v>
      </c>
    </row>
    <row r="1295" spans="1:1" x14ac:dyDescent="0.2">
      <c r="A1295" t="s">
        <v>9169</v>
      </c>
    </row>
    <row r="1296" spans="1:1" x14ac:dyDescent="0.2">
      <c r="A1296" t="s">
        <v>9169</v>
      </c>
    </row>
    <row r="1297" spans="1:1" x14ac:dyDescent="0.2">
      <c r="A1297" t="s">
        <v>9169</v>
      </c>
    </row>
    <row r="1298" spans="1:1" x14ac:dyDescent="0.2">
      <c r="A1298" t="s">
        <v>9169</v>
      </c>
    </row>
    <row r="1299" spans="1:1" x14ac:dyDescent="0.2">
      <c r="A1299" t="s">
        <v>9169</v>
      </c>
    </row>
    <row r="1300" spans="1:1" x14ac:dyDescent="0.2">
      <c r="A1300" t="s">
        <v>9169</v>
      </c>
    </row>
    <row r="1301" spans="1:1" x14ac:dyDescent="0.2">
      <c r="A1301" t="s">
        <v>9169</v>
      </c>
    </row>
    <row r="1302" spans="1:1" x14ac:dyDescent="0.2">
      <c r="A1302" t="s">
        <v>9169</v>
      </c>
    </row>
    <row r="1303" spans="1:1" x14ac:dyDescent="0.2">
      <c r="A1303" t="s">
        <v>9169</v>
      </c>
    </row>
    <row r="1304" spans="1:1" x14ac:dyDescent="0.2">
      <c r="A1304" t="s">
        <v>9169</v>
      </c>
    </row>
    <row r="1305" spans="1:1" x14ac:dyDescent="0.2">
      <c r="A1305" t="s">
        <v>9169</v>
      </c>
    </row>
    <row r="1306" spans="1:1" x14ac:dyDescent="0.2">
      <c r="A1306" t="s">
        <v>9169</v>
      </c>
    </row>
    <row r="1307" spans="1:1" x14ac:dyDescent="0.2">
      <c r="A1307" t="s">
        <v>9169</v>
      </c>
    </row>
    <row r="1308" spans="1:1" x14ac:dyDescent="0.2">
      <c r="A1308" t="s">
        <v>9169</v>
      </c>
    </row>
    <row r="1309" spans="1:1" x14ac:dyDescent="0.2">
      <c r="A1309" t="s">
        <v>9169</v>
      </c>
    </row>
    <row r="1310" spans="1:1" x14ac:dyDescent="0.2">
      <c r="A1310" t="s">
        <v>9169</v>
      </c>
    </row>
    <row r="1311" spans="1:1" x14ac:dyDescent="0.2">
      <c r="A1311" t="s">
        <v>9169</v>
      </c>
    </row>
    <row r="1312" spans="1:1" x14ac:dyDescent="0.2">
      <c r="A1312" t="s">
        <v>9169</v>
      </c>
    </row>
    <row r="1313" spans="1:1" x14ac:dyDescent="0.2">
      <c r="A1313" t="s">
        <v>9169</v>
      </c>
    </row>
    <row r="1314" spans="1:1" x14ac:dyDescent="0.2">
      <c r="A1314" t="s">
        <v>9169</v>
      </c>
    </row>
    <row r="1315" spans="1:1" x14ac:dyDescent="0.2">
      <c r="A1315" t="s">
        <v>9169</v>
      </c>
    </row>
    <row r="1316" spans="1:1" x14ac:dyDescent="0.2">
      <c r="A1316" t="s">
        <v>9169</v>
      </c>
    </row>
    <row r="1317" spans="1:1" x14ac:dyDescent="0.2">
      <c r="A1317" t="s">
        <v>9169</v>
      </c>
    </row>
    <row r="1318" spans="1:1" x14ac:dyDescent="0.2">
      <c r="A1318" t="s">
        <v>9169</v>
      </c>
    </row>
    <row r="1319" spans="1:1" x14ac:dyDescent="0.2">
      <c r="A1319" t="s">
        <v>9169</v>
      </c>
    </row>
    <row r="1320" spans="1:1" x14ac:dyDescent="0.2">
      <c r="A1320" t="s">
        <v>9169</v>
      </c>
    </row>
    <row r="1321" spans="1:1" x14ac:dyDescent="0.2">
      <c r="A1321" t="s">
        <v>9169</v>
      </c>
    </row>
    <row r="1322" spans="1:1" x14ac:dyDescent="0.2">
      <c r="A1322" t="s">
        <v>9169</v>
      </c>
    </row>
    <row r="1323" spans="1:1" x14ac:dyDescent="0.2">
      <c r="A1323" t="s">
        <v>9169</v>
      </c>
    </row>
    <row r="1324" spans="1:1" x14ac:dyDescent="0.2">
      <c r="A1324" t="s">
        <v>9169</v>
      </c>
    </row>
    <row r="1325" spans="1:1" x14ac:dyDescent="0.2">
      <c r="A1325" t="s">
        <v>9169</v>
      </c>
    </row>
    <row r="1326" spans="1:1" x14ac:dyDescent="0.2">
      <c r="A1326" t="s">
        <v>9169</v>
      </c>
    </row>
    <row r="1327" spans="1:1" x14ac:dyDescent="0.2">
      <c r="A1327" t="s">
        <v>9169</v>
      </c>
    </row>
    <row r="1328" spans="1:1" x14ac:dyDescent="0.2">
      <c r="A1328" t="s">
        <v>9169</v>
      </c>
    </row>
    <row r="1329" spans="1:1" x14ac:dyDescent="0.2">
      <c r="A1329" t="s">
        <v>9169</v>
      </c>
    </row>
    <row r="1330" spans="1:1" x14ac:dyDescent="0.2">
      <c r="A1330" t="s">
        <v>9169</v>
      </c>
    </row>
    <row r="1331" spans="1:1" x14ac:dyDescent="0.2">
      <c r="A1331" t="s">
        <v>9169</v>
      </c>
    </row>
    <row r="1332" spans="1:1" x14ac:dyDescent="0.2">
      <c r="A1332" t="s">
        <v>9169</v>
      </c>
    </row>
    <row r="1333" spans="1:1" x14ac:dyDescent="0.2">
      <c r="A1333" t="s">
        <v>9169</v>
      </c>
    </row>
    <row r="1334" spans="1:1" x14ac:dyDescent="0.2">
      <c r="A1334" t="s">
        <v>9169</v>
      </c>
    </row>
    <row r="1335" spans="1:1" x14ac:dyDescent="0.2">
      <c r="A1335" t="s">
        <v>9169</v>
      </c>
    </row>
    <row r="1336" spans="1:1" x14ac:dyDescent="0.2">
      <c r="A1336" t="s">
        <v>9169</v>
      </c>
    </row>
    <row r="1337" spans="1:1" x14ac:dyDescent="0.2">
      <c r="A1337" t="s">
        <v>9169</v>
      </c>
    </row>
    <row r="1338" spans="1:1" x14ac:dyDescent="0.2">
      <c r="A1338" t="s">
        <v>9169</v>
      </c>
    </row>
    <row r="1339" spans="1:1" x14ac:dyDescent="0.2">
      <c r="A1339" t="s">
        <v>9169</v>
      </c>
    </row>
    <row r="1340" spans="1:1" x14ac:dyDescent="0.2">
      <c r="A1340" t="s">
        <v>9169</v>
      </c>
    </row>
    <row r="1341" spans="1:1" x14ac:dyDescent="0.2">
      <c r="A1341" t="s">
        <v>9169</v>
      </c>
    </row>
    <row r="1342" spans="1:1" x14ac:dyDescent="0.2">
      <c r="A1342" t="s">
        <v>9169</v>
      </c>
    </row>
    <row r="1343" spans="1:1" x14ac:dyDescent="0.2">
      <c r="A1343" t="s">
        <v>9169</v>
      </c>
    </row>
    <row r="1344" spans="1:1" x14ac:dyDescent="0.2">
      <c r="A1344" t="s">
        <v>9169</v>
      </c>
    </row>
    <row r="1345" spans="1:1" x14ac:dyDescent="0.2">
      <c r="A1345" t="s">
        <v>9169</v>
      </c>
    </row>
    <row r="1346" spans="1:1" x14ac:dyDescent="0.2">
      <c r="A1346" t="s">
        <v>9169</v>
      </c>
    </row>
    <row r="1347" spans="1:1" x14ac:dyDescent="0.2">
      <c r="A1347" t="s">
        <v>9169</v>
      </c>
    </row>
    <row r="1348" spans="1:1" x14ac:dyDescent="0.2">
      <c r="A1348" t="s">
        <v>9169</v>
      </c>
    </row>
    <row r="1349" spans="1:1" x14ac:dyDescent="0.2">
      <c r="A1349" t="s">
        <v>9169</v>
      </c>
    </row>
    <row r="1350" spans="1:1" x14ac:dyDescent="0.2">
      <c r="A1350" t="s">
        <v>9169</v>
      </c>
    </row>
    <row r="1351" spans="1:1" x14ac:dyDescent="0.2">
      <c r="A1351" t="s">
        <v>9169</v>
      </c>
    </row>
    <row r="1352" spans="1:1" x14ac:dyDescent="0.2">
      <c r="A1352" t="s">
        <v>9169</v>
      </c>
    </row>
    <row r="1353" spans="1:1" x14ac:dyDescent="0.2">
      <c r="A1353" t="s">
        <v>9169</v>
      </c>
    </row>
    <row r="1354" spans="1:1" x14ac:dyDescent="0.2">
      <c r="A1354" t="s">
        <v>9169</v>
      </c>
    </row>
    <row r="1355" spans="1:1" x14ac:dyDescent="0.2">
      <c r="A1355" t="s">
        <v>9169</v>
      </c>
    </row>
    <row r="1356" spans="1:1" x14ac:dyDescent="0.2">
      <c r="A1356" t="s">
        <v>9169</v>
      </c>
    </row>
    <row r="1357" spans="1:1" x14ac:dyDescent="0.2">
      <c r="A1357" t="s">
        <v>9169</v>
      </c>
    </row>
    <row r="1358" spans="1:1" x14ac:dyDescent="0.2">
      <c r="A1358" t="s">
        <v>9169</v>
      </c>
    </row>
    <row r="1359" spans="1:1" x14ac:dyDescent="0.2">
      <c r="A1359" t="s">
        <v>9169</v>
      </c>
    </row>
    <row r="1360" spans="1:1" x14ac:dyDescent="0.2">
      <c r="A1360" t="s">
        <v>9169</v>
      </c>
    </row>
    <row r="1361" spans="1:1" x14ac:dyDescent="0.2">
      <c r="A1361" t="s">
        <v>9169</v>
      </c>
    </row>
    <row r="1362" spans="1:1" x14ac:dyDescent="0.2">
      <c r="A1362" t="s">
        <v>9169</v>
      </c>
    </row>
    <row r="1363" spans="1:1" x14ac:dyDescent="0.2">
      <c r="A1363" t="s">
        <v>9169</v>
      </c>
    </row>
    <row r="1364" spans="1:1" x14ac:dyDescent="0.2">
      <c r="A1364" t="s">
        <v>9169</v>
      </c>
    </row>
    <row r="1365" spans="1:1" x14ac:dyDescent="0.2">
      <c r="A1365" t="s">
        <v>9169</v>
      </c>
    </row>
    <row r="1366" spans="1:1" x14ac:dyDescent="0.2">
      <c r="A1366" t="s">
        <v>9169</v>
      </c>
    </row>
    <row r="1367" spans="1:1" x14ac:dyDescent="0.2">
      <c r="A1367" t="s">
        <v>9169</v>
      </c>
    </row>
    <row r="1368" spans="1:1" x14ac:dyDescent="0.2">
      <c r="A1368" t="s">
        <v>9169</v>
      </c>
    </row>
    <row r="1369" spans="1:1" x14ac:dyDescent="0.2">
      <c r="A1369" t="s">
        <v>9169</v>
      </c>
    </row>
    <row r="1370" spans="1:1" x14ac:dyDescent="0.2">
      <c r="A1370" t="s">
        <v>9169</v>
      </c>
    </row>
    <row r="1371" spans="1:1" x14ac:dyDescent="0.2">
      <c r="A1371" t="s">
        <v>9169</v>
      </c>
    </row>
    <row r="1372" spans="1:1" x14ac:dyDescent="0.2">
      <c r="A1372" t="s">
        <v>9169</v>
      </c>
    </row>
    <row r="1373" spans="1:1" x14ac:dyDescent="0.2">
      <c r="A1373" t="s">
        <v>9169</v>
      </c>
    </row>
    <row r="1374" spans="1:1" x14ac:dyDescent="0.2">
      <c r="A1374" t="s">
        <v>9169</v>
      </c>
    </row>
    <row r="1375" spans="1:1" x14ac:dyDescent="0.2">
      <c r="A1375" t="s">
        <v>9169</v>
      </c>
    </row>
    <row r="1376" spans="1:1" x14ac:dyDescent="0.2">
      <c r="A1376" t="s">
        <v>9169</v>
      </c>
    </row>
    <row r="1377" spans="1:1" x14ac:dyDescent="0.2">
      <c r="A1377" t="s">
        <v>9169</v>
      </c>
    </row>
    <row r="1378" spans="1:1" x14ac:dyDescent="0.2">
      <c r="A1378" t="s">
        <v>9169</v>
      </c>
    </row>
    <row r="1379" spans="1:1" x14ac:dyDescent="0.2">
      <c r="A1379" t="s">
        <v>9169</v>
      </c>
    </row>
    <row r="1380" spans="1:1" x14ac:dyDescent="0.2">
      <c r="A1380" t="s">
        <v>9169</v>
      </c>
    </row>
    <row r="1381" spans="1:1" x14ac:dyDescent="0.2">
      <c r="A1381" t="s">
        <v>9169</v>
      </c>
    </row>
    <row r="1382" spans="1:1" x14ac:dyDescent="0.2">
      <c r="A1382" t="s">
        <v>9169</v>
      </c>
    </row>
    <row r="1383" spans="1:1" x14ac:dyDescent="0.2">
      <c r="A1383" t="s">
        <v>9169</v>
      </c>
    </row>
    <row r="1384" spans="1:1" x14ac:dyDescent="0.2">
      <c r="A1384" t="s">
        <v>9169</v>
      </c>
    </row>
    <row r="1385" spans="1:1" x14ac:dyDescent="0.2">
      <c r="A1385" t="s">
        <v>9169</v>
      </c>
    </row>
    <row r="1386" spans="1:1" x14ac:dyDescent="0.2">
      <c r="A1386" t="s">
        <v>9169</v>
      </c>
    </row>
    <row r="1387" spans="1:1" x14ac:dyDescent="0.2">
      <c r="A1387" t="s">
        <v>9169</v>
      </c>
    </row>
    <row r="1388" spans="1:1" x14ac:dyDescent="0.2">
      <c r="A1388" t="s">
        <v>9169</v>
      </c>
    </row>
    <row r="1389" spans="1:1" x14ac:dyDescent="0.2">
      <c r="A1389" t="s">
        <v>9169</v>
      </c>
    </row>
    <row r="1390" spans="1:1" x14ac:dyDescent="0.2">
      <c r="A1390" t="s">
        <v>9169</v>
      </c>
    </row>
    <row r="1391" spans="1:1" x14ac:dyDescent="0.2">
      <c r="A1391" t="s">
        <v>9169</v>
      </c>
    </row>
    <row r="1392" spans="1:1" x14ac:dyDescent="0.2">
      <c r="A1392" t="s">
        <v>9169</v>
      </c>
    </row>
    <row r="1393" spans="1:1" x14ac:dyDescent="0.2">
      <c r="A1393" t="s">
        <v>9169</v>
      </c>
    </row>
    <row r="1394" spans="1:1" x14ac:dyDescent="0.2">
      <c r="A1394" t="s">
        <v>9169</v>
      </c>
    </row>
    <row r="1395" spans="1:1" x14ac:dyDescent="0.2">
      <c r="A1395" t="s">
        <v>9169</v>
      </c>
    </row>
    <row r="1396" spans="1:1" x14ac:dyDescent="0.2">
      <c r="A1396" t="s">
        <v>9169</v>
      </c>
    </row>
    <row r="1397" spans="1:1" x14ac:dyDescent="0.2">
      <c r="A1397" t="s">
        <v>9169</v>
      </c>
    </row>
    <row r="1398" spans="1:1" x14ac:dyDescent="0.2">
      <c r="A1398" t="s">
        <v>9169</v>
      </c>
    </row>
    <row r="1399" spans="1:1" x14ac:dyDescent="0.2">
      <c r="A1399" t="s">
        <v>9169</v>
      </c>
    </row>
    <row r="1400" spans="1:1" x14ac:dyDescent="0.2">
      <c r="A1400" t="s">
        <v>9169</v>
      </c>
    </row>
    <row r="1401" spans="1:1" x14ac:dyDescent="0.2">
      <c r="A1401" t="s">
        <v>9169</v>
      </c>
    </row>
    <row r="1402" spans="1:1" x14ac:dyDescent="0.2">
      <c r="A1402" t="s">
        <v>9169</v>
      </c>
    </row>
    <row r="1403" spans="1:1" x14ac:dyDescent="0.2">
      <c r="A1403" t="s">
        <v>9169</v>
      </c>
    </row>
    <row r="1404" spans="1:1" x14ac:dyDescent="0.2">
      <c r="A1404" t="s">
        <v>9169</v>
      </c>
    </row>
    <row r="1405" spans="1:1" x14ac:dyDescent="0.2">
      <c r="A1405" t="s">
        <v>9169</v>
      </c>
    </row>
    <row r="1406" spans="1:1" x14ac:dyDescent="0.2">
      <c r="A1406" t="s">
        <v>9169</v>
      </c>
    </row>
    <row r="1407" spans="1:1" x14ac:dyDescent="0.2">
      <c r="A1407" t="s">
        <v>9169</v>
      </c>
    </row>
    <row r="1408" spans="1:1" x14ac:dyDescent="0.2">
      <c r="A1408" t="s">
        <v>9169</v>
      </c>
    </row>
    <row r="1409" spans="1:1" x14ac:dyDescent="0.2">
      <c r="A1409" t="s">
        <v>9169</v>
      </c>
    </row>
    <row r="1410" spans="1:1" x14ac:dyDescent="0.2">
      <c r="A1410" t="s">
        <v>9169</v>
      </c>
    </row>
    <row r="1411" spans="1:1" x14ac:dyDescent="0.2">
      <c r="A1411" t="s">
        <v>9169</v>
      </c>
    </row>
    <row r="1412" spans="1:1" x14ac:dyDescent="0.2">
      <c r="A1412" t="s">
        <v>9169</v>
      </c>
    </row>
    <row r="1413" spans="1:1" x14ac:dyDescent="0.2">
      <c r="A1413" t="s">
        <v>9169</v>
      </c>
    </row>
    <row r="1414" spans="1:1" x14ac:dyDescent="0.2">
      <c r="A1414" t="s">
        <v>9169</v>
      </c>
    </row>
    <row r="1415" spans="1:1" x14ac:dyDescent="0.2">
      <c r="A1415" t="s">
        <v>9169</v>
      </c>
    </row>
    <row r="1416" spans="1:1" x14ac:dyDescent="0.2">
      <c r="A1416" t="s">
        <v>9169</v>
      </c>
    </row>
    <row r="1417" spans="1:1" x14ac:dyDescent="0.2">
      <c r="A1417" t="s">
        <v>9169</v>
      </c>
    </row>
    <row r="1418" spans="1:1" x14ac:dyDescent="0.2">
      <c r="A1418" t="s">
        <v>9169</v>
      </c>
    </row>
    <row r="1419" spans="1:1" x14ac:dyDescent="0.2">
      <c r="A1419" t="s">
        <v>9169</v>
      </c>
    </row>
    <row r="1420" spans="1:1" x14ac:dyDescent="0.2">
      <c r="A1420" t="s">
        <v>9169</v>
      </c>
    </row>
    <row r="1421" spans="1:1" x14ac:dyDescent="0.2">
      <c r="A1421" t="s">
        <v>9169</v>
      </c>
    </row>
    <row r="1422" spans="1:1" x14ac:dyDescent="0.2">
      <c r="A1422" t="s">
        <v>9169</v>
      </c>
    </row>
    <row r="1423" spans="1:1" x14ac:dyDescent="0.2">
      <c r="A1423" t="s">
        <v>9169</v>
      </c>
    </row>
    <row r="1424" spans="1:1" x14ac:dyDescent="0.2">
      <c r="A1424" t="s">
        <v>9169</v>
      </c>
    </row>
    <row r="1425" spans="1:1" x14ac:dyDescent="0.2">
      <c r="A1425" t="s">
        <v>9169</v>
      </c>
    </row>
    <row r="1426" spans="1:1" x14ac:dyDescent="0.2">
      <c r="A1426" t="s">
        <v>9169</v>
      </c>
    </row>
    <row r="1427" spans="1:1" x14ac:dyDescent="0.2">
      <c r="A1427" t="s">
        <v>9169</v>
      </c>
    </row>
    <row r="1428" spans="1:1" x14ac:dyDescent="0.2">
      <c r="A1428" t="s">
        <v>9169</v>
      </c>
    </row>
    <row r="1429" spans="1:1" x14ac:dyDescent="0.2">
      <c r="A1429" t="s">
        <v>9169</v>
      </c>
    </row>
    <row r="1430" spans="1:1" x14ac:dyDescent="0.2">
      <c r="A1430" t="s">
        <v>9169</v>
      </c>
    </row>
    <row r="1431" spans="1:1" x14ac:dyDescent="0.2">
      <c r="A1431" t="s">
        <v>9169</v>
      </c>
    </row>
    <row r="1432" spans="1:1" x14ac:dyDescent="0.2">
      <c r="A1432" t="s">
        <v>9169</v>
      </c>
    </row>
    <row r="1433" spans="1:1" x14ac:dyDescent="0.2">
      <c r="A1433" t="s">
        <v>9169</v>
      </c>
    </row>
    <row r="1434" spans="1:1" x14ac:dyDescent="0.2">
      <c r="A1434" t="s">
        <v>9169</v>
      </c>
    </row>
    <row r="1435" spans="1:1" x14ac:dyDescent="0.2">
      <c r="A1435" t="s">
        <v>9169</v>
      </c>
    </row>
    <row r="1436" spans="1:1" x14ac:dyDescent="0.2">
      <c r="A1436" t="s">
        <v>9169</v>
      </c>
    </row>
    <row r="1437" spans="1:1" x14ac:dyDescent="0.2">
      <c r="A1437" t="s">
        <v>9169</v>
      </c>
    </row>
    <row r="1438" spans="1:1" x14ac:dyDescent="0.2">
      <c r="A1438" t="s">
        <v>9169</v>
      </c>
    </row>
    <row r="1439" spans="1:1" x14ac:dyDescent="0.2">
      <c r="A1439" t="s">
        <v>9169</v>
      </c>
    </row>
    <row r="1440" spans="1:1" x14ac:dyDescent="0.2">
      <c r="A1440" t="s">
        <v>9169</v>
      </c>
    </row>
    <row r="1441" spans="1:1" x14ac:dyDescent="0.2">
      <c r="A1441" t="s">
        <v>9169</v>
      </c>
    </row>
    <row r="1442" spans="1:1" x14ac:dyDescent="0.2">
      <c r="A1442" t="s">
        <v>9169</v>
      </c>
    </row>
    <row r="1443" spans="1:1" x14ac:dyDescent="0.2">
      <c r="A1443" t="s">
        <v>9169</v>
      </c>
    </row>
    <row r="1444" spans="1:1" x14ac:dyDescent="0.2">
      <c r="A1444" t="s">
        <v>9169</v>
      </c>
    </row>
    <row r="1445" spans="1:1" x14ac:dyDescent="0.2">
      <c r="A1445" t="s">
        <v>9169</v>
      </c>
    </row>
    <row r="1446" spans="1:1" x14ac:dyDescent="0.2">
      <c r="A1446" t="s">
        <v>9169</v>
      </c>
    </row>
    <row r="1447" spans="1:1" x14ac:dyDescent="0.2">
      <c r="A1447" t="s">
        <v>9169</v>
      </c>
    </row>
    <row r="1448" spans="1:1" x14ac:dyDescent="0.2">
      <c r="A1448" t="s">
        <v>9169</v>
      </c>
    </row>
    <row r="1449" spans="1:1" x14ac:dyDescent="0.2">
      <c r="A1449" t="s">
        <v>9169</v>
      </c>
    </row>
    <row r="1450" spans="1:1" x14ac:dyDescent="0.2">
      <c r="A1450" t="s">
        <v>9169</v>
      </c>
    </row>
    <row r="1451" spans="1:1" x14ac:dyDescent="0.2">
      <c r="A1451" t="s">
        <v>9169</v>
      </c>
    </row>
    <row r="1452" spans="1:1" x14ac:dyDescent="0.2">
      <c r="A1452" t="s">
        <v>9169</v>
      </c>
    </row>
    <row r="1453" spans="1:1" x14ac:dyDescent="0.2">
      <c r="A1453" t="s">
        <v>9169</v>
      </c>
    </row>
    <row r="1454" spans="1:1" x14ac:dyDescent="0.2">
      <c r="A1454" t="s">
        <v>9169</v>
      </c>
    </row>
    <row r="1455" spans="1:1" x14ac:dyDescent="0.2">
      <c r="A1455" t="s">
        <v>9169</v>
      </c>
    </row>
    <row r="1456" spans="1:1" x14ac:dyDescent="0.2">
      <c r="A1456" t="s">
        <v>9169</v>
      </c>
    </row>
    <row r="1457" spans="1:1" x14ac:dyDescent="0.2">
      <c r="A1457" t="s">
        <v>9169</v>
      </c>
    </row>
    <row r="1458" spans="1:1" x14ac:dyDescent="0.2">
      <c r="A1458" t="s">
        <v>9169</v>
      </c>
    </row>
    <row r="1459" spans="1:1" x14ac:dyDescent="0.2">
      <c r="A1459" t="s">
        <v>9169</v>
      </c>
    </row>
    <row r="1460" spans="1:1" x14ac:dyDescent="0.2">
      <c r="A1460" t="s">
        <v>9169</v>
      </c>
    </row>
    <row r="1461" spans="1:1" x14ac:dyDescent="0.2">
      <c r="A1461" t="s">
        <v>9169</v>
      </c>
    </row>
    <row r="1462" spans="1:1" x14ac:dyDescent="0.2">
      <c r="A1462" t="s">
        <v>9169</v>
      </c>
    </row>
    <row r="1463" spans="1:1" x14ac:dyDescent="0.2">
      <c r="A1463" t="s">
        <v>9169</v>
      </c>
    </row>
    <row r="1464" spans="1:1" x14ac:dyDescent="0.2">
      <c r="A1464" t="s">
        <v>9169</v>
      </c>
    </row>
    <row r="1465" spans="1:1" x14ac:dyDescent="0.2">
      <c r="A1465" t="s">
        <v>9169</v>
      </c>
    </row>
    <row r="1466" spans="1:1" x14ac:dyDescent="0.2">
      <c r="A1466" t="s">
        <v>9169</v>
      </c>
    </row>
    <row r="1467" spans="1:1" x14ac:dyDescent="0.2">
      <c r="A1467" t="s">
        <v>9169</v>
      </c>
    </row>
    <row r="1468" spans="1:1" x14ac:dyDescent="0.2">
      <c r="A1468" t="s">
        <v>9169</v>
      </c>
    </row>
    <row r="1469" spans="1:1" x14ac:dyDescent="0.2">
      <c r="A1469" t="s">
        <v>9169</v>
      </c>
    </row>
    <row r="1470" spans="1:1" x14ac:dyDescent="0.2">
      <c r="A1470" t="s">
        <v>9169</v>
      </c>
    </row>
    <row r="1471" spans="1:1" x14ac:dyDescent="0.2">
      <c r="A1471" t="s">
        <v>9169</v>
      </c>
    </row>
    <row r="1472" spans="1:1" x14ac:dyDescent="0.2">
      <c r="A1472" t="s">
        <v>9169</v>
      </c>
    </row>
    <row r="1473" spans="1:1" x14ac:dyDescent="0.2">
      <c r="A1473" t="s">
        <v>9169</v>
      </c>
    </row>
    <row r="1474" spans="1:1" x14ac:dyDescent="0.2">
      <c r="A1474" t="s">
        <v>9169</v>
      </c>
    </row>
    <row r="1475" spans="1:1" x14ac:dyDescent="0.2">
      <c r="A1475" t="s">
        <v>9169</v>
      </c>
    </row>
    <row r="1476" spans="1:1" x14ac:dyDescent="0.2">
      <c r="A1476" t="s">
        <v>9169</v>
      </c>
    </row>
    <row r="1477" spans="1:1" x14ac:dyDescent="0.2">
      <c r="A1477" t="s">
        <v>9169</v>
      </c>
    </row>
    <row r="1478" spans="1:1" x14ac:dyDescent="0.2">
      <c r="A1478" t="s">
        <v>9169</v>
      </c>
    </row>
    <row r="1479" spans="1:1" x14ac:dyDescent="0.2">
      <c r="A1479" t="s">
        <v>9169</v>
      </c>
    </row>
    <row r="1480" spans="1:1" x14ac:dyDescent="0.2">
      <c r="A1480" t="s">
        <v>9169</v>
      </c>
    </row>
    <row r="1481" spans="1:1" x14ac:dyDescent="0.2">
      <c r="A1481" t="s">
        <v>9169</v>
      </c>
    </row>
    <row r="1482" spans="1:1" x14ac:dyDescent="0.2">
      <c r="A1482" t="s">
        <v>9169</v>
      </c>
    </row>
    <row r="1483" spans="1:1" x14ac:dyDescent="0.2">
      <c r="A1483" t="s">
        <v>9169</v>
      </c>
    </row>
    <row r="1484" spans="1:1" x14ac:dyDescent="0.2">
      <c r="A1484" t="s">
        <v>9169</v>
      </c>
    </row>
    <row r="1485" spans="1:1" x14ac:dyDescent="0.2">
      <c r="A1485" t="s">
        <v>9169</v>
      </c>
    </row>
    <row r="1486" spans="1:1" x14ac:dyDescent="0.2">
      <c r="A1486" t="s">
        <v>9169</v>
      </c>
    </row>
    <row r="1487" spans="1:1" x14ac:dyDescent="0.2">
      <c r="A1487" t="s">
        <v>9169</v>
      </c>
    </row>
    <row r="1488" spans="1:1" x14ac:dyDescent="0.2">
      <c r="A1488" t="s">
        <v>9169</v>
      </c>
    </row>
    <row r="1489" spans="1:1" x14ac:dyDescent="0.2">
      <c r="A1489" t="s">
        <v>9169</v>
      </c>
    </row>
    <row r="1490" spans="1:1" x14ac:dyDescent="0.2">
      <c r="A1490" t="s">
        <v>9169</v>
      </c>
    </row>
    <row r="1491" spans="1:1" x14ac:dyDescent="0.2">
      <c r="A1491" t="s">
        <v>9169</v>
      </c>
    </row>
    <row r="1492" spans="1:1" x14ac:dyDescent="0.2">
      <c r="A1492" t="s">
        <v>9169</v>
      </c>
    </row>
    <row r="1493" spans="1:1" x14ac:dyDescent="0.2">
      <c r="A1493" t="s">
        <v>9169</v>
      </c>
    </row>
    <row r="1494" spans="1:1" x14ac:dyDescent="0.2">
      <c r="A1494" t="s">
        <v>9169</v>
      </c>
    </row>
    <row r="1495" spans="1:1" x14ac:dyDescent="0.2">
      <c r="A1495" t="s">
        <v>9169</v>
      </c>
    </row>
    <row r="1496" spans="1:1" x14ac:dyDescent="0.2">
      <c r="A1496" t="s">
        <v>9169</v>
      </c>
    </row>
    <row r="1497" spans="1:1" x14ac:dyDescent="0.2">
      <c r="A1497" t="s">
        <v>9169</v>
      </c>
    </row>
    <row r="1498" spans="1:1" x14ac:dyDescent="0.2">
      <c r="A1498" t="s">
        <v>9169</v>
      </c>
    </row>
    <row r="1499" spans="1:1" x14ac:dyDescent="0.2">
      <c r="A1499" t="s">
        <v>9169</v>
      </c>
    </row>
    <row r="1500" spans="1:1" x14ac:dyDescent="0.2">
      <c r="A1500" t="s">
        <v>9169</v>
      </c>
    </row>
    <row r="1501" spans="1:1" x14ac:dyDescent="0.2">
      <c r="A1501" t="s">
        <v>9169</v>
      </c>
    </row>
    <row r="1502" spans="1:1" x14ac:dyDescent="0.2">
      <c r="A1502" t="s">
        <v>9169</v>
      </c>
    </row>
    <row r="1503" spans="1:1" x14ac:dyDescent="0.2">
      <c r="A1503" t="s">
        <v>9169</v>
      </c>
    </row>
    <row r="1504" spans="1:1" x14ac:dyDescent="0.2">
      <c r="A1504" t="s">
        <v>9169</v>
      </c>
    </row>
    <row r="1505" spans="1:1" x14ac:dyDescent="0.2">
      <c r="A1505" t="s">
        <v>9169</v>
      </c>
    </row>
    <row r="1506" spans="1:1" x14ac:dyDescent="0.2">
      <c r="A1506" t="s">
        <v>9169</v>
      </c>
    </row>
    <row r="1507" spans="1:1" x14ac:dyDescent="0.2">
      <c r="A1507" t="s">
        <v>9169</v>
      </c>
    </row>
    <row r="1508" spans="1:1" x14ac:dyDescent="0.2">
      <c r="A1508" t="s">
        <v>9169</v>
      </c>
    </row>
    <row r="1509" spans="1:1" x14ac:dyDescent="0.2">
      <c r="A1509" t="s">
        <v>9169</v>
      </c>
    </row>
    <row r="1510" spans="1:1" x14ac:dyDescent="0.2">
      <c r="A1510" t="s">
        <v>9169</v>
      </c>
    </row>
    <row r="1511" spans="1:1" x14ac:dyDescent="0.2">
      <c r="A1511" t="s">
        <v>9169</v>
      </c>
    </row>
    <row r="1512" spans="1:1" x14ac:dyDescent="0.2">
      <c r="A1512" t="s">
        <v>9169</v>
      </c>
    </row>
    <row r="1513" spans="1:1" x14ac:dyDescent="0.2">
      <c r="A1513" t="s">
        <v>9169</v>
      </c>
    </row>
    <row r="1514" spans="1:1" x14ac:dyDescent="0.2">
      <c r="A1514" t="s">
        <v>9169</v>
      </c>
    </row>
    <row r="1515" spans="1:1" x14ac:dyDescent="0.2">
      <c r="A1515" t="s">
        <v>9169</v>
      </c>
    </row>
    <row r="1516" spans="1:1" x14ac:dyDescent="0.2">
      <c r="A1516" t="s">
        <v>9169</v>
      </c>
    </row>
    <row r="1517" spans="1:1" x14ac:dyDescent="0.2">
      <c r="A1517" t="s">
        <v>9169</v>
      </c>
    </row>
    <row r="1518" spans="1:1" x14ac:dyDescent="0.2">
      <c r="A1518" t="s">
        <v>9169</v>
      </c>
    </row>
    <row r="1519" spans="1:1" x14ac:dyDescent="0.2">
      <c r="A1519" t="s">
        <v>9169</v>
      </c>
    </row>
    <row r="1520" spans="1:1" x14ac:dyDescent="0.2">
      <c r="A1520" t="s">
        <v>9169</v>
      </c>
    </row>
    <row r="1521" spans="1:1" x14ac:dyDescent="0.2">
      <c r="A1521" t="s">
        <v>9169</v>
      </c>
    </row>
    <row r="1522" spans="1:1" x14ac:dyDescent="0.2">
      <c r="A1522" t="s">
        <v>9169</v>
      </c>
    </row>
    <row r="1523" spans="1:1" x14ac:dyDescent="0.2">
      <c r="A1523" t="s">
        <v>9169</v>
      </c>
    </row>
    <row r="1524" spans="1:1" x14ac:dyDescent="0.2">
      <c r="A1524" t="s">
        <v>9169</v>
      </c>
    </row>
    <row r="1525" spans="1:1" x14ac:dyDescent="0.2">
      <c r="A1525" t="s">
        <v>9169</v>
      </c>
    </row>
    <row r="1526" spans="1:1" x14ac:dyDescent="0.2">
      <c r="A1526" t="s">
        <v>9169</v>
      </c>
    </row>
    <row r="1527" spans="1:1" x14ac:dyDescent="0.2">
      <c r="A1527" t="s">
        <v>9169</v>
      </c>
    </row>
    <row r="1528" spans="1:1" x14ac:dyDescent="0.2">
      <c r="A1528" t="s">
        <v>9169</v>
      </c>
    </row>
    <row r="1529" spans="1:1" x14ac:dyDescent="0.2">
      <c r="A1529" t="s">
        <v>9169</v>
      </c>
    </row>
    <row r="1530" spans="1:1" x14ac:dyDescent="0.2">
      <c r="A1530" t="s">
        <v>9169</v>
      </c>
    </row>
    <row r="1531" spans="1:1" x14ac:dyDescent="0.2">
      <c r="A1531" t="s">
        <v>9169</v>
      </c>
    </row>
    <row r="1532" spans="1:1" x14ac:dyDescent="0.2">
      <c r="A1532" t="s">
        <v>9169</v>
      </c>
    </row>
    <row r="1533" spans="1:1" x14ac:dyDescent="0.2">
      <c r="A1533" t="s">
        <v>9169</v>
      </c>
    </row>
    <row r="1534" spans="1:1" x14ac:dyDescent="0.2">
      <c r="A1534" t="s">
        <v>9169</v>
      </c>
    </row>
    <row r="1535" spans="1:1" x14ac:dyDescent="0.2">
      <c r="A1535" t="s">
        <v>9169</v>
      </c>
    </row>
    <row r="1536" spans="1:1" x14ac:dyDescent="0.2">
      <c r="A1536" t="s">
        <v>9169</v>
      </c>
    </row>
    <row r="1537" spans="1:1" x14ac:dyDescent="0.2">
      <c r="A1537" t="s">
        <v>9169</v>
      </c>
    </row>
    <row r="1538" spans="1:1" x14ac:dyDescent="0.2">
      <c r="A1538" t="s">
        <v>9169</v>
      </c>
    </row>
    <row r="1539" spans="1:1" x14ac:dyDescent="0.2">
      <c r="A1539" t="s">
        <v>9169</v>
      </c>
    </row>
    <row r="1540" spans="1:1" x14ac:dyDescent="0.2">
      <c r="A1540" t="s">
        <v>9169</v>
      </c>
    </row>
    <row r="1541" spans="1:1" x14ac:dyDescent="0.2">
      <c r="A1541" t="s">
        <v>9169</v>
      </c>
    </row>
    <row r="1542" spans="1:1" x14ac:dyDescent="0.2">
      <c r="A1542" t="s">
        <v>9169</v>
      </c>
    </row>
    <row r="1543" spans="1:1" x14ac:dyDescent="0.2">
      <c r="A1543" t="s">
        <v>9169</v>
      </c>
    </row>
    <row r="1544" spans="1:1" x14ac:dyDescent="0.2">
      <c r="A1544" t="s">
        <v>9169</v>
      </c>
    </row>
    <row r="1545" spans="1:1" x14ac:dyDescent="0.2">
      <c r="A1545" t="s">
        <v>9169</v>
      </c>
    </row>
    <row r="1546" spans="1:1" x14ac:dyDescent="0.2">
      <c r="A1546" t="s">
        <v>9169</v>
      </c>
    </row>
    <row r="1547" spans="1:1" x14ac:dyDescent="0.2">
      <c r="A1547" t="s">
        <v>9169</v>
      </c>
    </row>
    <row r="1548" spans="1:1" x14ac:dyDescent="0.2">
      <c r="A1548" t="s">
        <v>9169</v>
      </c>
    </row>
    <row r="1549" spans="1:1" x14ac:dyDescent="0.2">
      <c r="A1549" t="s">
        <v>9169</v>
      </c>
    </row>
    <row r="1550" spans="1:1" x14ac:dyDescent="0.2">
      <c r="A1550" t="s">
        <v>9169</v>
      </c>
    </row>
    <row r="1551" spans="1:1" x14ac:dyDescent="0.2">
      <c r="A1551" t="s">
        <v>9169</v>
      </c>
    </row>
    <row r="1552" spans="1:1" x14ac:dyDescent="0.2">
      <c r="A1552" t="s">
        <v>9169</v>
      </c>
    </row>
    <row r="1553" spans="1:1" x14ac:dyDescent="0.2">
      <c r="A1553" t="s">
        <v>9169</v>
      </c>
    </row>
    <row r="1554" spans="1:1" x14ac:dyDescent="0.2">
      <c r="A1554" t="s">
        <v>9169</v>
      </c>
    </row>
    <row r="1555" spans="1:1" x14ac:dyDescent="0.2">
      <c r="A1555" t="s">
        <v>9169</v>
      </c>
    </row>
    <row r="1556" spans="1:1" x14ac:dyDescent="0.2">
      <c r="A1556" t="s">
        <v>9169</v>
      </c>
    </row>
    <row r="1557" spans="1:1" x14ac:dyDescent="0.2">
      <c r="A1557" t="s">
        <v>9169</v>
      </c>
    </row>
    <row r="1558" spans="1:1" x14ac:dyDescent="0.2">
      <c r="A1558" t="s">
        <v>9169</v>
      </c>
    </row>
    <row r="1559" spans="1:1" x14ac:dyDescent="0.2">
      <c r="A1559" t="s">
        <v>9169</v>
      </c>
    </row>
    <row r="1560" spans="1:1" x14ac:dyDescent="0.2">
      <c r="A1560" t="s">
        <v>9169</v>
      </c>
    </row>
    <row r="1561" spans="1:1" x14ac:dyDescent="0.2">
      <c r="A1561" t="s">
        <v>9169</v>
      </c>
    </row>
    <row r="1562" spans="1:1" x14ac:dyDescent="0.2">
      <c r="A1562" t="s">
        <v>9169</v>
      </c>
    </row>
    <row r="1563" spans="1:1" x14ac:dyDescent="0.2">
      <c r="A1563" t="s">
        <v>9169</v>
      </c>
    </row>
    <row r="1564" spans="1:1" x14ac:dyDescent="0.2">
      <c r="A1564" t="s">
        <v>9169</v>
      </c>
    </row>
    <row r="1565" spans="1:1" x14ac:dyDescent="0.2">
      <c r="A1565" t="s">
        <v>9169</v>
      </c>
    </row>
    <row r="1566" spans="1:1" x14ac:dyDescent="0.2">
      <c r="A1566" t="s">
        <v>9169</v>
      </c>
    </row>
    <row r="1567" spans="1:1" x14ac:dyDescent="0.2">
      <c r="A1567" t="s">
        <v>9169</v>
      </c>
    </row>
    <row r="1568" spans="1:1" x14ac:dyDescent="0.2">
      <c r="A1568" t="s">
        <v>9169</v>
      </c>
    </row>
    <row r="1569" spans="1:1" x14ac:dyDescent="0.2">
      <c r="A1569" t="s">
        <v>9169</v>
      </c>
    </row>
    <row r="1570" spans="1:1" x14ac:dyDescent="0.2">
      <c r="A1570" t="s">
        <v>9169</v>
      </c>
    </row>
    <row r="1571" spans="1:1" x14ac:dyDescent="0.2">
      <c r="A1571" t="s">
        <v>9169</v>
      </c>
    </row>
    <row r="1572" spans="1:1" x14ac:dyDescent="0.2">
      <c r="A1572" t="s">
        <v>9169</v>
      </c>
    </row>
    <row r="1573" spans="1:1" x14ac:dyDescent="0.2">
      <c r="A1573" t="s">
        <v>9169</v>
      </c>
    </row>
    <row r="1574" spans="1:1" x14ac:dyDescent="0.2">
      <c r="A1574" t="s">
        <v>9169</v>
      </c>
    </row>
    <row r="1575" spans="1:1" x14ac:dyDescent="0.2">
      <c r="A1575" t="s">
        <v>9169</v>
      </c>
    </row>
    <row r="1576" spans="1:1" x14ac:dyDescent="0.2">
      <c r="A1576" t="s">
        <v>9169</v>
      </c>
    </row>
    <row r="1577" spans="1:1" x14ac:dyDescent="0.2">
      <c r="A1577" t="s">
        <v>9169</v>
      </c>
    </row>
    <row r="1578" spans="1:1" x14ac:dyDescent="0.2">
      <c r="A1578" t="s">
        <v>9169</v>
      </c>
    </row>
    <row r="1579" spans="1:1" x14ac:dyDescent="0.2">
      <c r="A1579" t="s">
        <v>9169</v>
      </c>
    </row>
    <row r="1580" spans="1:1" x14ac:dyDescent="0.2">
      <c r="A1580" t="s">
        <v>9169</v>
      </c>
    </row>
    <row r="1581" spans="1:1" x14ac:dyDescent="0.2">
      <c r="A1581" t="s">
        <v>9169</v>
      </c>
    </row>
    <row r="1582" spans="1:1" x14ac:dyDescent="0.2">
      <c r="A1582" t="s">
        <v>9169</v>
      </c>
    </row>
    <row r="1583" spans="1:1" x14ac:dyDescent="0.2">
      <c r="A1583" t="s">
        <v>9169</v>
      </c>
    </row>
    <row r="1584" spans="1:1" x14ac:dyDescent="0.2">
      <c r="A1584" t="s">
        <v>9169</v>
      </c>
    </row>
    <row r="1585" spans="1:1" x14ac:dyDescent="0.2">
      <c r="A1585" t="s">
        <v>9169</v>
      </c>
    </row>
    <row r="1586" spans="1:1" x14ac:dyDescent="0.2">
      <c r="A1586" t="s">
        <v>9169</v>
      </c>
    </row>
    <row r="1587" spans="1:1" x14ac:dyDescent="0.2">
      <c r="A1587" t="s">
        <v>9169</v>
      </c>
    </row>
    <row r="1588" spans="1:1" x14ac:dyDescent="0.2">
      <c r="A1588" t="s">
        <v>9169</v>
      </c>
    </row>
    <row r="1589" spans="1:1" x14ac:dyDescent="0.2">
      <c r="A1589" t="s">
        <v>9169</v>
      </c>
    </row>
    <row r="1590" spans="1:1" x14ac:dyDescent="0.2">
      <c r="A1590" t="s">
        <v>9169</v>
      </c>
    </row>
    <row r="1591" spans="1:1" x14ac:dyDescent="0.2">
      <c r="A1591" t="s">
        <v>9169</v>
      </c>
    </row>
    <row r="1592" spans="1:1" x14ac:dyDescent="0.2">
      <c r="A1592" t="s">
        <v>9169</v>
      </c>
    </row>
    <row r="1593" spans="1:1" x14ac:dyDescent="0.2">
      <c r="A1593" t="s">
        <v>9169</v>
      </c>
    </row>
    <row r="1594" spans="1:1" x14ac:dyDescent="0.2">
      <c r="A1594" t="s">
        <v>9169</v>
      </c>
    </row>
    <row r="1595" spans="1:1" x14ac:dyDescent="0.2">
      <c r="A1595" t="s">
        <v>9169</v>
      </c>
    </row>
    <row r="1596" spans="1:1" x14ac:dyDescent="0.2">
      <c r="A1596" t="s">
        <v>9169</v>
      </c>
    </row>
    <row r="1597" spans="1:1" x14ac:dyDescent="0.2">
      <c r="A1597" t="s">
        <v>9169</v>
      </c>
    </row>
    <row r="1598" spans="1:1" x14ac:dyDescent="0.2">
      <c r="A1598" t="s">
        <v>9169</v>
      </c>
    </row>
    <row r="1599" spans="1:1" x14ac:dyDescent="0.2">
      <c r="A1599" t="s">
        <v>9169</v>
      </c>
    </row>
    <row r="1600" spans="1:1" x14ac:dyDescent="0.2">
      <c r="A1600" t="s">
        <v>9169</v>
      </c>
    </row>
    <row r="1601" spans="1:1" x14ac:dyDescent="0.2">
      <c r="A1601" t="s">
        <v>9169</v>
      </c>
    </row>
    <row r="1602" spans="1:1" x14ac:dyDescent="0.2">
      <c r="A1602" t="s">
        <v>9169</v>
      </c>
    </row>
    <row r="1603" spans="1:1" x14ac:dyDescent="0.2">
      <c r="A1603" t="s">
        <v>9169</v>
      </c>
    </row>
    <row r="1604" spans="1:1" x14ac:dyDescent="0.2">
      <c r="A1604" t="s">
        <v>9169</v>
      </c>
    </row>
    <row r="1605" spans="1:1" x14ac:dyDescent="0.2">
      <c r="A1605" t="s">
        <v>9169</v>
      </c>
    </row>
    <row r="1606" spans="1:1" x14ac:dyDescent="0.2">
      <c r="A1606" t="s">
        <v>9169</v>
      </c>
    </row>
    <row r="1607" spans="1:1" x14ac:dyDescent="0.2">
      <c r="A1607" t="s">
        <v>9169</v>
      </c>
    </row>
    <row r="1608" spans="1:1" x14ac:dyDescent="0.2">
      <c r="A1608" t="s">
        <v>9169</v>
      </c>
    </row>
    <row r="1609" spans="1:1" x14ac:dyDescent="0.2">
      <c r="A1609" t="s">
        <v>9169</v>
      </c>
    </row>
    <row r="1610" spans="1:1" x14ac:dyDescent="0.2">
      <c r="A1610" t="s">
        <v>9169</v>
      </c>
    </row>
    <row r="1611" spans="1:1" x14ac:dyDescent="0.2">
      <c r="A1611" t="s">
        <v>9169</v>
      </c>
    </row>
    <row r="1612" spans="1:1" x14ac:dyDescent="0.2">
      <c r="A1612" t="s">
        <v>9169</v>
      </c>
    </row>
    <row r="1613" spans="1:1" x14ac:dyDescent="0.2">
      <c r="A1613" t="s">
        <v>9169</v>
      </c>
    </row>
    <row r="1614" spans="1:1" x14ac:dyDescent="0.2">
      <c r="A1614" t="s">
        <v>9169</v>
      </c>
    </row>
    <row r="1615" spans="1:1" x14ac:dyDescent="0.2">
      <c r="A1615" t="s">
        <v>9169</v>
      </c>
    </row>
    <row r="1616" spans="1:1" x14ac:dyDescent="0.2">
      <c r="A1616" t="s">
        <v>9169</v>
      </c>
    </row>
    <row r="1617" spans="1:1" x14ac:dyDescent="0.2">
      <c r="A1617" t="s">
        <v>9169</v>
      </c>
    </row>
    <row r="1618" spans="1:1" x14ac:dyDescent="0.2">
      <c r="A1618" t="s">
        <v>9169</v>
      </c>
    </row>
    <row r="1619" spans="1:1" x14ac:dyDescent="0.2">
      <c r="A1619" t="s">
        <v>9169</v>
      </c>
    </row>
    <row r="1620" spans="1:1" x14ac:dyDescent="0.2">
      <c r="A1620" t="s">
        <v>9169</v>
      </c>
    </row>
    <row r="1621" spans="1:1" x14ac:dyDescent="0.2">
      <c r="A1621" t="s">
        <v>9169</v>
      </c>
    </row>
    <row r="1622" spans="1:1" x14ac:dyDescent="0.2">
      <c r="A1622" t="s">
        <v>9169</v>
      </c>
    </row>
    <row r="1623" spans="1:1" x14ac:dyDescent="0.2">
      <c r="A1623" t="s">
        <v>9169</v>
      </c>
    </row>
    <row r="1624" spans="1:1" x14ac:dyDescent="0.2">
      <c r="A1624" t="s">
        <v>9169</v>
      </c>
    </row>
    <row r="1625" spans="1:1" x14ac:dyDescent="0.2">
      <c r="A1625" t="s">
        <v>9169</v>
      </c>
    </row>
    <row r="1626" spans="1:1" x14ac:dyDescent="0.2">
      <c r="A1626" t="s">
        <v>9169</v>
      </c>
    </row>
    <row r="1627" spans="1:1" x14ac:dyDescent="0.2">
      <c r="A1627" t="s">
        <v>9169</v>
      </c>
    </row>
    <row r="1628" spans="1:1" x14ac:dyDescent="0.2">
      <c r="A1628" t="s">
        <v>9169</v>
      </c>
    </row>
    <row r="1629" spans="1:1" x14ac:dyDescent="0.2">
      <c r="A1629" t="s">
        <v>9169</v>
      </c>
    </row>
    <row r="1630" spans="1:1" x14ac:dyDescent="0.2">
      <c r="A1630" t="s">
        <v>9169</v>
      </c>
    </row>
    <row r="1631" spans="1:1" x14ac:dyDescent="0.2">
      <c r="A1631" t="s">
        <v>9169</v>
      </c>
    </row>
    <row r="1632" spans="1:1" x14ac:dyDescent="0.2">
      <c r="A1632" t="s">
        <v>9169</v>
      </c>
    </row>
    <row r="1633" spans="1:1" x14ac:dyDescent="0.2">
      <c r="A1633" t="s">
        <v>9169</v>
      </c>
    </row>
    <row r="1634" spans="1:1" x14ac:dyDescent="0.2">
      <c r="A1634" t="s">
        <v>9169</v>
      </c>
    </row>
    <row r="1635" spans="1:1" x14ac:dyDescent="0.2">
      <c r="A1635" t="s">
        <v>9169</v>
      </c>
    </row>
    <row r="1636" spans="1:1" x14ac:dyDescent="0.2">
      <c r="A1636" t="s">
        <v>9169</v>
      </c>
    </row>
    <row r="1637" spans="1:1" x14ac:dyDescent="0.2">
      <c r="A1637" t="s">
        <v>9169</v>
      </c>
    </row>
    <row r="1638" spans="1:1" x14ac:dyDescent="0.2">
      <c r="A1638" t="s">
        <v>9169</v>
      </c>
    </row>
    <row r="1639" spans="1:1" x14ac:dyDescent="0.2">
      <c r="A1639" t="s">
        <v>9169</v>
      </c>
    </row>
    <row r="1640" spans="1:1" x14ac:dyDescent="0.2">
      <c r="A1640" t="s">
        <v>9169</v>
      </c>
    </row>
    <row r="1641" spans="1:1" x14ac:dyDescent="0.2">
      <c r="A1641" t="s">
        <v>9169</v>
      </c>
    </row>
    <row r="1642" spans="1:1" x14ac:dyDescent="0.2">
      <c r="A1642" t="s">
        <v>9169</v>
      </c>
    </row>
    <row r="1643" spans="1:1" x14ac:dyDescent="0.2">
      <c r="A1643" t="s">
        <v>9169</v>
      </c>
    </row>
    <row r="1644" spans="1:1" x14ac:dyDescent="0.2">
      <c r="A1644" t="s">
        <v>9169</v>
      </c>
    </row>
    <row r="1645" spans="1:1" x14ac:dyDescent="0.2">
      <c r="A1645" t="s">
        <v>9169</v>
      </c>
    </row>
    <row r="1646" spans="1:1" x14ac:dyDescent="0.2">
      <c r="A1646" t="s">
        <v>9169</v>
      </c>
    </row>
    <row r="1647" spans="1:1" x14ac:dyDescent="0.2">
      <c r="A1647" t="s">
        <v>9169</v>
      </c>
    </row>
    <row r="1648" spans="1:1" x14ac:dyDescent="0.2">
      <c r="A1648" t="s">
        <v>9169</v>
      </c>
    </row>
    <row r="1649" spans="1:1" x14ac:dyDescent="0.2">
      <c r="A1649" t="s">
        <v>9169</v>
      </c>
    </row>
    <row r="1650" spans="1:1" x14ac:dyDescent="0.2">
      <c r="A1650" t="s">
        <v>9169</v>
      </c>
    </row>
    <row r="1651" spans="1:1" x14ac:dyDescent="0.2">
      <c r="A1651" t="s">
        <v>9169</v>
      </c>
    </row>
    <row r="1652" spans="1:1" x14ac:dyDescent="0.2">
      <c r="A1652" t="s">
        <v>9169</v>
      </c>
    </row>
    <row r="1653" spans="1:1" x14ac:dyDescent="0.2">
      <c r="A1653" t="s">
        <v>9169</v>
      </c>
    </row>
    <row r="1654" spans="1:1" x14ac:dyDescent="0.2">
      <c r="A1654" t="s">
        <v>9169</v>
      </c>
    </row>
    <row r="1655" spans="1:1" x14ac:dyDescent="0.2">
      <c r="A1655" t="s">
        <v>9169</v>
      </c>
    </row>
    <row r="1656" spans="1:1" x14ac:dyDescent="0.2">
      <c r="A1656" t="s">
        <v>9169</v>
      </c>
    </row>
    <row r="1657" spans="1:1" x14ac:dyDescent="0.2">
      <c r="A1657" t="s">
        <v>9169</v>
      </c>
    </row>
    <row r="1658" spans="1:1" x14ac:dyDescent="0.2">
      <c r="A1658" t="s">
        <v>9169</v>
      </c>
    </row>
    <row r="1659" spans="1:1" x14ac:dyDescent="0.2">
      <c r="A1659" t="s">
        <v>9169</v>
      </c>
    </row>
    <row r="1660" spans="1:1" x14ac:dyDescent="0.2">
      <c r="A1660" t="s">
        <v>9169</v>
      </c>
    </row>
    <row r="1661" spans="1:1" x14ac:dyDescent="0.2">
      <c r="A1661" t="s">
        <v>9169</v>
      </c>
    </row>
    <row r="1662" spans="1:1" x14ac:dyDescent="0.2">
      <c r="A1662" t="s">
        <v>9169</v>
      </c>
    </row>
    <row r="1663" spans="1:1" x14ac:dyDescent="0.2">
      <c r="A1663" t="s">
        <v>9169</v>
      </c>
    </row>
    <row r="1664" spans="1:1" x14ac:dyDescent="0.2">
      <c r="A1664" t="s">
        <v>9169</v>
      </c>
    </row>
    <row r="1665" spans="1:1" x14ac:dyDescent="0.2">
      <c r="A1665" t="s">
        <v>9169</v>
      </c>
    </row>
    <row r="1666" spans="1:1" x14ac:dyDescent="0.2">
      <c r="A1666" t="s">
        <v>9169</v>
      </c>
    </row>
    <row r="1667" spans="1:1" x14ac:dyDescent="0.2">
      <c r="A1667" t="s">
        <v>9169</v>
      </c>
    </row>
    <row r="1668" spans="1:1" x14ac:dyDescent="0.2">
      <c r="A1668" t="s">
        <v>9169</v>
      </c>
    </row>
    <row r="1669" spans="1:1" x14ac:dyDescent="0.2">
      <c r="A1669" t="s">
        <v>9169</v>
      </c>
    </row>
    <row r="1670" spans="1:1" x14ac:dyDescent="0.2">
      <c r="A1670" t="s">
        <v>9169</v>
      </c>
    </row>
    <row r="1671" spans="1:1" x14ac:dyDescent="0.2">
      <c r="A1671" t="s">
        <v>9169</v>
      </c>
    </row>
    <row r="1672" spans="1:1" x14ac:dyDescent="0.2">
      <c r="A1672" t="s">
        <v>9169</v>
      </c>
    </row>
    <row r="1673" spans="1:1" x14ac:dyDescent="0.2">
      <c r="A1673" t="s">
        <v>9169</v>
      </c>
    </row>
    <row r="1674" spans="1:1" x14ac:dyDescent="0.2">
      <c r="A1674" t="s">
        <v>9169</v>
      </c>
    </row>
    <row r="1675" spans="1:1" x14ac:dyDescent="0.2">
      <c r="A1675" t="s">
        <v>9169</v>
      </c>
    </row>
    <row r="1676" spans="1:1" x14ac:dyDescent="0.2">
      <c r="A1676" t="s">
        <v>9169</v>
      </c>
    </row>
    <row r="1677" spans="1:1" x14ac:dyDescent="0.2">
      <c r="A1677" t="s">
        <v>9169</v>
      </c>
    </row>
    <row r="1678" spans="1:1" x14ac:dyDescent="0.2">
      <c r="A1678" t="s">
        <v>9169</v>
      </c>
    </row>
    <row r="1679" spans="1:1" x14ac:dyDescent="0.2">
      <c r="A1679" t="s">
        <v>9169</v>
      </c>
    </row>
    <row r="1680" spans="1:1" x14ac:dyDescent="0.2">
      <c r="A1680" t="s">
        <v>9169</v>
      </c>
    </row>
    <row r="1681" spans="1:1" x14ac:dyDescent="0.2">
      <c r="A1681" t="s">
        <v>9169</v>
      </c>
    </row>
    <row r="1682" spans="1:1" x14ac:dyDescent="0.2">
      <c r="A1682" t="s">
        <v>9169</v>
      </c>
    </row>
    <row r="1683" spans="1:1" x14ac:dyDescent="0.2">
      <c r="A1683" t="s">
        <v>9169</v>
      </c>
    </row>
    <row r="1684" spans="1:1" x14ac:dyDescent="0.2">
      <c r="A1684" t="s">
        <v>9169</v>
      </c>
    </row>
    <row r="1685" spans="1:1" x14ac:dyDescent="0.2">
      <c r="A1685" t="s">
        <v>9169</v>
      </c>
    </row>
    <row r="1686" spans="1:1" x14ac:dyDescent="0.2">
      <c r="A1686" t="s">
        <v>9169</v>
      </c>
    </row>
    <row r="1687" spans="1:1" x14ac:dyDescent="0.2">
      <c r="A1687" t="s">
        <v>9169</v>
      </c>
    </row>
    <row r="1688" spans="1:1" x14ac:dyDescent="0.2">
      <c r="A1688" t="s">
        <v>9169</v>
      </c>
    </row>
    <row r="1689" spans="1:1" x14ac:dyDescent="0.2">
      <c r="A1689" t="s">
        <v>9169</v>
      </c>
    </row>
    <row r="1690" spans="1:1" x14ac:dyDescent="0.2">
      <c r="A1690" t="s">
        <v>9169</v>
      </c>
    </row>
    <row r="1691" spans="1:1" x14ac:dyDescent="0.2">
      <c r="A1691" t="s">
        <v>9169</v>
      </c>
    </row>
    <row r="1692" spans="1:1" x14ac:dyDescent="0.2">
      <c r="A1692" t="s">
        <v>9169</v>
      </c>
    </row>
    <row r="1693" spans="1:1" x14ac:dyDescent="0.2">
      <c r="A1693" t="s">
        <v>9169</v>
      </c>
    </row>
    <row r="1694" spans="1:1" x14ac:dyDescent="0.2">
      <c r="A1694" t="s">
        <v>9169</v>
      </c>
    </row>
    <row r="1695" spans="1:1" x14ac:dyDescent="0.2">
      <c r="A1695" t="s">
        <v>9169</v>
      </c>
    </row>
    <row r="1696" spans="1:1" x14ac:dyDescent="0.2">
      <c r="A1696" t="s">
        <v>9169</v>
      </c>
    </row>
    <row r="1697" spans="1:1" x14ac:dyDescent="0.2">
      <c r="A1697" t="s">
        <v>9169</v>
      </c>
    </row>
    <row r="1698" spans="1:1" x14ac:dyDescent="0.2">
      <c r="A1698" t="s">
        <v>9169</v>
      </c>
    </row>
    <row r="1699" spans="1:1" x14ac:dyDescent="0.2">
      <c r="A1699" t="s">
        <v>9169</v>
      </c>
    </row>
    <row r="1700" spans="1:1" x14ac:dyDescent="0.2">
      <c r="A1700" t="s">
        <v>9169</v>
      </c>
    </row>
    <row r="1701" spans="1:1" x14ac:dyDescent="0.2">
      <c r="A1701" t="s">
        <v>9169</v>
      </c>
    </row>
    <row r="1702" spans="1:1" x14ac:dyDescent="0.2">
      <c r="A1702" t="s">
        <v>9169</v>
      </c>
    </row>
    <row r="1703" spans="1:1" x14ac:dyDescent="0.2">
      <c r="A1703" t="s">
        <v>9169</v>
      </c>
    </row>
    <row r="1704" spans="1:1" x14ac:dyDescent="0.2">
      <c r="A1704" t="s">
        <v>9169</v>
      </c>
    </row>
    <row r="1705" spans="1:1" x14ac:dyDescent="0.2">
      <c r="A1705" t="s">
        <v>9169</v>
      </c>
    </row>
    <row r="1706" spans="1:1" x14ac:dyDescent="0.2">
      <c r="A1706" t="s">
        <v>9169</v>
      </c>
    </row>
    <row r="1707" spans="1:1" x14ac:dyDescent="0.2">
      <c r="A1707" t="s">
        <v>9169</v>
      </c>
    </row>
    <row r="1708" spans="1:1" x14ac:dyDescent="0.2">
      <c r="A1708" t="s">
        <v>9169</v>
      </c>
    </row>
    <row r="1709" spans="1:1" x14ac:dyDescent="0.2">
      <c r="A1709" t="s">
        <v>9169</v>
      </c>
    </row>
    <row r="1710" spans="1:1" x14ac:dyDescent="0.2">
      <c r="A1710" t="s">
        <v>9169</v>
      </c>
    </row>
    <row r="1711" spans="1:1" x14ac:dyDescent="0.2">
      <c r="A1711" t="s">
        <v>9169</v>
      </c>
    </row>
    <row r="1712" spans="1:1" x14ac:dyDescent="0.2">
      <c r="A1712" t="s">
        <v>9169</v>
      </c>
    </row>
    <row r="1713" spans="1:1" x14ac:dyDescent="0.2">
      <c r="A1713" t="s">
        <v>9169</v>
      </c>
    </row>
    <row r="1714" spans="1:1" x14ac:dyDescent="0.2">
      <c r="A1714" t="s">
        <v>9169</v>
      </c>
    </row>
    <row r="1715" spans="1:1" x14ac:dyDescent="0.2">
      <c r="A1715" t="s">
        <v>9169</v>
      </c>
    </row>
    <row r="1716" spans="1:1" x14ac:dyDescent="0.2">
      <c r="A1716" t="s">
        <v>9169</v>
      </c>
    </row>
    <row r="1717" spans="1:1" x14ac:dyDescent="0.2">
      <c r="A1717" t="s">
        <v>9169</v>
      </c>
    </row>
    <row r="1718" spans="1:1" x14ac:dyDescent="0.2">
      <c r="A1718" t="s">
        <v>9169</v>
      </c>
    </row>
    <row r="1719" spans="1:1" x14ac:dyDescent="0.2">
      <c r="A1719" t="s">
        <v>9169</v>
      </c>
    </row>
    <row r="1720" spans="1:1" x14ac:dyDescent="0.2">
      <c r="A1720" t="s">
        <v>9169</v>
      </c>
    </row>
    <row r="1721" spans="1:1" x14ac:dyDescent="0.2">
      <c r="A1721" t="s">
        <v>9169</v>
      </c>
    </row>
    <row r="1722" spans="1:1" x14ac:dyDescent="0.2">
      <c r="A1722" t="s">
        <v>9169</v>
      </c>
    </row>
    <row r="1723" spans="1:1" x14ac:dyDescent="0.2">
      <c r="A1723" t="s">
        <v>9169</v>
      </c>
    </row>
    <row r="1724" spans="1:1" x14ac:dyDescent="0.2">
      <c r="A1724" t="s">
        <v>9169</v>
      </c>
    </row>
    <row r="1725" spans="1:1" x14ac:dyDescent="0.2">
      <c r="A1725" t="s">
        <v>9169</v>
      </c>
    </row>
    <row r="1726" spans="1:1" x14ac:dyDescent="0.2">
      <c r="A1726" t="s">
        <v>9169</v>
      </c>
    </row>
    <row r="1727" spans="1:1" x14ac:dyDescent="0.2">
      <c r="A1727" t="s">
        <v>9169</v>
      </c>
    </row>
    <row r="1728" spans="1:1" x14ac:dyDescent="0.2">
      <c r="A1728" t="s">
        <v>9169</v>
      </c>
    </row>
    <row r="1729" spans="1:1" x14ac:dyDescent="0.2">
      <c r="A1729" t="s">
        <v>9169</v>
      </c>
    </row>
    <row r="1730" spans="1:1" x14ac:dyDescent="0.2">
      <c r="A1730" t="s">
        <v>9169</v>
      </c>
    </row>
    <row r="1731" spans="1:1" x14ac:dyDescent="0.2">
      <c r="A1731" t="s">
        <v>9169</v>
      </c>
    </row>
    <row r="1732" spans="1:1" x14ac:dyDescent="0.2">
      <c r="A1732" t="s">
        <v>9169</v>
      </c>
    </row>
    <row r="1733" spans="1:1" x14ac:dyDescent="0.2">
      <c r="A1733" t="s">
        <v>9169</v>
      </c>
    </row>
    <row r="1734" spans="1:1" x14ac:dyDescent="0.2">
      <c r="A1734" t="s">
        <v>9169</v>
      </c>
    </row>
    <row r="1735" spans="1:1" x14ac:dyDescent="0.2">
      <c r="A1735" t="s">
        <v>9169</v>
      </c>
    </row>
    <row r="1736" spans="1:1" x14ac:dyDescent="0.2">
      <c r="A1736" t="s">
        <v>9169</v>
      </c>
    </row>
    <row r="1737" spans="1:1" x14ac:dyDescent="0.2">
      <c r="A1737" t="s">
        <v>9169</v>
      </c>
    </row>
    <row r="1738" spans="1:1" x14ac:dyDescent="0.2">
      <c r="A1738" t="s">
        <v>9169</v>
      </c>
    </row>
    <row r="1739" spans="1:1" x14ac:dyDescent="0.2">
      <c r="A1739" t="s">
        <v>9169</v>
      </c>
    </row>
    <row r="1740" spans="1:1" x14ac:dyDescent="0.2">
      <c r="A1740" t="s">
        <v>9169</v>
      </c>
    </row>
    <row r="1741" spans="1:1" x14ac:dyDescent="0.2">
      <c r="A1741" t="s">
        <v>9169</v>
      </c>
    </row>
    <row r="1742" spans="1:1" x14ac:dyDescent="0.2">
      <c r="A1742" t="s">
        <v>9169</v>
      </c>
    </row>
    <row r="1743" spans="1:1" x14ac:dyDescent="0.2">
      <c r="A1743" t="s">
        <v>9169</v>
      </c>
    </row>
    <row r="1744" spans="1:1" x14ac:dyDescent="0.2">
      <c r="A1744" t="s">
        <v>9169</v>
      </c>
    </row>
    <row r="1745" spans="1:1" x14ac:dyDescent="0.2">
      <c r="A1745" t="s">
        <v>9169</v>
      </c>
    </row>
    <row r="1746" spans="1:1" x14ac:dyDescent="0.2">
      <c r="A1746" t="s">
        <v>9169</v>
      </c>
    </row>
    <row r="1747" spans="1:1" x14ac:dyDescent="0.2">
      <c r="A1747" t="s">
        <v>9169</v>
      </c>
    </row>
    <row r="1748" spans="1:1" x14ac:dyDescent="0.2">
      <c r="A1748" t="s">
        <v>9169</v>
      </c>
    </row>
    <row r="1749" spans="1:1" x14ac:dyDescent="0.2">
      <c r="A1749" t="s">
        <v>9169</v>
      </c>
    </row>
    <row r="1750" spans="1:1" x14ac:dyDescent="0.2">
      <c r="A1750" t="s">
        <v>9169</v>
      </c>
    </row>
    <row r="1751" spans="1:1" x14ac:dyDescent="0.2">
      <c r="A1751" t="s">
        <v>9169</v>
      </c>
    </row>
    <row r="1752" spans="1:1" x14ac:dyDescent="0.2">
      <c r="A1752" t="s">
        <v>9169</v>
      </c>
    </row>
    <row r="1753" spans="1:1" x14ac:dyDescent="0.2">
      <c r="A1753" t="s">
        <v>9169</v>
      </c>
    </row>
    <row r="1754" spans="1:1" x14ac:dyDescent="0.2">
      <c r="A1754" t="s">
        <v>9169</v>
      </c>
    </row>
    <row r="1755" spans="1:1" x14ac:dyDescent="0.2">
      <c r="A1755" t="s">
        <v>9169</v>
      </c>
    </row>
    <row r="1756" spans="1:1" x14ac:dyDescent="0.2">
      <c r="A1756" t="s">
        <v>9169</v>
      </c>
    </row>
    <row r="1757" spans="1:1" x14ac:dyDescent="0.2">
      <c r="A1757" t="s">
        <v>9169</v>
      </c>
    </row>
    <row r="1758" spans="1:1" x14ac:dyDescent="0.2">
      <c r="A1758" t="s">
        <v>9169</v>
      </c>
    </row>
    <row r="1759" spans="1:1" x14ac:dyDescent="0.2">
      <c r="A1759" t="s">
        <v>9169</v>
      </c>
    </row>
    <row r="1760" spans="1:1" x14ac:dyDescent="0.2">
      <c r="A1760" t="s">
        <v>9169</v>
      </c>
    </row>
    <row r="1761" spans="1:1" x14ac:dyDescent="0.2">
      <c r="A1761" t="s">
        <v>9169</v>
      </c>
    </row>
    <row r="1762" spans="1:1" x14ac:dyDescent="0.2">
      <c r="A1762" t="s">
        <v>9169</v>
      </c>
    </row>
    <row r="1763" spans="1:1" x14ac:dyDescent="0.2">
      <c r="A1763" t="s">
        <v>9169</v>
      </c>
    </row>
    <row r="1764" spans="1:1" x14ac:dyDescent="0.2">
      <c r="A1764" t="s">
        <v>9169</v>
      </c>
    </row>
    <row r="1765" spans="1:1" x14ac:dyDescent="0.2">
      <c r="A1765" t="s">
        <v>9169</v>
      </c>
    </row>
    <row r="1766" spans="1:1" x14ac:dyDescent="0.2">
      <c r="A1766" t="s">
        <v>9169</v>
      </c>
    </row>
    <row r="1767" spans="1:1" x14ac:dyDescent="0.2">
      <c r="A1767" t="s">
        <v>9169</v>
      </c>
    </row>
    <row r="1768" spans="1:1" x14ac:dyDescent="0.2">
      <c r="A1768" t="s">
        <v>9169</v>
      </c>
    </row>
    <row r="1769" spans="1:1" x14ac:dyDescent="0.2">
      <c r="A1769" t="s">
        <v>9169</v>
      </c>
    </row>
    <row r="1770" spans="1:1" x14ac:dyDescent="0.2">
      <c r="A1770" t="s">
        <v>9169</v>
      </c>
    </row>
    <row r="1771" spans="1:1" x14ac:dyDescent="0.2">
      <c r="A1771" t="s">
        <v>9169</v>
      </c>
    </row>
    <row r="1772" spans="1:1" x14ac:dyDescent="0.2">
      <c r="A1772" t="s">
        <v>9169</v>
      </c>
    </row>
    <row r="1773" spans="1:1" x14ac:dyDescent="0.2">
      <c r="A1773" t="s">
        <v>9169</v>
      </c>
    </row>
    <row r="1774" spans="1:1" x14ac:dyDescent="0.2">
      <c r="A1774" t="s">
        <v>9169</v>
      </c>
    </row>
    <row r="1775" spans="1:1" x14ac:dyDescent="0.2">
      <c r="A1775" t="s">
        <v>9169</v>
      </c>
    </row>
    <row r="1776" spans="1:1" x14ac:dyDescent="0.2">
      <c r="A1776" t="s">
        <v>9169</v>
      </c>
    </row>
    <row r="1777" spans="1:1" x14ac:dyDescent="0.2">
      <c r="A1777" t="s">
        <v>9169</v>
      </c>
    </row>
    <row r="1778" spans="1:1" x14ac:dyDescent="0.2">
      <c r="A1778" t="s">
        <v>9169</v>
      </c>
    </row>
    <row r="1779" spans="1:1" x14ac:dyDescent="0.2">
      <c r="A1779" t="s">
        <v>9169</v>
      </c>
    </row>
    <row r="1780" spans="1:1" x14ac:dyDescent="0.2">
      <c r="A1780" t="s">
        <v>9169</v>
      </c>
    </row>
    <row r="1781" spans="1:1" x14ac:dyDescent="0.2">
      <c r="A1781" t="s">
        <v>9169</v>
      </c>
    </row>
    <row r="1782" spans="1:1" x14ac:dyDescent="0.2">
      <c r="A1782" t="s">
        <v>9169</v>
      </c>
    </row>
    <row r="1783" spans="1:1" x14ac:dyDescent="0.2">
      <c r="A1783" t="s">
        <v>9169</v>
      </c>
    </row>
    <row r="1784" spans="1:1" x14ac:dyDescent="0.2">
      <c r="A1784" t="s">
        <v>9169</v>
      </c>
    </row>
    <row r="1785" spans="1:1" x14ac:dyDescent="0.2">
      <c r="A1785" t="s">
        <v>9169</v>
      </c>
    </row>
    <row r="1786" spans="1:1" x14ac:dyDescent="0.2">
      <c r="A1786" t="s">
        <v>9169</v>
      </c>
    </row>
    <row r="1787" spans="1:1" x14ac:dyDescent="0.2">
      <c r="A1787" t="s">
        <v>9169</v>
      </c>
    </row>
    <row r="1788" spans="1:1" x14ac:dyDescent="0.2">
      <c r="A1788" t="s">
        <v>9169</v>
      </c>
    </row>
    <row r="1789" spans="1:1" x14ac:dyDescent="0.2">
      <c r="A1789" t="s">
        <v>9169</v>
      </c>
    </row>
    <row r="1790" spans="1:1" x14ac:dyDescent="0.2">
      <c r="A1790" t="s">
        <v>9169</v>
      </c>
    </row>
    <row r="1791" spans="1:1" x14ac:dyDescent="0.2">
      <c r="A1791" t="s">
        <v>9169</v>
      </c>
    </row>
    <row r="1792" spans="1:1" x14ac:dyDescent="0.2">
      <c r="A1792" t="s">
        <v>9169</v>
      </c>
    </row>
    <row r="1793" spans="1:1" x14ac:dyDescent="0.2">
      <c r="A1793" t="s">
        <v>9169</v>
      </c>
    </row>
    <row r="1794" spans="1:1" x14ac:dyDescent="0.2">
      <c r="A1794" t="s">
        <v>9169</v>
      </c>
    </row>
    <row r="1795" spans="1:1" x14ac:dyDescent="0.2">
      <c r="A1795" t="s">
        <v>9169</v>
      </c>
    </row>
    <row r="1796" spans="1:1" x14ac:dyDescent="0.2">
      <c r="A1796" t="s">
        <v>9169</v>
      </c>
    </row>
    <row r="1797" spans="1:1" x14ac:dyDescent="0.2">
      <c r="A1797" t="s">
        <v>9169</v>
      </c>
    </row>
    <row r="1798" spans="1:1" x14ac:dyDescent="0.2">
      <c r="A1798" t="s">
        <v>9169</v>
      </c>
    </row>
    <row r="1799" spans="1:1" x14ac:dyDescent="0.2">
      <c r="A1799" t="s">
        <v>9169</v>
      </c>
    </row>
    <row r="1800" spans="1:1" x14ac:dyDescent="0.2">
      <c r="A1800" t="s">
        <v>9169</v>
      </c>
    </row>
    <row r="1801" spans="1:1" x14ac:dyDescent="0.2">
      <c r="A1801" t="s">
        <v>9169</v>
      </c>
    </row>
    <row r="1802" spans="1:1" x14ac:dyDescent="0.2">
      <c r="A1802" t="s">
        <v>9169</v>
      </c>
    </row>
    <row r="1803" spans="1:1" x14ac:dyDescent="0.2">
      <c r="A1803" t="s">
        <v>9169</v>
      </c>
    </row>
    <row r="1804" spans="1:1" x14ac:dyDescent="0.2">
      <c r="A1804" t="s">
        <v>9169</v>
      </c>
    </row>
    <row r="1805" spans="1:1" x14ac:dyDescent="0.2">
      <c r="A1805" t="s">
        <v>9169</v>
      </c>
    </row>
    <row r="1806" spans="1:1" x14ac:dyDescent="0.2">
      <c r="A1806" t="s">
        <v>9169</v>
      </c>
    </row>
    <row r="1807" spans="1:1" x14ac:dyDescent="0.2">
      <c r="A1807" t="s">
        <v>9169</v>
      </c>
    </row>
    <row r="1808" spans="1:1" x14ac:dyDescent="0.2">
      <c r="A1808" t="s">
        <v>9169</v>
      </c>
    </row>
    <row r="1809" spans="1:1" x14ac:dyDescent="0.2">
      <c r="A1809" t="s">
        <v>9169</v>
      </c>
    </row>
    <row r="1810" spans="1:1" x14ac:dyDescent="0.2">
      <c r="A1810" t="s">
        <v>9169</v>
      </c>
    </row>
    <row r="1811" spans="1:1" x14ac:dyDescent="0.2">
      <c r="A1811" t="s">
        <v>9169</v>
      </c>
    </row>
    <row r="1812" spans="1:1" x14ac:dyDescent="0.2">
      <c r="A1812" t="s">
        <v>9169</v>
      </c>
    </row>
    <row r="1813" spans="1:1" x14ac:dyDescent="0.2">
      <c r="A1813" t="s">
        <v>9169</v>
      </c>
    </row>
    <row r="1814" spans="1:1" x14ac:dyDescent="0.2">
      <c r="A1814" t="s">
        <v>9169</v>
      </c>
    </row>
    <row r="1815" spans="1:1" x14ac:dyDescent="0.2">
      <c r="A1815" t="s">
        <v>9169</v>
      </c>
    </row>
    <row r="1816" spans="1:1" x14ac:dyDescent="0.2">
      <c r="A1816" t="s">
        <v>9169</v>
      </c>
    </row>
    <row r="1817" spans="1:1" x14ac:dyDescent="0.2">
      <c r="A1817" t="s">
        <v>9169</v>
      </c>
    </row>
    <row r="1818" spans="1:1" x14ac:dyDescent="0.2">
      <c r="A1818" t="s">
        <v>9169</v>
      </c>
    </row>
    <row r="1819" spans="1:1" x14ac:dyDescent="0.2">
      <c r="A1819" t="s">
        <v>9169</v>
      </c>
    </row>
    <row r="1820" spans="1:1" x14ac:dyDescent="0.2">
      <c r="A1820" t="s">
        <v>9169</v>
      </c>
    </row>
    <row r="1821" spans="1:1" x14ac:dyDescent="0.2">
      <c r="A1821" t="s">
        <v>9169</v>
      </c>
    </row>
    <row r="1822" spans="1:1" x14ac:dyDescent="0.2">
      <c r="A1822" t="s">
        <v>9169</v>
      </c>
    </row>
    <row r="1823" spans="1:1" x14ac:dyDescent="0.2">
      <c r="A1823" t="s">
        <v>9169</v>
      </c>
    </row>
    <row r="1824" spans="1:1" x14ac:dyDescent="0.2">
      <c r="A1824" t="s">
        <v>9169</v>
      </c>
    </row>
    <row r="1825" spans="1:1" x14ac:dyDescent="0.2">
      <c r="A1825" t="s">
        <v>9169</v>
      </c>
    </row>
    <row r="1826" spans="1:1" x14ac:dyDescent="0.2">
      <c r="A1826" t="s">
        <v>9169</v>
      </c>
    </row>
    <row r="1827" spans="1:1" x14ac:dyDescent="0.2">
      <c r="A1827" t="s">
        <v>9169</v>
      </c>
    </row>
    <row r="1828" spans="1:1" x14ac:dyDescent="0.2">
      <c r="A1828" t="s">
        <v>9169</v>
      </c>
    </row>
    <row r="1829" spans="1:1" x14ac:dyDescent="0.2">
      <c r="A1829" t="s">
        <v>9169</v>
      </c>
    </row>
    <row r="1830" spans="1:1" x14ac:dyDescent="0.2">
      <c r="A1830" t="s">
        <v>9169</v>
      </c>
    </row>
    <row r="1831" spans="1:1" x14ac:dyDescent="0.2">
      <c r="A1831" t="s">
        <v>9169</v>
      </c>
    </row>
    <row r="1832" spans="1:1" x14ac:dyDescent="0.2">
      <c r="A1832" t="s">
        <v>9169</v>
      </c>
    </row>
    <row r="1833" spans="1:1" x14ac:dyDescent="0.2">
      <c r="A1833" t="s">
        <v>9169</v>
      </c>
    </row>
    <row r="1834" spans="1:1" x14ac:dyDescent="0.2">
      <c r="A1834" t="s">
        <v>9169</v>
      </c>
    </row>
    <row r="1835" spans="1:1" x14ac:dyDescent="0.2">
      <c r="A1835" t="s">
        <v>9169</v>
      </c>
    </row>
    <row r="1836" spans="1:1" x14ac:dyDescent="0.2">
      <c r="A1836" t="s">
        <v>9169</v>
      </c>
    </row>
    <row r="1837" spans="1:1" x14ac:dyDescent="0.2">
      <c r="A1837" t="s">
        <v>9169</v>
      </c>
    </row>
    <row r="1838" spans="1:1" x14ac:dyDescent="0.2">
      <c r="A1838" t="s">
        <v>9169</v>
      </c>
    </row>
    <row r="1839" spans="1:1" x14ac:dyDescent="0.2">
      <c r="A1839" t="s">
        <v>9169</v>
      </c>
    </row>
    <row r="1840" spans="1:1" x14ac:dyDescent="0.2">
      <c r="A1840" t="s">
        <v>9169</v>
      </c>
    </row>
    <row r="1841" spans="1:1" x14ac:dyDescent="0.2">
      <c r="A1841" t="s">
        <v>9169</v>
      </c>
    </row>
    <row r="1842" spans="1:1" x14ac:dyDescent="0.2">
      <c r="A1842" t="s">
        <v>9169</v>
      </c>
    </row>
    <row r="1843" spans="1:1" x14ac:dyDescent="0.2">
      <c r="A1843" t="s">
        <v>9169</v>
      </c>
    </row>
    <row r="1844" spans="1:1" x14ac:dyDescent="0.2">
      <c r="A1844" t="s">
        <v>9169</v>
      </c>
    </row>
    <row r="1845" spans="1:1" x14ac:dyDescent="0.2">
      <c r="A1845" t="s">
        <v>9169</v>
      </c>
    </row>
    <row r="1846" spans="1:1" x14ac:dyDescent="0.2">
      <c r="A1846" t="s">
        <v>9169</v>
      </c>
    </row>
    <row r="1847" spans="1:1" x14ac:dyDescent="0.2">
      <c r="A1847" t="s">
        <v>9169</v>
      </c>
    </row>
    <row r="1848" spans="1:1" x14ac:dyDescent="0.2">
      <c r="A1848" t="s">
        <v>9169</v>
      </c>
    </row>
    <row r="1849" spans="1:1" x14ac:dyDescent="0.2">
      <c r="A1849" t="s">
        <v>9169</v>
      </c>
    </row>
    <row r="1850" spans="1:1" x14ac:dyDescent="0.2">
      <c r="A1850" t="s">
        <v>9169</v>
      </c>
    </row>
    <row r="1851" spans="1:1" x14ac:dyDescent="0.2">
      <c r="A1851" t="s">
        <v>9169</v>
      </c>
    </row>
    <row r="1852" spans="1:1" x14ac:dyDescent="0.2">
      <c r="A1852" t="s">
        <v>9169</v>
      </c>
    </row>
    <row r="1853" spans="1:1" x14ac:dyDescent="0.2">
      <c r="A1853" t="s">
        <v>9169</v>
      </c>
    </row>
    <row r="1854" spans="1:1" x14ac:dyDescent="0.2">
      <c r="A1854" t="s">
        <v>9169</v>
      </c>
    </row>
    <row r="1855" spans="1:1" x14ac:dyDescent="0.2">
      <c r="A1855" t="s">
        <v>9169</v>
      </c>
    </row>
    <row r="1856" spans="1:1" x14ac:dyDescent="0.2">
      <c r="A1856" t="s">
        <v>9169</v>
      </c>
    </row>
    <row r="1857" spans="1:1" x14ac:dyDescent="0.2">
      <c r="A1857" t="s">
        <v>9169</v>
      </c>
    </row>
    <row r="1858" spans="1:1" x14ac:dyDescent="0.2">
      <c r="A1858" t="s">
        <v>9169</v>
      </c>
    </row>
    <row r="1859" spans="1:1" x14ac:dyDescent="0.2">
      <c r="A1859" t="s">
        <v>9169</v>
      </c>
    </row>
    <row r="1860" spans="1:1" x14ac:dyDescent="0.2">
      <c r="A1860" t="s">
        <v>9169</v>
      </c>
    </row>
    <row r="1861" spans="1:1" x14ac:dyDescent="0.2">
      <c r="A1861" t="s">
        <v>9169</v>
      </c>
    </row>
    <row r="1862" spans="1:1" x14ac:dyDescent="0.2">
      <c r="A1862" t="s">
        <v>9169</v>
      </c>
    </row>
    <row r="1863" spans="1:1" x14ac:dyDescent="0.2">
      <c r="A1863" t="s">
        <v>9169</v>
      </c>
    </row>
    <row r="1864" spans="1:1" x14ac:dyDescent="0.2">
      <c r="A1864" t="s">
        <v>9169</v>
      </c>
    </row>
    <row r="1865" spans="1:1" x14ac:dyDescent="0.2">
      <c r="A1865" t="s">
        <v>9169</v>
      </c>
    </row>
    <row r="1866" spans="1:1" x14ac:dyDescent="0.2">
      <c r="A1866" t="s">
        <v>9169</v>
      </c>
    </row>
    <row r="1867" spans="1:1" x14ac:dyDescent="0.2">
      <c r="A1867" t="s">
        <v>9169</v>
      </c>
    </row>
    <row r="1868" spans="1:1" x14ac:dyDescent="0.2">
      <c r="A1868" t="s">
        <v>9169</v>
      </c>
    </row>
    <row r="1869" spans="1:1" x14ac:dyDescent="0.2">
      <c r="A1869" t="s">
        <v>9169</v>
      </c>
    </row>
    <row r="1870" spans="1:1" x14ac:dyDescent="0.2">
      <c r="A1870" t="s">
        <v>9169</v>
      </c>
    </row>
    <row r="1871" spans="1:1" x14ac:dyDescent="0.2">
      <c r="A1871" t="s">
        <v>9169</v>
      </c>
    </row>
    <row r="1872" spans="1:1" x14ac:dyDescent="0.2">
      <c r="A1872" t="s">
        <v>9169</v>
      </c>
    </row>
    <row r="1873" spans="1:1" x14ac:dyDescent="0.2">
      <c r="A1873" t="s">
        <v>9169</v>
      </c>
    </row>
    <row r="1874" spans="1:1" x14ac:dyDescent="0.2">
      <c r="A1874" t="s">
        <v>9169</v>
      </c>
    </row>
    <row r="1875" spans="1:1" x14ac:dyDescent="0.2">
      <c r="A1875" t="s">
        <v>9169</v>
      </c>
    </row>
    <row r="1876" spans="1:1" x14ac:dyDescent="0.2">
      <c r="A1876" t="s">
        <v>9169</v>
      </c>
    </row>
    <row r="1877" spans="1:1" x14ac:dyDescent="0.2">
      <c r="A1877" t="s">
        <v>9169</v>
      </c>
    </row>
    <row r="1878" spans="1:1" x14ac:dyDescent="0.2">
      <c r="A1878" t="s">
        <v>9169</v>
      </c>
    </row>
    <row r="1879" spans="1:1" x14ac:dyDescent="0.2">
      <c r="A1879" t="s">
        <v>9169</v>
      </c>
    </row>
    <row r="1880" spans="1:1" x14ac:dyDescent="0.2">
      <c r="A1880" t="s">
        <v>9169</v>
      </c>
    </row>
    <row r="1881" spans="1:1" x14ac:dyDescent="0.2">
      <c r="A1881" t="s">
        <v>9169</v>
      </c>
    </row>
    <row r="1882" spans="1:1" x14ac:dyDescent="0.2">
      <c r="A1882" t="s">
        <v>9169</v>
      </c>
    </row>
    <row r="1883" spans="1:1" x14ac:dyDescent="0.2">
      <c r="A1883" t="s">
        <v>9169</v>
      </c>
    </row>
    <row r="1884" spans="1:1" x14ac:dyDescent="0.2">
      <c r="A1884" t="s">
        <v>9169</v>
      </c>
    </row>
    <row r="1885" spans="1:1" x14ac:dyDescent="0.2">
      <c r="A1885" t="s">
        <v>9169</v>
      </c>
    </row>
    <row r="1886" spans="1:1" x14ac:dyDescent="0.2">
      <c r="A1886" t="s">
        <v>9169</v>
      </c>
    </row>
    <row r="1887" spans="1:1" x14ac:dyDescent="0.2">
      <c r="A1887" t="s">
        <v>9169</v>
      </c>
    </row>
    <row r="1888" spans="1:1" x14ac:dyDescent="0.2">
      <c r="A1888" t="s">
        <v>9169</v>
      </c>
    </row>
    <row r="1889" spans="1:1" x14ac:dyDescent="0.2">
      <c r="A1889" t="s">
        <v>9169</v>
      </c>
    </row>
    <row r="1890" spans="1:1" x14ac:dyDescent="0.2">
      <c r="A1890" t="s">
        <v>9169</v>
      </c>
    </row>
    <row r="1891" spans="1:1" x14ac:dyDescent="0.2">
      <c r="A1891" t="s">
        <v>9169</v>
      </c>
    </row>
    <row r="1892" spans="1:1" x14ac:dyDescent="0.2">
      <c r="A1892" t="s">
        <v>9169</v>
      </c>
    </row>
    <row r="1893" spans="1:1" x14ac:dyDescent="0.2">
      <c r="A1893" t="s">
        <v>9169</v>
      </c>
    </row>
    <row r="1894" spans="1:1" x14ac:dyDescent="0.2">
      <c r="A1894" t="s">
        <v>9169</v>
      </c>
    </row>
    <row r="1895" spans="1:1" x14ac:dyDescent="0.2">
      <c r="A1895" t="s">
        <v>9169</v>
      </c>
    </row>
    <row r="1896" spans="1:1" x14ac:dyDescent="0.2">
      <c r="A1896" t="s">
        <v>9169</v>
      </c>
    </row>
    <row r="1897" spans="1:1" x14ac:dyDescent="0.2">
      <c r="A1897" t="s">
        <v>9169</v>
      </c>
    </row>
    <row r="1898" spans="1:1" x14ac:dyDescent="0.2">
      <c r="A1898" t="s">
        <v>9169</v>
      </c>
    </row>
    <row r="1899" spans="1:1" x14ac:dyDescent="0.2">
      <c r="A1899" t="s">
        <v>9169</v>
      </c>
    </row>
    <row r="1900" spans="1:1" x14ac:dyDescent="0.2">
      <c r="A1900" t="s">
        <v>9169</v>
      </c>
    </row>
    <row r="1901" spans="1:1" x14ac:dyDescent="0.2">
      <c r="A1901" t="s">
        <v>9169</v>
      </c>
    </row>
    <row r="1902" spans="1:1" x14ac:dyDescent="0.2">
      <c r="A1902" t="s">
        <v>9169</v>
      </c>
    </row>
    <row r="1903" spans="1:1" x14ac:dyDescent="0.2">
      <c r="A1903" t="s">
        <v>9169</v>
      </c>
    </row>
    <row r="1904" spans="1:1" x14ac:dyDescent="0.2">
      <c r="A1904" t="s">
        <v>9169</v>
      </c>
    </row>
    <row r="1905" spans="1:1" x14ac:dyDescent="0.2">
      <c r="A1905" t="s">
        <v>9169</v>
      </c>
    </row>
    <row r="1906" spans="1:1" x14ac:dyDescent="0.2">
      <c r="A1906" t="s">
        <v>9169</v>
      </c>
    </row>
    <row r="1907" spans="1:1" x14ac:dyDescent="0.2">
      <c r="A1907" t="s">
        <v>9169</v>
      </c>
    </row>
    <row r="1908" spans="1:1" x14ac:dyDescent="0.2">
      <c r="A1908" t="s">
        <v>9169</v>
      </c>
    </row>
    <row r="1909" spans="1:1" x14ac:dyDescent="0.2">
      <c r="A1909" t="s">
        <v>9169</v>
      </c>
    </row>
    <row r="1910" spans="1:1" x14ac:dyDescent="0.2">
      <c r="A1910" t="s">
        <v>9169</v>
      </c>
    </row>
    <row r="1911" spans="1:1" x14ac:dyDescent="0.2">
      <c r="A1911" t="s">
        <v>9169</v>
      </c>
    </row>
    <row r="1912" spans="1:1" x14ac:dyDescent="0.2">
      <c r="A1912" t="s">
        <v>9169</v>
      </c>
    </row>
    <row r="1913" spans="1:1" x14ac:dyDescent="0.2">
      <c r="A1913" t="s">
        <v>9169</v>
      </c>
    </row>
    <row r="1914" spans="1:1" x14ac:dyDescent="0.2">
      <c r="A1914" t="s">
        <v>9169</v>
      </c>
    </row>
    <row r="1915" spans="1:1" x14ac:dyDescent="0.2">
      <c r="A1915" t="s">
        <v>9169</v>
      </c>
    </row>
    <row r="1916" spans="1:1" x14ac:dyDescent="0.2">
      <c r="A1916" t="s">
        <v>9169</v>
      </c>
    </row>
    <row r="1917" spans="1:1" x14ac:dyDescent="0.2">
      <c r="A1917" t="s">
        <v>9169</v>
      </c>
    </row>
    <row r="1918" spans="1:1" x14ac:dyDescent="0.2">
      <c r="A1918" t="s">
        <v>9169</v>
      </c>
    </row>
    <row r="1919" spans="1:1" x14ac:dyDescent="0.2">
      <c r="A1919" t="s">
        <v>9169</v>
      </c>
    </row>
    <row r="1920" spans="1:1" x14ac:dyDescent="0.2">
      <c r="A1920" t="s">
        <v>9169</v>
      </c>
    </row>
    <row r="1921" spans="1:1" x14ac:dyDescent="0.2">
      <c r="A1921" t="s">
        <v>9169</v>
      </c>
    </row>
    <row r="1922" spans="1:1" x14ac:dyDescent="0.2">
      <c r="A1922" t="s">
        <v>9169</v>
      </c>
    </row>
    <row r="1923" spans="1:1" x14ac:dyDescent="0.2">
      <c r="A1923" t="s">
        <v>9169</v>
      </c>
    </row>
    <row r="1924" spans="1:1" x14ac:dyDescent="0.2">
      <c r="A1924" t="s">
        <v>9169</v>
      </c>
    </row>
    <row r="1925" spans="1:1" x14ac:dyDescent="0.2">
      <c r="A1925" t="s">
        <v>9169</v>
      </c>
    </row>
    <row r="1926" spans="1:1" x14ac:dyDescent="0.2">
      <c r="A1926" t="s">
        <v>9169</v>
      </c>
    </row>
    <row r="1927" spans="1:1" x14ac:dyDescent="0.2">
      <c r="A1927" t="s">
        <v>9169</v>
      </c>
    </row>
    <row r="1928" spans="1:1" x14ac:dyDescent="0.2">
      <c r="A1928" t="s">
        <v>9169</v>
      </c>
    </row>
    <row r="1929" spans="1:1" x14ac:dyDescent="0.2">
      <c r="A1929" t="s">
        <v>9169</v>
      </c>
    </row>
    <row r="1930" spans="1:1" x14ac:dyDescent="0.2">
      <c r="A1930" t="s">
        <v>9169</v>
      </c>
    </row>
    <row r="1931" spans="1:1" x14ac:dyDescent="0.2">
      <c r="A1931" t="s">
        <v>9169</v>
      </c>
    </row>
    <row r="1932" spans="1:1" x14ac:dyDescent="0.2">
      <c r="A1932" t="s">
        <v>9169</v>
      </c>
    </row>
    <row r="1933" spans="1:1" x14ac:dyDescent="0.2">
      <c r="A1933" t="s">
        <v>9169</v>
      </c>
    </row>
    <row r="1934" spans="1:1" x14ac:dyDescent="0.2">
      <c r="A1934" t="s">
        <v>9169</v>
      </c>
    </row>
    <row r="1935" spans="1:1" x14ac:dyDescent="0.2">
      <c r="A1935" t="s">
        <v>9169</v>
      </c>
    </row>
    <row r="1936" spans="1:1" x14ac:dyDescent="0.2">
      <c r="A1936" t="s">
        <v>9169</v>
      </c>
    </row>
    <row r="1937" spans="1:1" x14ac:dyDescent="0.2">
      <c r="A1937" t="s">
        <v>9169</v>
      </c>
    </row>
    <row r="1938" spans="1:1" x14ac:dyDescent="0.2">
      <c r="A1938" t="s">
        <v>9169</v>
      </c>
    </row>
    <row r="1939" spans="1:1" x14ac:dyDescent="0.2">
      <c r="A1939" t="s">
        <v>9169</v>
      </c>
    </row>
    <row r="1940" spans="1:1" x14ac:dyDescent="0.2">
      <c r="A1940" t="s">
        <v>9169</v>
      </c>
    </row>
    <row r="1941" spans="1:1" x14ac:dyDescent="0.2">
      <c r="A1941" t="s">
        <v>9169</v>
      </c>
    </row>
    <row r="1942" spans="1:1" x14ac:dyDescent="0.2">
      <c r="A1942" t="s">
        <v>9169</v>
      </c>
    </row>
    <row r="1943" spans="1:1" x14ac:dyDescent="0.2">
      <c r="A1943" t="s">
        <v>9169</v>
      </c>
    </row>
    <row r="1944" spans="1:1" x14ac:dyDescent="0.2">
      <c r="A1944" t="s">
        <v>9169</v>
      </c>
    </row>
    <row r="1945" spans="1:1" x14ac:dyDescent="0.2">
      <c r="A1945" t="s">
        <v>9169</v>
      </c>
    </row>
    <row r="1946" spans="1:1" x14ac:dyDescent="0.2">
      <c r="A1946" t="s">
        <v>9169</v>
      </c>
    </row>
    <row r="1947" spans="1:1" x14ac:dyDescent="0.2">
      <c r="A1947" t="s">
        <v>9169</v>
      </c>
    </row>
    <row r="1948" spans="1:1" x14ac:dyDescent="0.2">
      <c r="A1948" t="s">
        <v>9169</v>
      </c>
    </row>
    <row r="1949" spans="1:1" x14ac:dyDescent="0.2">
      <c r="A1949" t="s">
        <v>9169</v>
      </c>
    </row>
    <row r="1950" spans="1:1" x14ac:dyDescent="0.2">
      <c r="A1950" t="s">
        <v>9169</v>
      </c>
    </row>
    <row r="1951" spans="1:1" x14ac:dyDescent="0.2">
      <c r="A1951" t="s">
        <v>9169</v>
      </c>
    </row>
    <row r="1952" spans="1:1" x14ac:dyDescent="0.2">
      <c r="A1952" t="s">
        <v>9169</v>
      </c>
    </row>
    <row r="1953" spans="1:1" x14ac:dyDescent="0.2">
      <c r="A1953" t="s">
        <v>9169</v>
      </c>
    </row>
    <row r="1954" spans="1:1" x14ac:dyDescent="0.2">
      <c r="A1954" t="s">
        <v>9169</v>
      </c>
    </row>
    <row r="1955" spans="1:1" x14ac:dyDescent="0.2">
      <c r="A1955" t="s">
        <v>9169</v>
      </c>
    </row>
    <row r="1956" spans="1:1" x14ac:dyDescent="0.2">
      <c r="A1956" t="s">
        <v>9169</v>
      </c>
    </row>
    <row r="1957" spans="1:1" x14ac:dyDescent="0.2">
      <c r="A1957" t="s">
        <v>9169</v>
      </c>
    </row>
    <row r="1958" spans="1:1" x14ac:dyDescent="0.2">
      <c r="A1958" t="s">
        <v>9169</v>
      </c>
    </row>
    <row r="1959" spans="1:1" x14ac:dyDescent="0.2">
      <c r="A1959" t="s">
        <v>9169</v>
      </c>
    </row>
    <row r="1960" spans="1:1" x14ac:dyDescent="0.2">
      <c r="A1960" t="s">
        <v>9169</v>
      </c>
    </row>
    <row r="1961" spans="1:1" x14ac:dyDescent="0.2">
      <c r="A1961" t="s">
        <v>9169</v>
      </c>
    </row>
    <row r="1962" spans="1:1" x14ac:dyDescent="0.2">
      <c r="A1962" t="s">
        <v>9169</v>
      </c>
    </row>
    <row r="1963" spans="1:1" x14ac:dyDescent="0.2">
      <c r="A1963" t="s">
        <v>9169</v>
      </c>
    </row>
    <row r="1964" spans="1:1" x14ac:dyDescent="0.2">
      <c r="A1964" t="s">
        <v>9169</v>
      </c>
    </row>
    <row r="1965" spans="1:1" x14ac:dyDescent="0.2">
      <c r="A1965" t="s">
        <v>9169</v>
      </c>
    </row>
    <row r="1966" spans="1:1" x14ac:dyDescent="0.2">
      <c r="A1966" t="s">
        <v>9169</v>
      </c>
    </row>
    <row r="1967" spans="1:1" x14ac:dyDescent="0.2">
      <c r="A1967" t="s">
        <v>9169</v>
      </c>
    </row>
    <row r="1968" spans="1:1" x14ac:dyDescent="0.2">
      <c r="A1968" t="s">
        <v>9169</v>
      </c>
    </row>
    <row r="1969" spans="1:1" x14ac:dyDescent="0.2">
      <c r="A1969" t="s">
        <v>9169</v>
      </c>
    </row>
    <row r="1970" spans="1:1" x14ac:dyDescent="0.2">
      <c r="A1970" t="s">
        <v>9169</v>
      </c>
    </row>
    <row r="1971" spans="1:1" x14ac:dyDescent="0.2">
      <c r="A1971" t="s">
        <v>9169</v>
      </c>
    </row>
    <row r="1972" spans="1:1" x14ac:dyDescent="0.2">
      <c r="A1972" t="s">
        <v>9169</v>
      </c>
    </row>
    <row r="1973" spans="1:1" x14ac:dyDescent="0.2">
      <c r="A1973" t="s">
        <v>9169</v>
      </c>
    </row>
    <row r="1974" spans="1:1" x14ac:dyDescent="0.2">
      <c r="A1974" t="s">
        <v>9169</v>
      </c>
    </row>
    <row r="1975" spans="1:1" x14ac:dyDescent="0.2">
      <c r="A1975" t="s">
        <v>9169</v>
      </c>
    </row>
    <row r="1976" spans="1:1" x14ac:dyDescent="0.2">
      <c r="A1976" t="s">
        <v>9169</v>
      </c>
    </row>
    <row r="1977" spans="1:1" x14ac:dyDescent="0.2">
      <c r="A1977" t="s">
        <v>9169</v>
      </c>
    </row>
    <row r="1978" spans="1:1" x14ac:dyDescent="0.2">
      <c r="A1978" t="s">
        <v>9169</v>
      </c>
    </row>
    <row r="1979" spans="1:1" x14ac:dyDescent="0.2">
      <c r="A1979" t="s">
        <v>9169</v>
      </c>
    </row>
    <row r="1980" spans="1:1" x14ac:dyDescent="0.2">
      <c r="A1980" t="s">
        <v>9169</v>
      </c>
    </row>
    <row r="1981" spans="1:1" x14ac:dyDescent="0.2">
      <c r="A1981" t="s">
        <v>9169</v>
      </c>
    </row>
    <row r="1982" spans="1:1" x14ac:dyDescent="0.2">
      <c r="A1982" t="s">
        <v>9169</v>
      </c>
    </row>
    <row r="1983" spans="1:1" x14ac:dyDescent="0.2">
      <c r="A1983" t="s">
        <v>9169</v>
      </c>
    </row>
    <row r="1984" spans="1:1" x14ac:dyDescent="0.2">
      <c r="A1984" t="s">
        <v>9169</v>
      </c>
    </row>
    <row r="1985" spans="1:1" x14ac:dyDescent="0.2">
      <c r="A1985" t="s">
        <v>9169</v>
      </c>
    </row>
    <row r="1986" spans="1:1" x14ac:dyDescent="0.2">
      <c r="A1986" t="s">
        <v>9169</v>
      </c>
    </row>
    <row r="1987" spans="1:1" x14ac:dyDescent="0.2">
      <c r="A1987" t="s">
        <v>9169</v>
      </c>
    </row>
    <row r="1988" spans="1:1" x14ac:dyDescent="0.2">
      <c r="A1988" t="s">
        <v>9169</v>
      </c>
    </row>
    <row r="1989" spans="1:1" x14ac:dyDescent="0.2">
      <c r="A1989" t="s">
        <v>9169</v>
      </c>
    </row>
    <row r="1990" spans="1:1" x14ac:dyDescent="0.2">
      <c r="A1990" t="s">
        <v>9169</v>
      </c>
    </row>
    <row r="1991" spans="1:1" x14ac:dyDescent="0.2">
      <c r="A1991" t="s">
        <v>9169</v>
      </c>
    </row>
    <row r="1992" spans="1:1" x14ac:dyDescent="0.2">
      <c r="A1992" t="s">
        <v>9169</v>
      </c>
    </row>
    <row r="1993" spans="1:1" x14ac:dyDescent="0.2">
      <c r="A1993" t="s">
        <v>9169</v>
      </c>
    </row>
    <row r="1994" spans="1:1" x14ac:dyDescent="0.2">
      <c r="A1994" t="s">
        <v>9169</v>
      </c>
    </row>
    <row r="1995" spans="1:1" x14ac:dyDescent="0.2">
      <c r="A1995" t="s">
        <v>9169</v>
      </c>
    </row>
    <row r="1996" spans="1:1" x14ac:dyDescent="0.2">
      <c r="A1996" t="s">
        <v>9169</v>
      </c>
    </row>
    <row r="1997" spans="1:1" x14ac:dyDescent="0.2">
      <c r="A1997" t="s">
        <v>9169</v>
      </c>
    </row>
    <row r="1998" spans="1:1" x14ac:dyDescent="0.2">
      <c r="A1998" t="s">
        <v>9169</v>
      </c>
    </row>
    <row r="1999" spans="1:1" x14ac:dyDescent="0.2">
      <c r="A1999" t="s">
        <v>9169</v>
      </c>
    </row>
    <row r="2000" spans="1:1" x14ac:dyDescent="0.2">
      <c r="A2000" t="s">
        <v>9169</v>
      </c>
    </row>
    <row r="2001" spans="1:1" x14ac:dyDescent="0.2">
      <c r="A2001" t="s">
        <v>9169</v>
      </c>
    </row>
    <row r="2002" spans="1:1" x14ac:dyDescent="0.2">
      <c r="A2002" t="s">
        <v>9169</v>
      </c>
    </row>
    <row r="2003" spans="1:1" x14ac:dyDescent="0.2">
      <c r="A2003" t="s">
        <v>9169</v>
      </c>
    </row>
    <row r="2004" spans="1:1" x14ac:dyDescent="0.2">
      <c r="A2004" t="s">
        <v>9169</v>
      </c>
    </row>
    <row r="2005" spans="1:1" x14ac:dyDescent="0.2">
      <c r="A2005" t="s">
        <v>9169</v>
      </c>
    </row>
    <row r="2006" spans="1:1" x14ac:dyDescent="0.2">
      <c r="A2006" t="s">
        <v>9169</v>
      </c>
    </row>
    <row r="2007" spans="1:1" x14ac:dyDescent="0.2">
      <c r="A2007" t="s">
        <v>9169</v>
      </c>
    </row>
    <row r="2008" spans="1:1" x14ac:dyDescent="0.2">
      <c r="A2008" t="s">
        <v>9169</v>
      </c>
    </row>
    <row r="2009" spans="1:1" x14ac:dyDescent="0.2">
      <c r="A2009" t="s">
        <v>9169</v>
      </c>
    </row>
    <row r="2010" spans="1:1" x14ac:dyDescent="0.2">
      <c r="A2010" t="s">
        <v>9169</v>
      </c>
    </row>
    <row r="2011" spans="1:1" x14ac:dyDescent="0.2">
      <c r="A2011" t="s">
        <v>9169</v>
      </c>
    </row>
    <row r="2012" spans="1:1" x14ac:dyDescent="0.2">
      <c r="A2012" t="s">
        <v>9169</v>
      </c>
    </row>
    <row r="2013" spans="1:1" x14ac:dyDescent="0.2">
      <c r="A2013" t="s">
        <v>9169</v>
      </c>
    </row>
    <row r="2014" spans="1:1" x14ac:dyDescent="0.2">
      <c r="A2014" t="s">
        <v>9169</v>
      </c>
    </row>
    <row r="2015" spans="1:1" x14ac:dyDescent="0.2">
      <c r="A2015" t="s">
        <v>9169</v>
      </c>
    </row>
    <row r="2016" spans="1:1" x14ac:dyDescent="0.2">
      <c r="A2016" t="s">
        <v>9169</v>
      </c>
    </row>
    <row r="2017" spans="1:1" x14ac:dyDescent="0.2">
      <c r="A2017" t="s">
        <v>9169</v>
      </c>
    </row>
    <row r="2018" spans="1:1" x14ac:dyDescent="0.2">
      <c r="A2018" t="s">
        <v>9169</v>
      </c>
    </row>
    <row r="2019" spans="1:1" x14ac:dyDescent="0.2">
      <c r="A2019" t="s">
        <v>9169</v>
      </c>
    </row>
    <row r="2020" spans="1:1" x14ac:dyDescent="0.2">
      <c r="A2020" t="s">
        <v>9169</v>
      </c>
    </row>
    <row r="2021" spans="1:1" x14ac:dyDescent="0.2">
      <c r="A2021" t="s">
        <v>9169</v>
      </c>
    </row>
    <row r="2022" spans="1:1" x14ac:dyDescent="0.2">
      <c r="A2022" t="s">
        <v>9169</v>
      </c>
    </row>
    <row r="2023" spans="1:1" x14ac:dyDescent="0.2">
      <c r="A2023" t="s">
        <v>9169</v>
      </c>
    </row>
    <row r="2024" spans="1:1" x14ac:dyDescent="0.2">
      <c r="A2024" t="s">
        <v>9169</v>
      </c>
    </row>
    <row r="2025" spans="1:1" x14ac:dyDescent="0.2">
      <c r="A2025" t="s">
        <v>9169</v>
      </c>
    </row>
    <row r="2026" spans="1:1" x14ac:dyDescent="0.2">
      <c r="A2026" t="s">
        <v>9169</v>
      </c>
    </row>
    <row r="2027" spans="1:1" x14ac:dyDescent="0.2">
      <c r="A2027" t="s">
        <v>9169</v>
      </c>
    </row>
    <row r="2028" spans="1:1" x14ac:dyDescent="0.2">
      <c r="A2028" t="s">
        <v>9169</v>
      </c>
    </row>
    <row r="2029" spans="1:1" x14ac:dyDescent="0.2">
      <c r="A2029" t="s">
        <v>9169</v>
      </c>
    </row>
    <row r="2030" spans="1:1" x14ac:dyDescent="0.2">
      <c r="A2030" t="s">
        <v>9169</v>
      </c>
    </row>
    <row r="2031" spans="1:1" x14ac:dyDescent="0.2">
      <c r="A2031" t="s">
        <v>9169</v>
      </c>
    </row>
    <row r="2032" spans="1:1" x14ac:dyDescent="0.2">
      <c r="A2032" t="s">
        <v>9169</v>
      </c>
    </row>
    <row r="2033" spans="1:1" x14ac:dyDescent="0.2">
      <c r="A2033" t="s">
        <v>9169</v>
      </c>
    </row>
    <row r="2034" spans="1:1" x14ac:dyDescent="0.2">
      <c r="A2034" t="s">
        <v>9169</v>
      </c>
    </row>
    <row r="2035" spans="1:1" x14ac:dyDescent="0.2">
      <c r="A2035" t="s">
        <v>9169</v>
      </c>
    </row>
    <row r="2036" spans="1:1" x14ac:dyDescent="0.2">
      <c r="A2036" t="s">
        <v>9169</v>
      </c>
    </row>
    <row r="2037" spans="1:1" x14ac:dyDescent="0.2">
      <c r="A2037" t="s">
        <v>9169</v>
      </c>
    </row>
    <row r="2038" spans="1:1" x14ac:dyDescent="0.2">
      <c r="A2038" t="s">
        <v>9169</v>
      </c>
    </row>
    <row r="2039" spans="1:1" x14ac:dyDescent="0.2">
      <c r="A2039" t="s">
        <v>9169</v>
      </c>
    </row>
    <row r="2040" spans="1:1" x14ac:dyDescent="0.2">
      <c r="A2040" t="s">
        <v>9169</v>
      </c>
    </row>
    <row r="2041" spans="1:1" x14ac:dyDescent="0.2">
      <c r="A2041" t="s">
        <v>9169</v>
      </c>
    </row>
    <row r="2042" spans="1:1" x14ac:dyDescent="0.2">
      <c r="A2042" t="s">
        <v>9169</v>
      </c>
    </row>
    <row r="2043" spans="1:1" x14ac:dyDescent="0.2">
      <c r="A2043" t="s">
        <v>9169</v>
      </c>
    </row>
    <row r="2044" spans="1:1" x14ac:dyDescent="0.2">
      <c r="A2044" t="s">
        <v>9169</v>
      </c>
    </row>
    <row r="2045" spans="1:1" x14ac:dyDescent="0.2">
      <c r="A2045" t="s">
        <v>9169</v>
      </c>
    </row>
    <row r="2046" spans="1:1" x14ac:dyDescent="0.2">
      <c r="A2046" t="s">
        <v>9169</v>
      </c>
    </row>
    <row r="2047" spans="1:1" x14ac:dyDescent="0.2">
      <c r="A2047" t="s">
        <v>9169</v>
      </c>
    </row>
    <row r="2048" spans="1:1" x14ac:dyDescent="0.2">
      <c r="A2048" t="s">
        <v>9169</v>
      </c>
    </row>
    <row r="2049" spans="1:1" x14ac:dyDescent="0.2">
      <c r="A2049" t="s">
        <v>9169</v>
      </c>
    </row>
    <row r="2050" spans="1:1" x14ac:dyDescent="0.2">
      <c r="A2050" t="s">
        <v>9169</v>
      </c>
    </row>
    <row r="2051" spans="1:1" x14ac:dyDescent="0.2">
      <c r="A2051" t="s">
        <v>9169</v>
      </c>
    </row>
    <row r="2052" spans="1:1" x14ac:dyDescent="0.2">
      <c r="A2052" t="s">
        <v>9169</v>
      </c>
    </row>
    <row r="2053" spans="1:1" x14ac:dyDescent="0.2">
      <c r="A2053" t="s">
        <v>9169</v>
      </c>
    </row>
    <row r="2054" spans="1:1" x14ac:dyDescent="0.2">
      <c r="A2054" t="s">
        <v>9169</v>
      </c>
    </row>
    <row r="2055" spans="1:1" x14ac:dyDescent="0.2">
      <c r="A2055" t="s">
        <v>9169</v>
      </c>
    </row>
    <row r="2056" spans="1:1" x14ac:dyDescent="0.2">
      <c r="A2056" t="s">
        <v>9169</v>
      </c>
    </row>
    <row r="2057" spans="1:1" x14ac:dyDescent="0.2">
      <c r="A2057" t="s">
        <v>9169</v>
      </c>
    </row>
    <row r="2058" spans="1:1" x14ac:dyDescent="0.2">
      <c r="A2058" t="s">
        <v>9169</v>
      </c>
    </row>
    <row r="2059" spans="1:1" x14ac:dyDescent="0.2">
      <c r="A2059" t="s">
        <v>9169</v>
      </c>
    </row>
    <row r="2060" spans="1:1" x14ac:dyDescent="0.2">
      <c r="A2060" t="s">
        <v>9169</v>
      </c>
    </row>
    <row r="2061" spans="1:1" x14ac:dyDescent="0.2">
      <c r="A2061" t="s">
        <v>9169</v>
      </c>
    </row>
    <row r="2062" spans="1:1" x14ac:dyDescent="0.2">
      <c r="A2062" t="s">
        <v>9169</v>
      </c>
    </row>
    <row r="2063" spans="1:1" x14ac:dyDescent="0.2">
      <c r="A2063" t="s">
        <v>9169</v>
      </c>
    </row>
    <row r="2064" spans="1:1" x14ac:dyDescent="0.2">
      <c r="A2064" t="s">
        <v>9169</v>
      </c>
    </row>
    <row r="2065" spans="1:1" x14ac:dyDescent="0.2">
      <c r="A2065" t="s">
        <v>9169</v>
      </c>
    </row>
    <row r="2066" spans="1:1" x14ac:dyDescent="0.2">
      <c r="A2066" t="s">
        <v>9169</v>
      </c>
    </row>
    <row r="2067" spans="1:1" x14ac:dyDescent="0.2">
      <c r="A2067" t="s">
        <v>9169</v>
      </c>
    </row>
    <row r="2068" spans="1:1" x14ac:dyDescent="0.2">
      <c r="A2068" t="s">
        <v>9169</v>
      </c>
    </row>
    <row r="2069" spans="1:1" x14ac:dyDescent="0.2">
      <c r="A2069" t="s">
        <v>9169</v>
      </c>
    </row>
    <row r="2070" spans="1:1" x14ac:dyDescent="0.2">
      <c r="A2070" t="s">
        <v>9169</v>
      </c>
    </row>
    <row r="2071" spans="1:1" x14ac:dyDescent="0.2">
      <c r="A2071" t="s">
        <v>9169</v>
      </c>
    </row>
    <row r="2072" spans="1:1" x14ac:dyDescent="0.2">
      <c r="A2072" t="s">
        <v>9169</v>
      </c>
    </row>
    <row r="2073" spans="1:1" x14ac:dyDescent="0.2">
      <c r="A2073" t="s">
        <v>9169</v>
      </c>
    </row>
    <row r="2074" spans="1:1" x14ac:dyDescent="0.2">
      <c r="A2074" t="s">
        <v>9169</v>
      </c>
    </row>
    <row r="2075" spans="1:1" x14ac:dyDescent="0.2">
      <c r="A2075" t="s">
        <v>9169</v>
      </c>
    </row>
    <row r="2076" spans="1:1" x14ac:dyDescent="0.2">
      <c r="A2076" t="s">
        <v>9169</v>
      </c>
    </row>
    <row r="2077" spans="1:1" x14ac:dyDescent="0.2">
      <c r="A2077" t="s">
        <v>9169</v>
      </c>
    </row>
    <row r="2078" spans="1:1" x14ac:dyDescent="0.2">
      <c r="A2078" t="s">
        <v>9169</v>
      </c>
    </row>
    <row r="2079" spans="1:1" x14ac:dyDescent="0.2">
      <c r="A2079" t="s">
        <v>9169</v>
      </c>
    </row>
    <row r="2080" spans="1:1" x14ac:dyDescent="0.2">
      <c r="A2080" t="s">
        <v>9169</v>
      </c>
    </row>
    <row r="2081" spans="1:1" x14ac:dyDescent="0.2">
      <c r="A2081" t="s">
        <v>9169</v>
      </c>
    </row>
    <row r="2082" spans="1:1" x14ac:dyDescent="0.2">
      <c r="A2082" t="s">
        <v>9169</v>
      </c>
    </row>
    <row r="2083" spans="1:1" x14ac:dyDescent="0.2">
      <c r="A2083" t="s">
        <v>9169</v>
      </c>
    </row>
    <row r="2084" spans="1:1" x14ac:dyDescent="0.2">
      <c r="A2084" t="s">
        <v>9169</v>
      </c>
    </row>
    <row r="2085" spans="1:1" x14ac:dyDescent="0.2">
      <c r="A2085" t="s">
        <v>9169</v>
      </c>
    </row>
    <row r="2086" spans="1:1" x14ac:dyDescent="0.2">
      <c r="A2086" t="s">
        <v>9169</v>
      </c>
    </row>
    <row r="2087" spans="1:1" x14ac:dyDescent="0.2">
      <c r="A2087" t="s">
        <v>9169</v>
      </c>
    </row>
    <row r="2088" spans="1:1" x14ac:dyDescent="0.2">
      <c r="A2088" t="s">
        <v>9169</v>
      </c>
    </row>
    <row r="2089" spans="1:1" x14ac:dyDescent="0.2">
      <c r="A2089" t="s">
        <v>9169</v>
      </c>
    </row>
    <row r="2090" spans="1:1" x14ac:dyDescent="0.2">
      <c r="A2090" t="s">
        <v>9169</v>
      </c>
    </row>
    <row r="2091" spans="1:1" x14ac:dyDescent="0.2">
      <c r="A2091" t="s">
        <v>9169</v>
      </c>
    </row>
    <row r="2092" spans="1:1" x14ac:dyDescent="0.2">
      <c r="A2092" t="s">
        <v>9169</v>
      </c>
    </row>
    <row r="2093" spans="1:1" x14ac:dyDescent="0.2">
      <c r="A2093" t="s">
        <v>9169</v>
      </c>
    </row>
    <row r="2094" spans="1:1" x14ac:dyDescent="0.2">
      <c r="A2094" t="s">
        <v>9169</v>
      </c>
    </row>
    <row r="2095" spans="1:1" x14ac:dyDescent="0.2">
      <c r="A2095" t="s">
        <v>9169</v>
      </c>
    </row>
    <row r="2096" spans="1:1" x14ac:dyDescent="0.2">
      <c r="A2096" t="s">
        <v>9169</v>
      </c>
    </row>
    <row r="2097" spans="1:1" x14ac:dyDescent="0.2">
      <c r="A2097" t="s">
        <v>9169</v>
      </c>
    </row>
    <row r="2098" spans="1:1" x14ac:dyDescent="0.2">
      <c r="A2098" t="s">
        <v>9169</v>
      </c>
    </row>
    <row r="2099" spans="1:1" x14ac:dyDescent="0.2">
      <c r="A2099" t="s">
        <v>9169</v>
      </c>
    </row>
    <row r="2100" spans="1:1" x14ac:dyDescent="0.2">
      <c r="A2100" t="s">
        <v>9169</v>
      </c>
    </row>
    <row r="2101" spans="1:1" x14ac:dyDescent="0.2">
      <c r="A2101" t="s">
        <v>9169</v>
      </c>
    </row>
    <row r="2102" spans="1:1" x14ac:dyDescent="0.2">
      <c r="A2102" t="s">
        <v>9169</v>
      </c>
    </row>
    <row r="2103" spans="1:1" x14ac:dyDescent="0.2">
      <c r="A2103" t="s">
        <v>9169</v>
      </c>
    </row>
    <row r="2104" spans="1:1" x14ac:dyDescent="0.2">
      <c r="A2104" t="s">
        <v>9169</v>
      </c>
    </row>
    <row r="2105" spans="1:1" x14ac:dyDescent="0.2">
      <c r="A2105" t="s">
        <v>9169</v>
      </c>
    </row>
    <row r="2106" spans="1:1" x14ac:dyDescent="0.2">
      <c r="A2106" t="s">
        <v>9169</v>
      </c>
    </row>
    <row r="2107" spans="1:1" x14ac:dyDescent="0.2">
      <c r="A2107" t="s">
        <v>9169</v>
      </c>
    </row>
    <row r="2108" spans="1:1" x14ac:dyDescent="0.2">
      <c r="A2108" t="s">
        <v>9169</v>
      </c>
    </row>
    <row r="2109" spans="1:1" x14ac:dyDescent="0.2">
      <c r="A2109" t="s">
        <v>9169</v>
      </c>
    </row>
    <row r="2110" spans="1:1" x14ac:dyDescent="0.2">
      <c r="A2110" t="s">
        <v>9169</v>
      </c>
    </row>
    <row r="2111" spans="1:1" x14ac:dyDescent="0.2">
      <c r="A2111" t="s">
        <v>9169</v>
      </c>
    </row>
    <row r="2112" spans="1:1" x14ac:dyDescent="0.2">
      <c r="A2112" t="s">
        <v>9169</v>
      </c>
    </row>
    <row r="2113" spans="1:1" x14ac:dyDescent="0.2">
      <c r="A2113" t="s">
        <v>9169</v>
      </c>
    </row>
    <row r="2114" spans="1:1" x14ac:dyDescent="0.2">
      <c r="A2114" t="s">
        <v>9169</v>
      </c>
    </row>
    <row r="2115" spans="1:1" x14ac:dyDescent="0.2">
      <c r="A2115" t="s">
        <v>9169</v>
      </c>
    </row>
    <row r="2116" spans="1:1" x14ac:dyDescent="0.2">
      <c r="A2116" t="s">
        <v>9169</v>
      </c>
    </row>
    <row r="2117" spans="1:1" x14ac:dyDescent="0.2">
      <c r="A2117" t="s">
        <v>9169</v>
      </c>
    </row>
    <row r="2118" spans="1:1" x14ac:dyDescent="0.2">
      <c r="A2118" t="s">
        <v>9169</v>
      </c>
    </row>
    <row r="2119" spans="1:1" x14ac:dyDescent="0.2">
      <c r="A2119" t="s">
        <v>9169</v>
      </c>
    </row>
    <row r="2120" spans="1:1" x14ac:dyDescent="0.2">
      <c r="A2120" t="s">
        <v>9169</v>
      </c>
    </row>
    <row r="2121" spans="1:1" x14ac:dyDescent="0.2">
      <c r="A2121" t="s">
        <v>9169</v>
      </c>
    </row>
    <row r="2122" spans="1:1" x14ac:dyDescent="0.2">
      <c r="A2122" t="s">
        <v>9169</v>
      </c>
    </row>
    <row r="2123" spans="1:1" x14ac:dyDescent="0.2">
      <c r="A2123" t="s">
        <v>9169</v>
      </c>
    </row>
    <row r="2124" spans="1:1" x14ac:dyDescent="0.2">
      <c r="A2124" t="s">
        <v>9169</v>
      </c>
    </row>
    <row r="2125" spans="1:1" x14ac:dyDescent="0.2">
      <c r="A2125" t="s">
        <v>9169</v>
      </c>
    </row>
    <row r="2126" spans="1:1" x14ac:dyDescent="0.2">
      <c r="A2126" t="s">
        <v>9169</v>
      </c>
    </row>
    <row r="2127" spans="1:1" x14ac:dyDescent="0.2">
      <c r="A2127" t="s">
        <v>9169</v>
      </c>
    </row>
    <row r="2128" spans="1:1" x14ac:dyDescent="0.2">
      <c r="A2128" t="s">
        <v>9169</v>
      </c>
    </row>
    <row r="2129" spans="1:1" x14ac:dyDescent="0.2">
      <c r="A2129" t="s">
        <v>9169</v>
      </c>
    </row>
    <row r="2130" spans="1:1" x14ac:dyDescent="0.2">
      <c r="A2130" t="s">
        <v>9169</v>
      </c>
    </row>
    <row r="2131" spans="1:1" x14ac:dyDescent="0.2">
      <c r="A2131" t="s">
        <v>9169</v>
      </c>
    </row>
    <row r="2132" spans="1:1" x14ac:dyDescent="0.2">
      <c r="A2132" t="s">
        <v>9169</v>
      </c>
    </row>
    <row r="2133" spans="1:1" x14ac:dyDescent="0.2">
      <c r="A2133" t="s">
        <v>9169</v>
      </c>
    </row>
    <row r="2134" spans="1:1" x14ac:dyDescent="0.2">
      <c r="A2134" t="s">
        <v>9169</v>
      </c>
    </row>
    <row r="2135" spans="1:1" x14ac:dyDescent="0.2">
      <c r="A2135" t="s">
        <v>9169</v>
      </c>
    </row>
    <row r="2136" spans="1:1" x14ac:dyDescent="0.2">
      <c r="A2136" t="s">
        <v>9169</v>
      </c>
    </row>
    <row r="2137" spans="1:1" x14ac:dyDescent="0.2">
      <c r="A2137" t="s">
        <v>9169</v>
      </c>
    </row>
    <row r="2138" spans="1:1" x14ac:dyDescent="0.2">
      <c r="A2138" t="s">
        <v>9169</v>
      </c>
    </row>
    <row r="2139" spans="1:1" x14ac:dyDescent="0.2">
      <c r="A2139" t="s">
        <v>9169</v>
      </c>
    </row>
    <row r="2140" spans="1:1" x14ac:dyDescent="0.2">
      <c r="A2140" t="s">
        <v>9169</v>
      </c>
    </row>
    <row r="2141" spans="1:1" x14ac:dyDescent="0.2">
      <c r="A2141" t="s">
        <v>9169</v>
      </c>
    </row>
    <row r="2142" spans="1:1" x14ac:dyDescent="0.2">
      <c r="A2142" t="s">
        <v>9169</v>
      </c>
    </row>
    <row r="2143" spans="1:1" x14ac:dyDescent="0.2">
      <c r="A2143" t="s">
        <v>9169</v>
      </c>
    </row>
    <row r="2144" spans="1:1" x14ac:dyDescent="0.2">
      <c r="A2144" t="s">
        <v>9169</v>
      </c>
    </row>
    <row r="2145" spans="1:1" x14ac:dyDescent="0.2">
      <c r="A2145" t="s">
        <v>9169</v>
      </c>
    </row>
    <row r="2146" spans="1:1" x14ac:dyDescent="0.2">
      <c r="A2146" t="s">
        <v>9169</v>
      </c>
    </row>
    <row r="2147" spans="1:1" x14ac:dyDescent="0.2">
      <c r="A2147" t="s">
        <v>9169</v>
      </c>
    </row>
    <row r="2148" spans="1:1" x14ac:dyDescent="0.2">
      <c r="A2148" t="s">
        <v>9169</v>
      </c>
    </row>
    <row r="2149" spans="1:1" x14ac:dyDescent="0.2">
      <c r="A2149" t="s">
        <v>9169</v>
      </c>
    </row>
    <row r="2150" spans="1:1" x14ac:dyDescent="0.2">
      <c r="A2150" t="s">
        <v>9169</v>
      </c>
    </row>
    <row r="2151" spans="1:1" x14ac:dyDescent="0.2">
      <c r="A2151" t="s">
        <v>9169</v>
      </c>
    </row>
    <row r="2152" spans="1:1" x14ac:dyDescent="0.2">
      <c r="A2152" t="s">
        <v>9169</v>
      </c>
    </row>
    <row r="2153" spans="1:1" x14ac:dyDescent="0.2">
      <c r="A2153" t="s">
        <v>9169</v>
      </c>
    </row>
    <row r="2154" spans="1:1" x14ac:dyDescent="0.2">
      <c r="A2154" t="s">
        <v>9169</v>
      </c>
    </row>
    <row r="2155" spans="1:1" x14ac:dyDescent="0.2">
      <c r="A2155" t="s">
        <v>9169</v>
      </c>
    </row>
    <row r="2156" spans="1:1" x14ac:dyDescent="0.2">
      <c r="A2156" t="s">
        <v>9169</v>
      </c>
    </row>
    <row r="2157" spans="1:1" x14ac:dyDescent="0.2">
      <c r="A2157" t="s">
        <v>9169</v>
      </c>
    </row>
    <row r="2158" spans="1:1" x14ac:dyDescent="0.2">
      <c r="A2158" t="s">
        <v>9169</v>
      </c>
    </row>
    <row r="2159" spans="1:1" x14ac:dyDescent="0.2">
      <c r="A2159" t="s">
        <v>9169</v>
      </c>
    </row>
    <row r="2160" spans="1:1" x14ac:dyDescent="0.2">
      <c r="A2160" t="s">
        <v>9169</v>
      </c>
    </row>
    <row r="2161" spans="1:1" x14ac:dyDescent="0.2">
      <c r="A2161" t="s">
        <v>9169</v>
      </c>
    </row>
    <row r="2162" spans="1:1" x14ac:dyDescent="0.2">
      <c r="A2162" t="s">
        <v>9169</v>
      </c>
    </row>
    <row r="2163" spans="1:1" x14ac:dyDescent="0.2">
      <c r="A2163" t="s">
        <v>9169</v>
      </c>
    </row>
    <row r="2164" spans="1:1" x14ac:dyDescent="0.2">
      <c r="A2164" t="s">
        <v>9169</v>
      </c>
    </row>
    <row r="2165" spans="1:1" x14ac:dyDescent="0.2">
      <c r="A2165" t="s">
        <v>9169</v>
      </c>
    </row>
    <row r="2166" spans="1:1" x14ac:dyDescent="0.2">
      <c r="A2166" t="s">
        <v>9169</v>
      </c>
    </row>
    <row r="2167" spans="1:1" x14ac:dyDescent="0.2">
      <c r="A2167" t="s">
        <v>9169</v>
      </c>
    </row>
    <row r="2168" spans="1:1" x14ac:dyDescent="0.2">
      <c r="A2168" t="s">
        <v>9169</v>
      </c>
    </row>
    <row r="2169" spans="1:1" x14ac:dyDescent="0.2">
      <c r="A2169" t="s">
        <v>9169</v>
      </c>
    </row>
    <row r="2170" spans="1:1" x14ac:dyDescent="0.2">
      <c r="A2170" t="s">
        <v>9169</v>
      </c>
    </row>
    <row r="2171" spans="1:1" x14ac:dyDescent="0.2">
      <c r="A2171" t="s">
        <v>9169</v>
      </c>
    </row>
    <row r="2172" spans="1:1" x14ac:dyDescent="0.2">
      <c r="A2172" t="s">
        <v>9169</v>
      </c>
    </row>
    <row r="2173" spans="1:1" x14ac:dyDescent="0.2">
      <c r="A2173" t="s">
        <v>9169</v>
      </c>
    </row>
    <row r="2174" spans="1:1" x14ac:dyDescent="0.2">
      <c r="A2174" t="s">
        <v>9169</v>
      </c>
    </row>
    <row r="2175" spans="1:1" x14ac:dyDescent="0.2">
      <c r="A2175" t="s">
        <v>9169</v>
      </c>
    </row>
    <row r="2176" spans="1:1" x14ac:dyDescent="0.2">
      <c r="A2176" t="s">
        <v>9169</v>
      </c>
    </row>
    <row r="2177" spans="1:1" x14ac:dyDescent="0.2">
      <c r="A2177" t="s">
        <v>9169</v>
      </c>
    </row>
    <row r="2178" spans="1:1" x14ac:dyDescent="0.2">
      <c r="A2178" t="s">
        <v>9169</v>
      </c>
    </row>
    <row r="2179" spans="1:1" x14ac:dyDescent="0.2">
      <c r="A2179" t="s">
        <v>9169</v>
      </c>
    </row>
    <row r="2180" spans="1:1" x14ac:dyDescent="0.2">
      <c r="A2180" t="s">
        <v>9169</v>
      </c>
    </row>
    <row r="2181" spans="1:1" x14ac:dyDescent="0.2">
      <c r="A2181" t="s">
        <v>9169</v>
      </c>
    </row>
    <row r="2182" spans="1:1" x14ac:dyDescent="0.2">
      <c r="A2182" t="s">
        <v>9169</v>
      </c>
    </row>
    <row r="2183" spans="1:1" x14ac:dyDescent="0.2">
      <c r="A2183" t="s">
        <v>9169</v>
      </c>
    </row>
    <row r="2184" spans="1:1" x14ac:dyDescent="0.2">
      <c r="A2184" t="s">
        <v>9169</v>
      </c>
    </row>
    <row r="2185" spans="1:1" x14ac:dyDescent="0.2">
      <c r="A2185" t="s">
        <v>9169</v>
      </c>
    </row>
    <row r="2186" spans="1:1" x14ac:dyDescent="0.2">
      <c r="A2186" t="s">
        <v>9169</v>
      </c>
    </row>
    <row r="2187" spans="1:1" x14ac:dyDescent="0.2">
      <c r="A2187" t="s">
        <v>9169</v>
      </c>
    </row>
    <row r="2188" spans="1:1" x14ac:dyDescent="0.2">
      <c r="A2188" t="s">
        <v>9169</v>
      </c>
    </row>
    <row r="2189" spans="1:1" x14ac:dyDescent="0.2">
      <c r="A2189" t="s">
        <v>9169</v>
      </c>
    </row>
    <row r="2190" spans="1:1" x14ac:dyDescent="0.2">
      <c r="A2190" t="s">
        <v>9169</v>
      </c>
    </row>
    <row r="2191" spans="1:1" x14ac:dyDescent="0.2">
      <c r="A2191" t="s">
        <v>9169</v>
      </c>
    </row>
    <row r="2192" spans="1:1" x14ac:dyDescent="0.2">
      <c r="A2192" t="s">
        <v>9169</v>
      </c>
    </row>
    <row r="2193" spans="1:1" x14ac:dyDescent="0.2">
      <c r="A2193" t="s">
        <v>9169</v>
      </c>
    </row>
    <row r="2194" spans="1:1" x14ac:dyDescent="0.2">
      <c r="A2194" t="s">
        <v>9169</v>
      </c>
    </row>
    <row r="2195" spans="1:1" x14ac:dyDescent="0.2">
      <c r="A2195" t="s">
        <v>9169</v>
      </c>
    </row>
    <row r="2196" spans="1:1" x14ac:dyDescent="0.2">
      <c r="A2196" t="s">
        <v>9169</v>
      </c>
    </row>
    <row r="2197" spans="1:1" x14ac:dyDescent="0.2">
      <c r="A2197" t="s">
        <v>9169</v>
      </c>
    </row>
    <row r="2198" spans="1:1" x14ac:dyDescent="0.2">
      <c r="A2198" t="s">
        <v>9169</v>
      </c>
    </row>
    <row r="2199" spans="1:1" x14ac:dyDescent="0.2">
      <c r="A2199" t="s">
        <v>9169</v>
      </c>
    </row>
    <row r="2200" spans="1:1" x14ac:dyDescent="0.2">
      <c r="A2200" t="s">
        <v>9169</v>
      </c>
    </row>
    <row r="2201" spans="1:1" x14ac:dyDescent="0.2">
      <c r="A2201" t="s">
        <v>9169</v>
      </c>
    </row>
    <row r="2202" spans="1:1" x14ac:dyDescent="0.2">
      <c r="A2202" t="s">
        <v>9169</v>
      </c>
    </row>
    <row r="2203" spans="1:1" x14ac:dyDescent="0.2">
      <c r="A2203" t="s">
        <v>9169</v>
      </c>
    </row>
    <row r="2204" spans="1:1" x14ac:dyDescent="0.2">
      <c r="A2204" t="s">
        <v>9169</v>
      </c>
    </row>
    <row r="2205" spans="1:1" x14ac:dyDescent="0.2">
      <c r="A2205" t="s">
        <v>9169</v>
      </c>
    </row>
    <row r="2206" spans="1:1" x14ac:dyDescent="0.2">
      <c r="A2206" t="s">
        <v>9169</v>
      </c>
    </row>
    <row r="2207" spans="1:1" x14ac:dyDescent="0.2">
      <c r="A2207" t="s">
        <v>9169</v>
      </c>
    </row>
    <row r="2208" spans="1:1" x14ac:dyDescent="0.2">
      <c r="A2208" t="s">
        <v>9169</v>
      </c>
    </row>
    <row r="2209" spans="1:1" x14ac:dyDescent="0.2">
      <c r="A2209" t="s">
        <v>9169</v>
      </c>
    </row>
    <row r="2210" spans="1:1" x14ac:dyDescent="0.2">
      <c r="A2210" t="s">
        <v>9169</v>
      </c>
    </row>
    <row r="2211" spans="1:1" x14ac:dyDescent="0.2">
      <c r="A2211" t="s">
        <v>9169</v>
      </c>
    </row>
    <row r="2212" spans="1:1" x14ac:dyDescent="0.2">
      <c r="A2212" t="s">
        <v>9169</v>
      </c>
    </row>
    <row r="2213" spans="1:1" x14ac:dyDescent="0.2">
      <c r="A2213" t="s">
        <v>9169</v>
      </c>
    </row>
    <row r="2214" spans="1:1" x14ac:dyDescent="0.2">
      <c r="A2214" t="s">
        <v>9169</v>
      </c>
    </row>
    <row r="2215" spans="1:1" x14ac:dyDescent="0.2">
      <c r="A2215" t="s">
        <v>9169</v>
      </c>
    </row>
    <row r="2216" spans="1:1" x14ac:dyDescent="0.2">
      <c r="A2216" t="s">
        <v>9169</v>
      </c>
    </row>
    <row r="2217" spans="1:1" x14ac:dyDescent="0.2">
      <c r="A2217" t="s">
        <v>9169</v>
      </c>
    </row>
    <row r="2218" spans="1:1" x14ac:dyDescent="0.2">
      <c r="A2218" t="s">
        <v>9169</v>
      </c>
    </row>
    <row r="2219" spans="1:1" x14ac:dyDescent="0.2">
      <c r="A2219" t="s">
        <v>9169</v>
      </c>
    </row>
    <row r="2220" spans="1:1" x14ac:dyDescent="0.2">
      <c r="A2220" t="s">
        <v>9169</v>
      </c>
    </row>
    <row r="2221" spans="1:1" x14ac:dyDescent="0.2">
      <c r="A2221" t="s">
        <v>9169</v>
      </c>
    </row>
    <row r="2222" spans="1:1" x14ac:dyDescent="0.2">
      <c r="A2222" t="s">
        <v>9169</v>
      </c>
    </row>
    <row r="2223" spans="1:1" x14ac:dyDescent="0.2">
      <c r="A2223" t="s">
        <v>9169</v>
      </c>
    </row>
    <row r="2224" spans="1:1" x14ac:dyDescent="0.2">
      <c r="A2224" t="s">
        <v>9169</v>
      </c>
    </row>
    <row r="2225" spans="1:1" x14ac:dyDescent="0.2">
      <c r="A2225" t="s">
        <v>9169</v>
      </c>
    </row>
    <row r="2226" spans="1:1" x14ac:dyDescent="0.2">
      <c r="A2226" t="s">
        <v>9169</v>
      </c>
    </row>
    <row r="2227" spans="1:1" x14ac:dyDescent="0.2">
      <c r="A2227" t="s">
        <v>9169</v>
      </c>
    </row>
    <row r="2228" spans="1:1" x14ac:dyDescent="0.2">
      <c r="A2228" t="s">
        <v>9169</v>
      </c>
    </row>
    <row r="2229" spans="1:1" x14ac:dyDescent="0.2">
      <c r="A2229" t="s">
        <v>9169</v>
      </c>
    </row>
    <row r="2230" spans="1:1" x14ac:dyDescent="0.2">
      <c r="A2230" t="s">
        <v>9169</v>
      </c>
    </row>
    <row r="2231" spans="1:1" x14ac:dyDescent="0.2">
      <c r="A2231" t="s">
        <v>9169</v>
      </c>
    </row>
    <row r="2232" spans="1:1" x14ac:dyDescent="0.2">
      <c r="A2232" t="s">
        <v>9169</v>
      </c>
    </row>
    <row r="2233" spans="1:1" x14ac:dyDescent="0.2">
      <c r="A2233" t="s">
        <v>9169</v>
      </c>
    </row>
    <row r="2234" spans="1:1" x14ac:dyDescent="0.2">
      <c r="A2234" t="s">
        <v>9169</v>
      </c>
    </row>
    <row r="2235" spans="1:1" x14ac:dyDescent="0.2">
      <c r="A2235" t="s">
        <v>9169</v>
      </c>
    </row>
    <row r="2236" spans="1:1" x14ac:dyDescent="0.2">
      <c r="A2236" t="s">
        <v>9169</v>
      </c>
    </row>
    <row r="2237" spans="1:1" x14ac:dyDescent="0.2">
      <c r="A2237" t="s">
        <v>9169</v>
      </c>
    </row>
    <row r="2238" spans="1:1" x14ac:dyDescent="0.2">
      <c r="A2238" t="s">
        <v>9169</v>
      </c>
    </row>
    <row r="2239" spans="1:1" x14ac:dyDescent="0.2">
      <c r="A2239" t="s">
        <v>9169</v>
      </c>
    </row>
    <row r="2240" spans="1:1" x14ac:dyDescent="0.2">
      <c r="A2240" t="s">
        <v>9169</v>
      </c>
    </row>
    <row r="2241" spans="1:1" x14ac:dyDescent="0.2">
      <c r="A2241" t="s">
        <v>9169</v>
      </c>
    </row>
    <row r="2242" spans="1:1" x14ac:dyDescent="0.2">
      <c r="A2242" t="s">
        <v>9169</v>
      </c>
    </row>
    <row r="2243" spans="1:1" x14ac:dyDescent="0.2">
      <c r="A2243" t="s">
        <v>9169</v>
      </c>
    </row>
    <row r="2244" spans="1:1" x14ac:dyDescent="0.2">
      <c r="A2244" t="s">
        <v>9169</v>
      </c>
    </row>
    <row r="2245" spans="1:1" x14ac:dyDescent="0.2">
      <c r="A2245" t="s">
        <v>9169</v>
      </c>
    </row>
    <row r="2246" spans="1:1" x14ac:dyDescent="0.2">
      <c r="A2246" t="s">
        <v>9169</v>
      </c>
    </row>
    <row r="2247" spans="1:1" x14ac:dyDescent="0.2">
      <c r="A2247" t="s">
        <v>9169</v>
      </c>
    </row>
    <row r="2248" spans="1:1" x14ac:dyDescent="0.2">
      <c r="A2248" t="s">
        <v>9169</v>
      </c>
    </row>
    <row r="2249" spans="1:1" x14ac:dyDescent="0.2">
      <c r="A2249" t="s">
        <v>9169</v>
      </c>
    </row>
    <row r="2250" spans="1:1" x14ac:dyDescent="0.2">
      <c r="A2250" t="s">
        <v>9169</v>
      </c>
    </row>
    <row r="2251" spans="1:1" x14ac:dyDescent="0.2">
      <c r="A2251" t="s">
        <v>9169</v>
      </c>
    </row>
    <row r="2252" spans="1:1" x14ac:dyDescent="0.2">
      <c r="A2252" t="s">
        <v>9169</v>
      </c>
    </row>
    <row r="2253" spans="1:1" x14ac:dyDescent="0.2">
      <c r="A2253" t="s">
        <v>9169</v>
      </c>
    </row>
    <row r="2254" spans="1:1" x14ac:dyDescent="0.2">
      <c r="A2254" t="s">
        <v>9169</v>
      </c>
    </row>
    <row r="2255" spans="1:1" x14ac:dyDescent="0.2">
      <c r="A2255" t="s">
        <v>9169</v>
      </c>
    </row>
    <row r="2256" spans="1:1" x14ac:dyDescent="0.2">
      <c r="A2256" t="s">
        <v>9169</v>
      </c>
    </row>
    <row r="2257" spans="1:1" x14ac:dyDescent="0.2">
      <c r="A2257" t="s">
        <v>9169</v>
      </c>
    </row>
    <row r="2258" spans="1:1" x14ac:dyDescent="0.2">
      <c r="A2258" t="s">
        <v>9169</v>
      </c>
    </row>
    <row r="2259" spans="1:1" x14ac:dyDescent="0.2">
      <c r="A2259" t="s">
        <v>9169</v>
      </c>
    </row>
    <row r="2260" spans="1:1" x14ac:dyDescent="0.2">
      <c r="A2260" t="s">
        <v>9169</v>
      </c>
    </row>
    <row r="2261" spans="1:1" x14ac:dyDescent="0.2">
      <c r="A2261" t="s">
        <v>9169</v>
      </c>
    </row>
    <row r="2262" spans="1:1" x14ac:dyDescent="0.2">
      <c r="A2262" t="s">
        <v>9169</v>
      </c>
    </row>
    <row r="2263" spans="1:1" x14ac:dyDescent="0.2">
      <c r="A2263" t="s">
        <v>9169</v>
      </c>
    </row>
    <row r="2264" spans="1:1" x14ac:dyDescent="0.2">
      <c r="A2264" t="s">
        <v>9169</v>
      </c>
    </row>
    <row r="2265" spans="1:1" x14ac:dyDescent="0.2">
      <c r="A2265" t="s">
        <v>9169</v>
      </c>
    </row>
    <row r="2266" spans="1:1" x14ac:dyDescent="0.2">
      <c r="A2266" t="s">
        <v>9169</v>
      </c>
    </row>
    <row r="2267" spans="1:1" x14ac:dyDescent="0.2">
      <c r="A2267" t="s">
        <v>9169</v>
      </c>
    </row>
    <row r="2268" spans="1:1" x14ac:dyDescent="0.2">
      <c r="A2268" t="s">
        <v>9169</v>
      </c>
    </row>
    <row r="2269" spans="1:1" x14ac:dyDescent="0.2">
      <c r="A2269" t="s">
        <v>9169</v>
      </c>
    </row>
    <row r="2270" spans="1:1" x14ac:dyDescent="0.2">
      <c r="A2270" t="s">
        <v>9169</v>
      </c>
    </row>
    <row r="2271" spans="1:1" x14ac:dyDescent="0.2">
      <c r="A2271" t="s">
        <v>9169</v>
      </c>
    </row>
    <row r="2272" spans="1:1" x14ac:dyDescent="0.2">
      <c r="A2272" t="s">
        <v>9169</v>
      </c>
    </row>
    <row r="2273" spans="1:1" x14ac:dyDescent="0.2">
      <c r="A2273" t="s">
        <v>9169</v>
      </c>
    </row>
    <row r="2274" spans="1:1" x14ac:dyDescent="0.2">
      <c r="A2274" t="s">
        <v>9169</v>
      </c>
    </row>
    <row r="2275" spans="1:1" x14ac:dyDescent="0.2">
      <c r="A2275" t="s">
        <v>9169</v>
      </c>
    </row>
    <row r="2276" spans="1:1" x14ac:dyDescent="0.2">
      <c r="A2276" t="s">
        <v>9169</v>
      </c>
    </row>
    <row r="2277" spans="1:1" x14ac:dyDescent="0.2">
      <c r="A2277" t="s">
        <v>9169</v>
      </c>
    </row>
    <row r="2278" spans="1:1" x14ac:dyDescent="0.2">
      <c r="A2278" t="s">
        <v>9169</v>
      </c>
    </row>
    <row r="2279" spans="1:1" x14ac:dyDescent="0.2">
      <c r="A2279" t="s">
        <v>9169</v>
      </c>
    </row>
    <row r="2280" spans="1:1" x14ac:dyDescent="0.2">
      <c r="A2280" t="s">
        <v>9169</v>
      </c>
    </row>
    <row r="2281" spans="1:1" x14ac:dyDescent="0.2">
      <c r="A2281" t="s">
        <v>9169</v>
      </c>
    </row>
    <row r="2282" spans="1:1" x14ac:dyDescent="0.2">
      <c r="A2282" t="s">
        <v>9169</v>
      </c>
    </row>
    <row r="2283" spans="1:1" x14ac:dyDescent="0.2">
      <c r="A2283" t="s">
        <v>9169</v>
      </c>
    </row>
    <row r="2284" spans="1:1" x14ac:dyDescent="0.2">
      <c r="A2284" t="s">
        <v>9169</v>
      </c>
    </row>
    <row r="2285" spans="1:1" x14ac:dyDescent="0.2">
      <c r="A2285" t="s">
        <v>9169</v>
      </c>
    </row>
    <row r="2286" spans="1:1" x14ac:dyDescent="0.2">
      <c r="A2286" t="s">
        <v>9169</v>
      </c>
    </row>
    <row r="2287" spans="1:1" x14ac:dyDescent="0.2">
      <c r="A2287" t="s">
        <v>9169</v>
      </c>
    </row>
    <row r="2288" spans="1:1" x14ac:dyDescent="0.2">
      <c r="A2288" t="s">
        <v>9169</v>
      </c>
    </row>
    <row r="2289" spans="1:1" x14ac:dyDescent="0.2">
      <c r="A2289" t="s">
        <v>9169</v>
      </c>
    </row>
    <row r="2290" spans="1:1" x14ac:dyDescent="0.2">
      <c r="A2290" t="s">
        <v>9169</v>
      </c>
    </row>
    <row r="2291" spans="1:1" x14ac:dyDescent="0.2">
      <c r="A2291" t="s">
        <v>9169</v>
      </c>
    </row>
    <row r="2292" spans="1:1" x14ac:dyDescent="0.2">
      <c r="A2292" t="s">
        <v>9169</v>
      </c>
    </row>
    <row r="2293" spans="1:1" x14ac:dyDescent="0.2">
      <c r="A2293" t="s">
        <v>9169</v>
      </c>
    </row>
    <row r="2294" spans="1:1" x14ac:dyDescent="0.2">
      <c r="A2294" t="s">
        <v>9169</v>
      </c>
    </row>
    <row r="2295" spans="1:1" x14ac:dyDescent="0.2">
      <c r="A2295" t="s">
        <v>9169</v>
      </c>
    </row>
    <row r="2296" spans="1:1" x14ac:dyDescent="0.2">
      <c r="A2296" t="s">
        <v>9169</v>
      </c>
    </row>
    <row r="2297" spans="1:1" x14ac:dyDescent="0.2">
      <c r="A2297" t="s">
        <v>9169</v>
      </c>
    </row>
    <row r="2298" spans="1:1" x14ac:dyDescent="0.2">
      <c r="A2298" t="s">
        <v>9169</v>
      </c>
    </row>
    <row r="2299" spans="1:1" x14ac:dyDescent="0.2">
      <c r="A2299" t="s">
        <v>9169</v>
      </c>
    </row>
    <row r="2300" spans="1:1" x14ac:dyDescent="0.2">
      <c r="A2300" t="s">
        <v>9169</v>
      </c>
    </row>
    <row r="2301" spans="1:1" x14ac:dyDescent="0.2">
      <c r="A2301" t="s">
        <v>9169</v>
      </c>
    </row>
    <row r="2302" spans="1:1" x14ac:dyDescent="0.2">
      <c r="A2302" t="s">
        <v>9169</v>
      </c>
    </row>
    <row r="2303" spans="1:1" x14ac:dyDescent="0.2">
      <c r="A2303" t="s">
        <v>9169</v>
      </c>
    </row>
    <row r="2304" spans="1:1" x14ac:dyDescent="0.2">
      <c r="A2304" t="s">
        <v>9169</v>
      </c>
    </row>
    <row r="2305" spans="1:1" x14ac:dyDescent="0.2">
      <c r="A2305" t="s">
        <v>9169</v>
      </c>
    </row>
    <row r="2306" spans="1:1" x14ac:dyDescent="0.2">
      <c r="A2306" t="s">
        <v>9169</v>
      </c>
    </row>
    <row r="2307" spans="1:1" x14ac:dyDescent="0.2">
      <c r="A2307" t="s">
        <v>9169</v>
      </c>
    </row>
    <row r="2308" spans="1:1" x14ac:dyDescent="0.2">
      <c r="A2308" t="s">
        <v>9169</v>
      </c>
    </row>
    <row r="2309" spans="1:1" x14ac:dyDescent="0.2">
      <c r="A2309" t="s">
        <v>9169</v>
      </c>
    </row>
    <row r="2310" spans="1:1" x14ac:dyDescent="0.2">
      <c r="A2310" t="s">
        <v>9169</v>
      </c>
    </row>
    <row r="2311" spans="1:1" x14ac:dyDescent="0.2">
      <c r="A2311" t="s">
        <v>9169</v>
      </c>
    </row>
    <row r="2312" spans="1:1" x14ac:dyDescent="0.2">
      <c r="A2312" t="s">
        <v>9169</v>
      </c>
    </row>
    <row r="2313" spans="1:1" x14ac:dyDescent="0.2">
      <c r="A2313" t="s">
        <v>9169</v>
      </c>
    </row>
    <row r="2314" spans="1:1" x14ac:dyDescent="0.2">
      <c r="A2314" t="s">
        <v>9169</v>
      </c>
    </row>
    <row r="2315" spans="1:1" x14ac:dyDescent="0.2">
      <c r="A2315" t="s">
        <v>9169</v>
      </c>
    </row>
    <row r="2316" spans="1:1" x14ac:dyDescent="0.2">
      <c r="A2316" t="s">
        <v>9169</v>
      </c>
    </row>
    <row r="2317" spans="1:1" x14ac:dyDescent="0.2">
      <c r="A2317" t="s">
        <v>9169</v>
      </c>
    </row>
    <row r="2318" spans="1:1" x14ac:dyDescent="0.2">
      <c r="A2318" t="s">
        <v>9169</v>
      </c>
    </row>
    <row r="2319" spans="1:1" x14ac:dyDescent="0.2">
      <c r="A2319" t="s">
        <v>9169</v>
      </c>
    </row>
    <row r="2320" spans="1:1" x14ac:dyDescent="0.2">
      <c r="A2320" t="s">
        <v>9169</v>
      </c>
    </row>
    <row r="2321" spans="1:1" x14ac:dyDescent="0.2">
      <c r="A2321" t="s">
        <v>9169</v>
      </c>
    </row>
    <row r="2322" spans="1:1" x14ac:dyDescent="0.2">
      <c r="A2322" t="s">
        <v>9169</v>
      </c>
    </row>
    <row r="2323" spans="1:1" x14ac:dyDescent="0.2">
      <c r="A2323" t="s">
        <v>9169</v>
      </c>
    </row>
    <row r="2324" spans="1:1" x14ac:dyDescent="0.2">
      <c r="A2324" t="s">
        <v>9169</v>
      </c>
    </row>
    <row r="2325" spans="1:1" x14ac:dyDescent="0.2">
      <c r="A2325" t="s">
        <v>9169</v>
      </c>
    </row>
    <row r="2326" spans="1:1" x14ac:dyDescent="0.2">
      <c r="A2326" t="s">
        <v>9169</v>
      </c>
    </row>
    <row r="2327" spans="1:1" x14ac:dyDescent="0.2">
      <c r="A2327" t="s">
        <v>9169</v>
      </c>
    </row>
    <row r="2328" spans="1:1" x14ac:dyDescent="0.2">
      <c r="A2328" t="s">
        <v>9169</v>
      </c>
    </row>
    <row r="2329" spans="1:1" x14ac:dyDescent="0.2">
      <c r="A2329" t="s">
        <v>9169</v>
      </c>
    </row>
    <row r="2330" spans="1:1" x14ac:dyDescent="0.2">
      <c r="A2330" t="s">
        <v>9169</v>
      </c>
    </row>
    <row r="2331" spans="1:1" x14ac:dyDescent="0.2">
      <c r="A2331" t="s">
        <v>9169</v>
      </c>
    </row>
    <row r="2332" spans="1:1" x14ac:dyDescent="0.2">
      <c r="A2332" t="s">
        <v>9169</v>
      </c>
    </row>
    <row r="2333" spans="1:1" x14ac:dyDescent="0.2">
      <c r="A2333" t="s">
        <v>9169</v>
      </c>
    </row>
    <row r="2334" spans="1:1" x14ac:dyDescent="0.2">
      <c r="A2334" t="s">
        <v>9169</v>
      </c>
    </row>
    <row r="2335" spans="1:1" x14ac:dyDescent="0.2">
      <c r="A2335" t="s">
        <v>9169</v>
      </c>
    </row>
    <row r="2336" spans="1:1" x14ac:dyDescent="0.2">
      <c r="A2336" t="s">
        <v>9169</v>
      </c>
    </row>
    <row r="2337" spans="1:1" x14ac:dyDescent="0.2">
      <c r="A2337" t="s">
        <v>9169</v>
      </c>
    </row>
    <row r="2338" spans="1:1" x14ac:dyDescent="0.2">
      <c r="A2338" t="s">
        <v>9169</v>
      </c>
    </row>
    <row r="2339" spans="1:1" x14ac:dyDescent="0.2">
      <c r="A2339" t="s">
        <v>9169</v>
      </c>
    </row>
    <row r="2340" spans="1:1" x14ac:dyDescent="0.2">
      <c r="A2340" t="s">
        <v>9169</v>
      </c>
    </row>
    <row r="2341" spans="1:1" x14ac:dyDescent="0.2">
      <c r="A2341" t="s">
        <v>9169</v>
      </c>
    </row>
    <row r="2342" spans="1:1" x14ac:dyDescent="0.2">
      <c r="A2342" t="s">
        <v>9169</v>
      </c>
    </row>
    <row r="2343" spans="1:1" x14ac:dyDescent="0.2">
      <c r="A2343" t="s">
        <v>9169</v>
      </c>
    </row>
    <row r="2344" spans="1:1" x14ac:dyDescent="0.2">
      <c r="A2344" t="s">
        <v>9169</v>
      </c>
    </row>
    <row r="2345" spans="1:1" x14ac:dyDescent="0.2">
      <c r="A2345" t="s">
        <v>9169</v>
      </c>
    </row>
    <row r="2346" spans="1:1" x14ac:dyDescent="0.2">
      <c r="A2346" t="s">
        <v>9169</v>
      </c>
    </row>
    <row r="2347" spans="1:1" x14ac:dyDescent="0.2">
      <c r="A2347" t="s">
        <v>9169</v>
      </c>
    </row>
    <row r="2348" spans="1:1" x14ac:dyDescent="0.2">
      <c r="A2348" t="s">
        <v>9169</v>
      </c>
    </row>
    <row r="2349" spans="1:1" x14ac:dyDescent="0.2">
      <c r="A2349" t="s">
        <v>9169</v>
      </c>
    </row>
    <row r="2350" spans="1:1" x14ac:dyDescent="0.2">
      <c r="A2350" t="s">
        <v>9169</v>
      </c>
    </row>
    <row r="2351" spans="1:1" x14ac:dyDescent="0.2">
      <c r="A2351" t="s">
        <v>9169</v>
      </c>
    </row>
    <row r="2352" spans="1:1" x14ac:dyDescent="0.2">
      <c r="A2352" t="s">
        <v>9169</v>
      </c>
    </row>
    <row r="2353" spans="1:1" x14ac:dyDescent="0.2">
      <c r="A2353" t="s">
        <v>9169</v>
      </c>
    </row>
    <row r="2354" spans="1:1" x14ac:dyDescent="0.2">
      <c r="A2354" t="s">
        <v>9169</v>
      </c>
    </row>
    <row r="2355" spans="1:1" x14ac:dyDescent="0.2">
      <c r="A2355" t="s">
        <v>9169</v>
      </c>
    </row>
    <row r="2356" spans="1:1" x14ac:dyDescent="0.2">
      <c r="A2356" t="s">
        <v>9169</v>
      </c>
    </row>
    <row r="2357" spans="1:1" x14ac:dyDescent="0.2">
      <c r="A2357" t="s">
        <v>9169</v>
      </c>
    </row>
    <row r="2358" spans="1:1" x14ac:dyDescent="0.2">
      <c r="A2358" t="s">
        <v>9169</v>
      </c>
    </row>
    <row r="2359" spans="1:1" x14ac:dyDescent="0.2">
      <c r="A2359" t="s">
        <v>9169</v>
      </c>
    </row>
    <row r="2360" spans="1:1" x14ac:dyDescent="0.2">
      <c r="A2360" t="s">
        <v>9169</v>
      </c>
    </row>
    <row r="2361" spans="1:1" x14ac:dyDescent="0.2">
      <c r="A2361" t="s">
        <v>9169</v>
      </c>
    </row>
    <row r="2362" spans="1:1" x14ac:dyDescent="0.2">
      <c r="A2362" t="s">
        <v>9169</v>
      </c>
    </row>
    <row r="2363" spans="1:1" x14ac:dyDescent="0.2">
      <c r="A2363" t="s">
        <v>9169</v>
      </c>
    </row>
    <row r="2364" spans="1:1" x14ac:dyDescent="0.2">
      <c r="A2364" t="s">
        <v>9169</v>
      </c>
    </row>
    <row r="2365" spans="1:1" x14ac:dyDescent="0.2">
      <c r="A2365" t="s">
        <v>9169</v>
      </c>
    </row>
    <row r="2366" spans="1:1" x14ac:dyDescent="0.2">
      <c r="A2366" t="s">
        <v>9169</v>
      </c>
    </row>
    <row r="2367" spans="1:1" x14ac:dyDescent="0.2">
      <c r="A2367" t="s">
        <v>9169</v>
      </c>
    </row>
    <row r="2368" spans="1:1" x14ac:dyDescent="0.2">
      <c r="A2368" t="s">
        <v>9169</v>
      </c>
    </row>
    <row r="2369" spans="1:1" x14ac:dyDescent="0.2">
      <c r="A2369" t="s">
        <v>9169</v>
      </c>
    </row>
    <row r="2370" spans="1:1" x14ac:dyDescent="0.2">
      <c r="A2370" t="s">
        <v>9169</v>
      </c>
    </row>
    <row r="2371" spans="1:1" x14ac:dyDescent="0.2">
      <c r="A2371" t="s">
        <v>9169</v>
      </c>
    </row>
    <row r="2372" spans="1:1" x14ac:dyDescent="0.2">
      <c r="A2372" t="s">
        <v>9169</v>
      </c>
    </row>
    <row r="2373" spans="1:1" x14ac:dyDescent="0.2">
      <c r="A2373" t="s">
        <v>9169</v>
      </c>
    </row>
    <row r="2374" spans="1:1" x14ac:dyDescent="0.2">
      <c r="A2374" t="s">
        <v>9169</v>
      </c>
    </row>
    <row r="2375" spans="1:1" x14ac:dyDescent="0.2">
      <c r="A2375" t="s">
        <v>9169</v>
      </c>
    </row>
    <row r="2376" spans="1:1" x14ac:dyDescent="0.2">
      <c r="A2376" t="s">
        <v>9169</v>
      </c>
    </row>
    <row r="2377" spans="1:1" x14ac:dyDescent="0.2">
      <c r="A2377" t="s">
        <v>9169</v>
      </c>
    </row>
    <row r="2378" spans="1:1" x14ac:dyDescent="0.2">
      <c r="A2378" t="s">
        <v>9169</v>
      </c>
    </row>
    <row r="2379" spans="1:1" x14ac:dyDescent="0.2">
      <c r="A2379" t="s">
        <v>9169</v>
      </c>
    </row>
    <row r="2380" spans="1:1" x14ac:dyDescent="0.2">
      <c r="A2380" t="s">
        <v>9169</v>
      </c>
    </row>
    <row r="2381" spans="1:1" x14ac:dyDescent="0.2">
      <c r="A2381" t="s">
        <v>9169</v>
      </c>
    </row>
    <row r="2382" spans="1:1" x14ac:dyDescent="0.2">
      <c r="A2382" t="s">
        <v>9169</v>
      </c>
    </row>
    <row r="2383" spans="1:1" x14ac:dyDescent="0.2">
      <c r="A2383" t="s">
        <v>9169</v>
      </c>
    </row>
    <row r="2384" spans="1:1" x14ac:dyDescent="0.2">
      <c r="A2384" t="s">
        <v>9169</v>
      </c>
    </row>
    <row r="2385" spans="1:1" x14ac:dyDescent="0.2">
      <c r="A2385" t="s">
        <v>9169</v>
      </c>
    </row>
    <row r="2386" spans="1:1" x14ac:dyDescent="0.2">
      <c r="A2386" t="s">
        <v>9169</v>
      </c>
    </row>
    <row r="2387" spans="1:1" x14ac:dyDescent="0.2">
      <c r="A2387" t="s">
        <v>9169</v>
      </c>
    </row>
    <row r="2388" spans="1:1" x14ac:dyDescent="0.2">
      <c r="A2388" t="s">
        <v>9169</v>
      </c>
    </row>
    <row r="2389" spans="1:1" x14ac:dyDescent="0.2">
      <c r="A2389" t="s">
        <v>9169</v>
      </c>
    </row>
    <row r="2390" spans="1:1" x14ac:dyDescent="0.2">
      <c r="A2390" t="s">
        <v>9169</v>
      </c>
    </row>
    <row r="2391" spans="1:1" x14ac:dyDescent="0.2">
      <c r="A2391" t="s">
        <v>9169</v>
      </c>
    </row>
    <row r="2392" spans="1:1" x14ac:dyDescent="0.2">
      <c r="A2392" t="s">
        <v>9169</v>
      </c>
    </row>
    <row r="2393" spans="1:1" x14ac:dyDescent="0.2">
      <c r="A2393" t="s">
        <v>9169</v>
      </c>
    </row>
    <row r="2394" spans="1:1" x14ac:dyDescent="0.2">
      <c r="A2394" t="s">
        <v>9169</v>
      </c>
    </row>
    <row r="2395" spans="1:1" x14ac:dyDescent="0.2">
      <c r="A2395" t="s">
        <v>9169</v>
      </c>
    </row>
    <row r="2396" spans="1:1" x14ac:dyDescent="0.2">
      <c r="A2396" t="s">
        <v>9169</v>
      </c>
    </row>
    <row r="2397" spans="1:1" x14ac:dyDescent="0.2">
      <c r="A2397" t="s">
        <v>9169</v>
      </c>
    </row>
    <row r="2398" spans="1:1" x14ac:dyDescent="0.2">
      <c r="A2398" t="s">
        <v>9169</v>
      </c>
    </row>
    <row r="2399" spans="1:1" x14ac:dyDescent="0.2">
      <c r="A2399" t="s">
        <v>9169</v>
      </c>
    </row>
    <row r="2400" spans="1:1" x14ac:dyDescent="0.2">
      <c r="A2400" t="s">
        <v>9169</v>
      </c>
    </row>
    <row r="2401" spans="1:1" x14ac:dyDescent="0.2">
      <c r="A2401" t="s">
        <v>9169</v>
      </c>
    </row>
    <row r="2402" spans="1:1" x14ac:dyDescent="0.2">
      <c r="A2402" t="s">
        <v>9169</v>
      </c>
    </row>
    <row r="2403" spans="1:1" x14ac:dyDescent="0.2">
      <c r="A2403" t="s">
        <v>9169</v>
      </c>
    </row>
    <row r="2404" spans="1:1" x14ac:dyDescent="0.2">
      <c r="A2404" t="s">
        <v>9169</v>
      </c>
    </row>
    <row r="2405" spans="1:1" x14ac:dyDescent="0.2">
      <c r="A2405" t="s">
        <v>9169</v>
      </c>
    </row>
    <row r="2406" spans="1:1" x14ac:dyDescent="0.2">
      <c r="A2406" t="s">
        <v>9169</v>
      </c>
    </row>
    <row r="2407" spans="1:1" x14ac:dyDescent="0.2">
      <c r="A2407" t="s">
        <v>9169</v>
      </c>
    </row>
    <row r="2408" spans="1:1" x14ac:dyDescent="0.2">
      <c r="A2408" t="s">
        <v>9169</v>
      </c>
    </row>
    <row r="2409" spans="1:1" x14ac:dyDescent="0.2">
      <c r="A2409" t="s">
        <v>9169</v>
      </c>
    </row>
    <row r="2410" spans="1:1" x14ac:dyDescent="0.2">
      <c r="A2410" t="s">
        <v>9169</v>
      </c>
    </row>
    <row r="2411" spans="1:1" x14ac:dyDescent="0.2">
      <c r="A2411" t="s">
        <v>9169</v>
      </c>
    </row>
    <row r="2412" spans="1:1" x14ac:dyDescent="0.2">
      <c r="A2412" t="s">
        <v>9169</v>
      </c>
    </row>
    <row r="2413" spans="1:1" x14ac:dyDescent="0.2">
      <c r="A2413" t="s">
        <v>9169</v>
      </c>
    </row>
    <row r="2414" spans="1:1" x14ac:dyDescent="0.2">
      <c r="A2414" t="s">
        <v>9169</v>
      </c>
    </row>
    <row r="2415" spans="1:1" x14ac:dyDescent="0.2">
      <c r="A2415" t="s">
        <v>9169</v>
      </c>
    </row>
    <row r="2416" spans="1:1" x14ac:dyDescent="0.2">
      <c r="A2416" t="s">
        <v>9169</v>
      </c>
    </row>
    <row r="2417" spans="1:1" x14ac:dyDescent="0.2">
      <c r="A2417" t="s">
        <v>9169</v>
      </c>
    </row>
    <row r="2418" spans="1:1" x14ac:dyDescent="0.2">
      <c r="A2418" t="s">
        <v>9169</v>
      </c>
    </row>
    <row r="2419" spans="1:1" x14ac:dyDescent="0.2">
      <c r="A2419" t="s">
        <v>9169</v>
      </c>
    </row>
    <row r="2420" spans="1:1" x14ac:dyDescent="0.2">
      <c r="A2420" t="s">
        <v>9169</v>
      </c>
    </row>
    <row r="2421" spans="1:1" x14ac:dyDescent="0.2">
      <c r="A2421" t="s">
        <v>9169</v>
      </c>
    </row>
    <row r="2422" spans="1:1" x14ac:dyDescent="0.2">
      <c r="A2422" t="s">
        <v>9169</v>
      </c>
    </row>
    <row r="2423" spans="1:1" x14ac:dyDescent="0.2">
      <c r="A2423" t="s">
        <v>9169</v>
      </c>
    </row>
    <row r="2424" spans="1:1" x14ac:dyDescent="0.2">
      <c r="A2424" t="s">
        <v>9169</v>
      </c>
    </row>
    <row r="2425" spans="1:1" x14ac:dyDescent="0.2">
      <c r="A2425" t="s">
        <v>9169</v>
      </c>
    </row>
    <row r="2426" spans="1:1" x14ac:dyDescent="0.2">
      <c r="A2426" t="s">
        <v>9169</v>
      </c>
    </row>
    <row r="2427" spans="1:1" x14ac:dyDescent="0.2">
      <c r="A2427" t="s">
        <v>9169</v>
      </c>
    </row>
    <row r="2428" spans="1:1" x14ac:dyDescent="0.2">
      <c r="A2428" t="s">
        <v>9169</v>
      </c>
    </row>
    <row r="2429" spans="1:1" x14ac:dyDescent="0.2">
      <c r="A2429" t="s">
        <v>9169</v>
      </c>
    </row>
    <row r="2430" spans="1:1" x14ac:dyDescent="0.2">
      <c r="A2430" t="s">
        <v>9169</v>
      </c>
    </row>
    <row r="2431" spans="1:1" x14ac:dyDescent="0.2">
      <c r="A2431" t="s">
        <v>9169</v>
      </c>
    </row>
    <row r="2432" spans="1:1" x14ac:dyDescent="0.2">
      <c r="A2432" t="s">
        <v>9169</v>
      </c>
    </row>
    <row r="2433" spans="1:1" x14ac:dyDescent="0.2">
      <c r="A2433" t="s">
        <v>9169</v>
      </c>
    </row>
    <row r="2434" spans="1:1" x14ac:dyDescent="0.2">
      <c r="A2434" t="s">
        <v>9169</v>
      </c>
    </row>
    <row r="2435" spans="1:1" x14ac:dyDescent="0.2">
      <c r="A2435" t="s">
        <v>9169</v>
      </c>
    </row>
    <row r="2436" spans="1:1" x14ac:dyDescent="0.2">
      <c r="A2436" t="s">
        <v>9169</v>
      </c>
    </row>
    <row r="2437" spans="1:1" x14ac:dyDescent="0.2">
      <c r="A2437" t="s">
        <v>9169</v>
      </c>
    </row>
    <row r="2438" spans="1:1" x14ac:dyDescent="0.2">
      <c r="A2438" t="s">
        <v>9169</v>
      </c>
    </row>
    <row r="2439" spans="1:1" x14ac:dyDescent="0.2">
      <c r="A2439" t="s">
        <v>9169</v>
      </c>
    </row>
    <row r="2440" spans="1:1" x14ac:dyDescent="0.2">
      <c r="A2440" t="s">
        <v>9169</v>
      </c>
    </row>
    <row r="2441" spans="1:1" x14ac:dyDescent="0.2">
      <c r="A2441" t="s">
        <v>9169</v>
      </c>
    </row>
    <row r="2442" spans="1:1" x14ac:dyDescent="0.2">
      <c r="A2442" t="s">
        <v>9169</v>
      </c>
    </row>
    <row r="2443" spans="1:1" x14ac:dyDescent="0.2">
      <c r="A2443" t="s">
        <v>9169</v>
      </c>
    </row>
    <row r="2444" spans="1:1" x14ac:dyDescent="0.2">
      <c r="A2444" t="s">
        <v>9169</v>
      </c>
    </row>
    <row r="2445" spans="1:1" x14ac:dyDescent="0.2">
      <c r="A2445" t="s">
        <v>9169</v>
      </c>
    </row>
    <row r="2446" spans="1:1" x14ac:dyDescent="0.2">
      <c r="A2446" t="s">
        <v>9169</v>
      </c>
    </row>
    <row r="2447" spans="1:1" x14ac:dyDescent="0.2">
      <c r="A2447" t="s">
        <v>9169</v>
      </c>
    </row>
    <row r="2448" spans="1:1" x14ac:dyDescent="0.2">
      <c r="A2448" t="s">
        <v>9169</v>
      </c>
    </row>
    <row r="2449" spans="1:1" x14ac:dyDescent="0.2">
      <c r="A2449" t="s">
        <v>9169</v>
      </c>
    </row>
    <row r="2450" spans="1:1" x14ac:dyDescent="0.2">
      <c r="A2450" t="s">
        <v>9169</v>
      </c>
    </row>
    <row r="2451" spans="1:1" x14ac:dyDescent="0.2">
      <c r="A2451" t="s">
        <v>9169</v>
      </c>
    </row>
    <row r="2452" spans="1:1" x14ac:dyDescent="0.2">
      <c r="A2452" t="s">
        <v>9169</v>
      </c>
    </row>
    <row r="2453" spans="1:1" x14ac:dyDescent="0.2">
      <c r="A2453" t="s">
        <v>9169</v>
      </c>
    </row>
    <row r="2454" spans="1:1" x14ac:dyDescent="0.2">
      <c r="A2454" t="s">
        <v>9169</v>
      </c>
    </row>
    <row r="2455" spans="1:1" x14ac:dyDescent="0.2">
      <c r="A2455" t="s">
        <v>9169</v>
      </c>
    </row>
    <row r="2456" spans="1:1" x14ac:dyDescent="0.2">
      <c r="A2456" t="s">
        <v>9169</v>
      </c>
    </row>
    <row r="2457" spans="1:1" x14ac:dyDescent="0.2">
      <c r="A2457" t="s">
        <v>9169</v>
      </c>
    </row>
    <row r="2458" spans="1:1" x14ac:dyDescent="0.2">
      <c r="A2458" t="s">
        <v>9169</v>
      </c>
    </row>
    <row r="2459" spans="1:1" x14ac:dyDescent="0.2">
      <c r="A2459" t="s">
        <v>9169</v>
      </c>
    </row>
    <row r="2460" spans="1:1" x14ac:dyDescent="0.2">
      <c r="A2460" t="s">
        <v>9169</v>
      </c>
    </row>
    <row r="2461" spans="1:1" x14ac:dyDescent="0.2">
      <c r="A2461" t="s">
        <v>9169</v>
      </c>
    </row>
    <row r="2462" spans="1:1" x14ac:dyDescent="0.2">
      <c r="A2462" t="s">
        <v>9169</v>
      </c>
    </row>
    <row r="2463" spans="1:1" x14ac:dyDescent="0.2">
      <c r="A2463" t="s">
        <v>9169</v>
      </c>
    </row>
    <row r="2464" spans="1:1" x14ac:dyDescent="0.2">
      <c r="A2464" t="s">
        <v>9169</v>
      </c>
    </row>
    <row r="2465" spans="1:1" x14ac:dyDescent="0.2">
      <c r="A2465" t="s">
        <v>9169</v>
      </c>
    </row>
    <row r="2466" spans="1:1" x14ac:dyDescent="0.2">
      <c r="A2466" t="s">
        <v>9169</v>
      </c>
    </row>
    <row r="2467" spans="1:1" x14ac:dyDescent="0.2">
      <c r="A2467" t="s">
        <v>9169</v>
      </c>
    </row>
    <row r="2468" spans="1:1" x14ac:dyDescent="0.2">
      <c r="A2468" t="s">
        <v>9169</v>
      </c>
    </row>
    <row r="2469" spans="1:1" x14ac:dyDescent="0.2">
      <c r="A2469" t="s">
        <v>9169</v>
      </c>
    </row>
    <row r="2470" spans="1:1" x14ac:dyDescent="0.2">
      <c r="A2470" t="s">
        <v>9169</v>
      </c>
    </row>
    <row r="2471" spans="1:1" x14ac:dyDescent="0.2">
      <c r="A2471" t="s">
        <v>9169</v>
      </c>
    </row>
    <row r="2472" spans="1:1" x14ac:dyDescent="0.2">
      <c r="A2472" t="s">
        <v>9169</v>
      </c>
    </row>
    <row r="2473" spans="1:1" x14ac:dyDescent="0.2">
      <c r="A2473" t="s">
        <v>9169</v>
      </c>
    </row>
    <row r="2474" spans="1:1" x14ac:dyDescent="0.2">
      <c r="A2474" t="s">
        <v>9169</v>
      </c>
    </row>
    <row r="2475" spans="1:1" x14ac:dyDescent="0.2">
      <c r="A2475" t="s">
        <v>9169</v>
      </c>
    </row>
    <row r="2476" spans="1:1" x14ac:dyDescent="0.2">
      <c r="A2476" t="s">
        <v>9169</v>
      </c>
    </row>
    <row r="2477" spans="1:1" x14ac:dyDescent="0.2">
      <c r="A2477" t="s">
        <v>9169</v>
      </c>
    </row>
    <row r="2478" spans="1:1" x14ac:dyDescent="0.2">
      <c r="A2478" t="s">
        <v>9169</v>
      </c>
    </row>
    <row r="2479" spans="1:1" x14ac:dyDescent="0.2">
      <c r="A2479" t="s">
        <v>9169</v>
      </c>
    </row>
    <row r="2480" spans="1:1" x14ac:dyDescent="0.2">
      <c r="A2480" t="s">
        <v>9169</v>
      </c>
    </row>
    <row r="2481" spans="1:1" x14ac:dyDescent="0.2">
      <c r="A2481" t="s">
        <v>9169</v>
      </c>
    </row>
    <row r="2482" spans="1:1" x14ac:dyDescent="0.2">
      <c r="A2482" t="s">
        <v>9169</v>
      </c>
    </row>
    <row r="2483" spans="1:1" x14ac:dyDescent="0.2">
      <c r="A2483" t="s">
        <v>9169</v>
      </c>
    </row>
    <row r="2484" spans="1:1" x14ac:dyDescent="0.2">
      <c r="A2484" t="s">
        <v>9169</v>
      </c>
    </row>
    <row r="2485" spans="1:1" x14ac:dyDescent="0.2">
      <c r="A2485" t="s">
        <v>9169</v>
      </c>
    </row>
    <row r="2486" spans="1:1" x14ac:dyDescent="0.2">
      <c r="A2486" t="s">
        <v>9169</v>
      </c>
    </row>
    <row r="2487" spans="1:1" x14ac:dyDescent="0.2">
      <c r="A2487" t="s">
        <v>9169</v>
      </c>
    </row>
    <row r="2488" spans="1:1" x14ac:dyDescent="0.2">
      <c r="A2488" t="s">
        <v>9169</v>
      </c>
    </row>
    <row r="2489" spans="1:1" x14ac:dyDescent="0.2">
      <c r="A2489" t="s">
        <v>9169</v>
      </c>
    </row>
    <row r="2490" spans="1:1" x14ac:dyDescent="0.2">
      <c r="A2490" t="s">
        <v>9169</v>
      </c>
    </row>
    <row r="2491" spans="1:1" x14ac:dyDescent="0.2">
      <c r="A2491" t="s">
        <v>9169</v>
      </c>
    </row>
    <row r="2492" spans="1:1" x14ac:dyDescent="0.2">
      <c r="A2492" t="s">
        <v>9169</v>
      </c>
    </row>
    <row r="2493" spans="1:1" x14ac:dyDescent="0.2">
      <c r="A2493" t="s">
        <v>9169</v>
      </c>
    </row>
    <row r="2494" spans="1:1" x14ac:dyDescent="0.2">
      <c r="A2494" t="s">
        <v>9169</v>
      </c>
    </row>
    <row r="2495" spans="1:1" x14ac:dyDescent="0.2">
      <c r="A2495" t="s">
        <v>9169</v>
      </c>
    </row>
    <row r="2496" spans="1:1" x14ac:dyDescent="0.2">
      <c r="A2496" t="s">
        <v>9169</v>
      </c>
    </row>
    <row r="2497" spans="1:1" x14ac:dyDescent="0.2">
      <c r="A2497" t="s">
        <v>9169</v>
      </c>
    </row>
    <row r="2498" spans="1:1" x14ac:dyDescent="0.2">
      <c r="A2498" t="s">
        <v>9169</v>
      </c>
    </row>
    <row r="2499" spans="1:1" x14ac:dyDescent="0.2">
      <c r="A2499" t="s">
        <v>9169</v>
      </c>
    </row>
    <row r="2500" spans="1:1" x14ac:dyDescent="0.2">
      <c r="A2500" t="s">
        <v>9169</v>
      </c>
    </row>
    <row r="2501" spans="1:1" x14ac:dyDescent="0.2">
      <c r="A2501" t="s">
        <v>9169</v>
      </c>
    </row>
    <row r="2502" spans="1:1" x14ac:dyDescent="0.2">
      <c r="A2502" t="s">
        <v>9169</v>
      </c>
    </row>
    <row r="2503" spans="1:1" x14ac:dyDescent="0.2">
      <c r="A2503" t="s">
        <v>9169</v>
      </c>
    </row>
    <row r="2504" spans="1:1" x14ac:dyDescent="0.2">
      <c r="A2504" t="s">
        <v>9169</v>
      </c>
    </row>
    <row r="2505" spans="1:1" x14ac:dyDescent="0.2">
      <c r="A2505" t="s">
        <v>9169</v>
      </c>
    </row>
    <row r="2506" spans="1:1" x14ac:dyDescent="0.2">
      <c r="A2506" t="s">
        <v>9169</v>
      </c>
    </row>
    <row r="2507" spans="1:1" x14ac:dyDescent="0.2">
      <c r="A2507" t="s">
        <v>9169</v>
      </c>
    </row>
    <row r="2508" spans="1:1" x14ac:dyDescent="0.2">
      <c r="A2508" t="s">
        <v>9169</v>
      </c>
    </row>
    <row r="2509" spans="1:1" x14ac:dyDescent="0.2">
      <c r="A2509" t="s">
        <v>9169</v>
      </c>
    </row>
    <row r="2510" spans="1:1" x14ac:dyDescent="0.2">
      <c r="A2510" t="s">
        <v>9169</v>
      </c>
    </row>
    <row r="2511" spans="1:1" x14ac:dyDescent="0.2">
      <c r="A2511" t="s">
        <v>9169</v>
      </c>
    </row>
    <row r="2512" spans="1:1" x14ac:dyDescent="0.2">
      <c r="A2512" t="s">
        <v>9169</v>
      </c>
    </row>
    <row r="2513" spans="1:1" x14ac:dyDescent="0.2">
      <c r="A2513" t="s">
        <v>9169</v>
      </c>
    </row>
    <row r="2514" spans="1:1" x14ac:dyDescent="0.2">
      <c r="A2514" t="s">
        <v>9169</v>
      </c>
    </row>
    <row r="2515" spans="1:1" x14ac:dyDescent="0.2">
      <c r="A2515" t="s">
        <v>9169</v>
      </c>
    </row>
    <row r="2516" spans="1:1" x14ac:dyDescent="0.2">
      <c r="A2516" t="s">
        <v>9169</v>
      </c>
    </row>
    <row r="2517" spans="1:1" x14ac:dyDescent="0.2">
      <c r="A2517" t="s">
        <v>9169</v>
      </c>
    </row>
    <row r="2518" spans="1:1" x14ac:dyDescent="0.2">
      <c r="A2518" t="s">
        <v>9169</v>
      </c>
    </row>
    <row r="2519" spans="1:1" x14ac:dyDescent="0.2">
      <c r="A2519" t="s">
        <v>9169</v>
      </c>
    </row>
    <row r="2520" spans="1:1" x14ac:dyDescent="0.2">
      <c r="A2520" t="s">
        <v>9169</v>
      </c>
    </row>
    <row r="2521" spans="1:1" x14ac:dyDescent="0.2">
      <c r="A2521" t="s">
        <v>9169</v>
      </c>
    </row>
    <row r="2522" spans="1:1" x14ac:dyDescent="0.2">
      <c r="A2522" t="s">
        <v>9169</v>
      </c>
    </row>
    <row r="2523" spans="1:1" x14ac:dyDescent="0.2">
      <c r="A2523" t="s">
        <v>9169</v>
      </c>
    </row>
    <row r="2524" spans="1:1" x14ac:dyDescent="0.2">
      <c r="A2524" t="s">
        <v>9169</v>
      </c>
    </row>
    <row r="2525" spans="1:1" x14ac:dyDescent="0.2">
      <c r="A2525" t="s">
        <v>9169</v>
      </c>
    </row>
    <row r="2526" spans="1:1" x14ac:dyDescent="0.2">
      <c r="A2526" t="s">
        <v>9169</v>
      </c>
    </row>
    <row r="2527" spans="1:1" x14ac:dyDescent="0.2">
      <c r="A2527" t="s">
        <v>9169</v>
      </c>
    </row>
    <row r="2528" spans="1:1" x14ac:dyDescent="0.2">
      <c r="A2528" t="s">
        <v>9169</v>
      </c>
    </row>
    <row r="2529" spans="1:1" x14ac:dyDescent="0.2">
      <c r="A2529" t="s">
        <v>9169</v>
      </c>
    </row>
    <row r="2530" spans="1:1" x14ac:dyDescent="0.2">
      <c r="A2530" t="s">
        <v>9169</v>
      </c>
    </row>
    <row r="2531" spans="1:1" x14ac:dyDescent="0.2">
      <c r="A2531" t="s">
        <v>9169</v>
      </c>
    </row>
    <row r="2532" spans="1:1" x14ac:dyDescent="0.2">
      <c r="A2532" t="s">
        <v>9169</v>
      </c>
    </row>
    <row r="2533" spans="1:1" x14ac:dyDescent="0.2">
      <c r="A2533" t="s">
        <v>9169</v>
      </c>
    </row>
    <row r="2534" spans="1:1" x14ac:dyDescent="0.2">
      <c r="A2534" t="s">
        <v>9169</v>
      </c>
    </row>
    <row r="2535" spans="1:1" x14ac:dyDescent="0.2">
      <c r="A2535" t="s">
        <v>9169</v>
      </c>
    </row>
    <row r="2536" spans="1:1" x14ac:dyDescent="0.2">
      <c r="A2536" t="s">
        <v>9169</v>
      </c>
    </row>
    <row r="2537" spans="1:1" x14ac:dyDescent="0.2">
      <c r="A2537" t="s">
        <v>9169</v>
      </c>
    </row>
    <row r="2538" spans="1:1" x14ac:dyDescent="0.2">
      <c r="A2538" t="s">
        <v>9169</v>
      </c>
    </row>
    <row r="2539" spans="1:1" x14ac:dyDescent="0.2">
      <c r="A2539" t="s">
        <v>9169</v>
      </c>
    </row>
    <row r="2540" spans="1:1" x14ac:dyDescent="0.2">
      <c r="A2540" t="s">
        <v>9169</v>
      </c>
    </row>
    <row r="2541" spans="1:1" x14ac:dyDescent="0.2">
      <c r="A2541" t="s">
        <v>9169</v>
      </c>
    </row>
    <row r="2542" spans="1:1" x14ac:dyDescent="0.2">
      <c r="A2542" t="s">
        <v>9169</v>
      </c>
    </row>
    <row r="2543" spans="1:1" x14ac:dyDescent="0.2">
      <c r="A2543" t="s">
        <v>9169</v>
      </c>
    </row>
    <row r="2544" spans="1:1" x14ac:dyDescent="0.2">
      <c r="A2544" t="s">
        <v>9169</v>
      </c>
    </row>
    <row r="2545" spans="1:1" x14ac:dyDescent="0.2">
      <c r="A2545" t="s">
        <v>9169</v>
      </c>
    </row>
    <row r="2546" spans="1:1" x14ac:dyDescent="0.2">
      <c r="A2546" t="s">
        <v>9169</v>
      </c>
    </row>
    <row r="2547" spans="1:1" x14ac:dyDescent="0.2">
      <c r="A2547" t="s">
        <v>9169</v>
      </c>
    </row>
    <row r="2548" spans="1:1" x14ac:dyDescent="0.2">
      <c r="A2548" t="s">
        <v>9169</v>
      </c>
    </row>
    <row r="2549" spans="1:1" x14ac:dyDescent="0.2">
      <c r="A2549" t="s">
        <v>9169</v>
      </c>
    </row>
    <row r="2550" spans="1:1" x14ac:dyDescent="0.2">
      <c r="A2550" t="s">
        <v>9169</v>
      </c>
    </row>
    <row r="2551" spans="1:1" x14ac:dyDescent="0.2">
      <c r="A2551" t="s">
        <v>9169</v>
      </c>
    </row>
    <row r="2552" spans="1:1" x14ac:dyDescent="0.2">
      <c r="A2552" t="s">
        <v>9169</v>
      </c>
    </row>
    <row r="2553" spans="1:1" x14ac:dyDescent="0.2">
      <c r="A2553" t="s">
        <v>9169</v>
      </c>
    </row>
    <row r="2554" spans="1:1" x14ac:dyDescent="0.2">
      <c r="A2554" t="s">
        <v>9169</v>
      </c>
    </row>
    <row r="2555" spans="1:1" x14ac:dyDescent="0.2">
      <c r="A2555" t="s">
        <v>9169</v>
      </c>
    </row>
    <row r="2556" spans="1:1" x14ac:dyDescent="0.2">
      <c r="A2556" t="s">
        <v>9169</v>
      </c>
    </row>
    <row r="2557" spans="1:1" x14ac:dyDescent="0.2">
      <c r="A2557" t="s">
        <v>9169</v>
      </c>
    </row>
    <row r="2558" spans="1:1" x14ac:dyDescent="0.2">
      <c r="A2558" t="s">
        <v>9169</v>
      </c>
    </row>
    <row r="2559" spans="1:1" x14ac:dyDescent="0.2">
      <c r="A2559" t="s">
        <v>9169</v>
      </c>
    </row>
    <row r="2560" spans="1:1" x14ac:dyDescent="0.2">
      <c r="A2560" t="s">
        <v>9169</v>
      </c>
    </row>
    <row r="2561" spans="1:1" x14ac:dyDescent="0.2">
      <c r="A2561" t="s">
        <v>9169</v>
      </c>
    </row>
    <row r="2562" spans="1:1" x14ac:dyDescent="0.2">
      <c r="A2562" t="s">
        <v>9169</v>
      </c>
    </row>
    <row r="2563" spans="1:1" x14ac:dyDescent="0.2">
      <c r="A2563" t="s">
        <v>9169</v>
      </c>
    </row>
    <row r="2564" spans="1:1" x14ac:dyDescent="0.2">
      <c r="A2564" t="s">
        <v>9169</v>
      </c>
    </row>
    <row r="2565" spans="1:1" x14ac:dyDescent="0.2">
      <c r="A2565" t="s">
        <v>9169</v>
      </c>
    </row>
    <row r="2566" spans="1:1" x14ac:dyDescent="0.2">
      <c r="A2566" t="s">
        <v>9169</v>
      </c>
    </row>
    <row r="2567" spans="1:1" x14ac:dyDescent="0.2">
      <c r="A2567" t="s">
        <v>9169</v>
      </c>
    </row>
    <row r="2568" spans="1:1" x14ac:dyDescent="0.2">
      <c r="A2568" t="s">
        <v>9169</v>
      </c>
    </row>
    <row r="2569" spans="1:1" x14ac:dyDescent="0.2">
      <c r="A2569" t="s">
        <v>9169</v>
      </c>
    </row>
    <row r="2570" spans="1:1" x14ac:dyDescent="0.2">
      <c r="A2570" t="s">
        <v>9169</v>
      </c>
    </row>
    <row r="2571" spans="1:1" x14ac:dyDescent="0.2">
      <c r="A2571" t="s">
        <v>9169</v>
      </c>
    </row>
    <row r="2572" spans="1:1" x14ac:dyDescent="0.2">
      <c r="A2572" t="s">
        <v>9169</v>
      </c>
    </row>
    <row r="2573" spans="1:1" x14ac:dyDescent="0.2">
      <c r="A2573" t="s">
        <v>9169</v>
      </c>
    </row>
    <row r="2574" spans="1:1" x14ac:dyDescent="0.2">
      <c r="A2574" t="s">
        <v>9169</v>
      </c>
    </row>
    <row r="2575" spans="1:1" x14ac:dyDescent="0.2">
      <c r="A2575" t="s">
        <v>9169</v>
      </c>
    </row>
    <row r="2576" spans="1:1" x14ac:dyDescent="0.2">
      <c r="A2576" t="s">
        <v>9169</v>
      </c>
    </row>
    <row r="2577" spans="1:1" x14ac:dyDescent="0.2">
      <c r="A2577" t="s">
        <v>9169</v>
      </c>
    </row>
    <row r="2578" spans="1:1" x14ac:dyDescent="0.2">
      <c r="A2578" t="s">
        <v>9169</v>
      </c>
    </row>
    <row r="2579" spans="1:1" x14ac:dyDescent="0.2">
      <c r="A2579" t="s">
        <v>9169</v>
      </c>
    </row>
    <row r="2580" spans="1:1" x14ac:dyDescent="0.2">
      <c r="A2580" t="s">
        <v>9169</v>
      </c>
    </row>
    <row r="2581" spans="1:1" x14ac:dyDescent="0.2">
      <c r="A2581" t="s">
        <v>9169</v>
      </c>
    </row>
    <row r="2582" spans="1:1" x14ac:dyDescent="0.2">
      <c r="A2582" t="s">
        <v>9169</v>
      </c>
    </row>
    <row r="2583" spans="1:1" x14ac:dyDescent="0.2">
      <c r="A2583" t="s">
        <v>9169</v>
      </c>
    </row>
    <row r="2584" spans="1:1" x14ac:dyDescent="0.2">
      <c r="A2584" t="s">
        <v>9169</v>
      </c>
    </row>
    <row r="2585" spans="1:1" x14ac:dyDescent="0.2">
      <c r="A2585" t="s">
        <v>9169</v>
      </c>
    </row>
    <row r="2586" spans="1:1" x14ac:dyDescent="0.2">
      <c r="A2586" t="s">
        <v>9169</v>
      </c>
    </row>
    <row r="2587" spans="1:1" x14ac:dyDescent="0.2">
      <c r="A2587" t="s">
        <v>9169</v>
      </c>
    </row>
    <row r="2588" spans="1:1" x14ac:dyDescent="0.2">
      <c r="A2588" t="s">
        <v>9169</v>
      </c>
    </row>
    <row r="2589" spans="1:1" x14ac:dyDescent="0.2">
      <c r="A2589" t="s">
        <v>9169</v>
      </c>
    </row>
    <row r="2590" spans="1:1" x14ac:dyDescent="0.2">
      <c r="A2590" t="s">
        <v>9169</v>
      </c>
    </row>
    <row r="2591" spans="1:1" x14ac:dyDescent="0.2">
      <c r="A2591" t="s">
        <v>9169</v>
      </c>
    </row>
    <row r="2592" spans="1:1" x14ac:dyDescent="0.2">
      <c r="A2592" t="s">
        <v>9169</v>
      </c>
    </row>
    <row r="2593" spans="1:1" x14ac:dyDescent="0.2">
      <c r="A2593" t="s">
        <v>9169</v>
      </c>
    </row>
    <row r="2594" spans="1:1" x14ac:dyDescent="0.2">
      <c r="A2594" t="s">
        <v>9169</v>
      </c>
    </row>
    <row r="2595" spans="1:1" x14ac:dyDescent="0.2">
      <c r="A2595" t="s">
        <v>9169</v>
      </c>
    </row>
    <row r="2596" spans="1:1" x14ac:dyDescent="0.2">
      <c r="A2596" t="s">
        <v>9169</v>
      </c>
    </row>
    <row r="2597" spans="1:1" x14ac:dyDescent="0.2">
      <c r="A2597" t="s">
        <v>9169</v>
      </c>
    </row>
    <row r="2598" spans="1:1" x14ac:dyDescent="0.2">
      <c r="A2598" t="s">
        <v>9169</v>
      </c>
    </row>
    <row r="2599" spans="1:1" x14ac:dyDescent="0.2">
      <c r="A2599" t="s">
        <v>9169</v>
      </c>
    </row>
    <row r="2600" spans="1:1" x14ac:dyDescent="0.2">
      <c r="A2600" t="s">
        <v>9169</v>
      </c>
    </row>
    <row r="2601" spans="1:1" x14ac:dyDescent="0.2">
      <c r="A2601" t="s">
        <v>9169</v>
      </c>
    </row>
    <row r="2602" spans="1:1" x14ac:dyDescent="0.2">
      <c r="A2602" t="s">
        <v>9169</v>
      </c>
    </row>
    <row r="2603" spans="1:1" x14ac:dyDescent="0.2">
      <c r="A2603" t="s">
        <v>9169</v>
      </c>
    </row>
    <row r="2604" spans="1:1" x14ac:dyDescent="0.2">
      <c r="A2604" t="s">
        <v>9169</v>
      </c>
    </row>
    <row r="2605" spans="1:1" x14ac:dyDescent="0.2">
      <c r="A2605" t="s">
        <v>9169</v>
      </c>
    </row>
    <row r="2606" spans="1:1" x14ac:dyDescent="0.2">
      <c r="A2606" t="s">
        <v>9169</v>
      </c>
    </row>
    <row r="2607" spans="1:1" x14ac:dyDescent="0.2">
      <c r="A2607" t="s">
        <v>9169</v>
      </c>
    </row>
    <row r="2608" spans="1:1" x14ac:dyDescent="0.2">
      <c r="A2608" t="s">
        <v>9169</v>
      </c>
    </row>
    <row r="2609" spans="1:1" x14ac:dyDescent="0.2">
      <c r="A2609" t="s">
        <v>9169</v>
      </c>
    </row>
    <row r="2610" spans="1:1" x14ac:dyDescent="0.2">
      <c r="A2610" t="s">
        <v>9169</v>
      </c>
    </row>
    <row r="2611" spans="1:1" x14ac:dyDescent="0.2">
      <c r="A2611" t="s">
        <v>9169</v>
      </c>
    </row>
    <row r="2612" spans="1:1" x14ac:dyDescent="0.2">
      <c r="A2612" t="s">
        <v>9169</v>
      </c>
    </row>
    <row r="2613" spans="1:1" x14ac:dyDescent="0.2">
      <c r="A2613" t="s">
        <v>9169</v>
      </c>
    </row>
    <row r="2614" spans="1:1" x14ac:dyDescent="0.2">
      <c r="A2614" t="s">
        <v>9169</v>
      </c>
    </row>
    <row r="2615" spans="1:1" x14ac:dyDescent="0.2">
      <c r="A2615" t="s">
        <v>9169</v>
      </c>
    </row>
    <row r="2616" spans="1:1" x14ac:dyDescent="0.2">
      <c r="A2616" t="s">
        <v>9169</v>
      </c>
    </row>
    <row r="2617" spans="1:1" x14ac:dyDescent="0.2">
      <c r="A2617" t="s">
        <v>9169</v>
      </c>
    </row>
    <row r="2618" spans="1:1" x14ac:dyDescent="0.2">
      <c r="A2618" t="s">
        <v>9169</v>
      </c>
    </row>
    <row r="2619" spans="1:1" x14ac:dyDescent="0.2">
      <c r="A2619" t="s">
        <v>9169</v>
      </c>
    </row>
    <row r="2620" spans="1:1" x14ac:dyDescent="0.2">
      <c r="A2620" t="s">
        <v>9169</v>
      </c>
    </row>
    <row r="2621" spans="1:1" x14ac:dyDescent="0.2">
      <c r="A2621" t="s">
        <v>9169</v>
      </c>
    </row>
    <row r="2622" spans="1:1" x14ac:dyDescent="0.2">
      <c r="A2622" t="s">
        <v>9169</v>
      </c>
    </row>
    <row r="2623" spans="1:1" x14ac:dyDescent="0.2">
      <c r="A2623" t="s">
        <v>9169</v>
      </c>
    </row>
    <row r="2624" spans="1:1" x14ac:dyDescent="0.2">
      <c r="A2624" t="s">
        <v>9169</v>
      </c>
    </row>
    <row r="2625" spans="1:1" x14ac:dyDescent="0.2">
      <c r="A2625" t="s">
        <v>9169</v>
      </c>
    </row>
    <row r="2626" spans="1:1" x14ac:dyDescent="0.2">
      <c r="A2626" t="s">
        <v>9169</v>
      </c>
    </row>
    <row r="2627" spans="1:1" x14ac:dyDescent="0.2">
      <c r="A2627" t="s">
        <v>9169</v>
      </c>
    </row>
    <row r="2628" spans="1:1" x14ac:dyDescent="0.2">
      <c r="A2628" t="s">
        <v>9169</v>
      </c>
    </row>
    <row r="2629" spans="1:1" x14ac:dyDescent="0.2">
      <c r="A2629" t="s">
        <v>9169</v>
      </c>
    </row>
    <row r="2630" spans="1:1" x14ac:dyDescent="0.2">
      <c r="A2630" t="s">
        <v>9169</v>
      </c>
    </row>
    <row r="2631" spans="1:1" x14ac:dyDescent="0.2">
      <c r="A2631" t="s">
        <v>9169</v>
      </c>
    </row>
    <row r="2632" spans="1:1" x14ac:dyDescent="0.2">
      <c r="A2632" t="s">
        <v>9169</v>
      </c>
    </row>
    <row r="2633" spans="1:1" x14ac:dyDescent="0.2">
      <c r="A2633" t="s">
        <v>9169</v>
      </c>
    </row>
    <row r="2634" spans="1:1" x14ac:dyDescent="0.2">
      <c r="A2634" t="s">
        <v>9169</v>
      </c>
    </row>
    <row r="2635" spans="1:1" x14ac:dyDescent="0.2">
      <c r="A2635" t="s">
        <v>9169</v>
      </c>
    </row>
    <row r="2636" spans="1:1" x14ac:dyDescent="0.2">
      <c r="A2636" t="s">
        <v>9169</v>
      </c>
    </row>
    <row r="2637" spans="1:1" x14ac:dyDescent="0.2">
      <c r="A2637" t="s">
        <v>9169</v>
      </c>
    </row>
    <row r="2638" spans="1:1" x14ac:dyDescent="0.2">
      <c r="A2638" t="s">
        <v>9169</v>
      </c>
    </row>
    <row r="2639" spans="1:1" x14ac:dyDescent="0.2">
      <c r="A2639" t="s">
        <v>9169</v>
      </c>
    </row>
    <row r="2640" spans="1:1" x14ac:dyDescent="0.2">
      <c r="A2640" t="s">
        <v>9169</v>
      </c>
    </row>
    <row r="2641" spans="1:1" x14ac:dyDescent="0.2">
      <c r="A2641" t="s">
        <v>9169</v>
      </c>
    </row>
    <row r="2642" spans="1:1" x14ac:dyDescent="0.2">
      <c r="A2642" t="s">
        <v>9169</v>
      </c>
    </row>
    <row r="2643" spans="1:1" x14ac:dyDescent="0.2">
      <c r="A2643" t="s">
        <v>9169</v>
      </c>
    </row>
    <row r="2644" spans="1:1" x14ac:dyDescent="0.2">
      <c r="A2644" t="s">
        <v>9169</v>
      </c>
    </row>
    <row r="2645" spans="1:1" x14ac:dyDescent="0.2">
      <c r="A2645" t="s">
        <v>9169</v>
      </c>
    </row>
    <row r="2646" spans="1:1" x14ac:dyDescent="0.2">
      <c r="A2646" t="s">
        <v>9169</v>
      </c>
    </row>
    <row r="2647" spans="1:1" x14ac:dyDescent="0.2">
      <c r="A2647" t="s">
        <v>9169</v>
      </c>
    </row>
    <row r="2648" spans="1:1" x14ac:dyDescent="0.2">
      <c r="A2648" t="s">
        <v>9169</v>
      </c>
    </row>
    <row r="2649" spans="1:1" x14ac:dyDescent="0.2">
      <c r="A2649" t="s">
        <v>9169</v>
      </c>
    </row>
    <row r="2650" spans="1:1" x14ac:dyDescent="0.2">
      <c r="A2650" t="s">
        <v>9169</v>
      </c>
    </row>
    <row r="2651" spans="1:1" x14ac:dyDescent="0.2">
      <c r="A2651" t="s">
        <v>9169</v>
      </c>
    </row>
    <row r="2652" spans="1:1" x14ac:dyDescent="0.2">
      <c r="A2652" t="s">
        <v>9169</v>
      </c>
    </row>
    <row r="2653" spans="1:1" x14ac:dyDescent="0.2">
      <c r="A2653" t="s">
        <v>9169</v>
      </c>
    </row>
    <row r="2654" spans="1:1" x14ac:dyDescent="0.2">
      <c r="A2654" t="s">
        <v>9169</v>
      </c>
    </row>
    <row r="2655" spans="1:1" x14ac:dyDescent="0.2">
      <c r="A2655" t="s">
        <v>9169</v>
      </c>
    </row>
    <row r="2656" spans="1:1" x14ac:dyDescent="0.2">
      <c r="A2656" t="s">
        <v>9169</v>
      </c>
    </row>
    <row r="2657" spans="1:1" x14ac:dyDescent="0.2">
      <c r="A2657" t="s">
        <v>9169</v>
      </c>
    </row>
    <row r="2658" spans="1:1" x14ac:dyDescent="0.2">
      <c r="A2658" t="s">
        <v>9169</v>
      </c>
    </row>
    <row r="2659" spans="1:1" x14ac:dyDescent="0.2">
      <c r="A2659" t="s">
        <v>9169</v>
      </c>
    </row>
    <row r="2660" spans="1:1" x14ac:dyDescent="0.2">
      <c r="A2660" t="s">
        <v>9169</v>
      </c>
    </row>
    <row r="2661" spans="1:1" x14ac:dyDescent="0.2">
      <c r="A2661" t="s">
        <v>9169</v>
      </c>
    </row>
    <row r="2662" spans="1:1" x14ac:dyDescent="0.2">
      <c r="A2662" t="s">
        <v>9169</v>
      </c>
    </row>
    <row r="2663" spans="1:1" x14ac:dyDescent="0.2">
      <c r="A2663" t="s">
        <v>9169</v>
      </c>
    </row>
    <row r="2664" spans="1:1" x14ac:dyDescent="0.2">
      <c r="A2664" t="s">
        <v>9169</v>
      </c>
    </row>
    <row r="2665" spans="1:1" x14ac:dyDescent="0.2">
      <c r="A2665" t="s">
        <v>9169</v>
      </c>
    </row>
    <row r="2666" spans="1:1" x14ac:dyDescent="0.2">
      <c r="A2666" t="s">
        <v>9169</v>
      </c>
    </row>
    <row r="2667" spans="1:1" x14ac:dyDescent="0.2">
      <c r="A2667" t="s">
        <v>9169</v>
      </c>
    </row>
    <row r="2668" spans="1:1" x14ac:dyDescent="0.2">
      <c r="A2668" t="s">
        <v>9169</v>
      </c>
    </row>
    <row r="2669" spans="1:1" x14ac:dyDescent="0.2">
      <c r="A2669" t="s">
        <v>9169</v>
      </c>
    </row>
    <row r="2670" spans="1:1" x14ac:dyDescent="0.2">
      <c r="A2670" t="s">
        <v>9169</v>
      </c>
    </row>
    <row r="2671" spans="1:1" x14ac:dyDescent="0.2">
      <c r="A2671" t="s">
        <v>9169</v>
      </c>
    </row>
    <row r="2672" spans="1:1" x14ac:dyDescent="0.2">
      <c r="A2672" t="s">
        <v>9169</v>
      </c>
    </row>
    <row r="2673" spans="1:1" x14ac:dyDescent="0.2">
      <c r="A2673" t="s">
        <v>9169</v>
      </c>
    </row>
    <row r="2674" spans="1:1" x14ac:dyDescent="0.2">
      <c r="A2674" t="s">
        <v>9169</v>
      </c>
    </row>
    <row r="2675" spans="1:1" x14ac:dyDescent="0.2">
      <c r="A2675" t="s">
        <v>9169</v>
      </c>
    </row>
    <row r="2676" spans="1:1" x14ac:dyDescent="0.2">
      <c r="A2676" t="s">
        <v>9169</v>
      </c>
    </row>
    <row r="2677" spans="1:1" x14ac:dyDescent="0.2">
      <c r="A2677" t="s">
        <v>9169</v>
      </c>
    </row>
    <row r="2678" spans="1:1" x14ac:dyDescent="0.2">
      <c r="A2678" t="s">
        <v>9169</v>
      </c>
    </row>
    <row r="2679" spans="1:1" x14ac:dyDescent="0.2">
      <c r="A2679" t="s">
        <v>9169</v>
      </c>
    </row>
    <row r="2680" spans="1:1" x14ac:dyDescent="0.2">
      <c r="A2680" t="s">
        <v>9169</v>
      </c>
    </row>
    <row r="2681" spans="1:1" x14ac:dyDescent="0.2">
      <c r="A2681" t="s">
        <v>9169</v>
      </c>
    </row>
    <row r="2682" spans="1:1" x14ac:dyDescent="0.2">
      <c r="A2682" t="s">
        <v>9169</v>
      </c>
    </row>
    <row r="2683" spans="1:1" x14ac:dyDescent="0.2">
      <c r="A2683" t="s">
        <v>9169</v>
      </c>
    </row>
    <row r="2684" spans="1:1" x14ac:dyDescent="0.2">
      <c r="A2684" t="s">
        <v>9169</v>
      </c>
    </row>
    <row r="2685" spans="1:1" x14ac:dyDescent="0.2">
      <c r="A2685" t="s">
        <v>9169</v>
      </c>
    </row>
    <row r="2686" spans="1:1" x14ac:dyDescent="0.2">
      <c r="A2686" t="s">
        <v>9169</v>
      </c>
    </row>
    <row r="2687" spans="1:1" x14ac:dyDescent="0.2">
      <c r="A2687" t="s">
        <v>9169</v>
      </c>
    </row>
    <row r="2688" spans="1:1" x14ac:dyDescent="0.2">
      <c r="A2688" t="s">
        <v>9169</v>
      </c>
    </row>
    <row r="2689" spans="1:1" x14ac:dyDescent="0.2">
      <c r="A2689" t="s">
        <v>9169</v>
      </c>
    </row>
    <row r="2690" spans="1:1" x14ac:dyDescent="0.2">
      <c r="A2690" t="s">
        <v>9169</v>
      </c>
    </row>
    <row r="2691" spans="1:1" x14ac:dyDescent="0.2">
      <c r="A2691" t="s">
        <v>9169</v>
      </c>
    </row>
    <row r="2692" spans="1:1" x14ac:dyDescent="0.2">
      <c r="A2692" t="s">
        <v>9169</v>
      </c>
    </row>
    <row r="2693" spans="1:1" x14ac:dyDescent="0.2">
      <c r="A2693" t="s">
        <v>9169</v>
      </c>
    </row>
    <row r="2694" spans="1:1" x14ac:dyDescent="0.2">
      <c r="A2694" t="s">
        <v>9169</v>
      </c>
    </row>
    <row r="2695" spans="1:1" x14ac:dyDescent="0.2">
      <c r="A2695" t="s">
        <v>9169</v>
      </c>
    </row>
    <row r="2696" spans="1:1" x14ac:dyDescent="0.2">
      <c r="A2696" t="s">
        <v>9169</v>
      </c>
    </row>
    <row r="2697" spans="1:1" x14ac:dyDescent="0.2">
      <c r="A2697" t="s">
        <v>9169</v>
      </c>
    </row>
    <row r="2698" spans="1:1" x14ac:dyDescent="0.2">
      <c r="A2698" t="s">
        <v>9169</v>
      </c>
    </row>
    <row r="2699" spans="1:1" x14ac:dyDescent="0.2">
      <c r="A2699" t="s">
        <v>9169</v>
      </c>
    </row>
    <row r="2700" spans="1:1" x14ac:dyDescent="0.2">
      <c r="A2700" t="s">
        <v>9169</v>
      </c>
    </row>
    <row r="2701" spans="1:1" x14ac:dyDescent="0.2">
      <c r="A2701" t="s">
        <v>9169</v>
      </c>
    </row>
    <row r="2702" spans="1:1" x14ac:dyDescent="0.2">
      <c r="A2702" t="s">
        <v>9169</v>
      </c>
    </row>
    <row r="2703" spans="1:1" x14ac:dyDescent="0.2">
      <c r="A2703" t="s">
        <v>9169</v>
      </c>
    </row>
    <row r="2704" spans="1:1" x14ac:dyDescent="0.2">
      <c r="A2704" t="s">
        <v>9169</v>
      </c>
    </row>
    <row r="2705" spans="1:1" x14ac:dyDescent="0.2">
      <c r="A2705" t="s">
        <v>9169</v>
      </c>
    </row>
    <row r="2706" spans="1:1" x14ac:dyDescent="0.2">
      <c r="A2706" t="s">
        <v>9169</v>
      </c>
    </row>
    <row r="2707" spans="1:1" x14ac:dyDescent="0.2">
      <c r="A2707" t="s">
        <v>9169</v>
      </c>
    </row>
    <row r="2708" spans="1:1" x14ac:dyDescent="0.2">
      <c r="A2708" t="s">
        <v>9169</v>
      </c>
    </row>
    <row r="2709" spans="1:1" x14ac:dyDescent="0.2">
      <c r="A2709" t="s">
        <v>9169</v>
      </c>
    </row>
    <row r="2710" spans="1:1" x14ac:dyDescent="0.2">
      <c r="A2710" t="s">
        <v>9169</v>
      </c>
    </row>
    <row r="2711" spans="1:1" x14ac:dyDescent="0.2">
      <c r="A2711" t="s">
        <v>9169</v>
      </c>
    </row>
    <row r="2712" spans="1:1" x14ac:dyDescent="0.2">
      <c r="A2712" t="s">
        <v>9169</v>
      </c>
    </row>
    <row r="2713" spans="1:1" x14ac:dyDescent="0.2">
      <c r="A2713" t="s">
        <v>9169</v>
      </c>
    </row>
    <row r="2714" spans="1:1" x14ac:dyDescent="0.2">
      <c r="A2714" t="s">
        <v>9169</v>
      </c>
    </row>
    <row r="2715" spans="1:1" x14ac:dyDescent="0.2">
      <c r="A2715" t="s">
        <v>9169</v>
      </c>
    </row>
    <row r="2716" spans="1:1" x14ac:dyDescent="0.2">
      <c r="A2716" t="s">
        <v>9169</v>
      </c>
    </row>
    <row r="2717" spans="1:1" x14ac:dyDescent="0.2">
      <c r="A2717" t="s">
        <v>9169</v>
      </c>
    </row>
    <row r="2718" spans="1:1" x14ac:dyDescent="0.2">
      <c r="A2718" t="s">
        <v>9169</v>
      </c>
    </row>
    <row r="2719" spans="1:1" x14ac:dyDescent="0.2">
      <c r="A2719" t="s">
        <v>9169</v>
      </c>
    </row>
    <row r="2720" spans="1:1" x14ac:dyDescent="0.2">
      <c r="A2720" t="s">
        <v>9169</v>
      </c>
    </row>
    <row r="2721" spans="1:1" x14ac:dyDescent="0.2">
      <c r="A2721" t="s">
        <v>9169</v>
      </c>
    </row>
    <row r="2722" spans="1:1" x14ac:dyDescent="0.2">
      <c r="A2722" t="s">
        <v>9169</v>
      </c>
    </row>
    <row r="2723" spans="1:1" x14ac:dyDescent="0.2">
      <c r="A2723" t="s">
        <v>9169</v>
      </c>
    </row>
    <row r="2724" spans="1:1" x14ac:dyDescent="0.2">
      <c r="A2724" t="s">
        <v>9169</v>
      </c>
    </row>
    <row r="2725" spans="1:1" x14ac:dyDescent="0.2">
      <c r="A2725" t="s">
        <v>9169</v>
      </c>
    </row>
    <row r="2726" spans="1:1" x14ac:dyDescent="0.2">
      <c r="A2726" t="s">
        <v>9169</v>
      </c>
    </row>
    <row r="2727" spans="1:1" x14ac:dyDescent="0.2">
      <c r="A2727" t="s">
        <v>9169</v>
      </c>
    </row>
    <row r="2728" spans="1:1" x14ac:dyDescent="0.2">
      <c r="A2728" t="s">
        <v>9169</v>
      </c>
    </row>
    <row r="2729" spans="1:1" x14ac:dyDescent="0.2">
      <c r="A2729" t="s">
        <v>9169</v>
      </c>
    </row>
    <row r="2730" spans="1:1" x14ac:dyDescent="0.2">
      <c r="A2730" t="s">
        <v>9169</v>
      </c>
    </row>
    <row r="2731" spans="1:1" x14ac:dyDescent="0.2">
      <c r="A2731" t="s">
        <v>9169</v>
      </c>
    </row>
    <row r="2732" spans="1:1" x14ac:dyDescent="0.2">
      <c r="A2732" t="s">
        <v>9169</v>
      </c>
    </row>
    <row r="2733" spans="1:1" x14ac:dyDescent="0.2">
      <c r="A2733" t="s">
        <v>9169</v>
      </c>
    </row>
    <row r="2734" spans="1:1" x14ac:dyDescent="0.2">
      <c r="A2734" t="s">
        <v>9169</v>
      </c>
    </row>
    <row r="2735" spans="1:1" x14ac:dyDescent="0.2">
      <c r="A2735" t="s">
        <v>9169</v>
      </c>
    </row>
    <row r="2736" spans="1:1" x14ac:dyDescent="0.2">
      <c r="A2736" t="s">
        <v>9169</v>
      </c>
    </row>
    <row r="2737" spans="1:1" x14ac:dyDescent="0.2">
      <c r="A2737" t="s">
        <v>9169</v>
      </c>
    </row>
    <row r="2738" spans="1:1" x14ac:dyDescent="0.2">
      <c r="A2738" t="s">
        <v>9169</v>
      </c>
    </row>
    <row r="2739" spans="1:1" x14ac:dyDescent="0.2">
      <c r="A2739" t="s">
        <v>9169</v>
      </c>
    </row>
    <row r="2740" spans="1:1" x14ac:dyDescent="0.2">
      <c r="A2740" t="s">
        <v>9169</v>
      </c>
    </row>
    <row r="2741" spans="1:1" x14ac:dyDescent="0.2">
      <c r="A2741" t="s">
        <v>9169</v>
      </c>
    </row>
    <row r="2742" spans="1:1" x14ac:dyDescent="0.2">
      <c r="A2742" t="s">
        <v>9169</v>
      </c>
    </row>
    <row r="2743" spans="1:1" x14ac:dyDescent="0.2">
      <c r="A2743" t="s">
        <v>9169</v>
      </c>
    </row>
    <row r="2744" spans="1:1" x14ac:dyDescent="0.2">
      <c r="A2744" t="s">
        <v>9169</v>
      </c>
    </row>
    <row r="2745" spans="1:1" x14ac:dyDescent="0.2">
      <c r="A2745" t="s">
        <v>9169</v>
      </c>
    </row>
    <row r="2746" spans="1:1" x14ac:dyDescent="0.2">
      <c r="A2746" t="s">
        <v>9169</v>
      </c>
    </row>
    <row r="2747" spans="1:1" x14ac:dyDescent="0.2">
      <c r="A2747" t="s">
        <v>9169</v>
      </c>
    </row>
    <row r="2748" spans="1:1" x14ac:dyDescent="0.2">
      <c r="A2748" t="s">
        <v>9169</v>
      </c>
    </row>
    <row r="2749" spans="1:1" x14ac:dyDescent="0.2">
      <c r="A2749" t="s">
        <v>9169</v>
      </c>
    </row>
    <row r="2750" spans="1:1" x14ac:dyDescent="0.2">
      <c r="A2750" t="s">
        <v>9169</v>
      </c>
    </row>
    <row r="2751" spans="1:1" x14ac:dyDescent="0.2">
      <c r="A2751" t="s">
        <v>9169</v>
      </c>
    </row>
    <row r="2752" spans="1:1" x14ac:dyDescent="0.2">
      <c r="A2752" t="s">
        <v>9169</v>
      </c>
    </row>
    <row r="2753" spans="1:1" x14ac:dyDescent="0.2">
      <c r="A2753" t="s">
        <v>9169</v>
      </c>
    </row>
    <row r="2754" spans="1:1" x14ac:dyDescent="0.2">
      <c r="A2754" t="s">
        <v>9169</v>
      </c>
    </row>
    <row r="2755" spans="1:1" x14ac:dyDescent="0.2">
      <c r="A2755" t="s">
        <v>9169</v>
      </c>
    </row>
    <row r="2756" spans="1:1" x14ac:dyDescent="0.2">
      <c r="A2756" t="s">
        <v>9169</v>
      </c>
    </row>
    <row r="2757" spans="1:1" x14ac:dyDescent="0.2">
      <c r="A2757" t="s">
        <v>9169</v>
      </c>
    </row>
    <row r="2758" spans="1:1" x14ac:dyDescent="0.2">
      <c r="A2758" t="s">
        <v>9169</v>
      </c>
    </row>
    <row r="2759" spans="1:1" x14ac:dyDescent="0.2">
      <c r="A2759" t="s">
        <v>9169</v>
      </c>
    </row>
    <row r="2760" spans="1:1" x14ac:dyDescent="0.2">
      <c r="A2760" t="s">
        <v>9169</v>
      </c>
    </row>
    <row r="2761" spans="1:1" x14ac:dyDescent="0.2">
      <c r="A2761" t="s">
        <v>9169</v>
      </c>
    </row>
    <row r="2762" spans="1:1" x14ac:dyDescent="0.2">
      <c r="A2762" t="s">
        <v>9169</v>
      </c>
    </row>
    <row r="2763" spans="1:1" x14ac:dyDescent="0.2">
      <c r="A2763" t="s">
        <v>9169</v>
      </c>
    </row>
    <row r="2764" spans="1:1" x14ac:dyDescent="0.2">
      <c r="A2764" t="s">
        <v>9169</v>
      </c>
    </row>
    <row r="2765" spans="1:1" x14ac:dyDescent="0.2">
      <c r="A2765" t="s">
        <v>9169</v>
      </c>
    </row>
    <row r="2766" spans="1:1" x14ac:dyDescent="0.2">
      <c r="A2766" t="s">
        <v>9169</v>
      </c>
    </row>
    <row r="2767" spans="1:1" x14ac:dyDescent="0.2">
      <c r="A2767" t="s">
        <v>9169</v>
      </c>
    </row>
    <row r="2768" spans="1:1" x14ac:dyDescent="0.2">
      <c r="A2768" t="s">
        <v>9169</v>
      </c>
    </row>
    <row r="2769" spans="1:1" x14ac:dyDescent="0.2">
      <c r="A2769" t="s">
        <v>9169</v>
      </c>
    </row>
    <row r="2770" spans="1:1" x14ac:dyDescent="0.2">
      <c r="A2770" t="s">
        <v>9169</v>
      </c>
    </row>
    <row r="2771" spans="1:1" x14ac:dyDescent="0.2">
      <c r="A2771" t="s">
        <v>9169</v>
      </c>
    </row>
    <row r="2772" spans="1:1" x14ac:dyDescent="0.2">
      <c r="A2772" t="s">
        <v>9169</v>
      </c>
    </row>
    <row r="2773" spans="1:1" x14ac:dyDescent="0.2">
      <c r="A2773" t="s">
        <v>9169</v>
      </c>
    </row>
    <row r="2774" spans="1:1" x14ac:dyDescent="0.2">
      <c r="A2774" t="s">
        <v>9169</v>
      </c>
    </row>
    <row r="2775" spans="1:1" x14ac:dyDescent="0.2">
      <c r="A2775" t="s">
        <v>9169</v>
      </c>
    </row>
    <row r="2776" spans="1:1" x14ac:dyDescent="0.2">
      <c r="A2776" t="s">
        <v>9169</v>
      </c>
    </row>
    <row r="2777" spans="1:1" x14ac:dyDescent="0.2">
      <c r="A2777" t="s">
        <v>9169</v>
      </c>
    </row>
    <row r="2778" spans="1:1" x14ac:dyDescent="0.2">
      <c r="A2778" t="s">
        <v>9169</v>
      </c>
    </row>
    <row r="2779" spans="1:1" x14ac:dyDescent="0.2">
      <c r="A2779" t="s">
        <v>9169</v>
      </c>
    </row>
    <row r="2780" spans="1:1" x14ac:dyDescent="0.2">
      <c r="A2780" t="s">
        <v>9169</v>
      </c>
    </row>
    <row r="2781" spans="1:1" x14ac:dyDescent="0.2">
      <c r="A2781" t="s">
        <v>9169</v>
      </c>
    </row>
    <row r="2782" spans="1:1" x14ac:dyDescent="0.2">
      <c r="A2782" t="s">
        <v>9169</v>
      </c>
    </row>
    <row r="2783" spans="1:1" x14ac:dyDescent="0.2">
      <c r="A2783" t="s">
        <v>9169</v>
      </c>
    </row>
    <row r="2784" spans="1:1" x14ac:dyDescent="0.2">
      <c r="A2784" t="s">
        <v>9169</v>
      </c>
    </row>
    <row r="2785" spans="1:1" x14ac:dyDescent="0.2">
      <c r="A2785" t="s">
        <v>9169</v>
      </c>
    </row>
    <row r="2786" spans="1:1" x14ac:dyDescent="0.2">
      <c r="A2786" t="s">
        <v>9169</v>
      </c>
    </row>
    <row r="2787" spans="1:1" x14ac:dyDescent="0.2">
      <c r="A2787" t="s">
        <v>9169</v>
      </c>
    </row>
    <row r="2788" spans="1:1" x14ac:dyDescent="0.2">
      <c r="A2788" t="s">
        <v>9169</v>
      </c>
    </row>
    <row r="2789" spans="1:1" x14ac:dyDescent="0.2">
      <c r="A2789" t="s">
        <v>9169</v>
      </c>
    </row>
    <row r="2790" spans="1:1" x14ac:dyDescent="0.2">
      <c r="A2790" t="s">
        <v>9169</v>
      </c>
    </row>
    <row r="2791" spans="1:1" x14ac:dyDescent="0.2">
      <c r="A2791" t="s">
        <v>9169</v>
      </c>
    </row>
    <row r="2792" spans="1:1" x14ac:dyDescent="0.2">
      <c r="A2792" t="s">
        <v>9169</v>
      </c>
    </row>
    <row r="2793" spans="1:1" x14ac:dyDescent="0.2">
      <c r="A2793" t="s">
        <v>9169</v>
      </c>
    </row>
    <row r="2794" spans="1:1" x14ac:dyDescent="0.2">
      <c r="A2794" t="s">
        <v>9169</v>
      </c>
    </row>
    <row r="2795" spans="1:1" x14ac:dyDescent="0.2">
      <c r="A2795" t="s">
        <v>9169</v>
      </c>
    </row>
    <row r="2796" spans="1:1" x14ac:dyDescent="0.2">
      <c r="A2796" t="s">
        <v>9169</v>
      </c>
    </row>
    <row r="2797" spans="1:1" x14ac:dyDescent="0.2">
      <c r="A2797" t="s">
        <v>9169</v>
      </c>
    </row>
    <row r="2798" spans="1:1" x14ac:dyDescent="0.2">
      <c r="A2798" t="s">
        <v>9169</v>
      </c>
    </row>
    <row r="2799" spans="1:1" x14ac:dyDescent="0.2">
      <c r="A2799" t="s">
        <v>9169</v>
      </c>
    </row>
    <row r="2800" spans="1:1" x14ac:dyDescent="0.2">
      <c r="A2800" t="s">
        <v>9169</v>
      </c>
    </row>
    <row r="2801" spans="1:1" x14ac:dyDescent="0.2">
      <c r="A2801" t="s">
        <v>9169</v>
      </c>
    </row>
    <row r="2802" spans="1:1" x14ac:dyDescent="0.2">
      <c r="A2802" t="s">
        <v>9169</v>
      </c>
    </row>
    <row r="2803" spans="1:1" x14ac:dyDescent="0.2">
      <c r="A2803" t="s">
        <v>9169</v>
      </c>
    </row>
    <row r="2804" spans="1:1" x14ac:dyDescent="0.2">
      <c r="A2804" t="s">
        <v>9169</v>
      </c>
    </row>
    <row r="2805" spans="1:1" x14ac:dyDescent="0.2">
      <c r="A2805" t="s">
        <v>9169</v>
      </c>
    </row>
    <row r="2806" spans="1:1" x14ac:dyDescent="0.2">
      <c r="A2806" t="s">
        <v>9169</v>
      </c>
    </row>
    <row r="2807" spans="1:1" x14ac:dyDescent="0.2">
      <c r="A2807" t="s">
        <v>9169</v>
      </c>
    </row>
    <row r="2808" spans="1:1" x14ac:dyDescent="0.2">
      <c r="A2808" t="s">
        <v>9169</v>
      </c>
    </row>
    <row r="2809" spans="1:1" x14ac:dyDescent="0.2">
      <c r="A2809" t="s">
        <v>9169</v>
      </c>
    </row>
    <row r="2810" spans="1:1" x14ac:dyDescent="0.2">
      <c r="A2810" t="s">
        <v>9169</v>
      </c>
    </row>
    <row r="2811" spans="1:1" x14ac:dyDescent="0.2">
      <c r="A2811" t="s">
        <v>9169</v>
      </c>
    </row>
    <row r="2812" spans="1:1" x14ac:dyDescent="0.2">
      <c r="A2812" t="s">
        <v>9169</v>
      </c>
    </row>
    <row r="2813" spans="1:1" x14ac:dyDescent="0.2">
      <c r="A2813" t="s">
        <v>9169</v>
      </c>
    </row>
    <row r="2814" spans="1:1" x14ac:dyDescent="0.2">
      <c r="A2814" t="s">
        <v>9169</v>
      </c>
    </row>
    <row r="2815" spans="1:1" x14ac:dyDescent="0.2">
      <c r="A2815" t="s">
        <v>9169</v>
      </c>
    </row>
    <row r="2816" spans="1:1" x14ac:dyDescent="0.2">
      <c r="A2816" t="s">
        <v>9169</v>
      </c>
    </row>
    <row r="2817" spans="1:1" x14ac:dyDescent="0.2">
      <c r="A2817" t="s">
        <v>9169</v>
      </c>
    </row>
    <row r="2818" spans="1:1" x14ac:dyDescent="0.2">
      <c r="A2818" t="s">
        <v>9169</v>
      </c>
    </row>
    <row r="2819" spans="1:1" x14ac:dyDescent="0.2">
      <c r="A2819" t="s">
        <v>9169</v>
      </c>
    </row>
    <row r="2820" spans="1:1" x14ac:dyDescent="0.2">
      <c r="A2820" t="s">
        <v>9169</v>
      </c>
    </row>
    <row r="2821" spans="1:1" x14ac:dyDescent="0.2">
      <c r="A2821" t="s">
        <v>9169</v>
      </c>
    </row>
    <row r="2822" spans="1:1" x14ac:dyDescent="0.2">
      <c r="A2822" t="s">
        <v>9169</v>
      </c>
    </row>
    <row r="2823" spans="1:1" x14ac:dyDescent="0.2">
      <c r="A2823" t="s">
        <v>9169</v>
      </c>
    </row>
    <row r="2824" spans="1:1" x14ac:dyDescent="0.2">
      <c r="A2824" t="s">
        <v>9169</v>
      </c>
    </row>
    <row r="2825" spans="1:1" x14ac:dyDescent="0.2">
      <c r="A2825" t="s">
        <v>9169</v>
      </c>
    </row>
    <row r="2826" spans="1:1" x14ac:dyDescent="0.2">
      <c r="A2826" t="s">
        <v>9169</v>
      </c>
    </row>
    <row r="2827" spans="1:1" x14ac:dyDescent="0.2">
      <c r="A2827" t="s">
        <v>9169</v>
      </c>
    </row>
    <row r="2828" spans="1:1" x14ac:dyDescent="0.2">
      <c r="A2828" t="s">
        <v>9169</v>
      </c>
    </row>
    <row r="2829" spans="1:1" x14ac:dyDescent="0.2">
      <c r="A2829" t="s">
        <v>9169</v>
      </c>
    </row>
    <row r="2830" spans="1:1" x14ac:dyDescent="0.2">
      <c r="A2830" t="s">
        <v>9169</v>
      </c>
    </row>
    <row r="2831" spans="1:1" x14ac:dyDescent="0.2">
      <c r="A2831" t="s">
        <v>9169</v>
      </c>
    </row>
    <row r="2832" spans="1:1" x14ac:dyDescent="0.2">
      <c r="A2832" t="s">
        <v>9169</v>
      </c>
    </row>
    <row r="2833" spans="1:1" x14ac:dyDescent="0.2">
      <c r="A2833" t="s">
        <v>9169</v>
      </c>
    </row>
    <row r="2834" spans="1:1" x14ac:dyDescent="0.2">
      <c r="A2834" t="s">
        <v>9169</v>
      </c>
    </row>
    <row r="2835" spans="1:1" x14ac:dyDescent="0.2">
      <c r="A2835" t="s">
        <v>9169</v>
      </c>
    </row>
    <row r="2836" spans="1:1" x14ac:dyDescent="0.2">
      <c r="A2836" t="s">
        <v>9169</v>
      </c>
    </row>
    <row r="2837" spans="1:1" x14ac:dyDescent="0.2">
      <c r="A2837" t="s">
        <v>9169</v>
      </c>
    </row>
    <row r="2838" spans="1:1" x14ac:dyDescent="0.2">
      <c r="A2838" t="s">
        <v>9169</v>
      </c>
    </row>
    <row r="2839" spans="1:1" x14ac:dyDescent="0.2">
      <c r="A2839" t="s">
        <v>9169</v>
      </c>
    </row>
    <row r="2840" spans="1:1" x14ac:dyDescent="0.2">
      <c r="A2840" t="s">
        <v>9169</v>
      </c>
    </row>
    <row r="2841" spans="1:1" x14ac:dyDescent="0.2">
      <c r="A2841" t="s">
        <v>9169</v>
      </c>
    </row>
    <row r="2842" spans="1:1" x14ac:dyDescent="0.2">
      <c r="A2842" t="s">
        <v>9169</v>
      </c>
    </row>
    <row r="2843" spans="1:1" x14ac:dyDescent="0.2">
      <c r="A2843" t="s">
        <v>9169</v>
      </c>
    </row>
    <row r="2844" spans="1:1" x14ac:dyDescent="0.2">
      <c r="A2844" t="s">
        <v>9169</v>
      </c>
    </row>
    <row r="2845" spans="1:1" x14ac:dyDescent="0.2">
      <c r="A2845" t="s">
        <v>9169</v>
      </c>
    </row>
    <row r="2846" spans="1:1" x14ac:dyDescent="0.2">
      <c r="A2846" t="s">
        <v>9169</v>
      </c>
    </row>
    <row r="2847" spans="1:1" x14ac:dyDescent="0.2">
      <c r="A2847" t="s">
        <v>9169</v>
      </c>
    </row>
    <row r="2848" spans="1:1" x14ac:dyDescent="0.2">
      <c r="A2848" t="s">
        <v>9169</v>
      </c>
    </row>
    <row r="2849" spans="1:1" x14ac:dyDescent="0.2">
      <c r="A2849" t="s">
        <v>9169</v>
      </c>
    </row>
    <row r="2850" spans="1:1" x14ac:dyDescent="0.2">
      <c r="A2850" t="s">
        <v>9169</v>
      </c>
    </row>
    <row r="2851" spans="1:1" x14ac:dyDescent="0.2">
      <c r="A2851" t="s">
        <v>9169</v>
      </c>
    </row>
    <row r="2852" spans="1:1" x14ac:dyDescent="0.2">
      <c r="A2852" t="s">
        <v>9169</v>
      </c>
    </row>
    <row r="2853" spans="1:1" x14ac:dyDescent="0.2">
      <c r="A2853" t="s">
        <v>9169</v>
      </c>
    </row>
    <row r="2854" spans="1:1" x14ac:dyDescent="0.2">
      <c r="A2854" t="s">
        <v>9169</v>
      </c>
    </row>
    <row r="2855" spans="1:1" x14ac:dyDescent="0.2">
      <c r="A2855" t="s">
        <v>9169</v>
      </c>
    </row>
    <row r="2856" spans="1:1" x14ac:dyDescent="0.2">
      <c r="A2856" t="s">
        <v>9169</v>
      </c>
    </row>
    <row r="2857" spans="1:1" x14ac:dyDescent="0.2">
      <c r="A2857" t="s">
        <v>9169</v>
      </c>
    </row>
    <row r="2858" spans="1:1" x14ac:dyDescent="0.2">
      <c r="A2858" t="s">
        <v>9169</v>
      </c>
    </row>
    <row r="2859" spans="1:1" x14ac:dyDescent="0.2">
      <c r="A2859" t="s">
        <v>9169</v>
      </c>
    </row>
    <row r="2860" spans="1:1" x14ac:dyDescent="0.2">
      <c r="A2860" t="s">
        <v>9169</v>
      </c>
    </row>
    <row r="2861" spans="1:1" x14ac:dyDescent="0.2">
      <c r="A2861" t="s">
        <v>9169</v>
      </c>
    </row>
    <row r="2862" spans="1:1" x14ac:dyDescent="0.2">
      <c r="A2862" t="s">
        <v>9169</v>
      </c>
    </row>
    <row r="2863" spans="1:1" x14ac:dyDescent="0.2">
      <c r="A2863" t="s">
        <v>9169</v>
      </c>
    </row>
    <row r="2864" spans="1:1" x14ac:dyDescent="0.2">
      <c r="A2864" t="s">
        <v>9169</v>
      </c>
    </row>
    <row r="2865" spans="1:1" x14ac:dyDescent="0.2">
      <c r="A2865" t="s">
        <v>9169</v>
      </c>
    </row>
    <row r="2866" spans="1:1" x14ac:dyDescent="0.2">
      <c r="A2866" t="s">
        <v>9169</v>
      </c>
    </row>
    <row r="2867" spans="1:1" x14ac:dyDescent="0.2">
      <c r="A2867" t="s">
        <v>9169</v>
      </c>
    </row>
    <row r="2868" spans="1:1" x14ac:dyDescent="0.2">
      <c r="A2868" t="s">
        <v>9169</v>
      </c>
    </row>
    <row r="2869" spans="1:1" x14ac:dyDescent="0.2">
      <c r="A2869" t="s">
        <v>9169</v>
      </c>
    </row>
    <row r="2870" spans="1:1" x14ac:dyDescent="0.2">
      <c r="A2870" t="s">
        <v>9169</v>
      </c>
    </row>
    <row r="2871" spans="1:1" x14ac:dyDescent="0.2">
      <c r="A2871" t="s">
        <v>9169</v>
      </c>
    </row>
    <row r="2872" spans="1:1" x14ac:dyDescent="0.2">
      <c r="A2872" t="s">
        <v>9169</v>
      </c>
    </row>
    <row r="2873" spans="1:1" x14ac:dyDescent="0.2">
      <c r="A2873" t="s">
        <v>9169</v>
      </c>
    </row>
    <row r="2874" spans="1:1" x14ac:dyDescent="0.2">
      <c r="A2874" t="s">
        <v>9169</v>
      </c>
    </row>
    <row r="2875" spans="1:1" x14ac:dyDescent="0.2">
      <c r="A2875" t="s">
        <v>9169</v>
      </c>
    </row>
    <row r="2876" spans="1:1" x14ac:dyDescent="0.2">
      <c r="A2876" t="s">
        <v>9169</v>
      </c>
    </row>
    <row r="2877" spans="1:1" x14ac:dyDescent="0.2">
      <c r="A2877" t="s">
        <v>9169</v>
      </c>
    </row>
    <row r="2878" spans="1:1" x14ac:dyDescent="0.2">
      <c r="A2878" t="s">
        <v>9169</v>
      </c>
    </row>
    <row r="2879" spans="1:1" x14ac:dyDescent="0.2">
      <c r="A2879" t="s">
        <v>9169</v>
      </c>
    </row>
    <row r="2880" spans="1:1" x14ac:dyDescent="0.2">
      <c r="A2880" t="s">
        <v>9169</v>
      </c>
    </row>
    <row r="2881" spans="1:1" x14ac:dyDescent="0.2">
      <c r="A2881" t="s">
        <v>9169</v>
      </c>
    </row>
    <row r="2882" spans="1:1" x14ac:dyDescent="0.2">
      <c r="A2882" t="s">
        <v>9169</v>
      </c>
    </row>
    <row r="2883" spans="1:1" x14ac:dyDescent="0.2">
      <c r="A2883" t="s">
        <v>9169</v>
      </c>
    </row>
    <row r="2884" spans="1:1" x14ac:dyDescent="0.2">
      <c r="A2884" t="s">
        <v>9169</v>
      </c>
    </row>
    <row r="2885" spans="1:1" x14ac:dyDescent="0.2">
      <c r="A2885" t="s">
        <v>9169</v>
      </c>
    </row>
    <row r="2886" spans="1:1" x14ac:dyDescent="0.2">
      <c r="A2886" t="s">
        <v>9169</v>
      </c>
    </row>
    <row r="2887" spans="1:1" x14ac:dyDescent="0.2">
      <c r="A2887" t="s">
        <v>9169</v>
      </c>
    </row>
    <row r="2888" spans="1:1" x14ac:dyDescent="0.2">
      <c r="A2888" t="s">
        <v>9169</v>
      </c>
    </row>
    <row r="2889" spans="1:1" x14ac:dyDescent="0.2">
      <c r="A2889" t="s">
        <v>9169</v>
      </c>
    </row>
    <row r="2890" spans="1:1" x14ac:dyDescent="0.2">
      <c r="A2890" t="s">
        <v>9169</v>
      </c>
    </row>
    <row r="2891" spans="1:1" x14ac:dyDescent="0.2">
      <c r="A2891" t="s">
        <v>9169</v>
      </c>
    </row>
    <row r="2892" spans="1:1" x14ac:dyDescent="0.2">
      <c r="A2892" t="s">
        <v>9169</v>
      </c>
    </row>
    <row r="2893" spans="1:1" x14ac:dyDescent="0.2">
      <c r="A2893" t="s">
        <v>9169</v>
      </c>
    </row>
    <row r="2894" spans="1:1" x14ac:dyDescent="0.2">
      <c r="A2894" t="s">
        <v>9169</v>
      </c>
    </row>
    <row r="2895" spans="1:1" x14ac:dyDescent="0.2">
      <c r="A2895" t="s">
        <v>9169</v>
      </c>
    </row>
    <row r="2896" spans="1:1" x14ac:dyDescent="0.2">
      <c r="A2896" t="s">
        <v>9169</v>
      </c>
    </row>
    <row r="2897" spans="1:1" x14ac:dyDescent="0.2">
      <c r="A2897" t="s">
        <v>9169</v>
      </c>
    </row>
    <row r="2898" spans="1:1" x14ac:dyDescent="0.2">
      <c r="A2898" t="s">
        <v>9169</v>
      </c>
    </row>
    <row r="2899" spans="1:1" x14ac:dyDescent="0.2">
      <c r="A2899" t="s">
        <v>9169</v>
      </c>
    </row>
    <row r="2900" spans="1:1" x14ac:dyDescent="0.2">
      <c r="A2900" t="s">
        <v>9169</v>
      </c>
    </row>
    <row r="2901" spans="1:1" x14ac:dyDescent="0.2">
      <c r="A2901" t="s">
        <v>9169</v>
      </c>
    </row>
    <row r="2902" spans="1:1" x14ac:dyDescent="0.2">
      <c r="A2902" t="s">
        <v>9169</v>
      </c>
    </row>
    <row r="2903" spans="1:1" x14ac:dyDescent="0.2">
      <c r="A2903" t="s">
        <v>9169</v>
      </c>
    </row>
    <row r="2904" spans="1:1" x14ac:dyDescent="0.2">
      <c r="A2904" t="s">
        <v>9169</v>
      </c>
    </row>
    <row r="2905" spans="1:1" x14ac:dyDescent="0.2">
      <c r="A2905" t="s">
        <v>9169</v>
      </c>
    </row>
    <row r="2906" spans="1:1" x14ac:dyDescent="0.2">
      <c r="A2906" t="s">
        <v>9169</v>
      </c>
    </row>
    <row r="2907" spans="1:1" x14ac:dyDescent="0.2">
      <c r="A2907" t="s">
        <v>9169</v>
      </c>
    </row>
    <row r="2908" spans="1:1" x14ac:dyDescent="0.2">
      <c r="A2908" t="s">
        <v>9169</v>
      </c>
    </row>
    <row r="2909" spans="1:1" x14ac:dyDescent="0.2">
      <c r="A2909" t="s">
        <v>9169</v>
      </c>
    </row>
    <row r="2910" spans="1:1" x14ac:dyDescent="0.2">
      <c r="A2910" t="s">
        <v>9169</v>
      </c>
    </row>
    <row r="2911" spans="1:1" x14ac:dyDescent="0.2">
      <c r="A2911" t="s">
        <v>9169</v>
      </c>
    </row>
    <row r="2912" spans="1:1" x14ac:dyDescent="0.2">
      <c r="A2912" t="s">
        <v>9169</v>
      </c>
    </row>
    <row r="2913" spans="1:1" x14ac:dyDescent="0.2">
      <c r="A2913" t="s">
        <v>9169</v>
      </c>
    </row>
    <row r="2914" spans="1:1" x14ac:dyDescent="0.2">
      <c r="A2914" t="s">
        <v>9169</v>
      </c>
    </row>
    <row r="2915" spans="1:1" x14ac:dyDescent="0.2">
      <c r="A2915" t="s">
        <v>9169</v>
      </c>
    </row>
    <row r="2916" spans="1:1" x14ac:dyDescent="0.2">
      <c r="A2916" t="s">
        <v>9169</v>
      </c>
    </row>
    <row r="2917" spans="1:1" x14ac:dyDescent="0.2">
      <c r="A2917" t="s">
        <v>9169</v>
      </c>
    </row>
    <row r="2918" spans="1:1" x14ac:dyDescent="0.2">
      <c r="A2918" t="s">
        <v>9169</v>
      </c>
    </row>
    <row r="2919" spans="1:1" x14ac:dyDescent="0.2">
      <c r="A2919" t="s">
        <v>9169</v>
      </c>
    </row>
    <row r="2920" spans="1:1" x14ac:dyDescent="0.2">
      <c r="A2920" t="s">
        <v>9169</v>
      </c>
    </row>
    <row r="2921" spans="1:1" x14ac:dyDescent="0.2">
      <c r="A2921" t="s">
        <v>9169</v>
      </c>
    </row>
    <row r="2922" spans="1:1" x14ac:dyDescent="0.2">
      <c r="A2922" t="s">
        <v>9169</v>
      </c>
    </row>
    <row r="2923" spans="1:1" x14ac:dyDescent="0.2">
      <c r="A2923" t="s">
        <v>9169</v>
      </c>
    </row>
    <row r="2924" spans="1:1" x14ac:dyDescent="0.2">
      <c r="A2924" t="s">
        <v>9169</v>
      </c>
    </row>
    <row r="2925" spans="1:1" x14ac:dyDescent="0.2">
      <c r="A2925" t="s">
        <v>9169</v>
      </c>
    </row>
    <row r="2926" spans="1:1" x14ac:dyDescent="0.2">
      <c r="A2926" t="s">
        <v>9169</v>
      </c>
    </row>
    <row r="2927" spans="1:1" x14ac:dyDescent="0.2">
      <c r="A2927" t="s">
        <v>9169</v>
      </c>
    </row>
    <row r="2928" spans="1:1" x14ac:dyDescent="0.2">
      <c r="A2928" t="s">
        <v>9169</v>
      </c>
    </row>
    <row r="2929" spans="1:1" x14ac:dyDescent="0.2">
      <c r="A2929" t="s">
        <v>9169</v>
      </c>
    </row>
    <row r="2930" spans="1:1" x14ac:dyDescent="0.2">
      <c r="A2930" t="s">
        <v>9169</v>
      </c>
    </row>
    <row r="2931" spans="1:1" x14ac:dyDescent="0.2">
      <c r="A2931" t="s">
        <v>9169</v>
      </c>
    </row>
    <row r="2932" spans="1:1" x14ac:dyDescent="0.2">
      <c r="A2932" t="s">
        <v>9169</v>
      </c>
    </row>
    <row r="2933" spans="1:1" x14ac:dyDescent="0.2">
      <c r="A2933" t="s">
        <v>9169</v>
      </c>
    </row>
    <row r="2934" spans="1:1" x14ac:dyDescent="0.2">
      <c r="A2934" t="s">
        <v>9169</v>
      </c>
    </row>
    <row r="2935" spans="1:1" x14ac:dyDescent="0.2">
      <c r="A2935" t="s">
        <v>9169</v>
      </c>
    </row>
    <row r="2936" spans="1:1" x14ac:dyDescent="0.2">
      <c r="A2936" t="s">
        <v>9169</v>
      </c>
    </row>
    <row r="2937" spans="1:1" x14ac:dyDescent="0.2">
      <c r="A2937" t="s">
        <v>9169</v>
      </c>
    </row>
    <row r="2938" spans="1:1" x14ac:dyDescent="0.2">
      <c r="A2938" t="s">
        <v>9169</v>
      </c>
    </row>
    <row r="2939" spans="1:1" x14ac:dyDescent="0.2">
      <c r="A2939" t="s">
        <v>9169</v>
      </c>
    </row>
    <row r="2940" spans="1:1" x14ac:dyDescent="0.2">
      <c r="A2940" t="s">
        <v>9169</v>
      </c>
    </row>
    <row r="2941" spans="1:1" x14ac:dyDescent="0.2">
      <c r="A2941" t="s">
        <v>9169</v>
      </c>
    </row>
    <row r="2942" spans="1:1" x14ac:dyDescent="0.2">
      <c r="A2942" t="s">
        <v>9169</v>
      </c>
    </row>
    <row r="2943" spans="1:1" x14ac:dyDescent="0.2">
      <c r="A2943" t="s">
        <v>9169</v>
      </c>
    </row>
    <row r="2944" spans="1:1" x14ac:dyDescent="0.2">
      <c r="A2944" t="s">
        <v>9169</v>
      </c>
    </row>
    <row r="2945" spans="1:1" x14ac:dyDescent="0.2">
      <c r="A2945" t="s">
        <v>9169</v>
      </c>
    </row>
    <row r="2946" spans="1:1" x14ac:dyDescent="0.2">
      <c r="A2946" t="s">
        <v>9169</v>
      </c>
    </row>
    <row r="2947" spans="1:1" x14ac:dyDescent="0.2">
      <c r="A2947" t="s">
        <v>9169</v>
      </c>
    </row>
    <row r="2948" spans="1:1" x14ac:dyDescent="0.2">
      <c r="A2948" t="s">
        <v>9169</v>
      </c>
    </row>
    <row r="2949" spans="1:1" x14ac:dyDescent="0.2">
      <c r="A2949" t="s">
        <v>9169</v>
      </c>
    </row>
    <row r="2950" spans="1:1" x14ac:dyDescent="0.2">
      <c r="A2950" t="s">
        <v>9169</v>
      </c>
    </row>
    <row r="2951" spans="1:1" x14ac:dyDescent="0.2">
      <c r="A2951" t="s">
        <v>9169</v>
      </c>
    </row>
    <row r="2952" spans="1:1" x14ac:dyDescent="0.2">
      <c r="A2952" t="s">
        <v>9169</v>
      </c>
    </row>
    <row r="2953" spans="1:1" x14ac:dyDescent="0.2">
      <c r="A2953" t="s">
        <v>9169</v>
      </c>
    </row>
    <row r="2954" spans="1:1" x14ac:dyDescent="0.2">
      <c r="A2954" t="s">
        <v>9169</v>
      </c>
    </row>
    <row r="2955" spans="1:1" x14ac:dyDescent="0.2">
      <c r="A2955" t="s">
        <v>9169</v>
      </c>
    </row>
    <row r="2956" spans="1:1" x14ac:dyDescent="0.2">
      <c r="A2956" t="s">
        <v>9169</v>
      </c>
    </row>
    <row r="2957" spans="1:1" x14ac:dyDescent="0.2">
      <c r="A2957" t="s">
        <v>9169</v>
      </c>
    </row>
    <row r="2958" spans="1:1" x14ac:dyDescent="0.2">
      <c r="A2958" t="s">
        <v>9169</v>
      </c>
    </row>
    <row r="2959" spans="1:1" x14ac:dyDescent="0.2">
      <c r="A2959" t="s">
        <v>9169</v>
      </c>
    </row>
    <row r="2960" spans="1:1" x14ac:dyDescent="0.2">
      <c r="A2960" t="s">
        <v>9169</v>
      </c>
    </row>
    <row r="2961" spans="1:1" x14ac:dyDescent="0.2">
      <c r="A2961" t="s">
        <v>9169</v>
      </c>
    </row>
    <row r="2962" spans="1:1" x14ac:dyDescent="0.2">
      <c r="A2962" t="s">
        <v>9169</v>
      </c>
    </row>
    <row r="2963" spans="1:1" x14ac:dyDescent="0.2">
      <c r="A2963" t="s">
        <v>9169</v>
      </c>
    </row>
    <row r="2964" spans="1:1" x14ac:dyDescent="0.2">
      <c r="A2964" t="s">
        <v>9169</v>
      </c>
    </row>
    <row r="2965" spans="1:1" x14ac:dyDescent="0.2">
      <c r="A2965" t="s">
        <v>9169</v>
      </c>
    </row>
    <row r="2966" spans="1:1" x14ac:dyDescent="0.2">
      <c r="A2966" t="s">
        <v>9169</v>
      </c>
    </row>
    <row r="2967" spans="1:1" x14ac:dyDescent="0.2">
      <c r="A2967" t="s">
        <v>9169</v>
      </c>
    </row>
    <row r="2968" spans="1:1" x14ac:dyDescent="0.2">
      <c r="A2968" t="s">
        <v>9169</v>
      </c>
    </row>
    <row r="2969" spans="1:1" x14ac:dyDescent="0.2">
      <c r="A2969" t="s">
        <v>9169</v>
      </c>
    </row>
    <row r="2970" spans="1:1" x14ac:dyDescent="0.2">
      <c r="A2970" t="s">
        <v>9169</v>
      </c>
    </row>
    <row r="2971" spans="1:1" x14ac:dyDescent="0.2">
      <c r="A2971" t="s">
        <v>9169</v>
      </c>
    </row>
    <row r="2972" spans="1:1" x14ac:dyDescent="0.2">
      <c r="A2972" t="s">
        <v>9169</v>
      </c>
    </row>
    <row r="2973" spans="1:1" x14ac:dyDescent="0.2">
      <c r="A2973" t="s">
        <v>9169</v>
      </c>
    </row>
    <row r="2974" spans="1:1" x14ac:dyDescent="0.2">
      <c r="A2974" t="s">
        <v>9169</v>
      </c>
    </row>
    <row r="2975" spans="1:1" x14ac:dyDescent="0.2">
      <c r="A2975" t="s">
        <v>9169</v>
      </c>
    </row>
    <row r="2976" spans="1:1" x14ac:dyDescent="0.2">
      <c r="A2976" t="s">
        <v>9169</v>
      </c>
    </row>
    <row r="2977" spans="1:1" x14ac:dyDescent="0.2">
      <c r="A2977" t="s">
        <v>9169</v>
      </c>
    </row>
    <row r="2978" spans="1:1" x14ac:dyDescent="0.2">
      <c r="A2978" t="s">
        <v>9169</v>
      </c>
    </row>
    <row r="2979" spans="1:1" x14ac:dyDescent="0.2">
      <c r="A2979" t="s">
        <v>9169</v>
      </c>
    </row>
    <row r="2980" spans="1:1" x14ac:dyDescent="0.2">
      <c r="A2980" t="s">
        <v>9169</v>
      </c>
    </row>
    <row r="2981" spans="1:1" x14ac:dyDescent="0.2">
      <c r="A2981" t="s">
        <v>9169</v>
      </c>
    </row>
    <row r="2982" spans="1:1" x14ac:dyDescent="0.2">
      <c r="A2982" t="s">
        <v>9169</v>
      </c>
    </row>
    <row r="2983" spans="1:1" x14ac:dyDescent="0.2">
      <c r="A2983" t="s">
        <v>9169</v>
      </c>
    </row>
    <row r="2984" spans="1:1" x14ac:dyDescent="0.2">
      <c r="A2984" t="s">
        <v>9169</v>
      </c>
    </row>
    <row r="2985" spans="1:1" x14ac:dyDescent="0.2">
      <c r="A2985" t="s">
        <v>9169</v>
      </c>
    </row>
    <row r="2986" spans="1:1" x14ac:dyDescent="0.2">
      <c r="A2986" t="s">
        <v>9169</v>
      </c>
    </row>
    <row r="2987" spans="1:1" x14ac:dyDescent="0.2">
      <c r="A2987" t="s">
        <v>9169</v>
      </c>
    </row>
    <row r="2988" spans="1:1" x14ac:dyDescent="0.2">
      <c r="A2988" t="s">
        <v>9169</v>
      </c>
    </row>
    <row r="2989" spans="1:1" x14ac:dyDescent="0.2">
      <c r="A2989" t="s">
        <v>9169</v>
      </c>
    </row>
    <row r="2990" spans="1:1" x14ac:dyDescent="0.2">
      <c r="A2990" t="s">
        <v>9169</v>
      </c>
    </row>
    <row r="2991" spans="1:1" x14ac:dyDescent="0.2">
      <c r="A2991" t="s">
        <v>9169</v>
      </c>
    </row>
    <row r="2992" spans="1:1" x14ac:dyDescent="0.2">
      <c r="A2992" t="s">
        <v>9169</v>
      </c>
    </row>
    <row r="2993" spans="1:1" x14ac:dyDescent="0.2">
      <c r="A2993" t="s">
        <v>9169</v>
      </c>
    </row>
    <row r="2994" spans="1:1" x14ac:dyDescent="0.2">
      <c r="A2994" t="s">
        <v>9169</v>
      </c>
    </row>
    <row r="2995" spans="1:1" x14ac:dyDescent="0.2">
      <c r="A2995" t="s">
        <v>9169</v>
      </c>
    </row>
    <row r="2996" spans="1:1" x14ac:dyDescent="0.2">
      <c r="A2996" t="s">
        <v>9169</v>
      </c>
    </row>
    <row r="2997" spans="1:1" x14ac:dyDescent="0.2">
      <c r="A2997" t="s">
        <v>9169</v>
      </c>
    </row>
    <row r="2998" spans="1:1" x14ac:dyDescent="0.2">
      <c r="A2998" t="s">
        <v>9169</v>
      </c>
    </row>
    <row r="2999" spans="1:1" x14ac:dyDescent="0.2">
      <c r="A2999" t="s">
        <v>9169</v>
      </c>
    </row>
    <row r="3000" spans="1:1" x14ac:dyDescent="0.2">
      <c r="A3000" t="s">
        <v>9169</v>
      </c>
    </row>
    <row r="3001" spans="1:1" x14ac:dyDescent="0.2">
      <c r="A3001" t="s">
        <v>9169</v>
      </c>
    </row>
    <row r="3002" spans="1:1" x14ac:dyDescent="0.2">
      <c r="A3002" t="s">
        <v>9169</v>
      </c>
    </row>
    <row r="3003" spans="1:1" x14ac:dyDescent="0.2">
      <c r="A3003" t="s">
        <v>9169</v>
      </c>
    </row>
    <row r="3004" spans="1:1" x14ac:dyDescent="0.2">
      <c r="A3004" t="s">
        <v>9169</v>
      </c>
    </row>
    <row r="3005" spans="1:1" x14ac:dyDescent="0.2">
      <c r="A3005" t="s">
        <v>9169</v>
      </c>
    </row>
    <row r="3006" spans="1:1" x14ac:dyDescent="0.2">
      <c r="A3006" t="s">
        <v>9169</v>
      </c>
    </row>
    <row r="3007" spans="1:1" x14ac:dyDescent="0.2">
      <c r="A3007" t="s">
        <v>9169</v>
      </c>
    </row>
    <row r="3008" spans="1:1" x14ac:dyDescent="0.2">
      <c r="A3008" t="s">
        <v>9169</v>
      </c>
    </row>
    <row r="3009" spans="1:1" x14ac:dyDescent="0.2">
      <c r="A3009" t="s">
        <v>9169</v>
      </c>
    </row>
    <row r="3010" spans="1:1" x14ac:dyDescent="0.2">
      <c r="A3010" t="s">
        <v>9169</v>
      </c>
    </row>
    <row r="3011" spans="1:1" x14ac:dyDescent="0.2">
      <c r="A3011" t="s">
        <v>9169</v>
      </c>
    </row>
    <row r="3012" spans="1:1" x14ac:dyDescent="0.2">
      <c r="A3012" t="s">
        <v>9169</v>
      </c>
    </row>
    <row r="3013" spans="1:1" x14ac:dyDescent="0.2">
      <c r="A3013" t="s">
        <v>9169</v>
      </c>
    </row>
    <row r="3014" spans="1:1" x14ac:dyDescent="0.2">
      <c r="A3014" t="s">
        <v>9169</v>
      </c>
    </row>
    <row r="3015" spans="1:1" x14ac:dyDescent="0.2">
      <c r="A3015" t="s">
        <v>9169</v>
      </c>
    </row>
    <row r="3016" spans="1:1" x14ac:dyDescent="0.2">
      <c r="A3016" t="s">
        <v>9169</v>
      </c>
    </row>
    <row r="3017" spans="1:1" x14ac:dyDescent="0.2">
      <c r="A3017" t="s">
        <v>9169</v>
      </c>
    </row>
    <row r="3018" spans="1:1" x14ac:dyDescent="0.2">
      <c r="A3018" t="s">
        <v>9169</v>
      </c>
    </row>
    <row r="3019" spans="1:1" x14ac:dyDescent="0.2">
      <c r="A3019" t="s">
        <v>9169</v>
      </c>
    </row>
    <row r="3020" spans="1:1" x14ac:dyDescent="0.2">
      <c r="A3020" t="s">
        <v>9169</v>
      </c>
    </row>
    <row r="3021" spans="1:1" x14ac:dyDescent="0.2">
      <c r="A3021" t="s">
        <v>9169</v>
      </c>
    </row>
    <row r="3022" spans="1:1" x14ac:dyDescent="0.2">
      <c r="A3022" t="s">
        <v>9169</v>
      </c>
    </row>
    <row r="3023" spans="1:1" x14ac:dyDescent="0.2">
      <c r="A3023" t="s">
        <v>9169</v>
      </c>
    </row>
    <row r="3024" spans="1:1" x14ac:dyDescent="0.2">
      <c r="A3024" t="s">
        <v>9169</v>
      </c>
    </row>
    <row r="3025" spans="1:1" x14ac:dyDescent="0.2">
      <c r="A3025" t="s">
        <v>9169</v>
      </c>
    </row>
    <row r="3026" spans="1:1" x14ac:dyDescent="0.2">
      <c r="A3026" t="s">
        <v>9169</v>
      </c>
    </row>
    <row r="3027" spans="1:1" x14ac:dyDescent="0.2">
      <c r="A3027" t="s">
        <v>9169</v>
      </c>
    </row>
    <row r="3028" spans="1:1" x14ac:dyDescent="0.2">
      <c r="A3028" t="s">
        <v>9169</v>
      </c>
    </row>
    <row r="3029" spans="1:1" x14ac:dyDescent="0.2">
      <c r="A3029" t="s">
        <v>9169</v>
      </c>
    </row>
    <row r="3030" spans="1:1" x14ac:dyDescent="0.2">
      <c r="A3030" t="s">
        <v>9169</v>
      </c>
    </row>
    <row r="3031" spans="1:1" x14ac:dyDescent="0.2">
      <c r="A3031" t="s">
        <v>9169</v>
      </c>
    </row>
    <row r="3032" spans="1:1" x14ac:dyDescent="0.2">
      <c r="A3032" t="s">
        <v>9169</v>
      </c>
    </row>
    <row r="3033" spans="1:1" x14ac:dyDescent="0.2">
      <c r="A3033" t="s">
        <v>9169</v>
      </c>
    </row>
    <row r="3034" spans="1:1" x14ac:dyDescent="0.2">
      <c r="A3034" t="s">
        <v>9169</v>
      </c>
    </row>
    <row r="3035" spans="1:1" x14ac:dyDescent="0.2">
      <c r="A3035" t="s">
        <v>9169</v>
      </c>
    </row>
    <row r="3036" spans="1:1" x14ac:dyDescent="0.2">
      <c r="A3036" t="s">
        <v>9169</v>
      </c>
    </row>
    <row r="3037" spans="1:1" x14ac:dyDescent="0.2">
      <c r="A3037" t="s">
        <v>9169</v>
      </c>
    </row>
    <row r="3038" spans="1:1" x14ac:dyDescent="0.2">
      <c r="A3038" t="s">
        <v>9169</v>
      </c>
    </row>
    <row r="3039" spans="1:1" x14ac:dyDescent="0.2">
      <c r="A3039" t="s">
        <v>9169</v>
      </c>
    </row>
    <row r="3040" spans="1:1" x14ac:dyDescent="0.2">
      <c r="A3040" t="s">
        <v>9169</v>
      </c>
    </row>
    <row r="3041" spans="1:1" x14ac:dyDescent="0.2">
      <c r="A3041" t="s">
        <v>9169</v>
      </c>
    </row>
    <row r="3042" spans="1:1" x14ac:dyDescent="0.2">
      <c r="A3042" t="s">
        <v>9169</v>
      </c>
    </row>
    <row r="3043" spans="1:1" x14ac:dyDescent="0.2">
      <c r="A3043" t="s">
        <v>9169</v>
      </c>
    </row>
    <row r="3044" spans="1:1" x14ac:dyDescent="0.2">
      <c r="A3044" t="s">
        <v>9169</v>
      </c>
    </row>
    <row r="3045" spans="1:1" x14ac:dyDescent="0.2">
      <c r="A3045" t="s">
        <v>9169</v>
      </c>
    </row>
    <row r="3046" spans="1:1" x14ac:dyDescent="0.2">
      <c r="A3046" t="s">
        <v>9169</v>
      </c>
    </row>
    <row r="3047" spans="1:1" x14ac:dyDescent="0.2">
      <c r="A3047" t="s">
        <v>9169</v>
      </c>
    </row>
    <row r="3048" spans="1:1" x14ac:dyDescent="0.2">
      <c r="A3048" t="s">
        <v>9169</v>
      </c>
    </row>
    <row r="3049" spans="1:1" x14ac:dyDescent="0.2">
      <c r="A3049" t="s">
        <v>9169</v>
      </c>
    </row>
    <row r="3050" spans="1:1" x14ac:dyDescent="0.2">
      <c r="A3050" t="s">
        <v>9169</v>
      </c>
    </row>
    <row r="3051" spans="1:1" x14ac:dyDescent="0.2">
      <c r="A3051" t="s">
        <v>9169</v>
      </c>
    </row>
    <row r="3052" spans="1:1" x14ac:dyDescent="0.2">
      <c r="A3052" t="s">
        <v>9169</v>
      </c>
    </row>
    <row r="3053" spans="1:1" x14ac:dyDescent="0.2">
      <c r="A3053" t="s">
        <v>9169</v>
      </c>
    </row>
    <row r="3054" spans="1:1" x14ac:dyDescent="0.2">
      <c r="A3054" t="s">
        <v>9169</v>
      </c>
    </row>
    <row r="3055" spans="1:1" x14ac:dyDescent="0.2">
      <c r="A3055" t="s">
        <v>9169</v>
      </c>
    </row>
    <row r="3056" spans="1:1" x14ac:dyDescent="0.2">
      <c r="A3056" t="s">
        <v>9169</v>
      </c>
    </row>
    <row r="3057" spans="1:1" x14ac:dyDescent="0.2">
      <c r="A3057" t="s">
        <v>9169</v>
      </c>
    </row>
    <row r="3058" spans="1:1" x14ac:dyDescent="0.2">
      <c r="A3058" t="s">
        <v>9169</v>
      </c>
    </row>
    <row r="3059" spans="1:1" x14ac:dyDescent="0.2">
      <c r="A3059" t="s">
        <v>9169</v>
      </c>
    </row>
    <row r="3060" spans="1:1" x14ac:dyDescent="0.2">
      <c r="A3060" t="s">
        <v>9169</v>
      </c>
    </row>
    <row r="3061" spans="1:1" x14ac:dyDescent="0.2">
      <c r="A3061" t="s">
        <v>9169</v>
      </c>
    </row>
    <row r="3062" spans="1:1" x14ac:dyDescent="0.2">
      <c r="A3062" t="s">
        <v>9169</v>
      </c>
    </row>
    <row r="3063" spans="1:1" x14ac:dyDescent="0.2">
      <c r="A3063" t="s">
        <v>9169</v>
      </c>
    </row>
    <row r="3064" spans="1:1" x14ac:dyDescent="0.2">
      <c r="A3064" t="s">
        <v>9169</v>
      </c>
    </row>
    <row r="3065" spans="1:1" x14ac:dyDescent="0.2">
      <c r="A3065" t="s">
        <v>9169</v>
      </c>
    </row>
    <row r="3066" spans="1:1" x14ac:dyDescent="0.2">
      <c r="A3066" t="s">
        <v>9169</v>
      </c>
    </row>
    <row r="3067" spans="1:1" x14ac:dyDescent="0.2">
      <c r="A3067" t="s">
        <v>9169</v>
      </c>
    </row>
    <row r="3068" spans="1:1" x14ac:dyDescent="0.2">
      <c r="A3068" t="s">
        <v>9169</v>
      </c>
    </row>
    <row r="3069" spans="1:1" x14ac:dyDescent="0.2">
      <c r="A3069" t="s">
        <v>9169</v>
      </c>
    </row>
    <row r="3070" spans="1:1" x14ac:dyDescent="0.2">
      <c r="A3070" t="s">
        <v>9169</v>
      </c>
    </row>
    <row r="3071" spans="1:1" x14ac:dyDescent="0.2">
      <c r="A3071" t="s">
        <v>9169</v>
      </c>
    </row>
    <row r="3072" spans="1:1" x14ac:dyDescent="0.2">
      <c r="A3072" t="s">
        <v>9169</v>
      </c>
    </row>
    <row r="3073" spans="1:1" x14ac:dyDescent="0.2">
      <c r="A3073" t="s">
        <v>9169</v>
      </c>
    </row>
    <row r="3074" spans="1:1" x14ac:dyDescent="0.2">
      <c r="A3074" t="s">
        <v>9169</v>
      </c>
    </row>
    <row r="3075" spans="1:1" x14ac:dyDescent="0.2">
      <c r="A3075" t="s">
        <v>9169</v>
      </c>
    </row>
    <row r="3076" spans="1:1" x14ac:dyDescent="0.2">
      <c r="A3076" t="s">
        <v>9169</v>
      </c>
    </row>
    <row r="3077" spans="1:1" x14ac:dyDescent="0.2">
      <c r="A3077" t="s">
        <v>9169</v>
      </c>
    </row>
    <row r="3078" spans="1:1" x14ac:dyDescent="0.2">
      <c r="A3078" t="s">
        <v>9169</v>
      </c>
    </row>
    <row r="3079" spans="1:1" x14ac:dyDescent="0.2">
      <c r="A3079" t="s">
        <v>9169</v>
      </c>
    </row>
    <row r="3080" spans="1:1" x14ac:dyDescent="0.2">
      <c r="A3080" t="s">
        <v>9169</v>
      </c>
    </row>
    <row r="3081" spans="1:1" x14ac:dyDescent="0.2">
      <c r="A3081" t="s">
        <v>9169</v>
      </c>
    </row>
    <row r="3082" spans="1:1" x14ac:dyDescent="0.2">
      <c r="A3082" t="s">
        <v>9169</v>
      </c>
    </row>
    <row r="3083" spans="1:1" x14ac:dyDescent="0.2">
      <c r="A3083" t="s">
        <v>9169</v>
      </c>
    </row>
    <row r="3084" spans="1:1" x14ac:dyDescent="0.2">
      <c r="A3084" t="s">
        <v>9169</v>
      </c>
    </row>
    <row r="3085" spans="1:1" x14ac:dyDescent="0.2">
      <c r="A3085" t="s">
        <v>9169</v>
      </c>
    </row>
    <row r="3086" spans="1:1" x14ac:dyDescent="0.2">
      <c r="A3086" t="s">
        <v>9169</v>
      </c>
    </row>
    <row r="3087" spans="1:1" x14ac:dyDescent="0.2">
      <c r="A3087" t="s">
        <v>9169</v>
      </c>
    </row>
    <row r="3088" spans="1:1" x14ac:dyDescent="0.2">
      <c r="A3088" t="s">
        <v>9169</v>
      </c>
    </row>
    <row r="3089" spans="1:1" x14ac:dyDescent="0.2">
      <c r="A3089" t="s">
        <v>9169</v>
      </c>
    </row>
    <row r="3090" spans="1:1" x14ac:dyDescent="0.2">
      <c r="A3090" t="s">
        <v>9169</v>
      </c>
    </row>
    <row r="3091" spans="1:1" x14ac:dyDescent="0.2">
      <c r="A3091" t="s">
        <v>9169</v>
      </c>
    </row>
    <row r="3092" spans="1:1" x14ac:dyDescent="0.2">
      <c r="A3092" t="s">
        <v>9169</v>
      </c>
    </row>
    <row r="3093" spans="1:1" x14ac:dyDescent="0.2">
      <c r="A3093" t="s">
        <v>9169</v>
      </c>
    </row>
    <row r="3094" spans="1:1" x14ac:dyDescent="0.2">
      <c r="A3094" t="s">
        <v>9169</v>
      </c>
    </row>
    <row r="3095" spans="1:1" x14ac:dyDescent="0.2">
      <c r="A3095" t="s">
        <v>9169</v>
      </c>
    </row>
    <row r="3096" spans="1:1" x14ac:dyDescent="0.2">
      <c r="A3096" t="s">
        <v>9169</v>
      </c>
    </row>
    <row r="3097" spans="1:1" x14ac:dyDescent="0.2">
      <c r="A3097" t="s">
        <v>9169</v>
      </c>
    </row>
    <row r="3098" spans="1:1" x14ac:dyDescent="0.2">
      <c r="A3098" t="s">
        <v>9169</v>
      </c>
    </row>
    <row r="3099" spans="1:1" x14ac:dyDescent="0.2">
      <c r="A3099" t="s">
        <v>9169</v>
      </c>
    </row>
    <row r="3100" spans="1:1" x14ac:dyDescent="0.2">
      <c r="A3100" t="s">
        <v>9169</v>
      </c>
    </row>
    <row r="3101" spans="1:1" x14ac:dyDescent="0.2">
      <c r="A3101" t="s">
        <v>9169</v>
      </c>
    </row>
    <row r="3102" spans="1:1" x14ac:dyDescent="0.2">
      <c r="A3102" t="s">
        <v>9169</v>
      </c>
    </row>
    <row r="3103" spans="1:1" x14ac:dyDescent="0.2">
      <c r="A3103" t="s">
        <v>9169</v>
      </c>
    </row>
    <row r="3104" spans="1:1" x14ac:dyDescent="0.2">
      <c r="A3104" t="s">
        <v>9169</v>
      </c>
    </row>
    <row r="3105" spans="1:1" x14ac:dyDescent="0.2">
      <c r="A3105" t="s">
        <v>9169</v>
      </c>
    </row>
    <row r="3106" spans="1:1" x14ac:dyDescent="0.2">
      <c r="A3106" t="s">
        <v>9169</v>
      </c>
    </row>
    <row r="3107" spans="1:1" x14ac:dyDescent="0.2">
      <c r="A3107" t="s">
        <v>9169</v>
      </c>
    </row>
    <row r="3108" spans="1:1" x14ac:dyDescent="0.2">
      <c r="A3108" t="s">
        <v>9169</v>
      </c>
    </row>
    <row r="3109" spans="1:1" x14ac:dyDescent="0.2">
      <c r="A3109" t="s">
        <v>9169</v>
      </c>
    </row>
    <row r="3110" spans="1:1" x14ac:dyDescent="0.2">
      <c r="A3110" t="s">
        <v>9169</v>
      </c>
    </row>
    <row r="3111" spans="1:1" x14ac:dyDescent="0.2">
      <c r="A3111" t="s">
        <v>9169</v>
      </c>
    </row>
    <row r="3112" spans="1:1" x14ac:dyDescent="0.2">
      <c r="A3112" t="s">
        <v>9169</v>
      </c>
    </row>
    <row r="3113" spans="1:1" x14ac:dyDescent="0.2">
      <c r="A3113" t="s">
        <v>9169</v>
      </c>
    </row>
    <row r="3114" spans="1:1" x14ac:dyDescent="0.2">
      <c r="A3114" t="s">
        <v>9169</v>
      </c>
    </row>
    <row r="3115" spans="1:1" x14ac:dyDescent="0.2">
      <c r="A3115" t="s">
        <v>9169</v>
      </c>
    </row>
    <row r="3116" spans="1:1" x14ac:dyDescent="0.2">
      <c r="A3116" t="s">
        <v>9169</v>
      </c>
    </row>
    <row r="3117" spans="1:1" x14ac:dyDescent="0.2">
      <c r="A3117" t="s">
        <v>9169</v>
      </c>
    </row>
    <row r="3118" spans="1:1" x14ac:dyDescent="0.2">
      <c r="A3118" t="s">
        <v>9169</v>
      </c>
    </row>
    <row r="3119" spans="1:1" x14ac:dyDescent="0.2">
      <c r="A3119" t="s">
        <v>9169</v>
      </c>
    </row>
    <row r="3120" spans="1:1" x14ac:dyDescent="0.2">
      <c r="A3120" t="s">
        <v>9169</v>
      </c>
    </row>
    <row r="3121" spans="1:1" x14ac:dyDescent="0.2">
      <c r="A3121" t="s">
        <v>9169</v>
      </c>
    </row>
    <row r="3122" spans="1:1" x14ac:dyDescent="0.2">
      <c r="A3122" t="s">
        <v>9169</v>
      </c>
    </row>
    <row r="3123" spans="1:1" x14ac:dyDescent="0.2">
      <c r="A3123" t="s">
        <v>9169</v>
      </c>
    </row>
    <row r="3124" spans="1:1" x14ac:dyDescent="0.2">
      <c r="A3124" t="s">
        <v>9169</v>
      </c>
    </row>
    <row r="3125" spans="1:1" x14ac:dyDescent="0.2">
      <c r="A3125" t="s">
        <v>9169</v>
      </c>
    </row>
    <row r="3126" spans="1:1" x14ac:dyDescent="0.2">
      <c r="A3126" t="s">
        <v>9169</v>
      </c>
    </row>
    <row r="3127" spans="1:1" x14ac:dyDescent="0.2">
      <c r="A3127" t="s">
        <v>9169</v>
      </c>
    </row>
    <row r="3128" spans="1:1" x14ac:dyDescent="0.2">
      <c r="A3128" t="s">
        <v>9169</v>
      </c>
    </row>
    <row r="3129" spans="1:1" x14ac:dyDescent="0.2">
      <c r="A3129" t="s">
        <v>9169</v>
      </c>
    </row>
    <row r="3130" spans="1:1" x14ac:dyDescent="0.2">
      <c r="A3130" t="s">
        <v>9169</v>
      </c>
    </row>
    <row r="3131" spans="1:1" x14ac:dyDescent="0.2">
      <c r="A3131" t="s">
        <v>9169</v>
      </c>
    </row>
    <row r="3132" spans="1:1" x14ac:dyDescent="0.2">
      <c r="A3132" t="s">
        <v>9169</v>
      </c>
    </row>
    <row r="3133" spans="1:1" x14ac:dyDescent="0.2">
      <c r="A3133" t="s">
        <v>9169</v>
      </c>
    </row>
    <row r="3134" spans="1:1" x14ac:dyDescent="0.2">
      <c r="A3134" t="s">
        <v>9169</v>
      </c>
    </row>
    <row r="3135" spans="1:1" x14ac:dyDescent="0.2">
      <c r="A3135" t="s">
        <v>9169</v>
      </c>
    </row>
    <row r="3136" spans="1:1" x14ac:dyDescent="0.2">
      <c r="A3136" t="s">
        <v>9169</v>
      </c>
    </row>
    <row r="3137" spans="1:1" x14ac:dyDescent="0.2">
      <c r="A3137" t="s">
        <v>9169</v>
      </c>
    </row>
    <row r="3138" spans="1:1" x14ac:dyDescent="0.2">
      <c r="A3138" t="s">
        <v>9169</v>
      </c>
    </row>
    <row r="3139" spans="1:1" x14ac:dyDescent="0.2">
      <c r="A3139" t="s">
        <v>9169</v>
      </c>
    </row>
    <row r="3140" spans="1:1" x14ac:dyDescent="0.2">
      <c r="A3140" t="s">
        <v>9169</v>
      </c>
    </row>
    <row r="3141" spans="1:1" x14ac:dyDescent="0.2">
      <c r="A3141" t="s">
        <v>9169</v>
      </c>
    </row>
    <row r="3142" spans="1:1" x14ac:dyDescent="0.2">
      <c r="A3142" t="s">
        <v>9169</v>
      </c>
    </row>
    <row r="3143" spans="1:1" x14ac:dyDescent="0.2">
      <c r="A3143" t="s">
        <v>9169</v>
      </c>
    </row>
    <row r="3144" spans="1:1" x14ac:dyDescent="0.2">
      <c r="A3144" t="s">
        <v>9169</v>
      </c>
    </row>
    <row r="3145" spans="1:1" x14ac:dyDescent="0.2">
      <c r="A3145" t="s">
        <v>9169</v>
      </c>
    </row>
    <row r="3146" spans="1:1" x14ac:dyDescent="0.2">
      <c r="A3146" t="s">
        <v>9169</v>
      </c>
    </row>
    <row r="3147" spans="1:1" x14ac:dyDescent="0.2">
      <c r="A3147" t="s">
        <v>9169</v>
      </c>
    </row>
    <row r="3148" spans="1:1" x14ac:dyDescent="0.2">
      <c r="A3148" t="s">
        <v>9169</v>
      </c>
    </row>
    <row r="3149" spans="1:1" x14ac:dyDescent="0.2">
      <c r="A3149" t="s">
        <v>9169</v>
      </c>
    </row>
    <row r="3150" spans="1:1" x14ac:dyDescent="0.2">
      <c r="A3150" t="s">
        <v>9169</v>
      </c>
    </row>
    <row r="3151" spans="1:1" x14ac:dyDescent="0.2">
      <c r="A3151" t="s">
        <v>9169</v>
      </c>
    </row>
    <row r="3152" spans="1:1" x14ac:dyDescent="0.2">
      <c r="A3152" t="s">
        <v>9169</v>
      </c>
    </row>
    <row r="3153" spans="1:1" x14ac:dyDescent="0.2">
      <c r="A3153" t="s">
        <v>9169</v>
      </c>
    </row>
    <row r="3154" spans="1:1" x14ac:dyDescent="0.2">
      <c r="A3154" t="s">
        <v>9169</v>
      </c>
    </row>
    <row r="3155" spans="1:1" x14ac:dyDescent="0.2">
      <c r="A3155" t="s">
        <v>9169</v>
      </c>
    </row>
    <row r="3156" spans="1:1" x14ac:dyDescent="0.2">
      <c r="A3156" t="s">
        <v>9169</v>
      </c>
    </row>
    <row r="3157" spans="1:1" x14ac:dyDescent="0.2">
      <c r="A3157" t="s">
        <v>9169</v>
      </c>
    </row>
    <row r="3158" spans="1:1" x14ac:dyDescent="0.2">
      <c r="A3158" t="s">
        <v>9169</v>
      </c>
    </row>
    <row r="3159" spans="1:1" x14ac:dyDescent="0.2">
      <c r="A3159" t="s">
        <v>9169</v>
      </c>
    </row>
    <row r="3160" spans="1:1" x14ac:dyDescent="0.2">
      <c r="A3160" t="s">
        <v>9169</v>
      </c>
    </row>
    <row r="3161" spans="1:1" x14ac:dyDescent="0.2">
      <c r="A3161" t="s">
        <v>9169</v>
      </c>
    </row>
    <row r="3162" spans="1:1" x14ac:dyDescent="0.2">
      <c r="A3162" t="s">
        <v>9169</v>
      </c>
    </row>
    <row r="3163" spans="1:1" x14ac:dyDescent="0.2">
      <c r="A3163" t="s">
        <v>9169</v>
      </c>
    </row>
    <row r="3164" spans="1:1" x14ac:dyDescent="0.2">
      <c r="A3164" t="s">
        <v>9169</v>
      </c>
    </row>
    <row r="3165" spans="1:1" x14ac:dyDescent="0.2">
      <c r="A3165" t="s">
        <v>9169</v>
      </c>
    </row>
    <row r="3166" spans="1:1" x14ac:dyDescent="0.2">
      <c r="A3166" t="s">
        <v>9169</v>
      </c>
    </row>
    <row r="3167" spans="1:1" x14ac:dyDescent="0.2">
      <c r="A3167" t="s">
        <v>9169</v>
      </c>
    </row>
    <row r="3168" spans="1:1" x14ac:dyDescent="0.2">
      <c r="A3168" t="s">
        <v>9169</v>
      </c>
    </row>
    <row r="3169" spans="1:1" x14ac:dyDescent="0.2">
      <c r="A3169" t="s">
        <v>9169</v>
      </c>
    </row>
    <row r="3170" spans="1:1" x14ac:dyDescent="0.2">
      <c r="A3170" t="s">
        <v>9169</v>
      </c>
    </row>
    <row r="3171" spans="1:1" x14ac:dyDescent="0.2">
      <c r="A3171" t="s">
        <v>9169</v>
      </c>
    </row>
    <row r="3172" spans="1:1" x14ac:dyDescent="0.2">
      <c r="A3172" t="s">
        <v>9169</v>
      </c>
    </row>
    <row r="3173" spans="1:1" x14ac:dyDescent="0.2">
      <c r="A3173" t="s">
        <v>9169</v>
      </c>
    </row>
    <row r="3174" spans="1:1" x14ac:dyDescent="0.2">
      <c r="A3174" t="s">
        <v>9169</v>
      </c>
    </row>
    <row r="3175" spans="1:1" x14ac:dyDescent="0.2">
      <c r="A3175" t="s">
        <v>9169</v>
      </c>
    </row>
    <row r="3176" spans="1:1" x14ac:dyDescent="0.2">
      <c r="A3176" t="s">
        <v>9169</v>
      </c>
    </row>
    <row r="3177" spans="1:1" x14ac:dyDescent="0.2">
      <c r="A3177" t="s">
        <v>9169</v>
      </c>
    </row>
    <row r="3178" spans="1:1" x14ac:dyDescent="0.2">
      <c r="A3178" t="s">
        <v>9169</v>
      </c>
    </row>
    <row r="3179" spans="1:1" x14ac:dyDescent="0.2">
      <c r="A3179" t="s">
        <v>9169</v>
      </c>
    </row>
    <row r="3180" spans="1:1" x14ac:dyDescent="0.2">
      <c r="A3180" t="s">
        <v>9169</v>
      </c>
    </row>
    <row r="3181" spans="1:1" x14ac:dyDescent="0.2">
      <c r="A3181" t="s">
        <v>9169</v>
      </c>
    </row>
    <row r="3182" spans="1:1" x14ac:dyDescent="0.2">
      <c r="A3182" t="s">
        <v>9169</v>
      </c>
    </row>
    <row r="3183" spans="1:1" x14ac:dyDescent="0.2">
      <c r="A3183" t="s">
        <v>9169</v>
      </c>
    </row>
    <row r="3184" spans="1:1" x14ac:dyDescent="0.2">
      <c r="A3184" t="s">
        <v>9169</v>
      </c>
    </row>
    <row r="3185" spans="1:1" x14ac:dyDescent="0.2">
      <c r="A3185" t="s">
        <v>9169</v>
      </c>
    </row>
    <row r="3186" spans="1:1" x14ac:dyDescent="0.2">
      <c r="A3186" t="s">
        <v>9169</v>
      </c>
    </row>
    <row r="3187" spans="1:1" x14ac:dyDescent="0.2">
      <c r="A3187" t="s">
        <v>9169</v>
      </c>
    </row>
    <row r="3188" spans="1:1" x14ac:dyDescent="0.2">
      <c r="A3188" t="s">
        <v>9169</v>
      </c>
    </row>
    <row r="3189" spans="1:1" x14ac:dyDescent="0.2">
      <c r="A3189" t="s">
        <v>9169</v>
      </c>
    </row>
    <row r="3190" spans="1:1" x14ac:dyDescent="0.2">
      <c r="A3190" t="s">
        <v>9169</v>
      </c>
    </row>
    <row r="3191" spans="1:1" x14ac:dyDescent="0.2">
      <c r="A3191" t="s">
        <v>9169</v>
      </c>
    </row>
    <row r="3192" spans="1:1" x14ac:dyDescent="0.2">
      <c r="A3192" t="s">
        <v>9169</v>
      </c>
    </row>
    <row r="3193" spans="1:1" x14ac:dyDescent="0.2">
      <c r="A3193" t="s">
        <v>9169</v>
      </c>
    </row>
    <row r="3194" spans="1:1" x14ac:dyDescent="0.2">
      <c r="A3194" t="s">
        <v>9169</v>
      </c>
    </row>
    <row r="3195" spans="1:1" x14ac:dyDescent="0.2">
      <c r="A3195" t="s">
        <v>9169</v>
      </c>
    </row>
    <row r="3196" spans="1:1" x14ac:dyDescent="0.2">
      <c r="A3196" t="s">
        <v>9169</v>
      </c>
    </row>
    <row r="3197" spans="1:1" x14ac:dyDescent="0.2">
      <c r="A3197" t="s">
        <v>9169</v>
      </c>
    </row>
    <row r="3198" spans="1:1" x14ac:dyDescent="0.2">
      <c r="A3198" t="s">
        <v>9169</v>
      </c>
    </row>
    <row r="3199" spans="1:1" x14ac:dyDescent="0.2">
      <c r="A3199" t="s">
        <v>9169</v>
      </c>
    </row>
    <row r="3200" spans="1:1" x14ac:dyDescent="0.2">
      <c r="A3200" t="s">
        <v>9169</v>
      </c>
    </row>
    <row r="3201" spans="1:1" x14ac:dyDescent="0.2">
      <c r="A3201" t="s">
        <v>9169</v>
      </c>
    </row>
    <row r="3202" spans="1:1" x14ac:dyDescent="0.2">
      <c r="A3202" t="s">
        <v>9169</v>
      </c>
    </row>
    <row r="3203" spans="1:1" x14ac:dyDescent="0.2">
      <c r="A3203" t="s">
        <v>9169</v>
      </c>
    </row>
    <row r="3204" spans="1:1" x14ac:dyDescent="0.2">
      <c r="A3204" t="s">
        <v>9169</v>
      </c>
    </row>
    <row r="3205" spans="1:1" x14ac:dyDescent="0.2">
      <c r="A3205" t="s">
        <v>9169</v>
      </c>
    </row>
    <row r="3206" spans="1:1" x14ac:dyDescent="0.2">
      <c r="A3206" t="s">
        <v>9169</v>
      </c>
    </row>
    <row r="3207" spans="1:1" x14ac:dyDescent="0.2">
      <c r="A3207" t="s">
        <v>9169</v>
      </c>
    </row>
    <row r="3208" spans="1:1" x14ac:dyDescent="0.2">
      <c r="A3208" t="s">
        <v>9169</v>
      </c>
    </row>
    <row r="3209" spans="1:1" x14ac:dyDescent="0.2">
      <c r="A3209" t="s">
        <v>9169</v>
      </c>
    </row>
    <row r="3210" spans="1:1" x14ac:dyDescent="0.2">
      <c r="A3210" t="s">
        <v>9169</v>
      </c>
    </row>
    <row r="3211" spans="1:1" x14ac:dyDescent="0.2">
      <c r="A3211" t="s">
        <v>9169</v>
      </c>
    </row>
    <row r="3212" spans="1:1" x14ac:dyDescent="0.2">
      <c r="A3212" t="s">
        <v>9169</v>
      </c>
    </row>
    <row r="3213" spans="1:1" x14ac:dyDescent="0.2">
      <c r="A3213" t="s">
        <v>9169</v>
      </c>
    </row>
    <row r="3214" spans="1:1" x14ac:dyDescent="0.2">
      <c r="A3214" t="s">
        <v>9169</v>
      </c>
    </row>
    <row r="3215" spans="1:1" x14ac:dyDescent="0.2">
      <c r="A3215" t="s">
        <v>9169</v>
      </c>
    </row>
    <row r="3216" spans="1:1" x14ac:dyDescent="0.2">
      <c r="A3216" t="s">
        <v>9169</v>
      </c>
    </row>
    <row r="3217" spans="1:1" x14ac:dyDescent="0.2">
      <c r="A3217" t="s">
        <v>9169</v>
      </c>
    </row>
    <row r="3218" spans="1:1" x14ac:dyDescent="0.2">
      <c r="A3218" t="s">
        <v>9169</v>
      </c>
    </row>
    <row r="3219" spans="1:1" x14ac:dyDescent="0.2">
      <c r="A3219" t="s">
        <v>9169</v>
      </c>
    </row>
    <row r="3220" spans="1:1" x14ac:dyDescent="0.2">
      <c r="A3220" t="s">
        <v>9169</v>
      </c>
    </row>
    <row r="3221" spans="1:1" x14ac:dyDescent="0.2">
      <c r="A3221" t="s">
        <v>9169</v>
      </c>
    </row>
    <row r="3222" spans="1:1" x14ac:dyDescent="0.2">
      <c r="A3222" t="s">
        <v>9169</v>
      </c>
    </row>
    <row r="3223" spans="1:1" x14ac:dyDescent="0.2">
      <c r="A3223" t="s">
        <v>9169</v>
      </c>
    </row>
    <row r="3224" spans="1:1" x14ac:dyDescent="0.2">
      <c r="A3224" t="s">
        <v>9169</v>
      </c>
    </row>
    <row r="3225" spans="1:1" x14ac:dyDescent="0.2">
      <c r="A3225" t="s">
        <v>9169</v>
      </c>
    </row>
    <row r="3226" spans="1:1" x14ac:dyDescent="0.2">
      <c r="A3226" t="s">
        <v>9169</v>
      </c>
    </row>
    <row r="3227" spans="1:1" x14ac:dyDescent="0.2">
      <c r="A3227" t="s">
        <v>9169</v>
      </c>
    </row>
    <row r="3228" spans="1:1" x14ac:dyDescent="0.2">
      <c r="A3228" t="s">
        <v>9169</v>
      </c>
    </row>
    <row r="3229" spans="1:1" x14ac:dyDescent="0.2">
      <c r="A3229" t="s">
        <v>9169</v>
      </c>
    </row>
    <row r="3230" spans="1:1" x14ac:dyDescent="0.2">
      <c r="A3230" t="s">
        <v>9169</v>
      </c>
    </row>
    <row r="3231" spans="1:1" x14ac:dyDescent="0.2">
      <c r="A3231" t="s">
        <v>9169</v>
      </c>
    </row>
    <row r="3232" spans="1:1" x14ac:dyDescent="0.2">
      <c r="A3232" t="s">
        <v>9169</v>
      </c>
    </row>
    <row r="3233" spans="1:1" x14ac:dyDescent="0.2">
      <c r="A3233" t="s">
        <v>9169</v>
      </c>
    </row>
    <row r="3234" spans="1:1" x14ac:dyDescent="0.2">
      <c r="A3234" t="s">
        <v>9169</v>
      </c>
    </row>
    <row r="3235" spans="1:1" x14ac:dyDescent="0.2">
      <c r="A3235" t="s">
        <v>9169</v>
      </c>
    </row>
    <row r="3236" spans="1:1" x14ac:dyDescent="0.2">
      <c r="A3236" t="s">
        <v>9169</v>
      </c>
    </row>
    <row r="3237" spans="1:1" x14ac:dyDescent="0.2">
      <c r="A3237" t="s">
        <v>9169</v>
      </c>
    </row>
    <row r="3238" spans="1:1" x14ac:dyDescent="0.2">
      <c r="A3238" t="s">
        <v>9169</v>
      </c>
    </row>
    <row r="3239" spans="1:1" x14ac:dyDescent="0.2">
      <c r="A3239" t="s">
        <v>9169</v>
      </c>
    </row>
    <row r="3240" spans="1:1" x14ac:dyDescent="0.2">
      <c r="A3240" t="s">
        <v>9169</v>
      </c>
    </row>
    <row r="3241" spans="1:1" x14ac:dyDescent="0.2">
      <c r="A3241" t="s">
        <v>9169</v>
      </c>
    </row>
    <row r="3242" spans="1:1" x14ac:dyDescent="0.2">
      <c r="A3242" t="s">
        <v>9169</v>
      </c>
    </row>
    <row r="3243" spans="1:1" x14ac:dyDescent="0.2">
      <c r="A3243" t="s">
        <v>9169</v>
      </c>
    </row>
    <row r="3244" spans="1:1" x14ac:dyDescent="0.2">
      <c r="A3244" t="s">
        <v>9169</v>
      </c>
    </row>
    <row r="3245" spans="1:1" x14ac:dyDescent="0.2">
      <c r="A3245" t="s">
        <v>9169</v>
      </c>
    </row>
    <row r="3246" spans="1:1" x14ac:dyDescent="0.2">
      <c r="A3246" t="s">
        <v>9169</v>
      </c>
    </row>
    <row r="3247" spans="1:1" x14ac:dyDescent="0.2">
      <c r="A3247" t="s">
        <v>9169</v>
      </c>
    </row>
    <row r="3248" spans="1:1" x14ac:dyDescent="0.2">
      <c r="A3248" t="s">
        <v>9169</v>
      </c>
    </row>
    <row r="3249" spans="1:1" x14ac:dyDescent="0.2">
      <c r="A3249" t="s">
        <v>9169</v>
      </c>
    </row>
    <row r="3250" spans="1:1" x14ac:dyDescent="0.2">
      <c r="A3250" t="s">
        <v>9169</v>
      </c>
    </row>
    <row r="3251" spans="1:1" x14ac:dyDescent="0.2">
      <c r="A3251" t="s">
        <v>9169</v>
      </c>
    </row>
    <row r="3252" spans="1:1" x14ac:dyDescent="0.2">
      <c r="A3252" t="s">
        <v>9169</v>
      </c>
    </row>
    <row r="3253" spans="1:1" x14ac:dyDescent="0.2">
      <c r="A3253" t="s">
        <v>9169</v>
      </c>
    </row>
    <row r="3254" spans="1:1" x14ac:dyDescent="0.2">
      <c r="A3254" t="s">
        <v>9169</v>
      </c>
    </row>
    <row r="3255" spans="1:1" x14ac:dyDescent="0.2">
      <c r="A3255" t="s">
        <v>9169</v>
      </c>
    </row>
    <row r="3256" spans="1:1" x14ac:dyDescent="0.2">
      <c r="A3256" t="s">
        <v>9169</v>
      </c>
    </row>
    <row r="3257" spans="1:1" x14ac:dyDescent="0.2">
      <c r="A3257" t="s">
        <v>9169</v>
      </c>
    </row>
    <row r="3258" spans="1:1" x14ac:dyDescent="0.2">
      <c r="A3258" t="s">
        <v>9169</v>
      </c>
    </row>
    <row r="3259" spans="1:1" x14ac:dyDescent="0.2">
      <c r="A3259" t="s">
        <v>9169</v>
      </c>
    </row>
    <row r="3260" spans="1:1" x14ac:dyDescent="0.2">
      <c r="A3260" t="s">
        <v>9169</v>
      </c>
    </row>
    <row r="3261" spans="1:1" x14ac:dyDescent="0.2">
      <c r="A3261" t="s">
        <v>9169</v>
      </c>
    </row>
    <row r="3262" spans="1:1" x14ac:dyDescent="0.2">
      <c r="A3262" t="s">
        <v>9169</v>
      </c>
    </row>
    <row r="3263" spans="1:1" x14ac:dyDescent="0.2">
      <c r="A3263" t="s">
        <v>9169</v>
      </c>
    </row>
    <row r="3264" spans="1:1" x14ac:dyDescent="0.2">
      <c r="A3264" t="s">
        <v>9169</v>
      </c>
    </row>
    <row r="3265" spans="1:1" x14ac:dyDescent="0.2">
      <c r="A3265" t="s">
        <v>9169</v>
      </c>
    </row>
    <row r="3266" spans="1:1" x14ac:dyDescent="0.2">
      <c r="A3266" t="s">
        <v>9169</v>
      </c>
    </row>
    <row r="3267" spans="1:1" x14ac:dyDescent="0.2">
      <c r="A3267" t="s">
        <v>9169</v>
      </c>
    </row>
    <row r="3268" spans="1:1" x14ac:dyDescent="0.2">
      <c r="A3268" t="s">
        <v>9169</v>
      </c>
    </row>
    <row r="3269" spans="1:1" x14ac:dyDescent="0.2">
      <c r="A3269" t="s">
        <v>9169</v>
      </c>
    </row>
    <row r="3270" spans="1:1" x14ac:dyDescent="0.2">
      <c r="A3270" t="s">
        <v>9169</v>
      </c>
    </row>
    <row r="3271" spans="1:1" x14ac:dyDescent="0.2">
      <c r="A3271" t="s">
        <v>9169</v>
      </c>
    </row>
    <row r="3272" spans="1:1" x14ac:dyDescent="0.2">
      <c r="A3272" t="s">
        <v>9169</v>
      </c>
    </row>
    <row r="3273" spans="1:1" x14ac:dyDescent="0.2">
      <c r="A3273" t="s">
        <v>9169</v>
      </c>
    </row>
    <row r="3274" spans="1:1" x14ac:dyDescent="0.2">
      <c r="A3274" t="s">
        <v>9169</v>
      </c>
    </row>
    <row r="3275" spans="1:1" x14ac:dyDescent="0.2">
      <c r="A3275" t="s">
        <v>9169</v>
      </c>
    </row>
    <row r="3276" spans="1:1" x14ac:dyDescent="0.2">
      <c r="A3276" t="s">
        <v>9169</v>
      </c>
    </row>
    <row r="3277" spans="1:1" x14ac:dyDescent="0.2">
      <c r="A3277" t="s">
        <v>9169</v>
      </c>
    </row>
    <row r="3278" spans="1:1" x14ac:dyDescent="0.2">
      <c r="A3278" t="s">
        <v>9169</v>
      </c>
    </row>
    <row r="3279" spans="1:1" x14ac:dyDescent="0.2">
      <c r="A3279" t="s">
        <v>9169</v>
      </c>
    </row>
    <row r="3280" spans="1:1" x14ac:dyDescent="0.2">
      <c r="A3280" t="s">
        <v>9169</v>
      </c>
    </row>
    <row r="3281" spans="1:1" x14ac:dyDescent="0.2">
      <c r="A3281" t="s">
        <v>9169</v>
      </c>
    </row>
    <row r="3282" spans="1:1" x14ac:dyDescent="0.2">
      <c r="A3282" t="s">
        <v>9169</v>
      </c>
    </row>
    <row r="3283" spans="1:1" x14ac:dyDescent="0.2">
      <c r="A3283" t="s">
        <v>9169</v>
      </c>
    </row>
    <row r="3284" spans="1:1" x14ac:dyDescent="0.2">
      <c r="A3284" t="s">
        <v>9169</v>
      </c>
    </row>
    <row r="3285" spans="1:1" x14ac:dyDescent="0.2">
      <c r="A3285" t="s">
        <v>9169</v>
      </c>
    </row>
    <row r="3286" spans="1:1" x14ac:dyDescent="0.2">
      <c r="A3286" t="s">
        <v>9169</v>
      </c>
    </row>
    <row r="3287" spans="1:1" x14ac:dyDescent="0.2">
      <c r="A3287" t="s">
        <v>9169</v>
      </c>
    </row>
    <row r="3288" spans="1:1" x14ac:dyDescent="0.2">
      <c r="A3288" t="s">
        <v>9169</v>
      </c>
    </row>
    <row r="3289" spans="1:1" x14ac:dyDescent="0.2">
      <c r="A3289" t="s">
        <v>9169</v>
      </c>
    </row>
    <row r="3290" spans="1:1" x14ac:dyDescent="0.2">
      <c r="A3290" t="s">
        <v>9169</v>
      </c>
    </row>
    <row r="3291" spans="1:1" x14ac:dyDescent="0.2">
      <c r="A3291" t="s">
        <v>9169</v>
      </c>
    </row>
    <row r="3292" spans="1:1" x14ac:dyDescent="0.2">
      <c r="A3292" t="s">
        <v>9169</v>
      </c>
    </row>
    <row r="3293" spans="1:1" x14ac:dyDescent="0.2">
      <c r="A3293" t="s">
        <v>9169</v>
      </c>
    </row>
    <row r="3294" spans="1:1" x14ac:dyDescent="0.2">
      <c r="A3294" t="s">
        <v>9169</v>
      </c>
    </row>
    <row r="3295" spans="1:1" x14ac:dyDescent="0.2">
      <c r="A3295" t="s">
        <v>9169</v>
      </c>
    </row>
    <row r="3296" spans="1:1" x14ac:dyDescent="0.2">
      <c r="A3296" t="s">
        <v>9169</v>
      </c>
    </row>
    <row r="3297" spans="1:1" x14ac:dyDescent="0.2">
      <c r="A3297" t="s">
        <v>9169</v>
      </c>
    </row>
    <row r="3298" spans="1:1" x14ac:dyDescent="0.2">
      <c r="A3298" t="s">
        <v>9169</v>
      </c>
    </row>
    <row r="3299" spans="1:1" x14ac:dyDescent="0.2">
      <c r="A3299" t="s">
        <v>9169</v>
      </c>
    </row>
    <row r="3300" spans="1:1" x14ac:dyDescent="0.2">
      <c r="A3300" t="s">
        <v>9169</v>
      </c>
    </row>
    <row r="3301" spans="1:1" x14ac:dyDescent="0.2">
      <c r="A3301" t="s">
        <v>9169</v>
      </c>
    </row>
    <row r="3302" spans="1:1" x14ac:dyDescent="0.2">
      <c r="A3302" t="s">
        <v>9169</v>
      </c>
    </row>
    <row r="3303" spans="1:1" x14ac:dyDescent="0.2">
      <c r="A3303" t="s">
        <v>9169</v>
      </c>
    </row>
    <row r="3304" spans="1:1" x14ac:dyDescent="0.2">
      <c r="A3304" t="s">
        <v>9169</v>
      </c>
    </row>
    <row r="3305" spans="1:1" x14ac:dyDescent="0.2">
      <c r="A3305" t="s">
        <v>9169</v>
      </c>
    </row>
    <row r="3306" spans="1:1" x14ac:dyDescent="0.2">
      <c r="A3306" t="s">
        <v>9169</v>
      </c>
    </row>
    <row r="3307" spans="1:1" x14ac:dyDescent="0.2">
      <c r="A3307" t="s">
        <v>9169</v>
      </c>
    </row>
    <row r="3308" spans="1:1" x14ac:dyDescent="0.2">
      <c r="A3308" t="s">
        <v>9169</v>
      </c>
    </row>
    <row r="3309" spans="1:1" x14ac:dyDescent="0.2">
      <c r="A3309" t="s">
        <v>9169</v>
      </c>
    </row>
    <row r="3310" spans="1:1" x14ac:dyDescent="0.2">
      <c r="A3310" t="s">
        <v>9169</v>
      </c>
    </row>
    <row r="3311" spans="1:1" x14ac:dyDescent="0.2">
      <c r="A3311" t="s">
        <v>9169</v>
      </c>
    </row>
    <row r="3312" spans="1:1" x14ac:dyDescent="0.2">
      <c r="A3312" t="s">
        <v>9169</v>
      </c>
    </row>
    <row r="3313" spans="1:1" x14ac:dyDescent="0.2">
      <c r="A3313" t="s">
        <v>9169</v>
      </c>
    </row>
    <row r="3314" spans="1:1" x14ac:dyDescent="0.2">
      <c r="A3314" t="s">
        <v>9169</v>
      </c>
    </row>
    <row r="3315" spans="1:1" x14ac:dyDescent="0.2">
      <c r="A3315" t="s">
        <v>9169</v>
      </c>
    </row>
    <row r="3316" spans="1:1" x14ac:dyDescent="0.2">
      <c r="A3316" t="s">
        <v>9169</v>
      </c>
    </row>
    <row r="3317" spans="1:1" x14ac:dyDescent="0.2">
      <c r="A3317" t="s">
        <v>9169</v>
      </c>
    </row>
    <row r="3318" spans="1:1" x14ac:dyDescent="0.2">
      <c r="A3318" t="s">
        <v>9169</v>
      </c>
    </row>
    <row r="3319" spans="1:1" x14ac:dyDescent="0.2">
      <c r="A3319" t="s">
        <v>9169</v>
      </c>
    </row>
    <row r="3320" spans="1:1" x14ac:dyDescent="0.2">
      <c r="A3320" t="s">
        <v>9169</v>
      </c>
    </row>
    <row r="3321" spans="1:1" x14ac:dyDescent="0.2">
      <c r="A3321" t="s">
        <v>9169</v>
      </c>
    </row>
    <row r="3322" spans="1:1" x14ac:dyDescent="0.2">
      <c r="A3322" t="s">
        <v>9169</v>
      </c>
    </row>
    <row r="3323" spans="1:1" x14ac:dyDescent="0.2">
      <c r="A3323" t="s">
        <v>9169</v>
      </c>
    </row>
    <row r="3324" spans="1:1" x14ac:dyDescent="0.2">
      <c r="A3324" t="s">
        <v>9169</v>
      </c>
    </row>
    <row r="3325" spans="1:1" x14ac:dyDescent="0.2">
      <c r="A3325" t="s">
        <v>9169</v>
      </c>
    </row>
    <row r="3326" spans="1:1" x14ac:dyDescent="0.2">
      <c r="A3326" t="s">
        <v>9169</v>
      </c>
    </row>
    <row r="3327" spans="1:1" x14ac:dyDescent="0.2">
      <c r="A3327" t="s">
        <v>9169</v>
      </c>
    </row>
    <row r="3328" spans="1:1" x14ac:dyDescent="0.2">
      <c r="A3328" t="s">
        <v>9169</v>
      </c>
    </row>
    <row r="3329" spans="1:1" x14ac:dyDescent="0.2">
      <c r="A3329" t="s">
        <v>9169</v>
      </c>
    </row>
    <row r="3330" spans="1:1" x14ac:dyDescent="0.2">
      <c r="A3330" t="s">
        <v>9169</v>
      </c>
    </row>
    <row r="3331" spans="1:1" x14ac:dyDescent="0.2">
      <c r="A3331" t="s">
        <v>9169</v>
      </c>
    </row>
    <row r="3332" spans="1:1" x14ac:dyDescent="0.2">
      <c r="A3332" t="s">
        <v>9169</v>
      </c>
    </row>
    <row r="3333" spans="1:1" x14ac:dyDescent="0.2">
      <c r="A3333" t="s">
        <v>9169</v>
      </c>
    </row>
    <row r="3334" spans="1:1" x14ac:dyDescent="0.2">
      <c r="A3334" t="s">
        <v>9169</v>
      </c>
    </row>
    <row r="3335" spans="1:1" x14ac:dyDescent="0.2">
      <c r="A3335" t="s">
        <v>9169</v>
      </c>
    </row>
    <row r="3336" spans="1:1" x14ac:dyDescent="0.2">
      <c r="A3336" t="s">
        <v>9169</v>
      </c>
    </row>
    <row r="3337" spans="1:1" x14ac:dyDescent="0.2">
      <c r="A3337" t="s">
        <v>9169</v>
      </c>
    </row>
    <row r="3338" spans="1:1" x14ac:dyDescent="0.2">
      <c r="A3338" t="s">
        <v>9169</v>
      </c>
    </row>
    <row r="3339" spans="1:1" x14ac:dyDescent="0.2">
      <c r="A3339" t="s">
        <v>9169</v>
      </c>
    </row>
    <row r="3340" spans="1:1" x14ac:dyDescent="0.2">
      <c r="A3340" t="s">
        <v>9169</v>
      </c>
    </row>
    <row r="3341" spans="1:1" x14ac:dyDescent="0.2">
      <c r="A3341" t="s">
        <v>9169</v>
      </c>
    </row>
    <row r="3342" spans="1:1" x14ac:dyDescent="0.2">
      <c r="A3342" t="s">
        <v>9169</v>
      </c>
    </row>
    <row r="3343" spans="1:1" x14ac:dyDescent="0.2">
      <c r="A3343" t="s">
        <v>9169</v>
      </c>
    </row>
    <row r="3344" spans="1:1" x14ac:dyDescent="0.2">
      <c r="A3344" t="s">
        <v>9169</v>
      </c>
    </row>
    <row r="3345" spans="1:1" x14ac:dyDescent="0.2">
      <c r="A3345" t="s">
        <v>9169</v>
      </c>
    </row>
    <row r="3346" spans="1:1" x14ac:dyDescent="0.2">
      <c r="A3346" t="s">
        <v>9169</v>
      </c>
    </row>
    <row r="3347" spans="1:1" x14ac:dyDescent="0.2">
      <c r="A3347" t="s">
        <v>9169</v>
      </c>
    </row>
    <row r="3348" spans="1:1" x14ac:dyDescent="0.2">
      <c r="A3348" t="s">
        <v>9169</v>
      </c>
    </row>
    <row r="3349" spans="1:1" x14ac:dyDescent="0.2">
      <c r="A3349" t="s">
        <v>9169</v>
      </c>
    </row>
    <row r="3350" spans="1:1" x14ac:dyDescent="0.2">
      <c r="A3350" t="s">
        <v>9169</v>
      </c>
    </row>
    <row r="3351" spans="1:1" x14ac:dyDescent="0.2">
      <c r="A3351" t="s">
        <v>9169</v>
      </c>
    </row>
    <row r="3352" spans="1:1" x14ac:dyDescent="0.2">
      <c r="A3352" t="s">
        <v>9169</v>
      </c>
    </row>
    <row r="3353" spans="1:1" x14ac:dyDescent="0.2">
      <c r="A3353" t="s">
        <v>9169</v>
      </c>
    </row>
    <row r="3354" spans="1:1" x14ac:dyDescent="0.2">
      <c r="A3354" t="s">
        <v>9169</v>
      </c>
    </row>
    <row r="3355" spans="1:1" x14ac:dyDescent="0.2">
      <c r="A3355" t="s">
        <v>9169</v>
      </c>
    </row>
    <row r="3356" spans="1:1" x14ac:dyDescent="0.2">
      <c r="A3356" t="s">
        <v>9169</v>
      </c>
    </row>
    <row r="3357" spans="1:1" x14ac:dyDescent="0.2">
      <c r="A3357" t="s">
        <v>9169</v>
      </c>
    </row>
    <row r="3358" spans="1:1" x14ac:dyDescent="0.2">
      <c r="A3358" t="s">
        <v>9169</v>
      </c>
    </row>
    <row r="3359" spans="1:1" x14ac:dyDescent="0.2">
      <c r="A3359" t="s">
        <v>9169</v>
      </c>
    </row>
    <row r="3360" spans="1:1" x14ac:dyDescent="0.2">
      <c r="A3360" t="s">
        <v>9169</v>
      </c>
    </row>
    <row r="3361" spans="1:1" x14ac:dyDescent="0.2">
      <c r="A3361" t="s">
        <v>9169</v>
      </c>
    </row>
    <row r="3362" spans="1:1" x14ac:dyDescent="0.2">
      <c r="A3362" t="s">
        <v>9169</v>
      </c>
    </row>
    <row r="3363" spans="1:1" x14ac:dyDescent="0.2">
      <c r="A3363" t="s">
        <v>9169</v>
      </c>
    </row>
    <row r="3364" spans="1:1" x14ac:dyDescent="0.2">
      <c r="A3364" t="s">
        <v>9169</v>
      </c>
    </row>
    <row r="3365" spans="1:1" x14ac:dyDescent="0.2">
      <c r="A3365" t="s">
        <v>9169</v>
      </c>
    </row>
    <row r="3366" spans="1:1" x14ac:dyDescent="0.2">
      <c r="A3366" t="s">
        <v>9169</v>
      </c>
    </row>
    <row r="3367" spans="1:1" x14ac:dyDescent="0.2">
      <c r="A3367" t="s">
        <v>9169</v>
      </c>
    </row>
    <row r="3368" spans="1:1" x14ac:dyDescent="0.2">
      <c r="A3368" t="s">
        <v>9169</v>
      </c>
    </row>
    <row r="3369" spans="1:1" x14ac:dyDescent="0.2">
      <c r="A3369" t="s">
        <v>9169</v>
      </c>
    </row>
    <row r="3370" spans="1:1" x14ac:dyDescent="0.2">
      <c r="A3370" t="s">
        <v>9169</v>
      </c>
    </row>
    <row r="3371" spans="1:1" x14ac:dyDescent="0.2">
      <c r="A3371" t="s">
        <v>9169</v>
      </c>
    </row>
    <row r="3372" spans="1:1" x14ac:dyDescent="0.2">
      <c r="A3372" t="s">
        <v>9169</v>
      </c>
    </row>
    <row r="3373" spans="1:1" x14ac:dyDescent="0.2">
      <c r="A3373" t="s">
        <v>9169</v>
      </c>
    </row>
    <row r="3374" spans="1:1" x14ac:dyDescent="0.2">
      <c r="A3374" t="s">
        <v>9169</v>
      </c>
    </row>
    <row r="3375" spans="1:1" x14ac:dyDescent="0.2">
      <c r="A3375" t="s">
        <v>9169</v>
      </c>
    </row>
    <row r="3376" spans="1:1" x14ac:dyDescent="0.2">
      <c r="A3376" t="s">
        <v>9169</v>
      </c>
    </row>
    <row r="3377" spans="1:1" x14ac:dyDescent="0.2">
      <c r="A3377" t="s">
        <v>9169</v>
      </c>
    </row>
    <row r="3378" spans="1:1" x14ac:dyDescent="0.2">
      <c r="A3378" t="s">
        <v>9169</v>
      </c>
    </row>
    <row r="3379" spans="1:1" x14ac:dyDescent="0.2">
      <c r="A3379" t="s">
        <v>9169</v>
      </c>
    </row>
    <row r="3380" spans="1:1" x14ac:dyDescent="0.2">
      <c r="A3380" t="s">
        <v>9169</v>
      </c>
    </row>
    <row r="3381" spans="1:1" x14ac:dyDescent="0.2">
      <c r="A3381" t="s">
        <v>9169</v>
      </c>
    </row>
    <row r="3382" spans="1:1" x14ac:dyDescent="0.2">
      <c r="A3382" t="s">
        <v>9169</v>
      </c>
    </row>
    <row r="3383" spans="1:1" x14ac:dyDescent="0.2">
      <c r="A3383" t="s">
        <v>9169</v>
      </c>
    </row>
    <row r="3384" spans="1:1" x14ac:dyDescent="0.2">
      <c r="A3384" t="s">
        <v>9169</v>
      </c>
    </row>
    <row r="3385" spans="1:1" x14ac:dyDescent="0.2">
      <c r="A3385" t="s">
        <v>9169</v>
      </c>
    </row>
    <row r="3386" spans="1:1" x14ac:dyDescent="0.2">
      <c r="A3386" t="s">
        <v>9169</v>
      </c>
    </row>
    <row r="3387" spans="1:1" x14ac:dyDescent="0.2">
      <c r="A3387" t="s">
        <v>9169</v>
      </c>
    </row>
    <row r="3388" spans="1:1" x14ac:dyDescent="0.2">
      <c r="A3388" t="s">
        <v>9169</v>
      </c>
    </row>
    <row r="3389" spans="1:1" x14ac:dyDescent="0.2">
      <c r="A3389" t="s">
        <v>9169</v>
      </c>
    </row>
    <row r="3390" spans="1:1" x14ac:dyDescent="0.2">
      <c r="A3390" t="s">
        <v>9169</v>
      </c>
    </row>
    <row r="3391" spans="1:1" x14ac:dyDescent="0.2">
      <c r="A3391" t="s">
        <v>9169</v>
      </c>
    </row>
    <row r="3392" spans="1:1" x14ac:dyDescent="0.2">
      <c r="A3392" t="s">
        <v>9169</v>
      </c>
    </row>
    <row r="3393" spans="1:1" x14ac:dyDescent="0.2">
      <c r="A3393" t="s">
        <v>9169</v>
      </c>
    </row>
    <row r="3394" spans="1:1" x14ac:dyDescent="0.2">
      <c r="A3394" t="s">
        <v>9169</v>
      </c>
    </row>
    <row r="3395" spans="1:1" x14ac:dyDescent="0.2">
      <c r="A3395" t="s">
        <v>9169</v>
      </c>
    </row>
    <row r="3396" spans="1:1" x14ac:dyDescent="0.2">
      <c r="A3396" t="s">
        <v>9169</v>
      </c>
    </row>
    <row r="3397" spans="1:1" x14ac:dyDescent="0.2">
      <c r="A3397" t="s">
        <v>9169</v>
      </c>
    </row>
    <row r="3398" spans="1:1" x14ac:dyDescent="0.2">
      <c r="A3398" t="s">
        <v>9169</v>
      </c>
    </row>
    <row r="3399" spans="1:1" x14ac:dyDescent="0.2">
      <c r="A3399" t="s">
        <v>9169</v>
      </c>
    </row>
    <row r="3400" spans="1:1" x14ac:dyDescent="0.2">
      <c r="A3400" t="s">
        <v>9169</v>
      </c>
    </row>
    <row r="3401" spans="1:1" x14ac:dyDescent="0.2">
      <c r="A3401" t="s">
        <v>9169</v>
      </c>
    </row>
    <row r="3402" spans="1:1" x14ac:dyDescent="0.2">
      <c r="A3402" t="s">
        <v>9169</v>
      </c>
    </row>
    <row r="3403" spans="1:1" x14ac:dyDescent="0.2">
      <c r="A3403" t="s">
        <v>9169</v>
      </c>
    </row>
    <row r="3404" spans="1:1" x14ac:dyDescent="0.2">
      <c r="A3404" t="s">
        <v>9169</v>
      </c>
    </row>
    <row r="3405" spans="1:1" x14ac:dyDescent="0.2">
      <c r="A3405" t="s">
        <v>9169</v>
      </c>
    </row>
    <row r="3406" spans="1:1" x14ac:dyDescent="0.2">
      <c r="A3406" t="s">
        <v>9169</v>
      </c>
    </row>
    <row r="3407" spans="1:1" x14ac:dyDescent="0.2">
      <c r="A3407" t="s">
        <v>9169</v>
      </c>
    </row>
    <row r="3408" spans="1:1" x14ac:dyDescent="0.2">
      <c r="A3408" t="s">
        <v>9169</v>
      </c>
    </row>
    <row r="3409" spans="1:1" x14ac:dyDescent="0.2">
      <c r="A3409" t="s">
        <v>9169</v>
      </c>
    </row>
    <row r="3410" spans="1:1" x14ac:dyDescent="0.2">
      <c r="A3410" t="s">
        <v>9169</v>
      </c>
    </row>
    <row r="3411" spans="1:1" x14ac:dyDescent="0.2">
      <c r="A3411" t="s">
        <v>9169</v>
      </c>
    </row>
    <row r="3412" spans="1:1" x14ac:dyDescent="0.2">
      <c r="A3412" t="s">
        <v>9169</v>
      </c>
    </row>
    <row r="3413" spans="1:1" x14ac:dyDescent="0.2">
      <c r="A3413" t="s">
        <v>9169</v>
      </c>
    </row>
    <row r="3414" spans="1:1" x14ac:dyDescent="0.2">
      <c r="A3414" t="s">
        <v>9169</v>
      </c>
    </row>
    <row r="3415" spans="1:1" x14ac:dyDescent="0.2">
      <c r="A3415" t="s">
        <v>9169</v>
      </c>
    </row>
    <row r="3416" spans="1:1" x14ac:dyDescent="0.2">
      <c r="A3416" t="s">
        <v>9169</v>
      </c>
    </row>
    <row r="3417" spans="1:1" x14ac:dyDescent="0.2">
      <c r="A3417" t="s">
        <v>9169</v>
      </c>
    </row>
    <row r="3418" spans="1:1" x14ac:dyDescent="0.2">
      <c r="A3418" t="s">
        <v>9169</v>
      </c>
    </row>
    <row r="3419" spans="1:1" x14ac:dyDescent="0.2">
      <c r="A3419" t="s">
        <v>9169</v>
      </c>
    </row>
    <row r="3420" spans="1:1" x14ac:dyDescent="0.2">
      <c r="A3420" t="s">
        <v>9169</v>
      </c>
    </row>
    <row r="3421" spans="1:1" x14ac:dyDescent="0.2">
      <c r="A3421" t="s">
        <v>9169</v>
      </c>
    </row>
    <row r="3422" spans="1:1" x14ac:dyDescent="0.2">
      <c r="A3422" t="s">
        <v>9169</v>
      </c>
    </row>
    <row r="3423" spans="1:1" x14ac:dyDescent="0.2">
      <c r="A3423" t="s">
        <v>9169</v>
      </c>
    </row>
    <row r="3424" spans="1:1" x14ac:dyDescent="0.2">
      <c r="A3424" t="s">
        <v>9169</v>
      </c>
    </row>
    <row r="3425" spans="1:1" x14ac:dyDescent="0.2">
      <c r="A3425" t="s">
        <v>9169</v>
      </c>
    </row>
    <row r="3426" spans="1:1" x14ac:dyDescent="0.2">
      <c r="A3426" t="s">
        <v>9169</v>
      </c>
    </row>
    <row r="3427" spans="1:1" x14ac:dyDescent="0.2">
      <c r="A3427" t="s">
        <v>9169</v>
      </c>
    </row>
    <row r="3428" spans="1:1" x14ac:dyDescent="0.2">
      <c r="A3428" t="s">
        <v>9169</v>
      </c>
    </row>
    <row r="3429" spans="1:1" x14ac:dyDescent="0.2">
      <c r="A3429" t="s">
        <v>9169</v>
      </c>
    </row>
    <row r="3430" spans="1:1" x14ac:dyDescent="0.2">
      <c r="A3430" t="s">
        <v>9169</v>
      </c>
    </row>
    <row r="3431" spans="1:1" x14ac:dyDescent="0.2">
      <c r="A3431" t="s">
        <v>9169</v>
      </c>
    </row>
    <row r="3432" spans="1:1" x14ac:dyDescent="0.2">
      <c r="A3432" t="s">
        <v>9169</v>
      </c>
    </row>
    <row r="3433" spans="1:1" x14ac:dyDescent="0.2">
      <c r="A3433" t="s">
        <v>9169</v>
      </c>
    </row>
    <row r="3434" spans="1:1" x14ac:dyDescent="0.2">
      <c r="A3434" t="s">
        <v>9169</v>
      </c>
    </row>
    <row r="3435" spans="1:1" x14ac:dyDescent="0.2">
      <c r="A3435" t="s">
        <v>9169</v>
      </c>
    </row>
    <row r="3436" spans="1:1" x14ac:dyDescent="0.2">
      <c r="A3436" t="s">
        <v>9169</v>
      </c>
    </row>
    <row r="3437" spans="1:1" x14ac:dyDescent="0.2">
      <c r="A3437" t="s">
        <v>9169</v>
      </c>
    </row>
    <row r="3438" spans="1:1" x14ac:dyDescent="0.2">
      <c r="A3438" t="s">
        <v>9169</v>
      </c>
    </row>
    <row r="3439" spans="1:1" x14ac:dyDescent="0.2">
      <c r="A3439" t="s">
        <v>9169</v>
      </c>
    </row>
    <row r="3440" spans="1:1" x14ac:dyDescent="0.2">
      <c r="A3440" t="s">
        <v>9169</v>
      </c>
    </row>
    <row r="3441" spans="1:1" x14ac:dyDescent="0.2">
      <c r="A3441" t="s">
        <v>9169</v>
      </c>
    </row>
    <row r="3442" spans="1:1" x14ac:dyDescent="0.2">
      <c r="A3442" t="s">
        <v>9169</v>
      </c>
    </row>
    <row r="3443" spans="1:1" x14ac:dyDescent="0.2">
      <c r="A3443" t="s">
        <v>9169</v>
      </c>
    </row>
    <row r="3444" spans="1:1" x14ac:dyDescent="0.2">
      <c r="A3444" t="s">
        <v>9169</v>
      </c>
    </row>
    <row r="3445" spans="1:1" x14ac:dyDescent="0.2">
      <c r="A3445" t="s">
        <v>9169</v>
      </c>
    </row>
    <row r="3446" spans="1:1" x14ac:dyDescent="0.2">
      <c r="A3446" t="s">
        <v>9169</v>
      </c>
    </row>
    <row r="3447" spans="1:1" x14ac:dyDescent="0.2">
      <c r="A3447" t="s">
        <v>9169</v>
      </c>
    </row>
    <row r="3448" spans="1:1" x14ac:dyDescent="0.2">
      <c r="A3448" t="s">
        <v>9169</v>
      </c>
    </row>
    <row r="3449" spans="1:1" x14ac:dyDescent="0.2">
      <c r="A3449" t="s">
        <v>9169</v>
      </c>
    </row>
    <row r="3450" spans="1:1" x14ac:dyDescent="0.2">
      <c r="A3450" t="s">
        <v>9169</v>
      </c>
    </row>
    <row r="3451" spans="1:1" x14ac:dyDescent="0.2">
      <c r="A3451" t="s">
        <v>9169</v>
      </c>
    </row>
    <row r="3452" spans="1:1" x14ac:dyDescent="0.2">
      <c r="A3452" t="s">
        <v>9169</v>
      </c>
    </row>
    <row r="3453" spans="1:1" x14ac:dyDescent="0.2">
      <c r="A3453" t="s">
        <v>9169</v>
      </c>
    </row>
    <row r="3454" spans="1:1" x14ac:dyDescent="0.2">
      <c r="A3454" t="s">
        <v>9169</v>
      </c>
    </row>
    <row r="3455" spans="1:1" x14ac:dyDescent="0.2">
      <c r="A3455" t="s">
        <v>9169</v>
      </c>
    </row>
    <row r="3456" spans="1:1" x14ac:dyDescent="0.2">
      <c r="A3456" t="s">
        <v>9169</v>
      </c>
    </row>
    <row r="3457" spans="1:1" x14ac:dyDescent="0.2">
      <c r="A3457" t="s">
        <v>9169</v>
      </c>
    </row>
    <row r="3458" spans="1:1" x14ac:dyDescent="0.2">
      <c r="A3458" t="s">
        <v>9169</v>
      </c>
    </row>
    <row r="3459" spans="1:1" x14ac:dyDescent="0.2">
      <c r="A3459" t="s">
        <v>9169</v>
      </c>
    </row>
    <row r="3460" spans="1:1" x14ac:dyDescent="0.2">
      <c r="A3460" t="s">
        <v>9169</v>
      </c>
    </row>
    <row r="3461" spans="1:1" x14ac:dyDescent="0.2">
      <c r="A3461" t="s">
        <v>9169</v>
      </c>
    </row>
    <row r="3462" spans="1:1" x14ac:dyDescent="0.2">
      <c r="A3462" t="s">
        <v>9169</v>
      </c>
    </row>
    <row r="3463" spans="1:1" x14ac:dyDescent="0.2">
      <c r="A3463" t="s">
        <v>9169</v>
      </c>
    </row>
    <row r="3464" spans="1:1" x14ac:dyDescent="0.2">
      <c r="A3464" t="s">
        <v>9169</v>
      </c>
    </row>
    <row r="3465" spans="1:1" x14ac:dyDescent="0.2">
      <c r="A3465" t="s">
        <v>9169</v>
      </c>
    </row>
    <row r="3466" spans="1:1" x14ac:dyDescent="0.2">
      <c r="A3466" t="s">
        <v>9169</v>
      </c>
    </row>
    <row r="3467" spans="1:1" x14ac:dyDescent="0.2">
      <c r="A3467" t="s">
        <v>9169</v>
      </c>
    </row>
    <row r="3468" spans="1:1" x14ac:dyDescent="0.2">
      <c r="A3468" t="s">
        <v>9169</v>
      </c>
    </row>
    <row r="3469" spans="1:1" x14ac:dyDescent="0.2">
      <c r="A3469" t="s">
        <v>9169</v>
      </c>
    </row>
    <row r="3470" spans="1:1" x14ac:dyDescent="0.2">
      <c r="A3470" t="s">
        <v>9169</v>
      </c>
    </row>
    <row r="3471" spans="1:1" x14ac:dyDescent="0.2">
      <c r="A3471" t="s">
        <v>9169</v>
      </c>
    </row>
    <row r="3472" spans="1:1" x14ac:dyDescent="0.2">
      <c r="A3472" t="s">
        <v>9169</v>
      </c>
    </row>
    <row r="3473" spans="1:1" x14ac:dyDescent="0.2">
      <c r="A3473" t="s">
        <v>9169</v>
      </c>
    </row>
    <row r="3474" spans="1:1" x14ac:dyDescent="0.2">
      <c r="A3474" t="s">
        <v>9169</v>
      </c>
    </row>
    <row r="3475" spans="1:1" x14ac:dyDescent="0.2">
      <c r="A3475" t="s">
        <v>9169</v>
      </c>
    </row>
    <row r="3476" spans="1:1" x14ac:dyDescent="0.2">
      <c r="A3476" t="s">
        <v>9169</v>
      </c>
    </row>
    <row r="3477" spans="1:1" x14ac:dyDescent="0.2">
      <c r="A3477" t="s">
        <v>9169</v>
      </c>
    </row>
    <row r="3478" spans="1:1" x14ac:dyDescent="0.2">
      <c r="A3478" t="s">
        <v>9169</v>
      </c>
    </row>
    <row r="3479" spans="1:1" x14ac:dyDescent="0.2">
      <c r="A3479" t="s">
        <v>9169</v>
      </c>
    </row>
    <row r="3480" spans="1:1" x14ac:dyDescent="0.2">
      <c r="A3480" t="s">
        <v>9169</v>
      </c>
    </row>
    <row r="3481" spans="1:1" x14ac:dyDescent="0.2">
      <c r="A3481" t="s">
        <v>9169</v>
      </c>
    </row>
    <row r="3482" spans="1:1" x14ac:dyDescent="0.2">
      <c r="A3482" t="s">
        <v>9169</v>
      </c>
    </row>
    <row r="3483" spans="1:1" x14ac:dyDescent="0.2">
      <c r="A3483" t="s">
        <v>9169</v>
      </c>
    </row>
    <row r="3484" spans="1:1" x14ac:dyDescent="0.2">
      <c r="A3484" t="s">
        <v>9169</v>
      </c>
    </row>
    <row r="3485" spans="1:1" x14ac:dyDescent="0.2">
      <c r="A3485" t="s">
        <v>9169</v>
      </c>
    </row>
    <row r="3486" spans="1:1" x14ac:dyDescent="0.2">
      <c r="A3486" t="s">
        <v>9169</v>
      </c>
    </row>
    <row r="3487" spans="1:1" x14ac:dyDescent="0.2">
      <c r="A3487" t="s">
        <v>9169</v>
      </c>
    </row>
    <row r="3488" spans="1:1" x14ac:dyDescent="0.2">
      <c r="A3488" t="s">
        <v>9169</v>
      </c>
    </row>
    <row r="3489" spans="1:1" x14ac:dyDescent="0.2">
      <c r="A3489" t="s">
        <v>9169</v>
      </c>
    </row>
    <row r="3490" spans="1:1" x14ac:dyDescent="0.2">
      <c r="A3490" t="s">
        <v>9169</v>
      </c>
    </row>
    <row r="3491" spans="1:1" x14ac:dyDescent="0.2">
      <c r="A3491" t="s">
        <v>9169</v>
      </c>
    </row>
    <row r="3492" spans="1:1" x14ac:dyDescent="0.2">
      <c r="A3492" t="s">
        <v>9169</v>
      </c>
    </row>
    <row r="3493" spans="1:1" x14ac:dyDescent="0.2">
      <c r="A3493" t="s">
        <v>9169</v>
      </c>
    </row>
    <row r="3494" spans="1:1" x14ac:dyDescent="0.2">
      <c r="A3494" t="s">
        <v>9169</v>
      </c>
    </row>
    <row r="3495" spans="1:1" x14ac:dyDescent="0.2">
      <c r="A3495" t="s">
        <v>9169</v>
      </c>
    </row>
    <row r="3496" spans="1:1" x14ac:dyDescent="0.2">
      <c r="A3496" t="s">
        <v>9169</v>
      </c>
    </row>
    <row r="3497" spans="1:1" x14ac:dyDescent="0.2">
      <c r="A3497" t="s">
        <v>9169</v>
      </c>
    </row>
    <row r="3498" spans="1:1" x14ac:dyDescent="0.2">
      <c r="A3498" t="s">
        <v>9169</v>
      </c>
    </row>
    <row r="3499" spans="1:1" x14ac:dyDescent="0.2">
      <c r="A3499" t="s">
        <v>9169</v>
      </c>
    </row>
    <row r="3500" spans="1:1" x14ac:dyDescent="0.2">
      <c r="A3500" t="s">
        <v>9169</v>
      </c>
    </row>
    <row r="3501" spans="1:1" x14ac:dyDescent="0.2">
      <c r="A3501" t="s">
        <v>9169</v>
      </c>
    </row>
    <row r="3502" spans="1:1" x14ac:dyDescent="0.2">
      <c r="A3502" t="s">
        <v>9169</v>
      </c>
    </row>
    <row r="3503" spans="1:1" x14ac:dyDescent="0.2">
      <c r="A3503" t="s">
        <v>9169</v>
      </c>
    </row>
    <row r="3504" spans="1:1" x14ac:dyDescent="0.2">
      <c r="A3504" t="s">
        <v>9169</v>
      </c>
    </row>
    <row r="3505" spans="1:1" x14ac:dyDescent="0.2">
      <c r="A3505" t="s">
        <v>9169</v>
      </c>
    </row>
    <row r="3506" spans="1:1" x14ac:dyDescent="0.2">
      <c r="A3506" t="s">
        <v>9169</v>
      </c>
    </row>
    <row r="3507" spans="1:1" x14ac:dyDescent="0.2">
      <c r="A3507" t="s">
        <v>9169</v>
      </c>
    </row>
    <row r="3508" spans="1:1" x14ac:dyDescent="0.2">
      <c r="A3508" t="s">
        <v>9169</v>
      </c>
    </row>
    <row r="3509" spans="1:1" x14ac:dyDescent="0.2">
      <c r="A3509" t="s">
        <v>9169</v>
      </c>
    </row>
    <row r="3510" spans="1:1" x14ac:dyDescent="0.2">
      <c r="A3510" t="s">
        <v>9169</v>
      </c>
    </row>
    <row r="3511" spans="1:1" x14ac:dyDescent="0.2">
      <c r="A3511" t="s">
        <v>9169</v>
      </c>
    </row>
    <row r="3512" spans="1:1" x14ac:dyDescent="0.2">
      <c r="A3512" t="s">
        <v>9169</v>
      </c>
    </row>
    <row r="3513" spans="1:1" x14ac:dyDescent="0.2">
      <c r="A3513" t="s">
        <v>9169</v>
      </c>
    </row>
    <row r="3514" spans="1:1" x14ac:dyDescent="0.2">
      <c r="A3514" t="s">
        <v>9169</v>
      </c>
    </row>
    <row r="3515" spans="1:1" x14ac:dyDescent="0.2">
      <c r="A3515" t="s">
        <v>9169</v>
      </c>
    </row>
    <row r="3516" spans="1:1" x14ac:dyDescent="0.2">
      <c r="A3516" t="s">
        <v>9169</v>
      </c>
    </row>
    <row r="3517" spans="1:1" x14ac:dyDescent="0.2">
      <c r="A3517" t="s">
        <v>9169</v>
      </c>
    </row>
    <row r="3518" spans="1:1" x14ac:dyDescent="0.2">
      <c r="A3518" t="s">
        <v>9169</v>
      </c>
    </row>
    <row r="3519" spans="1:1" x14ac:dyDescent="0.2">
      <c r="A3519" t="s">
        <v>9169</v>
      </c>
    </row>
    <row r="3520" spans="1:1" x14ac:dyDescent="0.2">
      <c r="A3520" t="s">
        <v>9169</v>
      </c>
    </row>
    <row r="3521" spans="1:1" x14ac:dyDescent="0.2">
      <c r="A3521" t="s">
        <v>9169</v>
      </c>
    </row>
    <row r="3522" spans="1:1" x14ac:dyDescent="0.2">
      <c r="A3522" t="s">
        <v>9169</v>
      </c>
    </row>
    <row r="3523" spans="1:1" x14ac:dyDescent="0.2">
      <c r="A3523" t="s">
        <v>9169</v>
      </c>
    </row>
    <row r="3524" spans="1:1" x14ac:dyDescent="0.2">
      <c r="A3524" t="s">
        <v>9169</v>
      </c>
    </row>
    <row r="3525" spans="1:1" x14ac:dyDescent="0.2">
      <c r="A3525" t="s">
        <v>9169</v>
      </c>
    </row>
    <row r="3526" spans="1:1" x14ac:dyDescent="0.2">
      <c r="A3526" t="s">
        <v>9169</v>
      </c>
    </row>
    <row r="3527" spans="1:1" x14ac:dyDescent="0.2">
      <c r="A3527" t="s">
        <v>9169</v>
      </c>
    </row>
    <row r="3528" spans="1:1" x14ac:dyDescent="0.2">
      <c r="A3528" t="s">
        <v>9169</v>
      </c>
    </row>
    <row r="3529" spans="1:1" x14ac:dyDescent="0.2">
      <c r="A3529" t="s">
        <v>9169</v>
      </c>
    </row>
    <row r="3530" spans="1:1" x14ac:dyDescent="0.2">
      <c r="A3530" t="s">
        <v>9169</v>
      </c>
    </row>
    <row r="3531" spans="1:1" x14ac:dyDescent="0.2">
      <c r="A3531" t="s">
        <v>9169</v>
      </c>
    </row>
    <row r="3532" spans="1:1" x14ac:dyDescent="0.2">
      <c r="A3532" t="s">
        <v>9169</v>
      </c>
    </row>
    <row r="3533" spans="1:1" x14ac:dyDescent="0.2">
      <c r="A3533" t="s">
        <v>9169</v>
      </c>
    </row>
    <row r="3534" spans="1:1" x14ac:dyDescent="0.2">
      <c r="A3534" t="s">
        <v>9169</v>
      </c>
    </row>
    <row r="3535" spans="1:1" x14ac:dyDescent="0.2">
      <c r="A3535" t="s">
        <v>9169</v>
      </c>
    </row>
    <row r="3536" spans="1:1" x14ac:dyDescent="0.2">
      <c r="A3536" t="s">
        <v>9169</v>
      </c>
    </row>
    <row r="3537" spans="1:1" x14ac:dyDescent="0.2">
      <c r="A3537" t="s">
        <v>9169</v>
      </c>
    </row>
    <row r="3538" spans="1:1" x14ac:dyDescent="0.2">
      <c r="A3538" t="s">
        <v>9169</v>
      </c>
    </row>
    <row r="3539" spans="1:1" x14ac:dyDescent="0.2">
      <c r="A3539" t="s">
        <v>9169</v>
      </c>
    </row>
    <row r="3540" spans="1:1" x14ac:dyDescent="0.2">
      <c r="A3540" t="s">
        <v>9169</v>
      </c>
    </row>
    <row r="3541" spans="1:1" x14ac:dyDescent="0.2">
      <c r="A3541" t="s">
        <v>9169</v>
      </c>
    </row>
    <row r="3542" spans="1:1" x14ac:dyDescent="0.2">
      <c r="A3542" t="s">
        <v>9169</v>
      </c>
    </row>
    <row r="3543" spans="1:1" x14ac:dyDescent="0.2">
      <c r="A3543" t="s">
        <v>9169</v>
      </c>
    </row>
    <row r="3544" spans="1:1" x14ac:dyDescent="0.2">
      <c r="A3544" t="s">
        <v>9169</v>
      </c>
    </row>
    <row r="3545" spans="1:1" x14ac:dyDescent="0.2">
      <c r="A3545" t="s">
        <v>9169</v>
      </c>
    </row>
    <row r="3546" spans="1:1" x14ac:dyDescent="0.2">
      <c r="A3546" t="s">
        <v>9169</v>
      </c>
    </row>
    <row r="3547" spans="1:1" x14ac:dyDescent="0.2">
      <c r="A3547" t="s">
        <v>9169</v>
      </c>
    </row>
    <row r="3548" spans="1:1" x14ac:dyDescent="0.2">
      <c r="A3548" t="s">
        <v>9169</v>
      </c>
    </row>
    <row r="3549" spans="1:1" x14ac:dyDescent="0.2">
      <c r="A3549" t="s">
        <v>9169</v>
      </c>
    </row>
    <row r="3550" spans="1:1" x14ac:dyDescent="0.2">
      <c r="A3550" t="s">
        <v>9169</v>
      </c>
    </row>
    <row r="3551" spans="1:1" x14ac:dyDescent="0.2">
      <c r="A3551" t="s">
        <v>9169</v>
      </c>
    </row>
    <row r="3552" spans="1:1" x14ac:dyDescent="0.2">
      <c r="A3552" t="s">
        <v>9169</v>
      </c>
    </row>
    <row r="3553" spans="1:1" x14ac:dyDescent="0.2">
      <c r="A3553" t="s">
        <v>9169</v>
      </c>
    </row>
    <row r="3554" spans="1:1" x14ac:dyDescent="0.2">
      <c r="A3554" t="s">
        <v>9169</v>
      </c>
    </row>
    <row r="3555" spans="1:1" x14ac:dyDescent="0.2">
      <c r="A3555" t="s">
        <v>9169</v>
      </c>
    </row>
    <row r="3556" spans="1:1" x14ac:dyDescent="0.2">
      <c r="A3556" t="s">
        <v>9169</v>
      </c>
    </row>
    <row r="3557" spans="1:1" x14ac:dyDescent="0.2">
      <c r="A3557" t="s">
        <v>9169</v>
      </c>
    </row>
    <row r="3558" spans="1:1" x14ac:dyDescent="0.2">
      <c r="A3558" t="s">
        <v>9169</v>
      </c>
    </row>
    <row r="3559" spans="1:1" x14ac:dyDescent="0.2">
      <c r="A3559" t="s">
        <v>9169</v>
      </c>
    </row>
    <row r="3560" spans="1:1" x14ac:dyDescent="0.2">
      <c r="A3560" t="s">
        <v>9169</v>
      </c>
    </row>
    <row r="3561" spans="1:1" x14ac:dyDescent="0.2">
      <c r="A3561" t="s">
        <v>9169</v>
      </c>
    </row>
    <row r="3562" spans="1:1" x14ac:dyDescent="0.2">
      <c r="A3562" t="s">
        <v>9169</v>
      </c>
    </row>
    <row r="3563" spans="1:1" x14ac:dyDescent="0.2">
      <c r="A3563" t="s">
        <v>9169</v>
      </c>
    </row>
    <row r="3564" spans="1:1" x14ac:dyDescent="0.2">
      <c r="A3564" t="s">
        <v>9169</v>
      </c>
    </row>
    <row r="3565" spans="1:1" x14ac:dyDescent="0.2">
      <c r="A3565" t="s">
        <v>9169</v>
      </c>
    </row>
    <row r="3566" spans="1:1" x14ac:dyDescent="0.2">
      <c r="A3566" t="s">
        <v>9169</v>
      </c>
    </row>
    <row r="3567" spans="1:1" x14ac:dyDescent="0.2">
      <c r="A3567" t="s">
        <v>9169</v>
      </c>
    </row>
    <row r="3568" spans="1:1" x14ac:dyDescent="0.2">
      <c r="A3568" t="s">
        <v>9169</v>
      </c>
    </row>
    <row r="3569" spans="1:1" x14ac:dyDescent="0.2">
      <c r="A3569" t="s">
        <v>9169</v>
      </c>
    </row>
    <row r="3570" spans="1:1" x14ac:dyDescent="0.2">
      <c r="A3570" t="s">
        <v>9169</v>
      </c>
    </row>
    <row r="3571" spans="1:1" x14ac:dyDescent="0.2">
      <c r="A3571" t="s">
        <v>9169</v>
      </c>
    </row>
    <row r="3572" spans="1:1" x14ac:dyDescent="0.2">
      <c r="A3572" t="s">
        <v>9169</v>
      </c>
    </row>
    <row r="3573" spans="1:1" x14ac:dyDescent="0.2">
      <c r="A3573" t="s">
        <v>9169</v>
      </c>
    </row>
    <row r="3574" spans="1:1" x14ac:dyDescent="0.2">
      <c r="A3574" t="s">
        <v>9169</v>
      </c>
    </row>
    <row r="3575" spans="1:1" x14ac:dyDescent="0.2">
      <c r="A3575" t="s">
        <v>9169</v>
      </c>
    </row>
    <row r="3576" spans="1:1" x14ac:dyDescent="0.2">
      <c r="A3576" t="s">
        <v>9169</v>
      </c>
    </row>
    <row r="3577" spans="1:1" x14ac:dyDescent="0.2">
      <c r="A3577" t="s">
        <v>9169</v>
      </c>
    </row>
    <row r="3578" spans="1:1" x14ac:dyDescent="0.2">
      <c r="A3578" t="s">
        <v>9169</v>
      </c>
    </row>
    <row r="3579" spans="1:1" x14ac:dyDescent="0.2">
      <c r="A3579" t="s">
        <v>9169</v>
      </c>
    </row>
    <row r="3580" spans="1:1" x14ac:dyDescent="0.2">
      <c r="A3580" t="s">
        <v>9169</v>
      </c>
    </row>
    <row r="3581" spans="1:1" x14ac:dyDescent="0.2">
      <c r="A3581" t="s">
        <v>9169</v>
      </c>
    </row>
    <row r="3582" spans="1:1" x14ac:dyDescent="0.2">
      <c r="A3582" t="s">
        <v>9169</v>
      </c>
    </row>
    <row r="3583" spans="1:1" x14ac:dyDescent="0.2">
      <c r="A3583" t="s">
        <v>9169</v>
      </c>
    </row>
    <row r="3584" spans="1:1" x14ac:dyDescent="0.2">
      <c r="A3584" t="s">
        <v>9169</v>
      </c>
    </row>
    <row r="3585" spans="1:1" x14ac:dyDescent="0.2">
      <c r="A3585" t="s">
        <v>9169</v>
      </c>
    </row>
    <row r="3586" spans="1:1" x14ac:dyDescent="0.2">
      <c r="A3586" t="s">
        <v>9169</v>
      </c>
    </row>
    <row r="3587" spans="1:1" x14ac:dyDescent="0.2">
      <c r="A3587" t="s">
        <v>9169</v>
      </c>
    </row>
    <row r="3588" spans="1:1" x14ac:dyDescent="0.2">
      <c r="A3588" t="s">
        <v>9169</v>
      </c>
    </row>
    <row r="3589" spans="1:1" x14ac:dyDescent="0.2">
      <c r="A3589" t="s">
        <v>9169</v>
      </c>
    </row>
    <row r="3590" spans="1:1" x14ac:dyDescent="0.2">
      <c r="A3590" t="s">
        <v>9169</v>
      </c>
    </row>
    <row r="3591" spans="1:1" x14ac:dyDescent="0.2">
      <c r="A3591" t="s">
        <v>9169</v>
      </c>
    </row>
    <row r="3592" spans="1:1" x14ac:dyDescent="0.2">
      <c r="A3592" t="s">
        <v>9169</v>
      </c>
    </row>
    <row r="3593" spans="1:1" x14ac:dyDescent="0.2">
      <c r="A3593" t="s">
        <v>9169</v>
      </c>
    </row>
    <row r="3594" spans="1:1" x14ac:dyDescent="0.2">
      <c r="A3594" t="s">
        <v>9169</v>
      </c>
    </row>
    <row r="3595" spans="1:1" x14ac:dyDescent="0.2">
      <c r="A3595" t="s">
        <v>9169</v>
      </c>
    </row>
    <row r="3596" spans="1:1" x14ac:dyDescent="0.2">
      <c r="A3596" t="s">
        <v>9169</v>
      </c>
    </row>
    <row r="3597" spans="1:1" x14ac:dyDescent="0.2">
      <c r="A3597" t="s">
        <v>9169</v>
      </c>
    </row>
    <row r="3598" spans="1:1" x14ac:dyDescent="0.2">
      <c r="A3598" t="s">
        <v>9169</v>
      </c>
    </row>
    <row r="3599" spans="1:1" x14ac:dyDescent="0.2">
      <c r="A3599" t="s">
        <v>9169</v>
      </c>
    </row>
    <row r="3600" spans="1:1" x14ac:dyDescent="0.2">
      <c r="A3600" t="s">
        <v>9169</v>
      </c>
    </row>
    <row r="3601" spans="1:1" x14ac:dyDescent="0.2">
      <c r="A3601" t="s">
        <v>9169</v>
      </c>
    </row>
    <row r="3602" spans="1:1" x14ac:dyDescent="0.2">
      <c r="A3602" t="s">
        <v>9169</v>
      </c>
    </row>
    <row r="3603" spans="1:1" x14ac:dyDescent="0.2">
      <c r="A3603" t="s">
        <v>9169</v>
      </c>
    </row>
    <row r="3604" spans="1:1" x14ac:dyDescent="0.2">
      <c r="A3604" t="s">
        <v>9169</v>
      </c>
    </row>
    <row r="3605" spans="1:1" x14ac:dyDescent="0.2">
      <c r="A3605" t="s">
        <v>9169</v>
      </c>
    </row>
    <row r="3606" spans="1:1" x14ac:dyDescent="0.2">
      <c r="A3606" t="s">
        <v>9169</v>
      </c>
    </row>
    <row r="3607" spans="1:1" x14ac:dyDescent="0.2">
      <c r="A3607" t="s">
        <v>9169</v>
      </c>
    </row>
    <row r="3608" spans="1:1" x14ac:dyDescent="0.2">
      <c r="A3608" t="s">
        <v>9169</v>
      </c>
    </row>
    <row r="3609" spans="1:1" x14ac:dyDescent="0.2">
      <c r="A3609" t="s">
        <v>9169</v>
      </c>
    </row>
    <row r="3610" spans="1:1" x14ac:dyDescent="0.2">
      <c r="A3610" t="s">
        <v>9169</v>
      </c>
    </row>
    <row r="3611" spans="1:1" x14ac:dyDescent="0.2">
      <c r="A3611" t="s">
        <v>9169</v>
      </c>
    </row>
    <row r="3612" spans="1:1" x14ac:dyDescent="0.2">
      <c r="A3612" t="s">
        <v>9169</v>
      </c>
    </row>
    <row r="3613" spans="1:1" x14ac:dyDescent="0.2">
      <c r="A3613" t="s">
        <v>9169</v>
      </c>
    </row>
    <row r="3614" spans="1:1" x14ac:dyDescent="0.2">
      <c r="A3614" t="s">
        <v>9169</v>
      </c>
    </row>
    <row r="3615" spans="1:1" x14ac:dyDescent="0.2">
      <c r="A3615" t="s">
        <v>9169</v>
      </c>
    </row>
    <row r="3616" spans="1:1" x14ac:dyDescent="0.2">
      <c r="A3616" t="s">
        <v>9169</v>
      </c>
    </row>
    <row r="3617" spans="1:1" x14ac:dyDescent="0.2">
      <c r="A3617" t="s">
        <v>9169</v>
      </c>
    </row>
    <row r="3618" spans="1:1" x14ac:dyDescent="0.2">
      <c r="A3618" t="s">
        <v>9169</v>
      </c>
    </row>
    <row r="3619" spans="1:1" x14ac:dyDescent="0.2">
      <c r="A3619" t="s">
        <v>9169</v>
      </c>
    </row>
    <row r="3620" spans="1:1" x14ac:dyDescent="0.2">
      <c r="A3620" t="s">
        <v>9169</v>
      </c>
    </row>
    <row r="3621" spans="1:1" x14ac:dyDescent="0.2">
      <c r="A3621" t="s">
        <v>9169</v>
      </c>
    </row>
    <row r="3622" spans="1:1" x14ac:dyDescent="0.2">
      <c r="A3622" t="s">
        <v>9169</v>
      </c>
    </row>
    <row r="3623" spans="1:1" x14ac:dyDescent="0.2">
      <c r="A3623" t="s">
        <v>9169</v>
      </c>
    </row>
    <row r="3624" spans="1:1" x14ac:dyDescent="0.2">
      <c r="A3624" t="s">
        <v>9169</v>
      </c>
    </row>
    <row r="3625" spans="1:1" x14ac:dyDescent="0.2">
      <c r="A3625" t="s">
        <v>9169</v>
      </c>
    </row>
    <row r="3626" spans="1:1" x14ac:dyDescent="0.2">
      <c r="A3626" t="s">
        <v>9169</v>
      </c>
    </row>
    <row r="3627" spans="1:1" x14ac:dyDescent="0.2">
      <c r="A3627" t="s">
        <v>9169</v>
      </c>
    </row>
    <row r="3628" spans="1:1" x14ac:dyDescent="0.2">
      <c r="A3628" t="s">
        <v>9169</v>
      </c>
    </row>
    <row r="3629" spans="1:1" x14ac:dyDescent="0.2">
      <c r="A3629" t="s">
        <v>9169</v>
      </c>
    </row>
    <row r="3630" spans="1:1" x14ac:dyDescent="0.2">
      <c r="A3630" t="s">
        <v>9169</v>
      </c>
    </row>
    <row r="3631" spans="1:1" x14ac:dyDescent="0.2">
      <c r="A3631" t="s">
        <v>9169</v>
      </c>
    </row>
    <row r="3632" spans="1:1" x14ac:dyDescent="0.2">
      <c r="A3632" t="s">
        <v>9169</v>
      </c>
    </row>
    <row r="3633" spans="1:1" x14ac:dyDescent="0.2">
      <c r="A3633" t="s">
        <v>9169</v>
      </c>
    </row>
    <row r="3634" spans="1:1" x14ac:dyDescent="0.2">
      <c r="A3634" t="s">
        <v>9169</v>
      </c>
    </row>
    <row r="3635" spans="1:1" x14ac:dyDescent="0.2">
      <c r="A3635" t="s">
        <v>9169</v>
      </c>
    </row>
    <row r="3636" spans="1:1" x14ac:dyDescent="0.2">
      <c r="A3636" t="s">
        <v>9169</v>
      </c>
    </row>
    <row r="3637" spans="1:1" x14ac:dyDescent="0.2">
      <c r="A3637" t="s">
        <v>9169</v>
      </c>
    </row>
    <row r="3638" spans="1:1" x14ac:dyDescent="0.2">
      <c r="A3638" t="s">
        <v>9169</v>
      </c>
    </row>
    <row r="3639" spans="1:1" x14ac:dyDescent="0.2">
      <c r="A3639" t="s">
        <v>9169</v>
      </c>
    </row>
    <row r="3640" spans="1:1" x14ac:dyDescent="0.2">
      <c r="A3640" t="s">
        <v>9169</v>
      </c>
    </row>
    <row r="3641" spans="1:1" x14ac:dyDescent="0.2">
      <c r="A3641" t="s">
        <v>9169</v>
      </c>
    </row>
    <row r="3642" spans="1:1" x14ac:dyDescent="0.2">
      <c r="A3642" t="s">
        <v>9169</v>
      </c>
    </row>
    <row r="3643" spans="1:1" x14ac:dyDescent="0.2">
      <c r="A3643" t="s">
        <v>9169</v>
      </c>
    </row>
    <row r="3644" spans="1:1" x14ac:dyDescent="0.2">
      <c r="A3644" t="s">
        <v>9169</v>
      </c>
    </row>
    <row r="3645" spans="1:1" x14ac:dyDescent="0.2">
      <c r="A3645" t="s">
        <v>9169</v>
      </c>
    </row>
    <row r="3646" spans="1:1" x14ac:dyDescent="0.2">
      <c r="A3646" t="s">
        <v>9169</v>
      </c>
    </row>
    <row r="3647" spans="1:1" x14ac:dyDescent="0.2">
      <c r="A3647" t="s">
        <v>9169</v>
      </c>
    </row>
    <row r="3648" spans="1:1" x14ac:dyDescent="0.2">
      <c r="A3648" t="s">
        <v>9169</v>
      </c>
    </row>
    <row r="3649" spans="1:1" x14ac:dyDescent="0.2">
      <c r="A3649" t="s">
        <v>9169</v>
      </c>
    </row>
    <row r="3650" spans="1:1" x14ac:dyDescent="0.2">
      <c r="A3650" t="s">
        <v>9169</v>
      </c>
    </row>
    <row r="3651" spans="1:1" x14ac:dyDescent="0.2">
      <c r="A3651" t="s">
        <v>9169</v>
      </c>
    </row>
    <row r="3652" spans="1:1" x14ac:dyDescent="0.2">
      <c r="A3652" t="s">
        <v>9169</v>
      </c>
    </row>
    <row r="3653" spans="1:1" x14ac:dyDescent="0.2">
      <c r="A3653" t="s">
        <v>9169</v>
      </c>
    </row>
    <row r="3654" spans="1:1" x14ac:dyDescent="0.2">
      <c r="A3654" t="s">
        <v>9169</v>
      </c>
    </row>
    <row r="3655" spans="1:1" x14ac:dyDescent="0.2">
      <c r="A3655" t="s">
        <v>9169</v>
      </c>
    </row>
    <row r="3656" spans="1:1" x14ac:dyDescent="0.2">
      <c r="A3656" t="s">
        <v>9169</v>
      </c>
    </row>
    <row r="3657" spans="1:1" x14ac:dyDescent="0.2">
      <c r="A3657" t="s">
        <v>9169</v>
      </c>
    </row>
    <row r="3658" spans="1:1" x14ac:dyDescent="0.2">
      <c r="A3658" t="s">
        <v>9169</v>
      </c>
    </row>
    <row r="3659" spans="1:1" x14ac:dyDescent="0.2">
      <c r="A3659" t="s">
        <v>9169</v>
      </c>
    </row>
    <row r="3660" spans="1:1" x14ac:dyDescent="0.2">
      <c r="A3660" t="s">
        <v>9169</v>
      </c>
    </row>
    <row r="3661" spans="1:1" x14ac:dyDescent="0.2">
      <c r="A3661" t="s">
        <v>9169</v>
      </c>
    </row>
    <row r="3662" spans="1:1" x14ac:dyDescent="0.2">
      <c r="A3662" t="s">
        <v>9169</v>
      </c>
    </row>
    <row r="3663" spans="1:1" x14ac:dyDescent="0.2">
      <c r="A3663" t="s">
        <v>9169</v>
      </c>
    </row>
    <row r="3664" spans="1:1" x14ac:dyDescent="0.2">
      <c r="A3664" t="s">
        <v>9169</v>
      </c>
    </row>
    <row r="3665" spans="1:1" x14ac:dyDescent="0.2">
      <c r="A3665" t="s">
        <v>9169</v>
      </c>
    </row>
    <row r="3666" spans="1:1" x14ac:dyDescent="0.2">
      <c r="A3666" t="s">
        <v>9169</v>
      </c>
    </row>
    <row r="3667" spans="1:1" x14ac:dyDescent="0.2">
      <c r="A3667" t="s">
        <v>9169</v>
      </c>
    </row>
    <row r="3668" spans="1:1" x14ac:dyDescent="0.2">
      <c r="A3668" t="s">
        <v>9169</v>
      </c>
    </row>
    <row r="3669" spans="1:1" x14ac:dyDescent="0.2">
      <c r="A3669" t="s">
        <v>9169</v>
      </c>
    </row>
    <row r="3670" spans="1:1" x14ac:dyDescent="0.2">
      <c r="A3670" t="s">
        <v>9169</v>
      </c>
    </row>
    <row r="3671" spans="1:1" x14ac:dyDescent="0.2">
      <c r="A3671" t="s">
        <v>9169</v>
      </c>
    </row>
    <row r="3672" spans="1:1" x14ac:dyDescent="0.2">
      <c r="A3672" t="s">
        <v>9169</v>
      </c>
    </row>
    <row r="3673" spans="1:1" x14ac:dyDescent="0.2">
      <c r="A3673" t="s">
        <v>9169</v>
      </c>
    </row>
    <row r="3674" spans="1:1" x14ac:dyDescent="0.2">
      <c r="A3674" t="s">
        <v>9169</v>
      </c>
    </row>
    <row r="3675" spans="1:1" x14ac:dyDescent="0.2">
      <c r="A3675" t="s">
        <v>9169</v>
      </c>
    </row>
    <row r="3676" spans="1:1" x14ac:dyDescent="0.2">
      <c r="A3676" t="s">
        <v>9169</v>
      </c>
    </row>
    <row r="3677" spans="1:1" x14ac:dyDescent="0.2">
      <c r="A3677" t="s">
        <v>9169</v>
      </c>
    </row>
    <row r="3678" spans="1:1" x14ac:dyDescent="0.2">
      <c r="A3678" t="s">
        <v>9169</v>
      </c>
    </row>
    <row r="3679" spans="1:1" x14ac:dyDescent="0.2">
      <c r="A3679" t="s">
        <v>9169</v>
      </c>
    </row>
    <row r="3680" spans="1:1" x14ac:dyDescent="0.2">
      <c r="A3680" t="s">
        <v>9169</v>
      </c>
    </row>
    <row r="3681" spans="1:1" x14ac:dyDescent="0.2">
      <c r="A3681" t="s">
        <v>9169</v>
      </c>
    </row>
    <row r="3682" spans="1:1" x14ac:dyDescent="0.2">
      <c r="A3682" t="s">
        <v>9169</v>
      </c>
    </row>
    <row r="3683" spans="1:1" x14ac:dyDescent="0.2">
      <c r="A3683" t="s">
        <v>9169</v>
      </c>
    </row>
    <row r="3684" spans="1:1" x14ac:dyDescent="0.2">
      <c r="A3684" t="s">
        <v>9169</v>
      </c>
    </row>
    <row r="3685" spans="1:1" x14ac:dyDescent="0.2">
      <c r="A3685" t="s">
        <v>9169</v>
      </c>
    </row>
    <row r="3686" spans="1:1" x14ac:dyDescent="0.2">
      <c r="A3686" t="s">
        <v>9169</v>
      </c>
    </row>
    <row r="3687" spans="1:1" x14ac:dyDescent="0.2">
      <c r="A3687" t="s">
        <v>9169</v>
      </c>
    </row>
    <row r="3688" spans="1:1" x14ac:dyDescent="0.2">
      <c r="A3688" t="s">
        <v>9169</v>
      </c>
    </row>
    <row r="3689" spans="1:1" x14ac:dyDescent="0.2">
      <c r="A3689" t="s">
        <v>9169</v>
      </c>
    </row>
    <row r="3690" spans="1:1" x14ac:dyDescent="0.2">
      <c r="A3690" t="s">
        <v>9169</v>
      </c>
    </row>
    <row r="3691" spans="1:1" x14ac:dyDescent="0.2">
      <c r="A3691" t="s">
        <v>9169</v>
      </c>
    </row>
    <row r="3692" spans="1:1" x14ac:dyDescent="0.2">
      <c r="A3692" t="s">
        <v>9169</v>
      </c>
    </row>
    <row r="3693" spans="1:1" x14ac:dyDescent="0.2">
      <c r="A3693" t="s">
        <v>9169</v>
      </c>
    </row>
    <row r="3694" spans="1:1" x14ac:dyDescent="0.2">
      <c r="A3694" t="s">
        <v>9169</v>
      </c>
    </row>
    <row r="3695" spans="1:1" x14ac:dyDescent="0.2">
      <c r="A3695" t="s">
        <v>9169</v>
      </c>
    </row>
    <row r="3696" spans="1:1" x14ac:dyDescent="0.2">
      <c r="A3696" t="s">
        <v>9169</v>
      </c>
    </row>
    <row r="3697" spans="1:1" x14ac:dyDescent="0.2">
      <c r="A3697" t="s">
        <v>9169</v>
      </c>
    </row>
    <row r="3698" spans="1:1" x14ac:dyDescent="0.2">
      <c r="A3698" t="s">
        <v>9169</v>
      </c>
    </row>
    <row r="3699" spans="1:1" x14ac:dyDescent="0.2">
      <c r="A3699" t="s">
        <v>9169</v>
      </c>
    </row>
    <row r="3700" spans="1:1" x14ac:dyDescent="0.2">
      <c r="A3700" t="s">
        <v>9169</v>
      </c>
    </row>
    <row r="3701" spans="1:1" x14ac:dyDescent="0.2">
      <c r="A3701" t="s">
        <v>9169</v>
      </c>
    </row>
    <row r="3702" spans="1:1" x14ac:dyDescent="0.2">
      <c r="A3702" t="s">
        <v>9169</v>
      </c>
    </row>
    <row r="3703" spans="1:1" x14ac:dyDescent="0.2">
      <c r="A3703" t="s">
        <v>9169</v>
      </c>
    </row>
    <row r="3704" spans="1:1" x14ac:dyDescent="0.2">
      <c r="A3704" t="s">
        <v>9169</v>
      </c>
    </row>
    <row r="3705" spans="1:1" x14ac:dyDescent="0.2">
      <c r="A3705" t="s">
        <v>9169</v>
      </c>
    </row>
    <row r="3706" spans="1:1" x14ac:dyDescent="0.2">
      <c r="A3706" t="s">
        <v>9169</v>
      </c>
    </row>
    <row r="3707" spans="1:1" x14ac:dyDescent="0.2">
      <c r="A3707" t="s">
        <v>9169</v>
      </c>
    </row>
    <row r="3708" spans="1:1" x14ac:dyDescent="0.2">
      <c r="A3708" t="s">
        <v>9169</v>
      </c>
    </row>
    <row r="3709" spans="1:1" x14ac:dyDescent="0.2">
      <c r="A3709" t="s">
        <v>9169</v>
      </c>
    </row>
    <row r="3710" spans="1:1" x14ac:dyDescent="0.2">
      <c r="A3710" t="s">
        <v>9169</v>
      </c>
    </row>
    <row r="3711" spans="1:1" x14ac:dyDescent="0.2">
      <c r="A3711" t="s">
        <v>9169</v>
      </c>
    </row>
    <row r="3712" spans="1:1" x14ac:dyDescent="0.2">
      <c r="A3712" t="s">
        <v>9169</v>
      </c>
    </row>
    <row r="3713" spans="1:1" x14ac:dyDescent="0.2">
      <c r="A3713" t="s">
        <v>9169</v>
      </c>
    </row>
    <row r="3714" spans="1:1" x14ac:dyDescent="0.2">
      <c r="A3714" t="s">
        <v>9169</v>
      </c>
    </row>
    <row r="3715" spans="1:1" x14ac:dyDescent="0.2">
      <c r="A3715" t="s">
        <v>9169</v>
      </c>
    </row>
    <row r="3716" spans="1:1" x14ac:dyDescent="0.2">
      <c r="A3716" t="s">
        <v>9169</v>
      </c>
    </row>
    <row r="3717" spans="1:1" x14ac:dyDescent="0.2">
      <c r="A3717" t="s">
        <v>9169</v>
      </c>
    </row>
    <row r="3718" spans="1:1" x14ac:dyDescent="0.2">
      <c r="A3718" t="s">
        <v>9169</v>
      </c>
    </row>
    <row r="3719" spans="1:1" x14ac:dyDescent="0.2">
      <c r="A3719" t="s">
        <v>9169</v>
      </c>
    </row>
    <row r="3720" spans="1:1" x14ac:dyDescent="0.2">
      <c r="A3720" t="s">
        <v>9169</v>
      </c>
    </row>
    <row r="3721" spans="1:1" x14ac:dyDescent="0.2">
      <c r="A3721" t="s">
        <v>9169</v>
      </c>
    </row>
    <row r="3722" spans="1:1" x14ac:dyDescent="0.2">
      <c r="A3722" t="s">
        <v>9169</v>
      </c>
    </row>
    <row r="3723" spans="1:1" x14ac:dyDescent="0.2">
      <c r="A3723" t="s">
        <v>9169</v>
      </c>
    </row>
    <row r="3724" spans="1:1" x14ac:dyDescent="0.2">
      <c r="A3724" t="s">
        <v>9169</v>
      </c>
    </row>
    <row r="3725" spans="1:1" x14ac:dyDescent="0.2">
      <c r="A3725" t="s">
        <v>9169</v>
      </c>
    </row>
    <row r="3726" spans="1:1" x14ac:dyDescent="0.2">
      <c r="A3726" t="s">
        <v>9169</v>
      </c>
    </row>
    <row r="3727" spans="1:1" x14ac:dyDescent="0.2">
      <c r="A3727" t="s">
        <v>9169</v>
      </c>
    </row>
    <row r="3728" spans="1:1" x14ac:dyDescent="0.2">
      <c r="A3728" t="s">
        <v>9169</v>
      </c>
    </row>
    <row r="3729" spans="1:1" x14ac:dyDescent="0.2">
      <c r="A3729" t="s">
        <v>9169</v>
      </c>
    </row>
    <row r="3730" spans="1:1" x14ac:dyDescent="0.2">
      <c r="A3730" t="s">
        <v>9169</v>
      </c>
    </row>
    <row r="3731" spans="1:1" x14ac:dyDescent="0.2">
      <c r="A3731" t="s">
        <v>9169</v>
      </c>
    </row>
    <row r="3732" spans="1:1" x14ac:dyDescent="0.2">
      <c r="A3732" t="s">
        <v>9169</v>
      </c>
    </row>
    <row r="3733" spans="1:1" x14ac:dyDescent="0.2">
      <c r="A3733" t="s">
        <v>9169</v>
      </c>
    </row>
    <row r="3734" spans="1:1" x14ac:dyDescent="0.2">
      <c r="A3734" t="s">
        <v>9169</v>
      </c>
    </row>
    <row r="3735" spans="1:1" x14ac:dyDescent="0.2">
      <c r="A3735" t="s">
        <v>9169</v>
      </c>
    </row>
    <row r="3736" spans="1:1" x14ac:dyDescent="0.2">
      <c r="A3736" t="s">
        <v>9169</v>
      </c>
    </row>
    <row r="3737" spans="1:1" x14ac:dyDescent="0.2">
      <c r="A3737" t="s">
        <v>9169</v>
      </c>
    </row>
    <row r="3738" spans="1:1" x14ac:dyDescent="0.2">
      <c r="A3738" t="s">
        <v>9169</v>
      </c>
    </row>
    <row r="3739" spans="1:1" x14ac:dyDescent="0.2">
      <c r="A3739" t="s">
        <v>9169</v>
      </c>
    </row>
    <row r="3740" spans="1:1" x14ac:dyDescent="0.2">
      <c r="A3740" t="s">
        <v>9169</v>
      </c>
    </row>
    <row r="3741" spans="1:1" x14ac:dyDescent="0.2">
      <c r="A3741" t="s">
        <v>9169</v>
      </c>
    </row>
    <row r="3742" spans="1:1" x14ac:dyDescent="0.2">
      <c r="A3742" t="s">
        <v>9169</v>
      </c>
    </row>
    <row r="3743" spans="1:1" x14ac:dyDescent="0.2">
      <c r="A3743" t="s">
        <v>9169</v>
      </c>
    </row>
    <row r="3744" spans="1:1" x14ac:dyDescent="0.2">
      <c r="A3744" t="s">
        <v>9169</v>
      </c>
    </row>
    <row r="3745" spans="1:1" x14ac:dyDescent="0.2">
      <c r="A3745" t="s">
        <v>9169</v>
      </c>
    </row>
    <row r="3746" spans="1:1" x14ac:dyDescent="0.2">
      <c r="A3746" t="s">
        <v>9169</v>
      </c>
    </row>
    <row r="3747" spans="1:1" x14ac:dyDescent="0.2">
      <c r="A3747" t="s">
        <v>9169</v>
      </c>
    </row>
    <row r="3748" spans="1:1" x14ac:dyDescent="0.2">
      <c r="A3748" t="s">
        <v>9169</v>
      </c>
    </row>
    <row r="3749" spans="1:1" x14ac:dyDescent="0.2">
      <c r="A3749" t="s">
        <v>9169</v>
      </c>
    </row>
    <row r="3750" spans="1:1" x14ac:dyDescent="0.2">
      <c r="A3750" t="s">
        <v>9169</v>
      </c>
    </row>
    <row r="3751" spans="1:1" x14ac:dyDescent="0.2">
      <c r="A3751" t="s">
        <v>9169</v>
      </c>
    </row>
    <row r="3752" spans="1:1" x14ac:dyDescent="0.2">
      <c r="A3752" t="s">
        <v>9169</v>
      </c>
    </row>
    <row r="3753" spans="1:1" x14ac:dyDescent="0.2">
      <c r="A3753" t="s">
        <v>9169</v>
      </c>
    </row>
    <row r="3754" spans="1:1" x14ac:dyDescent="0.2">
      <c r="A3754" t="s">
        <v>9169</v>
      </c>
    </row>
    <row r="3755" spans="1:1" x14ac:dyDescent="0.2">
      <c r="A3755" t="s">
        <v>9169</v>
      </c>
    </row>
    <row r="3756" spans="1:1" x14ac:dyDescent="0.2">
      <c r="A3756" t="s">
        <v>9169</v>
      </c>
    </row>
    <row r="3757" spans="1:1" x14ac:dyDescent="0.2">
      <c r="A3757" t="s">
        <v>9169</v>
      </c>
    </row>
    <row r="3758" spans="1:1" x14ac:dyDescent="0.2">
      <c r="A3758" t="s">
        <v>9169</v>
      </c>
    </row>
    <row r="3759" spans="1:1" x14ac:dyDescent="0.2">
      <c r="A3759" t="s">
        <v>9169</v>
      </c>
    </row>
    <row r="3760" spans="1:1" x14ac:dyDescent="0.2">
      <c r="A3760" t="s">
        <v>9169</v>
      </c>
    </row>
    <row r="3761" spans="1:1" x14ac:dyDescent="0.2">
      <c r="A3761" t="s">
        <v>9169</v>
      </c>
    </row>
    <row r="3762" spans="1:1" x14ac:dyDescent="0.2">
      <c r="A3762" t="s">
        <v>9169</v>
      </c>
    </row>
    <row r="3763" spans="1:1" x14ac:dyDescent="0.2">
      <c r="A3763" t="s">
        <v>9169</v>
      </c>
    </row>
    <row r="3764" spans="1:1" x14ac:dyDescent="0.2">
      <c r="A3764" t="s">
        <v>9169</v>
      </c>
    </row>
    <row r="3765" spans="1:1" x14ac:dyDescent="0.2">
      <c r="A3765" t="s">
        <v>9169</v>
      </c>
    </row>
    <row r="3766" spans="1:1" x14ac:dyDescent="0.2">
      <c r="A3766" t="s">
        <v>9169</v>
      </c>
    </row>
    <row r="3767" spans="1:1" x14ac:dyDescent="0.2">
      <c r="A3767" t="s">
        <v>9169</v>
      </c>
    </row>
    <row r="3768" spans="1:1" x14ac:dyDescent="0.2">
      <c r="A3768" t="s">
        <v>9169</v>
      </c>
    </row>
    <row r="3769" spans="1:1" x14ac:dyDescent="0.2">
      <c r="A3769" t="s">
        <v>9169</v>
      </c>
    </row>
    <row r="3770" spans="1:1" x14ac:dyDescent="0.2">
      <c r="A3770" t="s">
        <v>9169</v>
      </c>
    </row>
    <row r="3771" spans="1:1" x14ac:dyDescent="0.2">
      <c r="A3771" t="s">
        <v>9169</v>
      </c>
    </row>
    <row r="3772" spans="1:1" x14ac:dyDescent="0.2">
      <c r="A3772" t="s">
        <v>9169</v>
      </c>
    </row>
    <row r="3773" spans="1:1" x14ac:dyDescent="0.2">
      <c r="A3773" t="s">
        <v>9169</v>
      </c>
    </row>
    <row r="3774" spans="1:1" x14ac:dyDescent="0.2">
      <c r="A3774" t="s">
        <v>9169</v>
      </c>
    </row>
    <row r="3775" spans="1:1" x14ac:dyDescent="0.2">
      <c r="A3775" t="s">
        <v>9169</v>
      </c>
    </row>
    <row r="3776" spans="1:1" x14ac:dyDescent="0.2">
      <c r="A3776" t="s">
        <v>9169</v>
      </c>
    </row>
    <row r="3777" spans="1:1" x14ac:dyDescent="0.2">
      <c r="A3777" t="s">
        <v>9169</v>
      </c>
    </row>
    <row r="3778" spans="1:1" x14ac:dyDescent="0.2">
      <c r="A3778" t="s">
        <v>9169</v>
      </c>
    </row>
    <row r="3779" spans="1:1" x14ac:dyDescent="0.2">
      <c r="A3779" t="s">
        <v>9169</v>
      </c>
    </row>
    <row r="3780" spans="1:1" x14ac:dyDescent="0.2">
      <c r="A3780" t="s">
        <v>9169</v>
      </c>
    </row>
    <row r="3781" spans="1:1" x14ac:dyDescent="0.2">
      <c r="A3781" t="s">
        <v>9169</v>
      </c>
    </row>
    <row r="3782" spans="1:1" x14ac:dyDescent="0.2">
      <c r="A3782" t="s">
        <v>9169</v>
      </c>
    </row>
    <row r="3783" spans="1:1" x14ac:dyDescent="0.2">
      <c r="A3783" t="s">
        <v>9169</v>
      </c>
    </row>
    <row r="3784" spans="1:1" x14ac:dyDescent="0.2">
      <c r="A3784" t="s">
        <v>9169</v>
      </c>
    </row>
    <row r="3785" spans="1:1" x14ac:dyDescent="0.2">
      <c r="A3785" t="s">
        <v>9169</v>
      </c>
    </row>
    <row r="3786" spans="1:1" x14ac:dyDescent="0.2">
      <c r="A3786" t="s">
        <v>9169</v>
      </c>
    </row>
    <row r="3787" spans="1:1" x14ac:dyDescent="0.2">
      <c r="A3787" t="s">
        <v>9169</v>
      </c>
    </row>
    <row r="3788" spans="1:1" x14ac:dyDescent="0.2">
      <c r="A3788" t="s">
        <v>9169</v>
      </c>
    </row>
    <row r="3789" spans="1:1" x14ac:dyDescent="0.2">
      <c r="A3789" t="s">
        <v>9169</v>
      </c>
    </row>
    <row r="3790" spans="1:1" x14ac:dyDescent="0.2">
      <c r="A3790" t="s">
        <v>9169</v>
      </c>
    </row>
    <row r="3791" spans="1:1" x14ac:dyDescent="0.2">
      <c r="A3791" t="s">
        <v>9169</v>
      </c>
    </row>
    <row r="3792" spans="1:1" x14ac:dyDescent="0.2">
      <c r="A3792" t="s">
        <v>9169</v>
      </c>
    </row>
    <row r="3793" spans="1:1" x14ac:dyDescent="0.2">
      <c r="A3793" t="s">
        <v>9169</v>
      </c>
    </row>
    <row r="3794" spans="1:1" x14ac:dyDescent="0.2">
      <c r="A3794" t="s">
        <v>9169</v>
      </c>
    </row>
    <row r="3795" spans="1:1" x14ac:dyDescent="0.2">
      <c r="A3795" t="s">
        <v>9169</v>
      </c>
    </row>
    <row r="3796" spans="1:1" x14ac:dyDescent="0.2">
      <c r="A3796" t="s">
        <v>9169</v>
      </c>
    </row>
    <row r="3797" spans="1:1" x14ac:dyDescent="0.2">
      <c r="A3797" t="s">
        <v>9169</v>
      </c>
    </row>
    <row r="3798" spans="1:1" x14ac:dyDescent="0.2">
      <c r="A3798" t="s">
        <v>9169</v>
      </c>
    </row>
    <row r="3799" spans="1:1" x14ac:dyDescent="0.2">
      <c r="A3799" t="s">
        <v>9169</v>
      </c>
    </row>
    <row r="3800" spans="1:1" x14ac:dyDescent="0.2">
      <c r="A3800" t="s">
        <v>9169</v>
      </c>
    </row>
    <row r="3801" spans="1:1" x14ac:dyDescent="0.2">
      <c r="A3801" t="s">
        <v>9169</v>
      </c>
    </row>
    <row r="3802" spans="1:1" x14ac:dyDescent="0.2">
      <c r="A3802" t="s">
        <v>9169</v>
      </c>
    </row>
    <row r="3803" spans="1:1" x14ac:dyDescent="0.2">
      <c r="A3803" t="s">
        <v>9169</v>
      </c>
    </row>
    <row r="3804" spans="1:1" x14ac:dyDescent="0.2">
      <c r="A3804" t="s">
        <v>9169</v>
      </c>
    </row>
    <row r="3805" spans="1:1" x14ac:dyDescent="0.2">
      <c r="A3805" t="s">
        <v>9169</v>
      </c>
    </row>
    <row r="3806" spans="1:1" x14ac:dyDescent="0.2">
      <c r="A3806" t="s">
        <v>9169</v>
      </c>
    </row>
    <row r="3807" spans="1:1" x14ac:dyDescent="0.2">
      <c r="A3807" t="s">
        <v>9169</v>
      </c>
    </row>
    <row r="3808" spans="1:1" x14ac:dyDescent="0.2">
      <c r="A3808" t="s">
        <v>9169</v>
      </c>
    </row>
    <row r="3809" spans="1:1" x14ac:dyDescent="0.2">
      <c r="A3809" t="s">
        <v>9169</v>
      </c>
    </row>
    <row r="3810" spans="1:1" x14ac:dyDescent="0.2">
      <c r="A3810" t="s">
        <v>9169</v>
      </c>
    </row>
    <row r="3811" spans="1:1" x14ac:dyDescent="0.2">
      <c r="A3811" t="s">
        <v>9169</v>
      </c>
    </row>
    <row r="3812" spans="1:1" x14ac:dyDescent="0.2">
      <c r="A3812" t="s">
        <v>9169</v>
      </c>
    </row>
    <row r="3813" spans="1:1" x14ac:dyDescent="0.2">
      <c r="A3813" t="s">
        <v>9169</v>
      </c>
    </row>
    <row r="3814" spans="1:1" x14ac:dyDescent="0.2">
      <c r="A3814" t="s">
        <v>9169</v>
      </c>
    </row>
    <row r="3815" spans="1:1" x14ac:dyDescent="0.2">
      <c r="A3815" t="s">
        <v>9169</v>
      </c>
    </row>
    <row r="3816" spans="1:1" x14ac:dyDescent="0.2">
      <c r="A3816" t="s">
        <v>9169</v>
      </c>
    </row>
    <row r="3817" spans="1:1" x14ac:dyDescent="0.2">
      <c r="A3817" t="s">
        <v>9169</v>
      </c>
    </row>
    <row r="3818" spans="1:1" x14ac:dyDescent="0.2">
      <c r="A3818" t="s">
        <v>9169</v>
      </c>
    </row>
    <row r="3819" spans="1:1" x14ac:dyDescent="0.2">
      <c r="A3819" t="s">
        <v>9169</v>
      </c>
    </row>
    <row r="3820" spans="1:1" x14ac:dyDescent="0.2">
      <c r="A3820" t="s">
        <v>9169</v>
      </c>
    </row>
    <row r="3821" spans="1:1" x14ac:dyDescent="0.2">
      <c r="A3821" t="s">
        <v>9169</v>
      </c>
    </row>
    <row r="3822" spans="1:1" x14ac:dyDescent="0.2">
      <c r="A3822" t="s">
        <v>9169</v>
      </c>
    </row>
    <row r="3823" spans="1:1" x14ac:dyDescent="0.2">
      <c r="A3823" t="s">
        <v>9169</v>
      </c>
    </row>
    <row r="3824" spans="1:1" x14ac:dyDescent="0.2">
      <c r="A3824" t="s">
        <v>9169</v>
      </c>
    </row>
    <row r="3825" spans="1:1" x14ac:dyDescent="0.2">
      <c r="A3825" t="s">
        <v>9169</v>
      </c>
    </row>
    <row r="3826" spans="1:1" x14ac:dyDescent="0.2">
      <c r="A3826" t="s">
        <v>9169</v>
      </c>
    </row>
    <row r="3827" spans="1:1" x14ac:dyDescent="0.2">
      <c r="A3827" t="s">
        <v>9169</v>
      </c>
    </row>
    <row r="3828" spans="1:1" x14ac:dyDescent="0.2">
      <c r="A3828" t="s">
        <v>9169</v>
      </c>
    </row>
    <row r="3829" spans="1:1" x14ac:dyDescent="0.2">
      <c r="A3829" t="s">
        <v>9169</v>
      </c>
    </row>
    <row r="3830" spans="1:1" x14ac:dyDescent="0.2">
      <c r="A3830" t="s">
        <v>9169</v>
      </c>
    </row>
    <row r="3831" spans="1:1" x14ac:dyDescent="0.2">
      <c r="A3831" t="s">
        <v>9169</v>
      </c>
    </row>
    <row r="3832" spans="1:1" x14ac:dyDescent="0.2">
      <c r="A3832" t="s">
        <v>9169</v>
      </c>
    </row>
    <row r="3833" spans="1:1" x14ac:dyDescent="0.2">
      <c r="A3833" t="s">
        <v>9169</v>
      </c>
    </row>
    <row r="3834" spans="1:1" x14ac:dyDescent="0.2">
      <c r="A3834" t="s">
        <v>9169</v>
      </c>
    </row>
    <row r="3835" spans="1:1" x14ac:dyDescent="0.2">
      <c r="A3835" t="s">
        <v>9169</v>
      </c>
    </row>
    <row r="3836" spans="1:1" x14ac:dyDescent="0.2">
      <c r="A3836" t="s">
        <v>9169</v>
      </c>
    </row>
    <row r="3837" spans="1:1" x14ac:dyDescent="0.2">
      <c r="A3837" t="s">
        <v>9169</v>
      </c>
    </row>
    <row r="3838" spans="1:1" x14ac:dyDescent="0.2">
      <c r="A3838" t="s">
        <v>9169</v>
      </c>
    </row>
    <row r="3839" spans="1:1" x14ac:dyDescent="0.2">
      <c r="A3839" t="s">
        <v>9169</v>
      </c>
    </row>
    <row r="3840" spans="1:1" x14ac:dyDescent="0.2">
      <c r="A3840" t="s">
        <v>9169</v>
      </c>
    </row>
    <row r="3841" spans="1:1" x14ac:dyDescent="0.2">
      <c r="A3841" t="s">
        <v>9169</v>
      </c>
    </row>
    <row r="3842" spans="1:1" x14ac:dyDescent="0.2">
      <c r="A3842" t="s">
        <v>9169</v>
      </c>
    </row>
    <row r="3843" spans="1:1" x14ac:dyDescent="0.2">
      <c r="A3843" t="s">
        <v>9169</v>
      </c>
    </row>
    <row r="3844" spans="1:1" x14ac:dyDescent="0.2">
      <c r="A3844" t="s">
        <v>9169</v>
      </c>
    </row>
    <row r="3845" spans="1:1" x14ac:dyDescent="0.2">
      <c r="A3845" t="s">
        <v>9169</v>
      </c>
    </row>
    <row r="3846" spans="1:1" x14ac:dyDescent="0.2">
      <c r="A3846" t="s">
        <v>9169</v>
      </c>
    </row>
    <row r="3847" spans="1:1" x14ac:dyDescent="0.2">
      <c r="A3847" t="s">
        <v>9169</v>
      </c>
    </row>
    <row r="3848" spans="1:1" x14ac:dyDescent="0.2">
      <c r="A3848" t="s">
        <v>9169</v>
      </c>
    </row>
    <row r="3849" spans="1:1" x14ac:dyDescent="0.2">
      <c r="A3849" t="s">
        <v>9169</v>
      </c>
    </row>
    <row r="3850" spans="1:1" x14ac:dyDescent="0.2">
      <c r="A3850" t="s">
        <v>9169</v>
      </c>
    </row>
    <row r="3851" spans="1:1" x14ac:dyDescent="0.2">
      <c r="A3851" t="s">
        <v>9169</v>
      </c>
    </row>
    <row r="3852" spans="1:1" x14ac:dyDescent="0.2">
      <c r="A3852" t="s">
        <v>9169</v>
      </c>
    </row>
    <row r="3853" spans="1:1" x14ac:dyDescent="0.2">
      <c r="A3853" t="s">
        <v>9169</v>
      </c>
    </row>
    <row r="3854" spans="1:1" x14ac:dyDescent="0.2">
      <c r="A3854" t="s">
        <v>9169</v>
      </c>
    </row>
    <row r="3855" spans="1:1" x14ac:dyDescent="0.2">
      <c r="A3855" t="s">
        <v>9169</v>
      </c>
    </row>
    <row r="3856" spans="1:1" x14ac:dyDescent="0.2">
      <c r="A3856" t="s">
        <v>9169</v>
      </c>
    </row>
    <row r="3857" spans="1:1" x14ac:dyDescent="0.2">
      <c r="A3857" t="s">
        <v>9169</v>
      </c>
    </row>
    <row r="3858" spans="1:1" x14ac:dyDescent="0.2">
      <c r="A3858" t="s">
        <v>9169</v>
      </c>
    </row>
    <row r="3859" spans="1:1" x14ac:dyDescent="0.2">
      <c r="A3859" t="s">
        <v>9169</v>
      </c>
    </row>
    <row r="3860" spans="1:1" x14ac:dyDescent="0.2">
      <c r="A3860" t="s">
        <v>9169</v>
      </c>
    </row>
    <row r="3861" spans="1:1" x14ac:dyDescent="0.2">
      <c r="A3861" t="s">
        <v>9169</v>
      </c>
    </row>
    <row r="3862" spans="1:1" x14ac:dyDescent="0.2">
      <c r="A3862" t="s">
        <v>9169</v>
      </c>
    </row>
    <row r="3863" spans="1:1" x14ac:dyDescent="0.2">
      <c r="A3863" t="s">
        <v>9169</v>
      </c>
    </row>
    <row r="3864" spans="1:1" x14ac:dyDescent="0.2">
      <c r="A3864" t="s">
        <v>9169</v>
      </c>
    </row>
    <row r="3865" spans="1:1" x14ac:dyDescent="0.2">
      <c r="A3865" t="s">
        <v>9169</v>
      </c>
    </row>
    <row r="3866" spans="1:1" x14ac:dyDescent="0.2">
      <c r="A3866" t="s">
        <v>9169</v>
      </c>
    </row>
    <row r="3867" spans="1:1" x14ac:dyDescent="0.2">
      <c r="A3867" t="s">
        <v>9169</v>
      </c>
    </row>
    <row r="3868" spans="1:1" x14ac:dyDescent="0.2">
      <c r="A3868" t="s">
        <v>9169</v>
      </c>
    </row>
    <row r="3869" spans="1:1" x14ac:dyDescent="0.2">
      <c r="A3869" t="s">
        <v>9169</v>
      </c>
    </row>
    <row r="3870" spans="1:1" x14ac:dyDescent="0.2">
      <c r="A3870" t="s">
        <v>9169</v>
      </c>
    </row>
    <row r="3871" spans="1:1" x14ac:dyDescent="0.2">
      <c r="A3871" t="s">
        <v>9169</v>
      </c>
    </row>
    <row r="3872" spans="1:1" x14ac:dyDescent="0.2">
      <c r="A3872" t="s">
        <v>9169</v>
      </c>
    </row>
    <row r="3873" spans="1:1" x14ac:dyDescent="0.2">
      <c r="A3873" t="s">
        <v>9169</v>
      </c>
    </row>
    <row r="3874" spans="1:1" x14ac:dyDescent="0.2">
      <c r="A3874" t="s">
        <v>9169</v>
      </c>
    </row>
    <row r="3875" spans="1:1" x14ac:dyDescent="0.2">
      <c r="A3875" t="s">
        <v>9169</v>
      </c>
    </row>
    <row r="3876" spans="1:1" x14ac:dyDescent="0.2">
      <c r="A3876" t="s">
        <v>9169</v>
      </c>
    </row>
    <row r="3877" spans="1:1" x14ac:dyDescent="0.2">
      <c r="A3877" t="s">
        <v>9169</v>
      </c>
    </row>
    <row r="3878" spans="1:1" x14ac:dyDescent="0.2">
      <c r="A3878" t="s">
        <v>9169</v>
      </c>
    </row>
    <row r="3879" spans="1:1" x14ac:dyDescent="0.2">
      <c r="A3879" t="s">
        <v>9169</v>
      </c>
    </row>
    <row r="3880" spans="1:1" x14ac:dyDescent="0.2">
      <c r="A3880" t="s">
        <v>9169</v>
      </c>
    </row>
    <row r="3881" spans="1:1" x14ac:dyDescent="0.2">
      <c r="A3881" t="s">
        <v>9169</v>
      </c>
    </row>
    <row r="3882" spans="1:1" x14ac:dyDescent="0.2">
      <c r="A3882" t="s">
        <v>9169</v>
      </c>
    </row>
    <row r="3883" spans="1:1" x14ac:dyDescent="0.2">
      <c r="A3883" t="s">
        <v>9169</v>
      </c>
    </row>
    <row r="3884" spans="1:1" x14ac:dyDescent="0.2">
      <c r="A3884" t="s">
        <v>9169</v>
      </c>
    </row>
    <row r="3885" spans="1:1" x14ac:dyDescent="0.2">
      <c r="A3885" t="s">
        <v>9169</v>
      </c>
    </row>
    <row r="3886" spans="1:1" x14ac:dyDescent="0.2">
      <c r="A3886" t="s">
        <v>9169</v>
      </c>
    </row>
    <row r="3887" spans="1:1" x14ac:dyDescent="0.2">
      <c r="A3887" t="s">
        <v>9169</v>
      </c>
    </row>
    <row r="3888" spans="1:1" x14ac:dyDescent="0.2">
      <c r="A3888" t="s">
        <v>9169</v>
      </c>
    </row>
    <row r="3889" spans="1:1" x14ac:dyDescent="0.2">
      <c r="A3889" t="s">
        <v>9169</v>
      </c>
    </row>
    <row r="3890" spans="1:1" x14ac:dyDescent="0.2">
      <c r="A3890" t="s">
        <v>9169</v>
      </c>
    </row>
    <row r="3891" spans="1:1" x14ac:dyDescent="0.2">
      <c r="A3891" t="s">
        <v>9169</v>
      </c>
    </row>
    <row r="3892" spans="1:1" x14ac:dyDescent="0.2">
      <c r="A3892" t="s">
        <v>9169</v>
      </c>
    </row>
    <row r="3893" spans="1:1" x14ac:dyDescent="0.2">
      <c r="A3893" t="s">
        <v>9169</v>
      </c>
    </row>
    <row r="3894" spans="1:1" x14ac:dyDescent="0.2">
      <c r="A3894" t="s">
        <v>9169</v>
      </c>
    </row>
    <row r="3895" spans="1:1" x14ac:dyDescent="0.2">
      <c r="A3895" t="s">
        <v>9169</v>
      </c>
    </row>
    <row r="3896" spans="1:1" x14ac:dyDescent="0.2">
      <c r="A3896" t="s">
        <v>9169</v>
      </c>
    </row>
    <row r="3897" spans="1:1" x14ac:dyDescent="0.2">
      <c r="A3897" t="s">
        <v>9169</v>
      </c>
    </row>
    <row r="3898" spans="1:1" x14ac:dyDescent="0.2">
      <c r="A3898" t="s">
        <v>9169</v>
      </c>
    </row>
    <row r="3899" spans="1:1" x14ac:dyDescent="0.2">
      <c r="A3899" t="s">
        <v>9169</v>
      </c>
    </row>
    <row r="3900" spans="1:1" x14ac:dyDescent="0.2">
      <c r="A3900" t="s">
        <v>9169</v>
      </c>
    </row>
    <row r="3901" spans="1:1" x14ac:dyDescent="0.2">
      <c r="A3901" t="s">
        <v>9169</v>
      </c>
    </row>
    <row r="3902" spans="1:1" x14ac:dyDescent="0.2">
      <c r="A3902" t="s">
        <v>9169</v>
      </c>
    </row>
    <row r="3903" spans="1:1" x14ac:dyDescent="0.2">
      <c r="A3903" t="s">
        <v>9169</v>
      </c>
    </row>
    <row r="3904" spans="1:1" x14ac:dyDescent="0.2">
      <c r="A3904" t="s">
        <v>9169</v>
      </c>
    </row>
    <row r="3905" spans="1:1" x14ac:dyDescent="0.2">
      <c r="A3905" t="s">
        <v>9169</v>
      </c>
    </row>
    <row r="3906" spans="1:1" x14ac:dyDescent="0.2">
      <c r="A3906" t="s">
        <v>9169</v>
      </c>
    </row>
    <row r="3907" spans="1:1" x14ac:dyDescent="0.2">
      <c r="A3907" t="s">
        <v>9169</v>
      </c>
    </row>
    <row r="3908" spans="1:1" x14ac:dyDescent="0.2">
      <c r="A3908" t="s">
        <v>9169</v>
      </c>
    </row>
    <row r="3909" spans="1:1" x14ac:dyDescent="0.2">
      <c r="A3909" t="s">
        <v>9169</v>
      </c>
    </row>
    <row r="3910" spans="1:1" x14ac:dyDescent="0.2">
      <c r="A3910" t="s">
        <v>9169</v>
      </c>
    </row>
    <row r="3911" spans="1:1" x14ac:dyDescent="0.2">
      <c r="A3911" t="s">
        <v>9169</v>
      </c>
    </row>
    <row r="3912" spans="1:1" x14ac:dyDescent="0.2">
      <c r="A3912" t="s">
        <v>9169</v>
      </c>
    </row>
    <row r="3913" spans="1:1" x14ac:dyDescent="0.2">
      <c r="A3913" t="s">
        <v>9169</v>
      </c>
    </row>
    <row r="3914" spans="1:1" x14ac:dyDescent="0.2">
      <c r="A3914" t="s">
        <v>9169</v>
      </c>
    </row>
    <row r="3915" spans="1:1" x14ac:dyDescent="0.2">
      <c r="A3915" t="s">
        <v>9169</v>
      </c>
    </row>
    <row r="3916" spans="1:1" x14ac:dyDescent="0.2">
      <c r="A3916" t="s">
        <v>9169</v>
      </c>
    </row>
    <row r="3917" spans="1:1" x14ac:dyDescent="0.2">
      <c r="A3917" t="s">
        <v>9169</v>
      </c>
    </row>
    <row r="3918" spans="1:1" x14ac:dyDescent="0.2">
      <c r="A3918" t="s">
        <v>9169</v>
      </c>
    </row>
    <row r="3919" spans="1:1" x14ac:dyDescent="0.2">
      <c r="A3919" t="s">
        <v>9169</v>
      </c>
    </row>
    <row r="3920" spans="1:1" x14ac:dyDescent="0.2">
      <c r="A3920" t="s">
        <v>9169</v>
      </c>
    </row>
    <row r="3921" spans="1:1" x14ac:dyDescent="0.2">
      <c r="A3921" t="s">
        <v>9169</v>
      </c>
    </row>
    <row r="3922" spans="1:1" x14ac:dyDescent="0.2">
      <c r="A3922" t="s">
        <v>9169</v>
      </c>
    </row>
    <row r="3923" spans="1:1" x14ac:dyDescent="0.2">
      <c r="A3923" t="s">
        <v>9169</v>
      </c>
    </row>
    <row r="3924" spans="1:1" x14ac:dyDescent="0.2">
      <c r="A3924" t="s">
        <v>9169</v>
      </c>
    </row>
    <row r="3925" spans="1:1" x14ac:dyDescent="0.2">
      <c r="A3925" t="s">
        <v>9169</v>
      </c>
    </row>
    <row r="3926" spans="1:1" x14ac:dyDescent="0.2">
      <c r="A3926" t="s">
        <v>9169</v>
      </c>
    </row>
    <row r="3927" spans="1:1" x14ac:dyDescent="0.2">
      <c r="A3927" t="s">
        <v>9169</v>
      </c>
    </row>
    <row r="3928" spans="1:1" x14ac:dyDescent="0.2">
      <c r="A3928" t="s">
        <v>9169</v>
      </c>
    </row>
    <row r="3929" spans="1:1" x14ac:dyDescent="0.2">
      <c r="A3929" t="s">
        <v>9169</v>
      </c>
    </row>
    <row r="3930" spans="1:1" x14ac:dyDescent="0.2">
      <c r="A3930" t="s">
        <v>9169</v>
      </c>
    </row>
    <row r="3931" spans="1:1" x14ac:dyDescent="0.2">
      <c r="A3931" t="s">
        <v>9169</v>
      </c>
    </row>
    <row r="3932" spans="1:1" x14ac:dyDescent="0.2">
      <c r="A3932" t="s">
        <v>9169</v>
      </c>
    </row>
    <row r="3933" spans="1:1" x14ac:dyDescent="0.2">
      <c r="A3933" t="s">
        <v>9169</v>
      </c>
    </row>
    <row r="3934" spans="1:1" x14ac:dyDescent="0.2">
      <c r="A3934" t="s">
        <v>9169</v>
      </c>
    </row>
    <row r="3935" spans="1:1" x14ac:dyDescent="0.2">
      <c r="A3935" t="s">
        <v>9169</v>
      </c>
    </row>
    <row r="3936" spans="1:1" x14ac:dyDescent="0.2">
      <c r="A3936" t="s">
        <v>9169</v>
      </c>
    </row>
    <row r="3937" spans="1:1" x14ac:dyDescent="0.2">
      <c r="A3937" t="s">
        <v>9169</v>
      </c>
    </row>
    <row r="3938" spans="1:1" x14ac:dyDescent="0.2">
      <c r="A3938" t="s">
        <v>9169</v>
      </c>
    </row>
    <row r="3939" spans="1:1" x14ac:dyDescent="0.2">
      <c r="A3939" t="s">
        <v>9169</v>
      </c>
    </row>
    <row r="3940" spans="1:1" x14ac:dyDescent="0.2">
      <c r="A3940" t="s">
        <v>9169</v>
      </c>
    </row>
    <row r="3941" spans="1:1" x14ac:dyDescent="0.2">
      <c r="A3941" t="s">
        <v>9169</v>
      </c>
    </row>
    <row r="3942" spans="1:1" x14ac:dyDescent="0.2">
      <c r="A3942" t="s">
        <v>9169</v>
      </c>
    </row>
    <row r="3943" spans="1:1" x14ac:dyDescent="0.2">
      <c r="A3943" t="s">
        <v>9169</v>
      </c>
    </row>
    <row r="3944" spans="1:1" x14ac:dyDescent="0.2">
      <c r="A3944" t="s">
        <v>9169</v>
      </c>
    </row>
    <row r="3945" spans="1:1" x14ac:dyDescent="0.2">
      <c r="A3945" t="s">
        <v>9169</v>
      </c>
    </row>
    <row r="3946" spans="1:1" x14ac:dyDescent="0.2">
      <c r="A3946" t="s">
        <v>9169</v>
      </c>
    </row>
    <row r="3947" spans="1:1" x14ac:dyDescent="0.2">
      <c r="A3947" t="s">
        <v>9169</v>
      </c>
    </row>
    <row r="3948" spans="1:1" x14ac:dyDescent="0.2">
      <c r="A3948" t="s">
        <v>9169</v>
      </c>
    </row>
    <row r="3949" spans="1:1" x14ac:dyDescent="0.2">
      <c r="A3949" t="s">
        <v>9169</v>
      </c>
    </row>
    <row r="3950" spans="1:1" x14ac:dyDescent="0.2">
      <c r="A3950" t="s">
        <v>9169</v>
      </c>
    </row>
    <row r="3951" spans="1:1" x14ac:dyDescent="0.2">
      <c r="A3951" t="s">
        <v>9169</v>
      </c>
    </row>
    <row r="3952" spans="1:1" x14ac:dyDescent="0.2">
      <c r="A3952" t="s">
        <v>9169</v>
      </c>
    </row>
    <row r="3953" spans="1:1" x14ac:dyDescent="0.2">
      <c r="A3953" t="s">
        <v>9169</v>
      </c>
    </row>
    <row r="3954" spans="1:1" x14ac:dyDescent="0.2">
      <c r="A3954" t="s">
        <v>9169</v>
      </c>
    </row>
    <row r="3955" spans="1:1" x14ac:dyDescent="0.2">
      <c r="A3955" t="s">
        <v>9169</v>
      </c>
    </row>
    <row r="3956" spans="1:1" x14ac:dyDescent="0.2">
      <c r="A3956" t="s">
        <v>9169</v>
      </c>
    </row>
    <row r="3957" spans="1:1" x14ac:dyDescent="0.2">
      <c r="A3957" t="s">
        <v>9169</v>
      </c>
    </row>
    <row r="3958" spans="1:1" x14ac:dyDescent="0.2">
      <c r="A3958" t="s">
        <v>9169</v>
      </c>
    </row>
    <row r="3959" spans="1:1" x14ac:dyDescent="0.2">
      <c r="A3959" t="s">
        <v>9169</v>
      </c>
    </row>
    <row r="3960" spans="1:1" x14ac:dyDescent="0.2">
      <c r="A3960" t="s">
        <v>9169</v>
      </c>
    </row>
    <row r="3961" spans="1:1" x14ac:dyDescent="0.2">
      <c r="A3961" t="s">
        <v>9169</v>
      </c>
    </row>
    <row r="3962" spans="1:1" x14ac:dyDescent="0.2">
      <c r="A3962" t="s">
        <v>9169</v>
      </c>
    </row>
    <row r="3963" spans="1:1" x14ac:dyDescent="0.2">
      <c r="A3963" t="s">
        <v>9169</v>
      </c>
    </row>
    <row r="3964" spans="1:1" x14ac:dyDescent="0.2">
      <c r="A3964" t="s">
        <v>9169</v>
      </c>
    </row>
    <row r="3965" spans="1:1" x14ac:dyDescent="0.2">
      <c r="A3965" t="s">
        <v>9169</v>
      </c>
    </row>
    <row r="3966" spans="1:1" x14ac:dyDescent="0.2">
      <c r="A3966" t="s">
        <v>9169</v>
      </c>
    </row>
    <row r="3967" spans="1:1" x14ac:dyDescent="0.2">
      <c r="A3967" t="s">
        <v>9169</v>
      </c>
    </row>
    <row r="3968" spans="1:1" x14ac:dyDescent="0.2">
      <c r="A3968" t="s">
        <v>9169</v>
      </c>
    </row>
    <row r="3969" spans="1:1" x14ac:dyDescent="0.2">
      <c r="A3969" t="s">
        <v>9169</v>
      </c>
    </row>
    <row r="3970" spans="1:1" x14ac:dyDescent="0.2">
      <c r="A3970" t="s">
        <v>9169</v>
      </c>
    </row>
    <row r="3971" spans="1:1" x14ac:dyDescent="0.2">
      <c r="A3971" t="s">
        <v>9169</v>
      </c>
    </row>
    <row r="3972" spans="1:1" x14ac:dyDescent="0.2">
      <c r="A3972" t="s">
        <v>9169</v>
      </c>
    </row>
    <row r="3973" spans="1:1" x14ac:dyDescent="0.2">
      <c r="A3973" t="s">
        <v>9169</v>
      </c>
    </row>
    <row r="3974" spans="1:1" x14ac:dyDescent="0.2">
      <c r="A3974" t="s">
        <v>9169</v>
      </c>
    </row>
    <row r="3975" spans="1:1" x14ac:dyDescent="0.2">
      <c r="A3975" t="s">
        <v>9169</v>
      </c>
    </row>
    <row r="3976" spans="1:1" x14ac:dyDescent="0.2">
      <c r="A3976" t="s">
        <v>9169</v>
      </c>
    </row>
    <row r="3977" spans="1:1" x14ac:dyDescent="0.2">
      <c r="A3977" t="s">
        <v>9169</v>
      </c>
    </row>
    <row r="3978" spans="1:1" x14ac:dyDescent="0.2">
      <c r="A3978" t="s">
        <v>9169</v>
      </c>
    </row>
    <row r="3979" spans="1:1" x14ac:dyDescent="0.2">
      <c r="A3979" t="s">
        <v>9169</v>
      </c>
    </row>
    <row r="3980" spans="1:1" x14ac:dyDescent="0.2">
      <c r="A3980" t="s">
        <v>9169</v>
      </c>
    </row>
    <row r="3981" spans="1:1" x14ac:dyDescent="0.2">
      <c r="A3981" t="s">
        <v>9169</v>
      </c>
    </row>
    <row r="3982" spans="1:1" x14ac:dyDescent="0.2">
      <c r="A3982" t="s">
        <v>9169</v>
      </c>
    </row>
    <row r="3983" spans="1:1" x14ac:dyDescent="0.2">
      <c r="A3983" t="s">
        <v>9169</v>
      </c>
    </row>
    <row r="3984" spans="1:1" x14ac:dyDescent="0.2">
      <c r="A3984" t="s">
        <v>9169</v>
      </c>
    </row>
    <row r="3985" spans="1:1" x14ac:dyDescent="0.2">
      <c r="A3985" t="s">
        <v>9169</v>
      </c>
    </row>
    <row r="3986" spans="1:1" x14ac:dyDescent="0.2">
      <c r="A3986" t="s">
        <v>9169</v>
      </c>
    </row>
    <row r="3987" spans="1:1" x14ac:dyDescent="0.2">
      <c r="A3987" t="s">
        <v>9169</v>
      </c>
    </row>
    <row r="3988" spans="1:1" x14ac:dyDescent="0.2">
      <c r="A3988" t="s">
        <v>9169</v>
      </c>
    </row>
    <row r="3989" spans="1:1" x14ac:dyDescent="0.2">
      <c r="A3989" t="s">
        <v>9169</v>
      </c>
    </row>
    <row r="3990" spans="1:1" x14ac:dyDescent="0.2">
      <c r="A3990" t="s">
        <v>9169</v>
      </c>
    </row>
    <row r="3991" spans="1:1" x14ac:dyDescent="0.2">
      <c r="A3991" t="s">
        <v>9169</v>
      </c>
    </row>
    <row r="3992" spans="1:1" x14ac:dyDescent="0.2">
      <c r="A3992" t="s">
        <v>9169</v>
      </c>
    </row>
    <row r="3993" spans="1:1" x14ac:dyDescent="0.2">
      <c r="A3993" t="s">
        <v>9169</v>
      </c>
    </row>
    <row r="3994" spans="1:1" x14ac:dyDescent="0.2">
      <c r="A3994" t="s">
        <v>9169</v>
      </c>
    </row>
    <row r="3995" spans="1:1" x14ac:dyDescent="0.2">
      <c r="A3995" t="s">
        <v>9169</v>
      </c>
    </row>
    <row r="3996" spans="1:1" x14ac:dyDescent="0.2">
      <c r="A3996" t="s">
        <v>9169</v>
      </c>
    </row>
    <row r="3997" spans="1:1" x14ac:dyDescent="0.2">
      <c r="A3997" t="s">
        <v>9169</v>
      </c>
    </row>
    <row r="3998" spans="1:1" x14ac:dyDescent="0.2">
      <c r="A3998" t="s">
        <v>9169</v>
      </c>
    </row>
    <row r="3999" spans="1:1" x14ac:dyDescent="0.2">
      <c r="A3999" t="s">
        <v>9169</v>
      </c>
    </row>
    <row r="4000" spans="1:1" x14ac:dyDescent="0.2">
      <c r="A4000" t="s">
        <v>9169</v>
      </c>
    </row>
    <row r="4001" spans="1:1" x14ac:dyDescent="0.2">
      <c r="A4001" t="s">
        <v>9169</v>
      </c>
    </row>
    <row r="4002" spans="1:1" x14ac:dyDescent="0.2">
      <c r="A4002" t="s">
        <v>9169</v>
      </c>
    </row>
    <row r="4003" spans="1:1" x14ac:dyDescent="0.2">
      <c r="A4003" t="s">
        <v>9169</v>
      </c>
    </row>
    <row r="4004" spans="1:1" x14ac:dyDescent="0.2">
      <c r="A4004" t="s">
        <v>9169</v>
      </c>
    </row>
    <row r="4005" spans="1:1" x14ac:dyDescent="0.2">
      <c r="A4005" t="s">
        <v>9169</v>
      </c>
    </row>
    <row r="4006" spans="1:1" x14ac:dyDescent="0.2">
      <c r="A4006" t="s">
        <v>9169</v>
      </c>
    </row>
    <row r="4007" spans="1:1" x14ac:dyDescent="0.2">
      <c r="A4007" t="s">
        <v>9169</v>
      </c>
    </row>
    <row r="4008" spans="1:1" x14ac:dyDescent="0.2">
      <c r="A4008" t="s">
        <v>9169</v>
      </c>
    </row>
    <row r="4009" spans="1:1" x14ac:dyDescent="0.2">
      <c r="A4009" t="s">
        <v>9169</v>
      </c>
    </row>
    <row r="4010" spans="1:1" x14ac:dyDescent="0.2">
      <c r="A4010" t="s">
        <v>9169</v>
      </c>
    </row>
    <row r="4011" spans="1:1" x14ac:dyDescent="0.2">
      <c r="A4011" t="s">
        <v>9169</v>
      </c>
    </row>
    <row r="4012" spans="1:1" x14ac:dyDescent="0.2">
      <c r="A4012" t="s">
        <v>9169</v>
      </c>
    </row>
    <row r="4013" spans="1:1" x14ac:dyDescent="0.2">
      <c r="A4013" t="s">
        <v>9169</v>
      </c>
    </row>
    <row r="4014" spans="1:1" x14ac:dyDescent="0.2">
      <c r="A4014" t="s">
        <v>9169</v>
      </c>
    </row>
    <row r="4015" spans="1:1" x14ac:dyDescent="0.2">
      <c r="A4015" t="s">
        <v>9169</v>
      </c>
    </row>
    <row r="4016" spans="1:1" x14ac:dyDescent="0.2">
      <c r="A4016" t="s">
        <v>9169</v>
      </c>
    </row>
    <row r="4017" spans="1:1" x14ac:dyDescent="0.2">
      <c r="A4017" t="s">
        <v>9169</v>
      </c>
    </row>
    <row r="4018" spans="1:1" x14ac:dyDescent="0.2">
      <c r="A4018" t="s">
        <v>9169</v>
      </c>
    </row>
    <row r="4019" spans="1:1" x14ac:dyDescent="0.2">
      <c r="A4019" t="s">
        <v>9169</v>
      </c>
    </row>
    <row r="4020" spans="1:1" x14ac:dyDescent="0.2">
      <c r="A4020" t="s">
        <v>9169</v>
      </c>
    </row>
    <row r="4021" spans="1:1" x14ac:dyDescent="0.2">
      <c r="A4021" t="s">
        <v>9169</v>
      </c>
    </row>
    <row r="4022" spans="1:1" x14ac:dyDescent="0.2">
      <c r="A4022" t="s">
        <v>9169</v>
      </c>
    </row>
    <row r="4023" spans="1:1" x14ac:dyDescent="0.2">
      <c r="A4023" t="s">
        <v>9169</v>
      </c>
    </row>
    <row r="4024" spans="1:1" x14ac:dyDescent="0.2">
      <c r="A4024" t="s">
        <v>9169</v>
      </c>
    </row>
    <row r="4025" spans="1:1" x14ac:dyDescent="0.2">
      <c r="A4025" t="s">
        <v>9169</v>
      </c>
    </row>
    <row r="4026" spans="1:1" x14ac:dyDescent="0.2">
      <c r="A4026" t="s">
        <v>9169</v>
      </c>
    </row>
    <row r="4027" spans="1:1" x14ac:dyDescent="0.2">
      <c r="A4027" t="s">
        <v>9169</v>
      </c>
    </row>
    <row r="4028" spans="1:1" x14ac:dyDescent="0.2">
      <c r="A4028" t="s">
        <v>9169</v>
      </c>
    </row>
    <row r="4029" spans="1:1" x14ac:dyDescent="0.2">
      <c r="A4029" t="s">
        <v>9169</v>
      </c>
    </row>
    <row r="4030" spans="1:1" x14ac:dyDescent="0.2">
      <c r="A4030" t="s">
        <v>9169</v>
      </c>
    </row>
    <row r="4031" spans="1:1" x14ac:dyDescent="0.2">
      <c r="A4031" t="s">
        <v>9169</v>
      </c>
    </row>
    <row r="4032" spans="1:1" x14ac:dyDescent="0.2">
      <c r="A4032" t="s">
        <v>9169</v>
      </c>
    </row>
    <row r="4033" spans="1:1" x14ac:dyDescent="0.2">
      <c r="A4033" t="s">
        <v>9169</v>
      </c>
    </row>
    <row r="4034" spans="1:1" x14ac:dyDescent="0.2">
      <c r="A4034" t="s">
        <v>9169</v>
      </c>
    </row>
    <row r="4035" spans="1:1" x14ac:dyDescent="0.2">
      <c r="A4035" t="s">
        <v>9169</v>
      </c>
    </row>
    <row r="4036" spans="1:1" x14ac:dyDescent="0.2">
      <c r="A4036" t="s">
        <v>9169</v>
      </c>
    </row>
    <row r="4037" spans="1:1" x14ac:dyDescent="0.2">
      <c r="A4037" t="s">
        <v>9169</v>
      </c>
    </row>
    <row r="4038" spans="1:1" x14ac:dyDescent="0.2">
      <c r="A4038" t="s">
        <v>9169</v>
      </c>
    </row>
    <row r="4039" spans="1:1" x14ac:dyDescent="0.2">
      <c r="A4039" t="s">
        <v>9169</v>
      </c>
    </row>
    <row r="4040" spans="1:1" x14ac:dyDescent="0.2">
      <c r="A4040" t="s">
        <v>9169</v>
      </c>
    </row>
    <row r="4041" spans="1:1" x14ac:dyDescent="0.2">
      <c r="A4041" t="s">
        <v>9169</v>
      </c>
    </row>
    <row r="4042" spans="1:1" x14ac:dyDescent="0.2">
      <c r="A4042" t="s">
        <v>9169</v>
      </c>
    </row>
    <row r="4043" spans="1:1" x14ac:dyDescent="0.2">
      <c r="A4043" t="s">
        <v>9169</v>
      </c>
    </row>
    <row r="4044" spans="1:1" x14ac:dyDescent="0.2">
      <c r="A4044" t="s">
        <v>9169</v>
      </c>
    </row>
    <row r="4045" spans="1:1" x14ac:dyDescent="0.2">
      <c r="A4045" t="s">
        <v>9169</v>
      </c>
    </row>
    <row r="4046" spans="1:1" x14ac:dyDescent="0.2">
      <c r="A4046" t="s">
        <v>9169</v>
      </c>
    </row>
    <row r="4047" spans="1:1" x14ac:dyDescent="0.2">
      <c r="A4047" t="s">
        <v>9169</v>
      </c>
    </row>
    <row r="4048" spans="1:1" x14ac:dyDescent="0.2">
      <c r="A4048" t="s">
        <v>9169</v>
      </c>
    </row>
    <row r="4049" spans="1:1" x14ac:dyDescent="0.2">
      <c r="A4049" t="s">
        <v>9169</v>
      </c>
    </row>
    <row r="4050" spans="1:1" x14ac:dyDescent="0.2">
      <c r="A4050" t="s">
        <v>9169</v>
      </c>
    </row>
    <row r="4051" spans="1:1" x14ac:dyDescent="0.2">
      <c r="A4051" t="s">
        <v>9169</v>
      </c>
    </row>
    <row r="4052" spans="1:1" x14ac:dyDescent="0.2">
      <c r="A4052" t="s">
        <v>9169</v>
      </c>
    </row>
    <row r="4053" spans="1:1" x14ac:dyDescent="0.2">
      <c r="A4053" t="s">
        <v>9169</v>
      </c>
    </row>
    <row r="4054" spans="1:1" x14ac:dyDescent="0.2">
      <c r="A4054" t="s">
        <v>9169</v>
      </c>
    </row>
    <row r="4055" spans="1:1" x14ac:dyDescent="0.2">
      <c r="A4055" t="s">
        <v>9169</v>
      </c>
    </row>
    <row r="4056" spans="1:1" x14ac:dyDescent="0.2">
      <c r="A4056" t="s">
        <v>9169</v>
      </c>
    </row>
    <row r="4057" spans="1:1" x14ac:dyDescent="0.2">
      <c r="A4057" t="s">
        <v>9169</v>
      </c>
    </row>
    <row r="4058" spans="1:1" x14ac:dyDescent="0.2">
      <c r="A4058" t="s">
        <v>9169</v>
      </c>
    </row>
    <row r="4059" spans="1:1" x14ac:dyDescent="0.2">
      <c r="A4059" t="s">
        <v>9169</v>
      </c>
    </row>
    <row r="4060" spans="1:1" x14ac:dyDescent="0.2">
      <c r="A4060" t="s">
        <v>9169</v>
      </c>
    </row>
    <row r="4061" spans="1:1" x14ac:dyDescent="0.2">
      <c r="A4061" t="s">
        <v>9169</v>
      </c>
    </row>
    <row r="4062" spans="1:1" x14ac:dyDescent="0.2">
      <c r="A4062" t="s">
        <v>9169</v>
      </c>
    </row>
    <row r="4063" spans="1:1" x14ac:dyDescent="0.2">
      <c r="A4063" t="s">
        <v>9169</v>
      </c>
    </row>
    <row r="4064" spans="1:1" x14ac:dyDescent="0.2">
      <c r="A4064" t="s">
        <v>9169</v>
      </c>
    </row>
    <row r="4065" spans="1:1" x14ac:dyDescent="0.2">
      <c r="A4065" t="s">
        <v>9169</v>
      </c>
    </row>
    <row r="4066" spans="1:1" x14ac:dyDescent="0.2">
      <c r="A4066" t="s">
        <v>9169</v>
      </c>
    </row>
    <row r="4067" spans="1:1" x14ac:dyDescent="0.2">
      <c r="A4067" t="s">
        <v>9169</v>
      </c>
    </row>
    <row r="4068" spans="1:1" x14ac:dyDescent="0.2">
      <c r="A4068" t="s">
        <v>9169</v>
      </c>
    </row>
    <row r="4069" spans="1:1" x14ac:dyDescent="0.2">
      <c r="A4069" t="s">
        <v>9169</v>
      </c>
    </row>
    <row r="4070" spans="1:1" x14ac:dyDescent="0.2">
      <c r="A4070" t="s">
        <v>9169</v>
      </c>
    </row>
    <row r="4071" spans="1:1" x14ac:dyDescent="0.2">
      <c r="A4071" t="s">
        <v>9169</v>
      </c>
    </row>
    <row r="4072" spans="1:1" x14ac:dyDescent="0.2">
      <c r="A4072" t="s">
        <v>9169</v>
      </c>
    </row>
    <row r="4073" spans="1:1" x14ac:dyDescent="0.2">
      <c r="A4073" t="s">
        <v>9169</v>
      </c>
    </row>
    <row r="4074" spans="1:1" x14ac:dyDescent="0.2">
      <c r="A4074" t="s">
        <v>9169</v>
      </c>
    </row>
    <row r="4075" spans="1:1" x14ac:dyDescent="0.2">
      <c r="A4075" t="s">
        <v>9169</v>
      </c>
    </row>
    <row r="4076" spans="1:1" x14ac:dyDescent="0.2">
      <c r="A4076" t="s">
        <v>9169</v>
      </c>
    </row>
    <row r="4077" spans="1:1" x14ac:dyDescent="0.2">
      <c r="A4077" t="s">
        <v>9169</v>
      </c>
    </row>
    <row r="4078" spans="1:1" x14ac:dyDescent="0.2">
      <c r="A4078" t="s">
        <v>9169</v>
      </c>
    </row>
    <row r="4079" spans="1:1" x14ac:dyDescent="0.2">
      <c r="A4079" t="s">
        <v>9169</v>
      </c>
    </row>
    <row r="4080" spans="1:1" x14ac:dyDescent="0.2">
      <c r="A4080" t="s">
        <v>9169</v>
      </c>
    </row>
    <row r="4081" spans="1:1" x14ac:dyDescent="0.2">
      <c r="A4081" t="s">
        <v>9169</v>
      </c>
    </row>
    <row r="4082" spans="1:1" x14ac:dyDescent="0.2">
      <c r="A4082" t="s">
        <v>9169</v>
      </c>
    </row>
    <row r="4083" spans="1:1" x14ac:dyDescent="0.2">
      <c r="A4083" t="s">
        <v>9169</v>
      </c>
    </row>
    <row r="4084" spans="1:1" x14ac:dyDescent="0.2">
      <c r="A4084" t="s">
        <v>9169</v>
      </c>
    </row>
    <row r="4085" spans="1:1" x14ac:dyDescent="0.2">
      <c r="A4085" t="s">
        <v>9169</v>
      </c>
    </row>
    <row r="4086" spans="1:1" x14ac:dyDescent="0.2">
      <c r="A4086" t="s">
        <v>9169</v>
      </c>
    </row>
    <row r="4087" spans="1:1" x14ac:dyDescent="0.2">
      <c r="A4087" t="s">
        <v>9169</v>
      </c>
    </row>
    <row r="4088" spans="1:1" x14ac:dyDescent="0.2">
      <c r="A4088" t="s">
        <v>9169</v>
      </c>
    </row>
    <row r="4089" spans="1:1" x14ac:dyDescent="0.2">
      <c r="A4089" t="s">
        <v>9169</v>
      </c>
    </row>
    <row r="4090" spans="1:1" x14ac:dyDescent="0.2">
      <c r="A4090" t="s">
        <v>9169</v>
      </c>
    </row>
    <row r="4091" spans="1:1" x14ac:dyDescent="0.2">
      <c r="A4091" t="s">
        <v>9169</v>
      </c>
    </row>
    <row r="4092" spans="1:1" x14ac:dyDescent="0.2">
      <c r="A4092" t="s">
        <v>9169</v>
      </c>
    </row>
    <row r="4093" spans="1:1" x14ac:dyDescent="0.2">
      <c r="A4093" t="s">
        <v>9169</v>
      </c>
    </row>
    <row r="4094" spans="1:1" x14ac:dyDescent="0.2">
      <c r="A4094" t="s">
        <v>9169</v>
      </c>
    </row>
    <row r="4095" spans="1:1" x14ac:dyDescent="0.2">
      <c r="A4095" t="s">
        <v>9169</v>
      </c>
    </row>
    <row r="4096" spans="1:1" x14ac:dyDescent="0.2">
      <c r="A4096" t="s">
        <v>9169</v>
      </c>
    </row>
    <row r="4097" spans="1:1" x14ac:dyDescent="0.2">
      <c r="A4097" t="s">
        <v>9169</v>
      </c>
    </row>
    <row r="4098" spans="1:1" x14ac:dyDescent="0.2">
      <c r="A4098" t="s">
        <v>9169</v>
      </c>
    </row>
    <row r="4099" spans="1:1" x14ac:dyDescent="0.2">
      <c r="A4099" t="s">
        <v>9169</v>
      </c>
    </row>
    <row r="4100" spans="1:1" x14ac:dyDescent="0.2">
      <c r="A4100" t="s">
        <v>9169</v>
      </c>
    </row>
    <row r="4101" spans="1:1" x14ac:dyDescent="0.2">
      <c r="A4101" t="s">
        <v>9169</v>
      </c>
    </row>
    <row r="4102" spans="1:1" x14ac:dyDescent="0.2">
      <c r="A4102" t="s">
        <v>9169</v>
      </c>
    </row>
    <row r="4103" spans="1:1" x14ac:dyDescent="0.2">
      <c r="A4103" t="s">
        <v>9169</v>
      </c>
    </row>
    <row r="4104" spans="1:1" x14ac:dyDescent="0.2">
      <c r="A4104" t="s">
        <v>9169</v>
      </c>
    </row>
    <row r="4105" spans="1:1" x14ac:dyDescent="0.2">
      <c r="A4105" t="s">
        <v>9169</v>
      </c>
    </row>
    <row r="4106" spans="1:1" x14ac:dyDescent="0.2">
      <c r="A4106" t="s">
        <v>9169</v>
      </c>
    </row>
    <row r="4107" spans="1:1" x14ac:dyDescent="0.2">
      <c r="A4107" t="s">
        <v>9169</v>
      </c>
    </row>
    <row r="4108" spans="1:1" x14ac:dyDescent="0.2">
      <c r="A4108" t="s">
        <v>9169</v>
      </c>
    </row>
    <row r="4109" spans="1:1" x14ac:dyDescent="0.2">
      <c r="A4109" t="s">
        <v>9169</v>
      </c>
    </row>
    <row r="4110" spans="1:1" x14ac:dyDescent="0.2">
      <c r="A4110" t="s">
        <v>9169</v>
      </c>
    </row>
    <row r="4111" spans="1:1" x14ac:dyDescent="0.2">
      <c r="A4111" t="s">
        <v>9169</v>
      </c>
    </row>
    <row r="4112" spans="1:1" x14ac:dyDescent="0.2">
      <c r="A4112" t="s">
        <v>9169</v>
      </c>
    </row>
    <row r="4113" spans="1:1" x14ac:dyDescent="0.2">
      <c r="A4113" t="s">
        <v>9169</v>
      </c>
    </row>
    <row r="4114" spans="1:1" x14ac:dyDescent="0.2">
      <c r="A4114" t="s">
        <v>9169</v>
      </c>
    </row>
    <row r="4115" spans="1:1" x14ac:dyDescent="0.2">
      <c r="A4115" t="s">
        <v>9169</v>
      </c>
    </row>
    <row r="4116" spans="1:1" x14ac:dyDescent="0.2">
      <c r="A4116" t="s">
        <v>9169</v>
      </c>
    </row>
    <row r="4117" spans="1:1" x14ac:dyDescent="0.2">
      <c r="A4117" t="s">
        <v>9169</v>
      </c>
    </row>
    <row r="4118" spans="1:1" x14ac:dyDescent="0.2">
      <c r="A4118" t="s">
        <v>9169</v>
      </c>
    </row>
    <row r="4119" spans="1:1" x14ac:dyDescent="0.2">
      <c r="A4119" t="s">
        <v>9169</v>
      </c>
    </row>
    <row r="4120" spans="1:1" x14ac:dyDescent="0.2">
      <c r="A4120" t="s">
        <v>9169</v>
      </c>
    </row>
    <row r="4121" spans="1:1" x14ac:dyDescent="0.2">
      <c r="A4121" t="s">
        <v>9169</v>
      </c>
    </row>
    <row r="4122" spans="1:1" x14ac:dyDescent="0.2">
      <c r="A4122" t="s">
        <v>9169</v>
      </c>
    </row>
    <row r="4123" spans="1:1" x14ac:dyDescent="0.2">
      <c r="A4123" t="s">
        <v>9169</v>
      </c>
    </row>
    <row r="4124" spans="1:1" x14ac:dyDescent="0.2">
      <c r="A4124" t="s">
        <v>9169</v>
      </c>
    </row>
    <row r="4125" spans="1:1" x14ac:dyDescent="0.2">
      <c r="A4125" t="s">
        <v>9169</v>
      </c>
    </row>
    <row r="4126" spans="1:1" x14ac:dyDescent="0.2">
      <c r="A4126" t="s">
        <v>9169</v>
      </c>
    </row>
    <row r="4127" spans="1:1" x14ac:dyDescent="0.2">
      <c r="A4127" t="s">
        <v>9169</v>
      </c>
    </row>
    <row r="4128" spans="1:1" x14ac:dyDescent="0.2">
      <c r="A4128" t="s">
        <v>9169</v>
      </c>
    </row>
    <row r="4129" spans="1:1" x14ac:dyDescent="0.2">
      <c r="A4129" t="s">
        <v>9169</v>
      </c>
    </row>
    <row r="4130" spans="1:1" x14ac:dyDescent="0.2">
      <c r="A4130" t="s">
        <v>9169</v>
      </c>
    </row>
    <row r="4131" spans="1:1" x14ac:dyDescent="0.2">
      <c r="A4131" t="s">
        <v>9169</v>
      </c>
    </row>
    <row r="4132" spans="1:1" x14ac:dyDescent="0.2">
      <c r="A4132" t="s">
        <v>9169</v>
      </c>
    </row>
    <row r="4133" spans="1:1" x14ac:dyDescent="0.2">
      <c r="A4133" t="s">
        <v>9169</v>
      </c>
    </row>
    <row r="4134" spans="1:1" x14ac:dyDescent="0.2">
      <c r="A4134" t="s">
        <v>9169</v>
      </c>
    </row>
    <row r="4135" spans="1:1" x14ac:dyDescent="0.2">
      <c r="A4135" t="s">
        <v>9169</v>
      </c>
    </row>
    <row r="4136" spans="1:1" x14ac:dyDescent="0.2">
      <c r="A4136" t="s">
        <v>9169</v>
      </c>
    </row>
    <row r="4137" spans="1:1" x14ac:dyDescent="0.2">
      <c r="A4137" t="s">
        <v>9169</v>
      </c>
    </row>
    <row r="4138" spans="1:1" x14ac:dyDescent="0.2">
      <c r="A4138" t="s">
        <v>9169</v>
      </c>
    </row>
    <row r="4139" spans="1:1" x14ac:dyDescent="0.2">
      <c r="A4139" t="s">
        <v>9169</v>
      </c>
    </row>
    <row r="4140" spans="1:1" x14ac:dyDescent="0.2">
      <c r="A4140" t="s">
        <v>9169</v>
      </c>
    </row>
    <row r="4141" spans="1:1" x14ac:dyDescent="0.2">
      <c r="A4141" t="s">
        <v>9169</v>
      </c>
    </row>
    <row r="4142" spans="1:1" x14ac:dyDescent="0.2">
      <c r="A4142" t="s">
        <v>9169</v>
      </c>
    </row>
    <row r="4143" spans="1:1" x14ac:dyDescent="0.2">
      <c r="A4143" t="s">
        <v>9169</v>
      </c>
    </row>
    <row r="4144" spans="1:1" x14ac:dyDescent="0.2">
      <c r="A4144" t="s">
        <v>9169</v>
      </c>
    </row>
    <row r="4145" spans="1:1" x14ac:dyDescent="0.2">
      <c r="A4145" t="s">
        <v>9169</v>
      </c>
    </row>
    <row r="4146" spans="1:1" x14ac:dyDescent="0.2">
      <c r="A4146" t="s">
        <v>9169</v>
      </c>
    </row>
    <row r="4147" spans="1:1" x14ac:dyDescent="0.2">
      <c r="A4147" t="s">
        <v>9169</v>
      </c>
    </row>
    <row r="4148" spans="1:1" x14ac:dyDescent="0.2">
      <c r="A4148" t="s">
        <v>9169</v>
      </c>
    </row>
    <row r="4149" spans="1:1" x14ac:dyDescent="0.2">
      <c r="A4149" t="s">
        <v>9169</v>
      </c>
    </row>
    <row r="4150" spans="1:1" x14ac:dyDescent="0.2">
      <c r="A4150" t="s">
        <v>9169</v>
      </c>
    </row>
    <row r="4151" spans="1:1" x14ac:dyDescent="0.2">
      <c r="A4151" t="s">
        <v>9169</v>
      </c>
    </row>
    <row r="4152" spans="1:1" x14ac:dyDescent="0.2">
      <c r="A4152" t="s">
        <v>9169</v>
      </c>
    </row>
    <row r="4153" spans="1:1" x14ac:dyDescent="0.2">
      <c r="A4153" t="s">
        <v>9169</v>
      </c>
    </row>
    <row r="4154" spans="1:1" x14ac:dyDescent="0.2">
      <c r="A4154" t="s">
        <v>9169</v>
      </c>
    </row>
    <row r="4155" spans="1:1" x14ac:dyDescent="0.2">
      <c r="A4155" t="s">
        <v>9169</v>
      </c>
    </row>
    <row r="4156" spans="1:1" x14ac:dyDescent="0.2">
      <c r="A4156" t="s">
        <v>9169</v>
      </c>
    </row>
    <row r="4157" spans="1:1" x14ac:dyDescent="0.2">
      <c r="A4157" t="s">
        <v>9169</v>
      </c>
    </row>
    <row r="4158" spans="1:1" x14ac:dyDescent="0.2">
      <c r="A4158" t="s">
        <v>9169</v>
      </c>
    </row>
    <row r="4159" spans="1:1" x14ac:dyDescent="0.2">
      <c r="A4159" t="s">
        <v>9169</v>
      </c>
    </row>
    <row r="4160" spans="1:1" x14ac:dyDescent="0.2">
      <c r="A4160" t="s">
        <v>9169</v>
      </c>
    </row>
    <row r="4161" spans="1:1" x14ac:dyDescent="0.2">
      <c r="A4161" t="s">
        <v>9169</v>
      </c>
    </row>
    <row r="4162" spans="1:1" x14ac:dyDescent="0.2">
      <c r="A4162" t="s">
        <v>9169</v>
      </c>
    </row>
    <row r="4163" spans="1:1" x14ac:dyDescent="0.2">
      <c r="A4163" t="s">
        <v>9169</v>
      </c>
    </row>
    <row r="4164" spans="1:1" x14ac:dyDescent="0.2">
      <c r="A4164" t="s">
        <v>9169</v>
      </c>
    </row>
    <row r="4165" spans="1:1" x14ac:dyDescent="0.2">
      <c r="A4165" t="s">
        <v>9169</v>
      </c>
    </row>
    <row r="4166" spans="1:1" x14ac:dyDescent="0.2">
      <c r="A4166" t="s">
        <v>9169</v>
      </c>
    </row>
    <row r="4167" spans="1:1" x14ac:dyDescent="0.2">
      <c r="A4167" t="s">
        <v>9169</v>
      </c>
    </row>
    <row r="4168" spans="1:1" x14ac:dyDescent="0.2">
      <c r="A4168" t="s">
        <v>9169</v>
      </c>
    </row>
    <row r="4169" spans="1:1" x14ac:dyDescent="0.2">
      <c r="A4169" t="s">
        <v>9169</v>
      </c>
    </row>
    <row r="4170" spans="1:1" x14ac:dyDescent="0.2">
      <c r="A4170" t="s">
        <v>9169</v>
      </c>
    </row>
    <row r="4171" spans="1:1" x14ac:dyDescent="0.2">
      <c r="A4171" t="s">
        <v>9169</v>
      </c>
    </row>
    <row r="4172" spans="1:1" x14ac:dyDescent="0.2">
      <c r="A4172" t="s">
        <v>9169</v>
      </c>
    </row>
    <row r="4173" spans="1:1" x14ac:dyDescent="0.2">
      <c r="A4173" t="s">
        <v>9169</v>
      </c>
    </row>
    <row r="4174" spans="1:1" x14ac:dyDescent="0.2">
      <c r="A4174" t="s">
        <v>9169</v>
      </c>
    </row>
    <row r="4175" spans="1:1" x14ac:dyDescent="0.2">
      <c r="A4175" t="s">
        <v>9169</v>
      </c>
    </row>
    <row r="4176" spans="1:1" x14ac:dyDescent="0.2">
      <c r="A4176" t="s">
        <v>9169</v>
      </c>
    </row>
    <row r="4177" spans="1:1" x14ac:dyDescent="0.2">
      <c r="A4177" t="s">
        <v>9169</v>
      </c>
    </row>
    <row r="4178" spans="1:1" x14ac:dyDescent="0.2">
      <c r="A4178" t="s">
        <v>9169</v>
      </c>
    </row>
    <row r="4179" spans="1:1" x14ac:dyDescent="0.2">
      <c r="A4179" t="s">
        <v>9169</v>
      </c>
    </row>
    <row r="4180" spans="1:1" x14ac:dyDescent="0.2">
      <c r="A4180" t="s">
        <v>9169</v>
      </c>
    </row>
    <row r="4181" spans="1:1" x14ac:dyDescent="0.2">
      <c r="A4181" t="s">
        <v>9169</v>
      </c>
    </row>
    <row r="4182" spans="1:1" x14ac:dyDescent="0.2">
      <c r="A4182" t="s">
        <v>9169</v>
      </c>
    </row>
    <row r="4183" spans="1:1" x14ac:dyDescent="0.2">
      <c r="A4183" t="s">
        <v>9169</v>
      </c>
    </row>
    <row r="4184" spans="1:1" x14ac:dyDescent="0.2">
      <c r="A4184" t="s">
        <v>9169</v>
      </c>
    </row>
    <row r="4185" spans="1:1" x14ac:dyDescent="0.2">
      <c r="A4185" t="s">
        <v>9169</v>
      </c>
    </row>
    <row r="4186" spans="1:1" x14ac:dyDescent="0.2">
      <c r="A4186" t="s">
        <v>9169</v>
      </c>
    </row>
    <row r="4187" spans="1:1" x14ac:dyDescent="0.2">
      <c r="A4187" t="s">
        <v>9169</v>
      </c>
    </row>
    <row r="4188" spans="1:1" x14ac:dyDescent="0.2">
      <c r="A4188" t="s">
        <v>9169</v>
      </c>
    </row>
    <row r="4189" spans="1:1" x14ac:dyDescent="0.2">
      <c r="A4189" t="s">
        <v>9169</v>
      </c>
    </row>
    <row r="4190" spans="1:1" x14ac:dyDescent="0.2">
      <c r="A4190" t="s">
        <v>9169</v>
      </c>
    </row>
    <row r="4191" spans="1:1" x14ac:dyDescent="0.2">
      <c r="A4191" t="s">
        <v>9169</v>
      </c>
    </row>
    <row r="4192" spans="1:1" x14ac:dyDescent="0.2">
      <c r="A4192" t="s">
        <v>9169</v>
      </c>
    </row>
    <row r="4193" spans="1:1" x14ac:dyDescent="0.2">
      <c r="A4193" t="s">
        <v>9169</v>
      </c>
    </row>
    <row r="4194" spans="1:1" x14ac:dyDescent="0.2">
      <c r="A4194" t="s">
        <v>9169</v>
      </c>
    </row>
    <row r="4195" spans="1:1" x14ac:dyDescent="0.2">
      <c r="A4195" t="s">
        <v>9169</v>
      </c>
    </row>
    <row r="4196" spans="1:1" x14ac:dyDescent="0.2">
      <c r="A4196" t="s">
        <v>9169</v>
      </c>
    </row>
    <row r="4197" spans="1:1" x14ac:dyDescent="0.2">
      <c r="A4197" t="s">
        <v>9169</v>
      </c>
    </row>
    <row r="4198" spans="1:1" x14ac:dyDescent="0.2">
      <c r="A4198" t="s">
        <v>9169</v>
      </c>
    </row>
    <row r="4199" spans="1:1" x14ac:dyDescent="0.2">
      <c r="A4199" t="s">
        <v>9169</v>
      </c>
    </row>
    <row r="4200" spans="1:1" x14ac:dyDescent="0.2">
      <c r="A4200" t="s">
        <v>9169</v>
      </c>
    </row>
    <row r="4201" spans="1:1" x14ac:dyDescent="0.2">
      <c r="A4201" t="s">
        <v>9169</v>
      </c>
    </row>
    <row r="4202" spans="1:1" x14ac:dyDescent="0.2">
      <c r="A4202" t="s">
        <v>9169</v>
      </c>
    </row>
    <row r="4203" spans="1:1" x14ac:dyDescent="0.2">
      <c r="A4203" t="s">
        <v>9169</v>
      </c>
    </row>
    <row r="4204" spans="1:1" x14ac:dyDescent="0.2">
      <c r="A4204" t="s">
        <v>9169</v>
      </c>
    </row>
    <row r="4205" spans="1:1" x14ac:dyDescent="0.2">
      <c r="A4205" t="s">
        <v>9169</v>
      </c>
    </row>
    <row r="4206" spans="1:1" x14ac:dyDescent="0.2">
      <c r="A4206" t="s">
        <v>9169</v>
      </c>
    </row>
    <row r="4207" spans="1:1" x14ac:dyDescent="0.2">
      <c r="A4207" t="s">
        <v>9169</v>
      </c>
    </row>
    <row r="4208" spans="1:1" x14ac:dyDescent="0.2">
      <c r="A4208" t="s">
        <v>9169</v>
      </c>
    </row>
    <row r="4209" spans="1:1" x14ac:dyDescent="0.2">
      <c r="A4209" t="s">
        <v>9169</v>
      </c>
    </row>
    <row r="4210" spans="1:1" x14ac:dyDescent="0.2">
      <c r="A4210" t="s">
        <v>9169</v>
      </c>
    </row>
    <row r="4211" spans="1:1" x14ac:dyDescent="0.2">
      <c r="A4211" t="s">
        <v>9169</v>
      </c>
    </row>
    <row r="4212" spans="1:1" x14ac:dyDescent="0.2">
      <c r="A4212" t="s">
        <v>9169</v>
      </c>
    </row>
    <row r="4213" spans="1:1" x14ac:dyDescent="0.2">
      <c r="A4213" t="s">
        <v>9169</v>
      </c>
    </row>
    <row r="4214" spans="1:1" x14ac:dyDescent="0.2">
      <c r="A4214" t="s">
        <v>9169</v>
      </c>
    </row>
    <row r="4215" spans="1:1" x14ac:dyDescent="0.2">
      <c r="A4215" t="s">
        <v>9169</v>
      </c>
    </row>
    <row r="4216" spans="1:1" x14ac:dyDescent="0.2">
      <c r="A4216" t="s">
        <v>9169</v>
      </c>
    </row>
    <row r="4217" spans="1:1" x14ac:dyDescent="0.2">
      <c r="A4217" t="s">
        <v>9169</v>
      </c>
    </row>
    <row r="4218" spans="1:1" x14ac:dyDescent="0.2">
      <c r="A4218" t="s">
        <v>9169</v>
      </c>
    </row>
    <row r="4219" spans="1:1" x14ac:dyDescent="0.2">
      <c r="A4219" t="s">
        <v>9169</v>
      </c>
    </row>
    <row r="4220" spans="1:1" x14ac:dyDescent="0.2">
      <c r="A4220" t="s">
        <v>9169</v>
      </c>
    </row>
    <row r="4221" spans="1:1" x14ac:dyDescent="0.2">
      <c r="A4221" t="s">
        <v>9169</v>
      </c>
    </row>
    <row r="4222" spans="1:1" x14ac:dyDescent="0.2">
      <c r="A4222" t="s">
        <v>9169</v>
      </c>
    </row>
    <row r="4223" spans="1:1" x14ac:dyDescent="0.2">
      <c r="A4223" t="s">
        <v>9169</v>
      </c>
    </row>
    <row r="4224" spans="1:1" x14ac:dyDescent="0.2">
      <c r="A4224" t="s">
        <v>9169</v>
      </c>
    </row>
    <row r="4225" spans="1:1" x14ac:dyDescent="0.2">
      <c r="A4225" t="s">
        <v>9169</v>
      </c>
    </row>
    <row r="4226" spans="1:1" x14ac:dyDescent="0.2">
      <c r="A4226" t="s">
        <v>9169</v>
      </c>
    </row>
    <row r="4227" spans="1:1" x14ac:dyDescent="0.2">
      <c r="A4227" t="s">
        <v>9169</v>
      </c>
    </row>
    <row r="4228" spans="1:1" x14ac:dyDescent="0.2">
      <c r="A4228" t="s">
        <v>9169</v>
      </c>
    </row>
    <row r="4229" spans="1:1" x14ac:dyDescent="0.2">
      <c r="A4229" t="s">
        <v>9169</v>
      </c>
    </row>
    <row r="4230" spans="1:1" x14ac:dyDescent="0.2">
      <c r="A4230" t="s">
        <v>9169</v>
      </c>
    </row>
    <row r="4231" spans="1:1" x14ac:dyDescent="0.2">
      <c r="A4231" t="s">
        <v>9169</v>
      </c>
    </row>
    <row r="4232" spans="1:1" x14ac:dyDescent="0.2">
      <c r="A4232" t="s">
        <v>9169</v>
      </c>
    </row>
    <row r="4233" spans="1:1" x14ac:dyDescent="0.2">
      <c r="A4233" t="s">
        <v>9169</v>
      </c>
    </row>
    <row r="4234" spans="1:1" x14ac:dyDescent="0.2">
      <c r="A4234" t="s">
        <v>9169</v>
      </c>
    </row>
    <row r="4235" spans="1:1" x14ac:dyDescent="0.2">
      <c r="A4235" t="s">
        <v>9169</v>
      </c>
    </row>
    <row r="4236" spans="1:1" x14ac:dyDescent="0.2">
      <c r="A4236" t="s">
        <v>9169</v>
      </c>
    </row>
    <row r="4237" spans="1:1" x14ac:dyDescent="0.2">
      <c r="A4237" t="s">
        <v>9169</v>
      </c>
    </row>
    <row r="4238" spans="1:1" x14ac:dyDescent="0.2">
      <c r="A4238" t="s">
        <v>9169</v>
      </c>
    </row>
    <row r="4239" spans="1:1" x14ac:dyDescent="0.2">
      <c r="A4239" t="s">
        <v>9169</v>
      </c>
    </row>
    <row r="4240" spans="1:1" x14ac:dyDescent="0.2">
      <c r="A4240" t="s">
        <v>9169</v>
      </c>
    </row>
    <row r="4241" spans="1:1" x14ac:dyDescent="0.2">
      <c r="A4241" t="s">
        <v>9169</v>
      </c>
    </row>
    <row r="4242" spans="1:1" x14ac:dyDescent="0.2">
      <c r="A4242" t="s">
        <v>9169</v>
      </c>
    </row>
    <row r="4243" spans="1:1" x14ac:dyDescent="0.2">
      <c r="A4243" t="s">
        <v>9169</v>
      </c>
    </row>
    <row r="4244" spans="1:1" x14ac:dyDescent="0.2">
      <c r="A4244" t="s">
        <v>9169</v>
      </c>
    </row>
    <row r="4245" spans="1:1" x14ac:dyDescent="0.2">
      <c r="A4245" t="s">
        <v>9169</v>
      </c>
    </row>
    <row r="4246" spans="1:1" x14ac:dyDescent="0.2">
      <c r="A4246" t="s">
        <v>9169</v>
      </c>
    </row>
    <row r="4247" spans="1:1" x14ac:dyDescent="0.2">
      <c r="A4247" t="s">
        <v>9169</v>
      </c>
    </row>
    <row r="4248" spans="1:1" x14ac:dyDescent="0.2">
      <c r="A4248" t="s">
        <v>9169</v>
      </c>
    </row>
    <row r="4249" spans="1:1" x14ac:dyDescent="0.2">
      <c r="A4249" t="s">
        <v>9169</v>
      </c>
    </row>
    <row r="4250" spans="1:1" x14ac:dyDescent="0.2">
      <c r="A4250" t="s">
        <v>9169</v>
      </c>
    </row>
    <row r="4251" spans="1:1" x14ac:dyDescent="0.2">
      <c r="A4251" t="s">
        <v>9169</v>
      </c>
    </row>
    <row r="4252" spans="1:1" x14ac:dyDescent="0.2">
      <c r="A4252" t="s">
        <v>9169</v>
      </c>
    </row>
    <row r="4253" spans="1:1" x14ac:dyDescent="0.2">
      <c r="A4253" t="s">
        <v>9169</v>
      </c>
    </row>
    <row r="4254" spans="1:1" x14ac:dyDescent="0.2">
      <c r="A4254" t="s">
        <v>9169</v>
      </c>
    </row>
    <row r="4255" spans="1:1" x14ac:dyDescent="0.2">
      <c r="A4255" t="s">
        <v>9169</v>
      </c>
    </row>
    <row r="4256" spans="1:1" x14ac:dyDescent="0.2">
      <c r="A4256" t="s">
        <v>9169</v>
      </c>
    </row>
    <row r="4257" spans="1:1" x14ac:dyDescent="0.2">
      <c r="A4257" t="s">
        <v>9169</v>
      </c>
    </row>
    <row r="4258" spans="1:1" x14ac:dyDescent="0.2">
      <c r="A4258" t="s">
        <v>9169</v>
      </c>
    </row>
    <row r="4259" spans="1:1" x14ac:dyDescent="0.2">
      <c r="A4259" t="s">
        <v>9169</v>
      </c>
    </row>
    <row r="4260" spans="1:1" x14ac:dyDescent="0.2">
      <c r="A4260" t="s">
        <v>9169</v>
      </c>
    </row>
    <row r="4261" spans="1:1" x14ac:dyDescent="0.2">
      <c r="A4261" t="s">
        <v>9169</v>
      </c>
    </row>
    <row r="4262" spans="1:1" x14ac:dyDescent="0.2">
      <c r="A4262" t="s">
        <v>9169</v>
      </c>
    </row>
    <row r="4263" spans="1:1" x14ac:dyDescent="0.2">
      <c r="A4263" t="s">
        <v>9169</v>
      </c>
    </row>
    <row r="4264" spans="1:1" x14ac:dyDescent="0.2">
      <c r="A4264" t="s">
        <v>9169</v>
      </c>
    </row>
    <row r="4265" spans="1:1" x14ac:dyDescent="0.2">
      <c r="A4265" t="s">
        <v>9169</v>
      </c>
    </row>
    <row r="4266" spans="1:1" x14ac:dyDescent="0.2">
      <c r="A4266" t="s">
        <v>9169</v>
      </c>
    </row>
    <row r="4267" spans="1:1" x14ac:dyDescent="0.2">
      <c r="A4267" t="s">
        <v>9169</v>
      </c>
    </row>
    <row r="4268" spans="1:1" x14ac:dyDescent="0.2">
      <c r="A4268" t="s">
        <v>9169</v>
      </c>
    </row>
    <row r="4269" spans="1:1" x14ac:dyDescent="0.2">
      <c r="A4269" t="s">
        <v>9169</v>
      </c>
    </row>
    <row r="4270" spans="1:1" x14ac:dyDescent="0.2">
      <c r="A4270" t="s">
        <v>9169</v>
      </c>
    </row>
    <row r="4271" spans="1:1" x14ac:dyDescent="0.2">
      <c r="A4271" t="s">
        <v>9169</v>
      </c>
    </row>
    <row r="4272" spans="1:1" x14ac:dyDescent="0.2">
      <c r="A4272" t="s">
        <v>9169</v>
      </c>
    </row>
    <row r="4273" spans="1:1" x14ac:dyDescent="0.2">
      <c r="A4273" t="s">
        <v>9169</v>
      </c>
    </row>
    <row r="4274" spans="1:1" x14ac:dyDescent="0.2">
      <c r="A4274" t="s">
        <v>9169</v>
      </c>
    </row>
    <row r="4275" spans="1:1" x14ac:dyDescent="0.2">
      <c r="A4275" t="s">
        <v>9169</v>
      </c>
    </row>
    <row r="4276" spans="1:1" x14ac:dyDescent="0.2">
      <c r="A4276" t="s">
        <v>9169</v>
      </c>
    </row>
    <row r="4277" spans="1:1" x14ac:dyDescent="0.2">
      <c r="A4277" t="s">
        <v>9169</v>
      </c>
    </row>
    <row r="4278" spans="1:1" x14ac:dyDescent="0.2">
      <c r="A4278" t="s">
        <v>9169</v>
      </c>
    </row>
    <row r="4279" spans="1:1" x14ac:dyDescent="0.2">
      <c r="A4279" t="s">
        <v>9169</v>
      </c>
    </row>
    <row r="4280" spans="1:1" x14ac:dyDescent="0.2">
      <c r="A4280" t="s">
        <v>9169</v>
      </c>
    </row>
    <row r="4281" spans="1:1" x14ac:dyDescent="0.2">
      <c r="A4281" t="s">
        <v>9169</v>
      </c>
    </row>
    <row r="4282" spans="1:1" x14ac:dyDescent="0.2">
      <c r="A4282" t="s">
        <v>9169</v>
      </c>
    </row>
    <row r="4283" spans="1:1" x14ac:dyDescent="0.2">
      <c r="A4283" t="s">
        <v>9169</v>
      </c>
    </row>
    <row r="4284" spans="1:1" x14ac:dyDescent="0.2">
      <c r="A4284" t="s">
        <v>9169</v>
      </c>
    </row>
    <row r="4285" spans="1:1" x14ac:dyDescent="0.2">
      <c r="A4285" t="s">
        <v>9169</v>
      </c>
    </row>
    <row r="4286" spans="1:1" x14ac:dyDescent="0.2">
      <c r="A4286" t="s">
        <v>9169</v>
      </c>
    </row>
    <row r="4287" spans="1:1" x14ac:dyDescent="0.2">
      <c r="A4287" t="s">
        <v>9169</v>
      </c>
    </row>
    <row r="4288" spans="1:1" x14ac:dyDescent="0.2">
      <c r="A4288" t="s">
        <v>9169</v>
      </c>
    </row>
    <row r="4289" spans="1:1" x14ac:dyDescent="0.2">
      <c r="A4289" t="s">
        <v>9169</v>
      </c>
    </row>
    <row r="4290" spans="1:1" x14ac:dyDescent="0.2">
      <c r="A4290" t="s">
        <v>9169</v>
      </c>
    </row>
    <row r="4291" spans="1:1" x14ac:dyDescent="0.2">
      <c r="A4291" t="s">
        <v>9169</v>
      </c>
    </row>
    <row r="4292" spans="1:1" x14ac:dyDescent="0.2">
      <c r="A4292" t="s">
        <v>9169</v>
      </c>
    </row>
    <row r="4293" spans="1:1" x14ac:dyDescent="0.2">
      <c r="A4293" t="s">
        <v>9169</v>
      </c>
    </row>
    <row r="4294" spans="1:1" x14ac:dyDescent="0.2">
      <c r="A4294" t="s">
        <v>9169</v>
      </c>
    </row>
    <row r="4295" spans="1:1" x14ac:dyDescent="0.2">
      <c r="A4295" t="s">
        <v>9169</v>
      </c>
    </row>
    <row r="4296" spans="1:1" x14ac:dyDescent="0.2">
      <c r="A4296" t="s">
        <v>9169</v>
      </c>
    </row>
    <row r="4297" spans="1:1" x14ac:dyDescent="0.2">
      <c r="A4297" t="s">
        <v>9169</v>
      </c>
    </row>
    <row r="4298" spans="1:1" x14ac:dyDescent="0.2">
      <c r="A4298" t="s">
        <v>9169</v>
      </c>
    </row>
    <row r="4299" spans="1:1" x14ac:dyDescent="0.2">
      <c r="A4299" t="s">
        <v>9169</v>
      </c>
    </row>
    <row r="4300" spans="1:1" x14ac:dyDescent="0.2">
      <c r="A4300" t="s">
        <v>9169</v>
      </c>
    </row>
    <row r="4301" spans="1:1" x14ac:dyDescent="0.2">
      <c r="A4301" t="s">
        <v>9169</v>
      </c>
    </row>
    <row r="4302" spans="1:1" x14ac:dyDescent="0.2">
      <c r="A4302" t="s">
        <v>9169</v>
      </c>
    </row>
    <row r="4303" spans="1:1" x14ac:dyDescent="0.2">
      <c r="A4303" t="s">
        <v>9169</v>
      </c>
    </row>
    <row r="4304" spans="1:1" x14ac:dyDescent="0.2">
      <c r="A4304" t="s">
        <v>9169</v>
      </c>
    </row>
    <row r="4305" spans="1:1" x14ac:dyDescent="0.2">
      <c r="A4305" t="s">
        <v>9169</v>
      </c>
    </row>
    <row r="4306" spans="1:1" x14ac:dyDescent="0.2">
      <c r="A4306" t="s">
        <v>9169</v>
      </c>
    </row>
    <row r="4307" spans="1:1" x14ac:dyDescent="0.2">
      <c r="A4307" t="s">
        <v>9169</v>
      </c>
    </row>
    <row r="4308" spans="1:1" x14ac:dyDescent="0.2">
      <c r="A4308" t="s">
        <v>9169</v>
      </c>
    </row>
    <row r="4309" spans="1:1" x14ac:dyDescent="0.2">
      <c r="A4309" t="s">
        <v>9169</v>
      </c>
    </row>
    <row r="4310" spans="1:1" x14ac:dyDescent="0.2">
      <c r="A4310" t="s">
        <v>9169</v>
      </c>
    </row>
    <row r="4311" spans="1:1" x14ac:dyDescent="0.2">
      <c r="A4311" t="s">
        <v>9169</v>
      </c>
    </row>
    <row r="4312" spans="1:1" x14ac:dyDescent="0.2">
      <c r="A4312" t="s">
        <v>9169</v>
      </c>
    </row>
    <row r="4313" spans="1:1" x14ac:dyDescent="0.2">
      <c r="A4313" t="s">
        <v>9169</v>
      </c>
    </row>
    <row r="4314" spans="1:1" x14ac:dyDescent="0.2">
      <c r="A4314" t="s">
        <v>9169</v>
      </c>
    </row>
    <row r="4315" spans="1:1" x14ac:dyDescent="0.2">
      <c r="A4315" t="s">
        <v>9169</v>
      </c>
    </row>
    <row r="4316" spans="1:1" x14ac:dyDescent="0.2">
      <c r="A4316" t="s">
        <v>9169</v>
      </c>
    </row>
    <row r="4317" spans="1:1" x14ac:dyDescent="0.2">
      <c r="A4317" t="s">
        <v>9169</v>
      </c>
    </row>
    <row r="4318" spans="1:1" x14ac:dyDescent="0.2">
      <c r="A4318" t="s">
        <v>9169</v>
      </c>
    </row>
    <row r="4319" spans="1:1" x14ac:dyDescent="0.2">
      <c r="A4319" t="s">
        <v>9169</v>
      </c>
    </row>
    <row r="4320" spans="1:1" x14ac:dyDescent="0.2">
      <c r="A4320" t="s">
        <v>9169</v>
      </c>
    </row>
    <row r="4321" spans="1:1" x14ac:dyDescent="0.2">
      <c r="A4321" t="s">
        <v>9169</v>
      </c>
    </row>
    <row r="4322" spans="1:1" x14ac:dyDescent="0.2">
      <c r="A4322" t="s">
        <v>9169</v>
      </c>
    </row>
    <row r="4323" spans="1:1" x14ac:dyDescent="0.2">
      <c r="A4323" t="s">
        <v>9169</v>
      </c>
    </row>
    <row r="4324" spans="1:1" x14ac:dyDescent="0.2">
      <c r="A4324" t="s">
        <v>9169</v>
      </c>
    </row>
    <row r="4325" spans="1:1" x14ac:dyDescent="0.2">
      <c r="A4325" t="s">
        <v>9169</v>
      </c>
    </row>
    <row r="4326" spans="1:1" x14ac:dyDescent="0.2">
      <c r="A4326" t="s">
        <v>9169</v>
      </c>
    </row>
    <row r="4327" spans="1:1" x14ac:dyDescent="0.2">
      <c r="A4327" t="s">
        <v>9169</v>
      </c>
    </row>
    <row r="4328" spans="1:1" x14ac:dyDescent="0.2">
      <c r="A4328" t="s">
        <v>9169</v>
      </c>
    </row>
    <row r="4329" spans="1:1" x14ac:dyDescent="0.2">
      <c r="A4329" t="s">
        <v>9169</v>
      </c>
    </row>
    <row r="4330" spans="1:1" x14ac:dyDescent="0.2">
      <c r="A4330" t="s">
        <v>9169</v>
      </c>
    </row>
    <row r="4331" spans="1:1" x14ac:dyDescent="0.2">
      <c r="A4331" t="s">
        <v>9169</v>
      </c>
    </row>
    <row r="4332" spans="1:1" x14ac:dyDescent="0.2">
      <c r="A4332" t="s">
        <v>9169</v>
      </c>
    </row>
    <row r="4333" spans="1:1" x14ac:dyDescent="0.2">
      <c r="A4333" t="s">
        <v>9169</v>
      </c>
    </row>
    <row r="4334" spans="1:1" x14ac:dyDescent="0.2">
      <c r="A4334" t="s">
        <v>9169</v>
      </c>
    </row>
    <row r="4335" spans="1:1" x14ac:dyDescent="0.2">
      <c r="A4335" t="s">
        <v>9169</v>
      </c>
    </row>
    <row r="4336" spans="1:1" x14ac:dyDescent="0.2">
      <c r="A4336" t="s">
        <v>9169</v>
      </c>
    </row>
    <row r="4337" spans="1:1" x14ac:dyDescent="0.2">
      <c r="A4337" t="s">
        <v>9169</v>
      </c>
    </row>
    <row r="4338" spans="1:1" x14ac:dyDescent="0.2">
      <c r="A4338" t="s">
        <v>9169</v>
      </c>
    </row>
    <row r="4339" spans="1:1" x14ac:dyDescent="0.2">
      <c r="A4339" t="s">
        <v>9169</v>
      </c>
    </row>
    <row r="4340" spans="1:1" x14ac:dyDescent="0.2">
      <c r="A4340" t="s">
        <v>9169</v>
      </c>
    </row>
    <row r="4341" spans="1:1" x14ac:dyDescent="0.2">
      <c r="A4341" t="s">
        <v>9169</v>
      </c>
    </row>
    <row r="4342" spans="1:1" x14ac:dyDescent="0.2">
      <c r="A4342" t="s">
        <v>9169</v>
      </c>
    </row>
    <row r="4343" spans="1:1" x14ac:dyDescent="0.2">
      <c r="A4343" t="s">
        <v>9169</v>
      </c>
    </row>
    <row r="4344" spans="1:1" x14ac:dyDescent="0.2">
      <c r="A4344" t="s">
        <v>9169</v>
      </c>
    </row>
    <row r="4345" spans="1:1" x14ac:dyDescent="0.2">
      <c r="A4345" t="s">
        <v>9169</v>
      </c>
    </row>
    <row r="4346" spans="1:1" x14ac:dyDescent="0.2">
      <c r="A4346" t="s">
        <v>9169</v>
      </c>
    </row>
    <row r="4347" spans="1:1" x14ac:dyDescent="0.2">
      <c r="A4347" t="s">
        <v>9169</v>
      </c>
    </row>
    <row r="4348" spans="1:1" x14ac:dyDescent="0.2">
      <c r="A4348" t="s">
        <v>9169</v>
      </c>
    </row>
    <row r="4349" spans="1:1" x14ac:dyDescent="0.2">
      <c r="A4349" t="s">
        <v>9169</v>
      </c>
    </row>
    <row r="4350" spans="1:1" x14ac:dyDescent="0.2">
      <c r="A4350" t="s">
        <v>9169</v>
      </c>
    </row>
    <row r="4351" spans="1:1" x14ac:dyDescent="0.2">
      <c r="A4351" t="s">
        <v>9169</v>
      </c>
    </row>
    <row r="4352" spans="1:1" x14ac:dyDescent="0.2">
      <c r="A4352" t="s">
        <v>9169</v>
      </c>
    </row>
    <row r="4353" spans="1:1" x14ac:dyDescent="0.2">
      <c r="A4353" t="s">
        <v>9169</v>
      </c>
    </row>
    <row r="4354" spans="1:1" x14ac:dyDescent="0.2">
      <c r="A4354" t="s">
        <v>9169</v>
      </c>
    </row>
    <row r="4355" spans="1:1" x14ac:dyDescent="0.2">
      <c r="A4355" t="s">
        <v>9169</v>
      </c>
    </row>
    <row r="4356" spans="1:1" x14ac:dyDescent="0.2">
      <c r="A4356" t="s">
        <v>9169</v>
      </c>
    </row>
    <row r="4357" spans="1:1" x14ac:dyDescent="0.2">
      <c r="A4357" t="s">
        <v>9169</v>
      </c>
    </row>
    <row r="4358" spans="1:1" x14ac:dyDescent="0.2">
      <c r="A4358" t="s">
        <v>9169</v>
      </c>
    </row>
    <row r="4359" spans="1:1" x14ac:dyDescent="0.2">
      <c r="A4359" t="s">
        <v>9169</v>
      </c>
    </row>
    <row r="4360" spans="1:1" x14ac:dyDescent="0.2">
      <c r="A4360" t="s">
        <v>9169</v>
      </c>
    </row>
    <row r="4361" spans="1:1" x14ac:dyDescent="0.2">
      <c r="A4361" t="s">
        <v>9169</v>
      </c>
    </row>
    <row r="4362" spans="1:1" x14ac:dyDescent="0.2">
      <c r="A4362" t="s">
        <v>9169</v>
      </c>
    </row>
    <row r="4363" spans="1:1" x14ac:dyDescent="0.2">
      <c r="A4363" t="s">
        <v>9169</v>
      </c>
    </row>
    <row r="4364" spans="1:1" x14ac:dyDescent="0.2">
      <c r="A4364" t="s">
        <v>9169</v>
      </c>
    </row>
    <row r="4365" spans="1:1" x14ac:dyDescent="0.2">
      <c r="A4365" t="s">
        <v>9169</v>
      </c>
    </row>
    <row r="4366" spans="1:1" x14ac:dyDescent="0.2">
      <c r="A4366" t="s">
        <v>9169</v>
      </c>
    </row>
    <row r="4367" spans="1:1" x14ac:dyDescent="0.2">
      <c r="A4367" t="s">
        <v>9169</v>
      </c>
    </row>
    <row r="4368" spans="1:1" x14ac:dyDescent="0.2">
      <c r="A4368" t="s">
        <v>9169</v>
      </c>
    </row>
    <row r="4369" spans="1:1" x14ac:dyDescent="0.2">
      <c r="A4369" t="s">
        <v>9169</v>
      </c>
    </row>
    <row r="4370" spans="1:1" x14ac:dyDescent="0.2">
      <c r="A4370" t="s">
        <v>9169</v>
      </c>
    </row>
    <row r="4371" spans="1:1" x14ac:dyDescent="0.2">
      <c r="A4371" t="s">
        <v>9169</v>
      </c>
    </row>
    <row r="4372" spans="1:1" x14ac:dyDescent="0.2">
      <c r="A4372" t="s">
        <v>9169</v>
      </c>
    </row>
    <row r="4373" spans="1:1" x14ac:dyDescent="0.2">
      <c r="A4373" t="s">
        <v>9169</v>
      </c>
    </row>
    <row r="4374" spans="1:1" x14ac:dyDescent="0.2">
      <c r="A4374" t="s">
        <v>9169</v>
      </c>
    </row>
    <row r="4375" spans="1:1" x14ac:dyDescent="0.2">
      <c r="A4375" t="s">
        <v>9169</v>
      </c>
    </row>
    <row r="4376" spans="1:1" x14ac:dyDescent="0.2">
      <c r="A4376" t="s">
        <v>9169</v>
      </c>
    </row>
    <row r="4377" spans="1:1" x14ac:dyDescent="0.2">
      <c r="A4377" t="s">
        <v>9169</v>
      </c>
    </row>
    <row r="4378" spans="1:1" x14ac:dyDescent="0.2">
      <c r="A4378" t="s">
        <v>9169</v>
      </c>
    </row>
    <row r="4379" spans="1:1" x14ac:dyDescent="0.2">
      <c r="A4379" t="s">
        <v>9169</v>
      </c>
    </row>
    <row r="4380" spans="1:1" x14ac:dyDescent="0.2">
      <c r="A4380" t="s">
        <v>9169</v>
      </c>
    </row>
    <row r="4381" spans="1:1" x14ac:dyDescent="0.2">
      <c r="A4381" t="s">
        <v>9169</v>
      </c>
    </row>
    <row r="4382" spans="1:1" x14ac:dyDescent="0.2">
      <c r="A4382" t="s">
        <v>9169</v>
      </c>
    </row>
    <row r="4383" spans="1:1" x14ac:dyDescent="0.2">
      <c r="A4383" t="s">
        <v>9169</v>
      </c>
    </row>
    <row r="4384" spans="1:1" x14ac:dyDescent="0.2">
      <c r="A4384" t="s">
        <v>9169</v>
      </c>
    </row>
    <row r="4385" spans="1:1" x14ac:dyDescent="0.2">
      <c r="A4385" t="s">
        <v>9169</v>
      </c>
    </row>
    <row r="4386" spans="1:1" x14ac:dyDescent="0.2">
      <c r="A4386" t="s">
        <v>9169</v>
      </c>
    </row>
    <row r="4387" spans="1:1" x14ac:dyDescent="0.2">
      <c r="A4387" t="s">
        <v>9169</v>
      </c>
    </row>
    <row r="4388" spans="1:1" x14ac:dyDescent="0.2">
      <c r="A4388" t="s">
        <v>9169</v>
      </c>
    </row>
    <row r="4389" spans="1:1" x14ac:dyDescent="0.2">
      <c r="A4389" t="s">
        <v>9169</v>
      </c>
    </row>
    <row r="4390" spans="1:1" x14ac:dyDescent="0.2">
      <c r="A4390" t="s">
        <v>9169</v>
      </c>
    </row>
    <row r="4391" spans="1:1" x14ac:dyDescent="0.2">
      <c r="A4391" t="s">
        <v>9169</v>
      </c>
    </row>
    <row r="4392" spans="1:1" x14ac:dyDescent="0.2">
      <c r="A4392" t="s">
        <v>9169</v>
      </c>
    </row>
    <row r="4393" spans="1:1" x14ac:dyDescent="0.2">
      <c r="A4393" t="s">
        <v>9169</v>
      </c>
    </row>
    <row r="4394" spans="1:1" x14ac:dyDescent="0.2">
      <c r="A4394" t="s">
        <v>9169</v>
      </c>
    </row>
    <row r="4395" spans="1:1" x14ac:dyDescent="0.2">
      <c r="A4395" t="s">
        <v>9169</v>
      </c>
    </row>
    <row r="4396" spans="1:1" x14ac:dyDescent="0.2">
      <c r="A4396" t="s">
        <v>9169</v>
      </c>
    </row>
    <row r="4397" spans="1:1" x14ac:dyDescent="0.2">
      <c r="A4397" t="s">
        <v>9169</v>
      </c>
    </row>
    <row r="4398" spans="1:1" x14ac:dyDescent="0.2">
      <c r="A4398" t="s">
        <v>9169</v>
      </c>
    </row>
    <row r="4399" spans="1:1" x14ac:dyDescent="0.2">
      <c r="A4399" t="s">
        <v>9169</v>
      </c>
    </row>
    <row r="4400" spans="1:1" x14ac:dyDescent="0.2">
      <c r="A4400" t="s">
        <v>9169</v>
      </c>
    </row>
    <row r="4401" spans="1:1" x14ac:dyDescent="0.2">
      <c r="A4401" t="s">
        <v>9169</v>
      </c>
    </row>
    <row r="4402" spans="1:1" x14ac:dyDescent="0.2">
      <c r="A4402" t="s">
        <v>9169</v>
      </c>
    </row>
    <row r="4403" spans="1:1" x14ac:dyDescent="0.2">
      <c r="A4403" t="s">
        <v>9169</v>
      </c>
    </row>
    <row r="4404" spans="1:1" x14ac:dyDescent="0.2">
      <c r="A4404" t="s">
        <v>9169</v>
      </c>
    </row>
    <row r="4405" spans="1:1" x14ac:dyDescent="0.2">
      <c r="A4405" t="s">
        <v>9169</v>
      </c>
    </row>
    <row r="4406" spans="1:1" x14ac:dyDescent="0.2">
      <c r="A4406" t="s">
        <v>9169</v>
      </c>
    </row>
    <row r="4407" spans="1:1" x14ac:dyDescent="0.2">
      <c r="A4407" t="s">
        <v>9169</v>
      </c>
    </row>
    <row r="4408" spans="1:1" x14ac:dyDescent="0.2">
      <c r="A4408" t="s">
        <v>9169</v>
      </c>
    </row>
    <row r="4409" spans="1:1" x14ac:dyDescent="0.2">
      <c r="A4409" t="s">
        <v>9169</v>
      </c>
    </row>
    <row r="4410" spans="1:1" x14ac:dyDescent="0.2">
      <c r="A4410" t="s">
        <v>9169</v>
      </c>
    </row>
    <row r="4411" spans="1:1" x14ac:dyDescent="0.2">
      <c r="A4411" t="s">
        <v>9169</v>
      </c>
    </row>
    <row r="4412" spans="1:1" x14ac:dyDescent="0.2">
      <c r="A4412" t="s">
        <v>9169</v>
      </c>
    </row>
    <row r="4413" spans="1:1" x14ac:dyDescent="0.2">
      <c r="A4413" t="s">
        <v>9169</v>
      </c>
    </row>
    <row r="4414" spans="1:1" x14ac:dyDescent="0.2">
      <c r="A4414" t="s">
        <v>9169</v>
      </c>
    </row>
    <row r="4415" spans="1:1" x14ac:dyDescent="0.2">
      <c r="A4415" t="s">
        <v>9169</v>
      </c>
    </row>
    <row r="4416" spans="1:1" x14ac:dyDescent="0.2">
      <c r="A4416" t="s">
        <v>9169</v>
      </c>
    </row>
    <row r="4417" spans="1:1" x14ac:dyDescent="0.2">
      <c r="A4417" t="s">
        <v>9169</v>
      </c>
    </row>
    <row r="4418" spans="1:1" x14ac:dyDescent="0.2">
      <c r="A4418" t="s">
        <v>9169</v>
      </c>
    </row>
    <row r="4419" spans="1:1" x14ac:dyDescent="0.2">
      <c r="A4419" t="s">
        <v>9169</v>
      </c>
    </row>
    <row r="4420" spans="1:1" x14ac:dyDescent="0.2">
      <c r="A4420" t="s">
        <v>9169</v>
      </c>
    </row>
    <row r="4421" spans="1:1" x14ac:dyDescent="0.2">
      <c r="A4421" t="s">
        <v>9169</v>
      </c>
    </row>
    <row r="4422" spans="1:1" x14ac:dyDescent="0.2">
      <c r="A4422" t="s">
        <v>9169</v>
      </c>
    </row>
    <row r="4423" spans="1:1" x14ac:dyDescent="0.2">
      <c r="A4423" t="s">
        <v>9169</v>
      </c>
    </row>
    <row r="4424" spans="1:1" x14ac:dyDescent="0.2">
      <c r="A4424" t="s">
        <v>9169</v>
      </c>
    </row>
    <row r="4425" spans="1:1" x14ac:dyDescent="0.2">
      <c r="A4425" t="s">
        <v>9169</v>
      </c>
    </row>
    <row r="4426" spans="1:1" x14ac:dyDescent="0.2">
      <c r="A4426" t="s">
        <v>9169</v>
      </c>
    </row>
    <row r="4427" spans="1:1" x14ac:dyDescent="0.2">
      <c r="A4427" t="s">
        <v>9169</v>
      </c>
    </row>
    <row r="4428" spans="1:1" x14ac:dyDescent="0.2">
      <c r="A4428" t="s">
        <v>9169</v>
      </c>
    </row>
    <row r="4429" spans="1:1" x14ac:dyDescent="0.2">
      <c r="A4429" t="s">
        <v>9169</v>
      </c>
    </row>
    <row r="4430" spans="1:1" x14ac:dyDescent="0.2">
      <c r="A4430" t="s">
        <v>9169</v>
      </c>
    </row>
    <row r="4431" spans="1:1" x14ac:dyDescent="0.2">
      <c r="A4431" t="s">
        <v>9169</v>
      </c>
    </row>
    <row r="4432" spans="1:1" x14ac:dyDescent="0.2">
      <c r="A4432" t="s">
        <v>9169</v>
      </c>
    </row>
    <row r="4433" spans="1:1" x14ac:dyDescent="0.2">
      <c r="A4433" t="s">
        <v>9169</v>
      </c>
    </row>
    <row r="4434" spans="1:1" x14ac:dyDescent="0.2">
      <c r="A4434" t="s">
        <v>9169</v>
      </c>
    </row>
    <row r="4435" spans="1:1" x14ac:dyDescent="0.2">
      <c r="A4435" t="s">
        <v>9169</v>
      </c>
    </row>
    <row r="4436" spans="1:1" x14ac:dyDescent="0.2">
      <c r="A4436" t="s">
        <v>9169</v>
      </c>
    </row>
    <row r="4437" spans="1:1" x14ac:dyDescent="0.2">
      <c r="A4437" t="s">
        <v>9169</v>
      </c>
    </row>
    <row r="4438" spans="1:1" x14ac:dyDescent="0.2">
      <c r="A4438" t="s">
        <v>9169</v>
      </c>
    </row>
    <row r="4439" spans="1:1" x14ac:dyDescent="0.2">
      <c r="A4439" t="s">
        <v>9169</v>
      </c>
    </row>
    <row r="4440" spans="1:1" x14ac:dyDescent="0.2">
      <c r="A4440" t="s">
        <v>9169</v>
      </c>
    </row>
    <row r="4441" spans="1:1" x14ac:dyDescent="0.2">
      <c r="A4441" t="s">
        <v>9169</v>
      </c>
    </row>
    <row r="4442" spans="1:1" x14ac:dyDescent="0.2">
      <c r="A4442" t="s">
        <v>9169</v>
      </c>
    </row>
    <row r="4443" spans="1:1" x14ac:dyDescent="0.2">
      <c r="A4443" t="s">
        <v>9169</v>
      </c>
    </row>
    <row r="4444" spans="1:1" x14ac:dyDescent="0.2">
      <c r="A4444" t="s">
        <v>9169</v>
      </c>
    </row>
    <row r="4445" spans="1:1" x14ac:dyDescent="0.2">
      <c r="A4445" t="s">
        <v>9169</v>
      </c>
    </row>
    <row r="4446" spans="1:1" x14ac:dyDescent="0.2">
      <c r="A4446" t="s">
        <v>9169</v>
      </c>
    </row>
    <row r="4447" spans="1:1" x14ac:dyDescent="0.2">
      <c r="A4447" t="s">
        <v>9169</v>
      </c>
    </row>
    <row r="4448" spans="1:1" x14ac:dyDescent="0.2">
      <c r="A4448" t="s">
        <v>9169</v>
      </c>
    </row>
    <row r="4449" spans="1:1" x14ac:dyDescent="0.2">
      <c r="A4449" t="s">
        <v>9169</v>
      </c>
    </row>
    <row r="4450" spans="1:1" x14ac:dyDescent="0.2">
      <c r="A4450" t="s">
        <v>9169</v>
      </c>
    </row>
    <row r="4451" spans="1:1" x14ac:dyDescent="0.2">
      <c r="A4451" t="s">
        <v>9169</v>
      </c>
    </row>
    <row r="4452" spans="1:1" x14ac:dyDescent="0.2">
      <c r="A4452" t="s">
        <v>9169</v>
      </c>
    </row>
    <row r="4453" spans="1:1" x14ac:dyDescent="0.2">
      <c r="A4453" t="s">
        <v>9169</v>
      </c>
    </row>
    <row r="4454" spans="1:1" x14ac:dyDescent="0.2">
      <c r="A4454" t="s">
        <v>9169</v>
      </c>
    </row>
    <row r="4455" spans="1:1" x14ac:dyDescent="0.2">
      <c r="A4455" t="s">
        <v>9169</v>
      </c>
    </row>
    <row r="4456" spans="1:1" x14ac:dyDescent="0.2">
      <c r="A4456" t="s">
        <v>9169</v>
      </c>
    </row>
    <row r="4457" spans="1:1" x14ac:dyDescent="0.2">
      <c r="A4457" t="s">
        <v>9169</v>
      </c>
    </row>
    <row r="4458" spans="1:1" x14ac:dyDescent="0.2">
      <c r="A4458" t="s">
        <v>9169</v>
      </c>
    </row>
    <row r="4459" spans="1:1" x14ac:dyDescent="0.2">
      <c r="A4459" t="s">
        <v>9169</v>
      </c>
    </row>
    <row r="4460" spans="1:1" x14ac:dyDescent="0.2">
      <c r="A4460" t="s">
        <v>9169</v>
      </c>
    </row>
    <row r="4461" spans="1:1" x14ac:dyDescent="0.2">
      <c r="A4461" t="s">
        <v>9169</v>
      </c>
    </row>
    <row r="4462" spans="1:1" x14ac:dyDescent="0.2">
      <c r="A4462" t="s">
        <v>9169</v>
      </c>
    </row>
    <row r="4463" spans="1:1" x14ac:dyDescent="0.2">
      <c r="A4463" t="s">
        <v>9169</v>
      </c>
    </row>
    <row r="4464" spans="1:1" x14ac:dyDescent="0.2">
      <c r="A4464" t="s">
        <v>9169</v>
      </c>
    </row>
    <row r="4465" spans="1:1" x14ac:dyDescent="0.2">
      <c r="A4465" t="s">
        <v>9169</v>
      </c>
    </row>
    <row r="4466" spans="1:1" x14ac:dyDescent="0.2">
      <c r="A4466" t="s">
        <v>9169</v>
      </c>
    </row>
    <row r="4467" spans="1:1" x14ac:dyDescent="0.2">
      <c r="A4467" t="s">
        <v>9169</v>
      </c>
    </row>
    <row r="4468" spans="1:1" x14ac:dyDescent="0.2">
      <c r="A4468" t="s">
        <v>9169</v>
      </c>
    </row>
    <row r="4469" spans="1:1" x14ac:dyDescent="0.2">
      <c r="A4469" t="s">
        <v>9169</v>
      </c>
    </row>
    <row r="4470" spans="1:1" x14ac:dyDescent="0.2">
      <c r="A4470" t="s">
        <v>9169</v>
      </c>
    </row>
    <row r="4471" spans="1:1" x14ac:dyDescent="0.2">
      <c r="A4471" t="s">
        <v>9169</v>
      </c>
    </row>
    <row r="4472" spans="1:1" x14ac:dyDescent="0.2">
      <c r="A4472" t="s">
        <v>9169</v>
      </c>
    </row>
    <row r="4473" spans="1:1" x14ac:dyDescent="0.2">
      <c r="A4473" t="s">
        <v>9169</v>
      </c>
    </row>
    <row r="4474" spans="1:1" x14ac:dyDescent="0.2">
      <c r="A4474" t="s">
        <v>9169</v>
      </c>
    </row>
    <row r="4475" spans="1:1" x14ac:dyDescent="0.2">
      <c r="A4475" t="s">
        <v>9169</v>
      </c>
    </row>
    <row r="4476" spans="1:1" x14ac:dyDescent="0.2">
      <c r="A4476" t="s">
        <v>9169</v>
      </c>
    </row>
    <row r="4477" spans="1:1" x14ac:dyDescent="0.2">
      <c r="A4477" t="s">
        <v>9169</v>
      </c>
    </row>
    <row r="4478" spans="1:1" x14ac:dyDescent="0.2">
      <c r="A4478" t="s">
        <v>9169</v>
      </c>
    </row>
    <row r="4479" spans="1:1" x14ac:dyDescent="0.2">
      <c r="A4479" t="s">
        <v>9169</v>
      </c>
    </row>
    <row r="4480" spans="1:1" x14ac:dyDescent="0.2">
      <c r="A4480" t="s">
        <v>9169</v>
      </c>
    </row>
    <row r="4481" spans="1:1" x14ac:dyDescent="0.2">
      <c r="A4481" t="s">
        <v>9169</v>
      </c>
    </row>
    <row r="4482" spans="1:1" x14ac:dyDescent="0.2">
      <c r="A4482" t="s">
        <v>9169</v>
      </c>
    </row>
    <row r="4483" spans="1:1" x14ac:dyDescent="0.2">
      <c r="A4483" t="s">
        <v>9169</v>
      </c>
    </row>
    <row r="4484" spans="1:1" x14ac:dyDescent="0.2">
      <c r="A4484" t="s">
        <v>9169</v>
      </c>
    </row>
    <row r="4485" spans="1:1" x14ac:dyDescent="0.2">
      <c r="A4485" t="s">
        <v>9169</v>
      </c>
    </row>
    <row r="4486" spans="1:1" x14ac:dyDescent="0.2">
      <c r="A4486" t="s">
        <v>9169</v>
      </c>
    </row>
    <row r="4487" spans="1:1" x14ac:dyDescent="0.2">
      <c r="A4487" t="s">
        <v>9169</v>
      </c>
    </row>
    <row r="4488" spans="1:1" x14ac:dyDescent="0.2">
      <c r="A4488" t="s">
        <v>9169</v>
      </c>
    </row>
    <row r="4489" spans="1:1" x14ac:dyDescent="0.2">
      <c r="A4489" t="s">
        <v>9169</v>
      </c>
    </row>
    <row r="4490" spans="1:1" x14ac:dyDescent="0.2">
      <c r="A4490" t="s">
        <v>9169</v>
      </c>
    </row>
    <row r="4491" spans="1:1" x14ac:dyDescent="0.2">
      <c r="A4491" t="s">
        <v>9169</v>
      </c>
    </row>
    <row r="4492" spans="1:1" x14ac:dyDescent="0.2">
      <c r="A4492" t="s">
        <v>9169</v>
      </c>
    </row>
    <row r="4493" spans="1:1" x14ac:dyDescent="0.2">
      <c r="A4493" t="s">
        <v>9169</v>
      </c>
    </row>
    <row r="4494" spans="1:1" x14ac:dyDescent="0.2">
      <c r="A4494" t="s">
        <v>9169</v>
      </c>
    </row>
    <row r="4495" spans="1:1" x14ac:dyDescent="0.2">
      <c r="A4495" t="s">
        <v>9169</v>
      </c>
    </row>
    <row r="4496" spans="1:1" x14ac:dyDescent="0.2">
      <c r="A4496" t="s">
        <v>9169</v>
      </c>
    </row>
    <row r="4497" spans="1:1" x14ac:dyDescent="0.2">
      <c r="A4497" t="s">
        <v>9169</v>
      </c>
    </row>
    <row r="4498" spans="1:1" x14ac:dyDescent="0.2">
      <c r="A4498" t="s">
        <v>9169</v>
      </c>
    </row>
    <row r="4499" spans="1:1" x14ac:dyDescent="0.2">
      <c r="A4499" t="s">
        <v>9169</v>
      </c>
    </row>
    <row r="4500" spans="1:1" x14ac:dyDescent="0.2">
      <c r="A4500" t="s">
        <v>9169</v>
      </c>
    </row>
    <row r="4501" spans="1:1" x14ac:dyDescent="0.2">
      <c r="A4501" t="s">
        <v>9169</v>
      </c>
    </row>
    <row r="4502" spans="1:1" x14ac:dyDescent="0.2">
      <c r="A4502" t="s">
        <v>9169</v>
      </c>
    </row>
    <row r="4503" spans="1:1" x14ac:dyDescent="0.2">
      <c r="A4503" t="s">
        <v>9169</v>
      </c>
    </row>
    <row r="4504" spans="1:1" x14ac:dyDescent="0.2">
      <c r="A4504" t="s">
        <v>9169</v>
      </c>
    </row>
    <row r="4505" spans="1:1" x14ac:dyDescent="0.2">
      <c r="A4505" t="s">
        <v>9169</v>
      </c>
    </row>
    <row r="4506" spans="1:1" x14ac:dyDescent="0.2">
      <c r="A4506" t="s">
        <v>9169</v>
      </c>
    </row>
    <row r="4507" spans="1:1" x14ac:dyDescent="0.2">
      <c r="A4507" t="s">
        <v>9169</v>
      </c>
    </row>
    <row r="4508" spans="1:1" x14ac:dyDescent="0.2">
      <c r="A4508" t="s">
        <v>9169</v>
      </c>
    </row>
    <row r="4509" spans="1:1" x14ac:dyDescent="0.2">
      <c r="A4509" t="s">
        <v>9169</v>
      </c>
    </row>
    <row r="4510" spans="1:1" x14ac:dyDescent="0.2">
      <c r="A4510" t="s">
        <v>9169</v>
      </c>
    </row>
    <row r="4511" spans="1:1" x14ac:dyDescent="0.2">
      <c r="A4511" t="s">
        <v>9169</v>
      </c>
    </row>
    <row r="4512" spans="1:1" x14ac:dyDescent="0.2">
      <c r="A4512" t="s">
        <v>9169</v>
      </c>
    </row>
    <row r="4513" spans="1:1" x14ac:dyDescent="0.2">
      <c r="A4513" t="s">
        <v>9169</v>
      </c>
    </row>
    <row r="4514" spans="1:1" x14ac:dyDescent="0.2">
      <c r="A4514" t="s">
        <v>9169</v>
      </c>
    </row>
    <row r="4515" spans="1:1" x14ac:dyDescent="0.2">
      <c r="A4515" t="s">
        <v>9169</v>
      </c>
    </row>
    <row r="4516" spans="1:1" x14ac:dyDescent="0.2">
      <c r="A4516" t="s">
        <v>9169</v>
      </c>
    </row>
    <row r="4517" spans="1:1" x14ac:dyDescent="0.2">
      <c r="A4517" t="s">
        <v>9169</v>
      </c>
    </row>
    <row r="4518" spans="1:1" x14ac:dyDescent="0.2">
      <c r="A4518" t="s">
        <v>9169</v>
      </c>
    </row>
    <row r="4519" spans="1:1" x14ac:dyDescent="0.2">
      <c r="A4519" t="s">
        <v>9169</v>
      </c>
    </row>
    <row r="4520" spans="1:1" x14ac:dyDescent="0.2">
      <c r="A4520" t="s">
        <v>9169</v>
      </c>
    </row>
    <row r="4521" spans="1:1" x14ac:dyDescent="0.2">
      <c r="A4521" t="s">
        <v>9169</v>
      </c>
    </row>
    <row r="4522" spans="1:1" x14ac:dyDescent="0.2">
      <c r="A4522" t="s">
        <v>9169</v>
      </c>
    </row>
    <row r="4523" spans="1:1" x14ac:dyDescent="0.2">
      <c r="A4523" t="s">
        <v>9169</v>
      </c>
    </row>
    <row r="4524" spans="1:1" x14ac:dyDescent="0.2">
      <c r="A4524" t="s">
        <v>9169</v>
      </c>
    </row>
    <row r="4525" spans="1:1" x14ac:dyDescent="0.2">
      <c r="A4525" t="s">
        <v>9169</v>
      </c>
    </row>
    <row r="4526" spans="1:1" x14ac:dyDescent="0.2">
      <c r="A4526" t="s">
        <v>9169</v>
      </c>
    </row>
    <row r="4527" spans="1:1" x14ac:dyDescent="0.2">
      <c r="A4527" t="s">
        <v>9169</v>
      </c>
    </row>
    <row r="4528" spans="1:1" x14ac:dyDescent="0.2">
      <c r="A4528" t="s">
        <v>9169</v>
      </c>
    </row>
    <row r="4529" spans="1:1" x14ac:dyDescent="0.2">
      <c r="A4529" t="s">
        <v>9169</v>
      </c>
    </row>
    <row r="4530" spans="1:1" x14ac:dyDescent="0.2">
      <c r="A4530" t="s">
        <v>9169</v>
      </c>
    </row>
    <row r="4531" spans="1:1" x14ac:dyDescent="0.2">
      <c r="A4531" t="s">
        <v>9169</v>
      </c>
    </row>
    <row r="4532" spans="1:1" x14ac:dyDescent="0.2">
      <c r="A4532" t="s">
        <v>9169</v>
      </c>
    </row>
    <row r="4533" spans="1:1" x14ac:dyDescent="0.2">
      <c r="A4533" t="s">
        <v>9169</v>
      </c>
    </row>
    <row r="4534" spans="1:1" x14ac:dyDescent="0.2">
      <c r="A4534" t="s">
        <v>9169</v>
      </c>
    </row>
    <row r="4535" spans="1:1" x14ac:dyDescent="0.2">
      <c r="A4535" t="s">
        <v>9169</v>
      </c>
    </row>
    <row r="4536" spans="1:1" x14ac:dyDescent="0.2">
      <c r="A4536" t="s">
        <v>9169</v>
      </c>
    </row>
    <row r="4537" spans="1:1" x14ac:dyDescent="0.2">
      <c r="A4537" t="s">
        <v>9169</v>
      </c>
    </row>
    <row r="4538" spans="1:1" x14ac:dyDescent="0.2">
      <c r="A4538" t="s">
        <v>9169</v>
      </c>
    </row>
    <row r="4539" spans="1:1" x14ac:dyDescent="0.2">
      <c r="A4539" t="s">
        <v>9169</v>
      </c>
    </row>
    <row r="4540" spans="1:1" x14ac:dyDescent="0.2">
      <c r="A4540" t="s">
        <v>9169</v>
      </c>
    </row>
    <row r="4541" spans="1:1" x14ac:dyDescent="0.2">
      <c r="A4541" t="s">
        <v>9169</v>
      </c>
    </row>
    <row r="4542" spans="1:1" x14ac:dyDescent="0.2">
      <c r="A4542" t="s">
        <v>9169</v>
      </c>
    </row>
    <row r="4543" spans="1:1" x14ac:dyDescent="0.2">
      <c r="A4543" t="s">
        <v>9169</v>
      </c>
    </row>
    <row r="4544" spans="1:1" x14ac:dyDescent="0.2">
      <c r="A4544" t="s">
        <v>9169</v>
      </c>
    </row>
    <row r="4545" spans="1:1" x14ac:dyDescent="0.2">
      <c r="A4545" t="s">
        <v>9169</v>
      </c>
    </row>
    <row r="4546" spans="1:1" x14ac:dyDescent="0.2">
      <c r="A4546" t="s">
        <v>9169</v>
      </c>
    </row>
    <row r="4547" spans="1:1" x14ac:dyDescent="0.2">
      <c r="A4547" t="s">
        <v>9169</v>
      </c>
    </row>
    <row r="4548" spans="1:1" x14ac:dyDescent="0.2">
      <c r="A4548" t="s">
        <v>9169</v>
      </c>
    </row>
    <row r="4549" spans="1:1" x14ac:dyDescent="0.2">
      <c r="A4549" t="s">
        <v>9169</v>
      </c>
    </row>
    <row r="4550" spans="1:1" x14ac:dyDescent="0.2">
      <c r="A4550" t="s">
        <v>9169</v>
      </c>
    </row>
    <row r="4551" spans="1:1" x14ac:dyDescent="0.2">
      <c r="A4551" t="s">
        <v>9169</v>
      </c>
    </row>
    <row r="4552" spans="1:1" x14ac:dyDescent="0.2">
      <c r="A4552" t="s">
        <v>9169</v>
      </c>
    </row>
    <row r="4553" spans="1:1" x14ac:dyDescent="0.2">
      <c r="A4553" t="s">
        <v>9169</v>
      </c>
    </row>
    <row r="4554" spans="1:1" x14ac:dyDescent="0.2">
      <c r="A4554" t="s">
        <v>9169</v>
      </c>
    </row>
    <row r="4555" spans="1:1" x14ac:dyDescent="0.2">
      <c r="A4555" t="s">
        <v>9169</v>
      </c>
    </row>
    <row r="4556" spans="1:1" x14ac:dyDescent="0.2">
      <c r="A4556" t="s">
        <v>9169</v>
      </c>
    </row>
    <row r="4557" spans="1:1" x14ac:dyDescent="0.2">
      <c r="A4557" t="s">
        <v>9169</v>
      </c>
    </row>
    <row r="4558" spans="1:1" x14ac:dyDescent="0.2">
      <c r="A4558" t="s">
        <v>9169</v>
      </c>
    </row>
    <row r="4559" spans="1:1" x14ac:dyDescent="0.2">
      <c r="A4559" t="s">
        <v>9169</v>
      </c>
    </row>
    <row r="4560" spans="1:1" x14ac:dyDescent="0.2">
      <c r="A4560" t="s">
        <v>9169</v>
      </c>
    </row>
    <row r="4561" spans="1:1" x14ac:dyDescent="0.2">
      <c r="A4561" t="s">
        <v>9169</v>
      </c>
    </row>
    <row r="4562" spans="1:1" x14ac:dyDescent="0.2">
      <c r="A4562" t="s">
        <v>9169</v>
      </c>
    </row>
    <row r="4563" spans="1:1" x14ac:dyDescent="0.2">
      <c r="A4563" t="s">
        <v>9169</v>
      </c>
    </row>
    <row r="4564" spans="1:1" x14ac:dyDescent="0.2">
      <c r="A4564" t="s">
        <v>9169</v>
      </c>
    </row>
    <row r="4565" spans="1:1" x14ac:dyDescent="0.2">
      <c r="A4565" t="s">
        <v>9169</v>
      </c>
    </row>
    <row r="4566" spans="1:1" x14ac:dyDescent="0.2">
      <c r="A4566" t="s">
        <v>9169</v>
      </c>
    </row>
    <row r="4567" spans="1:1" x14ac:dyDescent="0.2">
      <c r="A4567" t="s">
        <v>9169</v>
      </c>
    </row>
    <row r="4568" spans="1:1" x14ac:dyDescent="0.2">
      <c r="A4568" t="s">
        <v>9169</v>
      </c>
    </row>
    <row r="4569" spans="1:1" x14ac:dyDescent="0.2">
      <c r="A4569" t="s">
        <v>9169</v>
      </c>
    </row>
    <row r="4570" spans="1:1" x14ac:dyDescent="0.2">
      <c r="A4570" t="s">
        <v>9169</v>
      </c>
    </row>
    <row r="4571" spans="1:1" x14ac:dyDescent="0.2">
      <c r="A4571" t="s">
        <v>9169</v>
      </c>
    </row>
    <row r="4572" spans="1:1" x14ac:dyDescent="0.2">
      <c r="A4572" t="s">
        <v>9169</v>
      </c>
    </row>
    <row r="4573" spans="1:1" x14ac:dyDescent="0.2">
      <c r="A4573" t="s">
        <v>9169</v>
      </c>
    </row>
    <row r="4574" spans="1:1" x14ac:dyDescent="0.2">
      <c r="A4574" t="s">
        <v>9169</v>
      </c>
    </row>
    <row r="4575" spans="1:1" x14ac:dyDescent="0.2">
      <c r="A4575" t="s">
        <v>9169</v>
      </c>
    </row>
    <row r="4576" spans="1:1" x14ac:dyDescent="0.2">
      <c r="A4576" t="s">
        <v>9169</v>
      </c>
    </row>
    <row r="4577" spans="1:1" x14ac:dyDescent="0.2">
      <c r="A4577" t="s">
        <v>9169</v>
      </c>
    </row>
    <row r="4578" spans="1:1" x14ac:dyDescent="0.2">
      <c r="A4578" t="s">
        <v>9169</v>
      </c>
    </row>
    <row r="4579" spans="1:1" x14ac:dyDescent="0.2">
      <c r="A4579" t="s">
        <v>9169</v>
      </c>
    </row>
    <row r="4580" spans="1:1" x14ac:dyDescent="0.2">
      <c r="A4580" t="s">
        <v>9169</v>
      </c>
    </row>
    <row r="4581" spans="1:1" x14ac:dyDescent="0.2">
      <c r="A4581" t="s">
        <v>9169</v>
      </c>
    </row>
    <row r="4582" spans="1:1" x14ac:dyDescent="0.2">
      <c r="A4582" t="s">
        <v>9169</v>
      </c>
    </row>
    <row r="4583" spans="1:1" x14ac:dyDescent="0.2">
      <c r="A4583" t="s">
        <v>9169</v>
      </c>
    </row>
    <row r="4584" spans="1:1" x14ac:dyDescent="0.2">
      <c r="A4584" t="s">
        <v>9169</v>
      </c>
    </row>
    <row r="4585" spans="1:1" x14ac:dyDescent="0.2">
      <c r="A4585" t="s">
        <v>9169</v>
      </c>
    </row>
    <row r="4586" spans="1:1" x14ac:dyDescent="0.2">
      <c r="A4586" t="s">
        <v>9169</v>
      </c>
    </row>
    <row r="4587" spans="1:1" x14ac:dyDescent="0.2">
      <c r="A4587" t="s">
        <v>9169</v>
      </c>
    </row>
    <row r="4588" spans="1:1" x14ac:dyDescent="0.2">
      <c r="A4588" t="s">
        <v>9169</v>
      </c>
    </row>
    <row r="4589" spans="1:1" x14ac:dyDescent="0.2">
      <c r="A4589" t="s">
        <v>9169</v>
      </c>
    </row>
    <row r="4590" spans="1:1" x14ac:dyDescent="0.2">
      <c r="A4590" t="s">
        <v>9169</v>
      </c>
    </row>
    <row r="4591" spans="1:1" x14ac:dyDescent="0.2">
      <c r="A4591" t="s">
        <v>9169</v>
      </c>
    </row>
    <row r="4592" spans="1:1" x14ac:dyDescent="0.2">
      <c r="A4592" t="s">
        <v>9169</v>
      </c>
    </row>
    <row r="4593" spans="1:1" x14ac:dyDescent="0.2">
      <c r="A4593" t="s">
        <v>9169</v>
      </c>
    </row>
    <row r="4594" spans="1:1" x14ac:dyDescent="0.2">
      <c r="A4594" t="s">
        <v>9169</v>
      </c>
    </row>
    <row r="4595" spans="1:1" x14ac:dyDescent="0.2">
      <c r="A4595" t="s">
        <v>9169</v>
      </c>
    </row>
    <row r="4596" spans="1:1" x14ac:dyDescent="0.2">
      <c r="A4596" t="s">
        <v>9169</v>
      </c>
    </row>
    <row r="4597" spans="1:1" x14ac:dyDescent="0.2">
      <c r="A4597" t="s">
        <v>9169</v>
      </c>
    </row>
    <row r="4598" spans="1:1" x14ac:dyDescent="0.2">
      <c r="A4598" t="s">
        <v>9169</v>
      </c>
    </row>
    <row r="4599" spans="1:1" x14ac:dyDescent="0.2">
      <c r="A4599" t="s">
        <v>9169</v>
      </c>
    </row>
    <row r="4600" spans="1:1" x14ac:dyDescent="0.2">
      <c r="A4600" t="s">
        <v>9169</v>
      </c>
    </row>
    <row r="4601" spans="1:1" x14ac:dyDescent="0.2">
      <c r="A4601" t="s">
        <v>9169</v>
      </c>
    </row>
    <row r="4602" spans="1:1" x14ac:dyDescent="0.2">
      <c r="A4602" t="s">
        <v>9169</v>
      </c>
    </row>
    <row r="4603" spans="1:1" x14ac:dyDescent="0.2">
      <c r="A4603" t="s">
        <v>9169</v>
      </c>
    </row>
    <row r="4604" spans="1:1" x14ac:dyDescent="0.2">
      <c r="A4604" t="s">
        <v>9169</v>
      </c>
    </row>
    <row r="4605" spans="1:1" x14ac:dyDescent="0.2">
      <c r="A4605" t="s">
        <v>9169</v>
      </c>
    </row>
    <row r="4606" spans="1:1" x14ac:dyDescent="0.2">
      <c r="A4606" t="s">
        <v>9169</v>
      </c>
    </row>
    <row r="4607" spans="1:1" x14ac:dyDescent="0.2">
      <c r="A4607" t="s">
        <v>9169</v>
      </c>
    </row>
    <row r="4608" spans="1:1" x14ac:dyDescent="0.2">
      <c r="A4608" t="s">
        <v>9169</v>
      </c>
    </row>
    <row r="4609" spans="1:1" x14ac:dyDescent="0.2">
      <c r="A4609" t="s">
        <v>9169</v>
      </c>
    </row>
    <row r="4610" spans="1:1" x14ac:dyDescent="0.2">
      <c r="A4610" t="s">
        <v>9169</v>
      </c>
    </row>
    <row r="4611" spans="1:1" x14ac:dyDescent="0.2">
      <c r="A4611" t="s">
        <v>9169</v>
      </c>
    </row>
    <row r="4612" spans="1:1" x14ac:dyDescent="0.2">
      <c r="A4612" t="s">
        <v>9169</v>
      </c>
    </row>
    <row r="4613" spans="1:1" x14ac:dyDescent="0.2">
      <c r="A4613" t="s">
        <v>9169</v>
      </c>
    </row>
    <row r="4614" spans="1:1" x14ac:dyDescent="0.2">
      <c r="A4614" t="s">
        <v>9169</v>
      </c>
    </row>
    <row r="4615" spans="1:1" x14ac:dyDescent="0.2">
      <c r="A4615" t="s">
        <v>9169</v>
      </c>
    </row>
    <row r="4616" spans="1:1" x14ac:dyDescent="0.2">
      <c r="A4616" t="s">
        <v>9169</v>
      </c>
    </row>
    <row r="4617" spans="1:1" x14ac:dyDescent="0.2">
      <c r="A4617" t="s">
        <v>9169</v>
      </c>
    </row>
    <row r="4618" spans="1:1" x14ac:dyDescent="0.2">
      <c r="A4618" t="s">
        <v>9169</v>
      </c>
    </row>
    <row r="4619" spans="1:1" x14ac:dyDescent="0.2">
      <c r="A4619" t="s">
        <v>9169</v>
      </c>
    </row>
    <row r="4620" spans="1:1" x14ac:dyDescent="0.2">
      <c r="A4620" t="s">
        <v>9169</v>
      </c>
    </row>
    <row r="4621" spans="1:1" x14ac:dyDescent="0.2">
      <c r="A4621" t="s">
        <v>9169</v>
      </c>
    </row>
    <row r="4622" spans="1:1" x14ac:dyDescent="0.2">
      <c r="A4622" t="s">
        <v>9169</v>
      </c>
    </row>
    <row r="4623" spans="1:1" x14ac:dyDescent="0.2">
      <c r="A4623" t="s">
        <v>9169</v>
      </c>
    </row>
    <row r="4624" spans="1:1" x14ac:dyDescent="0.2">
      <c r="A4624" t="s">
        <v>9169</v>
      </c>
    </row>
    <row r="4625" spans="1:1" x14ac:dyDescent="0.2">
      <c r="A4625" t="s">
        <v>9169</v>
      </c>
    </row>
    <row r="4626" spans="1:1" x14ac:dyDescent="0.2">
      <c r="A4626" t="s">
        <v>9169</v>
      </c>
    </row>
    <row r="4627" spans="1:1" x14ac:dyDescent="0.2">
      <c r="A4627" t="s">
        <v>9169</v>
      </c>
    </row>
    <row r="4628" spans="1:1" x14ac:dyDescent="0.2">
      <c r="A4628" t="s">
        <v>9169</v>
      </c>
    </row>
    <row r="4629" spans="1:1" x14ac:dyDescent="0.2">
      <c r="A4629" t="s">
        <v>9169</v>
      </c>
    </row>
    <row r="4630" spans="1:1" x14ac:dyDescent="0.2">
      <c r="A4630" t="s">
        <v>9169</v>
      </c>
    </row>
    <row r="4631" spans="1:1" x14ac:dyDescent="0.2">
      <c r="A4631" t="s">
        <v>9169</v>
      </c>
    </row>
    <row r="4632" spans="1:1" x14ac:dyDescent="0.2">
      <c r="A4632" t="s">
        <v>9169</v>
      </c>
    </row>
    <row r="4633" spans="1:1" x14ac:dyDescent="0.2">
      <c r="A4633" t="s">
        <v>9169</v>
      </c>
    </row>
    <row r="4634" spans="1:1" x14ac:dyDescent="0.2">
      <c r="A4634" t="s">
        <v>9169</v>
      </c>
    </row>
    <row r="4635" spans="1:1" x14ac:dyDescent="0.2">
      <c r="A4635" t="s">
        <v>9169</v>
      </c>
    </row>
    <row r="4636" spans="1:1" x14ac:dyDescent="0.2">
      <c r="A4636" t="s">
        <v>9169</v>
      </c>
    </row>
    <row r="4637" spans="1:1" x14ac:dyDescent="0.2">
      <c r="A4637" t="s">
        <v>9169</v>
      </c>
    </row>
    <row r="4638" spans="1:1" x14ac:dyDescent="0.2">
      <c r="A4638" t="s">
        <v>9169</v>
      </c>
    </row>
    <row r="4639" spans="1:1" x14ac:dyDescent="0.2">
      <c r="A4639" t="s">
        <v>9169</v>
      </c>
    </row>
    <row r="4640" spans="1:1" x14ac:dyDescent="0.2">
      <c r="A4640" t="s">
        <v>9169</v>
      </c>
    </row>
    <row r="4641" spans="1:1" x14ac:dyDescent="0.2">
      <c r="A4641" t="s">
        <v>9169</v>
      </c>
    </row>
    <row r="4642" spans="1:1" x14ac:dyDescent="0.2">
      <c r="A4642" t="s">
        <v>9169</v>
      </c>
    </row>
    <row r="4643" spans="1:1" x14ac:dyDescent="0.2">
      <c r="A4643" t="s">
        <v>9169</v>
      </c>
    </row>
    <row r="4644" spans="1:1" x14ac:dyDescent="0.2">
      <c r="A4644" t="s">
        <v>9169</v>
      </c>
    </row>
    <row r="4645" spans="1:1" x14ac:dyDescent="0.2">
      <c r="A4645" t="s">
        <v>9169</v>
      </c>
    </row>
    <row r="4646" spans="1:1" x14ac:dyDescent="0.2">
      <c r="A4646" t="s">
        <v>9169</v>
      </c>
    </row>
    <row r="4647" spans="1:1" x14ac:dyDescent="0.2">
      <c r="A4647" t="s">
        <v>9169</v>
      </c>
    </row>
    <row r="4648" spans="1:1" x14ac:dyDescent="0.2">
      <c r="A4648" t="s">
        <v>9169</v>
      </c>
    </row>
    <row r="4649" spans="1:1" x14ac:dyDescent="0.2">
      <c r="A4649" t="s">
        <v>9169</v>
      </c>
    </row>
    <row r="4650" spans="1:1" x14ac:dyDescent="0.2">
      <c r="A4650" t="s">
        <v>9169</v>
      </c>
    </row>
    <row r="4651" spans="1:1" x14ac:dyDescent="0.2">
      <c r="A4651" t="s">
        <v>9169</v>
      </c>
    </row>
    <row r="4652" spans="1:1" x14ac:dyDescent="0.2">
      <c r="A4652" t="s">
        <v>9169</v>
      </c>
    </row>
    <row r="4653" spans="1:1" x14ac:dyDescent="0.2">
      <c r="A4653" t="s">
        <v>9169</v>
      </c>
    </row>
    <row r="4654" spans="1:1" x14ac:dyDescent="0.2">
      <c r="A4654" t="s">
        <v>9169</v>
      </c>
    </row>
    <row r="4655" spans="1:1" x14ac:dyDescent="0.2">
      <c r="A4655" t="s">
        <v>9169</v>
      </c>
    </row>
    <row r="4656" spans="1:1" x14ac:dyDescent="0.2">
      <c r="A4656" t="s">
        <v>9169</v>
      </c>
    </row>
    <row r="4657" spans="1:1" x14ac:dyDescent="0.2">
      <c r="A4657" t="s">
        <v>9169</v>
      </c>
    </row>
    <row r="4658" spans="1:1" x14ac:dyDescent="0.2">
      <c r="A4658" t="s">
        <v>9169</v>
      </c>
    </row>
    <row r="4659" spans="1:1" x14ac:dyDescent="0.2">
      <c r="A4659" t="s">
        <v>9169</v>
      </c>
    </row>
    <row r="4660" spans="1:1" x14ac:dyDescent="0.2">
      <c r="A4660" t="s">
        <v>9169</v>
      </c>
    </row>
    <row r="4661" spans="1:1" x14ac:dyDescent="0.2">
      <c r="A4661" t="s">
        <v>9169</v>
      </c>
    </row>
    <row r="4662" spans="1:1" x14ac:dyDescent="0.2">
      <c r="A4662" t="s">
        <v>9169</v>
      </c>
    </row>
    <row r="4663" spans="1:1" x14ac:dyDescent="0.2">
      <c r="A4663" t="s">
        <v>9169</v>
      </c>
    </row>
    <row r="4664" spans="1:1" x14ac:dyDescent="0.2">
      <c r="A4664" t="s">
        <v>9169</v>
      </c>
    </row>
    <row r="4665" spans="1:1" x14ac:dyDescent="0.2">
      <c r="A4665" t="s">
        <v>9169</v>
      </c>
    </row>
    <row r="4666" spans="1:1" x14ac:dyDescent="0.2">
      <c r="A4666" t="s">
        <v>9169</v>
      </c>
    </row>
    <row r="4667" spans="1:1" x14ac:dyDescent="0.2">
      <c r="A4667" t="s">
        <v>9169</v>
      </c>
    </row>
    <row r="4668" spans="1:1" x14ac:dyDescent="0.2">
      <c r="A4668" t="s">
        <v>9169</v>
      </c>
    </row>
    <row r="4669" spans="1:1" x14ac:dyDescent="0.2">
      <c r="A4669" t="s">
        <v>9169</v>
      </c>
    </row>
    <row r="4670" spans="1:1" x14ac:dyDescent="0.2">
      <c r="A4670" t="s">
        <v>9169</v>
      </c>
    </row>
    <row r="4671" spans="1:1" x14ac:dyDescent="0.2">
      <c r="A4671" t="s">
        <v>9169</v>
      </c>
    </row>
    <row r="4672" spans="1:1" x14ac:dyDescent="0.2">
      <c r="A4672" t="s">
        <v>9169</v>
      </c>
    </row>
    <row r="4673" spans="1:1" x14ac:dyDescent="0.2">
      <c r="A4673" t="s">
        <v>9169</v>
      </c>
    </row>
    <row r="4674" spans="1:1" x14ac:dyDescent="0.2">
      <c r="A4674" t="s">
        <v>9169</v>
      </c>
    </row>
    <row r="4675" spans="1:1" x14ac:dyDescent="0.2">
      <c r="A4675" t="s">
        <v>9169</v>
      </c>
    </row>
    <row r="4676" spans="1:1" x14ac:dyDescent="0.2">
      <c r="A4676" t="s">
        <v>9169</v>
      </c>
    </row>
    <row r="4677" spans="1:1" x14ac:dyDescent="0.2">
      <c r="A4677" t="s">
        <v>9169</v>
      </c>
    </row>
    <row r="4678" spans="1:1" x14ac:dyDescent="0.2">
      <c r="A4678" t="s">
        <v>9169</v>
      </c>
    </row>
    <row r="4679" spans="1:1" x14ac:dyDescent="0.2">
      <c r="A4679" t="s">
        <v>9169</v>
      </c>
    </row>
    <row r="4680" spans="1:1" x14ac:dyDescent="0.2">
      <c r="A4680" t="s">
        <v>9169</v>
      </c>
    </row>
    <row r="4681" spans="1:1" x14ac:dyDescent="0.2">
      <c r="A4681" t="s">
        <v>9169</v>
      </c>
    </row>
    <row r="4682" spans="1:1" x14ac:dyDescent="0.2">
      <c r="A4682" t="s">
        <v>9169</v>
      </c>
    </row>
    <row r="4683" spans="1:1" x14ac:dyDescent="0.2">
      <c r="A4683" t="s">
        <v>9169</v>
      </c>
    </row>
    <row r="4684" spans="1:1" x14ac:dyDescent="0.2">
      <c r="A4684" t="s">
        <v>9169</v>
      </c>
    </row>
    <row r="4685" spans="1:1" x14ac:dyDescent="0.2">
      <c r="A4685" t="s">
        <v>9169</v>
      </c>
    </row>
    <row r="4686" spans="1:1" x14ac:dyDescent="0.2">
      <c r="A4686" t="s">
        <v>9169</v>
      </c>
    </row>
    <row r="4687" spans="1:1" x14ac:dyDescent="0.2">
      <c r="A4687" t="s">
        <v>9169</v>
      </c>
    </row>
    <row r="4688" spans="1:1" x14ac:dyDescent="0.2">
      <c r="A4688" t="s">
        <v>9169</v>
      </c>
    </row>
    <row r="4689" spans="1:1" x14ac:dyDescent="0.2">
      <c r="A4689" t="s">
        <v>9169</v>
      </c>
    </row>
    <row r="4690" spans="1:1" x14ac:dyDescent="0.2">
      <c r="A4690" t="s">
        <v>9169</v>
      </c>
    </row>
    <row r="4691" spans="1:1" x14ac:dyDescent="0.2">
      <c r="A4691" t="s">
        <v>9169</v>
      </c>
    </row>
    <row r="4692" spans="1:1" x14ac:dyDescent="0.2">
      <c r="A4692" t="s">
        <v>9169</v>
      </c>
    </row>
    <row r="4693" spans="1:1" x14ac:dyDescent="0.2">
      <c r="A4693" t="s">
        <v>9169</v>
      </c>
    </row>
    <row r="4694" spans="1:1" x14ac:dyDescent="0.2">
      <c r="A4694" t="s">
        <v>9169</v>
      </c>
    </row>
    <row r="4695" spans="1:1" x14ac:dyDescent="0.2">
      <c r="A4695" t="s">
        <v>9169</v>
      </c>
    </row>
    <row r="4696" spans="1:1" x14ac:dyDescent="0.2">
      <c r="A4696" t="s">
        <v>9169</v>
      </c>
    </row>
    <row r="4697" spans="1:1" x14ac:dyDescent="0.2">
      <c r="A4697" t="s">
        <v>9169</v>
      </c>
    </row>
    <row r="4698" spans="1:1" x14ac:dyDescent="0.2">
      <c r="A4698" t="s">
        <v>9169</v>
      </c>
    </row>
    <row r="4699" spans="1:1" x14ac:dyDescent="0.2">
      <c r="A4699" t="s">
        <v>9169</v>
      </c>
    </row>
    <row r="4700" spans="1:1" x14ac:dyDescent="0.2">
      <c r="A4700" t="s">
        <v>9169</v>
      </c>
    </row>
    <row r="4701" spans="1:1" x14ac:dyDescent="0.2">
      <c r="A4701" t="s">
        <v>9169</v>
      </c>
    </row>
    <row r="4702" spans="1:1" x14ac:dyDescent="0.2">
      <c r="A4702" t="s">
        <v>9169</v>
      </c>
    </row>
    <row r="4703" spans="1:1" x14ac:dyDescent="0.2">
      <c r="A4703" t="s">
        <v>9169</v>
      </c>
    </row>
    <row r="4704" spans="1:1" x14ac:dyDescent="0.2">
      <c r="A4704" t="s">
        <v>9169</v>
      </c>
    </row>
    <row r="4705" spans="1:1" x14ac:dyDescent="0.2">
      <c r="A4705" t="s">
        <v>9169</v>
      </c>
    </row>
    <row r="4706" spans="1:1" x14ac:dyDescent="0.2">
      <c r="A4706" t="s">
        <v>9169</v>
      </c>
    </row>
    <row r="4707" spans="1:1" x14ac:dyDescent="0.2">
      <c r="A4707" t="s">
        <v>9169</v>
      </c>
    </row>
    <row r="4708" spans="1:1" x14ac:dyDescent="0.2">
      <c r="A4708" t="s">
        <v>9169</v>
      </c>
    </row>
    <row r="4709" spans="1:1" x14ac:dyDescent="0.2">
      <c r="A4709" t="s">
        <v>9169</v>
      </c>
    </row>
    <row r="4710" spans="1:1" x14ac:dyDescent="0.2">
      <c r="A4710" t="s">
        <v>9169</v>
      </c>
    </row>
    <row r="4711" spans="1:1" x14ac:dyDescent="0.2">
      <c r="A4711" t="s">
        <v>9169</v>
      </c>
    </row>
    <row r="4712" spans="1:1" x14ac:dyDescent="0.2">
      <c r="A4712" t="s">
        <v>9169</v>
      </c>
    </row>
    <row r="4713" spans="1:1" x14ac:dyDescent="0.2">
      <c r="A4713" t="s">
        <v>9169</v>
      </c>
    </row>
    <row r="4714" spans="1:1" x14ac:dyDescent="0.2">
      <c r="A4714" t="s">
        <v>9169</v>
      </c>
    </row>
    <row r="4715" spans="1:1" x14ac:dyDescent="0.2">
      <c r="A4715" t="s">
        <v>9169</v>
      </c>
    </row>
    <row r="4716" spans="1:1" x14ac:dyDescent="0.2">
      <c r="A4716" t="s">
        <v>9169</v>
      </c>
    </row>
    <row r="4717" spans="1:1" x14ac:dyDescent="0.2">
      <c r="A4717" t="s">
        <v>9169</v>
      </c>
    </row>
    <row r="4718" spans="1:1" x14ac:dyDescent="0.2">
      <c r="A4718" t="s">
        <v>9169</v>
      </c>
    </row>
    <row r="4719" spans="1:1" x14ac:dyDescent="0.2">
      <c r="A4719" t="s">
        <v>9169</v>
      </c>
    </row>
    <row r="4720" spans="1:1" x14ac:dyDescent="0.2">
      <c r="A4720" t="s">
        <v>9169</v>
      </c>
    </row>
    <row r="4721" spans="1:1" x14ac:dyDescent="0.2">
      <c r="A4721" t="s">
        <v>9169</v>
      </c>
    </row>
    <row r="4722" spans="1:1" x14ac:dyDescent="0.2">
      <c r="A4722" t="s">
        <v>9169</v>
      </c>
    </row>
    <row r="4723" spans="1:1" x14ac:dyDescent="0.2">
      <c r="A4723" t="s">
        <v>9169</v>
      </c>
    </row>
    <row r="4724" spans="1:1" x14ac:dyDescent="0.2">
      <c r="A4724" t="s">
        <v>9169</v>
      </c>
    </row>
    <row r="4725" spans="1:1" x14ac:dyDescent="0.2">
      <c r="A4725" t="s">
        <v>9169</v>
      </c>
    </row>
    <row r="4726" spans="1:1" x14ac:dyDescent="0.2">
      <c r="A4726" t="s">
        <v>9169</v>
      </c>
    </row>
    <row r="4727" spans="1:1" x14ac:dyDescent="0.2">
      <c r="A4727" t="s">
        <v>9169</v>
      </c>
    </row>
    <row r="4728" spans="1:1" x14ac:dyDescent="0.2">
      <c r="A4728" t="s">
        <v>9169</v>
      </c>
    </row>
    <row r="4729" spans="1:1" x14ac:dyDescent="0.2">
      <c r="A4729" t="s">
        <v>9169</v>
      </c>
    </row>
    <row r="4730" spans="1:1" x14ac:dyDescent="0.2">
      <c r="A4730" t="s">
        <v>9169</v>
      </c>
    </row>
    <row r="4731" spans="1:1" x14ac:dyDescent="0.2">
      <c r="A4731" t="s">
        <v>9169</v>
      </c>
    </row>
    <row r="4732" spans="1:1" x14ac:dyDescent="0.2">
      <c r="A4732" t="s">
        <v>9169</v>
      </c>
    </row>
    <row r="4733" spans="1:1" x14ac:dyDescent="0.2">
      <c r="A4733" t="s">
        <v>9169</v>
      </c>
    </row>
    <row r="4734" spans="1:1" x14ac:dyDescent="0.2">
      <c r="A4734" t="s">
        <v>9169</v>
      </c>
    </row>
    <row r="4735" spans="1:1" x14ac:dyDescent="0.2">
      <c r="A4735" t="s">
        <v>9169</v>
      </c>
    </row>
    <row r="4736" spans="1:1" x14ac:dyDescent="0.2">
      <c r="A4736" t="s">
        <v>9169</v>
      </c>
    </row>
    <row r="4737" spans="1:1" x14ac:dyDescent="0.2">
      <c r="A4737" t="s">
        <v>9169</v>
      </c>
    </row>
    <row r="4738" spans="1:1" x14ac:dyDescent="0.2">
      <c r="A4738" t="s">
        <v>9169</v>
      </c>
    </row>
    <row r="4739" spans="1:1" x14ac:dyDescent="0.2">
      <c r="A4739" t="s">
        <v>9169</v>
      </c>
    </row>
    <row r="4740" spans="1:1" x14ac:dyDescent="0.2">
      <c r="A4740" t="s">
        <v>9169</v>
      </c>
    </row>
    <row r="4741" spans="1:1" x14ac:dyDescent="0.2">
      <c r="A4741" t="s">
        <v>9169</v>
      </c>
    </row>
    <row r="4742" spans="1:1" x14ac:dyDescent="0.2">
      <c r="A4742" t="s">
        <v>9169</v>
      </c>
    </row>
    <row r="4743" spans="1:1" x14ac:dyDescent="0.2">
      <c r="A4743" t="s">
        <v>9169</v>
      </c>
    </row>
    <row r="4744" spans="1:1" x14ac:dyDescent="0.2">
      <c r="A4744" t="s">
        <v>9169</v>
      </c>
    </row>
    <row r="4745" spans="1:1" x14ac:dyDescent="0.2">
      <c r="A4745" t="s">
        <v>9169</v>
      </c>
    </row>
    <row r="4746" spans="1:1" x14ac:dyDescent="0.2">
      <c r="A4746" t="s">
        <v>9169</v>
      </c>
    </row>
    <row r="4747" spans="1:1" x14ac:dyDescent="0.2">
      <c r="A4747" t="s">
        <v>9169</v>
      </c>
    </row>
    <row r="4748" spans="1:1" x14ac:dyDescent="0.2">
      <c r="A4748" t="s">
        <v>9169</v>
      </c>
    </row>
    <row r="4749" spans="1:1" x14ac:dyDescent="0.2">
      <c r="A4749" t="s">
        <v>9169</v>
      </c>
    </row>
    <row r="4750" spans="1:1" x14ac:dyDescent="0.2">
      <c r="A4750" t="s">
        <v>9169</v>
      </c>
    </row>
    <row r="4751" spans="1:1" x14ac:dyDescent="0.2">
      <c r="A4751" t="s">
        <v>9169</v>
      </c>
    </row>
    <row r="4752" spans="1:1" x14ac:dyDescent="0.2">
      <c r="A4752" t="s">
        <v>9169</v>
      </c>
    </row>
    <row r="4753" spans="1:1" x14ac:dyDescent="0.2">
      <c r="A4753" t="s">
        <v>9169</v>
      </c>
    </row>
    <row r="4754" spans="1:1" x14ac:dyDescent="0.2">
      <c r="A4754" t="s">
        <v>9169</v>
      </c>
    </row>
    <row r="4755" spans="1:1" x14ac:dyDescent="0.2">
      <c r="A4755" t="s">
        <v>9169</v>
      </c>
    </row>
    <row r="4756" spans="1:1" x14ac:dyDescent="0.2">
      <c r="A4756" t="s">
        <v>9169</v>
      </c>
    </row>
    <row r="4757" spans="1:1" x14ac:dyDescent="0.2">
      <c r="A4757" t="s">
        <v>9169</v>
      </c>
    </row>
    <row r="4758" spans="1:1" x14ac:dyDescent="0.2">
      <c r="A4758" t="s">
        <v>9169</v>
      </c>
    </row>
    <row r="4759" spans="1:1" x14ac:dyDescent="0.2">
      <c r="A4759" t="s">
        <v>9169</v>
      </c>
    </row>
    <row r="4760" spans="1:1" x14ac:dyDescent="0.2">
      <c r="A4760" t="s">
        <v>9169</v>
      </c>
    </row>
    <row r="4761" spans="1:1" x14ac:dyDescent="0.2">
      <c r="A4761" t="s">
        <v>9169</v>
      </c>
    </row>
    <row r="4762" spans="1:1" x14ac:dyDescent="0.2">
      <c r="A4762" t="s">
        <v>9169</v>
      </c>
    </row>
    <row r="4763" spans="1:1" x14ac:dyDescent="0.2">
      <c r="A4763" t="s">
        <v>9169</v>
      </c>
    </row>
    <row r="4764" spans="1:1" x14ac:dyDescent="0.2">
      <c r="A4764" t="s">
        <v>9169</v>
      </c>
    </row>
    <row r="4765" spans="1:1" x14ac:dyDescent="0.2">
      <c r="A4765" t="s">
        <v>9169</v>
      </c>
    </row>
    <row r="4766" spans="1:1" x14ac:dyDescent="0.2">
      <c r="A4766" t="s">
        <v>9169</v>
      </c>
    </row>
    <row r="4767" spans="1:1" x14ac:dyDescent="0.2">
      <c r="A4767" t="s">
        <v>9169</v>
      </c>
    </row>
    <row r="4768" spans="1:1" x14ac:dyDescent="0.2">
      <c r="A4768" t="s">
        <v>9169</v>
      </c>
    </row>
    <row r="4769" spans="1:1" x14ac:dyDescent="0.2">
      <c r="A4769" t="s">
        <v>9169</v>
      </c>
    </row>
    <row r="4770" spans="1:1" x14ac:dyDescent="0.2">
      <c r="A4770" t="s">
        <v>9169</v>
      </c>
    </row>
    <row r="4771" spans="1:1" x14ac:dyDescent="0.2">
      <c r="A4771" t="s">
        <v>9169</v>
      </c>
    </row>
    <row r="4772" spans="1:1" x14ac:dyDescent="0.2">
      <c r="A4772" t="s">
        <v>9169</v>
      </c>
    </row>
    <row r="4773" spans="1:1" x14ac:dyDescent="0.2">
      <c r="A4773" t="s">
        <v>9169</v>
      </c>
    </row>
    <row r="4774" spans="1:1" x14ac:dyDescent="0.2">
      <c r="A4774" t="s">
        <v>9169</v>
      </c>
    </row>
    <row r="4775" spans="1:1" x14ac:dyDescent="0.2">
      <c r="A4775" t="s">
        <v>9169</v>
      </c>
    </row>
    <row r="4776" spans="1:1" x14ac:dyDescent="0.2">
      <c r="A4776" t="s">
        <v>9169</v>
      </c>
    </row>
    <row r="4777" spans="1:1" x14ac:dyDescent="0.2">
      <c r="A4777" t="s">
        <v>9169</v>
      </c>
    </row>
    <row r="4778" spans="1:1" x14ac:dyDescent="0.2">
      <c r="A4778" t="s">
        <v>9169</v>
      </c>
    </row>
    <row r="4779" spans="1:1" x14ac:dyDescent="0.2">
      <c r="A4779" t="s">
        <v>9169</v>
      </c>
    </row>
    <row r="4780" spans="1:1" x14ac:dyDescent="0.2">
      <c r="A4780" t="s">
        <v>9169</v>
      </c>
    </row>
    <row r="4781" spans="1:1" x14ac:dyDescent="0.2">
      <c r="A4781" t="s">
        <v>9169</v>
      </c>
    </row>
    <row r="4782" spans="1:1" x14ac:dyDescent="0.2">
      <c r="A4782" t="s">
        <v>9169</v>
      </c>
    </row>
    <row r="4783" spans="1:1" x14ac:dyDescent="0.2">
      <c r="A4783" t="s">
        <v>9169</v>
      </c>
    </row>
    <row r="4784" spans="1:1" x14ac:dyDescent="0.2">
      <c r="A4784" t="s">
        <v>9169</v>
      </c>
    </row>
    <row r="4785" spans="1:1" x14ac:dyDescent="0.2">
      <c r="A4785" t="s">
        <v>9169</v>
      </c>
    </row>
    <row r="4786" spans="1:1" x14ac:dyDescent="0.2">
      <c r="A4786" t="s">
        <v>9169</v>
      </c>
    </row>
    <row r="4787" spans="1:1" x14ac:dyDescent="0.2">
      <c r="A4787" t="s">
        <v>9169</v>
      </c>
    </row>
    <row r="4788" spans="1:1" x14ac:dyDescent="0.2">
      <c r="A4788" t="s">
        <v>9169</v>
      </c>
    </row>
    <row r="4789" spans="1:1" x14ac:dyDescent="0.2">
      <c r="A4789" t="s">
        <v>9169</v>
      </c>
    </row>
    <row r="4790" spans="1:1" x14ac:dyDescent="0.2">
      <c r="A4790" t="s">
        <v>9169</v>
      </c>
    </row>
    <row r="4791" spans="1:1" x14ac:dyDescent="0.2">
      <c r="A4791" t="s">
        <v>9169</v>
      </c>
    </row>
    <row r="4792" spans="1:1" x14ac:dyDescent="0.2">
      <c r="A4792" t="s">
        <v>9169</v>
      </c>
    </row>
    <row r="4793" spans="1:1" x14ac:dyDescent="0.2">
      <c r="A4793" t="s">
        <v>9169</v>
      </c>
    </row>
    <row r="4794" spans="1:1" x14ac:dyDescent="0.2">
      <c r="A4794" t="s">
        <v>9169</v>
      </c>
    </row>
    <row r="4795" spans="1:1" x14ac:dyDescent="0.2">
      <c r="A4795" t="s">
        <v>9169</v>
      </c>
    </row>
    <row r="4796" spans="1:1" x14ac:dyDescent="0.2">
      <c r="A4796" t="s">
        <v>9169</v>
      </c>
    </row>
    <row r="4797" spans="1:1" x14ac:dyDescent="0.2">
      <c r="A4797" t="s">
        <v>9169</v>
      </c>
    </row>
    <row r="4798" spans="1:1" x14ac:dyDescent="0.2">
      <c r="A4798" t="s">
        <v>9169</v>
      </c>
    </row>
    <row r="4799" spans="1:1" x14ac:dyDescent="0.2">
      <c r="A4799" t="s">
        <v>9169</v>
      </c>
    </row>
    <row r="4800" spans="1:1" x14ac:dyDescent="0.2">
      <c r="A4800" t="s">
        <v>9169</v>
      </c>
    </row>
    <row r="4801" spans="1:1" x14ac:dyDescent="0.2">
      <c r="A4801" t="s">
        <v>9169</v>
      </c>
    </row>
    <row r="4802" spans="1:1" x14ac:dyDescent="0.2">
      <c r="A4802" t="s">
        <v>9169</v>
      </c>
    </row>
    <row r="4803" spans="1:1" x14ac:dyDescent="0.2">
      <c r="A4803" t="s">
        <v>9169</v>
      </c>
    </row>
    <row r="4804" spans="1:1" x14ac:dyDescent="0.2">
      <c r="A4804" t="s">
        <v>9169</v>
      </c>
    </row>
    <row r="4805" spans="1:1" x14ac:dyDescent="0.2">
      <c r="A4805" t="s">
        <v>9169</v>
      </c>
    </row>
    <row r="4806" spans="1:1" x14ac:dyDescent="0.2">
      <c r="A4806" t="s">
        <v>9169</v>
      </c>
    </row>
    <row r="4807" spans="1:1" x14ac:dyDescent="0.2">
      <c r="A4807" t="s">
        <v>9169</v>
      </c>
    </row>
    <row r="4808" spans="1:1" x14ac:dyDescent="0.2">
      <c r="A4808" t="s">
        <v>9169</v>
      </c>
    </row>
    <row r="4809" spans="1:1" x14ac:dyDescent="0.2">
      <c r="A4809" t="s">
        <v>9169</v>
      </c>
    </row>
    <row r="4810" spans="1:1" x14ac:dyDescent="0.2">
      <c r="A4810" t="s">
        <v>9169</v>
      </c>
    </row>
    <row r="4811" spans="1:1" x14ac:dyDescent="0.2">
      <c r="A4811" t="s">
        <v>9169</v>
      </c>
    </row>
    <row r="4812" spans="1:1" x14ac:dyDescent="0.2">
      <c r="A4812" t="s">
        <v>9169</v>
      </c>
    </row>
    <row r="4813" spans="1:1" x14ac:dyDescent="0.2">
      <c r="A4813" t="s">
        <v>9169</v>
      </c>
    </row>
    <row r="4814" spans="1:1" x14ac:dyDescent="0.2">
      <c r="A4814" t="s">
        <v>9169</v>
      </c>
    </row>
    <row r="4815" spans="1:1" x14ac:dyDescent="0.2">
      <c r="A4815" t="s">
        <v>9169</v>
      </c>
    </row>
    <row r="4816" spans="1:1" x14ac:dyDescent="0.2">
      <c r="A4816" t="s">
        <v>9169</v>
      </c>
    </row>
    <row r="4817" spans="1:1" x14ac:dyDescent="0.2">
      <c r="A4817" t="s">
        <v>9169</v>
      </c>
    </row>
    <row r="4818" spans="1:1" x14ac:dyDescent="0.2">
      <c r="A4818" t="s">
        <v>9169</v>
      </c>
    </row>
    <row r="4819" spans="1:1" x14ac:dyDescent="0.2">
      <c r="A4819" t="s">
        <v>9169</v>
      </c>
    </row>
    <row r="4820" spans="1:1" x14ac:dyDescent="0.2">
      <c r="A4820" t="s">
        <v>9169</v>
      </c>
    </row>
    <row r="4821" spans="1:1" x14ac:dyDescent="0.2">
      <c r="A4821" t="s">
        <v>9169</v>
      </c>
    </row>
    <row r="4822" spans="1:1" x14ac:dyDescent="0.2">
      <c r="A4822" t="s">
        <v>9169</v>
      </c>
    </row>
    <row r="4823" spans="1:1" x14ac:dyDescent="0.2">
      <c r="A4823" t="s">
        <v>9169</v>
      </c>
    </row>
    <row r="4824" spans="1:1" x14ac:dyDescent="0.2">
      <c r="A4824" t="s">
        <v>9169</v>
      </c>
    </row>
    <row r="4825" spans="1:1" x14ac:dyDescent="0.2">
      <c r="A4825" t="s">
        <v>9169</v>
      </c>
    </row>
    <row r="4826" spans="1:1" x14ac:dyDescent="0.2">
      <c r="A4826" t="s">
        <v>9169</v>
      </c>
    </row>
    <row r="4827" spans="1:1" x14ac:dyDescent="0.2">
      <c r="A4827" t="s">
        <v>9169</v>
      </c>
    </row>
    <row r="4828" spans="1:1" x14ac:dyDescent="0.2">
      <c r="A4828" t="s">
        <v>9169</v>
      </c>
    </row>
    <row r="4829" spans="1:1" x14ac:dyDescent="0.2">
      <c r="A4829" t="s">
        <v>9169</v>
      </c>
    </row>
    <row r="4830" spans="1:1" x14ac:dyDescent="0.2">
      <c r="A4830" t="s">
        <v>9169</v>
      </c>
    </row>
    <row r="4831" spans="1:1" x14ac:dyDescent="0.2">
      <c r="A4831" t="s">
        <v>9169</v>
      </c>
    </row>
    <row r="4832" spans="1:1" x14ac:dyDescent="0.2">
      <c r="A4832" t="s">
        <v>9169</v>
      </c>
    </row>
    <row r="4833" spans="1:1" x14ac:dyDescent="0.2">
      <c r="A4833" t="s">
        <v>9169</v>
      </c>
    </row>
    <row r="4834" spans="1:1" x14ac:dyDescent="0.2">
      <c r="A4834" t="s">
        <v>9169</v>
      </c>
    </row>
    <row r="4835" spans="1:1" x14ac:dyDescent="0.2">
      <c r="A4835" t="s">
        <v>9169</v>
      </c>
    </row>
    <row r="4836" spans="1:1" x14ac:dyDescent="0.2">
      <c r="A4836" t="s">
        <v>9169</v>
      </c>
    </row>
    <row r="4837" spans="1:1" x14ac:dyDescent="0.2">
      <c r="A4837" t="s">
        <v>9169</v>
      </c>
    </row>
    <row r="4838" spans="1:1" x14ac:dyDescent="0.2">
      <c r="A4838" t="s">
        <v>9169</v>
      </c>
    </row>
    <row r="4839" spans="1:1" x14ac:dyDescent="0.2">
      <c r="A4839" t="s">
        <v>9169</v>
      </c>
    </row>
    <row r="4840" spans="1:1" x14ac:dyDescent="0.2">
      <c r="A4840" t="s">
        <v>9169</v>
      </c>
    </row>
    <row r="4841" spans="1:1" x14ac:dyDescent="0.2">
      <c r="A4841" t="s">
        <v>9169</v>
      </c>
    </row>
    <row r="4842" spans="1:1" x14ac:dyDescent="0.2">
      <c r="A4842" t="s">
        <v>9169</v>
      </c>
    </row>
    <row r="4843" spans="1:1" x14ac:dyDescent="0.2">
      <c r="A4843" t="s">
        <v>9169</v>
      </c>
    </row>
    <row r="4844" spans="1:1" x14ac:dyDescent="0.2">
      <c r="A4844" t="s">
        <v>9169</v>
      </c>
    </row>
    <row r="4845" spans="1:1" x14ac:dyDescent="0.2">
      <c r="A4845" t="s">
        <v>9169</v>
      </c>
    </row>
    <row r="4846" spans="1:1" x14ac:dyDescent="0.2">
      <c r="A4846" t="s">
        <v>9169</v>
      </c>
    </row>
    <row r="4847" spans="1:1" x14ac:dyDescent="0.2">
      <c r="A4847" t="s">
        <v>9169</v>
      </c>
    </row>
    <row r="4848" spans="1:1" x14ac:dyDescent="0.2">
      <c r="A4848" t="s">
        <v>9169</v>
      </c>
    </row>
    <row r="4849" spans="1:1" x14ac:dyDescent="0.2">
      <c r="A4849" t="s">
        <v>9169</v>
      </c>
    </row>
    <row r="4850" spans="1:1" x14ac:dyDescent="0.2">
      <c r="A4850" t="s">
        <v>9169</v>
      </c>
    </row>
    <row r="4851" spans="1:1" x14ac:dyDescent="0.2">
      <c r="A4851" t="s">
        <v>9169</v>
      </c>
    </row>
    <row r="4852" spans="1:1" x14ac:dyDescent="0.2">
      <c r="A4852" t="s">
        <v>9169</v>
      </c>
    </row>
    <row r="4853" spans="1:1" x14ac:dyDescent="0.2">
      <c r="A4853" t="s">
        <v>9169</v>
      </c>
    </row>
    <row r="4854" spans="1:1" x14ac:dyDescent="0.2">
      <c r="A4854" t="s">
        <v>9169</v>
      </c>
    </row>
    <row r="4855" spans="1:1" x14ac:dyDescent="0.2">
      <c r="A4855" t="s">
        <v>9169</v>
      </c>
    </row>
    <row r="4856" spans="1:1" x14ac:dyDescent="0.2">
      <c r="A4856" t="s">
        <v>9169</v>
      </c>
    </row>
    <row r="4857" spans="1:1" x14ac:dyDescent="0.2">
      <c r="A4857" t="s">
        <v>9169</v>
      </c>
    </row>
    <row r="4858" spans="1:1" x14ac:dyDescent="0.2">
      <c r="A4858" t="s">
        <v>9169</v>
      </c>
    </row>
    <row r="4859" spans="1:1" x14ac:dyDescent="0.2">
      <c r="A4859" t="s">
        <v>9169</v>
      </c>
    </row>
    <row r="4860" spans="1:1" x14ac:dyDescent="0.2">
      <c r="A4860" t="s">
        <v>9169</v>
      </c>
    </row>
    <row r="4861" spans="1:1" x14ac:dyDescent="0.2">
      <c r="A4861" t="s">
        <v>9169</v>
      </c>
    </row>
    <row r="4862" spans="1:1" x14ac:dyDescent="0.2">
      <c r="A4862" t="s">
        <v>9169</v>
      </c>
    </row>
    <row r="4863" spans="1:1" x14ac:dyDescent="0.2">
      <c r="A4863" t="s">
        <v>9169</v>
      </c>
    </row>
    <row r="4864" spans="1:1" x14ac:dyDescent="0.2">
      <c r="A4864" t="s">
        <v>9169</v>
      </c>
    </row>
    <row r="4865" spans="1:1" x14ac:dyDescent="0.2">
      <c r="A4865" t="s">
        <v>9169</v>
      </c>
    </row>
    <row r="4866" spans="1:1" x14ac:dyDescent="0.2">
      <c r="A4866" t="s">
        <v>9169</v>
      </c>
    </row>
    <row r="4867" spans="1:1" x14ac:dyDescent="0.2">
      <c r="A4867" t="s">
        <v>9169</v>
      </c>
    </row>
    <row r="4868" spans="1:1" x14ac:dyDescent="0.2">
      <c r="A4868" t="s">
        <v>9169</v>
      </c>
    </row>
    <row r="4869" spans="1:1" x14ac:dyDescent="0.2">
      <c r="A4869" t="s">
        <v>9169</v>
      </c>
    </row>
    <row r="4870" spans="1:1" x14ac:dyDescent="0.2">
      <c r="A4870" t="s">
        <v>9169</v>
      </c>
    </row>
    <row r="4871" spans="1:1" x14ac:dyDescent="0.2">
      <c r="A4871" t="s">
        <v>9169</v>
      </c>
    </row>
    <row r="4872" spans="1:1" x14ac:dyDescent="0.2">
      <c r="A4872" t="s">
        <v>9169</v>
      </c>
    </row>
    <row r="4873" spans="1:1" x14ac:dyDescent="0.2">
      <c r="A4873" t="s">
        <v>9169</v>
      </c>
    </row>
    <row r="4874" spans="1:1" x14ac:dyDescent="0.2">
      <c r="A4874" t="s">
        <v>9169</v>
      </c>
    </row>
    <row r="4875" spans="1:1" x14ac:dyDescent="0.2">
      <c r="A4875" t="s">
        <v>9169</v>
      </c>
    </row>
    <row r="4876" spans="1:1" x14ac:dyDescent="0.2">
      <c r="A4876" t="s">
        <v>9169</v>
      </c>
    </row>
    <row r="4877" spans="1:1" x14ac:dyDescent="0.2">
      <c r="A4877" t="s">
        <v>9169</v>
      </c>
    </row>
    <row r="4878" spans="1:1" x14ac:dyDescent="0.2">
      <c r="A4878" t="s">
        <v>9169</v>
      </c>
    </row>
    <row r="4879" spans="1:1" x14ac:dyDescent="0.2">
      <c r="A4879" t="s">
        <v>9169</v>
      </c>
    </row>
    <row r="4880" spans="1:1" x14ac:dyDescent="0.2">
      <c r="A4880" t="s">
        <v>9169</v>
      </c>
    </row>
    <row r="4881" spans="1:1" x14ac:dyDescent="0.2">
      <c r="A4881" t="s">
        <v>9169</v>
      </c>
    </row>
    <row r="4882" spans="1:1" x14ac:dyDescent="0.2">
      <c r="A4882" t="s">
        <v>9169</v>
      </c>
    </row>
    <row r="4883" spans="1:1" x14ac:dyDescent="0.2">
      <c r="A4883" t="s">
        <v>9169</v>
      </c>
    </row>
    <row r="4884" spans="1:1" x14ac:dyDescent="0.2">
      <c r="A4884" t="s">
        <v>9169</v>
      </c>
    </row>
    <row r="4885" spans="1:1" x14ac:dyDescent="0.2">
      <c r="A4885" t="s">
        <v>9169</v>
      </c>
    </row>
    <row r="4886" spans="1:1" x14ac:dyDescent="0.2">
      <c r="A4886" t="s">
        <v>9169</v>
      </c>
    </row>
    <row r="4887" spans="1:1" x14ac:dyDescent="0.2">
      <c r="A4887" t="s">
        <v>9169</v>
      </c>
    </row>
    <row r="4888" spans="1:1" x14ac:dyDescent="0.2">
      <c r="A4888" t="s">
        <v>9169</v>
      </c>
    </row>
    <row r="4889" spans="1:1" x14ac:dyDescent="0.2">
      <c r="A4889" t="s">
        <v>9169</v>
      </c>
    </row>
    <row r="4890" spans="1:1" x14ac:dyDescent="0.2">
      <c r="A4890" t="s">
        <v>9169</v>
      </c>
    </row>
    <row r="4891" spans="1:1" x14ac:dyDescent="0.2">
      <c r="A4891" t="s">
        <v>9169</v>
      </c>
    </row>
    <row r="4892" spans="1:1" x14ac:dyDescent="0.2">
      <c r="A4892" t="s">
        <v>9169</v>
      </c>
    </row>
    <row r="4893" spans="1:1" x14ac:dyDescent="0.2">
      <c r="A4893" t="s">
        <v>9169</v>
      </c>
    </row>
    <row r="4894" spans="1:1" x14ac:dyDescent="0.2">
      <c r="A4894" t="s">
        <v>9169</v>
      </c>
    </row>
    <row r="4895" spans="1:1" x14ac:dyDescent="0.2">
      <c r="A4895" t="s">
        <v>9169</v>
      </c>
    </row>
    <row r="4896" spans="1:1" x14ac:dyDescent="0.2">
      <c r="A4896" t="s">
        <v>9169</v>
      </c>
    </row>
    <row r="4897" spans="1:1" x14ac:dyDescent="0.2">
      <c r="A4897" t="s">
        <v>9169</v>
      </c>
    </row>
    <row r="4898" spans="1:1" x14ac:dyDescent="0.2">
      <c r="A4898" t="s">
        <v>9169</v>
      </c>
    </row>
    <row r="4899" spans="1:1" x14ac:dyDescent="0.2">
      <c r="A4899" t="s">
        <v>9169</v>
      </c>
    </row>
    <row r="4900" spans="1:1" x14ac:dyDescent="0.2">
      <c r="A4900" t="s">
        <v>9169</v>
      </c>
    </row>
    <row r="4901" spans="1:1" x14ac:dyDescent="0.2">
      <c r="A4901" t="s">
        <v>9169</v>
      </c>
    </row>
    <row r="4902" spans="1:1" x14ac:dyDescent="0.2">
      <c r="A4902" t="s">
        <v>9169</v>
      </c>
    </row>
    <row r="4903" spans="1:1" x14ac:dyDescent="0.2">
      <c r="A4903" t="s">
        <v>9169</v>
      </c>
    </row>
    <row r="4904" spans="1:1" x14ac:dyDescent="0.2">
      <c r="A4904" t="s">
        <v>9169</v>
      </c>
    </row>
    <row r="4905" spans="1:1" x14ac:dyDescent="0.2">
      <c r="A4905" t="s">
        <v>9169</v>
      </c>
    </row>
    <row r="4906" spans="1:1" x14ac:dyDescent="0.2">
      <c r="A4906" t="s">
        <v>9169</v>
      </c>
    </row>
    <row r="4907" spans="1:1" x14ac:dyDescent="0.2">
      <c r="A4907" t="s">
        <v>9169</v>
      </c>
    </row>
    <row r="4908" spans="1:1" x14ac:dyDescent="0.2">
      <c r="A4908" t="s">
        <v>9169</v>
      </c>
    </row>
    <row r="4909" spans="1:1" x14ac:dyDescent="0.2">
      <c r="A4909" t="s">
        <v>9169</v>
      </c>
    </row>
    <row r="4910" spans="1:1" x14ac:dyDescent="0.2">
      <c r="A4910" t="s">
        <v>9169</v>
      </c>
    </row>
    <row r="4911" spans="1:1" x14ac:dyDescent="0.2">
      <c r="A4911" t="s">
        <v>9169</v>
      </c>
    </row>
    <row r="4912" spans="1:1" x14ac:dyDescent="0.2">
      <c r="A4912" t="s">
        <v>9169</v>
      </c>
    </row>
    <row r="4913" spans="1:1" x14ac:dyDescent="0.2">
      <c r="A4913" t="s">
        <v>9169</v>
      </c>
    </row>
    <row r="4914" spans="1:1" x14ac:dyDescent="0.2">
      <c r="A4914" t="s">
        <v>9169</v>
      </c>
    </row>
    <row r="4915" spans="1:1" x14ac:dyDescent="0.2">
      <c r="A4915" t="s">
        <v>9169</v>
      </c>
    </row>
    <row r="4916" spans="1:1" x14ac:dyDescent="0.2">
      <c r="A4916" t="s">
        <v>9169</v>
      </c>
    </row>
    <row r="4917" spans="1:1" x14ac:dyDescent="0.2">
      <c r="A4917" t="s">
        <v>9169</v>
      </c>
    </row>
    <row r="4918" spans="1:1" x14ac:dyDescent="0.2">
      <c r="A4918" t="s">
        <v>9169</v>
      </c>
    </row>
    <row r="4919" spans="1:1" x14ac:dyDescent="0.2">
      <c r="A4919" t="s">
        <v>9169</v>
      </c>
    </row>
    <row r="4920" spans="1:1" x14ac:dyDescent="0.2">
      <c r="A4920" t="s">
        <v>9169</v>
      </c>
    </row>
    <row r="4921" spans="1:1" x14ac:dyDescent="0.2">
      <c r="A4921" t="s">
        <v>9169</v>
      </c>
    </row>
    <row r="4922" spans="1:1" x14ac:dyDescent="0.2">
      <c r="A4922" t="s">
        <v>9169</v>
      </c>
    </row>
    <row r="4923" spans="1:1" x14ac:dyDescent="0.2">
      <c r="A4923" t="s">
        <v>9169</v>
      </c>
    </row>
    <row r="4924" spans="1:1" x14ac:dyDescent="0.2">
      <c r="A4924" t="s">
        <v>9169</v>
      </c>
    </row>
    <row r="4925" spans="1:1" x14ac:dyDescent="0.2">
      <c r="A4925" t="s">
        <v>9169</v>
      </c>
    </row>
    <row r="4926" spans="1:1" x14ac:dyDescent="0.2">
      <c r="A4926" t="s">
        <v>9169</v>
      </c>
    </row>
    <row r="4927" spans="1:1" x14ac:dyDescent="0.2">
      <c r="A4927" t="s">
        <v>9169</v>
      </c>
    </row>
    <row r="4928" spans="1:1" x14ac:dyDescent="0.2">
      <c r="A4928" t="s">
        <v>9169</v>
      </c>
    </row>
    <row r="4929" spans="1:1" x14ac:dyDescent="0.2">
      <c r="A4929" t="s">
        <v>9169</v>
      </c>
    </row>
    <row r="4930" spans="1:1" x14ac:dyDescent="0.2">
      <c r="A4930" t="s">
        <v>9169</v>
      </c>
    </row>
    <row r="4931" spans="1:1" x14ac:dyDescent="0.2">
      <c r="A4931" t="s">
        <v>9169</v>
      </c>
    </row>
    <row r="4932" spans="1:1" x14ac:dyDescent="0.2">
      <c r="A4932" t="s">
        <v>9169</v>
      </c>
    </row>
    <row r="4933" spans="1:1" x14ac:dyDescent="0.2">
      <c r="A4933" t="s">
        <v>9169</v>
      </c>
    </row>
    <row r="4934" spans="1:1" x14ac:dyDescent="0.2">
      <c r="A4934" t="s">
        <v>9169</v>
      </c>
    </row>
    <row r="4935" spans="1:1" x14ac:dyDescent="0.2">
      <c r="A4935" t="s">
        <v>9169</v>
      </c>
    </row>
    <row r="4936" spans="1:1" x14ac:dyDescent="0.2">
      <c r="A4936" t="s">
        <v>9169</v>
      </c>
    </row>
    <row r="4937" spans="1:1" x14ac:dyDescent="0.2">
      <c r="A4937" t="s">
        <v>9169</v>
      </c>
    </row>
    <row r="4938" spans="1:1" x14ac:dyDescent="0.2">
      <c r="A4938" t="s">
        <v>9169</v>
      </c>
    </row>
    <row r="4939" spans="1:1" x14ac:dyDescent="0.2">
      <c r="A4939" t="s">
        <v>9169</v>
      </c>
    </row>
    <row r="4940" spans="1:1" x14ac:dyDescent="0.2">
      <c r="A4940" t="s">
        <v>9169</v>
      </c>
    </row>
    <row r="4941" spans="1:1" x14ac:dyDescent="0.2">
      <c r="A4941" t="s">
        <v>9169</v>
      </c>
    </row>
    <row r="4942" spans="1:1" x14ac:dyDescent="0.2">
      <c r="A4942" t="s">
        <v>9169</v>
      </c>
    </row>
    <row r="4943" spans="1:1" x14ac:dyDescent="0.2">
      <c r="A4943" t="s">
        <v>9169</v>
      </c>
    </row>
    <row r="4944" spans="1:1" x14ac:dyDescent="0.2">
      <c r="A4944" t="s">
        <v>9169</v>
      </c>
    </row>
    <row r="4945" spans="1:1" x14ac:dyDescent="0.2">
      <c r="A4945" t="s">
        <v>9169</v>
      </c>
    </row>
    <row r="4946" spans="1:1" x14ac:dyDescent="0.2">
      <c r="A4946" t="s">
        <v>9169</v>
      </c>
    </row>
    <row r="4947" spans="1:1" x14ac:dyDescent="0.2">
      <c r="A4947" t="s">
        <v>9169</v>
      </c>
    </row>
    <row r="4948" spans="1:1" x14ac:dyDescent="0.2">
      <c r="A4948" t="s">
        <v>9169</v>
      </c>
    </row>
    <row r="4949" spans="1:1" x14ac:dyDescent="0.2">
      <c r="A4949" t="s">
        <v>9169</v>
      </c>
    </row>
    <row r="4950" spans="1:1" x14ac:dyDescent="0.2">
      <c r="A4950" t="s">
        <v>9169</v>
      </c>
    </row>
    <row r="4951" spans="1:1" x14ac:dyDescent="0.2">
      <c r="A4951" t="s">
        <v>9169</v>
      </c>
    </row>
    <row r="4952" spans="1:1" x14ac:dyDescent="0.2">
      <c r="A4952" t="s">
        <v>9169</v>
      </c>
    </row>
    <row r="4953" spans="1:1" x14ac:dyDescent="0.2">
      <c r="A4953" t="s">
        <v>9169</v>
      </c>
    </row>
    <row r="4954" spans="1:1" x14ac:dyDescent="0.2">
      <c r="A4954" t="s">
        <v>9169</v>
      </c>
    </row>
    <row r="4955" spans="1:1" x14ac:dyDescent="0.2">
      <c r="A4955" t="s">
        <v>9169</v>
      </c>
    </row>
    <row r="4956" spans="1:1" x14ac:dyDescent="0.2">
      <c r="A4956" t="s">
        <v>9169</v>
      </c>
    </row>
    <row r="4957" spans="1:1" x14ac:dyDescent="0.2">
      <c r="A4957" t="s">
        <v>9169</v>
      </c>
    </row>
    <row r="4958" spans="1:1" x14ac:dyDescent="0.2">
      <c r="A4958" t="s">
        <v>9169</v>
      </c>
    </row>
    <row r="4959" spans="1:1" x14ac:dyDescent="0.2">
      <c r="A4959" t="s">
        <v>9169</v>
      </c>
    </row>
    <row r="4960" spans="1:1" x14ac:dyDescent="0.2">
      <c r="A4960" t="s">
        <v>9169</v>
      </c>
    </row>
    <row r="4961" spans="1:1" x14ac:dyDescent="0.2">
      <c r="A4961" t="s">
        <v>9169</v>
      </c>
    </row>
    <row r="4962" spans="1:1" x14ac:dyDescent="0.2">
      <c r="A4962" t="s">
        <v>9169</v>
      </c>
    </row>
    <row r="4963" spans="1:1" x14ac:dyDescent="0.2">
      <c r="A4963" t="s">
        <v>9169</v>
      </c>
    </row>
    <row r="4964" spans="1:1" x14ac:dyDescent="0.2">
      <c r="A4964" t="s">
        <v>9169</v>
      </c>
    </row>
    <row r="4965" spans="1:1" x14ac:dyDescent="0.2">
      <c r="A4965" t="s">
        <v>9169</v>
      </c>
    </row>
    <row r="4966" spans="1:1" x14ac:dyDescent="0.2">
      <c r="A4966" t="s">
        <v>9169</v>
      </c>
    </row>
    <row r="4967" spans="1:1" x14ac:dyDescent="0.2">
      <c r="A4967" t="s">
        <v>9169</v>
      </c>
    </row>
    <row r="4968" spans="1:1" x14ac:dyDescent="0.2">
      <c r="A4968" t="s">
        <v>9169</v>
      </c>
    </row>
    <row r="4969" spans="1:1" x14ac:dyDescent="0.2">
      <c r="A4969" t="s">
        <v>9169</v>
      </c>
    </row>
    <row r="4970" spans="1:1" x14ac:dyDescent="0.2">
      <c r="A4970" t="s">
        <v>9169</v>
      </c>
    </row>
    <row r="4971" spans="1:1" x14ac:dyDescent="0.2">
      <c r="A4971" t="s">
        <v>9169</v>
      </c>
    </row>
    <row r="4972" spans="1:1" x14ac:dyDescent="0.2">
      <c r="A4972" t="s">
        <v>9169</v>
      </c>
    </row>
    <row r="4973" spans="1:1" x14ac:dyDescent="0.2">
      <c r="A4973" t="s">
        <v>9169</v>
      </c>
    </row>
    <row r="4974" spans="1:1" x14ac:dyDescent="0.2">
      <c r="A4974" t="s">
        <v>9169</v>
      </c>
    </row>
    <row r="4975" spans="1:1" x14ac:dyDescent="0.2">
      <c r="A4975" t="s">
        <v>9169</v>
      </c>
    </row>
    <row r="4976" spans="1:1" x14ac:dyDescent="0.2">
      <c r="A4976" t="s">
        <v>9169</v>
      </c>
    </row>
    <row r="4977" spans="1:1" x14ac:dyDescent="0.2">
      <c r="A4977" t="s">
        <v>9169</v>
      </c>
    </row>
    <row r="4978" spans="1:1" x14ac:dyDescent="0.2">
      <c r="A4978" t="s">
        <v>9169</v>
      </c>
    </row>
    <row r="4979" spans="1:1" x14ac:dyDescent="0.2">
      <c r="A4979" t="s">
        <v>9169</v>
      </c>
    </row>
    <row r="4980" spans="1:1" x14ac:dyDescent="0.2">
      <c r="A4980" t="s">
        <v>9169</v>
      </c>
    </row>
    <row r="4981" spans="1:1" x14ac:dyDescent="0.2">
      <c r="A4981" t="s">
        <v>9169</v>
      </c>
    </row>
    <row r="4982" spans="1:1" x14ac:dyDescent="0.2">
      <c r="A4982" t="s">
        <v>9169</v>
      </c>
    </row>
    <row r="4983" spans="1:1" x14ac:dyDescent="0.2">
      <c r="A4983" t="s">
        <v>9169</v>
      </c>
    </row>
    <row r="4984" spans="1:1" x14ac:dyDescent="0.2">
      <c r="A4984" t="s">
        <v>9169</v>
      </c>
    </row>
    <row r="4985" spans="1:1" x14ac:dyDescent="0.2">
      <c r="A4985" t="s">
        <v>9169</v>
      </c>
    </row>
    <row r="4986" spans="1:1" x14ac:dyDescent="0.2">
      <c r="A4986" t="s">
        <v>9169</v>
      </c>
    </row>
    <row r="4987" spans="1:1" x14ac:dyDescent="0.2">
      <c r="A4987" t="s">
        <v>9169</v>
      </c>
    </row>
    <row r="4988" spans="1:1" x14ac:dyDescent="0.2">
      <c r="A4988" t="s">
        <v>9169</v>
      </c>
    </row>
    <row r="4989" spans="1:1" x14ac:dyDescent="0.2">
      <c r="A4989" t="s">
        <v>9169</v>
      </c>
    </row>
    <row r="4990" spans="1:1" x14ac:dyDescent="0.2">
      <c r="A4990" t="s">
        <v>9169</v>
      </c>
    </row>
    <row r="4991" spans="1:1" x14ac:dyDescent="0.2">
      <c r="A4991" t="s">
        <v>9169</v>
      </c>
    </row>
    <row r="4992" spans="1:1" x14ac:dyDescent="0.2">
      <c r="A4992" t="s">
        <v>9169</v>
      </c>
    </row>
    <row r="4993" spans="1:1" x14ac:dyDescent="0.2">
      <c r="A4993" t="s">
        <v>9169</v>
      </c>
    </row>
    <row r="4994" spans="1:1" x14ac:dyDescent="0.2">
      <c r="A4994" t="s">
        <v>9169</v>
      </c>
    </row>
    <row r="4995" spans="1:1" x14ac:dyDescent="0.2">
      <c r="A4995" t="s">
        <v>9169</v>
      </c>
    </row>
    <row r="4996" spans="1:1" x14ac:dyDescent="0.2">
      <c r="A4996" t="s">
        <v>9169</v>
      </c>
    </row>
    <row r="4997" spans="1:1" x14ac:dyDescent="0.2">
      <c r="A4997" t="s">
        <v>9169</v>
      </c>
    </row>
    <row r="4998" spans="1:1" x14ac:dyDescent="0.2">
      <c r="A4998" t="s">
        <v>9169</v>
      </c>
    </row>
    <row r="4999" spans="1:1" x14ac:dyDescent="0.2">
      <c r="A4999" t="s">
        <v>9169</v>
      </c>
    </row>
    <row r="5000" spans="1:1" x14ac:dyDescent="0.2">
      <c r="A5000" t="s">
        <v>9169</v>
      </c>
    </row>
    <row r="5001" spans="1:1" x14ac:dyDescent="0.2">
      <c r="A5001" t="s">
        <v>9169</v>
      </c>
    </row>
    <row r="5002" spans="1:1" x14ac:dyDescent="0.2">
      <c r="A5002" t="s">
        <v>9169</v>
      </c>
    </row>
    <row r="5003" spans="1:1" x14ac:dyDescent="0.2">
      <c r="A5003" t="s">
        <v>9169</v>
      </c>
    </row>
    <row r="5004" spans="1:1" x14ac:dyDescent="0.2">
      <c r="A5004" t="s">
        <v>9169</v>
      </c>
    </row>
    <row r="5005" spans="1:1" x14ac:dyDescent="0.2">
      <c r="A5005" t="s">
        <v>9169</v>
      </c>
    </row>
    <row r="5006" spans="1:1" x14ac:dyDescent="0.2">
      <c r="A5006" t="s">
        <v>9169</v>
      </c>
    </row>
    <row r="5007" spans="1:1" x14ac:dyDescent="0.2">
      <c r="A5007" t="s">
        <v>9169</v>
      </c>
    </row>
    <row r="5008" spans="1:1" x14ac:dyDescent="0.2">
      <c r="A5008" t="s">
        <v>9169</v>
      </c>
    </row>
    <row r="5009" spans="1:1" x14ac:dyDescent="0.2">
      <c r="A5009" t="s">
        <v>9169</v>
      </c>
    </row>
    <row r="5010" spans="1:1" x14ac:dyDescent="0.2">
      <c r="A5010" t="s">
        <v>9169</v>
      </c>
    </row>
    <row r="5011" spans="1:1" x14ac:dyDescent="0.2">
      <c r="A5011" t="s">
        <v>9169</v>
      </c>
    </row>
    <row r="5012" spans="1:1" x14ac:dyDescent="0.2">
      <c r="A5012" t="s">
        <v>9169</v>
      </c>
    </row>
    <row r="5013" spans="1:1" x14ac:dyDescent="0.2">
      <c r="A5013" t="s">
        <v>9169</v>
      </c>
    </row>
    <row r="5014" spans="1:1" x14ac:dyDescent="0.2">
      <c r="A5014" t="s">
        <v>9169</v>
      </c>
    </row>
    <row r="5015" spans="1:1" x14ac:dyDescent="0.2">
      <c r="A5015" t="s">
        <v>9169</v>
      </c>
    </row>
    <row r="5016" spans="1:1" x14ac:dyDescent="0.2">
      <c r="A5016" t="s">
        <v>9169</v>
      </c>
    </row>
    <row r="5017" spans="1:1" x14ac:dyDescent="0.2">
      <c r="A5017" t="s">
        <v>9169</v>
      </c>
    </row>
    <row r="5018" spans="1:1" x14ac:dyDescent="0.2">
      <c r="A5018" t="s">
        <v>9169</v>
      </c>
    </row>
    <row r="5019" spans="1:1" x14ac:dyDescent="0.2">
      <c r="A5019" t="s">
        <v>9169</v>
      </c>
    </row>
    <row r="5020" spans="1:1" x14ac:dyDescent="0.2">
      <c r="A5020" t="s">
        <v>9169</v>
      </c>
    </row>
    <row r="5021" spans="1:1" x14ac:dyDescent="0.2">
      <c r="A5021" t="s">
        <v>9169</v>
      </c>
    </row>
    <row r="5022" spans="1:1" x14ac:dyDescent="0.2">
      <c r="A5022" t="s">
        <v>9169</v>
      </c>
    </row>
    <row r="5023" spans="1:1" x14ac:dyDescent="0.2">
      <c r="A5023" t="s">
        <v>9169</v>
      </c>
    </row>
    <row r="5024" spans="1:1" x14ac:dyDescent="0.2">
      <c r="A5024" t="s">
        <v>9169</v>
      </c>
    </row>
    <row r="5025" spans="1:1" x14ac:dyDescent="0.2">
      <c r="A5025" t="s">
        <v>9169</v>
      </c>
    </row>
    <row r="5026" spans="1:1" x14ac:dyDescent="0.2">
      <c r="A5026" t="s">
        <v>9169</v>
      </c>
    </row>
    <row r="5027" spans="1:1" x14ac:dyDescent="0.2">
      <c r="A5027" t="s">
        <v>9169</v>
      </c>
    </row>
    <row r="5028" spans="1:1" x14ac:dyDescent="0.2">
      <c r="A5028" t="s">
        <v>9169</v>
      </c>
    </row>
    <row r="5029" spans="1:1" x14ac:dyDescent="0.2">
      <c r="A5029" t="s">
        <v>9169</v>
      </c>
    </row>
    <row r="5030" spans="1:1" x14ac:dyDescent="0.2">
      <c r="A5030" t="s">
        <v>9169</v>
      </c>
    </row>
    <row r="5031" spans="1:1" x14ac:dyDescent="0.2">
      <c r="A5031" t="s">
        <v>9169</v>
      </c>
    </row>
    <row r="5032" spans="1:1" x14ac:dyDescent="0.2">
      <c r="A5032" t="s">
        <v>9169</v>
      </c>
    </row>
    <row r="5033" spans="1:1" x14ac:dyDescent="0.2">
      <c r="A5033" t="s">
        <v>9169</v>
      </c>
    </row>
    <row r="5034" spans="1:1" x14ac:dyDescent="0.2">
      <c r="A5034" t="s">
        <v>9169</v>
      </c>
    </row>
    <row r="5035" spans="1:1" x14ac:dyDescent="0.2">
      <c r="A5035" t="s">
        <v>9169</v>
      </c>
    </row>
    <row r="5036" spans="1:1" x14ac:dyDescent="0.2">
      <c r="A5036" t="s">
        <v>9169</v>
      </c>
    </row>
    <row r="5037" spans="1:1" x14ac:dyDescent="0.2">
      <c r="A5037" t="s">
        <v>9169</v>
      </c>
    </row>
    <row r="5038" spans="1:1" x14ac:dyDescent="0.2">
      <c r="A5038" t="s">
        <v>9169</v>
      </c>
    </row>
    <row r="5039" spans="1:1" x14ac:dyDescent="0.2">
      <c r="A5039" t="s">
        <v>9169</v>
      </c>
    </row>
    <row r="5040" spans="1:1" x14ac:dyDescent="0.2">
      <c r="A5040" t="s">
        <v>9169</v>
      </c>
    </row>
    <row r="5041" spans="1:1" x14ac:dyDescent="0.2">
      <c r="A5041" t="s">
        <v>9169</v>
      </c>
    </row>
    <row r="5042" spans="1:1" x14ac:dyDescent="0.2">
      <c r="A5042" t="s">
        <v>9169</v>
      </c>
    </row>
    <row r="5043" spans="1:1" x14ac:dyDescent="0.2">
      <c r="A5043" t="s">
        <v>9169</v>
      </c>
    </row>
    <row r="5044" spans="1:1" x14ac:dyDescent="0.2">
      <c r="A5044" t="s">
        <v>9169</v>
      </c>
    </row>
    <row r="5045" spans="1:1" x14ac:dyDescent="0.2">
      <c r="A5045" t="s">
        <v>9169</v>
      </c>
    </row>
    <row r="5046" spans="1:1" x14ac:dyDescent="0.2">
      <c r="A5046" t="s">
        <v>9169</v>
      </c>
    </row>
    <row r="5047" spans="1:1" x14ac:dyDescent="0.2">
      <c r="A5047" t="s">
        <v>9169</v>
      </c>
    </row>
    <row r="5048" spans="1:1" x14ac:dyDescent="0.2">
      <c r="A5048" t="s">
        <v>9169</v>
      </c>
    </row>
    <row r="5049" spans="1:1" x14ac:dyDescent="0.2">
      <c r="A5049" t="s">
        <v>9169</v>
      </c>
    </row>
    <row r="5050" spans="1:1" x14ac:dyDescent="0.2">
      <c r="A5050" t="s">
        <v>9169</v>
      </c>
    </row>
    <row r="5051" spans="1:1" x14ac:dyDescent="0.2">
      <c r="A5051" t="s">
        <v>9169</v>
      </c>
    </row>
    <row r="5052" spans="1:1" x14ac:dyDescent="0.2">
      <c r="A5052" t="s">
        <v>9169</v>
      </c>
    </row>
    <row r="5053" spans="1:1" x14ac:dyDescent="0.2">
      <c r="A5053" t="s">
        <v>9169</v>
      </c>
    </row>
    <row r="5054" spans="1:1" x14ac:dyDescent="0.2">
      <c r="A5054" t="s">
        <v>9169</v>
      </c>
    </row>
    <row r="5055" spans="1:1" x14ac:dyDescent="0.2">
      <c r="A5055" t="s">
        <v>9169</v>
      </c>
    </row>
    <row r="5056" spans="1:1" x14ac:dyDescent="0.2">
      <c r="A5056" t="s">
        <v>9169</v>
      </c>
    </row>
    <row r="5057" spans="1:1" x14ac:dyDescent="0.2">
      <c r="A5057" t="s">
        <v>9169</v>
      </c>
    </row>
    <row r="5058" spans="1:1" x14ac:dyDescent="0.2">
      <c r="A5058" t="s">
        <v>9169</v>
      </c>
    </row>
    <row r="5059" spans="1:1" x14ac:dyDescent="0.2">
      <c r="A5059" t="s">
        <v>9169</v>
      </c>
    </row>
    <row r="5060" spans="1:1" x14ac:dyDescent="0.2">
      <c r="A5060" t="s">
        <v>9169</v>
      </c>
    </row>
    <row r="5061" spans="1:1" x14ac:dyDescent="0.2">
      <c r="A5061" t="s">
        <v>9169</v>
      </c>
    </row>
    <row r="5062" spans="1:1" x14ac:dyDescent="0.2">
      <c r="A5062" t="s">
        <v>9169</v>
      </c>
    </row>
    <row r="5063" spans="1:1" x14ac:dyDescent="0.2">
      <c r="A5063" t="s">
        <v>9169</v>
      </c>
    </row>
    <row r="5064" spans="1:1" x14ac:dyDescent="0.2">
      <c r="A5064" t="s">
        <v>9169</v>
      </c>
    </row>
    <row r="5065" spans="1:1" x14ac:dyDescent="0.2">
      <c r="A5065" t="s">
        <v>9169</v>
      </c>
    </row>
    <row r="5066" spans="1:1" x14ac:dyDescent="0.2">
      <c r="A5066" t="s">
        <v>9169</v>
      </c>
    </row>
    <row r="5067" spans="1:1" x14ac:dyDescent="0.2">
      <c r="A5067" t="s">
        <v>9169</v>
      </c>
    </row>
    <row r="5068" spans="1:1" x14ac:dyDescent="0.2">
      <c r="A5068" t="s">
        <v>9169</v>
      </c>
    </row>
    <row r="5069" spans="1:1" x14ac:dyDescent="0.2">
      <c r="A5069" t="s">
        <v>9169</v>
      </c>
    </row>
    <row r="5070" spans="1:1" x14ac:dyDescent="0.2">
      <c r="A5070" t="s">
        <v>9169</v>
      </c>
    </row>
    <row r="5071" spans="1:1" x14ac:dyDescent="0.2">
      <c r="A5071" t="s">
        <v>9169</v>
      </c>
    </row>
    <row r="5072" spans="1:1" x14ac:dyDescent="0.2">
      <c r="A5072" t="s">
        <v>9169</v>
      </c>
    </row>
    <row r="5073" spans="1:1" x14ac:dyDescent="0.2">
      <c r="A5073" t="s">
        <v>9169</v>
      </c>
    </row>
    <row r="5074" spans="1:1" x14ac:dyDescent="0.2">
      <c r="A5074" t="s">
        <v>9169</v>
      </c>
    </row>
    <row r="5075" spans="1:1" x14ac:dyDescent="0.2">
      <c r="A5075" t="s">
        <v>9169</v>
      </c>
    </row>
    <row r="5076" spans="1:1" x14ac:dyDescent="0.2">
      <c r="A5076" t="s">
        <v>9169</v>
      </c>
    </row>
    <row r="5077" spans="1:1" x14ac:dyDescent="0.2">
      <c r="A5077" t="s">
        <v>9169</v>
      </c>
    </row>
    <row r="5078" spans="1:1" x14ac:dyDescent="0.2">
      <c r="A5078" t="s">
        <v>9169</v>
      </c>
    </row>
    <row r="5079" spans="1:1" x14ac:dyDescent="0.2">
      <c r="A5079" t="s">
        <v>9169</v>
      </c>
    </row>
    <row r="5080" spans="1:1" x14ac:dyDescent="0.2">
      <c r="A5080" t="s">
        <v>9169</v>
      </c>
    </row>
    <row r="5081" spans="1:1" x14ac:dyDescent="0.2">
      <c r="A5081" t="s">
        <v>9169</v>
      </c>
    </row>
    <row r="5082" spans="1:1" x14ac:dyDescent="0.2">
      <c r="A5082" t="s">
        <v>9169</v>
      </c>
    </row>
    <row r="5083" spans="1:1" x14ac:dyDescent="0.2">
      <c r="A5083" t="s">
        <v>9169</v>
      </c>
    </row>
    <row r="5084" spans="1:1" x14ac:dyDescent="0.2">
      <c r="A5084" t="s">
        <v>9169</v>
      </c>
    </row>
    <row r="5085" spans="1:1" x14ac:dyDescent="0.2">
      <c r="A5085" t="s">
        <v>9169</v>
      </c>
    </row>
    <row r="5086" spans="1:1" x14ac:dyDescent="0.2">
      <c r="A5086" t="s">
        <v>9169</v>
      </c>
    </row>
    <row r="5087" spans="1:1" x14ac:dyDescent="0.2">
      <c r="A5087" t="s">
        <v>9169</v>
      </c>
    </row>
    <row r="5088" spans="1:1" x14ac:dyDescent="0.2">
      <c r="A5088" t="s">
        <v>9169</v>
      </c>
    </row>
    <row r="5089" spans="1:1" x14ac:dyDescent="0.2">
      <c r="A5089" t="s">
        <v>9169</v>
      </c>
    </row>
    <row r="5090" spans="1:1" x14ac:dyDescent="0.2">
      <c r="A5090" t="s">
        <v>9169</v>
      </c>
    </row>
    <row r="5091" spans="1:1" x14ac:dyDescent="0.2">
      <c r="A5091" t="s">
        <v>9169</v>
      </c>
    </row>
    <row r="5092" spans="1:1" x14ac:dyDescent="0.2">
      <c r="A5092" t="s">
        <v>9169</v>
      </c>
    </row>
    <row r="5093" spans="1:1" x14ac:dyDescent="0.2">
      <c r="A5093" t="s">
        <v>9169</v>
      </c>
    </row>
    <row r="5094" spans="1:1" x14ac:dyDescent="0.2">
      <c r="A5094" t="s">
        <v>9169</v>
      </c>
    </row>
    <row r="5095" spans="1:1" x14ac:dyDescent="0.2">
      <c r="A5095" t="s">
        <v>9169</v>
      </c>
    </row>
    <row r="5096" spans="1:1" x14ac:dyDescent="0.2">
      <c r="A5096" t="s">
        <v>9169</v>
      </c>
    </row>
    <row r="5097" spans="1:1" x14ac:dyDescent="0.2">
      <c r="A5097" t="s">
        <v>9169</v>
      </c>
    </row>
    <row r="5098" spans="1:1" x14ac:dyDescent="0.2">
      <c r="A5098" t="s">
        <v>9169</v>
      </c>
    </row>
    <row r="5099" spans="1:1" x14ac:dyDescent="0.2">
      <c r="A5099" t="s">
        <v>9169</v>
      </c>
    </row>
    <row r="5100" spans="1:1" x14ac:dyDescent="0.2">
      <c r="A5100" t="s">
        <v>9169</v>
      </c>
    </row>
    <row r="5101" spans="1:1" x14ac:dyDescent="0.2">
      <c r="A5101" t="s">
        <v>9169</v>
      </c>
    </row>
    <row r="5102" spans="1:1" x14ac:dyDescent="0.2">
      <c r="A5102" t="s">
        <v>9169</v>
      </c>
    </row>
    <row r="5103" spans="1:1" x14ac:dyDescent="0.2">
      <c r="A5103" t="s">
        <v>9169</v>
      </c>
    </row>
    <row r="5104" spans="1:1" x14ac:dyDescent="0.2">
      <c r="A5104" t="s">
        <v>9169</v>
      </c>
    </row>
    <row r="5105" spans="1:1" x14ac:dyDescent="0.2">
      <c r="A5105" t="s">
        <v>9169</v>
      </c>
    </row>
    <row r="5106" spans="1:1" x14ac:dyDescent="0.2">
      <c r="A5106" t="s">
        <v>9169</v>
      </c>
    </row>
    <row r="5107" spans="1:1" x14ac:dyDescent="0.2">
      <c r="A5107" t="s">
        <v>9169</v>
      </c>
    </row>
    <row r="5108" spans="1:1" x14ac:dyDescent="0.2">
      <c r="A5108" t="s">
        <v>9169</v>
      </c>
    </row>
    <row r="5109" spans="1:1" x14ac:dyDescent="0.2">
      <c r="A5109" t="s">
        <v>9169</v>
      </c>
    </row>
    <row r="5110" spans="1:1" x14ac:dyDescent="0.2">
      <c r="A5110" t="s">
        <v>9169</v>
      </c>
    </row>
    <row r="5111" spans="1:1" x14ac:dyDescent="0.2">
      <c r="A5111" t="s">
        <v>9169</v>
      </c>
    </row>
    <row r="5112" spans="1:1" x14ac:dyDescent="0.2">
      <c r="A5112" t="s">
        <v>9169</v>
      </c>
    </row>
    <row r="5113" spans="1:1" x14ac:dyDescent="0.2">
      <c r="A5113" t="s">
        <v>9169</v>
      </c>
    </row>
    <row r="5114" spans="1:1" x14ac:dyDescent="0.2">
      <c r="A5114" t="s">
        <v>9169</v>
      </c>
    </row>
    <row r="5115" spans="1:1" x14ac:dyDescent="0.2">
      <c r="A5115" t="s">
        <v>9169</v>
      </c>
    </row>
    <row r="5116" spans="1:1" x14ac:dyDescent="0.2">
      <c r="A5116" t="s">
        <v>9169</v>
      </c>
    </row>
    <row r="5117" spans="1:1" x14ac:dyDescent="0.2">
      <c r="A5117" t="s">
        <v>9169</v>
      </c>
    </row>
    <row r="5118" spans="1:1" x14ac:dyDescent="0.2">
      <c r="A5118" t="s">
        <v>9169</v>
      </c>
    </row>
    <row r="5119" spans="1:1" x14ac:dyDescent="0.2">
      <c r="A5119" t="s">
        <v>9169</v>
      </c>
    </row>
    <row r="5120" spans="1:1" x14ac:dyDescent="0.2">
      <c r="A5120" t="s">
        <v>9169</v>
      </c>
    </row>
    <row r="5121" spans="1:1" x14ac:dyDescent="0.2">
      <c r="A5121" t="s">
        <v>9169</v>
      </c>
    </row>
    <row r="5122" spans="1:1" x14ac:dyDescent="0.2">
      <c r="A5122" t="s">
        <v>9169</v>
      </c>
    </row>
    <row r="5123" spans="1:1" x14ac:dyDescent="0.2">
      <c r="A5123" t="s">
        <v>9169</v>
      </c>
    </row>
    <row r="5124" spans="1:1" x14ac:dyDescent="0.2">
      <c r="A5124" t="s">
        <v>9169</v>
      </c>
    </row>
    <row r="5125" spans="1:1" x14ac:dyDescent="0.2">
      <c r="A5125" t="s">
        <v>9169</v>
      </c>
    </row>
    <row r="5126" spans="1:1" x14ac:dyDescent="0.2">
      <c r="A5126" t="s">
        <v>9169</v>
      </c>
    </row>
    <row r="5127" spans="1:1" x14ac:dyDescent="0.2">
      <c r="A5127" t="s">
        <v>9169</v>
      </c>
    </row>
    <row r="5128" spans="1:1" x14ac:dyDescent="0.2">
      <c r="A5128" t="s">
        <v>9169</v>
      </c>
    </row>
    <row r="5129" spans="1:1" x14ac:dyDescent="0.2">
      <c r="A5129" t="s">
        <v>9169</v>
      </c>
    </row>
    <row r="5130" spans="1:1" x14ac:dyDescent="0.2">
      <c r="A5130" t="s">
        <v>9169</v>
      </c>
    </row>
    <row r="5131" spans="1:1" x14ac:dyDescent="0.2">
      <c r="A5131" t="s">
        <v>9169</v>
      </c>
    </row>
    <row r="5132" spans="1:1" x14ac:dyDescent="0.2">
      <c r="A5132" t="s">
        <v>9169</v>
      </c>
    </row>
    <row r="5133" spans="1:1" x14ac:dyDescent="0.2">
      <c r="A5133" t="s">
        <v>9169</v>
      </c>
    </row>
    <row r="5134" spans="1:1" x14ac:dyDescent="0.2">
      <c r="A5134" t="s">
        <v>9169</v>
      </c>
    </row>
    <row r="5135" spans="1:1" x14ac:dyDescent="0.2">
      <c r="A5135" t="s">
        <v>9169</v>
      </c>
    </row>
    <row r="5136" spans="1:1" x14ac:dyDescent="0.2">
      <c r="A5136" t="s">
        <v>9169</v>
      </c>
    </row>
    <row r="5137" spans="1:1" x14ac:dyDescent="0.2">
      <c r="A5137" t="s">
        <v>9169</v>
      </c>
    </row>
    <row r="5138" spans="1:1" x14ac:dyDescent="0.2">
      <c r="A5138" t="s">
        <v>9169</v>
      </c>
    </row>
    <row r="5139" spans="1:1" x14ac:dyDescent="0.2">
      <c r="A5139" t="s">
        <v>9169</v>
      </c>
    </row>
    <row r="5140" spans="1:1" x14ac:dyDescent="0.2">
      <c r="A5140" t="s">
        <v>9169</v>
      </c>
    </row>
    <row r="5141" spans="1:1" x14ac:dyDescent="0.2">
      <c r="A5141" t="s">
        <v>9169</v>
      </c>
    </row>
    <row r="5142" spans="1:1" x14ac:dyDescent="0.2">
      <c r="A5142" t="s">
        <v>9169</v>
      </c>
    </row>
    <row r="5143" spans="1:1" x14ac:dyDescent="0.2">
      <c r="A5143" t="s">
        <v>9169</v>
      </c>
    </row>
    <row r="5144" spans="1:1" x14ac:dyDescent="0.2">
      <c r="A5144" t="s">
        <v>9169</v>
      </c>
    </row>
    <row r="5145" spans="1:1" x14ac:dyDescent="0.2">
      <c r="A5145" t="s">
        <v>9169</v>
      </c>
    </row>
    <row r="5146" spans="1:1" x14ac:dyDescent="0.2">
      <c r="A5146" t="s">
        <v>9169</v>
      </c>
    </row>
    <row r="5147" spans="1:1" x14ac:dyDescent="0.2">
      <c r="A5147" t="s">
        <v>9169</v>
      </c>
    </row>
    <row r="5148" spans="1:1" x14ac:dyDescent="0.2">
      <c r="A5148" t="s">
        <v>9169</v>
      </c>
    </row>
    <row r="5149" spans="1:1" x14ac:dyDescent="0.2">
      <c r="A5149" t="s">
        <v>9169</v>
      </c>
    </row>
    <row r="5150" spans="1:1" x14ac:dyDescent="0.2">
      <c r="A5150" t="s">
        <v>9169</v>
      </c>
    </row>
    <row r="5151" spans="1:1" x14ac:dyDescent="0.2">
      <c r="A5151" t="s">
        <v>9169</v>
      </c>
    </row>
    <row r="5152" spans="1:1" x14ac:dyDescent="0.2">
      <c r="A5152" t="s">
        <v>9169</v>
      </c>
    </row>
    <row r="5153" spans="1:1" x14ac:dyDescent="0.2">
      <c r="A5153" t="s">
        <v>9169</v>
      </c>
    </row>
    <row r="5154" spans="1:1" x14ac:dyDescent="0.2">
      <c r="A5154" t="s">
        <v>9169</v>
      </c>
    </row>
    <row r="5155" spans="1:1" x14ac:dyDescent="0.2">
      <c r="A5155" t="s">
        <v>9169</v>
      </c>
    </row>
    <row r="5156" spans="1:1" x14ac:dyDescent="0.2">
      <c r="A5156" t="s">
        <v>9169</v>
      </c>
    </row>
    <row r="5157" spans="1:1" x14ac:dyDescent="0.2">
      <c r="A5157" t="s">
        <v>9169</v>
      </c>
    </row>
    <row r="5158" spans="1:1" x14ac:dyDescent="0.2">
      <c r="A5158" t="s">
        <v>9169</v>
      </c>
    </row>
    <row r="5159" spans="1:1" x14ac:dyDescent="0.2">
      <c r="A5159" t="s">
        <v>9169</v>
      </c>
    </row>
    <row r="5160" spans="1:1" x14ac:dyDescent="0.2">
      <c r="A5160" t="s">
        <v>9169</v>
      </c>
    </row>
    <row r="5161" spans="1:1" x14ac:dyDescent="0.2">
      <c r="A5161" t="s">
        <v>9169</v>
      </c>
    </row>
    <row r="5162" spans="1:1" x14ac:dyDescent="0.2">
      <c r="A5162" t="s">
        <v>9169</v>
      </c>
    </row>
    <row r="5163" spans="1:1" x14ac:dyDescent="0.2">
      <c r="A5163" t="s">
        <v>9169</v>
      </c>
    </row>
    <row r="5164" spans="1:1" x14ac:dyDescent="0.2">
      <c r="A5164" t="s">
        <v>9169</v>
      </c>
    </row>
    <row r="5165" spans="1:1" x14ac:dyDescent="0.2">
      <c r="A5165" t="s">
        <v>9169</v>
      </c>
    </row>
    <row r="5166" spans="1:1" x14ac:dyDescent="0.2">
      <c r="A5166" t="s">
        <v>9169</v>
      </c>
    </row>
    <row r="5167" spans="1:1" x14ac:dyDescent="0.2">
      <c r="A5167" t="s">
        <v>9169</v>
      </c>
    </row>
    <row r="5168" spans="1:1" x14ac:dyDescent="0.2">
      <c r="A5168" t="s">
        <v>9169</v>
      </c>
    </row>
    <row r="5169" spans="1:1" x14ac:dyDescent="0.2">
      <c r="A5169" t="s">
        <v>9169</v>
      </c>
    </row>
    <row r="5170" spans="1:1" x14ac:dyDescent="0.2">
      <c r="A5170" t="s">
        <v>9169</v>
      </c>
    </row>
    <row r="5171" spans="1:1" x14ac:dyDescent="0.2">
      <c r="A5171" t="s">
        <v>9169</v>
      </c>
    </row>
    <row r="5172" spans="1:1" x14ac:dyDescent="0.2">
      <c r="A5172" t="s">
        <v>9169</v>
      </c>
    </row>
    <row r="5173" spans="1:1" x14ac:dyDescent="0.2">
      <c r="A5173" t="s">
        <v>9169</v>
      </c>
    </row>
    <row r="5174" spans="1:1" x14ac:dyDescent="0.2">
      <c r="A5174" t="s">
        <v>9169</v>
      </c>
    </row>
    <row r="5175" spans="1:1" x14ac:dyDescent="0.2">
      <c r="A5175" t="s">
        <v>9169</v>
      </c>
    </row>
    <row r="5176" spans="1:1" x14ac:dyDescent="0.2">
      <c r="A5176" t="s">
        <v>9169</v>
      </c>
    </row>
    <row r="5177" spans="1:1" x14ac:dyDescent="0.2">
      <c r="A5177" t="s">
        <v>9169</v>
      </c>
    </row>
    <row r="5178" spans="1:1" x14ac:dyDescent="0.2">
      <c r="A5178" t="s">
        <v>9169</v>
      </c>
    </row>
    <row r="5179" spans="1:1" x14ac:dyDescent="0.2">
      <c r="A5179" t="s">
        <v>9169</v>
      </c>
    </row>
    <row r="5180" spans="1:1" x14ac:dyDescent="0.2">
      <c r="A5180" t="s">
        <v>9169</v>
      </c>
    </row>
    <row r="5181" spans="1:1" x14ac:dyDescent="0.2">
      <c r="A5181" t="s">
        <v>9169</v>
      </c>
    </row>
    <row r="5182" spans="1:1" x14ac:dyDescent="0.2">
      <c r="A5182" t="s">
        <v>9169</v>
      </c>
    </row>
    <row r="5183" spans="1:1" x14ac:dyDescent="0.2">
      <c r="A5183" t="s">
        <v>9169</v>
      </c>
    </row>
    <row r="5184" spans="1:1" x14ac:dyDescent="0.2">
      <c r="A5184" t="s">
        <v>9169</v>
      </c>
    </row>
    <row r="5185" spans="1:1" x14ac:dyDescent="0.2">
      <c r="A5185" t="s">
        <v>9169</v>
      </c>
    </row>
    <row r="5186" spans="1:1" x14ac:dyDescent="0.2">
      <c r="A5186" t="s">
        <v>9169</v>
      </c>
    </row>
    <row r="5187" spans="1:1" x14ac:dyDescent="0.2">
      <c r="A5187" t="s">
        <v>9169</v>
      </c>
    </row>
    <row r="5188" spans="1:1" x14ac:dyDescent="0.2">
      <c r="A5188" t="s">
        <v>9169</v>
      </c>
    </row>
    <row r="5189" spans="1:1" x14ac:dyDescent="0.2">
      <c r="A5189" t="s">
        <v>9169</v>
      </c>
    </row>
    <row r="5190" spans="1:1" x14ac:dyDescent="0.2">
      <c r="A5190" t="s">
        <v>9169</v>
      </c>
    </row>
    <row r="5191" spans="1:1" x14ac:dyDescent="0.2">
      <c r="A5191" t="s">
        <v>9169</v>
      </c>
    </row>
    <row r="5192" spans="1:1" x14ac:dyDescent="0.2">
      <c r="A5192" t="s">
        <v>9169</v>
      </c>
    </row>
    <row r="5193" spans="1:1" x14ac:dyDescent="0.2">
      <c r="A5193" t="s">
        <v>9169</v>
      </c>
    </row>
    <row r="5194" spans="1:1" x14ac:dyDescent="0.2">
      <c r="A5194" t="s">
        <v>9169</v>
      </c>
    </row>
    <row r="5195" spans="1:1" x14ac:dyDescent="0.2">
      <c r="A5195" t="s">
        <v>9169</v>
      </c>
    </row>
    <row r="5196" spans="1:1" x14ac:dyDescent="0.2">
      <c r="A5196" t="s">
        <v>9169</v>
      </c>
    </row>
    <row r="5197" spans="1:1" x14ac:dyDescent="0.2">
      <c r="A5197" t="s">
        <v>9169</v>
      </c>
    </row>
    <row r="5198" spans="1:1" x14ac:dyDescent="0.2">
      <c r="A5198" t="s">
        <v>9169</v>
      </c>
    </row>
    <row r="5199" spans="1:1" x14ac:dyDescent="0.2">
      <c r="A5199" t="s">
        <v>9169</v>
      </c>
    </row>
    <row r="5200" spans="1:1" x14ac:dyDescent="0.2">
      <c r="A5200" t="s">
        <v>9169</v>
      </c>
    </row>
    <row r="5201" spans="1:1" x14ac:dyDescent="0.2">
      <c r="A5201" t="s">
        <v>9169</v>
      </c>
    </row>
    <row r="5202" spans="1:1" x14ac:dyDescent="0.2">
      <c r="A5202" t="s">
        <v>9169</v>
      </c>
    </row>
    <row r="5203" spans="1:1" x14ac:dyDescent="0.2">
      <c r="A5203" t="s">
        <v>9169</v>
      </c>
    </row>
    <row r="5204" spans="1:1" x14ac:dyDescent="0.2">
      <c r="A5204" t="s">
        <v>9169</v>
      </c>
    </row>
    <row r="5205" spans="1:1" x14ac:dyDescent="0.2">
      <c r="A5205" t="s">
        <v>9169</v>
      </c>
    </row>
    <row r="5206" spans="1:1" x14ac:dyDescent="0.2">
      <c r="A5206" t="s">
        <v>9169</v>
      </c>
    </row>
    <row r="5207" spans="1:1" x14ac:dyDescent="0.2">
      <c r="A5207" t="s">
        <v>9169</v>
      </c>
    </row>
    <row r="5208" spans="1:1" x14ac:dyDescent="0.2">
      <c r="A5208" t="s">
        <v>9169</v>
      </c>
    </row>
    <row r="5209" spans="1:1" x14ac:dyDescent="0.2">
      <c r="A5209" t="s">
        <v>9169</v>
      </c>
    </row>
    <row r="5210" spans="1:1" x14ac:dyDescent="0.2">
      <c r="A5210" t="s">
        <v>9169</v>
      </c>
    </row>
    <row r="5211" spans="1:1" x14ac:dyDescent="0.2">
      <c r="A5211" t="s">
        <v>9169</v>
      </c>
    </row>
    <row r="5212" spans="1:1" x14ac:dyDescent="0.2">
      <c r="A5212" t="s">
        <v>9169</v>
      </c>
    </row>
    <row r="5213" spans="1:1" x14ac:dyDescent="0.2">
      <c r="A5213" t="s">
        <v>9169</v>
      </c>
    </row>
    <row r="5214" spans="1:1" x14ac:dyDescent="0.2">
      <c r="A5214" t="s">
        <v>9169</v>
      </c>
    </row>
    <row r="5215" spans="1:1" x14ac:dyDescent="0.2">
      <c r="A5215" t="s">
        <v>9169</v>
      </c>
    </row>
    <row r="5216" spans="1:1" x14ac:dyDescent="0.2">
      <c r="A5216" t="s">
        <v>9169</v>
      </c>
    </row>
    <row r="5217" spans="1:1" x14ac:dyDescent="0.2">
      <c r="A5217" t="s">
        <v>9169</v>
      </c>
    </row>
    <row r="5218" spans="1:1" x14ac:dyDescent="0.2">
      <c r="A5218" t="s">
        <v>9169</v>
      </c>
    </row>
    <row r="5219" spans="1:1" x14ac:dyDescent="0.2">
      <c r="A5219" t="s">
        <v>9169</v>
      </c>
    </row>
    <row r="5220" spans="1:1" x14ac:dyDescent="0.2">
      <c r="A5220" t="s">
        <v>9169</v>
      </c>
    </row>
    <row r="5221" spans="1:1" x14ac:dyDescent="0.2">
      <c r="A5221" t="s">
        <v>9169</v>
      </c>
    </row>
    <row r="5222" spans="1:1" x14ac:dyDescent="0.2">
      <c r="A5222" t="s">
        <v>9169</v>
      </c>
    </row>
    <row r="5223" spans="1:1" x14ac:dyDescent="0.2">
      <c r="A5223" t="s">
        <v>9169</v>
      </c>
    </row>
    <row r="5224" spans="1:1" x14ac:dyDescent="0.2">
      <c r="A5224" t="s">
        <v>9169</v>
      </c>
    </row>
    <row r="5225" spans="1:1" x14ac:dyDescent="0.2">
      <c r="A5225" t="s">
        <v>9169</v>
      </c>
    </row>
    <row r="5226" spans="1:1" x14ac:dyDescent="0.2">
      <c r="A5226" t="s">
        <v>9169</v>
      </c>
    </row>
    <row r="5227" spans="1:1" x14ac:dyDescent="0.2">
      <c r="A5227" t="s">
        <v>9169</v>
      </c>
    </row>
    <row r="5228" spans="1:1" x14ac:dyDescent="0.2">
      <c r="A5228" t="s">
        <v>9169</v>
      </c>
    </row>
    <row r="5229" spans="1:1" x14ac:dyDescent="0.2">
      <c r="A5229" t="s">
        <v>9169</v>
      </c>
    </row>
    <row r="5230" spans="1:1" x14ac:dyDescent="0.2">
      <c r="A5230" t="s">
        <v>9169</v>
      </c>
    </row>
    <row r="5231" spans="1:1" x14ac:dyDescent="0.2">
      <c r="A5231" t="s">
        <v>9169</v>
      </c>
    </row>
    <row r="5232" spans="1:1" x14ac:dyDescent="0.2">
      <c r="A5232" t="s">
        <v>9169</v>
      </c>
    </row>
    <row r="5233" spans="1:1" x14ac:dyDescent="0.2">
      <c r="A5233" t="s">
        <v>9169</v>
      </c>
    </row>
    <row r="5234" spans="1:1" x14ac:dyDescent="0.2">
      <c r="A5234" t="s">
        <v>9169</v>
      </c>
    </row>
    <row r="5235" spans="1:1" x14ac:dyDescent="0.2">
      <c r="A5235" t="s">
        <v>9169</v>
      </c>
    </row>
    <row r="5236" spans="1:1" x14ac:dyDescent="0.2">
      <c r="A5236" t="s">
        <v>9169</v>
      </c>
    </row>
    <row r="5237" spans="1:1" x14ac:dyDescent="0.2">
      <c r="A5237" t="s">
        <v>9169</v>
      </c>
    </row>
    <row r="5238" spans="1:1" x14ac:dyDescent="0.2">
      <c r="A5238" t="s">
        <v>9169</v>
      </c>
    </row>
    <row r="5239" spans="1:1" x14ac:dyDescent="0.2">
      <c r="A5239" t="s">
        <v>9169</v>
      </c>
    </row>
    <row r="5240" spans="1:1" x14ac:dyDescent="0.2">
      <c r="A5240" t="s">
        <v>9169</v>
      </c>
    </row>
    <row r="5241" spans="1:1" x14ac:dyDescent="0.2">
      <c r="A5241" t="s">
        <v>9169</v>
      </c>
    </row>
    <row r="5242" spans="1:1" x14ac:dyDescent="0.2">
      <c r="A5242" t="s">
        <v>9169</v>
      </c>
    </row>
    <row r="5243" spans="1:1" x14ac:dyDescent="0.2">
      <c r="A5243" t="s">
        <v>9169</v>
      </c>
    </row>
    <row r="5244" spans="1:1" x14ac:dyDescent="0.2">
      <c r="A5244" t="s">
        <v>9169</v>
      </c>
    </row>
    <row r="5245" spans="1:1" x14ac:dyDescent="0.2">
      <c r="A5245" t="s">
        <v>9169</v>
      </c>
    </row>
    <row r="5246" spans="1:1" x14ac:dyDescent="0.2">
      <c r="A5246" t="s">
        <v>9169</v>
      </c>
    </row>
    <row r="5247" spans="1:1" x14ac:dyDescent="0.2">
      <c r="A5247" t="s">
        <v>9169</v>
      </c>
    </row>
    <row r="5248" spans="1:1" x14ac:dyDescent="0.2">
      <c r="A5248" t="s">
        <v>9169</v>
      </c>
    </row>
    <row r="5249" spans="1:1" x14ac:dyDescent="0.2">
      <c r="A5249" t="s">
        <v>9169</v>
      </c>
    </row>
    <row r="5250" spans="1:1" x14ac:dyDescent="0.2">
      <c r="A5250" t="s">
        <v>9169</v>
      </c>
    </row>
    <row r="5251" spans="1:1" x14ac:dyDescent="0.2">
      <c r="A5251" t="s">
        <v>9169</v>
      </c>
    </row>
    <row r="5252" spans="1:1" x14ac:dyDescent="0.2">
      <c r="A5252" t="s">
        <v>9169</v>
      </c>
    </row>
    <row r="5253" spans="1:1" x14ac:dyDescent="0.2">
      <c r="A5253" t="s">
        <v>9169</v>
      </c>
    </row>
    <row r="5254" spans="1:1" x14ac:dyDescent="0.2">
      <c r="A5254" t="s">
        <v>9169</v>
      </c>
    </row>
    <row r="5255" spans="1:1" x14ac:dyDescent="0.2">
      <c r="A5255" t="s">
        <v>9169</v>
      </c>
    </row>
    <row r="5256" spans="1:1" x14ac:dyDescent="0.2">
      <c r="A5256" t="s">
        <v>9169</v>
      </c>
    </row>
    <row r="5257" spans="1:1" x14ac:dyDescent="0.2">
      <c r="A5257" t="s">
        <v>9169</v>
      </c>
    </row>
    <row r="5258" spans="1:1" x14ac:dyDescent="0.2">
      <c r="A5258" t="s">
        <v>9169</v>
      </c>
    </row>
    <row r="5259" spans="1:1" x14ac:dyDescent="0.2">
      <c r="A5259" t="s">
        <v>9169</v>
      </c>
    </row>
    <row r="5260" spans="1:1" x14ac:dyDescent="0.2">
      <c r="A5260" t="s">
        <v>9169</v>
      </c>
    </row>
    <row r="5261" spans="1:1" x14ac:dyDescent="0.2">
      <c r="A5261" t="s">
        <v>9169</v>
      </c>
    </row>
    <row r="5262" spans="1:1" x14ac:dyDescent="0.2">
      <c r="A5262" t="s">
        <v>9169</v>
      </c>
    </row>
    <row r="5263" spans="1:1" x14ac:dyDescent="0.2">
      <c r="A5263" t="s">
        <v>9169</v>
      </c>
    </row>
    <row r="5264" spans="1:1" x14ac:dyDescent="0.2">
      <c r="A5264" t="s">
        <v>9169</v>
      </c>
    </row>
    <row r="5265" spans="1:1" x14ac:dyDescent="0.2">
      <c r="A5265" t="s">
        <v>9169</v>
      </c>
    </row>
    <row r="5266" spans="1:1" x14ac:dyDescent="0.2">
      <c r="A5266" t="s">
        <v>9169</v>
      </c>
    </row>
    <row r="5267" spans="1:1" x14ac:dyDescent="0.2">
      <c r="A5267" t="s">
        <v>9169</v>
      </c>
    </row>
    <row r="5268" spans="1:1" x14ac:dyDescent="0.2">
      <c r="A5268" t="s">
        <v>9169</v>
      </c>
    </row>
    <row r="5269" spans="1:1" x14ac:dyDescent="0.2">
      <c r="A5269" t="s">
        <v>9169</v>
      </c>
    </row>
    <row r="5270" spans="1:1" x14ac:dyDescent="0.2">
      <c r="A5270" t="s">
        <v>9169</v>
      </c>
    </row>
    <row r="5271" spans="1:1" x14ac:dyDescent="0.2">
      <c r="A5271" t="s">
        <v>9169</v>
      </c>
    </row>
    <row r="5272" spans="1:1" x14ac:dyDescent="0.2">
      <c r="A5272" t="s">
        <v>9169</v>
      </c>
    </row>
    <row r="5273" spans="1:1" x14ac:dyDescent="0.2">
      <c r="A5273" t="s">
        <v>9169</v>
      </c>
    </row>
    <row r="5274" spans="1:1" x14ac:dyDescent="0.2">
      <c r="A5274" t="s">
        <v>9169</v>
      </c>
    </row>
    <row r="5275" spans="1:1" x14ac:dyDescent="0.2">
      <c r="A5275" t="s">
        <v>9169</v>
      </c>
    </row>
    <row r="5276" spans="1:1" x14ac:dyDescent="0.2">
      <c r="A5276" t="s">
        <v>9169</v>
      </c>
    </row>
    <row r="5277" spans="1:1" x14ac:dyDescent="0.2">
      <c r="A5277" t="s">
        <v>9169</v>
      </c>
    </row>
    <row r="5278" spans="1:1" x14ac:dyDescent="0.2">
      <c r="A5278" t="s">
        <v>9169</v>
      </c>
    </row>
    <row r="5279" spans="1:1" x14ac:dyDescent="0.2">
      <c r="A5279" t="s">
        <v>9169</v>
      </c>
    </row>
    <row r="5280" spans="1:1" x14ac:dyDescent="0.2">
      <c r="A5280" t="s">
        <v>9169</v>
      </c>
    </row>
    <row r="5281" spans="1:1" x14ac:dyDescent="0.2">
      <c r="A5281" t="s">
        <v>9169</v>
      </c>
    </row>
    <row r="5282" spans="1:1" x14ac:dyDescent="0.2">
      <c r="A5282" t="s">
        <v>9169</v>
      </c>
    </row>
    <row r="5283" spans="1:1" x14ac:dyDescent="0.2">
      <c r="A5283" t="s">
        <v>9169</v>
      </c>
    </row>
    <row r="5284" spans="1:1" x14ac:dyDescent="0.2">
      <c r="A5284" t="s">
        <v>9169</v>
      </c>
    </row>
    <row r="5285" spans="1:1" x14ac:dyDescent="0.2">
      <c r="A5285" t="s">
        <v>9169</v>
      </c>
    </row>
    <row r="5286" spans="1:1" x14ac:dyDescent="0.2">
      <c r="A5286" t="s">
        <v>9169</v>
      </c>
    </row>
    <row r="5287" spans="1:1" x14ac:dyDescent="0.2">
      <c r="A5287" t="s">
        <v>9169</v>
      </c>
    </row>
    <row r="5288" spans="1:1" x14ac:dyDescent="0.2">
      <c r="A5288" t="s">
        <v>9169</v>
      </c>
    </row>
    <row r="5289" spans="1:1" x14ac:dyDescent="0.2">
      <c r="A5289" t="s">
        <v>9169</v>
      </c>
    </row>
    <row r="5290" spans="1:1" x14ac:dyDescent="0.2">
      <c r="A5290" t="s">
        <v>9169</v>
      </c>
    </row>
    <row r="5291" spans="1:1" x14ac:dyDescent="0.2">
      <c r="A5291" t="s">
        <v>9169</v>
      </c>
    </row>
    <row r="5292" spans="1:1" x14ac:dyDescent="0.2">
      <c r="A5292" t="s">
        <v>9169</v>
      </c>
    </row>
    <row r="5293" spans="1:1" x14ac:dyDescent="0.2">
      <c r="A5293" t="s">
        <v>9169</v>
      </c>
    </row>
    <row r="5294" spans="1:1" x14ac:dyDescent="0.2">
      <c r="A5294" t="s">
        <v>9169</v>
      </c>
    </row>
    <row r="5295" spans="1:1" x14ac:dyDescent="0.2">
      <c r="A5295" t="s">
        <v>9169</v>
      </c>
    </row>
    <row r="5296" spans="1:1" x14ac:dyDescent="0.2">
      <c r="A5296" t="s">
        <v>9169</v>
      </c>
    </row>
    <row r="5297" spans="1:1" x14ac:dyDescent="0.2">
      <c r="A5297" t="s">
        <v>9169</v>
      </c>
    </row>
    <row r="5298" spans="1:1" x14ac:dyDescent="0.2">
      <c r="A5298" t="s">
        <v>9169</v>
      </c>
    </row>
    <row r="5299" spans="1:1" x14ac:dyDescent="0.2">
      <c r="A5299" t="s">
        <v>9169</v>
      </c>
    </row>
    <row r="5300" spans="1:1" x14ac:dyDescent="0.2">
      <c r="A5300" t="s">
        <v>9169</v>
      </c>
    </row>
    <row r="5301" spans="1:1" x14ac:dyDescent="0.2">
      <c r="A5301" t="s">
        <v>9169</v>
      </c>
    </row>
    <row r="5302" spans="1:1" x14ac:dyDescent="0.2">
      <c r="A5302" t="s">
        <v>9169</v>
      </c>
    </row>
    <row r="5303" spans="1:1" x14ac:dyDescent="0.2">
      <c r="A5303" t="s">
        <v>9169</v>
      </c>
    </row>
    <row r="5304" spans="1:1" x14ac:dyDescent="0.2">
      <c r="A5304" t="s">
        <v>9169</v>
      </c>
    </row>
    <row r="5305" spans="1:1" x14ac:dyDescent="0.2">
      <c r="A5305" t="s">
        <v>9169</v>
      </c>
    </row>
    <row r="5306" spans="1:1" x14ac:dyDescent="0.2">
      <c r="A5306" t="s">
        <v>9169</v>
      </c>
    </row>
    <row r="5307" spans="1:1" x14ac:dyDescent="0.2">
      <c r="A5307" t="s">
        <v>9169</v>
      </c>
    </row>
    <row r="5308" spans="1:1" x14ac:dyDescent="0.2">
      <c r="A5308" t="s">
        <v>9169</v>
      </c>
    </row>
    <row r="5309" spans="1:1" x14ac:dyDescent="0.2">
      <c r="A5309" t="s">
        <v>9169</v>
      </c>
    </row>
    <row r="5310" spans="1:1" x14ac:dyDescent="0.2">
      <c r="A5310" t="s">
        <v>9169</v>
      </c>
    </row>
    <row r="5311" spans="1:1" x14ac:dyDescent="0.2">
      <c r="A5311" t="s">
        <v>9169</v>
      </c>
    </row>
    <row r="5312" spans="1:1" x14ac:dyDescent="0.2">
      <c r="A5312" t="s">
        <v>9169</v>
      </c>
    </row>
    <row r="5313" spans="1:1" x14ac:dyDescent="0.2">
      <c r="A5313" t="s">
        <v>9169</v>
      </c>
    </row>
    <row r="5314" spans="1:1" x14ac:dyDescent="0.2">
      <c r="A5314" t="s">
        <v>9169</v>
      </c>
    </row>
    <row r="5315" spans="1:1" x14ac:dyDescent="0.2">
      <c r="A5315" t="s">
        <v>9169</v>
      </c>
    </row>
    <row r="5316" spans="1:1" x14ac:dyDescent="0.2">
      <c r="A5316" t="s">
        <v>9169</v>
      </c>
    </row>
    <row r="5317" spans="1:1" x14ac:dyDescent="0.2">
      <c r="A5317" t="s">
        <v>9169</v>
      </c>
    </row>
    <row r="5318" spans="1:1" x14ac:dyDescent="0.2">
      <c r="A5318" t="s">
        <v>9169</v>
      </c>
    </row>
    <row r="5319" spans="1:1" x14ac:dyDescent="0.2">
      <c r="A5319" t="s">
        <v>9169</v>
      </c>
    </row>
    <row r="5320" spans="1:1" x14ac:dyDescent="0.2">
      <c r="A5320" t="s">
        <v>9169</v>
      </c>
    </row>
    <row r="5321" spans="1:1" x14ac:dyDescent="0.2">
      <c r="A5321" t="s">
        <v>9169</v>
      </c>
    </row>
    <row r="5322" spans="1:1" x14ac:dyDescent="0.2">
      <c r="A5322" t="s">
        <v>9169</v>
      </c>
    </row>
    <row r="5323" spans="1:1" x14ac:dyDescent="0.2">
      <c r="A5323" t="s">
        <v>9169</v>
      </c>
    </row>
    <row r="5324" spans="1:1" x14ac:dyDescent="0.2">
      <c r="A5324" t="s">
        <v>9169</v>
      </c>
    </row>
    <row r="5325" spans="1:1" x14ac:dyDescent="0.2">
      <c r="A5325" t="s">
        <v>9169</v>
      </c>
    </row>
    <row r="5326" spans="1:1" x14ac:dyDescent="0.2">
      <c r="A5326" t="s">
        <v>9169</v>
      </c>
    </row>
    <row r="5327" spans="1:1" x14ac:dyDescent="0.2">
      <c r="A5327" t="s">
        <v>9169</v>
      </c>
    </row>
    <row r="5328" spans="1:1" x14ac:dyDescent="0.2">
      <c r="A5328" t="s">
        <v>9169</v>
      </c>
    </row>
    <row r="5329" spans="1:1" x14ac:dyDescent="0.2">
      <c r="A5329" t="s">
        <v>9169</v>
      </c>
    </row>
    <row r="5330" spans="1:1" x14ac:dyDescent="0.2">
      <c r="A5330" t="s">
        <v>9169</v>
      </c>
    </row>
    <row r="5331" spans="1:1" x14ac:dyDescent="0.2">
      <c r="A5331" t="s">
        <v>9169</v>
      </c>
    </row>
    <row r="5332" spans="1:1" x14ac:dyDescent="0.2">
      <c r="A5332" t="s">
        <v>9169</v>
      </c>
    </row>
    <row r="5333" spans="1:1" x14ac:dyDescent="0.2">
      <c r="A5333" t="s">
        <v>9169</v>
      </c>
    </row>
    <row r="5334" spans="1:1" x14ac:dyDescent="0.2">
      <c r="A5334" t="s">
        <v>9169</v>
      </c>
    </row>
    <row r="5335" spans="1:1" x14ac:dyDescent="0.2">
      <c r="A5335" t="s">
        <v>9169</v>
      </c>
    </row>
    <row r="5336" spans="1:1" x14ac:dyDescent="0.2">
      <c r="A5336" t="s">
        <v>9169</v>
      </c>
    </row>
    <row r="5337" spans="1:1" x14ac:dyDescent="0.2">
      <c r="A5337" t="s">
        <v>9169</v>
      </c>
    </row>
    <row r="5338" spans="1:1" x14ac:dyDescent="0.2">
      <c r="A5338" t="s">
        <v>9169</v>
      </c>
    </row>
    <row r="5339" spans="1:1" x14ac:dyDescent="0.2">
      <c r="A5339" t="s">
        <v>9169</v>
      </c>
    </row>
    <row r="5340" spans="1:1" x14ac:dyDescent="0.2">
      <c r="A5340" t="s">
        <v>9169</v>
      </c>
    </row>
    <row r="5341" spans="1:1" x14ac:dyDescent="0.2">
      <c r="A5341" t="s">
        <v>9169</v>
      </c>
    </row>
    <row r="5342" spans="1:1" x14ac:dyDescent="0.2">
      <c r="A5342" t="s">
        <v>9169</v>
      </c>
    </row>
    <row r="5343" spans="1:1" x14ac:dyDescent="0.2">
      <c r="A5343" t="s">
        <v>9169</v>
      </c>
    </row>
    <row r="5344" spans="1:1" x14ac:dyDescent="0.2">
      <c r="A5344" t="s">
        <v>9169</v>
      </c>
    </row>
    <row r="5345" spans="1:1" x14ac:dyDescent="0.2">
      <c r="A5345" t="s">
        <v>9169</v>
      </c>
    </row>
    <row r="5346" spans="1:1" x14ac:dyDescent="0.2">
      <c r="A5346" t="s">
        <v>9169</v>
      </c>
    </row>
    <row r="5347" spans="1:1" x14ac:dyDescent="0.2">
      <c r="A5347" t="s">
        <v>9169</v>
      </c>
    </row>
    <row r="5348" spans="1:1" x14ac:dyDescent="0.2">
      <c r="A5348" t="s">
        <v>9169</v>
      </c>
    </row>
    <row r="5349" spans="1:1" x14ac:dyDescent="0.2">
      <c r="A5349" t="s">
        <v>9169</v>
      </c>
    </row>
    <row r="5350" spans="1:1" x14ac:dyDescent="0.2">
      <c r="A5350" t="s">
        <v>9169</v>
      </c>
    </row>
    <row r="5351" spans="1:1" x14ac:dyDescent="0.2">
      <c r="A5351" t="s">
        <v>9169</v>
      </c>
    </row>
    <row r="5352" spans="1:1" x14ac:dyDescent="0.2">
      <c r="A5352" t="s">
        <v>9169</v>
      </c>
    </row>
    <row r="5353" spans="1:1" x14ac:dyDescent="0.2">
      <c r="A5353" t="s">
        <v>9169</v>
      </c>
    </row>
    <row r="5354" spans="1:1" x14ac:dyDescent="0.2">
      <c r="A5354" t="s">
        <v>9169</v>
      </c>
    </row>
    <row r="5355" spans="1:1" x14ac:dyDescent="0.2">
      <c r="A5355" t="s">
        <v>9169</v>
      </c>
    </row>
    <row r="5356" spans="1:1" x14ac:dyDescent="0.2">
      <c r="A5356" t="s">
        <v>9169</v>
      </c>
    </row>
    <row r="5357" spans="1:1" x14ac:dyDescent="0.2">
      <c r="A5357" t="s">
        <v>9169</v>
      </c>
    </row>
    <row r="5358" spans="1:1" x14ac:dyDescent="0.2">
      <c r="A5358" t="s">
        <v>9169</v>
      </c>
    </row>
    <row r="5359" spans="1:1" x14ac:dyDescent="0.2">
      <c r="A5359" t="s">
        <v>9169</v>
      </c>
    </row>
    <row r="5360" spans="1:1" x14ac:dyDescent="0.2">
      <c r="A5360" t="s">
        <v>9169</v>
      </c>
    </row>
    <row r="5361" spans="1:1" x14ac:dyDescent="0.2">
      <c r="A5361" t="s">
        <v>9169</v>
      </c>
    </row>
    <row r="5362" spans="1:1" x14ac:dyDescent="0.2">
      <c r="A5362" t="s">
        <v>9169</v>
      </c>
    </row>
    <row r="5363" spans="1:1" x14ac:dyDescent="0.2">
      <c r="A5363" t="s">
        <v>9169</v>
      </c>
    </row>
    <row r="5364" spans="1:1" x14ac:dyDescent="0.2">
      <c r="A5364" t="s">
        <v>9169</v>
      </c>
    </row>
    <row r="5365" spans="1:1" x14ac:dyDescent="0.2">
      <c r="A5365" t="s">
        <v>9169</v>
      </c>
    </row>
    <row r="5366" spans="1:1" x14ac:dyDescent="0.2">
      <c r="A5366" t="s">
        <v>9169</v>
      </c>
    </row>
    <row r="5367" spans="1:1" x14ac:dyDescent="0.2">
      <c r="A5367" t="s">
        <v>9169</v>
      </c>
    </row>
    <row r="5368" spans="1:1" x14ac:dyDescent="0.2">
      <c r="A5368" t="s">
        <v>9169</v>
      </c>
    </row>
    <row r="5369" spans="1:1" x14ac:dyDescent="0.2">
      <c r="A5369" t="s">
        <v>9169</v>
      </c>
    </row>
    <row r="5370" spans="1:1" x14ac:dyDescent="0.2">
      <c r="A5370" t="s">
        <v>9169</v>
      </c>
    </row>
    <row r="5371" spans="1:1" x14ac:dyDescent="0.2">
      <c r="A5371" t="s">
        <v>9169</v>
      </c>
    </row>
    <row r="5372" spans="1:1" x14ac:dyDescent="0.2">
      <c r="A5372" t="s">
        <v>9169</v>
      </c>
    </row>
    <row r="5373" spans="1:1" x14ac:dyDescent="0.2">
      <c r="A5373" t="s">
        <v>9169</v>
      </c>
    </row>
    <row r="5374" spans="1:1" x14ac:dyDescent="0.2">
      <c r="A5374" t="s">
        <v>9169</v>
      </c>
    </row>
    <row r="5375" spans="1:1" x14ac:dyDescent="0.2">
      <c r="A5375" t="s">
        <v>9169</v>
      </c>
    </row>
    <row r="5376" spans="1:1" x14ac:dyDescent="0.2">
      <c r="A5376" t="s">
        <v>9169</v>
      </c>
    </row>
    <row r="5377" spans="1:1" x14ac:dyDescent="0.2">
      <c r="A5377" t="s">
        <v>9169</v>
      </c>
    </row>
    <row r="5378" spans="1:1" x14ac:dyDescent="0.2">
      <c r="A5378" t="s">
        <v>9169</v>
      </c>
    </row>
    <row r="5379" spans="1:1" x14ac:dyDescent="0.2">
      <c r="A5379" t="s">
        <v>9169</v>
      </c>
    </row>
    <row r="5380" spans="1:1" x14ac:dyDescent="0.2">
      <c r="A5380" t="s">
        <v>9169</v>
      </c>
    </row>
    <row r="5381" spans="1:1" x14ac:dyDescent="0.2">
      <c r="A5381" t="s">
        <v>9169</v>
      </c>
    </row>
    <row r="5382" spans="1:1" x14ac:dyDescent="0.2">
      <c r="A5382" t="s">
        <v>9169</v>
      </c>
    </row>
    <row r="5383" spans="1:1" x14ac:dyDescent="0.2">
      <c r="A5383" t="s">
        <v>9169</v>
      </c>
    </row>
    <row r="5384" spans="1:1" x14ac:dyDescent="0.2">
      <c r="A5384" t="s">
        <v>9169</v>
      </c>
    </row>
    <row r="5385" spans="1:1" x14ac:dyDescent="0.2">
      <c r="A5385" t="s">
        <v>9169</v>
      </c>
    </row>
    <row r="5386" spans="1:1" x14ac:dyDescent="0.2">
      <c r="A5386" t="s">
        <v>9169</v>
      </c>
    </row>
    <row r="5387" spans="1:1" x14ac:dyDescent="0.2">
      <c r="A5387" t="s">
        <v>9169</v>
      </c>
    </row>
    <row r="5388" spans="1:1" x14ac:dyDescent="0.2">
      <c r="A5388" t="s">
        <v>9169</v>
      </c>
    </row>
    <row r="5389" spans="1:1" x14ac:dyDescent="0.2">
      <c r="A5389" t="s">
        <v>9169</v>
      </c>
    </row>
    <row r="5390" spans="1:1" x14ac:dyDescent="0.2">
      <c r="A5390" t="s">
        <v>9169</v>
      </c>
    </row>
    <row r="5391" spans="1:1" x14ac:dyDescent="0.2">
      <c r="A5391" t="s">
        <v>9169</v>
      </c>
    </row>
    <row r="5392" spans="1:1" x14ac:dyDescent="0.2">
      <c r="A5392" t="s">
        <v>9169</v>
      </c>
    </row>
    <row r="5393" spans="1:1" x14ac:dyDescent="0.2">
      <c r="A5393" t="s">
        <v>9169</v>
      </c>
    </row>
    <row r="5394" spans="1:1" x14ac:dyDescent="0.2">
      <c r="A5394" t="s">
        <v>9169</v>
      </c>
    </row>
    <row r="5395" spans="1:1" x14ac:dyDescent="0.2">
      <c r="A5395" t="s">
        <v>9169</v>
      </c>
    </row>
    <row r="5396" spans="1:1" x14ac:dyDescent="0.2">
      <c r="A5396" t="s">
        <v>9169</v>
      </c>
    </row>
    <row r="5397" spans="1:1" x14ac:dyDescent="0.2">
      <c r="A5397" t="s">
        <v>9169</v>
      </c>
    </row>
    <row r="5398" spans="1:1" x14ac:dyDescent="0.2">
      <c r="A5398" t="s">
        <v>9169</v>
      </c>
    </row>
    <row r="5399" spans="1:1" x14ac:dyDescent="0.2">
      <c r="A5399" t="s">
        <v>9169</v>
      </c>
    </row>
    <row r="5400" spans="1:1" x14ac:dyDescent="0.2">
      <c r="A5400" t="s">
        <v>9169</v>
      </c>
    </row>
    <row r="5401" spans="1:1" x14ac:dyDescent="0.2">
      <c r="A5401" t="s">
        <v>9169</v>
      </c>
    </row>
    <row r="5402" spans="1:1" x14ac:dyDescent="0.2">
      <c r="A5402" t="s">
        <v>9169</v>
      </c>
    </row>
    <row r="5403" spans="1:1" x14ac:dyDescent="0.2">
      <c r="A5403" t="s">
        <v>9169</v>
      </c>
    </row>
    <row r="5404" spans="1:1" x14ac:dyDescent="0.2">
      <c r="A5404" t="s">
        <v>9169</v>
      </c>
    </row>
    <row r="5405" spans="1:1" x14ac:dyDescent="0.2">
      <c r="A5405" t="s">
        <v>9169</v>
      </c>
    </row>
    <row r="5406" spans="1:1" x14ac:dyDescent="0.2">
      <c r="A5406" t="s">
        <v>9169</v>
      </c>
    </row>
    <row r="5407" spans="1:1" x14ac:dyDescent="0.2">
      <c r="A5407" t="s">
        <v>9169</v>
      </c>
    </row>
    <row r="5408" spans="1:1" x14ac:dyDescent="0.2">
      <c r="A5408" t="s">
        <v>9169</v>
      </c>
    </row>
    <row r="5409" spans="1:1" x14ac:dyDescent="0.2">
      <c r="A5409" t="s">
        <v>9169</v>
      </c>
    </row>
    <row r="5410" spans="1:1" x14ac:dyDescent="0.2">
      <c r="A5410" t="s">
        <v>9169</v>
      </c>
    </row>
    <row r="5411" spans="1:1" x14ac:dyDescent="0.2">
      <c r="A5411" t="s">
        <v>9169</v>
      </c>
    </row>
    <row r="5412" spans="1:1" x14ac:dyDescent="0.2">
      <c r="A5412" t="s">
        <v>9169</v>
      </c>
    </row>
    <row r="5413" spans="1:1" x14ac:dyDescent="0.2">
      <c r="A5413" t="s">
        <v>9169</v>
      </c>
    </row>
    <row r="5414" spans="1:1" x14ac:dyDescent="0.2">
      <c r="A5414" t="s">
        <v>9169</v>
      </c>
    </row>
    <row r="5415" spans="1:1" x14ac:dyDescent="0.2">
      <c r="A5415" t="s">
        <v>9169</v>
      </c>
    </row>
    <row r="5416" spans="1:1" x14ac:dyDescent="0.2">
      <c r="A5416" t="s">
        <v>9169</v>
      </c>
    </row>
    <row r="5417" spans="1:1" x14ac:dyDescent="0.2">
      <c r="A5417" t="s">
        <v>9169</v>
      </c>
    </row>
    <row r="5418" spans="1:1" x14ac:dyDescent="0.2">
      <c r="A5418" t="s">
        <v>9169</v>
      </c>
    </row>
    <row r="5419" spans="1:1" x14ac:dyDescent="0.2">
      <c r="A5419" t="s">
        <v>9169</v>
      </c>
    </row>
    <row r="5420" spans="1:1" x14ac:dyDescent="0.2">
      <c r="A5420" t="s">
        <v>9169</v>
      </c>
    </row>
    <row r="5421" spans="1:1" x14ac:dyDescent="0.2">
      <c r="A5421" t="s">
        <v>9169</v>
      </c>
    </row>
    <row r="5422" spans="1:1" x14ac:dyDescent="0.2">
      <c r="A5422" t="s">
        <v>9169</v>
      </c>
    </row>
    <row r="5423" spans="1:1" x14ac:dyDescent="0.2">
      <c r="A5423" t="s">
        <v>9169</v>
      </c>
    </row>
    <row r="5424" spans="1:1" x14ac:dyDescent="0.2">
      <c r="A5424" t="s">
        <v>9169</v>
      </c>
    </row>
    <row r="5425" spans="1:1" x14ac:dyDescent="0.2">
      <c r="A5425" t="s">
        <v>9169</v>
      </c>
    </row>
    <row r="5426" spans="1:1" x14ac:dyDescent="0.2">
      <c r="A5426" t="s">
        <v>9169</v>
      </c>
    </row>
    <row r="5427" spans="1:1" x14ac:dyDescent="0.2">
      <c r="A5427" t="s">
        <v>9169</v>
      </c>
    </row>
    <row r="5428" spans="1:1" x14ac:dyDescent="0.2">
      <c r="A5428" t="s">
        <v>9169</v>
      </c>
    </row>
    <row r="5429" spans="1:1" x14ac:dyDescent="0.2">
      <c r="A5429" t="s">
        <v>9169</v>
      </c>
    </row>
    <row r="5430" spans="1:1" x14ac:dyDescent="0.2">
      <c r="A5430" t="s">
        <v>9169</v>
      </c>
    </row>
    <row r="5431" spans="1:1" x14ac:dyDescent="0.2">
      <c r="A5431" t="s">
        <v>9169</v>
      </c>
    </row>
    <row r="5432" spans="1:1" x14ac:dyDescent="0.2">
      <c r="A5432" t="s">
        <v>9169</v>
      </c>
    </row>
    <row r="5433" spans="1:1" x14ac:dyDescent="0.2">
      <c r="A5433" t="s">
        <v>9169</v>
      </c>
    </row>
    <row r="5434" spans="1:1" x14ac:dyDescent="0.2">
      <c r="A5434" t="s">
        <v>9169</v>
      </c>
    </row>
    <row r="5435" spans="1:1" x14ac:dyDescent="0.2">
      <c r="A5435" t="s">
        <v>9169</v>
      </c>
    </row>
    <row r="5436" spans="1:1" x14ac:dyDescent="0.2">
      <c r="A5436" t="s">
        <v>9169</v>
      </c>
    </row>
    <row r="5437" spans="1:1" x14ac:dyDescent="0.2">
      <c r="A5437" t="s">
        <v>9169</v>
      </c>
    </row>
    <row r="5438" spans="1:1" x14ac:dyDescent="0.2">
      <c r="A5438" t="s">
        <v>9169</v>
      </c>
    </row>
    <row r="5439" spans="1:1" x14ac:dyDescent="0.2">
      <c r="A5439" t="s">
        <v>9169</v>
      </c>
    </row>
    <row r="5440" spans="1:1" x14ac:dyDescent="0.2">
      <c r="A5440" t="s">
        <v>9169</v>
      </c>
    </row>
    <row r="5441" spans="1:1" x14ac:dyDescent="0.2">
      <c r="A5441" t="s">
        <v>9169</v>
      </c>
    </row>
    <row r="5442" spans="1:1" x14ac:dyDescent="0.2">
      <c r="A5442" t="s">
        <v>9169</v>
      </c>
    </row>
    <row r="5443" spans="1:1" x14ac:dyDescent="0.2">
      <c r="A5443" t="s">
        <v>9169</v>
      </c>
    </row>
    <row r="5444" spans="1:1" x14ac:dyDescent="0.2">
      <c r="A5444" t="s">
        <v>9169</v>
      </c>
    </row>
    <row r="5445" spans="1:1" x14ac:dyDescent="0.2">
      <c r="A5445" t="s">
        <v>9169</v>
      </c>
    </row>
    <row r="5446" spans="1:1" x14ac:dyDescent="0.2">
      <c r="A5446" t="s">
        <v>9169</v>
      </c>
    </row>
    <row r="5447" spans="1:1" x14ac:dyDescent="0.2">
      <c r="A5447" t="s">
        <v>9169</v>
      </c>
    </row>
    <row r="5448" spans="1:1" x14ac:dyDescent="0.2">
      <c r="A5448" t="s">
        <v>9169</v>
      </c>
    </row>
    <row r="5449" spans="1:1" x14ac:dyDescent="0.2">
      <c r="A5449" t="s">
        <v>9169</v>
      </c>
    </row>
    <row r="5450" spans="1:1" x14ac:dyDescent="0.2">
      <c r="A5450" t="s">
        <v>9169</v>
      </c>
    </row>
    <row r="5451" spans="1:1" x14ac:dyDescent="0.2">
      <c r="A5451" t="s">
        <v>9169</v>
      </c>
    </row>
    <row r="5452" spans="1:1" x14ac:dyDescent="0.2">
      <c r="A5452" t="s">
        <v>9169</v>
      </c>
    </row>
    <row r="5453" spans="1:1" x14ac:dyDescent="0.2">
      <c r="A5453" t="s">
        <v>9169</v>
      </c>
    </row>
    <row r="5454" spans="1:1" x14ac:dyDescent="0.2">
      <c r="A5454" t="s">
        <v>9169</v>
      </c>
    </row>
    <row r="5455" spans="1:1" x14ac:dyDescent="0.2">
      <c r="A5455" t="s">
        <v>9169</v>
      </c>
    </row>
    <row r="5456" spans="1:1" x14ac:dyDescent="0.2">
      <c r="A5456" t="s">
        <v>9169</v>
      </c>
    </row>
    <row r="5457" spans="1:1" x14ac:dyDescent="0.2">
      <c r="A5457" t="s">
        <v>9169</v>
      </c>
    </row>
    <row r="5458" spans="1:1" x14ac:dyDescent="0.2">
      <c r="A5458" t="s">
        <v>9169</v>
      </c>
    </row>
    <row r="5459" spans="1:1" x14ac:dyDescent="0.2">
      <c r="A5459" t="s">
        <v>9169</v>
      </c>
    </row>
    <row r="5460" spans="1:1" x14ac:dyDescent="0.2">
      <c r="A5460" t="s">
        <v>9169</v>
      </c>
    </row>
    <row r="5461" spans="1:1" x14ac:dyDescent="0.2">
      <c r="A5461" t="s">
        <v>9169</v>
      </c>
    </row>
    <row r="5462" spans="1:1" x14ac:dyDescent="0.2">
      <c r="A5462" t="s">
        <v>9169</v>
      </c>
    </row>
    <row r="5463" spans="1:1" x14ac:dyDescent="0.2">
      <c r="A5463" t="s">
        <v>9169</v>
      </c>
    </row>
    <row r="5464" spans="1:1" x14ac:dyDescent="0.2">
      <c r="A5464" t="s">
        <v>9169</v>
      </c>
    </row>
    <row r="5465" spans="1:1" x14ac:dyDescent="0.2">
      <c r="A5465" t="s">
        <v>9169</v>
      </c>
    </row>
    <row r="5466" spans="1:1" x14ac:dyDescent="0.2">
      <c r="A5466" t="s">
        <v>9169</v>
      </c>
    </row>
    <row r="5467" spans="1:1" x14ac:dyDescent="0.2">
      <c r="A5467" t="s">
        <v>9169</v>
      </c>
    </row>
    <row r="5468" spans="1:1" x14ac:dyDescent="0.2">
      <c r="A5468" t="s">
        <v>9169</v>
      </c>
    </row>
    <row r="5469" spans="1:1" x14ac:dyDescent="0.2">
      <c r="A5469" t="s">
        <v>9169</v>
      </c>
    </row>
    <row r="5470" spans="1:1" x14ac:dyDescent="0.2">
      <c r="A5470" t="s">
        <v>9169</v>
      </c>
    </row>
    <row r="5471" spans="1:1" x14ac:dyDescent="0.2">
      <c r="A5471" t="s">
        <v>9169</v>
      </c>
    </row>
    <row r="5472" spans="1:1" x14ac:dyDescent="0.2">
      <c r="A5472" t="s">
        <v>9169</v>
      </c>
    </row>
    <row r="5473" spans="1:1" x14ac:dyDescent="0.2">
      <c r="A5473" t="s">
        <v>9169</v>
      </c>
    </row>
    <row r="5474" spans="1:1" x14ac:dyDescent="0.2">
      <c r="A5474" t="s">
        <v>9169</v>
      </c>
    </row>
    <row r="5475" spans="1:1" x14ac:dyDescent="0.2">
      <c r="A5475" t="s">
        <v>9169</v>
      </c>
    </row>
    <row r="5476" spans="1:1" x14ac:dyDescent="0.2">
      <c r="A5476" t="s">
        <v>9169</v>
      </c>
    </row>
    <row r="5477" spans="1:1" x14ac:dyDescent="0.2">
      <c r="A5477" t="s">
        <v>9169</v>
      </c>
    </row>
    <row r="5478" spans="1:1" x14ac:dyDescent="0.2">
      <c r="A5478" t="s">
        <v>9169</v>
      </c>
    </row>
    <row r="5479" spans="1:1" x14ac:dyDescent="0.2">
      <c r="A5479" t="s">
        <v>9169</v>
      </c>
    </row>
    <row r="5480" spans="1:1" x14ac:dyDescent="0.2">
      <c r="A5480" t="s">
        <v>9169</v>
      </c>
    </row>
    <row r="5481" spans="1:1" x14ac:dyDescent="0.2">
      <c r="A5481" t="s">
        <v>9169</v>
      </c>
    </row>
    <row r="5482" spans="1:1" x14ac:dyDescent="0.2">
      <c r="A5482" t="s">
        <v>9169</v>
      </c>
    </row>
    <row r="5483" spans="1:1" x14ac:dyDescent="0.2">
      <c r="A5483" t="s">
        <v>9169</v>
      </c>
    </row>
    <row r="5484" spans="1:1" x14ac:dyDescent="0.2">
      <c r="A5484" t="s">
        <v>9169</v>
      </c>
    </row>
    <row r="5485" spans="1:1" x14ac:dyDescent="0.2">
      <c r="A5485" t="s">
        <v>9169</v>
      </c>
    </row>
    <row r="5486" spans="1:1" x14ac:dyDescent="0.2">
      <c r="A5486" t="s">
        <v>9169</v>
      </c>
    </row>
    <row r="5487" spans="1:1" x14ac:dyDescent="0.2">
      <c r="A5487" t="s">
        <v>9169</v>
      </c>
    </row>
    <row r="5488" spans="1:1" x14ac:dyDescent="0.2">
      <c r="A5488" t="s">
        <v>9169</v>
      </c>
    </row>
    <row r="5489" spans="1:1" x14ac:dyDescent="0.2">
      <c r="A5489" t="s">
        <v>9169</v>
      </c>
    </row>
    <row r="5490" spans="1:1" x14ac:dyDescent="0.2">
      <c r="A5490" t="s">
        <v>9169</v>
      </c>
    </row>
    <row r="5491" spans="1:1" x14ac:dyDescent="0.2">
      <c r="A5491" t="s">
        <v>9169</v>
      </c>
    </row>
    <row r="5492" spans="1:1" x14ac:dyDescent="0.2">
      <c r="A5492" t="s">
        <v>9169</v>
      </c>
    </row>
    <row r="5493" spans="1:1" x14ac:dyDescent="0.2">
      <c r="A5493" t="s">
        <v>9169</v>
      </c>
    </row>
    <row r="5494" spans="1:1" x14ac:dyDescent="0.2">
      <c r="A5494" t="s">
        <v>9169</v>
      </c>
    </row>
    <row r="5495" spans="1:1" x14ac:dyDescent="0.2">
      <c r="A5495" t="s">
        <v>9169</v>
      </c>
    </row>
    <row r="5496" spans="1:1" x14ac:dyDescent="0.2">
      <c r="A5496" t="s">
        <v>9169</v>
      </c>
    </row>
    <row r="5497" spans="1:1" x14ac:dyDescent="0.2">
      <c r="A5497" t="s">
        <v>9169</v>
      </c>
    </row>
    <row r="5498" spans="1:1" x14ac:dyDescent="0.2">
      <c r="A5498" t="s">
        <v>9169</v>
      </c>
    </row>
    <row r="5499" spans="1:1" x14ac:dyDescent="0.2">
      <c r="A5499" t="s">
        <v>9169</v>
      </c>
    </row>
    <row r="5500" spans="1:1" x14ac:dyDescent="0.2">
      <c r="A5500" t="s">
        <v>9169</v>
      </c>
    </row>
    <row r="5501" spans="1:1" x14ac:dyDescent="0.2">
      <c r="A5501" t="s">
        <v>9169</v>
      </c>
    </row>
    <row r="5502" spans="1:1" x14ac:dyDescent="0.2">
      <c r="A5502" t="s">
        <v>9169</v>
      </c>
    </row>
    <row r="5503" spans="1:1" x14ac:dyDescent="0.2">
      <c r="A5503" t="s">
        <v>9169</v>
      </c>
    </row>
    <row r="5504" spans="1:1" x14ac:dyDescent="0.2">
      <c r="A5504" t="s">
        <v>9169</v>
      </c>
    </row>
    <row r="5505" spans="1:1" x14ac:dyDescent="0.2">
      <c r="A5505" t="s">
        <v>9169</v>
      </c>
    </row>
    <row r="5506" spans="1:1" x14ac:dyDescent="0.2">
      <c r="A5506" t="s">
        <v>9169</v>
      </c>
    </row>
    <row r="5507" spans="1:1" x14ac:dyDescent="0.2">
      <c r="A5507" t="s">
        <v>9169</v>
      </c>
    </row>
    <row r="5508" spans="1:1" x14ac:dyDescent="0.2">
      <c r="A5508" t="s">
        <v>9169</v>
      </c>
    </row>
    <row r="5509" spans="1:1" x14ac:dyDescent="0.2">
      <c r="A5509" t="s">
        <v>9169</v>
      </c>
    </row>
    <row r="5510" spans="1:1" x14ac:dyDescent="0.2">
      <c r="A5510" t="s">
        <v>9169</v>
      </c>
    </row>
    <row r="5511" spans="1:1" x14ac:dyDescent="0.2">
      <c r="A5511" t="s">
        <v>9169</v>
      </c>
    </row>
    <row r="5512" spans="1:1" x14ac:dyDescent="0.2">
      <c r="A5512" t="s">
        <v>9169</v>
      </c>
    </row>
    <row r="5513" spans="1:1" x14ac:dyDescent="0.2">
      <c r="A5513" t="s">
        <v>9169</v>
      </c>
    </row>
    <row r="5514" spans="1:1" x14ac:dyDescent="0.2">
      <c r="A5514" t="s">
        <v>9169</v>
      </c>
    </row>
    <row r="5515" spans="1:1" x14ac:dyDescent="0.2">
      <c r="A5515" t="s">
        <v>9169</v>
      </c>
    </row>
    <row r="5516" spans="1:1" x14ac:dyDescent="0.2">
      <c r="A5516" t="s">
        <v>9169</v>
      </c>
    </row>
    <row r="5517" spans="1:1" x14ac:dyDescent="0.2">
      <c r="A5517" t="s">
        <v>9169</v>
      </c>
    </row>
    <row r="5518" spans="1:1" x14ac:dyDescent="0.2">
      <c r="A5518" t="s">
        <v>9169</v>
      </c>
    </row>
    <row r="5519" spans="1:1" x14ac:dyDescent="0.2">
      <c r="A5519" t="s">
        <v>9169</v>
      </c>
    </row>
    <row r="5520" spans="1:1" x14ac:dyDescent="0.2">
      <c r="A5520" t="s">
        <v>9169</v>
      </c>
    </row>
    <row r="5521" spans="1:1" x14ac:dyDescent="0.2">
      <c r="A5521" t="s">
        <v>9169</v>
      </c>
    </row>
    <row r="5522" spans="1:1" x14ac:dyDescent="0.2">
      <c r="A5522" t="s">
        <v>9169</v>
      </c>
    </row>
    <row r="5523" spans="1:1" x14ac:dyDescent="0.2">
      <c r="A5523" t="s">
        <v>9169</v>
      </c>
    </row>
    <row r="5524" spans="1:1" x14ac:dyDescent="0.2">
      <c r="A5524" t="s">
        <v>9169</v>
      </c>
    </row>
    <row r="5525" spans="1:1" x14ac:dyDescent="0.2">
      <c r="A5525" t="s">
        <v>9169</v>
      </c>
    </row>
    <row r="5526" spans="1:1" x14ac:dyDescent="0.2">
      <c r="A5526" t="s">
        <v>9169</v>
      </c>
    </row>
    <row r="5527" spans="1:1" x14ac:dyDescent="0.2">
      <c r="A5527" t="s">
        <v>9169</v>
      </c>
    </row>
    <row r="5528" spans="1:1" x14ac:dyDescent="0.2">
      <c r="A5528" t="s">
        <v>9169</v>
      </c>
    </row>
    <row r="5529" spans="1:1" x14ac:dyDescent="0.2">
      <c r="A5529" t="s">
        <v>9169</v>
      </c>
    </row>
    <row r="5530" spans="1:1" x14ac:dyDescent="0.2">
      <c r="A5530" t="s">
        <v>9169</v>
      </c>
    </row>
    <row r="5531" spans="1:1" x14ac:dyDescent="0.2">
      <c r="A5531" t="s">
        <v>9169</v>
      </c>
    </row>
    <row r="5532" spans="1:1" x14ac:dyDescent="0.2">
      <c r="A5532" t="s">
        <v>9169</v>
      </c>
    </row>
    <row r="5533" spans="1:1" x14ac:dyDescent="0.2">
      <c r="A5533" t="s">
        <v>9169</v>
      </c>
    </row>
    <row r="5534" spans="1:1" x14ac:dyDescent="0.2">
      <c r="A5534" t="s">
        <v>9169</v>
      </c>
    </row>
    <row r="5535" spans="1:1" x14ac:dyDescent="0.2">
      <c r="A5535" t="s">
        <v>9169</v>
      </c>
    </row>
    <row r="5536" spans="1:1" x14ac:dyDescent="0.2">
      <c r="A5536" t="s">
        <v>9169</v>
      </c>
    </row>
    <row r="5537" spans="1:1" x14ac:dyDescent="0.2">
      <c r="A5537" t="s">
        <v>9169</v>
      </c>
    </row>
    <row r="5538" spans="1:1" x14ac:dyDescent="0.2">
      <c r="A5538" t="s">
        <v>9169</v>
      </c>
    </row>
    <row r="5539" spans="1:1" x14ac:dyDescent="0.2">
      <c r="A5539" t="s">
        <v>9169</v>
      </c>
    </row>
    <row r="5540" spans="1:1" x14ac:dyDescent="0.2">
      <c r="A5540" t="s">
        <v>9169</v>
      </c>
    </row>
    <row r="5541" spans="1:1" x14ac:dyDescent="0.2">
      <c r="A5541" t="s">
        <v>9169</v>
      </c>
    </row>
    <row r="5542" spans="1:1" x14ac:dyDescent="0.2">
      <c r="A5542" t="s">
        <v>9169</v>
      </c>
    </row>
    <row r="5543" spans="1:1" x14ac:dyDescent="0.2">
      <c r="A5543" t="s">
        <v>9169</v>
      </c>
    </row>
    <row r="5544" spans="1:1" x14ac:dyDescent="0.2">
      <c r="A5544" t="s">
        <v>9169</v>
      </c>
    </row>
    <row r="5545" spans="1:1" x14ac:dyDescent="0.2">
      <c r="A5545" t="s">
        <v>9169</v>
      </c>
    </row>
    <row r="5546" spans="1:1" x14ac:dyDescent="0.2">
      <c r="A5546" t="s">
        <v>9169</v>
      </c>
    </row>
    <row r="5547" spans="1:1" x14ac:dyDescent="0.2">
      <c r="A5547" t="s">
        <v>9169</v>
      </c>
    </row>
    <row r="5548" spans="1:1" x14ac:dyDescent="0.2">
      <c r="A5548" t="s">
        <v>9169</v>
      </c>
    </row>
    <row r="5549" spans="1:1" x14ac:dyDescent="0.2">
      <c r="A5549" t="s">
        <v>9169</v>
      </c>
    </row>
    <row r="5550" spans="1:1" x14ac:dyDescent="0.2">
      <c r="A5550" t="s">
        <v>9169</v>
      </c>
    </row>
    <row r="5551" spans="1:1" x14ac:dyDescent="0.2">
      <c r="A5551" t="s">
        <v>9169</v>
      </c>
    </row>
    <row r="5552" spans="1:1" x14ac:dyDescent="0.2">
      <c r="A5552" t="s">
        <v>9169</v>
      </c>
    </row>
    <row r="5553" spans="1:1" x14ac:dyDescent="0.2">
      <c r="A5553" t="s">
        <v>9169</v>
      </c>
    </row>
    <row r="5554" spans="1:1" x14ac:dyDescent="0.2">
      <c r="A5554" t="s">
        <v>9169</v>
      </c>
    </row>
    <row r="5555" spans="1:1" x14ac:dyDescent="0.2">
      <c r="A5555" t="s">
        <v>9169</v>
      </c>
    </row>
    <row r="5556" spans="1:1" x14ac:dyDescent="0.2">
      <c r="A5556" t="s">
        <v>9169</v>
      </c>
    </row>
    <row r="5557" spans="1:1" x14ac:dyDescent="0.2">
      <c r="A5557" t="s">
        <v>9169</v>
      </c>
    </row>
    <row r="5558" spans="1:1" x14ac:dyDescent="0.2">
      <c r="A5558" t="s">
        <v>9169</v>
      </c>
    </row>
    <row r="5559" spans="1:1" x14ac:dyDescent="0.2">
      <c r="A5559" t="s">
        <v>9169</v>
      </c>
    </row>
    <row r="5560" spans="1:1" x14ac:dyDescent="0.2">
      <c r="A5560" t="s">
        <v>9169</v>
      </c>
    </row>
    <row r="5561" spans="1:1" x14ac:dyDescent="0.2">
      <c r="A5561" t="s">
        <v>9169</v>
      </c>
    </row>
    <row r="5562" spans="1:1" x14ac:dyDescent="0.2">
      <c r="A5562" t="s">
        <v>9169</v>
      </c>
    </row>
    <row r="5563" spans="1:1" x14ac:dyDescent="0.2">
      <c r="A5563" t="s">
        <v>9169</v>
      </c>
    </row>
    <row r="5564" spans="1:1" x14ac:dyDescent="0.2">
      <c r="A5564" t="s">
        <v>9169</v>
      </c>
    </row>
    <row r="5565" spans="1:1" x14ac:dyDescent="0.2">
      <c r="A5565" t="s">
        <v>9169</v>
      </c>
    </row>
    <row r="5566" spans="1:1" x14ac:dyDescent="0.2">
      <c r="A5566" t="s">
        <v>9169</v>
      </c>
    </row>
    <row r="5567" spans="1:1" x14ac:dyDescent="0.2">
      <c r="A5567" t="s">
        <v>9169</v>
      </c>
    </row>
    <row r="5568" spans="1:1" x14ac:dyDescent="0.2">
      <c r="A5568" t="s">
        <v>9169</v>
      </c>
    </row>
    <row r="5569" spans="1:1" x14ac:dyDescent="0.2">
      <c r="A5569" t="s">
        <v>9169</v>
      </c>
    </row>
    <row r="5570" spans="1:1" x14ac:dyDescent="0.2">
      <c r="A5570" t="s">
        <v>9169</v>
      </c>
    </row>
    <row r="5571" spans="1:1" x14ac:dyDescent="0.2">
      <c r="A5571" t="s">
        <v>9169</v>
      </c>
    </row>
    <row r="5572" spans="1:1" x14ac:dyDescent="0.2">
      <c r="A5572" t="s">
        <v>9169</v>
      </c>
    </row>
    <row r="5573" spans="1:1" x14ac:dyDescent="0.2">
      <c r="A5573" t="s">
        <v>9169</v>
      </c>
    </row>
    <row r="5574" spans="1:1" x14ac:dyDescent="0.2">
      <c r="A5574" t="s">
        <v>9169</v>
      </c>
    </row>
    <row r="5575" spans="1:1" x14ac:dyDescent="0.2">
      <c r="A5575" t="s">
        <v>9169</v>
      </c>
    </row>
    <row r="5576" spans="1:1" x14ac:dyDescent="0.2">
      <c r="A5576" t="s">
        <v>9169</v>
      </c>
    </row>
    <row r="5577" spans="1:1" x14ac:dyDescent="0.2">
      <c r="A5577" t="s">
        <v>9169</v>
      </c>
    </row>
    <row r="5578" spans="1:1" x14ac:dyDescent="0.2">
      <c r="A5578" t="s">
        <v>9169</v>
      </c>
    </row>
    <row r="5579" spans="1:1" x14ac:dyDescent="0.2">
      <c r="A5579" t="s">
        <v>9169</v>
      </c>
    </row>
    <row r="5580" spans="1:1" x14ac:dyDescent="0.2">
      <c r="A5580" t="s">
        <v>9169</v>
      </c>
    </row>
    <row r="5581" spans="1:1" x14ac:dyDescent="0.2">
      <c r="A5581" t="s">
        <v>9169</v>
      </c>
    </row>
    <row r="5582" spans="1:1" x14ac:dyDescent="0.2">
      <c r="A5582" t="s">
        <v>9169</v>
      </c>
    </row>
    <row r="5583" spans="1:1" x14ac:dyDescent="0.2">
      <c r="A5583" t="s">
        <v>9169</v>
      </c>
    </row>
    <row r="5584" spans="1:1" x14ac:dyDescent="0.2">
      <c r="A5584" t="s">
        <v>9169</v>
      </c>
    </row>
    <row r="5585" spans="1:1" x14ac:dyDescent="0.2">
      <c r="A5585" t="s">
        <v>9169</v>
      </c>
    </row>
    <row r="5586" spans="1:1" x14ac:dyDescent="0.2">
      <c r="A5586" t="s">
        <v>9169</v>
      </c>
    </row>
    <row r="5587" spans="1:1" x14ac:dyDescent="0.2">
      <c r="A5587" t="s">
        <v>9169</v>
      </c>
    </row>
    <row r="5588" spans="1:1" x14ac:dyDescent="0.2">
      <c r="A5588" t="s">
        <v>9169</v>
      </c>
    </row>
    <row r="5589" spans="1:1" x14ac:dyDescent="0.2">
      <c r="A5589" t="s">
        <v>9169</v>
      </c>
    </row>
    <row r="5590" spans="1:1" x14ac:dyDescent="0.2">
      <c r="A5590" t="s">
        <v>9169</v>
      </c>
    </row>
    <row r="5591" spans="1:1" x14ac:dyDescent="0.2">
      <c r="A5591" t="s">
        <v>9169</v>
      </c>
    </row>
    <row r="5592" spans="1:1" x14ac:dyDescent="0.2">
      <c r="A5592" t="s">
        <v>9169</v>
      </c>
    </row>
    <row r="5593" spans="1:1" x14ac:dyDescent="0.2">
      <c r="A5593" t="s">
        <v>9169</v>
      </c>
    </row>
    <row r="5594" spans="1:1" x14ac:dyDescent="0.2">
      <c r="A5594" t="s">
        <v>9169</v>
      </c>
    </row>
    <row r="5595" spans="1:1" x14ac:dyDescent="0.2">
      <c r="A5595" t="s">
        <v>9169</v>
      </c>
    </row>
    <row r="5596" spans="1:1" x14ac:dyDescent="0.2">
      <c r="A5596" t="s">
        <v>9169</v>
      </c>
    </row>
    <row r="5597" spans="1:1" x14ac:dyDescent="0.2">
      <c r="A5597" t="s">
        <v>9169</v>
      </c>
    </row>
    <row r="5598" spans="1:1" x14ac:dyDescent="0.2">
      <c r="A5598" t="s">
        <v>9169</v>
      </c>
    </row>
    <row r="5599" spans="1:1" x14ac:dyDescent="0.2">
      <c r="A5599" t="s">
        <v>9169</v>
      </c>
    </row>
    <row r="5600" spans="1:1" x14ac:dyDescent="0.2">
      <c r="A5600" t="s">
        <v>9169</v>
      </c>
    </row>
    <row r="5601" spans="1:1" x14ac:dyDescent="0.2">
      <c r="A5601" t="s">
        <v>9169</v>
      </c>
    </row>
    <row r="5602" spans="1:1" x14ac:dyDescent="0.2">
      <c r="A5602" t="s">
        <v>9169</v>
      </c>
    </row>
    <row r="5603" spans="1:1" x14ac:dyDescent="0.2">
      <c r="A5603" t="s">
        <v>9169</v>
      </c>
    </row>
    <row r="5604" spans="1:1" x14ac:dyDescent="0.2">
      <c r="A5604" t="s">
        <v>9169</v>
      </c>
    </row>
    <row r="5605" spans="1:1" x14ac:dyDescent="0.2">
      <c r="A5605" t="s">
        <v>9169</v>
      </c>
    </row>
    <row r="5606" spans="1:1" x14ac:dyDescent="0.2">
      <c r="A5606" t="s">
        <v>9169</v>
      </c>
    </row>
    <row r="5607" spans="1:1" x14ac:dyDescent="0.2">
      <c r="A5607" t="s">
        <v>9169</v>
      </c>
    </row>
    <row r="5608" spans="1:1" x14ac:dyDescent="0.2">
      <c r="A5608" t="s">
        <v>9169</v>
      </c>
    </row>
    <row r="5609" spans="1:1" x14ac:dyDescent="0.2">
      <c r="A5609" t="s">
        <v>9169</v>
      </c>
    </row>
    <row r="5610" spans="1:1" x14ac:dyDescent="0.2">
      <c r="A5610" t="s">
        <v>9169</v>
      </c>
    </row>
    <row r="5611" spans="1:1" x14ac:dyDescent="0.2">
      <c r="A5611" t="s">
        <v>9169</v>
      </c>
    </row>
    <row r="5612" spans="1:1" x14ac:dyDescent="0.2">
      <c r="A5612" t="s">
        <v>9169</v>
      </c>
    </row>
    <row r="5613" spans="1:1" x14ac:dyDescent="0.2">
      <c r="A5613" t="s">
        <v>9169</v>
      </c>
    </row>
    <row r="5614" spans="1:1" x14ac:dyDescent="0.2">
      <c r="A5614" t="s">
        <v>9169</v>
      </c>
    </row>
    <row r="5615" spans="1:1" x14ac:dyDescent="0.2">
      <c r="A5615" t="s">
        <v>9169</v>
      </c>
    </row>
    <row r="5616" spans="1:1" x14ac:dyDescent="0.2">
      <c r="A5616" t="s">
        <v>9169</v>
      </c>
    </row>
    <row r="5617" spans="1:1" x14ac:dyDescent="0.2">
      <c r="A5617" t="s">
        <v>9169</v>
      </c>
    </row>
    <row r="5618" spans="1:1" x14ac:dyDescent="0.2">
      <c r="A5618" t="s">
        <v>9169</v>
      </c>
    </row>
    <row r="5619" spans="1:1" x14ac:dyDescent="0.2">
      <c r="A5619" t="s">
        <v>9169</v>
      </c>
    </row>
    <row r="5620" spans="1:1" x14ac:dyDescent="0.2">
      <c r="A5620" t="s">
        <v>9169</v>
      </c>
    </row>
    <row r="5621" spans="1:1" x14ac:dyDescent="0.2">
      <c r="A5621" t="s">
        <v>9169</v>
      </c>
    </row>
    <row r="5622" spans="1:1" x14ac:dyDescent="0.2">
      <c r="A5622" t="s">
        <v>9169</v>
      </c>
    </row>
    <row r="5623" spans="1:1" x14ac:dyDescent="0.2">
      <c r="A5623" t="s">
        <v>9169</v>
      </c>
    </row>
    <row r="5624" spans="1:1" x14ac:dyDescent="0.2">
      <c r="A5624" t="s">
        <v>9169</v>
      </c>
    </row>
    <row r="5625" spans="1:1" x14ac:dyDescent="0.2">
      <c r="A5625" t="s">
        <v>9169</v>
      </c>
    </row>
    <row r="5626" spans="1:1" x14ac:dyDescent="0.2">
      <c r="A5626" t="s">
        <v>9169</v>
      </c>
    </row>
    <row r="5627" spans="1:1" x14ac:dyDescent="0.2">
      <c r="A5627" t="s">
        <v>9169</v>
      </c>
    </row>
    <row r="5628" spans="1:1" x14ac:dyDescent="0.2">
      <c r="A5628" t="s">
        <v>9169</v>
      </c>
    </row>
    <row r="5629" spans="1:1" x14ac:dyDescent="0.2">
      <c r="A5629" t="s">
        <v>9169</v>
      </c>
    </row>
    <row r="5630" spans="1:1" x14ac:dyDescent="0.2">
      <c r="A5630" t="s">
        <v>9169</v>
      </c>
    </row>
    <row r="5631" spans="1:1" x14ac:dyDescent="0.2">
      <c r="A5631" t="s">
        <v>9169</v>
      </c>
    </row>
    <row r="5632" spans="1:1" x14ac:dyDescent="0.2">
      <c r="A5632" t="s">
        <v>9169</v>
      </c>
    </row>
    <row r="5633" spans="1:1" x14ac:dyDescent="0.2">
      <c r="A5633" t="s">
        <v>9169</v>
      </c>
    </row>
    <row r="5634" spans="1:1" x14ac:dyDescent="0.2">
      <c r="A5634" t="s">
        <v>9169</v>
      </c>
    </row>
    <row r="5635" spans="1:1" x14ac:dyDescent="0.2">
      <c r="A5635" t="s">
        <v>9169</v>
      </c>
    </row>
    <row r="5636" spans="1:1" x14ac:dyDescent="0.2">
      <c r="A5636" t="s">
        <v>9169</v>
      </c>
    </row>
    <row r="5637" spans="1:1" x14ac:dyDescent="0.2">
      <c r="A5637" t="s">
        <v>9169</v>
      </c>
    </row>
    <row r="5638" spans="1:1" x14ac:dyDescent="0.2">
      <c r="A5638" t="s">
        <v>9169</v>
      </c>
    </row>
    <row r="5639" spans="1:1" x14ac:dyDescent="0.2">
      <c r="A5639" t="s">
        <v>9169</v>
      </c>
    </row>
    <row r="5640" spans="1:1" x14ac:dyDescent="0.2">
      <c r="A5640" t="s">
        <v>9169</v>
      </c>
    </row>
    <row r="5641" spans="1:1" x14ac:dyDescent="0.2">
      <c r="A5641" t="s">
        <v>9169</v>
      </c>
    </row>
    <row r="5642" spans="1:1" x14ac:dyDescent="0.2">
      <c r="A5642" t="s">
        <v>9169</v>
      </c>
    </row>
    <row r="5643" spans="1:1" x14ac:dyDescent="0.2">
      <c r="A5643" t="s">
        <v>9169</v>
      </c>
    </row>
    <row r="5644" spans="1:1" x14ac:dyDescent="0.2">
      <c r="A5644" t="s">
        <v>9169</v>
      </c>
    </row>
    <row r="5645" spans="1:1" x14ac:dyDescent="0.2">
      <c r="A5645" t="s">
        <v>9169</v>
      </c>
    </row>
    <row r="5646" spans="1:1" x14ac:dyDescent="0.2">
      <c r="A5646" t="s">
        <v>9169</v>
      </c>
    </row>
    <row r="5647" spans="1:1" x14ac:dyDescent="0.2">
      <c r="A5647" t="s">
        <v>9169</v>
      </c>
    </row>
    <row r="5648" spans="1:1" x14ac:dyDescent="0.2">
      <c r="A5648" t="s">
        <v>9169</v>
      </c>
    </row>
    <row r="5649" spans="1:1" x14ac:dyDescent="0.2">
      <c r="A5649" t="s">
        <v>9169</v>
      </c>
    </row>
    <row r="5650" spans="1:1" x14ac:dyDescent="0.2">
      <c r="A5650" t="s">
        <v>9169</v>
      </c>
    </row>
    <row r="5651" spans="1:1" x14ac:dyDescent="0.2">
      <c r="A5651" t="s">
        <v>9169</v>
      </c>
    </row>
    <row r="5652" spans="1:1" x14ac:dyDescent="0.2">
      <c r="A5652" t="s">
        <v>9169</v>
      </c>
    </row>
    <row r="5653" spans="1:1" x14ac:dyDescent="0.2">
      <c r="A5653" t="s">
        <v>9169</v>
      </c>
    </row>
    <row r="5654" spans="1:1" x14ac:dyDescent="0.2">
      <c r="A5654" t="s">
        <v>9169</v>
      </c>
    </row>
    <row r="5655" spans="1:1" x14ac:dyDescent="0.2">
      <c r="A5655" t="s">
        <v>9169</v>
      </c>
    </row>
    <row r="5656" spans="1:1" x14ac:dyDescent="0.2">
      <c r="A5656" t="s">
        <v>9169</v>
      </c>
    </row>
    <row r="5657" spans="1:1" x14ac:dyDescent="0.2">
      <c r="A5657" t="s">
        <v>9169</v>
      </c>
    </row>
    <row r="5658" spans="1:1" x14ac:dyDescent="0.2">
      <c r="A5658" t="s">
        <v>9169</v>
      </c>
    </row>
    <row r="5659" spans="1:1" x14ac:dyDescent="0.2">
      <c r="A5659" t="s">
        <v>9169</v>
      </c>
    </row>
    <row r="5660" spans="1:1" x14ac:dyDescent="0.2">
      <c r="A5660" t="s">
        <v>9169</v>
      </c>
    </row>
    <row r="5661" spans="1:1" x14ac:dyDescent="0.2">
      <c r="A5661" t="s">
        <v>9169</v>
      </c>
    </row>
    <row r="5662" spans="1:1" x14ac:dyDescent="0.2">
      <c r="A5662" t="s">
        <v>9169</v>
      </c>
    </row>
    <row r="5663" spans="1:1" x14ac:dyDescent="0.2">
      <c r="A5663" t="s">
        <v>9169</v>
      </c>
    </row>
    <row r="5664" spans="1:1" x14ac:dyDescent="0.2">
      <c r="A5664" t="s">
        <v>9169</v>
      </c>
    </row>
    <row r="5665" spans="1:1" x14ac:dyDescent="0.2">
      <c r="A5665" t="s">
        <v>9169</v>
      </c>
    </row>
    <row r="5666" spans="1:1" x14ac:dyDescent="0.2">
      <c r="A5666" t="s">
        <v>9169</v>
      </c>
    </row>
    <row r="5667" spans="1:1" x14ac:dyDescent="0.2">
      <c r="A5667" t="s">
        <v>9169</v>
      </c>
    </row>
    <row r="5668" spans="1:1" x14ac:dyDescent="0.2">
      <c r="A5668" t="s">
        <v>9169</v>
      </c>
    </row>
    <row r="5669" spans="1:1" x14ac:dyDescent="0.2">
      <c r="A5669" t="s">
        <v>9169</v>
      </c>
    </row>
    <row r="5670" spans="1:1" x14ac:dyDescent="0.2">
      <c r="A5670" t="s">
        <v>9169</v>
      </c>
    </row>
    <row r="5671" spans="1:1" x14ac:dyDescent="0.2">
      <c r="A5671" t="s">
        <v>9169</v>
      </c>
    </row>
    <row r="5672" spans="1:1" x14ac:dyDescent="0.2">
      <c r="A5672" t="s">
        <v>9169</v>
      </c>
    </row>
    <row r="5673" spans="1:1" x14ac:dyDescent="0.2">
      <c r="A5673" t="s">
        <v>9169</v>
      </c>
    </row>
    <row r="5674" spans="1:1" x14ac:dyDescent="0.2">
      <c r="A5674" t="s">
        <v>9169</v>
      </c>
    </row>
    <row r="5675" spans="1:1" x14ac:dyDescent="0.2">
      <c r="A5675" t="s">
        <v>9169</v>
      </c>
    </row>
    <row r="5676" spans="1:1" x14ac:dyDescent="0.2">
      <c r="A5676" t="s">
        <v>9169</v>
      </c>
    </row>
    <row r="5677" spans="1:1" x14ac:dyDescent="0.2">
      <c r="A5677" t="s">
        <v>9169</v>
      </c>
    </row>
    <row r="5678" spans="1:1" x14ac:dyDescent="0.2">
      <c r="A5678" t="s">
        <v>9169</v>
      </c>
    </row>
    <row r="5679" spans="1:1" x14ac:dyDescent="0.2">
      <c r="A5679" t="s">
        <v>9169</v>
      </c>
    </row>
    <row r="5680" spans="1:1" x14ac:dyDescent="0.2">
      <c r="A5680" t="s">
        <v>9169</v>
      </c>
    </row>
    <row r="5681" spans="1:1" x14ac:dyDescent="0.2">
      <c r="A5681" t="s">
        <v>9169</v>
      </c>
    </row>
    <row r="5682" spans="1:1" x14ac:dyDescent="0.2">
      <c r="A5682" t="s">
        <v>9169</v>
      </c>
    </row>
    <row r="5683" spans="1:1" x14ac:dyDescent="0.2">
      <c r="A5683" t="s">
        <v>9169</v>
      </c>
    </row>
    <row r="5684" spans="1:1" x14ac:dyDescent="0.2">
      <c r="A5684" t="s">
        <v>9169</v>
      </c>
    </row>
    <row r="5685" spans="1:1" x14ac:dyDescent="0.2">
      <c r="A5685" t="s">
        <v>9169</v>
      </c>
    </row>
    <row r="5686" spans="1:1" x14ac:dyDescent="0.2">
      <c r="A5686" t="s">
        <v>9169</v>
      </c>
    </row>
    <row r="5687" spans="1:1" x14ac:dyDescent="0.2">
      <c r="A5687" t="s">
        <v>9169</v>
      </c>
    </row>
    <row r="5688" spans="1:1" x14ac:dyDescent="0.2">
      <c r="A5688" t="s">
        <v>9169</v>
      </c>
    </row>
    <row r="5689" spans="1:1" x14ac:dyDescent="0.2">
      <c r="A5689" t="s">
        <v>9169</v>
      </c>
    </row>
    <row r="5690" spans="1:1" x14ac:dyDescent="0.2">
      <c r="A5690" t="s">
        <v>9169</v>
      </c>
    </row>
    <row r="5691" spans="1:1" x14ac:dyDescent="0.2">
      <c r="A5691" t="s">
        <v>9169</v>
      </c>
    </row>
    <row r="5692" spans="1:1" x14ac:dyDescent="0.2">
      <c r="A5692" t="s">
        <v>9169</v>
      </c>
    </row>
    <row r="5693" spans="1:1" x14ac:dyDescent="0.2">
      <c r="A5693" t="s">
        <v>9169</v>
      </c>
    </row>
    <row r="5694" spans="1:1" x14ac:dyDescent="0.2">
      <c r="A5694" t="s">
        <v>9169</v>
      </c>
    </row>
    <row r="5695" spans="1:1" x14ac:dyDescent="0.2">
      <c r="A5695" t="s">
        <v>9169</v>
      </c>
    </row>
    <row r="5696" spans="1:1" x14ac:dyDescent="0.2">
      <c r="A5696" t="s">
        <v>9169</v>
      </c>
    </row>
    <row r="5697" spans="1:1" x14ac:dyDescent="0.2">
      <c r="A5697" t="s">
        <v>9169</v>
      </c>
    </row>
    <row r="5698" spans="1:1" x14ac:dyDescent="0.2">
      <c r="A5698" t="s">
        <v>9169</v>
      </c>
    </row>
    <row r="5699" spans="1:1" x14ac:dyDescent="0.2">
      <c r="A5699" t="s">
        <v>9169</v>
      </c>
    </row>
    <row r="5700" spans="1:1" x14ac:dyDescent="0.2">
      <c r="A5700" t="s">
        <v>9169</v>
      </c>
    </row>
    <row r="5701" spans="1:1" x14ac:dyDescent="0.2">
      <c r="A5701" t="s">
        <v>9169</v>
      </c>
    </row>
    <row r="5702" spans="1:1" x14ac:dyDescent="0.2">
      <c r="A5702" t="s">
        <v>9169</v>
      </c>
    </row>
    <row r="5703" spans="1:1" x14ac:dyDescent="0.2">
      <c r="A5703" t="s">
        <v>9169</v>
      </c>
    </row>
    <row r="5704" spans="1:1" x14ac:dyDescent="0.2">
      <c r="A5704" t="s">
        <v>9169</v>
      </c>
    </row>
    <row r="5705" spans="1:1" x14ac:dyDescent="0.2">
      <c r="A5705" t="s">
        <v>9169</v>
      </c>
    </row>
    <row r="5706" spans="1:1" x14ac:dyDescent="0.2">
      <c r="A5706" t="s">
        <v>9169</v>
      </c>
    </row>
    <row r="5707" spans="1:1" x14ac:dyDescent="0.2">
      <c r="A5707" t="s">
        <v>9169</v>
      </c>
    </row>
    <row r="5708" spans="1:1" x14ac:dyDescent="0.2">
      <c r="A5708" t="s">
        <v>9169</v>
      </c>
    </row>
    <row r="5709" spans="1:1" x14ac:dyDescent="0.2">
      <c r="A5709" t="s">
        <v>9169</v>
      </c>
    </row>
    <row r="5710" spans="1:1" x14ac:dyDescent="0.2">
      <c r="A5710" t="s">
        <v>9169</v>
      </c>
    </row>
    <row r="5711" spans="1:1" x14ac:dyDescent="0.2">
      <c r="A5711" t="s">
        <v>9169</v>
      </c>
    </row>
    <row r="5712" spans="1:1" x14ac:dyDescent="0.2">
      <c r="A5712" t="s">
        <v>9169</v>
      </c>
    </row>
    <row r="5713" spans="1:1" x14ac:dyDescent="0.2">
      <c r="A5713" t="s">
        <v>9169</v>
      </c>
    </row>
    <row r="5714" spans="1:1" x14ac:dyDescent="0.2">
      <c r="A5714" t="s">
        <v>9169</v>
      </c>
    </row>
    <row r="5715" spans="1:1" x14ac:dyDescent="0.2">
      <c r="A5715" t="s">
        <v>9169</v>
      </c>
    </row>
    <row r="5716" spans="1:1" x14ac:dyDescent="0.2">
      <c r="A5716" t="s">
        <v>9169</v>
      </c>
    </row>
    <row r="5717" spans="1:1" x14ac:dyDescent="0.2">
      <c r="A5717" t="s">
        <v>9169</v>
      </c>
    </row>
    <row r="5718" spans="1:1" x14ac:dyDescent="0.2">
      <c r="A5718" t="s">
        <v>9169</v>
      </c>
    </row>
    <row r="5719" spans="1:1" x14ac:dyDescent="0.2">
      <c r="A5719" t="s">
        <v>9169</v>
      </c>
    </row>
    <row r="5720" spans="1:1" x14ac:dyDescent="0.2">
      <c r="A5720" t="s">
        <v>9169</v>
      </c>
    </row>
    <row r="5721" spans="1:1" x14ac:dyDescent="0.2">
      <c r="A5721" t="s">
        <v>9169</v>
      </c>
    </row>
    <row r="5722" spans="1:1" x14ac:dyDescent="0.2">
      <c r="A5722" t="s">
        <v>9169</v>
      </c>
    </row>
    <row r="5723" spans="1:1" x14ac:dyDescent="0.2">
      <c r="A5723" t="s">
        <v>9169</v>
      </c>
    </row>
    <row r="5724" spans="1:1" x14ac:dyDescent="0.2">
      <c r="A5724" t="s">
        <v>9169</v>
      </c>
    </row>
    <row r="5725" spans="1:1" x14ac:dyDescent="0.2">
      <c r="A5725" t="s">
        <v>9169</v>
      </c>
    </row>
    <row r="5726" spans="1:1" x14ac:dyDescent="0.2">
      <c r="A5726" t="s">
        <v>9169</v>
      </c>
    </row>
    <row r="5727" spans="1:1" x14ac:dyDescent="0.2">
      <c r="A5727" t="s">
        <v>9169</v>
      </c>
    </row>
    <row r="5728" spans="1:1" x14ac:dyDescent="0.2">
      <c r="A5728" t="s">
        <v>9169</v>
      </c>
    </row>
    <row r="5729" spans="1:1" x14ac:dyDescent="0.2">
      <c r="A5729" t="s">
        <v>9169</v>
      </c>
    </row>
    <row r="5730" spans="1:1" x14ac:dyDescent="0.2">
      <c r="A5730" t="s">
        <v>9169</v>
      </c>
    </row>
    <row r="5731" spans="1:1" x14ac:dyDescent="0.2">
      <c r="A5731" t="s">
        <v>9169</v>
      </c>
    </row>
    <row r="5732" spans="1:1" x14ac:dyDescent="0.2">
      <c r="A5732" t="s">
        <v>9169</v>
      </c>
    </row>
    <row r="5733" spans="1:1" x14ac:dyDescent="0.2">
      <c r="A5733" t="s">
        <v>9169</v>
      </c>
    </row>
    <row r="5734" spans="1:1" x14ac:dyDescent="0.2">
      <c r="A5734" t="s">
        <v>9169</v>
      </c>
    </row>
    <row r="5735" spans="1:1" x14ac:dyDescent="0.2">
      <c r="A5735" t="s">
        <v>9169</v>
      </c>
    </row>
    <row r="5736" spans="1:1" x14ac:dyDescent="0.2">
      <c r="A5736" t="s">
        <v>9169</v>
      </c>
    </row>
    <row r="5737" spans="1:1" x14ac:dyDescent="0.2">
      <c r="A5737" t="s">
        <v>9169</v>
      </c>
    </row>
    <row r="5738" spans="1:1" x14ac:dyDescent="0.2">
      <c r="A5738" t="s">
        <v>9169</v>
      </c>
    </row>
    <row r="5739" spans="1:1" x14ac:dyDescent="0.2">
      <c r="A5739" t="s">
        <v>9169</v>
      </c>
    </row>
    <row r="5740" spans="1:1" x14ac:dyDescent="0.2">
      <c r="A5740" t="s">
        <v>9169</v>
      </c>
    </row>
    <row r="5741" spans="1:1" x14ac:dyDescent="0.2">
      <c r="A5741" t="s">
        <v>9169</v>
      </c>
    </row>
    <row r="5742" spans="1:1" x14ac:dyDescent="0.2">
      <c r="A5742" t="s">
        <v>9169</v>
      </c>
    </row>
    <row r="5743" spans="1:1" x14ac:dyDescent="0.2">
      <c r="A5743" t="s">
        <v>9169</v>
      </c>
    </row>
    <row r="5744" spans="1:1" x14ac:dyDescent="0.2">
      <c r="A5744" t="s">
        <v>9169</v>
      </c>
    </row>
    <row r="5745" spans="1:1" x14ac:dyDescent="0.2">
      <c r="A5745" t="s">
        <v>9169</v>
      </c>
    </row>
    <row r="5746" spans="1:1" x14ac:dyDescent="0.2">
      <c r="A5746" t="s">
        <v>9169</v>
      </c>
    </row>
    <row r="5747" spans="1:1" x14ac:dyDescent="0.2">
      <c r="A5747" t="s">
        <v>9169</v>
      </c>
    </row>
    <row r="5748" spans="1:1" x14ac:dyDescent="0.2">
      <c r="A5748" t="s">
        <v>9169</v>
      </c>
    </row>
    <row r="5749" spans="1:1" x14ac:dyDescent="0.2">
      <c r="A5749" t="s">
        <v>9169</v>
      </c>
    </row>
    <row r="5750" spans="1:1" x14ac:dyDescent="0.2">
      <c r="A5750" t="s">
        <v>9169</v>
      </c>
    </row>
    <row r="5751" spans="1:1" x14ac:dyDescent="0.2">
      <c r="A5751" t="s">
        <v>9169</v>
      </c>
    </row>
    <row r="5752" spans="1:1" x14ac:dyDescent="0.2">
      <c r="A5752" t="s">
        <v>9169</v>
      </c>
    </row>
    <row r="5753" spans="1:1" x14ac:dyDescent="0.2">
      <c r="A5753" t="s">
        <v>9169</v>
      </c>
    </row>
    <row r="5754" spans="1:1" x14ac:dyDescent="0.2">
      <c r="A5754" t="s">
        <v>9169</v>
      </c>
    </row>
    <row r="5755" spans="1:1" x14ac:dyDescent="0.2">
      <c r="A5755" t="s">
        <v>9169</v>
      </c>
    </row>
    <row r="5756" spans="1:1" x14ac:dyDescent="0.2">
      <c r="A5756" t="s">
        <v>9169</v>
      </c>
    </row>
    <row r="5757" spans="1:1" x14ac:dyDescent="0.2">
      <c r="A5757" t="s">
        <v>9169</v>
      </c>
    </row>
    <row r="5758" spans="1:1" x14ac:dyDescent="0.2">
      <c r="A5758" t="s">
        <v>9169</v>
      </c>
    </row>
    <row r="5759" spans="1:1" x14ac:dyDescent="0.2">
      <c r="A5759" t="s">
        <v>9169</v>
      </c>
    </row>
    <row r="5760" spans="1:1" x14ac:dyDescent="0.2">
      <c r="A5760" t="s">
        <v>9169</v>
      </c>
    </row>
    <row r="5761" spans="1:1" x14ac:dyDescent="0.2">
      <c r="A5761" t="s">
        <v>9169</v>
      </c>
    </row>
    <row r="5762" spans="1:1" x14ac:dyDescent="0.2">
      <c r="A5762" t="s">
        <v>9169</v>
      </c>
    </row>
    <row r="5763" spans="1:1" x14ac:dyDescent="0.2">
      <c r="A5763" t="s">
        <v>9169</v>
      </c>
    </row>
    <row r="5764" spans="1:1" x14ac:dyDescent="0.2">
      <c r="A5764" t="s">
        <v>9169</v>
      </c>
    </row>
    <row r="5765" spans="1:1" x14ac:dyDescent="0.2">
      <c r="A5765" t="s">
        <v>9169</v>
      </c>
    </row>
    <row r="5766" spans="1:1" x14ac:dyDescent="0.2">
      <c r="A5766" t="s">
        <v>9169</v>
      </c>
    </row>
    <row r="5767" spans="1:1" x14ac:dyDescent="0.2">
      <c r="A5767" t="s">
        <v>9169</v>
      </c>
    </row>
    <row r="5768" spans="1:1" x14ac:dyDescent="0.2">
      <c r="A5768" t="s">
        <v>9169</v>
      </c>
    </row>
    <row r="5769" spans="1:1" x14ac:dyDescent="0.2">
      <c r="A5769" t="s">
        <v>9169</v>
      </c>
    </row>
    <row r="5770" spans="1:1" x14ac:dyDescent="0.2">
      <c r="A5770" t="s">
        <v>9169</v>
      </c>
    </row>
    <row r="5771" spans="1:1" x14ac:dyDescent="0.2">
      <c r="A5771" t="s">
        <v>9169</v>
      </c>
    </row>
    <row r="5772" spans="1:1" x14ac:dyDescent="0.2">
      <c r="A5772" t="s">
        <v>9169</v>
      </c>
    </row>
    <row r="5773" spans="1:1" x14ac:dyDescent="0.2">
      <c r="A5773" t="s">
        <v>9169</v>
      </c>
    </row>
    <row r="5774" spans="1:1" x14ac:dyDescent="0.2">
      <c r="A5774" t="s">
        <v>9169</v>
      </c>
    </row>
    <row r="5775" spans="1:1" x14ac:dyDescent="0.2">
      <c r="A5775" t="s">
        <v>9169</v>
      </c>
    </row>
    <row r="5776" spans="1:1" x14ac:dyDescent="0.2">
      <c r="A5776" t="s">
        <v>9169</v>
      </c>
    </row>
    <row r="5777" spans="1:1" x14ac:dyDescent="0.2">
      <c r="A5777" t="s">
        <v>9169</v>
      </c>
    </row>
    <row r="5778" spans="1:1" x14ac:dyDescent="0.2">
      <c r="A5778" t="s">
        <v>9169</v>
      </c>
    </row>
    <row r="5779" spans="1:1" x14ac:dyDescent="0.2">
      <c r="A5779" t="s">
        <v>9169</v>
      </c>
    </row>
    <row r="5780" spans="1:1" x14ac:dyDescent="0.2">
      <c r="A5780" t="s">
        <v>9169</v>
      </c>
    </row>
    <row r="5781" spans="1:1" x14ac:dyDescent="0.2">
      <c r="A5781" t="s">
        <v>9169</v>
      </c>
    </row>
    <row r="5782" spans="1:1" x14ac:dyDescent="0.2">
      <c r="A5782" t="s">
        <v>9169</v>
      </c>
    </row>
    <row r="5783" spans="1:1" x14ac:dyDescent="0.2">
      <c r="A5783" t="s">
        <v>9169</v>
      </c>
    </row>
    <row r="5784" spans="1:1" x14ac:dyDescent="0.2">
      <c r="A5784" t="s">
        <v>9169</v>
      </c>
    </row>
    <row r="5785" spans="1:1" x14ac:dyDescent="0.2">
      <c r="A5785" t="s">
        <v>9169</v>
      </c>
    </row>
    <row r="5786" spans="1:1" x14ac:dyDescent="0.2">
      <c r="A5786" t="s">
        <v>9169</v>
      </c>
    </row>
    <row r="5787" spans="1:1" x14ac:dyDescent="0.2">
      <c r="A5787" t="s">
        <v>9169</v>
      </c>
    </row>
    <row r="5788" spans="1:1" x14ac:dyDescent="0.2">
      <c r="A5788" t="s">
        <v>9169</v>
      </c>
    </row>
    <row r="5789" spans="1:1" x14ac:dyDescent="0.2">
      <c r="A5789" t="s">
        <v>9169</v>
      </c>
    </row>
    <row r="5790" spans="1:1" x14ac:dyDescent="0.2">
      <c r="A5790" t="s">
        <v>9169</v>
      </c>
    </row>
    <row r="5791" spans="1:1" x14ac:dyDescent="0.2">
      <c r="A5791" t="s">
        <v>9169</v>
      </c>
    </row>
    <row r="5792" spans="1:1" x14ac:dyDescent="0.2">
      <c r="A5792" t="s">
        <v>9169</v>
      </c>
    </row>
    <row r="5793" spans="1:1" x14ac:dyDescent="0.2">
      <c r="A5793" t="s">
        <v>9169</v>
      </c>
    </row>
    <row r="5794" spans="1:1" x14ac:dyDescent="0.2">
      <c r="A5794" t="s">
        <v>9169</v>
      </c>
    </row>
    <row r="5795" spans="1:1" x14ac:dyDescent="0.2">
      <c r="A5795" t="s">
        <v>9169</v>
      </c>
    </row>
    <row r="5796" spans="1:1" x14ac:dyDescent="0.2">
      <c r="A5796" t="s">
        <v>9169</v>
      </c>
    </row>
    <row r="5797" spans="1:1" x14ac:dyDescent="0.2">
      <c r="A5797" t="s">
        <v>9169</v>
      </c>
    </row>
    <row r="5798" spans="1:1" x14ac:dyDescent="0.2">
      <c r="A5798" t="s">
        <v>9169</v>
      </c>
    </row>
    <row r="5799" spans="1:1" x14ac:dyDescent="0.2">
      <c r="A5799" t="s">
        <v>9169</v>
      </c>
    </row>
    <row r="5800" spans="1:1" x14ac:dyDescent="0.2">
      <c r="A5800" t="s">
        <v>9169</v>
      </c>
    </row>
    <row r="5801" spans="1:1" x14ac:dyDescent="0.2">
      <c r="A5801" t="s">
        <v>9169</v>
      </c>
    </row>
    <row r="5802" spans="1:1" x14ac:dyDescent="0.2">
      <c r="A5802" t="s">
        <v>9169</v>
      </c>
    </row>
    <row r="5803" spans="1:1" x14ac:dyDescent="0.2">
      <c r="A5803" t="s">
        <v>9169</v>
      </c>
    </row>
    <row r="5804" spans="1:1" x14ac:dyDescent="0.2">
      <c r="A5804" t="s">
        <v>9169</v>
      </c>
    </row>
    <row r="5805" spans="1:1" x14ac:dyDescent="0.2">
      <c r="A5805" t="s">
        <v>9169</v>
      </c>
    </row>
    <row r="5806" spans="1:1" x14ac:dyDescent="0.2">
      <c r="A5806" t="s">
        <v>9169</v>
      </c>
    </row>
    <row r="5807" spans="1:1" x14ac:dyDescent="0.2">
      <c r="A5807" t="s">
        <v>9169</v>
      </c>
    </row>
    <row r="5808" spans="1:1" x14ac:dyDescent="0.2">
      <c r="A5808" t="s">
        <v>9169</v>
      </c>
    </row>
    <row r="5809" spans="1:1" x14ac:dyDescent="0.2">
      <c r="A5809" t="s">
        <v>9169</v>
      </c>
    </row>
    <row r="5810" spans="1:1" x14ac:dyDescent="0.2">
      <c r="A5810" t="s">
        <v>9169</v>
      </c>
    </row>
    <row r="5811" spans="1:1" x14ac:dyDescent="0.2">
      <c r="A5811" t="s">
        <v>9169</v>
      </c>
    </row>
    <row r="5812" spans="1:1" x14ac:dyDescent="0.2">
      <c r="A5812" t="s">
        <v>9169</v>
      </c>
    </row>
    <row r="5813" spans="1:1" x14ac:dyDescent="0.2">
      <c r="A5813" t="s">
        <v>9169</v>
      </c>
    </row>
    <row r="5814" spans="1:1" x14ac:dyDescent="0.2">
      <c r="A5814" t="s">
        <v>9169</v>
      </c>
    </row>
    <row r="5815" spans="1:1" x14ac:dyDescent="0.2">
      <c r="A5815" t="s">
        <v>9169</v>
      </c>
    </row>
    <row r="5816" spans="1:1" x14ac:dyDescent="0.2">
      <c r="A5816" t="s">
        <v>9169</v>
      </c>
    </row>
    <row r="5817" spans="1:1" x14ac:dyDescent="0.2">
      <c r="A5817" t="s">
        <v>9169</v>
      </c>
    </row>
    <row r="5818" spans="1:1" x14ac:dyDescent="0.2">
      <c r="A5818" t="s">
        <v>9169</v>
      </c>
    </row>
    <row r="5819" spans="1:1" x14ac:dyDescent="0.2">
      <c r="A5819" t="s">
        <v>9169</v>
      </c>
    </row>
    <row r="5820" spans="1:1" x14ac:dyDescent="0.2">
      <c r="A5820" t="s">
        <v>9169</v>
      </c>
    </row>
    <row r="5821" spans="1:1" x14ac:dyDescent="0.2">
      <c r="A5821" t="s">
        <v>9169</v>
      </c>
    </row>
    <row r="5822" spans="1:1" x14ac:dyDescent="0.2">
      <c r="A5822" t="s">
        <v>9169</v>
      </c>
    </row>
    <row r="5823" spans="1:1" x14ac:dyDescent="0.2">
      <c r="A5823" t="s">
        <v>9169</v>
      </c>
    </row>
    <row r="5824" spans="1:1" x14ac:dyDescent="0.2">
      <c r="A5824" t="s">
        <v>9169</v>
      </c>
    </row>
    <row r="5825" spans="1:1" x14ac:dyDescent="0.2">
      <c r="A5825" t="s">
        <v>9169</v>
      </c>
    </row>
    <row r="5826" spans="1:1" x14ac:dyDescent="0.2">
      <c r="A5826" t="s">
        <v>9169</v>
      </c>
    </row>
    <row r="5827" spans="1:1" x14ac:dyDescent="0.2">
      <c r="A5827" t="s">
        <v>9169</v>
      </c>
    </row>
    <row r="5828" spans="1:1" x14ac:dyDescent="0.2">
      <c r="A5828" t="s">
        <v>9169</v>
      </c>
    </row>
    <row r="5829" spans="1:1" x14ac:dyDescent="0.2">
      <c r="A5829" t="s">
        <v>9169</v>
      </c>
    </row>
    <row r="5830" spans="1:1" x14ac:dyDescent="0.2">
      <c r="A5830" t="s">
        <v>9169</v>
      </c>
    </row>
    <row r="5831" spans="1:1" x14ac:dyDescent="0.2">
      <c r="A5831" t="s">
        <v>9169</v>
      </c>
    </row>
    <row r="5832" spans="1:1" x14ac:dyDescent="0.2">
      <c r="A5832" t="s">
        <v>9169</v>
      </c>
    </row>
    <row r="5833" spans="1:1" x14ac:dyDescent="0.2">
      <c r="A5833" t="s">
        <v>9169</v>
      </c>
    </row>
    <row r="5834" spans="1:1" x14ac:dyDescent="0.2">
      <c r="A5834" t="s">
        <v>9169</v>
      </c>
    </row>
    <row r="5835" spans="1:1" x14ac:dyDescent="0.2">
      <c r="A5835" t="s">
        <v>9169</v>
      </c>
    </row>
    <row r="5836" spans="1:1" x14ac:dyDescent="0.2">
      <c r="A5836" t="s">
        <v>9169</v>
      </c>
    </row>
    <row r="5837" spans="1:1" x14ac:dyDescent="0.2">
      <c r="A5837" t="s">
        <v>9169</v>
      </c>
    </row>
    <row r="5838" spans="1:1" x14ac:dyDescent="0.2">
      <c r="A5838" t="s">
        <v>9169</v>
      </c>
    </row>
    <row r="5839" spans="1:1" x14ac:dyDescent="0.2">
      <c r="A5839" t="s">
        <v>9169</v>
      </c>
    </row>
    <row r="5840" spans="1:1" x14ac:dyDescent="0.2">
      <c r="A5840" t="s">
        <v>9169</v>
      </c>
    </row>
    <row r="5841" spans="1:1" x14ac:dyDescent="0.2">
      <c r="A5841" t="s">
        <v>9169</v>
      </c>
    </row>
    <row r="5842" spans="1:1" x14ac:dyDescent="0.2">
      <c r="A5842" t="s">
        <v>9169</v>
      </c>
    </row>
    <row r="5843" spans="1:1" x14ac:dyDescent="0.2">
      <c r="A5843" t="s">
        <v>9169</v>
      </c>
    </row>
    <row r="5844" spans="1:1" x14ac:dyDescent="0.2">
      <c r="A5844" t="s">
        <v>9169</v>
      </c>
    </row>
    <row r="5845" spans="1:1" x14ac:dyDescent="0.2">
      <c r="A5845" t="s">
        <v>9169</v>
      </c>
    </row>
    <row r="5846" spans="1:1" x14ac:dyDescent="0.2">
      <c r="A5846" t="s">
        <v>9169</v>
      </c>
    </row>
    <row r="5847" spans="1:1" x14ac:dyDescent="0.2">
      <c r="A5847" t="s">
        <v>9169</v>
      </c>
    </row>
    <row r="5848" spans="1:1" x14ac:dyDescent="0.2">
      <c r="A5848" t="s">
        <v>9169</v>
      </c>
    </row>
    <row r="5849" spans="1:1" x14ac:dyDescent="0.2">
      <c r="A5849" t="s">
        <v>9169</v>
      </c>
    </row>
    <row r="5850" spans="1:1" x14ac:dyDescent="0.2">
      <c r="A5850" t="s">
        <v>9169</v>
      </c>
    </row>
    <row r="5851" spans="1:1" x14ac:dyDescent="0.2">
      <c r="A5851" t="s">
        <v>9169</v>
      </c>
    </row>
    <row r="5852" spans="1:1" x14ac:dyDescent="0.2">
      <c r="A5852" t="s">
        <v>9169</v>
      </c>
    </row>
    <row r="5853" spans="1:1" x14ac:dyDescent="0.2">
      <c r="A5853" t="s">
        <v>9169</v>
      </c>
    </row>
    <row r="5854" spans="1:1" x14ac:dyDescent="0.2">
      <c r="A5854" t="s">
        <v>9169</v>
      </c>
    </row>
    <row r="5855" spans="1:1" x14ac:dyDescent="0.2">
      <c r="A5855" t="s">
        <v>9169</v>
      </c>
    </row>
    <row r="5856" spans="1:1" x14ac:dyDescent="0.2">
      <c r="A5856" t="s">
        <v>9169</v>
      </c>
    </row>
    <row r="5857" spans="1:1" x14ac:dyDescent="0.2">
      <c r="A5857" t="s">
        <v>9169</v>
      </c>
    </row>
    <row r="5858" spans="1:1" x14ac:dyDescent="0.2">
      <c r="A5858" t="s">
        <v>9169</v>
      </c>
    </row>
    <row r="5859" spans="1:1" x14ac:dyDescent="0.2">
      <c r="A5859" t="s">
        <v>9169</v>
      </c>
    </row>
    <row r="5860" spans="1:1" x14ac:dyDescent="0.2">
      <c r="A5860" t="s">
        <v>9169</v>
      </c>
    </row>
    <row r="5861" spans="1:1" x14ac:dyDescent="0.2">
      <c r="A5861" t="s">
        <v>9169</v>
      </c>
    </row>
    <row r="5862" spans="1:1" x14ac:dyDescent="0.2">
      <c r="A5862" t="s">
        <v>9169</v>
      </c>
    </row>
    <row r="5863" spans="1:1" x14ac:dyDescent="0.2">
      <c r="A5863" t="s">
        <v>9169</v>
      </c>
    </row>
    <row r="5864" spans="1:1" x14ac:dyDescent="0.2">
      <c r="A5864" t="s">
        <v>9169</v>
      </c>
    </row>
    <row r="5865" spans="1:1" x14ac:dyDescent="0.2">
      <c r="A5865" t="s">
        <v>9169</v>
      </c>
    </row>
    <row r="5866" spans="1:1" x14ac:dyDescent="0.2">
      <c r="A5866" t="s">
        <v>9169</v>
      </c>
    </row>
    <row r="5867" spans="1:1" x14ac:dyDescent="0.2">
      <c r="A5867" t="s">
        <v>9169</v>
      </c>
    </row>
    <row r="5868" spans="1:1" x14ac:dyDescent="0.2">
      <c r="A5868" t="s">
        <v>9169</v>
      </c>
    </row>
    <row r="5869" spans="1:1" x14ac:dyDescent="0.2">
      <c r="A5869" t="s">
        <v>9169</v>
      </c>
    </row>
    <row r="5870" spans="1:1" x14ac:dyDescent="0.2">
      <c r="A5870" t="s">
        <v>9169</v>
      </c>
    </row>
    <row r="5871" spans="1:1" x14ac:dyDescent="0.2">
      <c r="A5871" t="s">
        <v>9169</v>
      </c>
    </row>
    <row r="5872" spans="1:1" x14ac:dyDescent="0.2">
      <c r="A5872" t="s">
        <v>9169</v>
      </c>
    </row>
    <row r="5873" spans="1:1" x14ac:dyDescent="0.2">
      <c r="A5873" t="s">
        <v>9169</v>
      </c>
    </row>
    <row r="5874" spans="1:1" x14ac:dyDescent="0.2">
      <c r="A5874" t="s">
        <v>9169</v>
      </c>
    </row>
    <row r="5875" spans="1:1" x14ac:dyDescent="0.2">
      <c r="A5875" t="s">
        <v>9169</v>
      </c>
    </row>
    <row r="5876" spans="1:1" x14ac:dyDescent="0.2">
      <c r="A5876" t="s">
        <v>9169</v>
      </c>
    </row>
    <row r="5877" spans="1:1" x14ac:dyDescent="0.2">
      <c r="A5877" t="s">
        <v>9169</v>
      </c>
    </row>
    <row r="5878" spans="1:1" x14ac:dyDescent="0.2">
      <c r="A5878" t="s">
        <v>9169</v>
      </c>
    </row>
    <row r="5879" spans="1:1" x14ac:dyDescent="0.2">
      <c r="A5879" t="s">
        <v>9169</v>
      </c>
    </row>
    <row r="5880" spans="1:1" x14ac:dyDescent="0.2">
      <c r="A5880" t="s">
        <v>9169</v>
      </c>
    </row>
    <row r="5881" spans="1:1" x14ac:dyDescent="0.2">
      <c r="A5881" t="s">
        <v>9169</v>
      </c>
    </row>
    <row r="5882" spans="1:1" x14ac:dyDescent="0.2">
      <c r="A5882" t="s">
        <v>9169</v>
      </c>
    </row>
    <row r="5883" spans="1:1" x14ac:dyDescent="0.2">
      <c r="A5883" t="s">
        <v>9169</v>
      </c>
    </row>
    <row r="5884" spans="1:1" x14ac:dyDescent="0.2">
      <c r="A5884" t="s">
        <v>9169</v>
      </c>
    </row>
    <row r="5885" spans="1:1" x14ac:dyDescent="0.2">
      <c r="A5885" t="s">
        <v>9169</v>
      </c>
    </row>
    <row r="5886" spans="1:1" x14ac:dyDescent="0.2">
      <c r="A5886" t="s">
        <v>9169</v>
      </c>
    </row>
    <row r="5887" spans="1:1" x14ac:dyDescent="0.2">
      <c r="A5887" t="s">
        <v>9169</v>
      </c>
    </row>
    <row r="5888" spans="1:1" x14ac:dyDescent="0.2">
      <c r="A5888" t="s">
        <v>9169</v>
      </c>
    </row>
    <row r="5889" spans="1:1" x14ac:dyDescent="0.2">
      <c r="A5889" t="s">
        <v>9169</v>
      </c>
    </row>
    <row r="5890" spans="1:1" x14ac:dyDescent="0.2">
      <c r="A5890" t="s">
        <v>9169</v>
      </c>
    </row>
    <row r="5891" spans="1:1" x14ac:dyDescent="0.2">
      <c r="A5891" t="s">
        <v>9169</v>
      </c>
    </row>
    <row r="5892" spans="1:1" x14ac:dyDescent="0.2">
      <c r="A5892" t="s">
        <v>9169</v>
      </c>
    </row>
    <row r="5893" spans="1:1" x14ac:dyDescent="0.2">
      <c r="A5893" t="s">
        <v>9169</v>
      </c>
    </row>
    <row r="5894" spans="1:1" x14ac:dyDescent="0.2">
      <c r="A5894" t="s">
        <v>9169</v>
      </c>
    </row>
    <row r="5895" spans="1:1" x14ac:dyDescent="0.2">
      <c r="A5895" t="s">
        <v>9169</v>
      </c>
    </row>
    <row r="5896" spans="1:1" x14ac:dyDescent="0.2">
      <c r="A5896" t="s">
        <v>9169</v>
      </c>
    </row>
    <row r="5897" spans="1:1" x14ac:dyDescent="0.2">
      <c r="A5897" t="s">
        <v>9169</v>
      </c>
    </row>
    <row r="5898" spans="1:1" x14ac:dyDescent="0.2">
      <c r="A5898" t="s">
        <v>9169</v>
      </c>
    </row>
    <row r="5899" spans="1:1" x14ac:dyDescent="0.2">
      <c r="A5899" t="s">
        <v>9169</v>
      </c>
    </row>
    <row r="5900" spans="1:1" x14ac:dyDescent="0.2">
      <c r="A5900" t="s">
        <v>9169</v>
      </c>
    </row>
    <row r="5901" spans="1:1" x14ac:dyDescent="0.2">
      <c r="A5901" t="s">
        <v>9169</v>
      </c>
    </row>
    <row r="5902" spans="1:1" x14ac:dyDescent="0.2">
      <c r="A5902" t="s">
        <v>9169</v>
      </c>
    </row>
    <row r="5903" spans="1:1" x14ac:dyDescent="0.2">
      <c r="A5903" t="s">
        <v>9169</v>
      </c>
    </row>
    <row r="5904" spans="1:1" x14ac:dyDescent="0.2">
      <c r="A5904" t="s">
        <v>9169</v>
      </c>
    </row>
    <row r="5905" spans="1:1" x14ac:dyDescent="0.2">
      <c r="A5905" t="s">
        <v>9169</v>
      </c>
    </row>
    <row r="5906" spans="1:1" x14ac:dyDescent="0.2">
      <c r="A5906" t="s">
        <v>9169</v>
      </c>
    </row>
    <row r="5907" spans="1:1" x14ac:dyDescent="0.2">
      <c r="A5907" t="s">
        <v>9169</v>
      </c>
    </row>
    <row r="5908" spans="1:1" x14ac:dyDescent="0.2">
      <c r="A5908" t="s">
        <v>9169</v>
      </c>
    </row>
    <row r="5909" spans="1:1" x14ac:dyDescent="0.2">
      <c r="A5909" t="s">
        <v>9169</v>
      </c>
    </row>
    <row r="5910" spans="1:1" x14ac:dyDescent="0.2">
      <c r="A5910" t="s">
        <v>9169</v>
      </c>
    </row>
    <row r="5911" spans="1:1" x14ac:dyDescent="0.2">
      <c r="A5911" t="s">
        <v>9169</v>
      </c>
    </row>
    <row r="5912" spans="1:1" x14ac:dyDescent="0.2">
      <c r="A5912" t="s">
        <v>9169</v>
      </c>
    </row>
    <row r="5913" spans="1:1" x14ac:dyDescent="0.2">
      <c r="A5913" t="s">
        <v>9169</v>
      </c>
    </row>
    <row r="5914" spans="1:1" x14ac:dyDescent="0.2">
      <c r="A5914" t="s">
        <v>9169</v>
      </c>
    </row>
    <row r="5915" spans="1:1" x14ac:dyDescent="0.2">
      <c r="A5915" t="s">
        <v>9169</v>
      </c>
    </row>
    <row r="5916" spans="1:1" x14ac:dyDescent="0.2">
      <c r="A5916" t="s">
        <v>9169</v>
      </c>
    </row>
    <row r="5917" spans="1:1" x14ac:dyDescent="0.2">
      <c r="A5917" t="s">
        <v>9169</v>
      </c>
    </row>
    <row r="5918" spans="1:1" x14ac:dyDescent="0.2">
      <c r="A5918" t="s">
        <v>9169</v>
      </c>
    </row>
    <row r="5919" spans="1:1" x14ac:dyDescent="0.2">
      <c r="A5919" t="s">
        <v>9169</v>
      </c>
    </row>
    <row r="5920" spans="1:1" x14ac:dyDescent="0.2">
      <c r="A5920" t="s">
        <v>9169</v>
      </c>
    </row>
    <row r="5921" spans="1:1" x14ac:dyDescent="0.2">
      <c r="A5921" t="s">
        <v>9169</v>
      </c>
    </row>
    <row r="5922" spans="1:1" x14ac:dyDescent="0.2">
      <c r="A5922" t="s">
        <v>9169</v>
      </c>
    </row>
    <row r="5923" spans="1:1" x14ac:dyDescent="0.2">
      <c r="A5923" t="s">
        <v>9169</v>
      </c>
    </row>
    <row r="5924" spans="1:1" x14ac:dyDescent="0.2">
      <c r="A5924" t="s">
        <v>9169</v>
      </c>
    </row>
    <row r="5925" spans="1:1" x14ac:dyDescent="0.2">
      <c r="A5925" t="s">
        <v>9169</v>
      </c>
    </row>
    <row r="5926" spans="1:1" x14ac:dyDescent="0.2">
      <c r="A5926" t="s">
        <v>9169</v>
      </c>
    </row>
    <row r="5927" spans="1:1" x14ac:dyDescent="0.2">
      <c r="A5927" t="s">
        <v>9169</v>
      </c>
    </row>
    <row r="5928" spans="1:1" x14ac:dyDescent="0.2">
      <c r="A5928" t="s">
        <v>9169</v>
      </c>
    </row>
    <row r="5929" spans="1:1" x14ac:dyDescent="0.2">
      <c r="A5929" t="s">
        <v>9169</v>
      </c>
    </row>
    <row r="5930" spans="1:1" x14ac:dyDescent="0.2">
      <c r="A5930" t="s">
        <v>9169</v>
      </c>
    </row>
    <row r="5931" spans="1:1" x14ac:dyDescent="0.2">
      <c r="A5931" t="s">
        <v>9169</v>
      </c>
    </row>
    <row r="5932" spans="1:1" x14ac:dyDescent="0.2">
      <c r="A5932" t="s">
        <v>9169</v>
      </c>
    </row>
    <row r="5933" spans="1:1" x14ac:dyDescent="0.2">
      <c r="A5933" t="s">
        <v>9169</v>
      </c>
    </row>
    <row r="5934" spans="1:1" x14ac:dyDescent="0.2">
      <c r="A5934" t="s">
        <v>9169</v>
      </c>
    </row>
    <row r="5935" spans="1:1" x14ac:dyDescent="0.2">
      <c r="A5935" t="s">
        <v>9169</v>
      </c>
    </row>
    <row r="5936" spans="1:1" x14ac:dyDescent="0.2">
      <c r="A5936" t="s">
        <v>9169</v>
      </c>
    </row>
    <row r="5937" spans="1:1" x14ac:dyDescent="0.2">
      <c r="A5937" t="s">
        <v>9169</v>
      </c>
    </row>
    <row r="5938" spans="1:1" x14ac:dyDescent="0.2">
      <c r="A5938" t="s">
        <v>9169</v>
      </c>
    </row>
    <row r="5939" spans="1:1" x14ac:dyDescent="0.2">
      <c r="A5939" t="s">
        <v>9169</v>
      </c>
    </row>
    <row r="5940" spans="1:1" x14ac:dyDescent="0.2">
      <c r="A5940" t="s">
        <v>9169</v>
      </c>
    </row>
    <row r="5941" spans="1:1" x14ac:dyDescent="0.2">
      <c r="A5941" t="s">
        <v>9169</v>
      </c>
    </row>
    <row r="5942" spans="1:1" x14ac:dyDescent="0.2">
      <c r="A5942" t="s">
        <v>9169</v>
      </c>
    </row>
    <row r="5943" spans="1:1" x14ac:dyDescent="0.2">
      <c r="A5943" t="s">
        <v>9169</v>
      </c>
    </row>
    <row r="5944" spans="1:1" x14ac:dyDescent="0.2">
      <c r="A5944" t="s">
        <v>9169</v>
      </c>
    </row>
    <row r="5945" spans="1:1" x14ac:dyDescent="0.2">
      <c r="A5945" t="s">
        <v>9169</v>
      </c>
    </row>
    <row r="5946" spans="1:1" x14ac:dyDescent="0.2">
      <c r="A5946" t="s">
        <v>9169</v>
      </c>
    </row>
    <row r="5947" spans="1:1" x14ac:dyDescent="0.2">
      <c r="A5947" t="s">
        <v>9169</v>
      </c>
    </row>
    <row r="5948" spans="1:1" x14ac:dyDescent="0.2">
      <c r="A5948" t="s">
        <v>9169</v>
      </c>
    </row>
    <row r="5949" spans="1:1" x14ac:dyDescent="0.2">
      <c r="A5949" t="s">
        <v>9169</v>
      </c>
    </row>
    <row r="5950" spans="1:1" x14ac:dyDescent="0.2">
      <c r="A5950" t="s">
        <v>9169</v>
      </c>
    </row>
    <row r="5951" spans="1:1" x14ac:dyDescent="0.2">
      <c r="A5951" t="s">
        <v>9169</v>
      </c>
    </row>
    <row r="5952" spans="1:1" x14ac:dyDescent="0.2">
      <c r="A5952" t="s">
        <v>9169</v>
      </c>
    </row>
    <row r="5953" spans="1:1" x14ac:dyDescent="0.2">
      <c r="A5953" t="s">
        <v>9169</v>
      </c>
    </row>
    <row r="5954" spans="1:1" x14ac:dyDescent="0.2">
      <c r="A5954" t="s">
        <v>9169</v>
      </c>
    </row>
    <row r="5955" spans="1:1" x14ac:dyDescent="0.2">
      <c r="A5955" t="s">
        <v>9169</v>
      </c>
    </row>
    <row r="5956" spans="1:1" x14ac:dyDescent="0.2">
      <c r="A5956" t="s">
        <v>9169</v>
      </c>
    </row>
    <row r="5957" spans="1:1" x14ac:dyDescent="0.2">
      <c r="A5957" t="s">
        <v>9169</v>
      </c>
    </row>
    <row r="5958" spans="1:1" x14ac:dyDescent="0.2">
      <c r="A5958" t="s">
        <v>9169</v>
      </c>
    </row>
    <row r="5959" spans="1:1" x14ac:dyDescent="0.2">
      <c r="A5959" t="s">
        <v>9169</v>
      </c>
    </row>
    <row r="5960" spans="1:1" x14ac:dyDescent="0.2">
      <c r="A5960" t="s">
        <v>9169</v>
      </c>
    </row>
    <row r="5961" spans="1:1" x14ac:dyDescent="0.2">
      <c r="A5961" t="s">
        <v>9169</v>
      </c>
    </row>
    <row r="5962" spans="1:1" x14ac:dyDescent="0.2">
      <c r="A5962" t="s">
        <v>9169</v>
      </c>
    </row>
    <row r="5963" spans="1:1" x14ac:dyDescent="0.2">
      <c r="A5963" t="s">
        <v>9169</v>
      </c>
    </row>
    <row r="5964" spans="1:1" x14ac:dyDescent="0.2">
      <c r="A5964" t="s">
        <v>9169</v>
      </c>
    </row>
    <row r="5965" spans="1:1" x14ac:dyDescent="0.2">
      <c r="A5965" t="s">
        <v>9169</v>
      </c>
    </row>
    <row r="5966" spans="1:1" x14ac:dyDescent="0.2">
      <c r="A5966" t="s">
        <v>9169</v>
      </c>
    </row>
    <row r="5967" spans="1:1" x14ac:dyDescent="0.2">
      <c r="A5967" t="s">
        <v>9169</v>
      </c>
    </row>
    <row r="5968" spans="1:1" x14ac:dyDescent="0.2">
      <c r="A5968" t="s">
        <v>9169</v>
      </c>
    </row>
    <row r="5969" spans="1:1" x14ac:dyDescent="0.2">
      <c r="A5969" t="s">
        <v>9169</v>
      </c>
    </row>
    <row r="5970" spans="1:1" x14ac:dyDescent="0.2">
      <c r="A5970" t="s">
        <v>9169</v>
      </c>
    </row>
    <row r="5971" spans="1:1" x14ac:dyDescent="0.2">
      <c r="A5971" t="s">
        <v>9169</v>
      </c>
    </row>
    <row r="5972" spans="1:1" x14ac:dyDescent="0.2">
      <c r="A5972" t="s">
        <v>9169</v>
      </c>
    </row>
    <row r="5973" spans="1:1" x14ac:dyDescent="0.2">
      <c r="A5973" t="s">
        <v>9169</v>
      </c>
    </row>
    <row r="5974" spans="1:1" x14ac:dyDescent="0.2">
      <c r="A5974" t="s">
        <v>9169</v>
      </c>
    </row>
    <row r="5975" spans="1:1" x14ac:dyDescent="0.2">
      <c r="A5975" t="s">
        <v>9169</v>
      </c>
    </row>
    <row r="5976" spans="1:1" x14ac:dyDescent="0.2">
      <c r="A5976" t="s">
        <v>9169</v>
      </c>
    </row>
    <row r="5977" spans="1:1" x14ac:dyDescent="0.2">
      <c r="A5977" t="s">
        <v>9169</v>
      </c>
    </row>
    <row r="5978" spans="1:1" x14ac:dyDescent="0.2">
      <c r="A5978" t="s">
        <v>9169</v>
      </c>
    </row>
    <row r="5979" spans="1:1" x14ac:dyDescent="0.2">
      <c r="A5979" t="s">
        <v>9169</v>
      </c>
    </row>
    <row r="5980" spans="1:1" x14ac:dyDescent="0.2">
      <c r="A5980" t="s">
        <v>9169</v>
      </c>
    </row>
    <row r="5981" spans="1:1" x14ac:dyDescent="0.2">
      <c r="A5981" t="s">
        <v>9169</v>
      </c>
    </row>
    <row r="5982" spans="1:1" x14ac:dyDescent="0.2">
      <c r="A5982" t="s">
        <v>9169</v>
      </c>
    </row>
    <row r="5983" spans="1:1" x14ac:dyDescent="0.2">
      <c r="A5983" t="s">
        <v>9169</v>
      </c>
    </row>
    <row r="5984" spans="1:1" x14ac:dyDescent="0.2">
      <c r="A5984" t="s">
        <v>9169</v>
      </c>
    </row>
    <row r="5985" spans="1:1" x14ac:dyDescent="0.2">
      <c r="A5985" t="s">
        <v>9169</v>
      </c>
    </row>
    <row r="5986" spans="1:1" x14ac:dyDescent="0.2">
      <c r="A5986" t="s">
        <v>9169</v>
      </c>
    </row>
    <row r="5987" spans="1:1" x14ac:dyDescent="0.2">
      <c r="A5987" t="s">
        <v>9169</v>
      </c>
    </row>
    <row r="5988" spans="1:1" x14ac:dyDescent="0.2">
      <c r="A5988" t="s">
        <v>9169</v>
      </c>
    </row>
    <row r="5989" spans="1:1" x14ac:dyDescent="0.2">
      <c r="A5989" t="s">
        <v>9169</v>
      </c>
    </row>
    <row r="5990" spans="1:1" x14ac:dyDescent="0.2">
      <c r="A5990" t="s">
        <v>9169</v>
      </c>
    </row>
    <row r="5991" spans="1:1" x14ac:dyDescent="0.2">
      <c r="A5991" t="s">
        <v>9169</v>
      </c>
    </row>
    <row r="5992" spans="1:1" x14ac:dyDescent="0.2">
      <c r="A5992" t="s">
        <v>9169</v>
      </c>
    </row>
    <row r="5993" spans="1:1" x14ac:dyDescent="0.2">
      <c r="A5993" t="s">
        <v>9169</v>
      </c>
    </row>
    <row r="5994" spans="1:1" x14ac:dyDescent="0.2">
      <c r="A5994" t="s">
        <v>9169</v>
      </c>
    </row>
    <row r="5995" spans="1:1" x14ac:dyDescent="0.2">
      <c r="A5995" t="s">
        <v>9169</v>
      </c>
    </row>
    <row r="5996" spans="1:1" x14ac:dyDescent="0.2">
      <c r="A5996" t="s">
        <v>9169</v>
      </c>
    </row>
    <row r="5997" spans="1:1" x14ac:dyDescent="0.2">
      <c r="A5997" t="s">
        <v>9169</v>
      </c>
    </row>
    <row r="5998" spans="1:1" x14ac:dyDescent="0.2">
      <c r="A5998" t="s">
        <v>9169</v>
      </c>
    </row>
    <row r="5999" spans="1:1" x14ac:dyDescent="0.2">
      <c r="A5999" t="s">
        <v>9169</v>
      </c>
    </row>
    <row r="6000" spans="1:1" x14ac:dyDescent="0.2">
      <c r="A6000" t="s">
        <v>9169</v>
      </c>
    </row>
    <row r="6001" spans="1:1" x14ac:dyDescent="0.2">
      <c r="A6001" t="s">
        <v>9169</v>
      </c>
    </row>
    <row r="6002" spans="1:1" x14ac:dyDescent="0.2">
      <c r="A6002" t="s">
        <v>9169</v>
      </c>
    </row>
    <row r="6003" spans="1:1" x14ac:dyDescent="0.2">
      <c r="A6003" t="s">
        <v>9169</v>
      </c>
    </row>
    <row r="6004" spans="1:1" x14ac:dyDescent="0.2">
      <c r="A6004" t="s">
        <v>9169</v>
      </c>
    </row>
    <row r="6005" spans="1:1" x14ac:dyDescent="0.2">
      <c r="A6005" t="s">
        <v>9169</v>
      </c>
    </row>
    <row r="6006" spans="1:1" x14ac:dyDescent="0.2">
      <c r="A6006" t="s">
        <v>9169</v>
      </c>
    </row>
    <row r="6007" spans="1:1" x14ac:dyDescent="0.2">
      <c r="A6007" t="s">
        <v>9169</v>
      </c>
    </row>
    <row r="6008" spans="1:1" x14ac:dyDescent="0.2">
      <c r="A6008" t="s">
        <v>9169</v>
      </c>
    </row>
    <row r="6009" spans="1:1" x14ac:dyDescent="0.2">
      <c r="A6009" t="s">
        <v>9169</v>
      </c>
    </row>
    <row r="6010" spans="1:1" x14ac:dyDescent="0.2">
      <c r="A6010" t="s">
        <v>9169</v>
      </c>
    </row>
    <row r="6011" spans="1:1" x14ac:dyDescent="0.2">
      <c r="A6011" t="s">
        <v>9169</v>
      </c>
    </row>
    <row r="6012" spans="1:1" x14ac:dyDescent="0.2">
      <c r="A6012" t="s">
        <v>9169</v>
      </c>
    </row>
    <row r="6013" spans="1:1" x14ac:dyDescent="0.2">
      <c r="A6013" t="s">
        <v>9169</v>
      </c>
    </row>
    <row r="6014" spans="1:1" x14ac:dyDescent="0.2">
      <c r="A6014" t="s">
        <v>9169</v>
      </c>
    </row>
    <row r="6015" spans="1:1" x14ac:dyDescent="0.2">
      <c r="A6015" t="s">
        <v>9169</v>
      </c>
    </row>
    <row r="6016" spans="1:1" x14ac:dyDescent="0.2">
      <c r="A6016" t="s">
        <v>9169</v>
      </c>
    </row>
    <row r="6017" spans="1:1" x14ac:dyDescent="0.2">
      <c r="A6017" t="s">
        <v>9169</v>
      </c>
    </row>
    <row r="6018" spans="1:1" x14ac:dyDescent="0.2">
      <c r="A6018" t="s">
        <v>9169</v>
      </c>
    </row>
    <row r="6019" spans="1:1" x14ac:dyDescent="0.2">
      <c r="A6019" t="s">
        <v>9169</v>
      </c>
    </row>
    <row r="6020" spans="1:1" x14ac:dyDescent="0.2">
      <c r="A6020" t="s">
        <v>9169</v>
      </c>
    </row>
    <row r="6021" spans="1:1" x14ac:dyDescent="0.2">
      <c r="A6021" t="s">
        <v>9169</v>
      </c>
    </row>
    <row r="6022" spans="1:1" x14ac:dyDescent="0.2">
      <c r="A6022" t="s">
        <v>9169</v>
      </c>
    </row>
    <row r="6023" spans="1:1" x14ac:dyDescent="0.2">
      <c r="A6023" t="s">
        <v>9169</v>
      </c>
    </row>
    <row r="6024" spans="1:1" x14ac:dyDescent="0.2">
      <c r="A6024" t="s">
        <v>9169</v>
      </c>
    </row>
    <row r="6025" spans="1:1" x14ac:dyDescent="0.2">
      <c r="A6025" t="s">
        <v>9169</v>
      </c>
    </row>
    <row r="6026" spans="1:1" x14ac:dyDescent="0.2">
      <c r="A6026" t="s">
        <v>9169</v>
      </c>
    </row>
    <row r="6027" spans="1:1" x14ac:dyDescent="0.2">
      <c r="A6027" t="s">
        <v>9169</v>
      </c>
    </row>
    <row r="6028" spans="1:1" x14ac:dyDescent="0.2">
      <c r="A6028" t="s">
        <v>9169</v>
      </c>
    </row>
    <row r="6029" spans="1:1" x14ac:dyDescent="0.2">
      <c r="A6029" t="s">
        <v>9169</v>
      </c>
    </row>
    <row r="6030" spans="1:1" x14ac:dyDescent="0.2">
      <c r="A6030" t="s">
        <v>9169</v>
      </c>
    </row>
    <row r="6031" spans="1:1" x14ac:dyDescent="0.2">
      <c r="A6031" t="s">
        <v>9169</v>
      </c>
    </row>
    <row r="6032" spans="1:1" x14ac:dyDescent="0.2">
      <c r="A6032" t="s">
        <v>9169</v>
      </c>
    </row>
    <row r="6033" spans="1:1" x14ac:dyDescent="0.2">
      <c r="A6033" t="s">
        <v>9169</v>
      </c>
    </row>
    <row r="6034" spans="1:1" x14ac:dyDescent="0.2">
      <c r="A6034" t="s">
        <v>9169</v>
      </c>
    </row>
    <row r="6035" spans="1:1" x14ac:dyDescent="0.2">
      <c r="A6035" t="s">
        <v>9169</v>
      </c>
    </row>
    <row r="6036" spans="1:1" x14ac:dyDescent="0.2">
      <c r="A6036" t="s">
        <v>9169</v>
      </c>
    </row>
    <row r="6037" spans="1:1" x14ac:dyDescent="0.2">
      <c r="A6037" t="s">
        <v>9169</v>
      </c>
    </row>
    <row r="6038" spans="1:1" x14ac:dyDescent="0.2">
      <c r="A6038" t="s">
        <v>9169</v>
      </c>
    </row>
    <row r="6039" spans="1:1" x14ac:dyDescent="0.2">
      <c r="A6039" t="s">
        <v>9169</v>
      </c>
    </row>
    <row r="6040" spans="1:1" x14ac:dyDescent="0.2">
      <c r="A6040" t="s">
        <v>9169</v>
      </c>
    </row>
    <row r="6041" spans="1:1" x14ac:dyDescent="0.2">
      <c r="A6041" t="s">
        <v>9169</v>
      </c>
    </row>
    <row r="6042" spans="1:1" x14ac:dyDescent="0.2">
      <c r="A6042" t="s">
        <v>9169</v>
      </c>
    </row>
    <row r="6043" spans="1:1" x14ac:dyDescent="0.2">
      <c r="A6043" t="s">
        <v>9169</v>
      </c>
    </row>
    <row r="6044" spans="1:1" x14ac:dyDescent="0.2">
      <c r="A6044" t="s">
        <v>9169</v>
      </c>
    </row>
    <row r="6045" spans="1:1" x14ac:dyDescent="0.2">
      <c r="A6045" t="s">
        <v>9169</v>
      </c>
    </row>
    <row r="6046" spans="1:1" x14ac:dyDescent="0.2">
      <c r="A6046" t="s">
        <v>9169</v>
      </c>
    </row>
    <row r="6047" spans="1:1" x14ac:dyDescent="0.2">
      <c r="A6047" t="s">
        <v>9169</v>
      </c>
    </row>
    <row r="6048" spans="1:1" x14ac:dyDescent="0.2">
      <c r="A6048" t="s">
        <v>9169</v>
      </c>
    </row>
    <row r="6049" spans="1:1" x14ac:dyDescent="0.2">
      <c r="A6049" t="s">
        <v>9169</v>
      </c>
    </row>
    <row r="6050" spans="1:1" x14ac:dyDescent="0.2">
      <c r="A6050" t="s">
        <v>9169</v>
      </c>
    </row>
    <row r="6051" spans="1:1" x14ac:dyDescent="0.2">
      <c r="A6051" t="s">
        <v>9169</v>
      </c>
    </row>
    <row r="6052" spans="1:1" x14ac:dyDescent="0.2">
      <c r="A6052" t="s">
        <v>9169</v>
      </c>
    </row>
    <row r="6053" spans="1:1" x14ac:dyDescent="0.2">
      <c r="A6053" t="s">
        <v>9169</v>
      </c>
    </row>
    <row r="6054" spans="1:1" x14ac:dyDescent="0.2">
      <c r="A6054" t="s">
        <v>9169</v>
      </c>
    </row>
    <row r="6055" spans="1:1" x14ac:dyDescent="0.2">
      <c r="A6055" t="s">
        <v>9169</v>
      </c>
    </row>
    <row r="6056" spans="1:1" x14ac:dyDescent="0.2">
      <c r="A6056" t="s">
        <v>9169</v>
      </c>
    </row>
    <row r="6057" spans="1:1" x14ac:dyDescent="0.2">
      <c r="A6057" t="s">
        <v>9169</v>
      </c>
    </row>
    <row r="6058" spans="1:1" x14ac:dyDescent="0.2">
      <c r="A6058" t="s">
        <v>9169</v>
      </c>
    </row>
    <row r="6059" spans="1:1" x14ac:dyDescent="0.2">
      <c r="A6059" t="s">
        <v>9169</v>
      </c>
    </row>
    <row r="6060" spans="1:1" x14ac:dyDescent="0.2">
      <c r="A6060" t="s">
        <v>9169</v>
      </c>
    </row>
    <row r="6061" spans="1:1" x14ac:dyDescent="0.2">
      <c r="A6061" t="s">
        <v>9169</v>
      </c>
    </row>
    <row r="6062" spans="1:1" x14ac:dyDescent="0.2">
      <c r="A6062" t="s">
        <v>9169</v>
      </c>
    </row>
    <row r="6063" spans="1:1" x14ac:dyDescent="0.2">
      <c r="A6063" t="s">
        <v>9169</v>
      </c>
    </row>
    <row r="6064" spans="1:1" x14ac:dyDescent="0.2">
      <c r="A6064" t="s">
        <v>9169</v>
      </c>
    </row>
    <row r="6065" spans="1:1" x14ac:dyDescent="0.2">
      <c r="A6065" t="s">
        <v>9169</v>
      </c>
    </row>
    <row r="6066" spans="1:1" x14ac:dyDescent="0.2">
      <c r="A6066" t="s">
        <v>9169</v>
      </c>
    </row>
    <row r="6067" spans="1:1" x14ac:dyDescent="0.2">
      <c r="A6067" t="s">
        <v>9169</v>
      </c>
    </row>
    <row r="6068" spans="1:1" x14ac:dyDescent="0.2">
      <c r="A6068" t="s">
        <v>9169</v>
      </c>
    </row>
    <row r="6069" spans="1:1" x14ac:dyDescent="0.2">
      <c r="A6069" t="s">
        <v>9169</v>
      </c>
    </row>
    <row r="6070" spans="1:1" x14ac:dyDescent="0.2">
      <c r="A6070" t="s">
        <v>9169</v>
      </c>
    </row>
    <row r="6071" spans="1:1" x14ac:dyDescent="0.2">
      <c r="A6071" t="s">
        <v>9169</v>
      </c>
    </row>
    <row r="6072" spans="1:1" x14ac:dyDescent="0.2">
      <c r="A6072" t="s">
        <v>9169</v>
      </c>
    </row>
    <row r="6073" spans="1:1" x14ac:dyDescent="0.2">
      <c r="A6073" t="s">
        <v>9169</v>
      </c>
    </row>
    <row r="6074" spans="1:1" x14ac:dyDescent="0.2">
      <c r="A6074" t="s">
        <v>9169</v>
      </c>
    </row>
    <row r="6075" spans="1:1" x14ac:dyDescent="0.2">
      <c r="A6075" t="s">
        <v>9169</v>
      </c>
    </row>
    <row r="6076" spans="1:1" x14ac:dyDescent="0.2">
      <c r="A6076" t="s">
        <v>9169</v>
      </c>
    </row>
    <row r="6077" spans="1:1" x14ac:dyDescent="0.2">
      <c r="A6077" t="s">
        <v>9169</v>
      </c>
    </row>
    <row r="6078" spans="1:1" x14ac:dyDescent="0.2">
      <c r="A6078" t="s">
        <v>9169</v>
      </c>
    </row>
    <row r="6079" spans="1:1" x14ac:dyDescent="0.2">
      <c r="A6079" t="s">
        <v>9169</v>
      </c>
    </row>
    <row r="6080" spans="1:1" x14ac:dyDescent="0.2">
      <c r="A6080" t="s">
        <v>9169</v>
      </c>
    </row>
    <row r="6081" spans="1:1" x14ac:dyDescent="0.2">
      <c r="A6081" t="s">
        <v>9169</v>
      </c>
    </row>
    <row r="6082" spans="1:1" x14ac:dyDescent="0.2">
      <c r="A6082" t="s">
        <v>9169</v>
      </c>
    </row>
    <row r="6083" spans="1:1" x14ac:dyDescent="0.2">
      <c r="A6083" t="s">
        <v>9169</v>
      </c>
    </row>
    <row r="6084" spans="1:1" x14ac:dyDescent="0.2">
      <c r="A6084" t="s">
        <v>9169</v>
      </c>
    </row>
    <row r="6085" spans="1:1" x14ac:dyDescent="0.2">
      <c r="A6085" t="s">
        <v>9169</v>
      </c>
    </row>
    <row r="6086" spans="1:1" x14ac:dyDescent="0.2">
      <c r="A6086" t="s">
        <v>9169</v>
      </c>
    </row>
    <row r="6087" spans="1:1" x14ac:dyDescent="0.2">
      <c r="A6087" t="s">
        <v>9169</v>
      </c>
    </row>
    <row r="6088" spans="1:1" x14ac:dyDescent="0.2">
      <c r="A6088" t="s">
        <v>9169</v>
      </c>
    </row>
    <row r="6089" spans="1:1" x14ac:dyDescent="0.2">
      <c r="A6089" t="s">
        <v>9169</v>
      </c>
    </row>
    <row r="6090" spans="1:1" x14ac:dyDescent="0.2">
      <c r="A6090" t="s">
        <v>9169</v>
      </c>
    </row>
    <row r="6091" spans="1:1" x14ac:dyDescent="0.2">
      <c r="A6091" t="s">
        <v>9169</v>
      </c>
    </row>
    <row r="6092" spans="1:1" x14ac:dyDescent="0.2">
      <c r="A6092" t="s">
        <v>9169</v>
      </c>
    </row>
    <row r="6093" spans="1:1" x14ac:dyDescent="0.2">
      <c r="A6093" t="s">
        <v>9169</v>
      </c>
    </row>
    <row r="6094" spans="1:1" x14ac:dyDescent="0.2">
      <c r="A6094" t="s">
        <v>9169</v>
      </c>
    </row>
    <row r="6095" spans="1:1" x14ac:dyDescent="0.2">
      <c r="A6095" t="s">
        <v>9169</v>
      </c>
    </row>
    <row r="6096" spans="1:1" x14ac:dyDescent="0.2">
      <c r="A6096" t="s">
        <v>9169</v>
      </c>
    </row>
    <row r="6097" spans="1:1" x14ac:dyDescent="0.2">
      <c r="A6097" t="s">
        <v>9169</v>
      </c>
    </row>
    <row r="6098" spans="1:1" x14ac:dyDescent="0.2">
      <c r="A6098" t="s">
        <v>9169</v>
      </c>
    </row>
    <row r="6099" spans="1:1" x14ac:dyDescent="0.2">
      <c r="A6099" t="s">
        <v>9169</v>
      </c>
    </row>
    <row r="6100" spans="1:1" x14ac:dyDescent="0.2">
      <c r="A6100" t="s">
        <v>9169</v>
      </c>
    </row>
    <row r="6101" spans="1:1" x14ac:dyDescent="0.2">
      <c r="A6101" t="s">
        <v>9169</v>
      </c>
    </row>
    <row r="6102" spans="1:1" x14ac:dyDescent="0.2">
      <c r="A6102" t="s">
        <v>9169</v>
      </c>
    </row>
    <row r="6103" spans="1:1" x14ac:dyDescent="0.2">
      <c r="A6103" t="s">
        <v>9169</v>
      </c>
    </row>
    <row r="6104" spans="1:1" x14ac:dyDescent="0.2">
      <c r="A6104" t="s">
        <v>9169</v>
      </c>
    </row>
    <row r="6105" spans="1:1" x14ac:dyDescent="0.2">
      <c r="A6105" t="s">
        <v>9169</v>
      </c>
    </row>
    <row r="6106" spans="1:1" x14ac:dyDescent="0.2">
      <c r="A6106" t="s">
        <v>9169</v>
      </c>
    </row>
    <row r="6107" spans="1:1" x14ac:dyDescent="0.2">
      <c r="A6107" t="s">
        <v>9169</v>
      </c>
    </row>
    <row r="6108" spans="1:1" x14ac:dyDescent="0.2">
      <c r="A6108" t="s">
        <v>9169</v>
      </c>
    </row>
    <row r="6109" spans="1:1" x14ac:dyDescent="0.2">
      <c r="A6109" t="s">
        <v>9169</v>
      </c>
    </row>
    <row r="6110" spans="1:1" x14ac:dyDescent="0.2">
      <c r="A6110" t="s">
        <v>9169</v>
      </c>
    </row>
    <row r="6111" spans="1:1" x14ac:dyDescent="0.2">
      <c r="A6111" t="s">
        <v>9169</v>
      </c>
    </row>
    <row r="6112" spans="1:1" x14ac:dyDescent="0.2">
      <c r="A6112" t="s">
        <v>9169</v>
      </c>
    </row>
    <row r="6113" spans="1:1" x14ac:dyDescent="0.2">
      <c r="A6113" t="s">
        <v>9169</v>
      </c>
    </row>
    <row r="6114" spans="1:1" x14ac:dyDescent="0.2">
      <c r="A6114" t="s">
        <v>9169</v>
      </c>
    </row>
    <row r="6115" spans="1:1" x14ac:dyDescent="0.2">
      <c r="A6115" t="s">
        <v>9169</v>
      </c>
    </row>
    <row r="6116" spans="1:1" x14ac:dyDescent="0.2">
      <c r="A6116" t="s">
        <v>9169</v>
      </c>
    </row>
    <row r="6117" spans="1:1" x14ac:dyDescent="0.2">
      <c r="A6117" t="s">
        <v>9169</v>
      </c>
    </row>
    <row r="6118" spans="1:1" x14ac:dyDescent="0.2">
      <c r="A6118" t="s">
        <v>9169</v>
      </c>
    </row>
    <row r="6119" spans="1:1" x14ac:dyDescent="0.2">
      <c r="A6119" t="s">
        <v>9169</v>
      </c>
    </row>
    <row r="6120" spans="1:1" x14ac:dyDescent="0.2">
      <c r="A6120" t="s">
        <v>9169</v>
      </c>
    </row>
    <row r="6121" spans="1:1" x14ac:dyDescent="0.2">
      <c r="A6121" t="s">
        <v>9169</v>
      </c>
    </row>
    <row r="6122" spans="1:1" x14ac:dyDescent="0.2">
      <c r="A6122" t="s">
        <v>9169</v>
      </c>
    </row>
    <row r="6123" spans="1:1" x14ac:dyDescent="0.2">
      <c r="A6123" t="s">
        <v>9169</v>
      </c>
    </row>
    <row r="6124" spans="1:1" x14ac:dyDescent="0.2">
      <c r="A6124" t="s">
        <v>9169</v>
      </c>
    </row>
    <row r="6125" spans="1:1" x14ac:dyDescent="0.2">
      <c r="A6125" t="s">
        <v>9169</v>
      </c>
    </row>
    <row r="6126" spans="1:1" x14ac:dyDescent="0.2">
      <c r="A6126" t="s">
        <v>9169</v>
      </c>
    </row>
    <row r="6127" spans="1:1" x14ac:dyDescent="0.2">
      <c r="A6127" t="s">
        <v>9169</v>
      </c>
    </row>
    <row r="6128" spans="1:1" x14ac:dyDescent="0.2">
      <c r="A6128" t="s">
        <v>9169</v>
      </c>
    </row>
    <row r="6129" spans="1:1" x14ac:dyDescent="0.2">
      <c r="A6129" t="s">
        <v>9169</v>
      </c>
    </row>
    <row r="6130" spans="1:1" x14ac:dyDescent="0.2">
      <c r="A6130" t="s">
        <v>9169</v>
      </c>
    </row>
    <row r="6131" spans="1:1" x14ac:dyDescent="0.2">
      <c r="A6131" t="s">
        <v>9169</v>
      </c>
    </row>
    <row r="6132" spans="1:1" x14ac:dyDescent="0.2">
      <c r="A6132" t="s">
        <v>9169</v>
      </c>
    </row>
    <row r="6133" spans="1:1" x14ac:dyDescent="0.2">
      <c r="A6133" t="s">
        <v>9169</v>
      </c>
    </row>
    <row r="6134" spans="1:1" x14ac:dyDescent="0.2">
      <c r="A6134" t="s">
        <v>9169</v>
      </c>
    </row>
    <row r="6135" spans="1:1" x14ac:dyDescent="0.2">
      <c r="A6135" t="s">
        <v>9169</v>
      </c>
    </row>
    <row r="6136" spans="1:1" x14ac:dyDescent="0.2">
      <c r="A6136" t="s">
        <v>9169</v>
      </c>
    </row>
    <row r="6137" spans="1:1" x14ac:dyDescent="0.2">
      <c r="A6137" t="s">
        <v>9169</v>
      </c>
    </row>
    <row r="6138" spans="1:1" x14ac:dyDescent="0.2">
      <c r="A6138" t="s">
        <v>9169</v>
      </c>
    </row>
    <row r="6139" spans="1:1" x14ac:dyDescent="0.2">
      <c r="A6139" t="s">
        <v>9169</v>
      </c>
    </row>
    <row r="6140" spans="1:1" x14ac:dyDescent="0.2">
      <c r="A6140" t="s">
        <v>9169</v>
      </c>
    </row>
    <row r="6141" spans="1:1" x14ac:dyDescent="0.2">
      <c r="A6141" t="s">
        <v>9169</v>
      </c>
    </row>
    <row r="6142" spans="1:1" x14ac:dyDescent="0.2">
      <c r="A6142" t="s">
        <v>9169</v>
      </c>
    </row>
    <row r="6143" spans="1:1" x14ac:dyDescent="0.2">
      <c r="A6143" t="s">
        <v>9169</v>
      </c>
    </row>
    <row r="6144" spans="1:1" x14ac:dyDescent="0.2">
      <c r="A6144" t="s">
        <v>9169</v>
      </c>
    </row>
    <row r="6145" spans="1:1" x14ac:dyDescent="0.2">
      <c r="A6145" t="s">
        <v>9169</v>
      </c>
    </row>
    <row r="6146" spans="1:1" x14ac:dyDescent="0.2">
      <c r="A6146" t="s">
        <v>9169</v>
      </c>
    </row>
    <row r="6147" spans="1:1" x14ac:dyDescent="0.2">
      <c r="A6147" t="s">
        <v>9169</v>
      </c>
    </row>
    <row r="6148" spans="1:1" x14ac:dyDescent="0.2">
      <c r="A6148" t="s">
        <v>9169</v>
      </c>
    </row>
    <row r="6149" spans="1:1" x14ac:dyDescent="0.2">
      <c r="A6149" t="s">
        <v>9169</v>
      </c>
    </row>
    <row r="6150" spans="1:1" x14ac:dyDescent="0.2">
      <c r="A6150" t="s">
        <v>9169</v>
      </c>
    </row>
    <row r="6151" spans="1:1" x14ac:dyDescent="0.2">
      <c r="A6151" t="s">
        <v>9169</v>
      </c>
    </row>
    <row r="6152" spans="1:1" x14ac:dyDescent="0.2">
      <c r="A6152" t="s">
        <v>9169</v>
      </c>
    </row>
    <row r="6153" spans="1:1" x14ac:dyDescent="0.2">
      <c r="A6153" t="s">
        <v>9169</v>
      </c>
    </row>
    <row r="6154" spans="1:1" x14ac:dyDescent="0.2">
      <c r="A6154" t="s">
        <v>9169</v>
      </c>
    </row>
    <row r="6155" spans="1:1" x14ac:dyDescent="0.2">
      <c r="A6155" t="s">
        <v>9169</v>
      </c>
    </row>
    <row r="6156" spans="1:1" x14ac:dyDescent="0.2">
      <c r="A6156" t="s">
        <v>9169</v>
      </c>
    </row>
    <row r="6157" spans="1:1" x14ac:dyDescent="0.2">
      <c r="A6157" t="s">
        <v>9169</v>
      </c>
    </row>
    <row r="6158" spans="1:1" x14ac:dyDescent="0.2">
      <c r="A6158" t="s">
        <v>9169</v>
      </c>
    </row>
    <row r="6159" spans="1:1" x14ac:dyDescent="0.2">
      <c r="A6159" t="s">
        <v>9169</v>
      </c>
    </row>
    <row r="6160" spans="1:1" x14ac:dyDescent="0.2">
      <c r="A6160" t="s">
        <v>9169</v>
      </c>
    </row>
    <row r="6161" spans="1:1" x14ac:dyDescent="0.2">
      <c r="A6161" t="s">
        <v>9169</v>
      </c>
    </row>
    <row r="6162" spans="1:1" x14ac:dyDescent="0.2">
      <c r="A6162" t="s">
        <v>9169</v>
      </c>
    </row>
    <row r="6163" spans="1:1" x14ac:dyDescent="0.2">
      <c r="A6163" t="s">
        <v>9169</v>
      </c>
    </row>
    <row r="6164" spans="1:1" x14ac:dyDescent="0.2">
      <c r="A6164" t="s">
        <v>9169</v>
      </c>
    </row>
    <row r="6165" spans="1:1" x14ac:dyDescent="0.2">
      <c r="A6165" t="s">
        <v>9169</v>
      </c>
    </row>
    <row r="6166" spans="1:1" x14ac:dyDescent="0.2">
      <c r="A6166" t="s">
        <v>9169</v>
      </c>
    </row>
    <row r="6167" spans="1:1" x14ac:dyDescent="0.2">
      <c r="A6167" t="s">
        <v>9169</v>
      </c>
    </row>
    <row r="6168" spans="1:1" x14ac:dyDescent="0.2">
      <c r="A6168" t="s">
        <v>9169</v>
      </c>
    </row>
    <row r="6169" spans="1:1" x14ac:dyDescent="0.2">
      <c r="A6169" t="s">
        <v>9169</v>
      </c>
    </row>
    <row r="6170" spans="1:1" x14ac:dyDescent="0.2">
      <c r="A6170" t="s">
        <v>9169</v>
      </c>
    </row>
    <row r="6171" spans="1:1" x14ac:dyDescent="0.2">
      <c r="A6171" t="s">
        <v>9169</v>
      </c>
    </row>
    <row r="6172" spans="1:1" x14ac:dyDescent="0.2">
      <c r="A6172" t="s">
        <v>9169</v>
      </c>
    </row>
    <row r="6173" spans="1:1" x14ac:dyDescent="0.2">
      <c r="A6173" t="s">
        <v>9169</v>
      </c>
    </row>
    <row r="6174" spans="1:1" x14ac:dyDescent="0.2">
      <c r="A6174" t="s">
        <v>9169</v>
      </c>
    </row>
    <row r="6175" spans="1:1" x14ac:dyDescent="0.2">
      <c r="A6175" t="s">
        <v>9169</v>
      </c>
    </row>
    <row r="6176" spans="1:1" x14ac:dyDescent="0.2">
      <c r="A6176" t="s">
        <v>9169</v>
      </c>
    </row>
    <row r="6177" spans="1:1" x14ac:dyDescent="0.2">
      <c r="A6177" t="s">
        <v>9169</v>
      </c>
    </row>
    <row r="6178" spans="1:1" x14ac:dyDescent="0.2">
      <c r="A6178" t="s">
        <v>9169</v>
      </c>
    </row>
    <row r="6179" spans="1:1" x14ac:dyDescent="0.2">
      <c r="A6179" t="s">
        <v>9169</v>
      </c>
    </row>
    <row r="6180" spans="1:1" x14ac:dyDescent="0.2">
      <c r="A6180" t="s">
        <v>9169</v>
      </c>
    </row>
    <row r="6181" spans="1:1" x14ac:dyDescent="0.2">
      <c r="A6181" t="s">
        <v>9169</v>
      </c>
    </row>
    <row r="6182" spans="1:1" x14ac:dyDescent="0.2">
      <c r="A6182" t="s">
        <v>9169</v>
      </c>
    </row>
    <row r="6183" spans="1:1" x14ac:dyDescent="0.2">
      <c r="A6183" t="s">
        <v>9169</v>
      </c>
    </row>
    <row r="6184" spans="1:1" x14ac:dyDescent="0.2">
      <c r="A6184" t="s">
        <v>9169</v>
      </c>
    </row>
    <row r="6185" spans="1:1" x14ac:dyDescent="0.2">
      <c r="A6185" t="s">
        <v>9169</v>
      </c>
    </row>
    <row r="6186" spans="1:1" x14ac:dyDescent="0.2">
      <c r="A6186" t="s">
        <v>9169</v>
      </c>
    </row>
    <row r="6187" spans="1:1" x14ac:dyDescent="0.2">
      <c r="A6187" t="s">
        <v>9169</v>
      </c>
    </row>
    <row r="6188" spans="1:1" x14ac:dyDescent="0.2">
      <c r="A6188" t="s">
        <v>9169</v>
      </c>
    </row>
    <row r="6189" spans="1:1" x14ac:dyDescent="0.2">
      <c r="A6189" t="s">
        <v>9169</v>
      </c>
    </row>
    <row r="6190" spans="1:1" x14ac:dyDescent="0.2">
      <c r="A6190" t="s">
        <v>9169</v>
      </c>
    </row>
    <row r="6191" spans="1:1" x14ac:dyDescent="0.2">
      <c r="A6191" t="s">
        <v>9169</v>
      </c>
    </row>
    <row r="6192" spans="1:1" x14ac:dyDescent="0.2">
      <c r="A6192" t="s">
        <v>9169</v>
      </c>
    </row>
    <row r="6193" spans="1:1" x14ac:dyDescent="0.2">
      <c r="A6193" t="s">
        <v>9169</v>
      </c>
    </row>
    <row r="6194" spans="1:1" x14ac:dyDescent="0.2">
      <c r="A6194" t="s">
        <v>9169</v>
      </c>
    </row>
    <row r="6195" spans="1:1" x14ac:dyDescent="0.2">
      <c r="A6195" t="s">
        <v>9169</v>
      </c>
    </row>
    <row r="6196" spans="1:1" x14ac:dyDescent="0.2">
      <c r="A6196" t="s">
        <v>9169</v>
      </c>
    </row>
    <row r="6197" spans="1:1" x14ac:dyDescent="0.2">
      <c r="A6197" t="s">
        <v>9169</v>
      </c>
    </row>
    <row r="6198" spans="1:1" x14ac:dyDescent="0.2">
      <c r="A6198" t="s">
        <v>9169</v>
      </c>
    </row>
    <row r="6199" spans="1:1" x14ac:dyDescent="0.2">
      <c r="A6199" t="s">
        <v>9169</v>
      </c>
    </row>
    <row r="6200" spans="1:1" x14ac:dyDescent="0.2">
      <c r="A6200" t="s">
        <v>9169</v>
      </c>
    </row>
    <row r="6201" spans="1:1" x14ac:dyDescent="0.2">
      <c r="A6201" t="s">
        <v>9169</v>
      </c>
    </row>
    <row r="6202" spans="1:1" x14ac:dyDescent="0.2">
      <c r="A6202" t="s">
        <v>9169</v>
      </c>
    </row>
    <row r="6203" spans="1:1" x14ac:dyDescent="0.2">
      <c r="A6203" t="s">
        <v>9169</v>
      </c>
    </row>
    <row r="6204" spans="1:1" x14ac:dyDescent="0.2">
      <c r="A6204" t="s">
        <v>9169</v>
      </c>
    </row>
    <row r="6205" spans="1:1" x14ac:dyDescent="0.2">
      <c r="A6205" t="s">
        <v>9169</v>
      </c>
    </row>
    <row r="6206" spans="1:1" x14ac:dyDescent="0.2">
      <c r="A6206" t="s">
        <v>9169</v>
      </c>
    </row>
    <row r="6207" spans="1:1" x14ac:dyDescent="0.2">
      <c r="A6207" t="s">
        <v>9169</v>
      </c>
    </row>
    <row r="6208" spans="1:1" x14ac:dyDescent="0.2">
      <c r="A6208" t="s">
        <v>9169</v>
      </c>
    </row>
    <row r="6209" spans="1:1" x14ac:dyDescent="0.2">
      <c r="A6209" t="s">
        <v>9169</v>
      </c>
    </row>
    <row r="6210" spans="1:1" x14ac:dyDescent="0.2">
      <c r="A6210" t="s">
        <v>9169</v>
      </c>
    </row>
    <row r="6211" spans="1:1" x14ac:dyDescent="0.2">
      <c r="A6211" t="s">
        <v>9169</v>
      </c>
    </row>
    <row r="6212" spans="1:1" x14ac:dyDescent="0.2">
      <c r="A6212" t="s">
        <v>9169</v>
      </c>
    </row>
    <row r="6213" spans="1:1" x14ac:dyDescent="0.2">
      <c r="A6213" t="s">
        <v>9169</v>
      </c>
    </row>
    <row r="6214" spans="1:1" x14ac:dyDescent="0.2">
      <c r="A6214" t="s">
        <v>9169</v>
      </c>
    </row>
    <row r="6215" spans="1:1" x14ac:dyDescent="0.2">
      <c r="A6215" t="s">
        <v>9169</v>
      </c>
    </row>
    <row r="6216" spans="1:1" x14ac:dyDescent="0.2">
      <c r="A6216" t="s">
        <v>9169</v>
      </c>
    </row>
    <row r="6217" spans="1:1" x14ac:dyDescent="0.2">
      <c r="A6217" t="s">
        <v>9169</v>
      </c>
    </row>
    <row r="6218" spans="1:1" x14ac:dyDescent="0.2">
      <c r="A6218" t="s">
        <v>9169</v>
      </c>
    </row>
    <row r="6219" spans="1:1" x14ac:dyDescent="0.2">
      <c r="A6219" t="s">
        <v>9169</v>
      </c>
    </row>
    <row r="6220" spans="1:1" x14ac:dyDescent="0.2">
      <c r="A6220" t="s">
        <v>9169</v>
      </c>
    </row>
    <row r="6221" spans="1:1" x14ac:dyDescent="0.2">
      <c r="A6221" t="s">
        <v>9169</v>
      </c>
    </row>
    <row r="6222" spans="1:1" x14ac:dyDescent="0.2">
      <c r="A6222" t="s">
        <v>9169</v>
      </c>
    </row>
    <row r="6223" spans="1:1" x14ac:dyDescent="0.2">
      <c r="A6223" t="s">
        <v>9169</v>
      </c>
    </row>
    <row r="6224" spans="1:1" x14ac:dyDescent="0.2">
      <c r="A6224" t="s">
        <v>9169</v>
      </c>
    </row>
    <row r="6225" spans="1:1" x14ac:dyDescent="0.2">
      <c r="A6225" t="s">
        <v>9169</v>
      </c>
    </row>
    <row r="6226" spans="1:1" x14ac:dyDescent="0.2">
      <c r="A6226" t="s">
        <v>9169</v>
      </c>
    </row>
    <row r="6227" spans="1:1" x14ac:dyDescent="0.2">
      <c r="A6227" t="s">
        <v>9169</v>
      </c>
    </row>
    <row r="6228" spans="1:1" x14ac:dyDescent="0.2">
      <c r="A6228" t="s">
        <v>9169</v>
      </c>
    </row>
    <row r="6229" spans="1:1" x14ac:dyDescent="0.2">
      <c r="A6229" t="s">
        <v>9169</v>
      </c>
    </row>
    <row r="6230" spans="1:1" x14ac:dyDescent="0.2">
      <c r="A6230" t="s">
        <v>9169</v>
      </c>
    </row>
    <row r="6231" spans="1:1" x14ac:dyDescent="0.2">
      <c r="A6231" t="s">
        <v>9169</v>
      </c>
    </row>
    <row r="6232" spans="1:1" x14ac:dyDescent="0.2">
      <c r="A6232" t="s">
        <v>9169</v>
      </c>
    </row>
    <row r="6233" spans="1:1" x14ac:dyDescent="0.2">
      <c r="A6233" t="s">
        <v>9169</v>
      </c>
    </row>
    <row r="6234" spans="1:1" x14ac:dyDescent="0.2">
      <c r="A6234" t="s">
        <v>9169</v>
      </c>
    </row>
    <row r="6235" spans="1:1" x14ac:dyDescent="0.2">
      <c r="A6235" t="s">
        <v>9169</v>
      </c>
    </row>
    <row r="6236" spans="1:1" x14ac:dyDescent="0.2">
      <c r="A6236" t="s">
        <v>9169</v>
      </c>
    </row>
    <row r="6237" spans="1:1" x14ac:dyDescent="0.2">
      <c r="A6237" t="s">
        <v>9169</v>
      </c>
    </row>
    <row r="6238" spans="1:1" x14ac:dyDescent="0.2">
      <c r="A6238" t="s">
        <v>9169</v>
      </c>
    </row>
    <row r="6239" spans="1:1" x14ac:dyDescent="0.2">
      <c r="A6239" t="s">
        <v>9169</v>
      </c>
    </row>
    <row r="6240" spans="1:1" x14ac:dyDescent="0.2">
      <c r="A6240" t="s">
        <v>9169</v>
      </c>
    </row>
    <row r="6241" spans="1:1" x14ac:dyDescent="0.2">
      <c r="A6241" t="s">
        <v>9169</v>
      </c>
    </row>
    <row r="6242" spans="1:1" x14ac:dyDescent="0.2">
      <c r="A6242" t="s">
        <v>9169</v>
      </c>
    </row>
    <row r="6243" spans="1:1" x14ac:dyDescent="0.2">
      <c r="A6243" t="s">
        <v>9169</v>
      </c>
    </row>
    <row r="6244" spans="1:1" x14ac:dyDescent="0.2">
      <c r="A6244" t="s">
        <v>9169</v>
      </c>
    </row>
    <row r="6245" spans="1:1" x14ac:dyDescent="0.2">
      <c r="A6245" t="s">
        <v>9169</v>
      </c>
    </row>
    <row r="6246" spans="1:1" x14ac:dyDescent="0.2">
      <c r="A6246" t="s">
        <v>9169</v>
      </c>
    </row>
    <row r="6247" spans="1:1" x14ac:dyDescent="0.2">
      <c r="A6247" t="s">
        <v>9169</v>
      </c>
    </row>
    <row r="6248" spans="1:1" x14ac:dyDescent="0.2">
      <c r="A6248" t="s">
        <v>9169</v>
      </c>
    </row>
    <row r="6249" spans="1:1" x14ac:dyDescent="0.2">
      <c r="A6249" t="s">
        <v>9169</v>
      </c>
    </row>
    <row r="6250" spans="1:1" x14ac:dyDescent="0.2">
      <c r="A6250" t="s">
        <v>9169</v>
      </c>
    </row>
    <row r="6251" spans="1:1" x14ac:dyDescent="0.2">
      <c r="A6251" t="s">
        <v>9169</v>
      </c>
    </row>
    <row r="6252" spans="1:1" x14ac:dyDescent="0.2">
      <c r="A6252" t="s">
        <v>9169</v>
      </c>
    </row>
    <row r="6253" spans="1:1" x14ac:dyDescent="0.2">
      <c r="A6253" t="s">
        <v>9169</v>
      </c>
    </row>
    <row r="6254" spans="1:1" x14ac:dyDescent="0.2">
      <c r="A6254" t="s">
        <v>9169</v>
      </c>
    </row>
    <row r="6255" spans="1:1" x14ac:dyDescent="0.2">
      <c r="A6255" t="s">
        <v>9169</v>
      </c>
    </row>
    <row r="6256" spans="1:1" x14ac:dyDescent="0.2">
      <c r="A6256" t="s">
        <v>9169</v>
      </c>
    </row>
    <row r="6257" spans="1:1" x14ac:dyDescent="0.2">
      <c r="A6257" t="s">
        <v>9169</v>
      </c>
    </row>
    <row r="6258" spans="1:1" x14ac:dyDescent="0.2">
      <c r="A6258" t="s">
        <v>9169</v>
      </c>
    </row>
    <row r="6259" spans="1:1" x14ac:dyDescent="0.2">
      <c r="A6259" t="s">
        <v>9169</v>
      </c>
    </row>
    <row r="6260" spans="1:1" x14ac:dyDescent="0.2">
      <c r="A6260" t="s">
        <v>9169</v>
      </c>
    </row>
    <row r="6261" spans="1:1" x14ac:dyDescent="0.2">
      <c r="A6261" t="s">
        <v>9169</v>
      </c>
    </row>
    <row r="6262" spans="1:1" x14ac:dyDescent="0.2">
      <c r="A6262" t="s">
        <v>9169</v>
      </c>
    </row>
    <row r="6263" spans="1:1" x14ac:dyDescent="0.2">
      <c r="A6263" t="s">
        <v>9169</v>
      </c>
    </row>
    <row r="6264" spans="1:1" x14ac:dyDescent="0.2">
      <c r="A6264" t="s">
        <v>9169</v>
      </c>
    </row>
    <row r="6265" spans="1:1" x14ac:dyDescent="0.2">
      <c r="A6265" t="s">
        <v>9169</v>
      </c>
    </row>
    <row r="6266" spans="1:1" x14ac:dyDescent="0.2">
      <c r="A6266" t="s">
        <v>9169</v>
      </c>
    </row>
    <row r="6267" spans="1:1" x14ac:dyDescent="0.2">
      <c r="A6267" t="s">
        <v>9169</v>
      </c>
    </row>
    <row r="6268" spans="1:1" x14ac:dyDescent="0.2">
      <c r="A6268" t="s">
        <v>9169</v>
      </c>
    </row>
    <row r="6269" spans="1:1" x14ac:dyDescent="0.2">
      <c r="A6269" t="s">
        <v>9169</v>
      </c>
    </row>
    <row r="6270" spans="1:1" x14ac:dyDescent="0.2">
      <c r="A6270" t="s">
        <v>9169</v>
      </c>
    </row>
    <row r="6271" spans="1:1" x14ac:dyDescent="0.2">
      <c r="A6271" t="s">
        <v>9169</v>
      </c>
    </row>
    <row r="6272" spans="1:1" x14ac:dyDescent="0.2">
      <c r="A6272" t="s">
        <v>9169</v>
      </c>
    </row>
    <row r="6273" spans="1:1" x14ac:dyDescent="0.2">
      <c r="A6273" t="s">
        <v>9169</v>
      </c>
    </row>
    <row r="6274" spans="1:1" x14ac:dyDescent="0.2">
      <c r="A6274" t="s">
        <v>9169</v>
      </c>
    </row>
    <row r="6275" spans="1:1" x14ac:dyDescent="0.2">
      <c r="A6275" t="s">
        <v>9169</v>
      </c>
    </row>
    <row r="6276" spans="1:1" x14ac:dyDescent="0.2">
      <c r="A6276" t="s">
        <v>9169</v>
      </c>
    </row>
    <row r="6277" spans="1:1" x14ac:dyDescent="0.2">
      <c r="A6277" t="s">
        <v>9169</v>
      </c>
    </row>
    <row r="6278" spans="1:1" x14ac:dyDescent="0.2">
      <c r="A6278" t="s">
        <v>9169</v>
      </c>
    </row>
    <row r="6279" spans="1:1" x14ac:dyDescent="0.2">
      <c r="A6279" t="s">
        <v>9169</v>
      </c>
    </row>
    <row r="6280" spans="1:1" x14ac:dyDescent="0.2">
      <c r="A6280" t="s">
        <v>9169</v>
      </c>
    </row>
    <row r="6281" spans="1:1" x14ac:dyDescent="0.2">
      <c r="A6281" t="s">
        <v>9169</v>
      </c>
    </row>
    <row r="6282" spans="1:1" x14ac:dyDescent="0.2">
      <c r="A6282" t="s">
        <v>9169</v>
      </c>
    </row>
    <row r="6283" spans="1:1" x14ac:dyDescent="0.2">
      <c r="A6283" t="s">
        <v>9169</v>
      </c>
    </row>
    <row r="6284" spans="1:1" x14ac:dyDescent="0.2">
      <c r="A6284" t="s">
        <v>9169</v>
      </c>
    </row>
    <row r="6285" spans="1:1" x14ac:dyDescent="0.2">
      <c r="A6285" t="s">
        <v>9169</v>
      </c>
    </row>
    <row r="6286" spans="1:1" x14ac:dyDescent="0.2">
      <c r="A6286" t="s">
        <v>9169</v>
      </c>
    </row>
    <row r="6287" spans="1:1" x14ac:dyDescent="0.2">
      <c r="A6287" t="s">
        <v>9169</v>
      </c>
    </row>
    <row r="6288" spans="1:1" x14ac:dyDescent="0.2">
      <c r="A6288" t="s">
        <v>9169</v>
      </c>
    </row>
    <row r="6289" spans="1:1" x14ac:dyDescent="0.2">
      <c r="A6289" t="s">
        <v>9169</v>
      </c>
    </row>
    <row r="6290" spans="1:1" x14ac:dyDescent="0.2">
      <c r="A6290" t="s">
        <v>9169</v>
      </c>
    </row>
    <row r="6291" spans="1:1" x14ac:dyDescent="0.2">
      <c r="A6291" t="s">
        <v>9169</v>
      </c>
    </row>
    <row r="6292" spans="1:1" x14ac:dyDescent="0.2">
      <c r="A6292" t="s">
        <v>9169</v>
      </c>
    </row>
    <row r="6293" spans="1:1" x14ac:dyDescent="0.2">
      <c r="A6293" t="s">
        <v>9169</v>
      </c>
    </row>
    <row r="6294" spans="1:1" x14ac:dyDescent="0.2">
      <c r="A6294" t="s">
        <v>9169</v>
      </c>
    </row>
    <row r="6295" spans="1:1" x14ac:dyDescent="0.2">
      <c r="A6295" t="s">
        <v>9169</v>
      </c>
    </row>
    <row r="6296" spans="1:1" x14ac:dyDescent="0.2">
      <c r="A6296" t="s">
        <v>9169</v>
      </c>
    </row>
    <row r="6297" spans="1:1" x14ac:dyDescent="0.2">
      <c r="A6297" t="s">
        <v>9169</v>
      </c>
    </row>
    <row r="6298" spans="1:1" x14ac:dyDescent="0.2">
      <c r="A6298" t="s">
        <v>9169</v>
      </c>
    </row>
    <row r="6299" spans="1:1" x14ac:dyDescent="0.2">
      <c r="A6299" t="s">
        <v>9169</v>
      </c>
    </row>
    <row r="6300" spans="1:1" x14ac:dyDescent="0.2">
      <c r="A6300" t="s">
        <v>9169</v>
      </c>
    </row>
    <row r="6301" spans="1:1" x14ac:dyDescent="0.2">
      <c r="A6301" t="s">
        <v>9169</v>
      </c>
    </row>
    <row r="6302" spans="1:1" x14ac:dyDescent="0.2">
      <c r="A6302" t="s">
        <v>9169</v>
      </c>
    </row>
    <row r="6303" spans="1:1" x14ac:dyDescent="0.2">
      <c r="A6303" t="s">
        <v>9169</v>
      </c>
    </row>
    <row r="6304" spans="1:1" x14ac:dyDescent="0.2">
      <c r="A6304" t="s">
        <v>9169</v>
      </c>
    </row>
    <row r="6305" spans="1:1" x14ac:dyDescent="0.2">
      <c r="A6305" t="s">
        <v>9169</v>
      </c>
    </row>
    <row r="6306" spans="1:1" x14ac:dyDescent="0.2">
      <c r="A6306" t="s">
        <v>9169</v>
      </c>
    </row>
    <row r="6307" spans="1:1" x14ac:dyDescent="0.2">
      <c r="A6307" t="s">
        <v>9169</v>
      </c>
    </row>
    <row r="6308" spans="1:1" x14ac:dyDescent="0.2">
      <c r="A6308" t="s">
        <v>9169</v>
      </c>
    </row>
    <row r="6309" spans="1:1" x14ac:dyDescent="0.2">
      <c r="A6309" t="s">
        <v>9169</v>
      </c>
    </row>
    <row r="6310" spans="1:1" x14ac:dyDescent="0.2">
      <c r="A6310" t="s">
        <v>9169</v>
      </c>
    </row>
    <row r="6311" spans="1:1" x14ac:dyDescent="0.2">
      <c r="A6311" t="s">
        <v>9169</v>
      </c>
    </row>
    <row r="6312" spans="1:1" x14ac:dyDescent="0.2">
      <c r="A6312" t="s">
        <v>9169</v>
      </c>
    </row>
    <row r="6313" spans="1:1" x14ac:dyDescent="0.2">
      <c r="A6313" t="s">
        <v>9169</v>
      </c>
    </row>
    <row r="6314" spans="1:1" x14ac:dyDescent="0.2">
      <c r="A6314" t="s">
        <v>9169</v>
      </c>
    </row>
    <row r="6315" spans="1:1" x14ac:dyDescent="0.2">
      <c r="A6315" t="s">
        <v>9169</v>
      </c>
    </row>
    <row r="6316" spans="1:1" x14ac:dyDescent="0.2">
      <c r="A6316" t="s">
        <v>9169</v>
      </c>
    </row>
    <row r="6317" spans="1:1" x14ac:dyDescent="0.2">
      <c r="A6317" t="s">
        <v>9169</v>
      </c>
    </row>
    <row r="6318" spans="1:1" x14ac:dyDescent="0.2">
      <c r="A6318" t="s">
        <v>9169</v>
      </c>
    </row>
    <row r="6319" spans="1:1" x14ac:dyDescent="0.2">
      <c r="A6319" t="s">
        <v>9169</v>
      </c>
    </row>
    <row r="6320" spans="1:1" x14ac:dyDescent="0.2">
      <c r="A6320" t="s">
        <v>9169</v>
      </c>
    </row>
    <row r="6321" spans="1:1" x14ac:dyDescent="0.2">
      <c r="A6321" t="s">
        <v>9169</v>
      </c>
    </row>
    <row r="6322" spans="1:1" x14ac:dyDescent="0.2">
      <c r="A6322" t="s">
        <v>9169</v>
      </c>
    </row>
    <row r="6323" spans="1:1" x14ac:dyDescent="0.2">
      <c r="A6323" t="s">
        <v>9169</v>
      </c>
    </row>
    <row r="6324" spans="1:1" x14ac:dyDescent="0.2">
      <c r="A6324" t="s">
        <v>9169</v>
      </c>
    </row>
    <row r="6325" spans="1:1" x14ac:dyDescent="0.2">
      <c r="A6325" t="s">
        <v>9169</v>
      </c>
    </row>
    <row r="6326" spans="1:1" x14ac:dyDescent="0.2">
      <c r="A6326" t="s">
        <v>9169</v>
      </c>
    </row>
    <row r="6327" spans="1:1" x14ac:dyDescent="0.2">
      <c r="A6327" t="s">
        <v>9169</v>
      </c>
    </row>
    <row r="6328" spans="1:1" x14ac:dyDescent="0.2">
      <c r="A6328" t="s">
        <v>9169</v>
      </c>
    </row>
    <row r="6329" spans="1:1" x14ac:dyDescent="0.2">
      <c r="A6329" t="s">
        <v>9169</v>
      </c>
    </row>
    <row r="6330" spans="1:1" x14ac:dyDescent="0.2">
      <c r="A6330" t="s">
        <v>9169</v>
      </c>
    </row>
    <row r="6331" spans="1:1" x14ac:dyDescent="0.2">
      <c r="A6331" t="s">
        <v>9169</v>
      </c>
    </row>
    <row r="6332" spans="1:1" x14ac:dyDescent="0.2">
      <c r="A6332" t="s">
        <v>9169</v>
      </c>
    </row>
    <row r="6333" spans="1:1" x14ac:dyDescent="0.2">
      <c r="A6333" t="s">
        <v>9169</v>
      </c>
    </row>
    <row r="6334" spans="1:1" x14ac:dyDescent="0.2">
      <c r="A6334" t="s">
        <v>9169</v>
      </c>
    </row>
    <row r="6335" spans="1:1" x14ac:dyDescent="0.2">
      <c r="A6335" t="s">
        <v>9169</v>
      </c>
    </row>
    <row r="6336" spans="1:1" x14ac:dyDescent="0.2">
      <c r="A6336" t="s">
        <v>9169</v>
      </c>
    </row>
    <row r="6337" spans="1:1" x14ac:dyDescent="0.2">
      <c r="A6337" t="s">
        <v>9169</v>
      </c>
    </row>
    <row r="6338" spans="1:1" x14ac:dyDescent="0.2">
      <c r="A6338" t="s">
        <v>9169</v>
      </c>
    </row>
    <row r="6339" spans="1:1" x14ac:dyDescent="0.2">
      <c r="A6339" t="s">
        <v>9169</v>
      </c>
    </row>
    <row r="6340" spans="1:1" x14ac:dyDescent="0.2">
      <c r="A6340" t="s">
        <v>9169</v>
      </c>
    </row>
    <row r="6341" spans="1:1" x14ac:dyDescent="0.2">
      <c r="A6341" t="s">
        <v>9169</v>
      </c>
    </row>
    <row r="6342" spans="1:1" x14ac:dyDescent="0.2">
      <c r="A6342" t="s">
        <v>9169</v>
      </c>
    </row>
    <row r="6343" spans="1:1" x14ac:dyDescent="0.2">
      <c r="A6343" t="s">
        <v>9169</v>
      </c>
    </row>
    <row r="6344" spans="1:1" x14ac:dyDescent="0.2">
      <c r="A6344" t="s">
        <v>9169</v>
      </c>
    </row>
    <row r="6345" spans="1:1" x14ac:dyDescent="0.2">
      <c r="A6345" t="s">
        <v>9169</v>
      </c>
    </row>
    <row r="6346" spans="1:1" x14ac:dyDescent="0.2">
      <c r="A6346" t="s">
        <v>9169</v>
      </c>
    </row>
    <row r="6347" spans="1:1" x14ac:dyDescent="0.2">
      <c r="A6347" t="s">
        <v>9169</v>
      </c>
    </row>
    <row r="6348" spans="1:1" x14ac:dyDescent="0.2">
      <c r="A6348" t="s">
        <v>9169</v>
      </c>
    </row>
    <row r="6349" spans="1:1" x14ac:dyDescent="0.2">
      <c r="A6349" t="s">
        <v>9169</v>
      </c>
    </row>
    <row r="6350" spans="1:1" x14ac:dyDescent="0.2">
      <c r="A6350" t="s">
        <v>9169</v>
      </c>
    </row>
    <row r="6351" spans="1:1" x14ac:dyDescent="0.2">
      <c r="A6351" t="s">
        <v>9169</v>
      </c>
    </row>
    <row r="6352" spans="1:1" x14ac:dyDescent="0.2">
      <c r="A6352" t="s">
        <v>9169</v>
      </c>
    </row>
    <row r="6353" spans="1:1" x14ac:dyDescent="0.2">
      <c r="A6353" t="s">
        <v>9169</v>
      </c>
    </row>
    <row r="6354" spans="1:1" x14ac:dyDescent="0.2">
      <c r="A6354" t="s">
        <v>9169</v>
      </c>
    </row>
    <row r="6355" spans="1:1" x14ac:dyDescent="0.2">
      <c r="A6355" t="s">
        <v>9169</v>
      </c>
    </row>
    <row r="6356" spans="1:1" x14ac:dyDescent="0.2">
      <c r="A6356" t="s">
        <v>9169</v>
      </c>
    </row>
    <row r="6357" spans="1:1" x14ac:dyDescent="0.2">
      <c r="A6357" t="s">
        <v>9169</v>
      </c>
    </row>
    <row r="6358" spans="1:1" x14ac:dyDescent="0.2">
      <c r="A6358" t="s">
        <v>9169</v>
      </c>
    </row>
    <row r="6359" spans="1:1" x14ac:dyDescent="0.2">
      <c r="A6359" t="s">
        <v>9169</v>
      </c>
    </row>
    <row r="6360" spans="1:1" x14ac:dyDescent="0.2">
      <c r="A6360" t="s">
        <v>9169</v>
      </c>
    </row>
    <row r="6361" spans="1:1" x14ac:dyDescent="0.2">
      <c r="A6361" t="s">
        <v>9169</v>
      </c>
    </row>
    <row r="6362" spans="1:1" x14ac:dyDescent="0.2">
      <c r="A6362" t="s">
        <v>9169</v>
      </c>
    </row>
    <row r="6363" spans="1:1" x14ac:dyDescent="0.2">
      <c r="A6363" t="s">
        <v>9169</v>
      </c>
    </row>
    <row r="6364" spans="1:1" x14ac:dyDescent="0.2">
      <c r="A6364" t="s">
        <v>9169</v>
      </c>
    </row>
    <row r="6365" spans="1:1" x14ac:dyDescent="0.2">
      <c r="A6365" t="s">
        <v>9169</v>
      </c>
    </row>
    <row r="6366" spans="1:1" x14ac:dyDescent="0.2">
      <c r="A6366" t="s">
        <v>9169</v>
      </c>
    </row>
    <row r="6367" spans="1:1" x14ac:dyDescent="0.2">
      <c r="A6367" t="s">
        <v>9169</v>
      </c>
    </row>
    <row r="6368" spans="1:1" x14ac:dyDescent="0.2">
      <c r="A6368" t="s">
        <v>9169</v>
      </c>
    </row>
    <row r="6369" spans="1:1" x14ac:dyDescent="0.2">
      <c r="A6369" t="s">
        <v>9169</v>
      </c>
    </row>
    <row r="6370" spans="1:1" x14ac:dyDescent="0.2">
      <c r="A6370" t="s">
        <v>9169</v>
      </c>
    </row>
    <row r="6371" spans="1:1" x14ac:dyDescent="0.2">
      <c r="A6371" t="s">
        <v>9169</v>
      </c>
    </row>
    <row r="6372" spans="1:1" x14ac:dyDescent="0.2">
      <c r="A6372" t="s">
        <v>9169</v>
      </c>
    </row>
    <row r="6373" spans="1:1" x14ac:dyDescent="0.2">
      <c r="A6373" t="s">
        <v>9169</v>
      </c>
    </row>
    <row r="6374" spans="1:1" x14ac:dyDescent="0.2">
      <c r="A6374" t="s">
        <v>9169</v>
      </c>
    </row>
    <row r="6375" spans="1:1" x14ac:dyDescent="0.2">
      <c r="A6375" t="s">
        <v>9169</v>
      </c>
    </row>
    <row r="6376" spans="1:1" x14ac:dyDescent="0.2">
      <c r="A6376" t="s">
        <v>9169</v>
      </c>
    </row>
    <row r="6377" spans="1:1" x14ac:dyDescent="0.2">
      <c r="A6377" t="s">
        <v>9169</v>
      </c>
    </row>
    <row r="6378" spans="1:1" x14ac:dyDescent="0.2">
      <c r="A6378" t="s">
        <v>9169</v>
      </c>
    </row>
    <row r="6379" spans="1:1" x14ac:dyDescent="0.2">
      <c r="A6379" t="s">
        <v>9169</v>
      </c>
    </row>
    <row r="6380" spans="1:1" x14ac:dyDescent="0.2">
      <c r="A6380" t="s">
        <v>9169</v>
      </c>
    </row>
    <row r="6381" spans="1:1" x14ac:dyDescent="0.2">
      <c r="A6381" t="s">
        <v>9169</v>
      </c>
    </row>
    <row r="6382" spans="1:1" x14ac:dyDescent="0.2">
      <c r="A6382" t="s">
        <v>9169</v>
      </c>
    </row>
    <row r="6383" spans="1:1" x14ac:dyDescent="0.2">
      <c r="A6383" t="s">
        <v>9169</v>
      </c>
    </row>
    <row r="6384" spans="1:1" x14ac:dyDescent="0.2">
      <c r="A6384" t="s">
        <v>9169</v>
      </c>
    </row>
    <row r="6385" spans="1:1" x14ac:dyDescent="0.2">
      <c r="A6385" t="s">
        <v>9169</v>
      </c>
    </row>
    <row r="6386" spans="1:1" x14ac:dyDescent="0.2">
      <c r="A6386" t="s">
        <v>9169</v>
      </c>
    </row>
    <row r="6387" spans="1:1" x14ac:dyDescent="0.2">
      <c r="A6387" t="s">
        <v>9169</v>
      </c>
    </row>
    <row r="6388" spans="1:1" x14ac:dyDescent="0.2">
      <c r="A6388" t="s">
        <v>9169</v>
      </c>
    </row>
    <row r="6389" spans="1:1" x14ac:dyDescent="0.2">
      <c r="A6389" t="s">
        <v>9169</v>
      </c>
    </row>
    <row r="6390" spans="1:1" x14ac:dyDescent="0.2">
      <c r="A6390" t="s">
        <v>9169</v>
      </c>
    </row>
    <row r="6391" spans="1:1" x14ac:dyDescent="0.2">
      <c r="A6391" t="s">
        <v>9169</v>
      </c>
    </row>
    <row r="6392" spans="1:1" x14ac:dyDescent="0.2">
      <c r="A6392" t="s">
        <v>9169</v>
      </c>
    </row>
    <row r="6393" spans="1:1" x14ac:dyDescent="0.2">
      <c r="A6393" t="s">
        <v>9169</v>
      </c>
    </row>
    <row r="6394" spans="1:1" x14ac:dyDescent="0.2">
      <c r="A6394" t="s">
        <v>9169</v>
      </c>
    </row>
    <row r="6395" spans="1:1" x14ac:dyDescent="0.2">
      <c r="A6395" t="s">
        <v>9169</v>
      </c>
    </row>
    <row r="6396" spans="1:1" x14ac:dyDescent="0.2">
      <c r="A6396" t="s">
        <v>9169</v>
      </c>
    </row>
    <row r="6397" spans="1:1" x14ac:dyDescent="0.2">
      <c r="A6397" t="s">
        <v>9169</v>
      </c>
    </row>
    <row r="6398" spans="1:1" x14ac:dyDescent="0.2">
      <c r="A6398" t="s">
        <v>9169</v>
      </c>
    </row>
    <row r="6399" spans="1:1" x14ac:dyDescent="0.2">
      <c r="A6399" t="s">
        <v>9169</v>
      </c>
    </row>
    <row r="6400" spans="1:1" x14ac:dyDescent="0.2">
      <c r="A6400" t="s">
        <v>9169</v>
      </c>
    </row>
    <row r="6401" spans="1:1" x14ac:dyDescent="0.2">
      <c r="A6401" t="s">
        <v>9169</v>
      </c>
    </row>
    <row r="6402" spans="1:1" x14ac:dyDescent="0.2">
      <c r="A6402" t="s">
        <v>9169</v>
      </c>
    </row>
    <row r="6403" spans="1:1" x14ac:dyDescent="0.2">
      <c r="A6403" t="s">
        <v>9169</v>
      </c>
    </row>
    <row r="6404" spans="1:1" x14ac:dyDescent="0.2">
      <c r="A6404" t="s">
        <v>9169</v>
      </c>
    </row>
    <row r="6405" spans="1:1" x14ac:dyDescent="0.2">
      <c r="A6405" t="s">
        <v>9169</v>
      </c>
    </row>
    <row r="6406" spans="1:1" x14ac:dyDescent="0.2">
      <c r="A6406" t="s">
        <v>9169</v>
      </c>
    </row>
    <row r="6407" spans="1:1" x14ac:dyDescent="0.2">
      <c r="A6407" t="s">
        <v>9169</v>
      </c>
    </row>
    <row r="6408" spans="1:1" x14ac:dyDescent="0.2">
      <c r="A6408" t="s">
        <v>9169</v>
      </c>
    </row>
    <row r="6409" spans="1:1" x14ac:dyDescent="0.2">
      <c r="A6409" t="s">
        <v>9169</v>
      </c>
    </row>
    <row r="6410" spans="1:1" x14ac:dyDescent="0.2">
      <c r="A6410" t="s">
        <v>9169</v>
      </c>
    </row>
    <row r="6411" spans="1:1" x14ac:dyDescent="0.2">
      <c r="A6411" t="s">
        <v>9169</v>
      </c>
    </row>
    <row r="6412" spans="1:1" x14ac:dyDescent="0.2">
      <c r="A6412" t="s">
        <v>9169</v>
      </c>
    </row>
    <row r="6413" spans="1:1" x14ac:dyDescent="0.2">
      <c r="A6413" t="s">
        <v>9169</v>
      </c>
    </row>
    <row r="6414" spans="1:1" x14ac:dyDescent="0.2">
      <c r="A6414" t="s">
        <v>9169</v>
      </c>
    </row>
    <row r="6415" spans="1:1" x14ac:dyDescent="0.2">
      <c r="A6415" t="s">
        <v>9169</v>
      </c>
    </row>
    <row r="6416" spans="1:1" x14ac:dyDescent="0.2">
      <c r="A6416" t="s">
        <v>9169</v>
      </c>
    </row>
    <row r="6417" spans="1:1" x14ac:dyDescent="0.2">
      <c r="A6417" t="s">
        <v>9169</v>
      </c>
    </row>
    <row r="6418" spans="1:1" x14ac:dyDescent="0.2">
      <c r="A6418" t="s">
        <v>9169</v>
      </c>
    </row>
    <row r="6419" spans="1:1" x14ac:dyDescent="0.2">
      <c r="A6419" t="s">
        <v>9169</v>
      </c>
    </row>
    <row r="6420" spans="1:1" x14ac:dyDescent="0.2">
      <c r="A6420" t="s">
        <v>9169</v>
      </c>
    </row>
    <row r="6421" spans="1:1" x14ac:dyDescent="0.2">
      <c r="A6421" t="s">
        <v>9169</v>
      </c>
    </row>
    <row r="6422" spans="1:1" x14ac:dyDescent="0.2">
      <c r="A6422" t="s">
        <v>9169</v>
      </c>
    </row>
    <row r="6423" spans="1:1" x14ac:dyDescent="0.2">
      <c r="A6423" t="s">
        <v>9169</v>
      </c>
    </row>
    <row r="6424" spans="1:1" x14ac:dyDescent="0.2">
      <c r="A6424" t="s">
        <v>9169</v>
      </c>
    </row>
    <row r="6425" spans="1:1" x14ac:dyDescent="0.2">
      <c r="A6425" t="s">
        <v>9169</v>
      </c>
    </row>
    <row r="6426" spans="1:1" x14ac:dyDescent="0.2">
      <c r="A6426" t="s">
        <v>9169</v>
      </c>
    </row>
    <row r="6427" spans="1:1" x14ac:dyDescent="0.2">
      <c r="A6427" t="s">
        <v>9169</v>
      </c>
    </row>
    <row r="6428" spans="1:1" x14ac:dyDescent="0.2">
      <c r="A6428" t="s">
        <v>9169</v>
      </c>
    </row>
    <row r="6429" spans="1:1" x14ac:dyDescent="0.2">
      <c r="A6429" t="s">
        <v>9169</v>
      </c>
    </row>
    <row r="6430" spans="1:1" x14ac:dyDescent="0.2">
      <c r="A6430" t="s">
        <v>9169</v>
      </c>
    </row>
    <row r="6431" spans="1:1" x14ac:dyDescent="0.2">
      <c r="A6431" t="s">
        <v>9169</v>
      </c>
    </row>
    <row r="6432" spans="1:1" x14ac:dyDescent="0.2">
      <c r="A6432" t="s">
        <v>9169</v>
      </c>
    </row>
    <row r="6433" spans="1:1" x14ac:dyDescent="0.2">
      <c r="A6433" t="s">
        <v>9169</v>
      </c>
    </row>
    <row r="6434" spans="1:1" x14ac:dyDescent="0.2">
      <c r="A6434" t="s">
        <v>9169</v>
      </c>
    </row>
    <row r="6435" spans="1:1" x14ac:dyDescent="0.2">
      <c r="A6435" t="s">
        <v>9169</v>
      </c>
    </row>
    <row r="6436" spans="1:1" x14ac:dyDescent="0.2">
      <c r="A6436" t="s">
        <v>9169</v>
      </c>
    </row>
    <row r="6437" spans="1:1" x14ac:dyDescent="0.2">
      <c r="A6437" t="s">
        <v>9169</v>
      </c>
    </row>
    <row r="6438" spans="1:1" x14ac:dyDescent="0.2">
      <c r="A6438" t="s">
        <v>9169</v>
      </c>
    </row>
    <row r="6439" spans="1:1" x14ac:dyDescent="0.2">
      <c r="A6439" t="s">
        <v>9169</v>
      </c>
    </row>
    <row r="6440" spans="1:1" x14ac:dyDescent="0.2">
      <c r="A6440" t="s">
        <v>9169</v>
      </c>
    </row>
    <row r="6441" spans="1:1" x14ac:dyDescent="0.2">
      <c r="A6441" t="s">
        <v>9169</v>
      </c>
    </row>
    <row r="6442" spans="1:1" x14ac:dyDescent="0.2">
      <c r="A6442" t="s">
        <v>9169</v>
      </c>
    </row>
    <row r="6443" spans="1:1" x14ac:dyDescent="0.2">
      <c r="A6443" t="s">
        <v>9169</v>
      </c>
    </row>
    <row r="6444" spans="1:1" x14ac:dyDescent="0.2">
      <c r="A6444" t="s">
        <v>9169</v>
      </c>
    </row>
    <row r="6445" spans="1:1" x14ac:dyDescent="0.2">
      <c r="A6445" t="s">
        <v>9169</v>
      </c>
    </row>
    <row r="6446" spans="1:1" x14ac:dyDescent="0.2">
      <c r="A6446" t="s">
        <v>9169</v>
      </c>
    </row>
    <row r="6447" spans="1:1" x14ac:dyDescent="0.2">
      <c r="A6447" t="s">
        <v>9169</v>
      </c>
    </row>
    <row r="6448" spans="1:1" x14ac:dyDescent="0.2">
      <c r="A6448" t="s">
        <v>9169</v>
      </c>
    </row>
    <row r="6449" spans="1:1" x14ac:dyDescent="0.2">
      <c r="A6449" t="s">
        <v>9169</v>
      </c>
    </row>
    <row r="6450" spans="1:1" x14ac:dyDescent="0.2">
      <c r="A6450" t="s">
        <v>9169</v>
      </c>
    </row>
    <row r="6451" spans="1:1" x14ac:dyDescent="0.2">
      <c r="A6451" t="s">
        <v>9169</v>
      </c>
    </row>
    <row r="6452" spans="1:1" x14ac:dyDescent="0.2">
      <c r="A6452" t="s">
        <v>9169</v>
      </c>
    </row>
    <row r="6453" spans="1:1" x14ac:dyDescent="0.2">
      <c r="A6453" t="s">
        <v>9169</v>
      </c>
    </row>
    <row r="6454" spans="1:1" x14ac:dyDescent="0.2">
      <c r="A6454" t="s">
        <v>9169</v>
      </c>
    </row>
    <row r="6455" spans="1:1" x14ac:dyDescent="0.2">
      <c r="A6455" t="s">
        <v>9169</v>
      </c>
    </row>
    <row r="6456" spans="1:1" x14ac:dyDescent="0.2">
      <c r="A6456" t="s">
        <v>9169</v>
      </c>
    </row>
    <row r="6457" spans="1:1" x14ac:dyDescent="0.2">
      <c r="A6457" t="s">
        <v>9169</v>
      </c>
    </row>
    <row r="6458" spans="1:1" x14ac:dyDescent="0.2">
      <c r="A6458" t="s">
        <v>9169</v>
      </c>
    </row>
    <row r="6459" spans="1:1" x14ac:dyDescent="0.2">
      <c r="A6459" t="s">
        <v>9169</v>
      </c>
    </row>
    <row r="6460" spans="1:1" x14ac:dyDescent="0.2">
      <c r="A6460" t="s">
        <v>9169</v>
      </c>
    </row>
    <row r="6461" spans="1:1" x14ac:dyDescent="0.2">
      <c r="A6461" t="s">
        <v>9169</v>
      </c>
    </row>
    <row r="6462" spans="1:1" x14ac:dyDescent="0.2">
      <c r="A6462" t="s">
        <v>9169</v>
      </c>
    </row>
    <row r="6463" spans="1:1" x14ac:dyDescent="0.2">
      <c r="A6463" t="s">
        <v>9169</v>
      </c>
    </row>
    <row r="6464" spans="1:1" x14ac:dyDescent="0.2">
      <c r="A6464" t="s">
        <v>9169</v>
      </c>
    </row>
    <row r="6465" spans="1:1" x14ac:dyDescent="0.2">
      <c r="A6465" t="s">
        <v>9169</v>
      </c>
    </row>
    <row r="6466" spans="1:1" x14ac:dyDescent="0.2">
      <c r="A6466" t="s">
        <v>9169</v>
      </c>
    </row>
    <row r="6467" spans="1:1" x14ac:dyDescent="0.2">
      <c r="A6467" t="s">
        <v>9169</v>
      </c>
    </row>
    <row r="6468" spans="1:1" x14ac:dyDescent="0.2">
      <c r="A6468" t="s">
        <v>9169</v>
      </c>
    </row>
    <row r="6469" spans="1:1" x14ac:dyDescent="0.2">
      <c r="A6469" t="s">
        <v>9169</v>
      </c>
    </row>
    <row r="6470" spans="1:1" x14ac:dyDescent="0.2">
      <c r="A6470" t="s">
        <v>9169</v>
      </c>
    </row>
    <row r="6471" spans="1:1" x14ac:dyDescent="0.2">
      <c r="A6471" t="s">
        <v>9169</v>
      </c>
    </row>
    <row r="6472" spans="1:1" x14ac:dyDescent="0.2">
      <c r="A6472" t="s">
        <v>9169</v>
      </c>
    </row>
    <row r="6473" spans="1:1" x14ac:dyDescent="0.2">
      <c r="A6473" t="s">
        <v>9169</v>
      </c>
    </row>
    <row r="6474" spans="1:1" x14ac:dyDescent="0.2">
      <c r="A6474" t="s">
        <v>9169</v>
      </c>
    </row>
    <row r="6475" spans="1:1" x14ac:dyDescent="0.2">
      <c r="A6475" t="s">
        <v>9169</v>
      </c>
    </row>
    <row r="6476" spans="1:1" x14ac:dyDescent="0.2">
      <c r="A6476" t="s">
        <v>9169</v>
      </c>
    </row>
    <row r="6477" spans="1:1" x14ac:dyDescent="0.2">
      <c r="A6477" t="s">
        <v>9169</v>
      </c>
    </row>
    <row r="6478" spans="1:1" x14ac:dyDescent="0.2">
      <c r="A6478" t="s">
        <v>9169</v>
      </c>
    </row>
    <row r="6479" spans="1:1" x14ac:dyDescent="0.2">
      <c r="A6479" t="s">
        <v>9169</v>
      </c>
    </row>
    <row r="6480" spans="1:1" x14ac:dyDescent="0.2">
      <c r="A6480" t="s">
        <v>9169</v>
      </c>
    </row>
    <row r="6481" spans="1:1" x14ac:dyDescent="0.2">
      <c r="A6481" t="s">
        <v>9169</v>
      </c>
    </row>
    <row r="6482" spans="1:1" x14ac:dyDescent="0.2">
      <c r="A6482" t="s">
        <v>9169</v>
      </c>
    </row>
    <row r="6483" spans="1:1" x14ac:dyDescent="0.2">
      <c r="A6483" t="s">
        <v>9169</v>
      </c>
    </row>
    <row r="6484" spans="1:1" x14ac:dyDescent="0.2">
      <c r="A6484" t="s">
        <v>9169</v>
      </c>
    </row>
    <row r="6485" spans="1:1" x14ac:dyDescent="0.2">
      <c r="A6485" t="s">
        <v>9169</v>
      </c>
    </row>
    <row r="6486" spans="1:1" x14ac:dyDescent="0.2">
      <c r="A6486" t="s">
        <v>9169</v>
      </c>
    </row>
    <row r="6487" spans="1:1" x14ac:dyDescent="0.2">
      <c r="A6487" t="s">
        <v>9169</v>
      </c>
    </row>
    <row r="6488" spans="1:1" x14ac:dyDescent="0.2">
      <c r="A6488" t="s">
        <v>9169</v>
      </c>
    </row>
    <row r="6489" spans="1:1" x14ac:dyDescent="0.2">
      <c r="A6489" t="s">
        <v>9169</v>
      </c>
    </row>
    <row r="6490" spans="1:1" x14ac:dyDescent="0.2">
      <c r="A6490" t="s">
        <v>9169</v>
      </c>
    </row>
    <row r="6491" spans="1:1" x14ac:dyDescent="0.2">
      <c r="A6491" t="s">
        <v>9169</v>
      </c>
    </row>
    <row r="6492" spans="1:1" x14ac:dyDescent="0.2">
      <c r="A6492" t="s">
        <v>9169</v>
      </c>
    </row>
    <row r="6493" spans="1:1" x14ac:dyDescent="0.2">
      <c r="A6493" t="s">
        <v>9169</v>
      </c>
    </row>
    <row r="6494" spans="1:1" x14ac:dyDescent="0.2">
      <c r="A6494" t="s">
        <v>9169</v>
      </c>
    </row>
    <row r="6495" spans="1:1" x14ac:dyDescent="0.2">
      <c r="A6495" t="s">
        <v>9169</v>
      </c>
    </row>
    <row r="6496" spans="1:1" x14ac:dyDescent="0.2">
      <c r="A6496" t="s">
        <v>9169</v>
      </c>
    </row>
    <row r="6497" spans="1:1" x14ac:dyDescent="0.2">
      <c r="A6497" t="s">
        <v>9169</v>
      </c>
    </row>
    <row r="6498" spans="1:1" x14ac:dyDescent="0.2">
      <c r="A6498" t="s">
        <v>9169</v>
      </c>
    </row>
    <row r="6499" spans="1:1" x14ac:dyDescent="0.2">
      <c r="A6499" t="s">
        <v>9169</v>
      </c>
    </row>
    <row r="6500" spans="1:1" x14ac:dyDescent="0.2">
      <c r="A6500" t="s">
        <v>9169</v>
      </c>
    </row>
    <row r="6501" spans="1:1" x14ac:dyDescent="0.2">
      <c r="A6501" t="s">
        <v>9169</v>
      </c>
    </row>
    <row r="6502" spans="1:1" x14ac:dyDescent="0.2">
      <c r="A6502" t="s">
        <v>9169</v>
      </c>
    </row>
    <row r="6503" spans="1:1" x14ac:dyDescent="0.2">
      <c r="A6503" t="s">
        <v>9169</v>
      </c>
    </row>
    <row r="6504" spans="1:1" x14ac:dyDescent="0.2">
      <c r="A6504" t="s">
        <v>9169</v>
      </c>
    </row>
    <row r="6505" spans="1:1" x14ac:dyDescent="0.2">
      <c r="A6505" t="s">
        <v>9169</v>
      </c>
    </row>
    <row r="6506" spans="1:1" x14ac:dyDescent="0.2">
      <c r="A6506" t="s">
        <v>9169</v>
      </c>
    </row>
    <row r="6507" spans="1:1" x14ac:dyDescent="0.2">
      <c r="A6507" t="s">
        <v>9169</v>
      </c>
    </row>
    <row r="6508" spans="1:1" x14ac:dyDescent="0.2">
      <c r="A6508" t="s">
        <v>9169</v>
      </c>
    </row>
    <row r="6509" spans="1:1" x14ac:dyDescent="0.2">
      <c r="A6509" t="s">
        <v>9169</v>
      </c>
    </row>
    <row r="6510" spans="1:1" x14ac:dyDescent="0.2">
      <c r="A6510" t="s">
        <v>9169</v>
      </c>
    </row>
    <row r="6511" spans="1:1" x14ac:dyDescent="0.2">
      <c r="A6511" t="s">
        <v>9169</v>
      </c>
    </row>
    <row r="6512" spans="1:1" x14ac:dyDescent="0.2">
      <c r="A6512" t="s">
        <v>9169</v>
      </c>
    </row>
    <row r="6513" spans="1:1" x14ac:dyDescent="0.2">
      <c r="A6513" t="s">
        <v>9169</v>
      </c>
    </row>
    <row r="6514" spans="1:1" x14ac:dyDescent="0.2">
      <c r="A6514" t="s">
        <v>9169</v>
      </c>
    </row>
    <row r="6515" spans="1:1" x14ac:dyDescent="0.2">
      <c r="A6515" t="s">
        <v>9169</v>
      </c>
    </row>
    <row r="6516" spans="1:1" x14ac:dyDescent="0.2">
      <c r="A6516" t="s">
        <v>9169</v>
      </c>
    </row>
    <row r="6517" spans="1:1" x14ac:dyDescent="0.2">
      <c r="A6517" t="s">
        <v>9169</v>
      </c>
    </row>
    <row r="6518" spans="1:1" x14ac:dyDescent="0.2">
      <c r="A6518" t="s">
        <v>9169</v>
      </c>
    </row>
    <row r="6519" spans="1:1" x14ac:dyDescent="0.2">
      <c r="A6519" t="s">
        <v>9169</v>
      </c>
    </row>
    <row r="6520" spans="1:1" x14ac:dyDescent="0.2">
      <c r="A6520" t="s">
        <v>9169</v>
      </c>
    </row>
    <row r="6521" spans="1:1" x14ac:dyDescent="0.2">
      <c r="A6521" t="s">
        <v>9169</v>
      </c>
    </row>
    <row r="6522" spans="1:1" x14ac:dyDescent="0.2">
      <c r="A6522" t="s">
        <v>9169</v>
      </c>
    </row>
    <row r="6523" spans="1:1" x14ac:dyDescent="0.2">
      <c r="A6523" t="s">
        <v>9169</v>
      </c>
    </row>
    <row r="6524" spans="1:1" x14ac:dyDescent="0.2">
      <c r="A6524" t="s">
        <v>9169</v>
      </c>
    </row>
    <row r="6525" spans="1:1" x14ac:dyDescent="0.2">
      <c r="A6525" t="s">
        <v>9169</v>
      </c>
    </row>
    <row r="6526" spans="1:1" x14ac:dyDescent="0.2">
      <c r="A6526" t="s">
        <v>9169</v>
      </c>
    </row>
    <row r="6527" spans="1:1" x14ac:dyDescent="0.2">
      <c r="A6527" t="s">
        <v>9169</v>
      </c>
    </row>
    <row r="6528" spans="1:1" x14ac:dyDescent="0.2">
      <c r="A6528" t="s">
        <v>9169</v>
      </c>
    </row>
    <row r="6529" spans="1:1" x14ac:dyDescent="0.2">
      <c r="A6529" t="s">
        <v>9169</v>
      </c>
    </row>
    <row r="6530" spans="1:1" x14ac:dyDescent="0.2">
      <c r="A6530" t="s">
        <v>9169</v>
      </c>
    </row>
    <row r="6531" spans="1:1" x14ac:dyDescent="0.2">
      <c r="A6531" t="s">
        <v>9169</v>
      </c>
    </row>
    <row r="6532" spans="1:1" x14ac:dyDescent="0.2">
      <c r="A6532" t="s">
        <v>9169</v>
      </c>
    </row>
    <row r="6533" spans="1:1" x14ac:dyDescent="0.2">
      <c r="A6533" t="s">
        <v>9169</v>
      </c>
    </row>
    <row r="6534" spans="1:1" x14ac:dyDescent="0.2">
      <c r="A6534" t="s">
        <v>9169</v>
      </c>
    </row>
    <row r="6535" spans="1:1" x14ac:dyDescent="0.2">
      <c r="A6535" t="s">
        <v>9169</v>
      </c>
    </row>
    <row r="6536" spans="1:1" x14ac:dyDescent="0.2">
      <c r="A6536" t="s">
        <v>9169</v>
      </c>
    </row>
    <row r="6537" spans="1:1" x14ac:dyDescent="0.2">
      <c r="A6537" t="s">
        <v>9169</v>
      </c>
    </row>
    <row r="6538" spans="1:1" x14ac:dyDescent="0.2">
      <c r="A6538" t="s">
        <v>9169</v>
      </c>
    </row>
    <row r="6539" spans="1:1" x14ac:dyDescent="0.2">
      <c r="A6539" t="s">
        <v>9169</v>
      </c>
    </row>
    <row r="6540" spans="1:1" x14ac:dyDescent="0.2">
      <c r="A6540" t="s">
        <v>9169</v>
      </c>
    </row>
    <row r="6541" spans="1:1" x14ac:dyDescent="0.2">
      <c r="A6541" t="s">
        <v>9169</v>
      </c>
    </row>
    <row r="6542" spans="1:1" x14ac:dyDescent="0.2">
      <c r="A6542" t="s">
        <v>9169</v>
      </c>
    </row>
    <row r="6543" spans="1:1" x14ac:dyDescent="0.2">
      <c r="A6543" t="s">
        <v>9169</v>
      </c>
    </row>
    <row r="6544" spans="1:1" x14ac:dyDescent="0.2">
      <c r="A6544" t="s">
        <v>9169</v>
      </c>
    </row>
    <row r="6545" spans="1:1" x14ac:dyDescent="0.2">
      <c r="A6545" t="s">
        <v>9169</v>
      </c>
    </row>
    <row r="6546" spans="1:1" x14ac:dyDescent="0.2">
      <c r="A6546" t="s">
        <v>9169</v>
      </c>
    </row>
    <row r="6547" spans="1:1" x14ac:dyDescent="0.2">
      <c r="A6547" t="s">
        <v>9169</v>
      </c>
    </row>
    <row r="6548" spans="1:1" x14ac:dyDescent="0.2">
      <c r="A6548" t="s">
        <v>9169</v>
      </c>
    </row>
    <row r="6549" spans="1:1" x14ac:dyDescent="0.2">
      <c r="A6549" t="s">
        <v>9169</v>
      </c>
    </row>
    <row r="6550" spans="1:1" x14ac:dyDescent="0.2">
      <c r="A6550" t="s">
        <v>9169</v>
      </c>
    </row>
    <row r="6551" spans="1:1" x14ac:dyDescent="0.2">
      <c r="A6551" t="s">
        <v>9169</v>
      </c>
    </row>
    <row r="6552" spans="1:1" x14ac:dyDescent="0.2">
      <c r="A6552" t="s">
        <v>9169</v>
      </c>
    </row>
    <row r="6553" spans="1:1" x14ac:dyDescent="0.2">
      <c r="A6553" t="s">
        <v>9169</v>
      </c>
    </row>
    <row r="6554" spans="1:1" x14ac:dyDescent="0.2">
      <c r="A6554" t="s">
        <v>9169</v>
      </c>
    </row>
    <row r="6555" spans="1:1" x14ac:dyDescent="0.2">
      <c r="A6555" t="s">
        <v>9169</v>
      </c>
    </row>
    <row r="6556" spans="1:1" x14ac:dyDescent="0.2">
      <c r="A6556" t="s">
        <v>9169</v>
      </c>
    </row>
    <row r="6557" spans="1:1" x14ac:dyDescent="0.2">
      <c r="A6557" t="s">
        <v>9169</v>
      </c>
    </row>
    <row r="6558" spans="1:1" x14ac:dyDescent="0.2">
      <c r="A6558" t="s">
        <v>9169</v>
      </c>
    </row>
    <row r="6559" spans="1:1" x14ac:dyDescent="0.2">
      <c r="A6559" t="s">
        <v>9169</v>
      </c>
    </row>
    <row r="6560" spans="1:1" x14ac:dyDescent="0.2">
      <c r="A6560" t="s">
        <v>9169</v>
      </c>
    </row>
    <row r="6561" spans="1:1" x14ac:dyDescent="0.2">
      <c r="A6561" t="s">
        <v>9169</v>
      </c>
    </row>
    <row r="6562" spans="1:1" x14ac:dyDescent="0.2">
      <c r="A6562" t="s">
        <v>9169</v>
      </c>
    </row>
    <row r="6563" spans="1:1" x14ac:dyDescent="0.2">
      <c r="A6563" t="s">
        <v>9169</v>
      </c>
    </row>
    <row r="6564" spans="1:1" x14ac:dyDescent="0.2">
      <c r="A6564" t="s">
        <v>9169</v>
      </c>
    </row>
    <row r="6565" spans="1:1" x14ac:dyDescent="0.2">
      <c r="A6565" t="s">
        <v>9169</v>
      </c>
    </row>
    <row r="6566" spans="1:1" x14ac:dyDescent="0.2">
      <c r="A6566" t="s">
        <v>9169</v>
      </c>
    </row>
    <row r="6567" spans="1:1" x14ac:dyDescent="0.2">
      <c r="A6567" t="s">
        <v>9169</v>
      </c>
    </row>
    <row r="6568" spans="1:1" x14ac:dyDescent="0.2">
      <c r="A6568" t="s">
        <v>9169</v>
      </c>
    </row>
    <row r="6569" spans="1:1" x14ac:dyDescent="0.2">
      <c r="A6569" t="s">
        <v>9169</v>
      </c>
    </row>
    <row r="6570" spans="1:1" x14ac:dyDescent="0.2">
      <c r="A6570" t="s">
        <v>9169</v>
      </c>
    </row>
    <row r="6571" spans="1:1" x14ac:dyDescent="0.2">
      <c r="A6571" t="s">
        <v>9169</v>
      </c>
    </row>
    <row r="6572" spans="1:1" x14ac:dyDescent="0.2">
      <c r="A6572" t="s">
        <v>9169</v>
      </c>
    </row>
    <row r="6573" spans="1:1" x14ac:dyDescent="0.2">
      <c r="A6573" t="s">
        <v>9169</v>
      </c>
    </row>
    <row r="6574" spans="1:1" x14ac:dyDescent="0.2">
      <c r="A6574" t="s">
        <v>9169</v>
      </c>
    </row>
    <row r="6575" spans="1:1" x14ac:dyDescent="0.2">
      <c r="A6575" t="s">
        <v>9169</v>
      </c>
    </row>
    <row r="6576" spans="1:1" x14ac:dyDescent="0.2">
      <c r="A6576" t="s">
        <v>9169</v>
      </c>
    </row>
    <row r="6577" spans="1:1" x14ac:dyDescent="0.2">
      <c r="A6577" t="s">
        <v>9169</v>
      </c>
    </row>
    <row r="6578" spans="1:1" x14ac:dyDescent="0.2">
      <c r="A6578" t="s">
        <v>9169</v>
      </c>
    </row>
    <row r="6579" spans="1:1" x14ac:dyDescent="0.2">
      <c r="A6579" t="s">
        <v>9169</v>
      </c>
    </row>
    <row r="6580" spans="1:1" x14ac:dyDescent="0.2">
      <c r="A6580" t="s">
        <v>9169</v>
      </c>
    </row>
    <row r="6581" spans="1:1" x14ac:dyDescent="0.2">
      <c r="A6581" t="s">
        <v>9169</v>
      </c>
    </row>
    <row r="6582" spans="1:1" x14ac:dyDescent="0.2">
      <c r="A6582" t="s">
        <v>9169</v>
      </c>
    </row>
    <row r="6583" spans="1:1" x14ac:dyDescent="0.2">
      <c r="A6583" t="s">
        <v>9169</v>
      </c>
    </row>
    <row r="6584" spans="1:1" x14ac:dyDescent="0.2">
      <c r="A6584" t="s">
        <v>9169</v>
      </c>
    </row>
    <row r="6585" spans="1:1" x14ac:dyDescent="0.2">
      <c r="A6585" t="s">
        <v>9169</v>
      </c>
    </row>
    <row r="6586" spans="1:1" x14ac:dyDescent="0.2">
      <c r="A6586" t="s">
        <v>9169</v>
      </c>
    </row>
    <row r="6587" spans="1:1" x14ac:dyDescent="0.2">
      <c r="A6587" t="s">
        <v>9169</v>
      </c>
    </row>
    <row r="6588" spans="1:1" x14ac:dyDescent="0.2">
      <c r="A6588" t="s">
        <v>9169</v>
      </c>
    </row>
    <row r="6589" spans="1:1" x14ac:dyDescent="0.2">
      <c r="A6589" t="s">
        <v>9169</v>
      </c>
    </row>
    <row r="6590" spans="1:1" x14ac:dyDescent="0.2">
      <c r="A6590" t="s">
        <v>9169</v>
      </c>
    </row>
    <row r="6591" spans="1:1" x14ac:dyDescent="0.2">
      <c r="A6591" t="s">
        <v>9169</v>
      </c>
    </row>
    <row r="6592" spans="1:1" x14ac:dyDescent="0.2">
      <c r="A6592" t="s">
        <v>9169</v>
      </c>
    </row>
    <row r="6593" spans="1:1" x14ac:dyDescent="0.2">
      <c r="A6593" t="s">
        <v>9169</v>
      </c>
    </row>
    <row r="6594" spans="1:1" x14ac:dyDescent="0.2">
      <c r="A6594" t="s">
        <v>9169</v>
      </c>
    </row>
    <row r="6595" spans="1:1" x14ac:dyDescent="0.2">
      <c r="A6595" t="s">
        <v>9169</v>
      </c>
    </row>
    <row r="6596" spans="1:1" x14ac:dyDescent="0.2">
      <c r="A6596" t="s">
        <v>9169</v>
      </c>
    </row>
    <row r="6597" spans="1:1" x14ac:dyDescent="0.2">
      <c r="A6597" t="s">
        <v>9169</v>
      </c>
    </row>
    <row r="6598" spans="1:1" x14ac:dyDescent="0.2">
      <c r="A6598" t="s">
        <v>9169</v>
      </c>
    </row>
    <row r="6599" spans="1:1" x14ac:dyDescent="0.2">
      <c r="A6599" t="s">
        <v>9169</v>
      </c>
    </row>
    <row r="6600" spans="1:1" x14ac:dyDescent="0.2">
      <c r="A6600" t="s">
        <v>9169</v>
      </c>
    </row>
    <row r="6601" spans="1:1" x14ac:dyDescent="0.2">
      <c r="A6601" t="s">
        <v>9169</v>
      </c>
    </row>
    <row r="6602" spans="1:1" x14ac:dyDescent="0.2">
      <c r="A6602" t="s">
        <v>9169</v>
      </c>
    </row>
    <row r="6603" spans="1:1" x14ac:dyDescent="0.2">
      <c r="A6603" t="s">
        <v>9169</v>
      </c>
    </row>
    <row r="6604" spans="1:1" x14ac:dyDescent="0.2">
      <c r="A6604" t="s">
        <v>9169</v>
      </c>
    </row>
    <row r="6605" spans="1:1" x14ac:dyDescent="0.2">
      <c r="A6605" t="s">
        <v>9169</v>
      </c>
    </row>
    <row r="6606" spans="1:1" x14ac:dyDescent="0.2">
      <c r="A6606" t="s">
        <v>9169</v>
      </c>
    </row>
    <row r="6607" spans="1:1" x14ac:dyDescent="0.2">
      <c r="A6607" t="s">
        <v>9169</v>
      </c>
    </row>
    <row r="6608" spans="1:1" x14ac:dyDescent="0.2">
      <c r="A6608" t="s">
        <v>9169</v>
      </c>
    </row>
    <row r="6609" spans="1:1" x14ac:dyDescent="0.2">
      <c r="A6609" t="s">
        <v>9169</v>
      </c>
    </row>
    <row r="6610" spans="1:1" x14ac:dyDescent="0.2">
      <c r="A6610" t="s">
        <v>9169</v>
      </c>
    </row>
    <row r="6611" spans="1:1" x14ac:dyDescent="0.2">
      <c r="A6611" t="s">
        <v>9169</v>
      </c>
    </row>
    <row r="6612" spans="1:1" x14ac:dyDescent="0.2">
      <c r="A6612" t="s">
        <v>9169</v>
      </c>
    </row>
    <row r="6613" spans="1:1" x14ac:dyDescent="0.2">
      <c r="A6613" t="s">
        <v>9169</v>
      </c>
    </row>
    <row r="6614" spans="1:1" x14ac:dyDescent="0.2">
      <c r="A6614" t="s">
        <v>9169</v>
      </c>
    </row>
    <row r="6615" spans="1:1" x14ac:dyDescent="0.2">
      <c r="A6615" t="s">
        <v>9169</v>
      </c>
    </row>
    <row r="6616" spans="1:1" x14ac:dyDescent="0.2">
      <c r="A6616" t="s">
        <v>9169</v>
      </c>
    </row>
    <row r="6617" spans="1:1" x14ac:dyDescent="0.2">
      <c r="A6617" t="s">
        <v>9169</v>
      </c>
    </row>
    <row r="6618" spans="1:1" x14ac:dyDescent="0.2">
      <c r="A6618" t="s">
        <v>9169</v>
      </c>
    </row>
    <row r="6619" spans="1:1" x14ac:dyDescent="0.2">
      <c r="A6619" t="s">
        <v>9169</v>
      </c>
    </row>
    <row r="6620" spans="1:1" x14ac:dyDescent="0.2">
      <c r="A6620" t="s">
        <v>9169</v>
      </c>
    </row>
    <row r="6621" spans="1:1" x14ac:dyDescent="0.2">
      <c r="A6621" t="s">
        <v>9169</v>
      </c>
    </row>
    <row r="6622" spans="1:1" x14ac:dyDescent="0.2">
      <c r="A6622" t="s">
        <v>9169</v>
      </c>
    </row>
    <row r="6623" spans="1:1" x14ac:dyDescent="0.2">
      <c r="A6623" t="s">
        <v>9169</v>
      </c>
    </row>
    <row r="6624" spans="1:1" x14ac:dyDescent="0.2">
      <c r="A6624" t="s">
        <v>9169</v>
      </c>
    </row>
    <row r="6625" spans="1:1" x14ac:dyDescent="0.2">
      <c r="A6625" t="s">
        <v>9169</v>
      </c>
    </row>
    <row r="6626" spans="1:1" x14ac:dyDescent="0.2">
      <c r="A6626" t="s">
        <v>9169</v>
      </c>
    </row>
    <row r="6627" spans="1:1" x14ac:dyDescent="0.2">
      <c r="A6627" t="s">
        <v>9169</v>
      </c>
    </row>
    <row r="6628" spans="1:1" x14ac:dyDescent="0.2">
      <c r="A6628" t="s">
        <v>9169</v>
      </c>
    </row>
    <row r="6629" spans="1:1" x14ac:dyDescent="0.2">
      <c r="A6629" t="s">
        <v>9169</v>
      </c>
    </row>
    <row r="6630" spans="1:1" x14ac:dyDescent="0.2">
      <c r="A6630" t="s">
        <v>9169</v>
      </c>
    </row>
    <row r="6631" spans="1:1" x14ac:dyDescent="0.2">
      <c r="A6631" t="s">
        <v>9169</v>
      </c>
    </row>
    <row r="6632" spans="1:1" x14ac:dyDescent="0.2">
      <c r="A6632" t="s">
        <v>9169</v>
      </c>
    </row>
    <row r="6633" spans="1:1" x14ac:dyDescent="0.2">
      <c r="A6633" t="s">
        <v>9169</v>
      </c>
    </row>
    <row r="6634" spans="1:1" x14ac:dyDescent="0.2">
      <c r="A6634" t="s">
        <v>9169</v>
      </c>
    </row>
    <row r="6635" spans="1:1" x14ac:dyDescent="0.2">
      <c r="A6635" t="s">
        <v>9169</v>
      </c>
    </row>
    <row r="6636" spans="1:1" x14ac:dyDescent="0.2">
      <c r="A6636" t="s">
        <v>9169</v>
      </c>
    </row>
    <row r="6637" spans="1:1" x14ac:dyDescent="0.2">
      <c r="A6637" t="s">
        <v>9169</v>
      </c>
    </row>
    <row r="6638" spans="1:1" x14ac:dyDescent="0.2">
      <c r="A6638" t="s">
        <v>9169</v>
      </c>
    </row>
    <row r="6639" spans="1:1" x14ac:dyDescent="0.2">
      <c r="A6639" t="s">
        <v>9169</v>
      </c>
    </row>
    <row r="6640" spans="1:1" x14ac:dyDescent="0.2">
      <c r="A6640" t="s">
        <v>9169</v>
      </c>
    </row>
    <row r="6641" spans="1:1" x14ac:dyDescent="0.2">
      <c r="A6641" t="s">
        <v>9169</v>
      </c>
    </row>
    <row r="6642" spans="1:1" x14ac:dyDescent="0.2">
      <c r="A6642" t="s">
        <v>9169</v>
      </c>
    </row>
    <row r="6643" spans="1:1" x14ac:dyDescent="0.2">
      <c r="A6643" t="s">
        <v>9169</v>
      </c>
    </row>
    <row r="6644" spans="1:1" x14ac:dyDescent="0.2">
      <c r="A6644" t="s">
        <v>9169</v>
      </c>
    </row>
    <row r="6645" spans="1:1" x14ac:dyDescent="0.2">
      <c r="A6645" t="s">
        <v>9169</v>
      </c>
    </row>
    <row r="6646" spans="1:1" x14ac:dyDescent="0.2">
      <c r="A6646" t="s">
        <v>9169</v>
      </c>
    </row>
    <row r="6647" spans="1:1" x14ac:dyDescent="0.2">
      <c r="A6647" t="s">
        <v>9169</v>
      </c>
    </row>
    <row r="6648" spans="1:1" x14ac:dyDescent="0.2">
      <c r="A6648" t="s">
        <v>9169</v>
      </c>
    </row>
    <row r="6649" spans="1:1" x14ac:dyDescent="0.2">
      <c r="A6649" t="s">
        <v>9169</v>
      </c>
    </row>
    <row r="6650" spans="1:1" x14ac:dyDescent="0.2">
      <c r="A6650" t="s">
        <v>9169</v>
      </c>
    </row>
    <row r="6651" spans="1:1" x14ac:dyDescent="0.2">
      <c r="A6651" t="s">
        <v>9169</v>
      </c>
    </row>
    <row r="6652" spans="1:1" x14ac:dyDescent="0.2">
      <c r="A6652" t="s">
        <v>9169</v>
      </c>
    </row>
    <row r="6653" spans="1:1" x14ac:dyDescent="0.2">
      <c r="A6653" t="s">
        <v>9169</v>
      </c>
    </row>
    <row r="6654" spans="1:1" x14ac:dyDescent="0.2">
      <c r="A6654" t="s">
        <v>9169</v>
      </c>
    </row>
    <row r="6655" spans="1:1" x14ac:dyDescent="0.2">
      <c r="A6655" t="s">
        <v>9169</v>
      </c>
    </row>
    <row r="6656" spans="1:1" x14ac:dyDescent="0.2">
      <c r="A6656" t="s">
        <v>9169</v>
      </c>
    </row>
    <row r="6657" spans="1:1" x14ac:dyDescent="0.2">
      <c r="A6657" t="s">
        <v>9169</v>
      </c>
    </row>
    <row r="6658" spans="1:1" x14ac:dyDescent="0.2">
      <c r="A6658" t="s">
        <v>9169</v>
      </c>
    </row>
    <row r="6659" spans="1:1" x14ac:dyDescent="0.2">
      <c r="A6659" t="s">
        <v>9169</v>
      </c>
    </row>
    <row r="6660" spans="1:1" x14ac:dyDescent="0.2">
      <c r="A6660" t="s">
        <v>9169</v>
      </c>
    </row>
    <row r="6661" spans="1:1" x14ac:dyDescent="0.2">
      <c r="A6661" t="s">
        <v>9169</v>
      </c>
    </row>
    <row r="6662" spans="1:1" x14ac:dyDescent="0.2">
      <c r="A6662" t="s">
        <v>9169</v>
      </c>
    </row>
    <row r="6663" spans="1:1" x14ac:dyDescent="0.2">
      <c r="A6663" t="s">
        <v>9169</v>
      </c>
    </row>
    <row r="6664" spans="1:1" x14ac:dyDescent="0.2">
      <c r="A6664" t="s">
        <v>9169</v>
      </c>
    </row>
    <row r="6665" spans="1:1" x14ac:dyDescent="0.2">
      <c r="A6665" t="s">
        <v>9169</v>
      </c>
    </row>
    <row r="6666" spans="1:1" x14ac:dyDescent="0.2">
      <c r="A6666" t="s">
        <v>9169</v>
      </c>
    </row>
    <row r="6667" spans="1:1" x14ac:dyDescent="0.2">
      <c r="A6667" t="s">
        <v>9169</v>
      </c>
    </row>
    <row r="6668" spans="1:1" x14ac:dyDescent="0.2">
      <c r="A6668" t="s">
        <v>9169</v>
      </c>
    </row>
    <row r="6669" spans="1:1" x14ac:dyDescent="0.2">
      <c r="A6669" t="s">
        <v>9169</v>
      </c>
    </row>
    <row r="6670" spans="1:1" x14ac:dyDescent="0.2">
      <c r="A6670" t="s">
        <v>9169</v>
      </c>
    </row>
    <row r="6671" spans="1:1" x14ac:dyDescent="0.2">
      <c r="A6671" t="s">
        <v>9169</v>
      </c>
    </row>
    <row r="6672" spans="1:1" x14ac:dyDescent="0.2">
      <c r="A6672" t="s">
        <v>9169</v>
      </c>
    </row>
    <row r="6673" spans="1:1" x14ac:dyDescent="0.2">
      <c r="A6673" t="s">
        <v>9169</v>
      </c>
    </row>
    <row r="6674" spans="1:1" x14ac:dyDescent="0.2">
      <c r="A6674" t="s">
        <v>9169</v>
      </c>
    </row>
    <row r="6675" spans="1:1" x14ac:dyDescent="0.2">
      <c r="A6675" t="s">
        <v>9169</v>
      </c>
    </row>
    <row r="6676" spans="1:1" x14ac:dyDescent="0.2">
      <c r="A6676" t="s">
        <v>9169</v>
      </c>
    </row>
    <row r="6677" spans="1:1" x14ac:dyDescent="0.2">
      <c r="A6677" t="s">
        <v>9169</v>
      </c>
    </row>
    <row r="6678" spans="1:1" x14ac:dyDescent="0.2">
      <c r="A6678" t="s">
        <v>9169</v>
      </c>
    </row>
    <row r="6679" spans="1:1" x14ac:dyDescent="0.2">
      <c r="A6679" t="s">
        <v>9169</v>
      </c>
    </row>
    <row r="6680" spans="1:1" x14ac:dyDescent="0.2">
      <c r="A6680" t="s">
        <v>9169</v>
      </c>
    </row>
    <row r="6681" spans="1:1" x14ac:dyDescent="0.2">
      <c r="A6681" t="s">
        <v>9169</v>
      </c>
    </row>
    <row r="6682" spans="1:1" x14ac:dyDescent="0.2">
      <c r="A6682" t="s">
        <v>9169</v>
      </c>
    </row>
    <row r="6683" spans="1:1" x14ac:dyDescent="0.2">
      <c r="A6683" t="s">
        <v>9169</v>
      </c>
    </row>
    <row r="6684" spans="1:1" x14ac:dyDescent="0.2">
      <c r="A6684" t="s">
        <v>9169</v>
      </c>
    </row>
    <row r="6685" spans="1:1" x14ac:dyDescent="0.2">
      <c r="A6685" t="s">
        <v>9169</v>
      </c>
    </row>
    <row r="6686" spans="1:1" x14ac:dyDescent="0.2">
      <c r="A6686" t="s">
        <v>9169</v>
      </c>
    </row>
    <row r="6687" spans="1:1" x14ac:dyDescent="0.2">
      <c r="A6687" t="s">
        <v>9169</v>
      </c>
    </row>
    <row r="6688" spans="1:1" x14ac:dyDescent="0.2">
      <c r="A6688" t="s">
        <v>9169</v>
      </c>
    </row>
    <row r="6689" spans="1:1" x14ac:dyDescent="0.2">
      <c r="A6689" t="s">
        <v>9169</v>
      </c>
    </row>
    <row r="6690" spans="1:1" x14ac:dyDescent="0.2">
      <c r="A6690" t="s">
        <v>9169</v>
      </c>
    </row>
    <row r="6691" spans="1:1" x14ac:dyDescent="0.2">
      <c r="A6691" t="s">
        <v>9169</v>
      </c>
    </row>
    <row r="6692" spans="1:1" x14ac:dyDescent="0.2">
      <c r="A6692" t="s">
        <v>9169</v>
      </c>
    </row>
    <row r="6693" spans="1:1" x14ac:dyDescent="0.2">
      <c r="A6693" t="s">
        <v>9169</v>
      </c>
    </row>
    <row r="6694" spans="1:1" x14ac:dyDescent="0.2">
      <c r="A6694" t="s">
        <v>9169</v>
      </c>
    </row>
    <row r="6695" spans="1:1" x14ac:dyDescent="0.2">
      <c r="A6695" t="s">
        <v>9169</v>
      </c>
    </row>
    <row r="6696" spans="1:1" x14ac:dyDescent="0.2">
      <c r="A6696" t="s">
        <v>9169</v>
      </c>
    </row>
    <row r="6697" spans="1:1" x14ac:dyDescent="0.2">
      <c r="A6697" t="s">
        <v>9169</v>
      </c>
    </row>
    <row r="6698" spans="1:1" x14ac:dyDescent="0.2">
      <c r="A6698" t="s">
        <v>9169</v>
      </c>
    </row>
    <row r="6699" spans="1:1" x14ac:dyDescent="0.2">
      <c r="A6699" t="s">
        <v>9169</v>
      </c>
    </row>
    <row r="6700" spans="1:1" x14ac:dyDescent="0.2">
      <c r="A6700" t="s">
        <v>9169</v>
      </c>
    </row>
    <row r="6701" spans="1:1" x14ac:dyDescent="0.2">
      <c r="A6701" t="s">
        <v>9169</v>
      </c>
    </row>
    <row r="6702" spans="1:1" x14ac:dyDescent="0.2">
      <c r="A6702" t="s">
        <v>9169</v>
      </c>
    </row>
    <row r="6703" spans="1:1" x14ac:dyDescent="0.2">
      <c r="A6703" t="s">
        <v>9169</v>
      </c>
    </row>
    <row r="6704" spans="1:1" x14ac:dyDescent="0.2">
      <c r="A6704" t="s">
        <v>9169</v>
      </c>
    </row>
    <row r="6705" spans="1:1" x14ac:dyDescent="0.2">
      <c r="A6705" t="s">
        <v>9169</v>
      </c>
    </row>
    <row r="6706" spans="1:1" x14ac:dyDescent="0.2">
      <c r="A6706" t="s">
        <v>9169</v>
      </c>
    </row>
    <row r="6707" spans="1:1" x14ac:dyDescent="0.2">
      <c r="A6707" t="s">
        <v>9169</v>
      </c>
    </row>
    <row r="6708" spans="1:1" x14ac:dyDescent="0.2">
      <c r="A6708" t="s">
        <v>9169</v>
      </c>
    </row>
    <row r="6709" spans="1:1" x14ac:dyDescent="0.2">
      <c r="A6709" t="s">
        <v>9169</v>
      </c>
    </row>
    <row r="6710" spans="1:1" x14ac:dyDescent="0.2">
      <c r="A6710" t="s">
        <v>9169</v>
      </c>
    </row>
    <row r="6711" spans="1:1" x14ac:dyDescent="0.2">
      <c r="A6711" t="s">
        <v>9169</v>
      </c>
    </row>
    <row r="6712" spans="1:1" x14ac:dyDescent="0.2">
      <c r="A6712" t="s">
        <v>9169</v>
      </c>
    </row>
    <row r="6713" spans="1:1" x14ac:dyDescent="0.2">
      <c r="A6713" t="s">
        <v>9169</v>
      </c>
    </row>
    <row r="6714" spans="1:1" x14ac:dyDescent="0.2">
      <c r="A6714" t="s">
        <v>9169</v>
      </c>
    </row>
    <row r="6715" spans="1:1" x14ac:dyDescent="0.2">
      <c r="A6715" t="s">
        <v>9169</v>
      </c>
    </row>
    <row r="6716" spans="1:1" x14ac:dyDescent="0.2">
      <c r="A6716" t="s">
        <v>9169</v>
      </c>
    </row>
    <row r="6717" spans="1:1" x14ac:dyDescent="0.2">
      <c r="A6717" t="s">
        <v>9169</v>
      </c>
    </row>
    <row r="6718" spans="1:1" x14ac:dyDescent="0.2">
      <c r="A6718" t="s">
        <v>9169</v>
      </c>
    </row>
    <row r="6719" spans="1:1" x14ac:dyDescent="0.2">
      <c r="A6719" t="s">
        <v>9169</v>
      </c>
    </row>
    <row r="6720" spans="1:1" x14ac:dyDescent="0.2">
      <c r="A6720" t="s">
        <v>9169</v>
      </c>
    </row>
    <row r="6721" spans="1:1" x14ac:dyDescent="0.2">
      <c r="A6721" t="s">
        <v>9169</v>
      </c>
    </row>
    <row r="6722" spans="1:1" x14ac:dyDescent="0.2">
      <c r="A6722" t="s">
        <v>9169</v>
      </c>
    </row>
    <row r="6723" spans="1:1" x14ac:dyDescent="0.2">
      <c r="A6723" t="s">
        <v>9169</v>
      </c>
    </row>
    <row r="6724" spans="1:1" x14ac:dyDescent="0.2">
      <c r="A6724" t="s">
        <v>9169</v>
      </c>
    </row>
    <row r="6725" spans="1:1" x14ac:dyDescent="0.2">
      <c r="A6725" t="s">
        <v>9169</v>
      </c>
    </row>
    <row r="6726" spans="1:1" x14ac:dyDescent="0.2">
      <c r="A6726" t="s">
        <v>9169</v>
      </c>
    </row>
    <row r="6727" spans="1:1" x14ac:dyDescent="0.2">
      <c r="A6727" t="s">
        <v>9169</v>
      </c>
    </row>
    <row r="6728" spans="1:1" x14ac:dyDescent="0.2">
      <c r="A6728" t="s">
        <v>9169</v>
      </c>
    </row>
    <row r="6729" spans="1:1" x14ac:dyDescent="0.2">
      <c r="A6729" t="s">
        <v>9169</v>
      </c>
    </row>
    <row r="6730" spans="1:1" x14ac:dyDescent="0.2">
      <c r="A6730" t="s">
        <v>9169</v>
      </c>
    </row>
    <row r="6731" spans="1:1" x14ac:dyDescent="0.2">
      <c r="A6731" t="s">
        <v>9169</v>
      </c>
    </row>
    <row r="6732" spans="1:1" x14ac:dyDescent="0.2">
      <c r="A6732" t="s">
        <v>9169</v>
      </c>
    </row>
    <row r="6733" spans="1:1" x14ac:dyDescent="0.2">
      <c r="A6733" t="s">
        <v>9169</v>
      </c>
    </row>
    <row r="6734" spans="1:1" x14ac:dyDescent="0.2">
      <c r="A6734" t="s">
        <v>9169</v>
      </c>
    </row>
    <row r="6735" spans="1:1" x14ac:dyDescent="0.2">
      <c r="A6735" t="s">
        <v>9169</v>
      </c>
    </row>
    <row r="6736" spans="1:1" x14ac:dyDescent="0.2">
      <c r="A6736" t="s">
        <v>9169</v>
      </c>
    </row>
    <row r="6737" spans="1:1" x14ac:dyDescent="0.2">
      <c r="A6737" t="s">
        <v>9169</v>
      </c>
    </row>
    <row r="6738" spans="1:1" x14ac:dyDescent="0.2">
      <c r="A6738" t="s">
        <v>9169</v>
      </c>
    </row>
    <row r="6739" spans="1:1" x14ac:dyDescent="0.2">
      <c r="A6739" t="s">
        <v>9169</v>
      </c>
    </row>
    <row r="6740" spans="1:1" x14ac:dyDescent="0.2">
      <c r="A6740" t="s">
        <v>9169</v>
      </c>
    </row>
    <row r="6741" spans="1:1" x14ac:dyDescent="0.2">
      <c r="A6741" t="s">
        <v>9169</v>
      </c>
    </row>
    <row r="6742" spans="1:1" x14ac:dyDescent="0.2">
      <c r="A6742" t="s">
        <v>9169</v>
      </c>
    </row>
    <row r="6743" spans="1:1" x14ac:dyDescent="0.2">
      <c r="A6743" t="s">
        <v>9169</v>
      </c>
    </row>
    <row r="6744" spans="1:1" x14ac:dyDescent="0.2">
      <c r="A6744" t="s">
        <v>9169</v>
      </c>
    </row>
    <row r="6745" spans="1:1" x14ac:dyDescent="0.2">
      <c r="A6745" t="s">
        <v>9169</v>
      </c>
    </row>
    <row r="6746" spans="1:1" x14ac:dyDescent="0.2">
      <c r="A6746" t="s">
        <v>9169</v>
      </c>
    </row>
    <row r="6747" spans="1:1" x14ac:dyDescent="0.2">
      <c r="A6747" t="s">
        <v>9169</v>
      </c>
    </row>
    <row r="6748" spans="1:1" x14ac:dyDescent="0.2">
      <c r="A6748" t="s">
        <v>9169</v>
      </c>
    </row>
    <row r="6749" spans="1:1" x14ac:dyDescent="0.2">
      <c r="A6749" t="s">
        <v>9169</v>
      </c>
    </row>
    <row r="6750" spans="1:1" x14ac:dyDescent="0.2">
      <c r="A6750" t="s">
        <v>9169</v>
      </c>
    </row>
    <row r="6751" spans="1:1" x14ac:dyDescent="0.2">
      <c r="A6751" t="s">
        <v>9169</v>
      </c>
    </row>
    <row r="6752" spans="1:1" x14ac:dyDescent="0.2">
      <c r="A6752" t="s">
        <v>9169</v>
      </c>
    </row>
    <row r="6753" spans="1:1" x14ac:dyDescent="0.2">
      <c r="A6753" t="s">
        <v>9169</v>
      </c>
    </row>
    <row r="6754" spans="1:1" x14ac:dyDescent="0.2">
      <c r="A6754" t="s">
        <v>9169</v>
      </c>
    </row>
    <row r="6755" spans="1:1" x14ac:dyDescent="0.2">
      <c r="A6755" t="s">
        <v>9169</v>
      </c>
    </row>
    <row r="6756" spans="1:1" x14ac:dyDescent="0.2">
      <c r="A6756" t="s">
        <v>9169</v>
      </c>
    </row>
    <row r="6757" spans="1:1" x14ac:dyDescent="0.2">
      <c r="A6757" t="s">
        <v>9169</v>
      </c>
    </row>
    <row r="6758" spans="1:1" x14ac:dyDescent="0.2">
      <c r="A6758" t="s">
        <v>9169</v>
      </c>
    </row>
    <row r="6759" spans="1:1" x14ac:dyDescent="0.2">
      <c r="A6759" t="s">
        <v>9169</v>
      </c>
    </row>
    <row r="6760" spans="1:1" x14ac:dyDescent="0.2">
      <c r="A6760" t="s">
        <v>9169</v>
      </c>
    </row>
    <row r="6761" spans="1:1" x14ac:dyDescent="0.2">
      <c r="A6761" t="s">
        <v>9169</v>
      </c>
    </row>
    <row r="6762" spans="1:1" x14ac:dyDescent="0.2">
      <c r="A6762" t="s">
        <v>9169</v>
      </c>
    </row>
    <row r="6763" spans="1:1" x14ac:dyDescent="0.2">
      <c r="A6763" t="s">
        <v>9169</v>
      </c>
    </row>
    <row r="6764" spans="1:1" x14ac:dyDescent="0.2">
      <c r="A6764" t="s">
        <v>9169</v>
      </c>
    </row>
    <row r="6765" spans="1:1" x14ac:dyDescent="0.2">
      <c r="A6765" t="s">
        <v>9169</v>
      </c>
    </row>
    <row r="6766" spans="1:1" x14ac:dyDescent="0.2">
      <c r="A6766" t="s">
        <v>9169</v>
      </c>
    </row>
    <row r="6767" spans="1:1" x14ac:dyDescent="0.2">
      <c r="A6767" t="s">
        <v>9169</v>
      </c>
    </row>
    <row r="6768" spans="1:1" x14ac:dyDescent="0.2">
      <c r="A6768" t="s">
        <v>9169</v>
      </c>
    </row>
    <row r="6769" spans="1:1" x14ac:dyDescent="0.2">
      <c r="A6769" t="s">
        <v>9169</v>
      </c>
    </row>
    <row r="6770" spans="1:1" x14ac:dyDescent="0.2">
      <c r="A6770" t="s">
        <v>9169</v>
      </c>
    </row>
    <row r="6771" spans="1:1" x14ac:dyDescent="0.2">
      <c r="A6771" t="s">
        <v>9169</v>
      </c>
    </row>
    <row r="6772" spans="1:1" x14ac:dyDescent="0.2">
      <c r="A6772" t="s">
        <v>9169</v>
      </c>
    </row>
    <row r="6773" spans="1:1" x14ac:dyDescent="0.2">
      <c r="A6773" t="s">
        <v>9169</v>
      </c>
    </row>
    <row r="6774" spans="1:1" x14ac:dyDescent="0.2">
      <c r="A6774" t="s">
        <v>9169</v>
      </c>
    </row>
    <row r="6775" spans="1:1" x14ac:dyDescent="0.2">
      <c r="A6775" t="s">
        <v>9169</v>
      </c>
    </row>
    <row r="6776" spans="1:1" x14ac:dyDescent="0.2">
      <c r="A6776" t="s">
        <v>9169</v>
      </c>
    </row>
    <row r="6777" spans="1:1" x14ac:dyDescent="0.2">
      <c r="A6777" t="s">
        <v>9169</v>
      </c>
    </row>
    <row r="6778" spans="1:1" x14ac:dyDescent="0.2">
      <c r="A6778" t="s">
        <v>9169</v>
      </c>
    </row>
    <row r="6779" spans="1:1" x14ac:dyDescent="0.2">
      <c r="A6779" t="s">
        <v>9169</v>
      </c>
    </row>
    <row r="6780" spans="1:1" x14ac:dyDescent="0.2">
      <c r="A6780" t="s">
        <v>9169</v>
      </c>
    </row>
    <row r="6781" spans="1:1" x14ac:dyDescent="0.2">
      <c r="A6781" t="s">
        <v>9169</v>
      </c>
    </row>
    <row r="6782" spans="1:1" x14ac:dyDescent="0.2">
      <c r="A6782" t="s">
        <v>9169</v>
      </c>
    </row>
    <row r="6783" spans="1:1" x14ac:dyDescent="0.2">
      <c r="A6783" t="s">
        <v>9169</v>
      </c>
    </row>
    <row r="6784" spans="1:1" x14ac:dyDescent="0.2">
      <c r="A6784" t="s">
        <v>9169</v>
      </c>
    </row>
    <row r="6785" spans="1:1" x14ac:dyDescent="0.2">
      <c r="A6785" t="s">
        <v>9169</v>
      </c>
    </row>
    <row r="6786" spans="1:1" x14ac:dyDescent="0.2">
      <c r="A6786" t="s">
        <v>9169</v>
      </c>
    </row>
    <row r="6787" spans="1:1" x14ac:dyDescent="0.2">
      <c r="A6787" t="s">
        <v>9169</v>
      </c>
    </row>
    <row r="6788" spans="1:1" x14ac:dyDescent="0.2">
      <c r="A6788" t="s">
        <v>9169</v>
      </c>
    </row>
    <row r="6789" spans="1:1" x14ac:dyDescent="0.2">
      <c r="A6789" t="s">
        <v>9169</v>
      </c>
    </row>
    <row r="6790" spans="1:1" x14ac:dyDescent="0.2">
      <c r="A6790" t="s">
        <v>9169</v>
      </c>
    </row>
    <row r="6791" spans="1:1" x14ac:dyDescent="0.2">
      <c r="A6791" t="s">
        <v>9169</v>
      </c>
    </row>
    <row r="6792" spans="1:1" x14ac:dyDescent="0.2">
      <c r="A6792" t="s">
        <v>9169</v>
      </c>
    </row>
    <row r="6793" spans="1:1" x14ac:dyDescent="0.2">
      <c r="A6793" t="s">
        <v>9169</v>
      </c>
    </row>
    <row r="6794" spans="1:1" x14ac:dyDescent="0.2">
      <c r="A6794" t="s">
        <v>9169</v>
      </c>
    </row>
    <row r="6795" spans="1:1" x14ac:dyDescent="0.2">
      <c r="A6795" t="s">
        <v>9169</v>
      </c>
    </row>
    <row r="6796" spans="1:1" x14ac:dyDescent="0.2">
      <c r="A6796" t="s">
        <v>9169</v>
      </c>
    </row>
    <row r="6797" spans="1:1" x14ac:dyDescent="0.2">
      <c r="A6797" t="s">
        <v>9169</v>
      </c>
    </row>
    <row r="6798" spans="1:1" x14ac:dyDescent="0.2">
      <c r="A6798" t="s">
        <v>9169</v>
      </c>
    </row>
    <row r="6799" spans="1:1" x14ac:dyDescent="0.2">
      <c r="A6799" t="s">
        <v>9169</v>
      </c>
    </row>
    <row r="6800" spans="1:1" x14ac:dyDescent="0.2">
      <c r="A6800" t="s">
        <v>9169</v>
      </c>
    </row>
    <row r="6801" spans="1:1" x14ac:dyDescent="0.2">
      <c r="A6801" t="s">
        <v>9169</v>
      </c>
    </row>
    <row r="6802" spans="1:1" x14ac:dyDescent="0.2">
      <c r="A6802" t="s">
        <v>9169</v>
      </c>
    </row>
    <row r="6803" spans="1:1" x14ac:dyDescent="0.2">
      <c r="A6803" t="s">
        <v>9169</v>
      </c>
    </row>
    <row r="6804" spans="1:1" x14ac:dyDescent="0.2">
      <c r="A6804" t="s">
        <v>9169</v>
      </c>
    </row>
    <row r="6805" spans="1:1" x14ac:dyDescent="0.2">
      <c r="A6805" t="s">
        <v>9169</v>
      </c>
    </row>
    <row r="6806" spans="1:1" x14ac:dyDescent="0.2">
      <c r="A6806" t="s">
        <v>9169</v>
      </c>
    </row>
    <row r="6807" spans="1:1" x14ac:dyDescent="0.2">
      <c r="A6807" t="s">
        <v>9169</v>
      </c>
    </row>
    <row r="6808" spans="1:1" x14ac:dyDescent="0.2">
      <c r="A6808" t="s">
        <v>9169</v>
      </c>
    </row>
    <row r="6809" spans="1:1" x14ac:dyDescent="0.2">
      <c r="A6809" t="s">
        <v>9169</v>
      </c>
    </row>
    <row r="6810" spans="1:1" x14ac:dyDescent="0.2">
      <c r="A6810" t="s">
        <v>9169</v>
      </c>
    </row>
    <row r="6811" spans="1:1" x14ac:dyDescent="0.2">
      <c r="A6811" t="s">
        <v>9169</v>
      </c>
    </row>
    <row r="6812" spans="1:1" x14ac:dyDescent="0.2">
      <c r="A6812" t="s">
        <v>9169</v>
      </c>
    </row>
    <row r="6813" spans="1:1" x14ac:dyDescent="0.2">
      <c r="A6813" t="s">
        <v>9169</v>
      </c>
    </row>
    <row r="6814" spans="1:1" x14ac:dyDescent="0.2">
      <c r="A6814" t="s">
        <v>9169</v>
      </c>
    </row>
    <row r="6815" spans="1:1" x14ac:dyDescent="0.2">
      <c r="A6815" t="s">
        <v>9169</v>
      </c>
    </row>
    <row r="6816" spans="1:1" x14ac:dyDescent="0.2">
      <c r="A6816" t="s">
        <v>9169</v>
      </c>
    </row>
    <row r="6817" spans="1:1" x14ac:dyDescent="0.2">
      <c r="A6817" t="s">
        <v>9169</v>
      </c>
    </row>
    <row r="6818" spans="1:1" x14ac:dyDescent="0.2">
      <c r="A6818" t="s">
        <v>9169</v>
      </c>
    </row>
    <row r="6819" spans="1:1" x14ac:dyDescent="0.2">
      <c r="A6819" t="s">
        <v>9169</v>
      </c>
    </row>
    <row r="6820" spans="1:1" x14ac:dyDescent="0.2">
      <c r="A6820" t="s">
        <v>9169</v>
      </c>
    </row>
    <row r="6821" spans="1:1" x14ac:dyDescent="0.2">
      <c r="A6821" t="s">
        <v>9169</v>
      </c>
    </row>
    <row r="6822" spans="1:1" x14ac:dyDescent="0.2">
      <c r="A6822" t="s">
        <v>9169</v>
      </c>
    </row>
    <row r="6823" spans="1:1" x14ac:dyDescent="0.2">
      <c r="A6823" t="s">
        <v>9169</v>
      </c>
    </row>
    <row r="6824" spans="1:1" x14ac:dyDescent="0.2">
      <c r="A6824" t="s">
        <v>9169</v>
      </c>
    </row>
    <row r="6825" spans="1:1" x14ac:dyDescent="0.2">
      <c r="A6825" t="s">
        <v>9169</v>
      </c>
    </row>
    <row r="6826" spans="1:1" x14ac:dyDescent="0.2">
      <c r="A6826" t="s">
        <v>9169</v>
      </c>
    </row>
    <row r="6827" spans="1:1" x14ac:dyDescent="0.2">
      <c r="A6827" t="s">
        <v>9169</v>
      </c>
    </row>
    <row r="6828" spans="1:1" x14ac:dyDescent="0.2">
      <c r="A6828" t="s">
        <v>9169</v>
      </c>
    </row>
    <row r="6829" spans="1:1" x14ac:dyDescent="0.2">
      <c r="A6829" t="s">
        <v>9169</v>
      </c>
    </row>
    <row r="6830" spans="1:1" x14ac:dyDescent="0.2">
      <c r="A6830" t="s">
        <v>9169</v>
      </c>
    </row>
    <row r="6831" spans="1:1" x14ac:dyDescent="0.2">
      <c r="A6831" t="s">
        <v>9169</v>
      </c>
    </row>
    <row r="6832" spans="1:1" x14ac:dyDescent="0.2">
      <c r="A6832" t="s">
        <v>9169</v>
      </c>
    </row>
    <row r="6833" spans="1:1" x14ac:dyDescent="0.2">
      <c r="A6833" t="s">
        <v>9169</v>
      </c>
    </row>
    <row r="6834" spans="1:1" x14ac:dyDescent="0.2">
      <c r="A6834" t="s">
        <v>9169</v>
      </c>
    </row>
    <row r="6835" spans="1:1" x14ac:dyDescent="0.2">
      <c r="A6835" t="s">
        <v>9169</v>
      </c>
    </row>
    <row r="6836" spans="1:1" x14ac:dyDescent="0.2">
      <c r="A6836" t="s">
        <v>9169</v>
      </c>
    </row>
    <row r="6837" spans="1:1" x14ac:dyDescent="0.2">
      <c r="A6837" t="s">
        <v>9169</v>
      </c>
    </row>
    <row r="6838" spans="1:1" x14ac:dyDescent="0.2">
      <c r="A6838" t="s">
        <v>9169</v>
      </c>
    </row>
    <row r="6839" spans="1:1" x14ac:dyDescent="0.2">
      <c r="A6839" t="s">
        <v>9169</v>
      </c>
    </row>
    <row r="6840" spans="1:1" x14ac:dyDescent="0.2">
      <c r="A6840" t="s">
        <v>9169</v>
      </c>
    </row>
    <row r="6841" spans="1:1" x14ac:dyDescent="0.2">
      <c r="A6841" t="s">
        <v>9169</v>
      </c>
    </row>
    <row r="6842" spans="1:1" x14ac:dyDescent="0.2">
      <c r="A6842" t="s">
        <v>9169</v>
      </c>
    </row>
    <row r="6843" spans="1:1" x14ac:dyDescent="0.2">
      <c r="A6843" t="s">
        <v>9169</v>
      </c>
    </row>
    <row r="6844" spans="1:1" x14ac:dyDescent="0.2">
      <c r="A6844" t="s">
        <v>9169</v>
      </c>
    </row>
    <row r="6845" spans="1:1" x14ac:dyDescent="0.2">
      <c r="A6845" t="s">
        <v>9169</v>
      </c>
    </row>
    <row r="6846" spans="1:1" x14ac:dyDescent="0.2">
      <c r="A6846" t="s">
        <v>9169</v>
      </c>
    </row>
    <row r="6847" spans="1:1" x14ac:dyDescent="0.2">
      <c r="A6847" t="s">
        <v>9169</v>
      </c>
    </row>
    <row r="6848" spans="1:1" x14ac:dyDescent="0.2">
      <c r="A6848" t="s">
        <v>9169</v>
      </c>
    </row>
    <row r="6849" spans="1:1" x14ac:dyDescent="0.2">
      <c r="A6849" t="s">
        <v>9169</v>
      </c>
    </row>
    <row r="6850" spans="1:1" x14ac:dyDescent="0.2">
      <c r="A6850" t="s">
        <v>9169</v>
      </c>
    </row>
    <row r="6851" spans="1:1" x14ac:dyDescent="0.2">
      <c r="A6851" t="s">
        <v>9169</v>
      </c>
    </row>
    <row r="6852" spans="1:1" x14ac:dyDescent="0.2">
      <c r="A6852" t="s">
        <v>9169</v>
      </c>
    </row>
    <row r="6853" spans="1:1" x14ac:dyDescent="0.2">
      <c r="A6853" t="s">
        <v>9169</v>
      </c>
    </row>
    <row r="6854" spans="1:1" x14ac:dyDescent="0.2">
      <c r="A6854" t="s">
        <v>9169</v>
      </c>
    </row>
    <row r="6855" spans="1:1" x14ac:dyDescent="0.2">
      <c r="A6855" t="s">
        <v>9169</v>
      </c>
    </row>
    <row r="6856" spans="1:1" x14ac:dyDescent="0.2">
      <c r="A6856" t="s">
        <v>9169</v>
      </c>
    </row>
    <row r="6857" spans="1:1" x14ac:dyDescent="0.2">
      <c r="A6857" t="s">
        <v>9169</v>
      </c>
    </row>
    <row r="6858" spans="1:1" x14ac:dyDescent="0.2">
      <c r="A6858" t="s">
        <v>9169</v>
      </c>
    </row>
    <row r="6859" spans="1:1" x14ac:dyDescent="0.2">
      <c r="A6859" t="s">
        <v>9169</v>
      </c>
    </row>
    <row r="6860" spans="1:1" x14ac:dyDescent="0.2">
      <c r="A6860" t="s">
        <v>9169</v>
      </c>
    </row>
    <row r="6861" spans="1:1" x14ac:dyDescent="0.2">
      <c r="A6861" t="s">
        <v>9169</v>
      </c>
    </row>
    <row r="6862" spans="1:1" x14ac:dyDescent="0.2">
      <c r="A6862" t="s">
        <v>9169</v>
      </c>
    </row>
    <row r="6863" spans="1:1" x14ac:dyDescent="0.2">
      <c r="A6863" t="s">
        <v>9169</v>
      </c>
    </row>
    <row r="6864" spans="1:1" x14ac:dyDescent="0.2">
      <c r="A6864" t="s">
        <v>9169</v>
      </c>
    </row>
    <row r="6865" spans="1:1" x14ac:dyDescent="0.2">
      <c r="A6865" t="s">
        <v>9169</v>
      </c>
    </row>
    <row r="6866" spans="1:1" x14ac:dyDescent="0.2">
      <c r="A6866" t="s">
        <v>9169</v>
      </c>
    </row>
    <row r="6867" spans="1:1" x14ac:dyDescent="0.2">
      <c r="A6867" t="s">
        <v>9169</v>
      </c>
    </row>
    <row r="6868" spans="1:1" x14ac:dyDescent="0.2">
      <c r="A6868" t="s">
        <v>9169</v>
      </c>
    </row>
    <row r="6869" spans="1:1" x14ac:dyDescent="0.2">
      <c r="A6869" t="s">
        <v>9169</v>
      </c>
    </row>
    <row r="6870" spans="1:1" x14ac:dyDescent="0.2">
      <c r="A6870" t="s">
        <v>9169</v>
      </c>
    </row>
    <row r="6871" spans="1:1" x14ac:dyDescent="0.2">
      <c r="A6871" t="s">
        <v>9169</v>
      </c>
    </row>
    <row r="6872" spans="1:1" x14ac:dyDescent="0.2">
      <c r="A6872" t="s">
        <v>9169</v>
      </c>
    </row>
    <row r="6873" spans="1:1" x14ac:dyDescent="0.2">
      <c r="A6873" t="s">
        <v>9169</v>
      </c>
    </row>
    <row r="6874" spans="1:1" x14ac:dyDescent="0.2">
      <c r="A6874" t="s">
        <v>9169</v>
      </c>
    </row>
    <row r="6875" spans="1:1" x14ac:dyDescent="0.2">
      <c r="A6875" t="s">
        <v>9169</v>
      </c>
    </row>
    <row r="6876" spans="1:1" x14ac:dyDescent="0.2">
      <c r="A6876" t="s">
        <v>9169</v>
      </c>
    </row>
    <row r="6877" spans="1:1" x14ac:dyDescent="0.2">
      <c r="A6877" t="s">
        <v>9169</v>
      </c>
    </row>
    <row r="6878" spans="1:1" x14ac:dyDescent="0.2">
      <c r="A6878" t="s">
        <v>9169</v>
      </c>
    </row>
    <row r="6879" spans="1:1" x14ac:dyDescent="0.2">
      <c r="A6879" t="s">
        <v>9169</v>
      </c>
    </row>
    <row r="6880" spans="1:1" x14ac:dyDescent="0.2">
      <c r="A6880" t="s">
        <v>9169</v>
      </c>
    </row>
    <row r="6881" spans="1:1" x14ac:dyDescent="0.2">
      <c r="A6881" t="s">
        <v>9169</v>
      </c>
    </row>
    <row r="6882" spans="1:1" x14ac:dyDescent="0.2">
      <c r="A6882" t="s">
        <v>9169</v>
      </c>
    </row>
    <row r="6883" spans="1:1" x14ac:dyDescent="0.2">
      <c r="A6883" t="s">
        <v>9169</v>
      </c>
    </row>
    <row r="6884" spans="1:1" x14ac:dyDescent="0.2">
      <c r="A6884" t="s">
        <v>9169</v>
      </c>
    </row>
    <row r="6885" spans="1:1" x14ac:dyDescent="0.2">
      <c r="A6885" t="s">
        <v>9169</v>
      </c>
    </row>
    <row r="6886" spans="1:1" x14ac:dyDescent="0.2">
      <c r="A6886" t="s">
        <v>9169</v>
      </c>
    </row>
    <row r="6887" spans="1:1" x14ac:dyDescent="0.2">
      <c r="A6887" t="s">
        <v>9169</v>
      </c>
    </row>
    <row r="6888" spans="1:1" x14ac:dyDescent="0.2">
      <c r="A6888" t="s">
        <v>9169</v>
      </c>
    </row>
    <row r="6889" spans="1:1" x14ac:dyDescent="0.2">
      <c r="A6889" t="s">
        <v>9169</v>
      </c>
    </row>
    <row r="6890" spans="1:1" x14ac:dyDescent="0.2">
      <c r="A6890" t="s">
        <v>9169</v>
      </c>
    </row>
    <row r="6891" spans="1:1" x14ac:dyDescent="0.2">
      <c r="A6891" t="s">
        <v>9169</v>
      </c>
    </row>
    <row r="6892" spans="1:1" x14ac:dyDescent="0.2">
      <c r="A6892" t="s">
        <v>9169</v>
      </c>
    </row>
    <row r="6893" spans="1:1" x14ac:dyDescent="0.2">
      <c r="A6893" t="s">
        <v>9169</v>
      </c>
    </row>
    <row r="6894" spans="1:1" x14ac:dyDescent="0.2">
      <c r="A6894" t="s">
        <v>9169</v>
      </c>
    </row>
    <row r="6895" spans="1:1" x14ac:dyDescent="0.2">
      <c r="A6895" t="s">
        <v>9169</v>
      </c>
    </row>
    <row r="6896" spans="1:1" x14ac:dyDescent="0.2">
      <c r="A6896" t="s">
        <v>9169</v>
      </c>
    </row>
    <row r="6897" spans="1:1" x14ac:dyDescent="0.2">
      <c r="A6897" t="s">
        <v>9169</v>
      </c>
    </row>
    <row r="6898" spans="1:1" x14ac:dyDescent="0.2">
      <c r="A6898" t="s">
        <v>9169</v>
      </c>
    </row>
    <row r="6899" spans="1:1" x14ac:dyDescent="0.2">
      <c r="A6899" t="s">
        <v>9169</v>
      </c>
    </row>
    <row r="6900" spans="1:1" x14ac:dyDescent="0.2">
      <c r="A6900" t="s">
        <v>9169</v>
      </c>
    </row>
    <row r="6901" spans="1:1" x14ac:dyDescent="0.2">
      <c r="A6901" t="s">
        <v>9169</v>
      </c>
    </row>
    <row r="6902" spans="1:1" x14ac:dyDescent="0.2">
      <c r="A6902" t="s">
        <v>9169</v>
      </c>
    </row>
    <row r="6903" spans="1:1" x14ac:dyDescent="0.2">
      <c r="A6903" t="s">
        <v>9169</v>
      </c>
    </row>
    <row r="6904" spans="1:1" x14ac:dyDescent="0.2">
      <c r="A6904" t="s">
        <v>9169</v>
      </c>
    </row>
    <row r="6905" spans="1:1" x14ac:dyDescent="0.2">
      <c r="A6905" t="s">
        <v>9169</v>
      </c>
    </row>
    <row r="6906" spans="1:1" x14ac:dyDescent="0.2">
      <c r="A6906" t="s">
        <v>9169</v>
      </c>
    </row>
    <row r="6907" spans="1:1" x14ac:dyDescent="0.2">
      <c r="A6907" t="s">
        <v>9169</v>
      </c>
    </row>
    <row r="6908" spans="1:1" x14ac:dyDescent="0.2">
      <c r="A6908" t="s">
        <v>9169</v>
      </c>
    </row>
    <row r="6909" spans="1:1" x14ac:dyDescent="0.2">
      <c r="A6909" t="s">
        <v>9169</v>
      </c>
    </row>
    <row r="6910" spans="1:1" x14ac:dyDescent="0.2">
      <c r="A6910" t="s">
        <v>9169</v>
      </c>
    </row>
    <row r="6911" spans="1:1" x14ac:dyDescent="0.2">
      <c r="A6911" t="s">
        <v>9169</v>
      </c>
    </row>
    <row r="6912" spans="1:1" x14ac:dyDescent="0.2">
      <c r="A6912" t="s">
        <v>9169</v>
      </c>
    </row>
    <row r="6913" spans="1:1" x14ac:dyDescent="0.2">
      <c r="A6913" t="s">
        <v>9169</v>
      </c>
    </row>
    <row r="6914" spans="1:1" x14ac:dyDescent="0.2">
      <c r="A6914" t="s">
        <v>9169</v>
      </c>
    </row>
    <row r="6915" spans="1:1" x14ac:dyDescent="0.2">
      <c r="A6915" t="s">
        <v>9169</v>
      </c>
    </row>
    <row r="6916" spans="1:1" x14ac:dyDescent="0.2">
      <c r="A6916" t="s">
        <v>9169</v>
      </c>
    </row>
    <row r="6917" spans="1:1" x14ac:dyDescent="0.2">
      <c r="A6917" t="s">
        <v>9169</v>
      </c>
    </row>
    <row r="6918" spans="1:1" x14ac:dyDescent="0.2">
      <c r="A6918" t="s">
        <v>9169</v>
      </c>
    </row>
    <row r="6919" spans="1:1" x14ac:dyDescent="0.2">
      <c r="A6919" t="s">
        <v>9169</v>
      </c>
    </row>
    <row r="6920" spans="1:1" x14ac:dyDescent="0.2">
      <c r="A6920" t="s">
        <v>9169</v>
      </c>
    </row>
    <row r="6921" spans="1:1" x14ac:dyDescent="0.2">
      <c r="A6921" t="s">
        <v>9169</v>
      </c>
    </row>
    <row r="6922" spans="1:1" x14ac:dyDescent="0.2">
      <c r="A6922" t="s">
        <v>9169</v>
      </c>
    </row>
    <row r="6923" spans="1:1" x14ac:dyDescent="0.2">
      <c r="A6923" t="s">
        <v>9169</v>
      </c>
    </row>
    <row r="6924" spans="1:1" x14ac:dyDescent="0.2">
      <c r="A6924" t="s">
        <v>9169</v>
      </c>
    </row>
    <row r="6925" spans="1:1" x14ac:dyDescent="0.2">
      <c r="A6925" t="s">
        <v>9169</v>
      </c>
    </row>
    <row r="6926" spans="1:1" x14ac:dyDescent="0.2">
      <c r="A6926" t="s">
        <v>9169</v>
      </c>
    </row>
    <row r="6927" spans="1:1" x14ac:dyDescent="0.2">
      <c r="A6927" t="s">
        <v>9169</v>
      </c>
    </row>
    <row r="6928" spans="1:1" x14ac:dyDescent="0.2">
      <c r="A6928" t="s">
        <v>9169</v>
      </c>
    </row>
    <row r="6929" spans="1:1" x14ac:dyDescent="0.2">
      <c r="A6929" t="s">
        <v>9169</v>
      </c>
    </row>
    <row r="6930" spans="1:1" x14ac:dyDescent="0.2">
      <c r="A6930" t="s">
        <v>9169</v>
      </c>
    </row>
    <row r="6931" spans="1:1" x14ac:dyDescent="0.2">
      <c r="A6931" t="s">
        <v>9169</v>
      </c>
    </row>
    <row r="6932" spans="1:1" x14ac:dyDescent="0.2">
      <c r="A6932" t="s">
        <v>9169</v>
      </c>
    </row>
    <row r="6933" spans="1:1" x14ac:dyDescent="0.2">
      <c r="A6933" t="s">
        <v>9169</v>
      </c>
    </row>
    <row r="6934" spans="1:1" x14ac:dyDescent="0.2">
      <c r="A6934" t="s">
        <v>9169</v>
      </c>
    </row>
    <row r="6935" spans="1:1" x14ac:dyDescent="0.2">
      <c r="A6935" t="s">
        <v>9169</v>
      </c>
    </row>
    <row r="6936" spans="1:1" x14ac:dyDescent="0.2">
      <c r="A6936" t="s">
        <v>9169</v>
      </c>
    </row>
    <row r="6937" spans="1:1" x14ac:dyDescent="0.2">
      <c r="A6937" t="s">
        <v>9169</v>
      </c>
    </row>
    <row r="6938" spans="1:1" x14ac:dyDescent="0.2">
      <c r="A6938" t="s">
        <v>9169</v>
      </c>
    </row>
    <row r="6939" spans="1:1" x14ac:dyDescent="0.2">
      <c r="A6939" t="s">
        <v>9169</v>
      </c>
    </row>
    <row r="6940" spans="1:1" x14ac:dyDescent="0.2">
      <c r="A6940" t="s">
        <v>9169</v>
      </c>
    </row>
    <row r="6941" spans="1:1" x14ac:dyDescent="0.2">
      <c r="A6941" t="s">
        <v>9169</v>
      </c>
    </row>
    <row r="6942" spans="1:1" x14ac:dyDescent="0.2">
      <c r="A6942" t="s">
        <v>9169</v>
      </c>
    </row>
    <row r="6943" spans="1:1" x14ac:dyDescent="0.2">
      <c r="A6943" t="s">
        <v>9169</v>
      </c>
    </row>
    <row r="6944" spans="1:1" x14ac:dyDescent="0.2">
      <c r="A6944" t="s">
        <v>9169</v>
      </c>
    </row>
    <row r="6945" spans="1:1" x14ac:dyDescent="0.2">
      <c r="A6945" t="s">
        <v>9169</v>
      </c>
    </row>
    <row r="6946" spans="1:1" x14ac:dyDescent="0.2">
      <c r="A6946" t="s">
        <v>9169</v>
      </c>
    </row>
    <row r="6947" spans="1:1" x14ac:dyDescent="0.2">
      <c r="A6947" t="s">
        <v>9169</v>
      </c>
    </row>
    <row r="6948" spans="1:1" x14ac:dyDescent="0.2">
      <c r="A6948" t="s">
        <v>9169</v>
      </c>
    </row>
    <row r="6949" spans="1:1" x14ac:dyDescent="0.2">
      <c r="A6949" t="s">
        <v>9169</v>
      </c>
    </row>
    <row r="6950" spans="1:1" x14ac:dyDescent="0.2">
      <c r="A6950" t="s">
        <v>9169</v>
      </c>
    </row>
    <row r="6951" spans="1:1" x14ac:dyDescent="0.2">
      <c r="A6951" t="s">
        <v>9169</v>
      </c>
    </row>
    <row r="6952" spans="1:1" x14ac:dyDescent="0.2">
      <c r="A6952" t="s">
        <v>9169</v>
      </c>
    </row>
    <row r="6953" spans="1:1" x14ac:dyDescent="0.2">
      <c r="A6953" t="s">
        <v>9169</v>
      </c>
    </row>
    <row r="6954" spans="1:1" x14ac:dyDescent="0.2">
      <c r="A6954" t="s">
        <v>9169</v>
      </c>
    </row>
    <row r="6955" spans="1:1" x14ac:dyDescent="0.2">
      <c r="A6955" t="s">
        <v>9169</v>
      </c>
    </row>
    <row r="6956" spans="1:1" x14ac:dyDescent="0.2">
      <c r="A6956" t="s">
        <v>9169</v>
      </c>
    </row>
    <row r="6957" spans="1:1" x14ac:dyDescent="0.2">
      <c r="A6957" t="s">
        <v>9169</v>
      </c>
    </row>
    <row r="6958" spans="1:1" x14ac:dyDescent="0.2">
      <c r="A6958" t="s">
        <v>9169</v>
      </c>
    </row>
    <row r="6959" spans="1:1" x14ac:dyDescent="0.2">
      <c r="A6959" t="s">
        <v>9169</v>
      </c>
    </row>
    <row r="6960" spans="1:1" x14ac:dyDescent="0.2">
      <c r="A6960" t="s">
        <v>9169</v>
      </c>
    </row>
    <row r="6961" spans="1:1" x14ac:dyDescent="0.2">
      <c r="A6961" t="s">
        <v>9169</v>
      </c>
    </row>
    <row r="6962" spans="1:1" x14ac:dyDescent="0.2">
      <c r="A6962" t="s">
        <v>9169</v>
      </c>
    </row>
    <row r="6963" spans="1:1" x14ac:dyDescent="0.2">
      <c r="A6963" t="s">
        <v>9169</v>
      </c>
    </row>
    <row r="6964" spans="1:1" x14ac:dyDescent="0.2">
      <c r="A6964" t="s">
        <v>9169</v>
      </c>
    </row>
    <row r="6965" spans="1:1" x14ac:dyDescent="0.2">
      <c r="A6965" t="s">
        <v>9169</v>
      </c>
    </row>
    <row r="6966" spans="1:1" x14ac:dyDescent="0.2">
      <c r="A6966" t="s">
        <v>9169</v>
      </c>
    </row>
    <row r="6967" spans="1:1" x14ac:dyDescent="0.2">
      <c r="A6967" t="s">
        <v>9169</v>
      </c>
    </row>
    <row r="6968" spans="1:1" x14ac:dyDescent="0.2">
      <c r="A6968" t="s">
        <v>9169</v>
      </c>
    </row>
    <row r="6969" spans="1:1" x14ac:dyDescent="0.2">
      <c r="A6969" t="s">
        <v>9169</v>
      </c>
    </row>
    <row r="6970" spans="1:1" x14ac:dyDescent="0.2">
      <c r="A6970" t="s">
        <v>9169</v>
      </c>
    </row>
    <row r="6971" spans="1:1" x14ac:dyDescent="0.2">
      <c r="A6971" t="s">
        <v>9169</v>
      </c>
    </row>
    <row r="6972" spans="1:1" x14ac:dyDescent="0.2">
      <c r="A6972" t="s">
        <v>9169</v>
      </c>
    </row>
    <row r="6973" spans="1:1" x14ac:dyDescent="0.2">
      <c r="A6973" t="s">
        <v>9169</v>
      </c>
    </row>
    <row r="6974" spans="1:1" x14ac:dyDescent="0.2">
      <c r="A6974" t="s">
        <v>9169</v>
      </c>
    </row>
    <row r="6975" spans="1:1" x14ac:dyDescent="0.2">
      <c r="A6975" t="s">
        <v>9169</v>
      </c>
    </row>
    <row r="6976" spans="1:1" x14ac:dyDescent="0.2">
      <c r="A6976" t="s">
        <v>9169</v>
      </c>
    </row>
    <row r="6977" spans="1:1" x14ac:dyDescent="0.2">
      <c r="A6977" t="s">
        <v>9169</v>
      </c>
    </row>
    <row r="6978" spans="1:1" x14ac:dyDescent="0.2">
      <c r="A6978" t="s">
        <v>9169</v>
      </c>
    </row>
    <row r="6979" spans="1:1" x14ac:dyDescent="0.2">
      <c r="A6979" t="s">
        <v>9169</v>
      </c>
    </row>
    <row r="6980" spans="1:1" x14ac:dyDescent="0.2">
      <c r="A6980" t="s">
        <v>9169</v>
      </c>
    </row>
    <row r="6981" spans="1:1" x14ac:dyDescent="0.2">
      <c r="A6981" t="s">
        <v>9169</v>
      </c>
    </row>
    <row r="6982" spans="1:1" x14ac:dyDescent="0.2">
      <c r="A6982" t="s">
        <v>9169</v>
      </c>
    </row>
    <row r="6983" spans="1:1" x14ac:dyDescent="0.2">
      <c r="A6983" t="s">
        <v>9169</v>
      </c>
    </row>
    <row r="6984" spans="1:1" x14ac:dyDescent="0.2">
      <c r="A6984" t="s">
        <v>9169</v>
      </c>
    </row>
    <row r="6985" spans="1:1" x14ac:dyDescent="0.2">
      <c r="A6985" t="s">
        <v>9169</v>
      </c>
    </row>
    <row r="6986" spans="1:1" x14ac:dyDescent="0.2">
      <c r="A6986" t="s">
        <v>9169</v>
      </c>
    </row>
    <row r="6987" spans="1:1" x14ac:dyDescent="0.2">
      <c r="A6987" t="s">
        <v>9169</v>
      </c>
    </row>
    <row r="6988" spans="1:1" x14ac:dyDescent="0.2">
      <c r="A6988" t="s">
        <v>9169</v>
      </c>
    </row>
    <row r="6989" spans="1:1" x14ac:dyDescent="0.2">
      <c r="A6989" t="s">
        <v>9169</v>
      </c>
    </row>
    <row r="6990" spans="1:1" x14ac:dyDescent="0.2">
      <c r="A6990" t="s">
        <v>9169</v>
      </c>
    </row>
    <row r="6991" spans="1:1" x14ac:dyDescent="0.2">
      <c r="A6991" t="s">
        <v>9169</v>
      </c>
    </row>
    <row r="6992" spans="1:1" x14ac:dyDescent="0.2">
      <c r="A6992" t="s">
        <v>9169</v>
      </c>
    </row>
    <row r="6993" spans="1:1" x14ac:dyDescent="0.2">
      <c r="A6993" t="s">
        <v>9169</v>
      </c>
    </row>
    <row r="6994" spans="1:1" x14ac:dyDescent="0.2">
      <c r="A6994" t="s">
        <v>9169</v>
      </c>
    </row>
    <row r="6995" spans="1:1" x14ac:dyDescent="0.2">
      <c r="A6995" t="s">
        <v>9169</v>
      </c>
    </row>
    <row r="6996" spans="1:1" x14ac:dyDescent="0.2">
      <c r="A6996" t="s">
        <v>9169</v>
      </c>
    </row>
    <row r="6997" spans="1:1" x14ac:dyDescent="0.2">
      <c r="A6997" t="s">
        <v>9169</v>
      </c>
    </row>
    <row r="6998" spans="1:1" x14ac:dyDescent="0.2">
      <c r="A6998" t="s">
        <v>9169</v>
      </c>
    </row>
    <row r="6999" spans="1:1" x14ac:dyDescent="0.2">
      <c r="A6999" t="s">
        <v>9169</v>
      </c>
    </row>
    <row r="7000" spans="1:1" x14ac:dyDescent="0.2">
      <c r="A7000" t="s">
        <v>9169</v>
      </c>
    </row>
    <row r="7001" spans="1:1" x14ac:dyDescent="0.2">
      <c r="A7001" t="s">
        <v>9169</v>
      </c>
    </row>
    <row r="7002" spans="1:1" x14ac:dyDescent="0.2">
      <c r="A7002" t="s">
        <v>9169</v>
      </c>
    </row>
    <row r="7003" spans="1:1" x14ac:dyDescent="0.2">
      <c r="A7003" t="s">
        <v>9169</v>
      </c>
    </row>
    <row r="7004" spans="1:1" x14ac:dyDescent="0.2">
      <c r="A7004" t="s">
        <v>9169</v>
      </c>
    </row>
    <row r="7005" spans="1:1" x14ac:dyDescent="0.2">
      <c r="A7005" t="s">
        <v>9169</v>
      </c>
    </row>
    <row r="7006" spans="1:1" x14ac:dyDescent="0.2">
      <c r="A7006" t="s">
        <v>9169</v>
      </c>
    </row>
    <row r="7007" spans="1:1" x14ac:dyDescent="0.2">
      <c r="A7007" t="s">
        <v>9169</v>
      </c>
    </row>
    <row r="7008" spans="1:1" x14ac:dyDescent="0.2">
      <c r="A7008" t="s">
        <v>9169</v>
      </c>
    </row>
    <row r="7009" spans="1:1" x14ac:dyDescent="0.2">
      <c r="A7009" t="s">
        <v>9169</v>
      </c>
    </row>
    <row r="7010" spans="1:1" x14ac:dyDescent="0.2">
      <c r="A7010" t="s">
        <v>9169</v>
      </c>
    </row>
    <row r="7011" spans="1:1" x14ac:dyDescent="0.2">
      <c r="A7011" t="s">
        <v>9169</v>
      </c>
    </row>
    <row r="7012" spans="1:1" x14ac:dyDescent="0.2">
      <c r="A7012" t="s">
        <v>9169</v>
      </c>
    </row>
    <row r="7013" spans="1:1" x14ac:dyDescent="0.2">
      <c r="A7013" t="s">
        <v>9169</v>
      </c>
    </row>
    <row r="7014" spans="1:1" x14ac:dyDescent="0.2">
      <c r="A7014" t="s">
        <v>9169</v>
      </c>
    </row>
    <row r="7015" spans="1:1" x14ac:dyDescent="0.2">
      <c r="A7015" t="s">
        <v>9169</v>
      </c>
    </row>
    <row r="7016" spans="1:1" x14ac:dyDescent="0.2">
      <c r="A7016" t="s">
        <v>9169</v>
      </c>
    </row>
    <row r="7017" spans="1:1" x14ac:dyDescent="0.2">
      <c r="A7017" t="s">
        <v>9169</v>
      </c>
    </row>
    <row r="7018" spans="1:1" x14ac:dyDescent="0.2">
      <c r="A7018" t="s">
        <v>9169</v>
      </c>
    </row>
    <row r="7019" spans="1:1" x14ac:dyDescent="0.2">
      <c r="A7019" t="s">
        <v>9169</v>
      </c>
    </row>
    <row r="7020" spans="1:1" x14ac:dyDescent="0.2">
      <c r="A7020" t="s">
        <v>9169</v>
      </c>
    </row>
    <row r="7021" spans="1:1" x14ac:dyDescent="0.2">
      <c r="A7021" t="s">
        <v>9169</v>
      </c>
    </row>
    <row r="7022" spans="1:1" x14ac:dyDescent="0.2">
      <c r="A7022" t="s">
        <v>9169</v>
      </c>
    </row>
    <row r="7023" spans="1:1" x14ac:dyDescent="0.2">
      <c r="A7023" t="s">
        <v>9169</v>
      </c>
    </row>
    <row r="7024" spans="1:1" x14ac:dyDescent="0.2">
      <c r="A7024" t="s">
        <v>9169</v>
      </c>
    </row>
    <row r="7025" spans="1:1" x14ac:dyDescent="0.2">
      <c r="A7025" t="s">
        <v>9169</v>
      </c>
    </row>
    <row r="7026" spans="1:1" x14ac:dyDescent="0.2">
      <c r="A7026" t="s">
        <v>9169</v>
      </c>
    </row>
    <row r="7027" spans="1:1" x14ac:dyDescent="0.2">
      <c r="A7027" t="s">
        <v>9169</v>
      </c>
    </row>
    <row r="7028" spans="1:1" x14ac:dyDescent="0.2">
      <c r="A7028" t="s">
        <v>9169</v>
      </c>
    </row>
    <row r="7029" spans="1:1" x14ac:dyDescent="0.2">
      <c r="A7029" t="s">
        <v>9169</v>
      </c>
    </row>
    <row r="7030" spans="1:1" x14ac:dyDescent="0.2">
      <c r="A7030" t="s">
        <v>9169</v>
      </c>
    </row>
    <row r="7031" spans="1:1" x14ac:dyDescent="0.2">
      <c r="A7031" t="s">
        <v>9169</v>
      </c>
    </row>
    <row r="7032" spans="1:1" x14ac:dyDescent="0.2">
      <c r="A7032" t="s">
        <v>9169</v>
      </c>
    </row>
    <row r="7033" spans="1:1" x14ac:dyDescent="0.2">
      <c r="A7033" t="s">
        <v>9169</v>
      </c>
    </row>
    <row r="7034" spans="1:1" x14ac:dyDescent="0.2">
      <c r="A7034" t="s">
        <v>9169</v>
      </c>
    </row>
    <row r="7035" spans="1:1" x14ac:dyDescent="0.2">
      <c r="A7035" t="s">
        <v>9169</v>
      </c>
    </row>
    <row r="7036" spans="1:1" x14ac:dyDescent="0.2">
      <c r="A7036" t="s">
        <v>9169</v>
      </c>
    </row>
    <row r="7037" spans="1:1" x14ac:dyDescent="0.2">
      <c r="A7037" t="s">
        <v>9169</v>
      </c>
    </row>
    <row r="7038" spans="1:1" x14ac:dyDescent="0.2">
      <c r="A7038" t="s">
        <v>9169</v>
      </c>
    </row>
    <row r="7039" spans="1:1" x14ac:dyDescent="0.2">
      <c r="A7039" t="s">
        <v>9169</v>
      </c>
    </row>
    <row r="7040" spans="1:1" x14ac:dyDescent="0.2">
      <c r="A7040" t="s">
        <v>9169</v>
      </c>
    </row>
    <row r="7041" spans="1:1" x14ac:dyDescent="0.2">
      <c r="A7041" t="s">
        <v>9169</v>
      </c>
    </row>
    <row r="7042" spans="1:1" x14ac:dyDescent="0.2">
      <c r="A7042" t="s">
        <v>9169</v>
      </c>
    </row>
    <row r="7043" spans="1:1" x14ac:dyDescent="0.2">
      <c r="A7043" t="s">
        <v>9169</v>
      </c>
    </row>
    <row r="7044" spans="1:1" x14ac:dyDescent="0.2">
      <c r="A7044" t="s">
        <v>9169</v>
      </c>
    </row>
    <row r="7045" spans="1:1" x14ac:dyDescent="0.2">
      <c r="A7045" t="s">
        <v>9169</v>
      </c>
    </row>
    <row r="7046" spans="1:1" x14ac:dyDescent="0.2">
      <c r="A7046" t="s">
        <v>9169</v>
      </c>
    </row>
    <row r="7047" spans="1:1" x14ac:dyDescent="0.2">
      <c r="A7047" t="s">
        <v>9169</v>
      </c>
    </row>
    <row r="7048" spans="1:1" x14ac:dyDescent="0.2">
      <c r="A7048" t="s">
        <v>9169</v>
      </c>
    </row>
    <row r="7049" spans="1:1" x14ac:dyDescent="0.2">
      <c r="A7049" t="s">
        <v>9169</v>
      </c>
    </row>
    <row r="7050" spans="1:1" x14ac:dyDescent="0.2">
      <c r="A7050" t="s">
        <v>9169</v>
      </c>
    </row>
    <row r="7051" spans="1:1" x14ac:dyDescent="0.2">
      <c r="A7051" t="s">
        <v>9169</v>
      </c>
    </row>
    <row r="7052" spans="1:1" x14ac:dyDescent="0.2">
      <c r="A7052" t="s">
        <v>9169</v>
      </c>
    </row>
    <row r="7053" spans="1:1" x14ac:dyDescent="0.2">
      <c r="A7053" t="s">
        <v>9169</v>
      </c>
    </row>
    <row r="7054" spans="1:1" x14ac:dyDescent="0.2">
      <c r="A7054" t="s">
        <v>9169</v>
      </c>
    </row>
    <row r="7055" spans="1:1" x14ac:dyDescent="0.2">
      <c r="A7055" t="s">
        <v>9169</v>
      </c>
    </row>
    <row r="7056" spans="1:1" x14ac:dyDescent="0.2">
      <c r="A7056" t="s">
        <v>9169</v>
      </c>
    </row>
    <row r="7057" spans="1:1" x14ac:dyDescent="0.2">
      <c r="A7057" t="s">
        <v>9169</v>
      </c>
    </row>
    <row r="7058" spans="1:1" x14ac:dyDescent="0.2">
      <c r="A7058" t="s">
        <v>9169</v>
      </c>
    </row>
    <row r="7059" spans="1:1" x14ac:dyDescent="0.2">
      <c r="A7059" t="s">
        <v>9169</v>
      </c>
    </row>
    <row r="7060" spans="1:1" x14ac:dyDescent="0.2">
      <c r="A7060" t="s">
        <v>9169</v>
      </c>
    </row>
    <row r="7061" spans="1:1" x14ac:dyDescent="0.2">
      <c r="A7061" t="s">
        <v>9169</v>
      </c>
    </row>
    <row r="7062" spans="1:1" x14ac:dyDescent="0.2">
      <c r="A7062" t="s">
        <v>9169</v>
      </c>
    </row>
    <row r="7063" spans="1:1" x14ac:dyDescent="0.2">
      <c r="A7063" t="s">
        <v>9169</v>
      </c>
    </row>
    <row r="7064" spans="1:1" x14ac:dyDescent="0.2">
      <c r="A7064" t="s">
        <v>9169</v>
      </c>
    </row>
    <row r="7065" spans="1:1" x14ac:dyDescent="0.2">
      <c r="A7065" t="s">
        <v>9169</v>
      </c>
    </row>
    <row r="7066" spans="1:1" x14ac:dyDescent="0.2">
      <c r="A7066" t="s">
        <v>9169</v>
      </c>
    </row>
    <row r="7067" spans="1:1" x14ac:dyDescent="0.2">
      <c r="A7067" t="s">
        <v>9169</v>
      </c>
    </row>
    <row r="7068" spans="1:1" x14ac:dyDescent="0.2">
      <c r="A7068" t="s">
        <v>9169</v>
      </c>
    </row>
    <row r="7069" spans="1:1" x14ac:dyDescent="0.2">
      <c r="A7069" t="s">
        <v>9169</v>
      </c>
    </row>
    <row r="7070" spans="1:1" x14ac:dyDescent="0.2">
      <c r="A7070" t="s">
        <v>9169</v>
      </c>
    </row>
    <row r="7071" spans="1:1" x14ac:dyDescent="0.2">
      <c r="A7071" t="s">
        <v>9169</v>
      </c>
    </row>
    <row r="7072" spans="1:1" x14ac:dyDescent="0.2">
      <c r="A7072" t="s">
        <v>9169</v>
      </c>
    </row>
    <row r="7073" spans="1:1" x14ac:dyDescent="0.2">
      <c r="A7073" t="s">
        <v>9169</v>
      </c>
    </row>
    <row r="7074" spans="1:1" x14ac:dyDescent="0.2">
      <c r="A7074" t="s">
        <v>9169</v>
      </c>
    </row>
    <row r="7075" spans="1:1" x14ac:dyDescent="0.2">
      <c r="A7075" t="s">
        <v>9169</v>
      </c>
    </row>
    <row r="7076" spans="1:1" x14ac:dyDescent="0.2">
      <c r="A7076" t="s">
        <v>9169</v>
      </c>
    </row>
    <row r="7077" spans="1:1" x14ac:dyDescent="0.2">
      <c r="A7077" t="s">
        <v>9169</v>
      </c>
    </row>
    <row r="7078" spans="1:1" x14ac:dyDescent="0.2">
      <c r="A7078" t="s">
        <v>9169</v>
      </c>
    </row>
    <row r="7079" spans="1:1" x14ac:dyDescent="0.2">
      <c r="A7079" t="s">
        <v>9169</v>
      </c>
    </row>
    <row r="7080" spans="1:1" x14ac:dyDescent="0.2">
      <c r="A7080" t="s">
        <v>9169</v>
      </c>
    </row>
    <row r="7081" spans="1:1" x14ac:dyDescent="0.2">
      <c r="A7081" t="s">
        <v>9169</v>
      </c>
    </row>
    <row r="7082" spans="1:1" x14ac:dyDescent="0.2">
      <c r="A7082" t="s">
        <v>9169</v>
      </c>
    </row>
    <row r="7083" spans="1:1" x14ac:dyDescent="0.2">
      <c r="A7083" t="s">
        <v>9169</v>
      </c>
    </row>
    <row r="7084" spans="1:1" x14ac:dyDescent="0.2">
      <c r="A7084" t="s">
        <v>9169</v>
      </c>
    </row>
    <row r="7085" spans="1:1" x14ac:dyDescent="0.2">
      <c r="A7085" t="s">
        <v>9169</v>
      </c>
    </row>
    <row r="7086" spans="1:1" x14ac:dyDescent="0.2">
      <c r="A7086" t="s">
        <v>9169</v>
      </c>
    </row>
    <row r="7087" spans="1:1" x14ac:dyDescent="0.2">
      <c r="A7087" t="s">
        <v>9169</v>
      </c>
    </row>
    <row r="7088" spans="1:1" x14ac:dyDescent="0.2">
      <c r="A7088" t="s">
        <v>9169</v>
      </c>
    </row>
    <row r="7089" spans="1:1" x14ac:dyDescent="0.2">
      <c r="A7089" t="s">
        <v>9169</v>
      </c>
    </row>
    <row r="7090" spans="1:1" x14ac:dyDescent="0.2">
      <c r="A7090" t="s">
        <v>9169</v>
      </c>
    </row>
    <row r="7091" spans="1:1" x14ac:dyDescent="0.2">
      <c r="A7091" t="s">
        <v>9169</v>
      </c>
    </row>
    <row r="7092" spans="1:1" x14ac:dyDescent="0.2">
      <c r="A7092" t="s">
        <v>9169</v>
      </c>
    </row>
    <row r="7093" spans="1:1" x14ac:dyDescent="0.2">
      <c r="A7093" t="s">
        <v>9169</v>
      </c>
    </row>
    <row r="7094" spans="1:1" x14ac:dyDescent="0.2">
      <c r="A7094" t="s">
        <v>9169</v>
      </c>
    </row>
    <row r="7095" spans="1:1" x14ac:dyDescent="0.2">
      <c r="A7095" t="s">
        <v>9169</v>
      </c>
    </row>
    <row r="7096" spans="1:1" x14ac:dyDescent="0.2">
      <c r="A7096" t="s">
        <v>9169</v>
      </c>
    </row>
    <row r="7097" spans="1:1" x14ac:dyDescent="0.2">
      <c r="A7097" t="s">
        <v>9169</v>
      </c>
    </row>
    <row r="7098" spans="1:1" x14ac:dyDescent="0.2">
      <c r="A7098" t="s">
        <v>9169</v>
      </c>
    </row>
    <row r="7099" spans="1:1" x14ac:dyDescent="0.2">
      <c r="A7099" t="s">
        <v>9169</v>
      </c>
    </row>
    <row r="7100" spans="1:1" x14ac:dyDescent="0.2">
      <c r="A7100" t="s">
        <v>9169</v>
      </c>
    </row>
    <row r="7101" spans="1:1" x14ac:dyDescent="0.2">
      <c r="A7101" t="s">
        <v>9169</v>
      </c>
    </row>
    <row r="7102" spans="1:1" x14ac:dyDescent="0.2">
      <c r="A7102" t="s">
        <v>9169</v>
      </c>
    </row>
    <row r="7103" spans="1:1" x14ac:dyDescent="0.2">
      <c r="A7103" t="s">
        <v>9169</v>
      </c>
    </row>
    <row r="7104" spans="1:1" x14ac:dyDescent="0.2">
      <c r="A7104" t="s">
        <v>9169</v>
      </c>
    </row>
    <row r="7105" spans="1:1" x14ac:dyDescent="0.2">
      <c r="A7105" t="s">
        <v>9169</v>
      </c>
    </row>
    <row r="7106" spans="1:1" x14ac:dyDescent="0.2">
      <c r="A7106" t="s">
        <v>9169</v>
      </c>
    </row>
    <row r="7107" spans="1:1" x14ac:dyDescent="0.2">
      <c r="A7107" t="s">
        <v>9169</v>
      </c>
    </row>
    <row r="7108" spans="1:1" x14ac:dyDescent="0.2">
      <c r="A7108" t="s">
        <v>9169</v>
      </c>
    </row>
    <row r="7109" spans="1:1" x14ac:dyDescent="0.2">
      <c r="A7109" t="s">
        <v>9169</v>
      </c>
    </row>
    <row r="7110" spans="1:1" x14ac:dyDescent="0.2">
      <c r="A7110" t="s">
        <v>9169</v>
      </c>
    </row>
    <row r="7111" spans="1:1" x14ac:dyDescent="0.2">
      <c r="A7111" t="s">
        <v>9169</v>
      </c>
    </row>
    <row r="7112" spans="1:1" x14ac:dyDescent="0.2">
      <c r="A7112" t="s">
        <v>9169</v>
      </c>
    </row>
    <row r="7113" spans="1:1" x14ac:dyDescent="0.2">
      <c r="A7113" t="s">
        <v>9169</v>
      </c>
    </row>
    <row r="7114" spans="1:1" x14ac:dyDescent="0.2">
      <c r="A7114" t="s">
        <v>9169</v>
      </c>
    </row>
    <row r="7115" spans="1:1" x14ac:dyDescent="0.2">
      <c r="A7115" t="s">
        <v>9169</v>
      </c>
    </row>
    <row r="7116" spans="1:1" x14ac:dyDescent="0.2">
      <c r="A7116" t="s">
        <v>9169</v>
      </c>
    </row>
    <row r="7117" spans="1:1" x14ac:dyDescent="0.2">
      <c r="A7117" t="s">
        <v>9169</v>
      </c>
    </row>
    <row r="7118" spans="1:1" x14ac:dyDescent="0.2">
      <c r="A7118" t="s">
        <v>9169</v>
      </c>
    </row>
    <row r="7119" spans="1:1" x14ac:dyDescent="0.2">
      <c r="A7119" t="s">
        <v>9169</v>
      </c>
    </row>
    <row r="7120" spans="1:1" x14ac:dyDescent="0.2">
      <c r="A7120" t="s">
        <v>9169</v>
      </c>
    </row>
    <row r="7121" spans="1:1" x14ac:dyDescent="0.2">
      <c r="A7121" t="s">
        <v>9169</v>
      </c>
    </row>
    <row r="7122" spans="1:1" x14ac:dyDescent="0.2">
      <c r="A7122" t="s">
        <v>9169</v>
      </c>
    </row>
    <row r="7123" spans="1:1" x14ac:dyDescent="0.2">
      <c r="A7123" t="s">
        <v>9169</v>
      </c>
    </row>
    <row r="7124" spans="1:1" x14ac:dyDescent="0.2">
      <c r="A7124" t="s">
        <v>9169</v>
      </c>
    </row>
    <row r="7125" spans="1:1" x14ac:dyDescent="0.2">
      <c r="A7125" t="s">
        <v>9169</v>
      </c>
    </row>
    <row r="7126" spans="1:1" x14ac:dyDescent="0.2">
      <c r="A7126" t="s">
        <v>9169</v>
      </c>
    </row>
    <row r="7127" spans="1:1" x14ac:dyDescent="0.2">
      <c r="A7127" t="s">
        <v>9169</v>
      </c>
    </row>
    <row r="7128" spans="1:1" x14ac:dyDescent="0.2">
      <c r="A7128" t="s">
        <v>9169</v>
      </c>
    </row>
    <row r="7129" spans="1:1" x14ac:dyDescent="0.2">
      <c r="A7129" t="s">
        <v>9169</v>
      </c>
    </row>
    <row r="7130" spans="1:1" x14ac:dyDescent="0.2">
      <c r="A7130" t="s">
        <v>9169</v>
      </c>
    </row>
    <row r="7131" spans="1:1" x14ac:dyDescent="0.2">
      <c r="A7131" t="s">
        <v>9169</v>
      </c>
    </row>
    <row r="7132" spans="1:1" x14ac:dyDescent="0.2">
      <c r="A7132" t="s">
        <v>9169</v>
      </c>
    </row>
    <row r="7133" spans="1:1" x14ac:dyDescent="0.2">
      <c r="A7133" t="s">
        <v>9169</v>
      </c>
    </row>
    <row r="7134" spans="1:1" x14ac:dyDescent="0.2">
      <c r="A7134" t="s">
        <v>9169</v>
      </c>
    </row>
    <row r="7135" spans="1:1" x14ac:dyDescent="0.2">
      <c r="A7135" t="s">
        <v>9169</v>
      </c>
    </row>
    <row r="7136" spans="1:1" x14ac:dyDescent="0.2">
      <c r="A7136" t="s">
        <v>9169</v>
      </c>
    </row>
    <row r="7137" spans="1:1" x14ac:dyDescent="0.2">
      <c r="A7137" t="s">
        <v>9169</v>
      </c>
    </row>
    <row r="7138" spans="1:1" x14ac:dyDescent="0.2">
      <c r="A7138" t="s">
        <v>9169</v>
      </c>
    </row>
    <row r="7139" spans="1:1" x14ac:dyDescent="0.2">
      <c r="A7139" t="s">
        <v>9169</v>
      </c>
    </row>
    <row r="7140" spans="1:1" x14ac:dyDescent="0.2">
      <c r="A7140" t="s">
        <v>9169</v>
      </c>
    </row>
    <row r="7141" spans="1:1" x14ac:dyDescent="0.2">
      <c r="A7141" t="s">
        <v>9169</v>
      </c>
    </row>
    <row r="7142" spans="1:1" x14ac:dyDescent="0.2">
      <c r="A7142" t="s">
        <v>9169</v>
      </c>
    </row>
    <row r="7143" spans="1:1" x14ac:dyDescent="0.2">
      <c r="A7143" t="s">
        <v>9169</v>
      </c>
    </row>
    <row r="7144" spans="1:1" x14ac:dyDescent="0.2">
      <c r="A7144" t="s">
        <v>9169</v>
      </c>
    </row>
    <row r="7145" spans="1:1" x14ac:dyDescent="0.2">
      <c r="A7145" t="s">
        <v>9169</v>
      </c>
    </row>
    <row r="7146" spans="1:1" x14ac:dyDescent="0.2">
      <c r="A7146" t="s">
        <v>9169</v>
      </c>
    </row>
    <row r="7147" spans="1:1" x14ac:dyDescent="0.2">
      <c r="A7147" t="s">
        <v>9169</v>
      </c>
    </row>
    <row r="7148" spans="1:1" x14ac:dyDescent="0.2">
      <c r="A7148" t="s">
        <v>9169</v>
      </c>
    </row>
    <row r="7149" spans="1:1" x14ac:dyDescent="0.2">
      <c r="A7149" t="s">
        <v>9169</v>
      </c>
    </row>
    <row r="7150" spans="1:1" x14ac:dyDescent="0.2">
      <c r="A7150" t="s">
        <v>9169</v>
      </c>
    </row>
    <row r="7151" spans="1:1" x14ac:dyDescent="0.2">
      <c r="A7151" t="s">
        <v>9169</v>
      </c>
    </row>
    <row r="7152" spans="1:1" x14ac:dyDescent="0.2">
      <c r="A7152" t="s">
        <v>9169</v>
      </c>
    </row>
    <row r="7153" spans="1:1" x14ac:dyDescent="0.2">
      <c r="A7153" t="s">
        <v>9169</v>
      </c>
    </row>
    <row r="7154" spans="1:1" x14ac:dyDescent="0.2">
      <c r="A7154" t="s">
        <v>9169</v>
      </c>
    </row>
    <row r="7155" spans="1:1" x14ac:dyDescent="0.2">
      <c r="A7155" t="s">
        <v>9169</v>
      </c>
    </row>
    <row r="7156" spans="1:1" x14ac:dyDescent="0.2">
      <c r="A7156" t="s">
        <v>9169</v>
      </c>
    </row>
    <row r="7157" spans="1:1" x14ac:dyDescent="0.2">
      <c r="A7157" t="s">
        <v>9169</v>
      </c>
    </row>
    <row r="7158" spans="1:1" x14ac:dyDescent="0.2">
      <c r="A7158" t="s">
        <v>9169</v>
      </c>
    </row>
    <row r="7159" spans="1:1" x14ac:dyDescent="0.2">
      <c r="A7159" t="s">
        <v>9169</v>
      </c>
    </row>
    <row r="7160" spans="1:1" x14ac:dyDescent="0.2">
      <c r="A7160" t="s">
        <v>9169</v>
      </c>
    </row>
    <row r="7161" spans="1:1" x14ac:dyDescent="0.2">
      <c r="A7161" t="s">
        <v>9169</v>
      </c>
    </row>
    <row r="7162" spans="1:1" x14ac:dyDescent="0.2">
      <c r="A7162" t="s">
        <v>9169</v>
      </c>
    </row>
    <row r="7163" spans="1:1" x14ac:dyDescent="0.2">
      <c r="A7163" t="s">
        <v>9169</v>
      </c>
    </row>
    <row r="7164" spans="1:1" x14ac:dyDescent="0.2">
      <c r="A7164" t="s">
        <v>9169</v>
      </c>
    </row>
    <row r="7165" spans="1:1" x14ac:dyDescent="0.2">
      <c r="A7165" t="s">
        <v>9169</v>
      </c>
    </row>
    <row r="7166" spans="1:1" x14ac:dyDescent="0.2">
      <c r="A7166" t="s">
        <v>9169</v>
      </c>
    </row>
    <row r="7167" spans="1:1" x14ac:dyDescent="0.2">
      <c r="A7167" t="s">
        <v>9169</v>
      </c>
    </row>
    <row r="7168" spans="1:1" x14ac:dyDescent="0.2">
      <c r="A7168" t="s">
        <v>9169</v>
      </c>
    </row>
    <row r="7169" spans="1:1" x14ac:dyDescent="0.2">
      <c r="A7169" t="s">
        <v>9169</v>
      </c>
    </row>
    <row r="7170" spans="1:1" x14ac:dyDescent="0.2">
      <c r="A7170" t="s">
        <v>9169</v>
      </c>
    </row>
    <row r="7171" spans="1:1" x14ac:dyDescent="0.2">
      <c r="A7171" t="s">
        <v>9169</v>
      </c>
    </row>
    <row r="7172" spans="1:1" x14ac:dyDescent="0.2">
      <c r="A7172" t="s">
        <v>9169</v>
      </c>
    </row>
    <row r="7173" spans="1:1" x14ac:dyDescent="0.2">
      <c r="A7173" t="s">
        <v>9169</v>
      </c>
    </row>
    <row r="7174" spans="1:1" x14ac:dyDescent="0.2">
      <c r="A7174" t="s">
        <v>9169</v>
      </c>
    </row>
    <row r="7175" spans="1:1" x14ac:dyDescent="0.2">
      <c r="A7175" t="s">
        <v>9169</v>
      </c>
    </row>
    <row r="7176" spans="1:1" x14ac:dyDescent="0.2">
      <c r="A7176" t="s">
        <v>9169</v>
      </c>
    </row>
    <row r="7177" spans="1:1" x14ac:dyDescent="0.2">
      <c r="A7177" t="s">
        <v>9169</v>
      </c>
    </row>
    <row r="7178" spans="1:1" x14ac:dyDescent="0.2">
      <c r="A7178" t="s">
        <v>9169</v>
      </c>
    </row>
    <row r="7179" spans="1:1" x14ac:dyDescent="0.2">
      <c r="A7179" t="s">
        <v>9169</v>
      </c>
    </row>
    <row r="7180" spans="1:1" x14ac:dyDescent="0.2">
      <c r="A7180" t="s">
        <v>9169</v>
      </c>
    </row>
    <row r="7181" spans="1:1" x14ac:dyDescent="0.2">
      <c r="A7181" t="s">
        <v>9169</v>
      </c>
    </row>
    <row r="7182" spans="1:1" x14ac:dyDescent="0.2">
      <c r="A7182" t="s">
        <v>9169</v>
      </c>
    </row>
    <row r="7183" spans="1:1" x14ac:dyDescent="0.2">
      <c r="A7183" t="s">
        <v>9169</v>
      </c>
    </row>
    <row r="7184" spans="1:1" x14ac:dyDescent="0.2">
      <c r="A7184" t="s">
        <v>9169</v>
      </c>
    </row>
    <row r="7185" spans="1:1" x14ac:dyDescent="0.2">
      <c r="A7185" t="s">
        <v>9169</v>
      </c>
    </row>
    <row r="7186" spans="1:1" x14ac:dyDescent="0.2">
      <c r="A7186" t="s">
        <v>9169</v>
      </c>
    </row>
    <row r="7187" spans="1:1" x14ac:dyDescent="0.2">
      <c r="A7187" t="s">
        <v>9169</v>
      </c>
    </row>
    <row r="7188" spans="1:1" x14ac:dyDescent="0.2">
      <c r="A7188" t="s">
        <v>9169</v>
      </c>
    </row>
    <row r="7189" spans="1:1" x14ac:dyDescent="0.2">
      <c r="A7189" t="s">
        <v>9169</v>
      </c>
    </row>
    <row r="7190" spans="1:1" x14ac:dyDescent="0.2">
      <c r="A7190" t="s">
        <v>9169</v>
      </c>
    </row>
    <row r="7191" spans="1:1" x14ac:dyDescent="0.2">
      <c r="A7191" t="s">
        <v>9169</v>
      </c>
    </row>
    <row r="7192" spans="1:1" x14ac:dyDescent="0.2">
      <c r="A7192" t="s">
        <v>9169</v>
      </c>
    </row>
    <row r="7193" spans="1:1" x14ac:dyDescent="0.2">
      <c r="A7193" t="s">
        <v>9169</v>
      </c>
    </row>
    <row r="7194" spans="1:1" x14ac:dyDescent="0.2">
      <c r="A7194" t="s">
        <v>9169</v>
      </c>
    </row>
    <row r="7195" spans="1:1" x14ac:dyDescent="0.2">
      <c r="A7195" t="s">
        <v>9169</v>
      </c>
    </row>
    <row r="7196" spans="1:1" x14ac:dyDescent="0.2">
      <c r="A7196" t="s">
        <v>9169</v>
      </c>
    </row>
    <row r="7197" spans="1:1" x14ac:dyDescent="0.2">
      <c r="A7197" t="s">
        <v>9169</v>
      </c>
    </row>
    <row r="7198" spans="1:1" x14ac:dyDescent="0.2">
      <c r="A7198" t="s">
        <v>9169</v>
      </c>
    </row>
    <row r="7199" spans="1:1" x14ac:dyDescent="0.2">
      <c r="A7199" t="s">
        <v>9169</v>
      </c>
    </row>
    <row r="7200" spans="1:1" x14ac:dyDescent="0.2">
      <c r="A7200" t="s">
        <v>9169</v>
      </c>
    </row>
    <row r="7201" spans="1:1" x14ac:dyDescent="0.2">
      <c r="A7201" t="s">
        <v>9169</v>
      </c>
    </row>
    <row r="7202" spans="1:1" x14ac:dyDescent="0.2">
      <c r="A7202" t="s">
        <v>9169</v>
      </c>
    </row>
    <row r="7203" spans="1:1" x14ac:dyDescent="0.2">
      <c r="A7203" t="s">
        <v>9169</v>
      </c>
    </row>
    <row r="7204" spans="1:1" x14ac:dyDescent="0.2">
      <c r="A7204" t="s">
        <v>9169</v>
      </c>
    </row>
    <row r="7205" spans="1:1" x14ac:dyDescent="0.2">
      <c r="A7205" t="s">
        <v>9169</v>
      </c>
    </row>
    <row r="7206" spans="1:1" x14ac:dyDescent="0.2">
      <c r="A7206" t="s">
        <v>9169</v>
      </c>
    </row>
    <row r="7207" spans="1:1" x14ac:dyDescent="0.2">
      <c r="A7207" t="s">
        <v>9169</v>
      </c>
    </row>
    <row r="7208" spans="1:1" x14ac:dyDescent="0.2">
      <c r="A7208" t="s">
        <v>9169</v>
      </c>
    </row>
    <row r="7209" spans="1:1" x14ac:dyDescent="0.2">
      <c r="A7209" t="s">
        <v>9169</v>
      </c>
    </row>
    <row r="7210" spans="1:1" x14ac:dyDescent="0.2">
      <c r="A7210" t="s">
        <v>9169</v>
      </c>
    </row>
    <row r="7211" spans="1:1" x14ac:dyDescent="0.2">
      <c r="A7211" t="s">
        <v>9169</v>
      </c>
    </row>
    <row r="7212" spans="1:1" x14ac:dyDescent="0.2">
      <c r="A7212" t="s">
        <v>9169</v>
      </c>
    </row>
    <row r="7213" spans="1:1" x14ac:dyDescent="0.2">
      <c r="A7213" t="s">
        <v>9169</v>
      </c>
    </row>
    <row r="7214" spans="1:1" x14ac:dyDescent="0.2">
      <c r="A7214" t="s">
        <v>9169</v>
      </c>
    </row>
    <row r="7215" spans="1:1" x14ac:dyDescent="0.2">
      <c r="A7215" t="s">
        <v>9169</v>
      </c>
    </row>
    <row r="7216" spans="1:1" x14ac:dyDescent="0.2">
      <c r="A7216" t="s">
        <v>9169</v>
      </c>
    </row>
    <row r="7217" spans="1:1" x14ac:dyDescent="0.2">
      <c r="A7217" t="s">
        <v>9169</v>
      </c>
    </row>
    <row r="7218" spans="1:1" x14ac:dyDescent="0.2">
      <c r="A7218" t="s">
        <v>9169</v>
      </c>
    </row>
    <row r="7219" spans="1:1" x14ac:dyDescent="0.2">
      <c r="A7219" t="s">
        <v>9169</v>
      </c>
    </row>
    <row r="7220" spans="1:1" x14ac:dyDescent="0.2">
      <c r="A7220" t="s">
        <v>9169</v>
      </c>
    </row>
    <row r="7221" spans="1:1" x14ac:dyDescent="0.2">
      <c r="A7221" t="s">
        <v>9169</v>
      </c>
    </row>
    <row r="7222" spans="1:1" x14ac:dyDescent="0.2">
      <c r="A7222" t="s">
        <v>9169</v>
      </c>
    </row>
    <row r="7223" spans="1:1" x14ac:dyDescent="0.2">
      <c r="A7223" t="s">
        <v>9169</v>
      </c>
    </row>
    <row r="7224" spans="1:1" x14ac:dyDescent="0.2">
      <c r="A7224" t="s">
        <v>9169</v>
      </c>
    </row>
    <row r="7225" spans="1:1" x14ac:dyDescent="0.2">
      <c r="A7225" t="s">
        <v>9169</v>
      </c>
    </row>
    <row r="7226" spans="1:1" x14ac:dyDescent="0.2">
      <c r="A7226" t="s">
        <v>9169</v>
      </c>
    </row>
    <row r="7227" spans="1:1" x14ac:dyDescent="0.2">
      <c r="A7227" t="s">
        <v>9169</v>
      </c>
    </row>
    <row r="7228" spans="1:1" x14ac:dyDescent="0.2">
      <c r="A7228" t="s">
        <v>9169</v>
      </c>
    </row>
    <row r="7229" spans="1:1" x14ac:dyDescent="0.2">
      <c r="A7229" t="s">
        <v>9169</v>
      </c>
    </row>
    <row r="7230" spans="1:1" x14ac:dyDescent="0.2">
      <c r="A7230" t="s">
        <v>9169</v>
      </c>
    </row>
    <row r="7231" spans="1:1" x14ac:dyDescent="0.2">
      <c r="A7231" t="s">
        <v>9169</v>
      </c>
    </row>
    <row r="7232" spans="1:1" x14ac:dyDescent="0.2">
      <c r="A7232" t="s">
        <v>9169</v>
      </c>
    </row>
    <row r="7233" spans="1:1" x14ac:dyDescent="0.2">
      <c r="A7233" t="s">
        <v>9169</v>
      </c>
    </row>
    <row r="7234" spans="1:1" x14ac:dyDescent="0.2">
      <c r="A7234" t="s">
        <v>9169</v>
      </c>
    </row>
    <row r="7235" spans="1:1" x14ac:dyDescent="0.2">
      <c r="A7235" t="s">
        <v>9169</v>
      </c>
    </row>
    <row r="7236" spans="1:1" x14ac:dyDescent="0.2">
      <c r="A7236" t="s">
        <v>9169</v>
      </c>
    </row>
    <row r="7237" spans="1:1" x14ac:dyDescent="0.2">
      <c r="A7237" t="s">
        <v>9169</v>
      </c>
    </row>
    <row r="7238" spans="1:1" x14ac:dyDescent="0.2">
      <c r="A7238" t="s">
        <v>9169</v>
      </c>
    </row>
    <row r="7239" spans="1:1" x14ac:dyDescent="0.2">
      <c r="A7239" t="s">
        <v>9169</v>
      </c>
    </row>
    <row r="7240" spans="1:1" x14ac:dyDescent="0.2">
      <c r="A7240" t="s">
        <v>9169</v>
      </c>
    </row>
    <row r="7241" spans="1:1" x14ac:dyDescent="0.2">
      <c r="A7241" t="s">
        <v>9169</v>
      </c>
    </row>
    <row r="7242" spans="1:1" x14ac:dyDescent="0.2">
      <c r="A7242" t="s">
        <v>9169</v>
      </c>
    </row>
    <row r="7243" spans="1:1" x14ac:dyDescent="0.2">
      <c r="A7243" t="s">
        <v>9169</v>
      </c>
    </row>
    <row r="7244" spans="1:1" x14ac:dyDescent="0.2">
      <c r="A7244" t="s">
        <v>9169</v>
      </c>
    </row>
    <row r="7245" spans="1:1" x14ac:dyDescent="0.2">
      <c r="A7245" t="s">
        <v>9169</v>
      </c>
    </row>
    <row r="7246" spans="1:1" x14ac:dyDescent="0.2">
      <c r="A7246" t="s">
        <v>9169</v>
      </c>
    </row>
    <row r="7247" spans="1:1" x14ac:dyDescent="0.2">
      <c r="A7247" t="s">
        <v>9169</v>
      </c>
    </row>
    <row r="7248" spans="1:1" x14ac:dyDescent="0.2">
      <c r="A7248" t="s">
        <v>9169</v>
      </c>
    </row>
    <row r="7249" spans="1:1" x14ac:dyDescent="0.2">
      <c r="A7249" t="s">
        <v>9169</v>
      </c>
    </row>
    <row r="7250" spans="1:1" x14ac:dyDescent="0.2">
      <c r="A7250" t="s">
        <v>9169</v>
      </c>
    </row>
    <row r="7251" spans="1:1" x14ac:dyDescent="0.2">
      <c r="A7251" t="s">
        <v>9169</v>
      </c>
    </row>
    <row r="7252" spans="1:1" x14ac:dyDescent="0.2">
      <c r="A7252" t="s">
        <v>9169</v>
      </c>
    </row>
    <row r="7253" spans="1:1" x14ac:dyDescent="0.2">
      <c r="A7253" t="s">
        <v>9169</v>
      </c>
    </row>
    <row r="7254" spans="1:1" x14ac:dyDescent="0.2">
      <c r="A7254" t="s">
        <v>9169</v>
      </c>
    </row>
    <row r="7255" spans="1:1" x14ac:dyDescent="0.2">
      <c r="A7255" t="s">
        <v>9169</v>
      </c>
    </row>
    <row r="7256" spans="1:1" x14ac:dyDescent="0.2">
      <c r="A7256" t="s">
        <v>9169</v>
      </c>
    </row>
    <row r="7257" spans="1:1" x14ac:dyDescent="0.2">
      <c r="A7257" t="s">
        <v>9169</v>
      </c>
    </row>
    <row r="7258" spans="1:1" x14ac:dyDescent="0.2">
      <c r="A7258" t="s">
        <v>9169</v>
      </c>
    </row>
    <row r="7259" spans="1:1" x14ac:dyDescent="0.2">
      <c r="A7259" t="s">
        <v>9169</v>
      </c>
    </row>
    <row r="7260" spans="1:1" x14ac:dyDescent="0.2">
      <c r="A7260" t="s">
        <v>9169</v>
      </c>
    </row>
    <row r="7261" spans="1:1" x14ac:dyDescent="0.2">
      <c r="A7261" t="s">
        <v>9169</v>
      </c>
    </row>
    <row r="7262" spans="1:1" x14ac:dyDescent="0.2">
      <c r="A7262" t="s">
        <v>9169</v>
      </c>
    </row>
    <row r="7263" spans="1:1" x14ac:dyDescent="0.2">
      <c r="A7263" t="s">
        <v>9169</v>
      </c>
    </row>
    <row r="7264" spans="1:1" x14ac:dyDescent="0.2">
      <c r="A7264" t="s">
        <v>9169</v>
      </c>
    </row>
    <row r="7265" spans="1:1" x14ac:dyDescent="0.2">
      <c r="A7265" t="s">
        <v>9169</v>
      </c>
    </row>
    <row r="7266" spans="1:1" x14ac:dyDescent="0.2">
      <c r="A7266" t="s">
        <v>9169</v>
      </c>
    </row>
    <row r="7267" spans="1:1" x14ac:dyDescent="0.2">
      <c r="A7267" t="s">
        <v>9169</v>
      </c>
    </row>
    <row r="7268" spans="1:1" x14ac:dyDescent="0.2">
      <c r="A7268" t="s">
        <v>9169</v>
      </c>
    </row>
    <row r="7269" spans="1:1" x14ac:dyDescent="0.2">
      <c r="A7269" t="s">
        <v>9169</v>
      </c>
    </row>
    <row r="7270" spans="1:1" x14ac:dyDescent="0.2">
      <c r="A7270" t="s">
        <v>9169</v>
      </c>
    </row>
    <row r="7271" spans="1:1" x14ac:dyDescent="0.2">
      <c r="A7271" t="s">
        <v>9169</v>
      </c>
    </row>
    <row r="7272" spans="1:1" x14ac:dyDescent="0.2">
      <c r="A7272" t="s">
        <v>9169</v>
      </c>
    </row>
    <row r="7273" spans="1:1" x14ac:dyDescent="0.2">
      <c r="A7273" t="s">
        <v>9169</v>
      </c>
    </row>
    <row r="7274" spans="1:1" x14ac:dyDescent="0.2">
      <c r="A7274" t="s">
        <v>9169</v>
      </c>
    </row>
    <row r="7275" spans="1:1" x14ac:dyDescent="0.2">
      <c r="A7275" t="s">
        <v>9169</v>
      </c>
    </row>
    <row r="7276" spans="1:1" x14ac:dyDescent="0.2">
      <c r="A7276" t="s">
        <v>9169</v>
      </c>
    </row>
    <row r="7277" spans="1:1" x14ac:dyDescent="0.2">
      <c r="A7277" t="s">
        <v>9169</v>
      </c>
    </row>
    <row r="7278" spans="1:1" x14ac:dyDescent="0.2">
      <c r="A7278" t="s">
        <v>9169</v>
      </c>
    </row>
    <row r="7279" spans="1:1" x14ac:dyDescent="0.2">
      <c r="A7279" t="s">
        <v>9169</v>
      </c>
    </row>
    <row r="7280" spans="1:1" x14ac:dyDescent="0.2">
      <c r="A7280" t="s">
        <v>9169</v>
      </c>
    </row>
    <row r="7281" spans="1:1" x14ac:dyDescent="0.2">
      <c r="A7281" t="s">
        <v>9169</v>
      </c>
    </row>
    <row r="7282" spans="1:1" x14ac:dyDescent="0.2">
      <c r="A7282" t="s">
        <v>9169</v>
      </c>
    </row>
    <row r="7283" spans="1:1" x14ac:dyDescent="0.2">
      <c r="A7283" t="s">
        <v>9169</v>
      </c>
    </row>
    <row r="7284" spans="1:1" x14ac:dyDescent="0.2">
      <c r="A7284" t="s">
        <v>9169</v>
      </c>
    </row>
    <row r="7285" spans="1:1" x14ac:dyDescent="0.2">
      <c r="A7285" t="s">
        <v>9169</v>
      </c>
    </row>
    <row r="7286" spans="1:1" x14ac:dyDescent="0.2">
      <c r="A7286" t="s">
        <v>9169</v>
      </c>
    </row>
    <row r="7287" spans="1:1" x14ac:dyDescent="0.2">
      <c r="A7287" t="s">
        <v>9169</v>
      </c>
    </row>
    <row r="7288" spans="1:1" x14ac:dyDescent="0.2">
      <c r="A7288" t="s">
        <v>9169</v>
      </c>
    </row>
    <row r="7289" spans="1:1" x14ac:dyDescent="0.2">
      <c r="A7289" t="s">
        <v>9169</v>
      </c>
    </row>
    <row r="7290" spans="1:1" x14ac:dyDescent="0.2">
      <c r="A7290" t="s">
        <v>9169</v>
      </c>
    </row>
    <row r="7291" spans="1:1" x14ac:dyDescent="0.2">
      <c r="A7291" t="s">
        <v>9169</v>
      </c>
    </row>
    <row r="7292" spans="1:1" x14ac:dyDescent="0.2">
      <c r="A7292" t="s">
        <v>9169</v>
      </c>
    </row>
    <row r="7293" spans="1:1" x14ac:dyDescent="0.2">
      <c r="A7293" t="s">
        <v>9169</v>
      </c>
    </row>
    <row r="7294" spans="1:1" x14ac:dyDescent="0.2">
      <c r="A7294" t="s">
        <v>9169</v>
      </c>
    </row>
    <row r="7295" spans="1:1" x14ac:dyDescent="0.2">
      <c r="A7295" t="s">
        <v>9169</v>
      </c>
    </row>
    <row r="7296" spans="1:1" x14ac:dyDescent="0.2">
      <c r="A7296" t="s">
        <v>9169</v>
      </c>
    </row>
    <row r="7297" spans="1:1" x14ac:dyDescent="0.2">
      <c r="A7297" t="s">
        <v>9169</v>
      </c>
    </row>
    <row r="7298" spans="1:1" x14ac:dyDescent="0.2">
      <c r="A7298" t="s">
        <v>9169</v>
      </c>
    </row>
    <row r="7299" spans="1:1" x14ac:dyDescent="0.2">
      <c r="A7299" t="s">
        <v>9169</v>
      </c>
    </row>
    <row r="7300" spans="1:1" x14ac:dyDescent="0.2">
      <c r="A7300" t="s">
        <v>9169</v>
      </c>
    </row>
    <row r="7301" spans="1:1" x14ac:dyDescent="0.2">
      <c r="A7301" t="s">
        <v>9169</v>
      </c>
    </row>
    <row r="7302" spans="1:1" x14ac:dyDescent="0.2">
      <c r="A7302" t="s">
        <v>9169</v>
      </c>
    </row>
    <row r="7303" spans="1:1" x14ac:dyDescent="0.2">
      <c r="A7303" t="s">
        <v>9169</v>
      </c>
    </row>
    <row r="7304" spans="1:1" x14ac:dyDescent="0.2">
      <c r="A7304" t="s">
        <v>9169</v>
      </c>
    </row>
    <row r="7305" spans="1:1" x14ac:dyDescent="0.2">
      <c r="A7305" t="s">
        <v>9169</v>
      </c>
    </row>
    <row r="7306" spans="1:1" x14ac:dyDescent="0.2">
      <c r="A7306" t="s">
        <v>9169</v>
      </c>
    </row>
    <row r="7307" spans="1:1" x14ac:dyDescent="0.2">
      <c r="A7307" t="s">
        <v>9169</v>
      </c>
    </row>
    <row r="7308" spans="1:1" x14ac:dyDescent="0.2">
      <c r="A7308" t="s">
        <v>9169</v>
      </c>
    </row>
    <row r="7309" spans="1:1" x14ac:dyDescent="0.2">
      <c r="A7309" t="s">
        <v>9169</v>
      </c>
    </row>
    <row r="7310" spans="1:1" x14ac:dyDescent="0.2">
      <c r="A7310" t="s">
        <v>9169</v>
      </c>
    </row>
    <row r="7311" spans="1:1" x14ac:dyDescent="0.2">
      <c r="A7311" t="s">
        <v>9169</v>
      </c>
    </row>
    <row r="7312" spans="1:1" x14ac:dyDescent="0.2">
      <c r="A7312" t="s">
        <v>9169</v>
      </c>
    </row>
    <row r="7313" spans="1:1" x14ac:dyDescent="0.2">
      <c r="A7313" t="s">
        <v>9169</v>
      </c>
    </row>
    <row r="7314" spans="1:1" x14ac:dyDescent="0.2">
      <c r="A7314" t="s">
        <v>9169</v>
      </c>
    </row>
    <row r="7315" spans="1:1" x14ac:dyDescent="0.2">
      <c r="A7315" t="s">
        <v>9169</v>
      </c>
    </row>
    <row r="7316" spans="1:1" x14ac:dyDescent="0.2">
      <c r="A7316" t="s">
        <v>9169</v>
      </c>
    </row>
    <row r="7317" spans="1:1" x14ac:dyDescent="0.2">
      <c r="A7317" t="s">
        <v>9169</v>
      </c>
    </row>
    <row r="7318" spans="1:1" x14ac:dyDescent="0.2">
      <c r="A7318" t="s">
        <v>9169</v>
      </c>
    </row>
    <row r="7319" spans="1:1" x14ac:dyDescent="0.2">
      <c r="A7319" t="s">
        <v>9169</v>
      </c>
    </row>
    <row r="7320" spans="1:1" x14ac:dyDescent="0.2">
      <c r="A7320" t="s">
        <v>9169</v>
      </c>
    </row>
    <row r="7321" spans="1:1" x14ac:dyDescent="0.2">
      <c r="A7321" t="s">
        <v>9169</v>
      </c>
    </row>
    <row r="7322" spans="1:1" x14ac:dyDescent="0.2">
      <c r="A7322" t="s">
        <v>9169</v>
      </c>
    </row>
    <row r="7323" spans="1:1" x14ac:dyDescent="0.2">
      <c r="A7323" t="s">
        <v>9169</v>
      </c>
    </row>
    <row r="7324" spans="1:1" x14ac:dyDescent="0.2">
      <c r="A7324" t="s">
        <v>9169</v>
      </c>
    </row>
    <row r="7325" spans="1:1" x14ac:dyDescent="0.2">
      <c r="A7325" t="s">
        <v>9169</v>
      </c>
    </row>
    <row r="7326" spans="1:1" x14ac:dyDescent="0.2">
      <c r="A7326" t="s">
        <v>9169</v>
      </c>
    </row>
    <row r="7327" spans="1:1" x14ac:dyDescent="0.2">
      <c r="A7327" t="s">
        <v>9169</v>
      </c>
    </row>
    <row r="7328" spans="1:1" x14ac:dyDescent="0.2">
      <c r="A7328" t="s">
        <v>9169</v>
      </c>
    </row>
    <row r="7329" spans="1:1" x14ac:dyDescent="0.2">
      <c r="A7329" t="s">
        <v>9169</v>
      </c>
    </row>
    <row r="7330" spans="1:1" x14ac:dyDescent="0.2">
      <c r="A7330" t="s">
        <v>9169</v>
      </c>
    </row>
    <row r="7331" spans="1:1" x14ac:dyDescent="0.2">
      <c r="A7331" t="s">
        <v>9169</v>
      </c>
    </row>
    <row r="7332" spans="1:1" x14ac:dyDescent="0.2">
      <c r="A7332" t="s">
        <v>9169</v>
      </c>
    </row>
    <row r="7333" spans="1:1" x14ac:dyDescent="0.2">
      <c r="A7333" t="s">
        <v>9169</v>
      </c>
    </row>
    <row r="7334" spans="1:1" x14ac:dyDescent="0.2">
      <c r="A7334" t="s">
        <v>9169</v>
      </c>
    </row>
    <row r="7335" spans="1:1" x14ac:dyDescent="0.2">
      <c r="A7335" t="s">
        <v>9169</v>
      </c>
    </row>
    <row r="7336" spans="1:1" x14ac:dyDescent="0.2">
      <c r="A7336" t="s">
        <v>9169</v>
      </c>
    </row>
    <row r="7337" spans="1:1" x14ac:dyDescent="0.2">
      <c r="A7337" t="s">
        <v>9169</v>
      </c>
    </row>
    <row r="7338" spans="1:1" x14ac:dyDescent="0.2">
      <c r="A7338" t="s">
        <v>9169</v>
      </c>
    </row>
    <row r="7339" spans="1:1" x14ac:dyDescent="0.2">
      <c r="A7339" t="s">
        <v>9169</v>
      </c>
    </row>
    <row r="7340" spans="1:1" x14ac:dyDescent="0.2">
      <c r="A7340" t="s">
        <v>9169</v>
      </c>
    </row>
    <row r="7341" spans="1:1" x14ac:dyDescent="0.2">
      <c r="A7341" t="s">
        <v>9169</v>
      </c>
    </row>
    <row r="7342" spans="1:1" x14ac:dyDescent="0.2">
      <c r="A7342" t="s">
        <v>9169</v>
      </c>
    </row>
    <row r="7343" spans="1:1" x14ac:dyDescent="0.2">
      <c r="A7343" t="s">
        <v>9169</v>
      </c>
    </row>
    <row r="7344" spans="1:1" x14ac:dyDescent="0.2">
      <c r="A7344" t="s">
        <v>9169</v>
      </c>
    </row>
    <row r="7345" spans="1:1" x14ac:dyDescent="0.2">
      <c r="A7345" t="s">
        <v>9169</v>
      </c>
    </row>
    <row r="7346" spans="1:1" x14ac:dyDescent="0.2">
      <c r="A7346" t="s">
        <v>9169</v>
      </c>
    </row>
    <row r="7347" spans="1:1" x14ac:dyDescent="0.2">
      <c r="A7347" t="s">
        <v>9169</v>
      </c>
    </row>
    <row r="7348" spans="1:1" x14ac:dyDescent="0.2">
      <c r="A7348" t="s">
        <v>9169</v>
      </c>
    </row>
    <row r="7349" spans="1:1" x14ac:dyDescent="0.2">
      <c r="A7349" t="s">
        <v>9169</v>
      </c>
    </row>
    <row r="7350" spans="1:1" x14ac:dyDescent="0.2">
      <c r="A7350" t="s">
        <v>9169</v>
      </c>
    </row>
    <row r="7351" spans="1:1" x14ac:dyDescent="0.2">
      <c r="A7351" t="s">
        <v>9169</v>
      </c>
    </row>
    <row r="7352" spans="1:1" x14ac:dyDescent="0.2">
      <c r="A7352" t="s">
        <v>9169</v>
      </c>
    </row>
    <row r="7353" spans="1:1" x14ac:dyDescent="0.2">
      <c r="A7353" t="s">
        <v>9169</v>
      </c>
    </row>
    <row r="7354" spans="1:1" x14ac:dyDescent="0.2">
      <c r="A7354" t="s">
        <v>9169</v>
      </c>
    </row>
    <row r="7355" spans="1:1" x14ac:dyDescent="0.2">
      <c r="A7355" t="s">
        <v>9169</v>
      </c>
    </row>
    <row r="7356" spans="1:1" x14ac:dyDescent="0.2">
      <c r="A7356" t="s">
        <v>9169</v>
      </c>
    </row>
    <row r="7357" spans="1:1" x14ac:dyDescent="0.2">
      <c r="A7357" t="s">
        <v>9169</v>
      </c>
    </row>
    <row r="7358" spans="1:1" x14ac:dyDescent="0.2">
      <c r="A7358" t="s">
        <v>9169</v>
      </c>
    </row>
    <row r="7359" spans="1:1" x14ac:dyDescent="0.2">
      <c r="A7359" t="s">
        <v>9169</v>
      </c>
    </row>
    <row r="7360" spans="1:1" x14ac:dyDescent="0.2">
      <c r="A7360" t="s">
        <v>9169</v>
      </c>
    </row>
    <row r="7361" spans="1:1" x14ac:dyDescent="0.2">
      <c r="A7361" t="s">
        <v>9169</v>
      </c>
    </row>
    <row r="7362" spans="1:1" x14ac:dyDescent="0.2">
      <c r="A7362" t="s">
        <v>9169</v>
      </c>
    </row>
    <row r="7363" spans="1:1" x14ac:dyDescent="0.2">
      <c r="A7363" t="s">
        <v>9169</v>
      </c>
    </row>
    <row r="7364" spans="1:1" x14ac:dyDescent="0.2">
      <c r="A7364" t="s">
        <v>9169</v>
      </c>
    </row>
    <row r="7365" spans="1:1" x14ac:dyDescent="0.2">
      <c r="A7365" t="s">
        <v>9169</v>
      </c>
    </row>
    <row r="7366" spans="1:1" x14ac:dyDescent="0.2">
      <c r="A7366" t="s">
        <v>9169</v>
      </c>
    </row>
    <row r="7367" spans="1:1" x14ac:dyDescent="0.2">
      <c r="A7367" t="s">
        <v>9169</v>
      </c>
    </row>
    <row r="7368" spans="1:1" x14ac:dyDescent="0.2">
      <c r="A7368" t="s">
        <v>9169</v>
      </c>
    </row>
    <row r="7369" spans="1:1" x14ac:dyDescent="0.2">
      <c r="A7369" t="s">
        <v>9169</v>
      </c>
    </row>
    <row r="7370" spans="1:1" x14ac:dyDescent="0.2">
      <c r="A7370" t="s">
        <v>9169</v>
      </c>
    </row>
    <row r="7371" spans="1:1" x14ac:dyDescent="0.2">
      <c r="A7371" t="s">
        <v>9169</v>
      </c>
    </row>
    <row r="7372" spans="1:1" x14ac:dyDescent="0.2">
      <c r="A7372" t="s">
        <v>9169</v>
      </c>
    </row>
    <row r="7373" spans="1:1" x14ac:dyDescent="0.2">
      <c r="A7373" t="s">
        <v>9169</v>
      </c>
    </row>
    <row r="7374" spans="1:1" x14ac:dyDescent="0.2">
      <c r="A7374" t="s">
        <v>9169</v>
      </c>
    </row>
    <row r="7375" spans="1:1" x14ac:dyDescent="0.2">
      <c r="A7375" t="s">
        <v>9169</v>
      </c>
    </row>
    <row r="7376" spans="1:1" x14ac:dyDescent="0.2">
      <c r="A7376" t="s">
        <v>9169</v>
      </c>
    </row>
    <row r="7377" spans="1:1" x14ac:dyDescent="0.2">
      <c r="A7377" t="s">
        <v>9169</v>
      </c>
    </row>
    <row r="7378" spans="1:1" x14ac:dyDescent="0.2">
      <c r="A7378" t="s">
        <v>9169</v>
      </c>
    </row>
    <row r="7379" spans="1:1" x14ac:dyDescent="0.2">
      <c r="A7379" t="s">
        <v>9169</v>
      </c>
    </row>
    <row r="7380" spans="1:1" x14ac:dyDescent="0.2">
      <c r="A7380" t="s">
        <v>9169</v>
      </c>
    </row>
    <row r="7381" spans="1:1" x14ac:dyDescent="0.2">
      <c r="A7381" t="s">
        <v>9169</v>
      </c>
    </row>
    <row r="7382" spans="1:1" x14ac:dyDescent="0.2">
      <c r="A7382" t="s">
        <v>9169</v>
      </c>
    </row>
    <row r="7383" spans="1:1" x14ac:dyDescent="0.2">
      <c r="A7383" t="s">
        <v>9169</v>
      </c>
    </row>
    <row r="7384" spans="1:1" x14ac:dyDescent="0.2">
      <c r="A7384" t="s">
        <v>9169</v>
      </c>
    </row>
    <row r="7385" spans="1:1" x14ac:dyDescent="0.2">
      <c r="A7385" t="s">
        <v>9169</v>
      </c>
    </row>
    <row r="7386" spans="1:1" x14ac:dyDescent="0.2">
      <c r="A7386" t="s">
        <v>9169</v>
      </c>
    </row>
    <row r="7387" spans="1:1" x14ac:dyDescent="0.2">
      <c r="A7387" t="s">
        <v>9169</v>
      </c>
    </row>
    <row r="7388" spans="1:1" x14ac:dyDescent="0.2">
      <c r="A7388" t="s">
        <v>9169</v>
      </c>
    </row>
    <row r="7389" spans="1:1" x14ac:dyDescent="0.2">
      <c r="A7389" t="s">
        <v>9169</v>
      </c>
    </row>
    <row r="7390" spans="1:1" x14ac:dyDescent="0.2">
      <c r="A7390" t="s">
        <v>9169</v>
      </c>
    </row>
    <row r="7391" spans="1:1" x14ac:dyDescent="0.2">
      <c r="A7391" t="s">
        <v>9169</v>
      </c>
    </row>
    <row r="7392" spans="1:1" x14ac:dyDescent="0.2">
      <c r="A7392" t="s">
        <v>9169</v>
      </c>
    </row>
    <row r="7393" spans="1:1" x14ac:dyDescent="0.2">
      <c r="A7393" t="s">
        <v>9169</v>
      </c>
    </row>
    <row r="7394" spans="1:1" x14ac:dyDescent="0.2">
      <c r="A7394" t="s">
        <v>9169</v>
      </c>
    </row>
    <row r="7395" spans="1:1" x14ac:dyDescent="0.2">
      <c r="A7395" t="s">
        <v>9169</v>
      </c>
    </row>
    <row r="7396" spans="1:1" x14ac:dyDescent="0.2">
      <c r="A7396" t="s">
        <v>9169</v>
      </c>
    </row>
    <row r="7397" spans="1:1" x14ac:dyDescent="0.2">
      <c r="A7397" t="s">
        <v>9169</v>
      </c>
    </row>
    <row r="7398" spans="1:1" x14ac:dyDescent="0.2">
      <c r="A7398" t="s">
        <v>9169</v>
      </c>
    </row>
    <row r="7399" spans="1:1" x14ac:dyDescent="0.2">
      <c r="A7399" t="s">
        <v>9169</v>
      </c>
    </row>
    <row r="7400" spans="1:1" x14ac:dyDescent="0.2">
      <c r="A7400" t="s">
        <v>9169</v>
      </c>
    </row>
    <row r="7401" spans="1:1" x14ac:dyDescent="0.2">
      <c r="A7401" t="s">
        <v>9169</v>
      </c>
    </row>
    <row r="7402" spans="1:1" x14ac:dyDescent="0.2">
      <c r="A7402" t="s">
        <v>9169</v>
      </c>
    </row>
    <row r="7403" spans="1:1" x14ac:dyDescent="0.2">
      <c r="A7403" t="s">
        <v>9169</v>
      </c>
    </row>
    <row r="7404" spans="1:1" x14ac:dyDescent="0.2">
      <c r="A7404" t="s">
        <v>9169</v>
      </c>
    </row>
    <row r="7405" spans="1:1" x14ac:dyDescent="0.2">
      <c r="A7405" t="s">
        <v>9169</v>
      </c>
    </row>
    <row r="7406" spans="1:1" x14ac:dyDescent="0.2">
      <c r="A7406" t="s">
        <v>9169</v>
      </c>
    </row>
    <row r="7407" spans="1:1" x14ac:dyDescent="0.2">
      <c r="A7407" t="s">
        <v>9169</v>
      </c>
    </row>
    <row r="7408" spans="1:1" x14ac:dyDescent="0.2">
      <c r="A7408" t="s">
        <v>9169</v>
      </c>
    </row>
    <row r="7409" spans="1:1" x14ac:dyDescent="0.2">
      <c r="A7409" t="s">
        <v>9169</v>
      </c>
    </row>
    <row r="7410" spans="1:1" x14ac:dyDescent="0.2">
      <c r="A7410" t="s">
        <v>9169</v>
      </c>
    </row>
    <row r="7411" spans="1:1" x14ac:dyDescent="0.2">
      <c r="A7411" t="s">
        <v>9169</v>
      </c>
    </row>
    <row r="7412" spans="1:1" x14ac:dyDescent="0.2">
      <c r="A7412" t="s">
        <v>9169</v>
      </c>
    </row>
    <row r="7413" spans="1:1" x14ac:dyDescent="0.2">
      <c r="A7413" t="s">
        <v>9169</v>
      </c>
    </row>
    <row r="7414" spans="1:1" x14ac:dyDescent="0.2">
      <c r="A7414" t="s">
        <v>9169</v>
      </c>
    </row>
    <row r="7415" spans="1:1" x14ac:dyDescent="0.2">
      <c r="A7415" t="s">
        <v>9169</v>
      </c>
    </row>
    <row r="7416" spans="1:1" x14ac:dyDescent="0.2">
      <c r="A7416" t="s">
        <v>9169</v>
      </c>
    </row>
    <row r="7417" spans="1:1" x14ac:dyDescent="0.2">
      <c r="A7417" t="s">
        <v>9169</v>
      </c>
    </row>
    <row r="7418" spans="1:1" x14ac:dyDescent="0.2">
      <c r="A7418" t="s">
        <v>9169</v>
      </c>
    </row>
    <row r="7419" spans="1:1" x14ac:dyDescent="0.2">
      <c r="A7419" t="s">
        <v>9169</v>
      </c>
    </row>
    <row r="7420" spans="1:1" x14ac:dyDescent="0.2">
      <c r="A7420" t="s">
        <v>9169</v>
      </c>
    </row>
    <row r="7421" spans="1:1" x14ac:dyDescent="0.2">
      <c r="A7421" t="s">
        <v>9169</v>
      </c>
    </row>
    <row r="7422" spans="1:1" x14ac:dyDescent="0.2">
      <c r="A7422" t="s">
        <v>9169</v>
      </c>
    </row>
    <row r="7423" spans="1:1" x14ac:dyDescent="0.2">
      <c r="A7423" t="s">
        <v>9169</v>
      </c>
    </row>
    <row r="7424" spans="1:1" x14ac:dyDescent="0.2">
      <c r="A7424" t="s">
        <v>9169</v>
      </c>
    </row>
    <row r="7425" spans="1:1" x14ac:dyDescent="0.2">
      <c r="A7425" t="s">
        <v>9169</v>
      </c>
    </row>
    <row r="7426" spans="1:1" x14ac:dyDescent="0.2">
      <c r="A7426" t="s">
        <v>9169</v>
      </c>
    </row>
    <row r="7427" spans="1:1" x14ac:dyDescent="0.2">
      <c r="A7427" t="s">
        <v>9169</v>
      </c>
    </row>
    <row r="7428" spans="1:1" x14ac:dyDescent="0.2">
      <c r="A7428" t="s">
        <v>9169</v>
      </c>
    </row>
    <row r="7429" spans="1:1" x14ac:dyDescent="0.2">
      <c r="A7429" t="s">
        <v>9169</v>
      </c>
    </row>
    <row r="7430" spans="1:1" x14ac:dyDescent="0.2">
      <c r="A7430" t="s">
        <v>9169</v>
      </c>
    </row>
    <row r="7431" spans="1:1" x14ac:dyDescent="0.2">
      <c r="A7431" t="s">
        <v>9169</v>
      </c>
    </row>
    <row r="7432" spans="1:1" x14ac:dyDescent="0.2">
      <c r="A7432" t="s">
        <v>9169</v>
      </c>
    </row>
    <row r="7433" spans="1:1" x14ac:dyDescent="0.2">
      <c r="A7433" t="s">
        <v>9169</v>
      </c>
    </row>
    <row r="7434" spans="1:1" x14ac:dyDescent="0.2">
      <c r="A7434" t="s">
        <v>9169</v>
      </c>
    </row>
    <row r="7435" spans="1:1" x14ac:dyDescent="0.2">
      <c r="A7435" t="s">
        <v>9169</v>
      </c>
    </row>
    <row r="7436" spans="1:1" x14ac:dyDescent="0.2">
      <c r="A7436" t="s">
        <v>9169</v>
      </c>
    </row>
    <row r="7437" spans="1:1" x14ac:dyDescent="0.2">
      <c r="A7437" t="s">
        <v>9169</v>
      </c>
    </row>
    <row r="7438" spans="1:1" x14ac:dyDescent="0.2">
      <c r="A7438" t="s">
        <v>9169</v>
      </c>
    </row>
    <row r="7439" spans="1:1" x14ac:dyDescent="0.2">
      <c r="A7439" t="s">
        <v>9169</v>
      </c>
    </row>
    <row r="7440" spans="1:1" x14ac:dyDescent="0.2">
      <c r="A7440" t="s">
        <v>9169</v>
      </c>
    </row>
    <row r="7441" spans="1:1" x14ac:dyDescent="0.2">
      <c r="A7441" t="s">
        <v>9169</v>
      </c>
    </row>
    <row r="7442" spans="1:1" x14ac:dyDescent="0.2">
      <c r="A7442" t="s">
        <v>9169</v>
      </c>
    </row>
    <row r="7443" spans="1:1" x14ac:dyDescent="0.2">
      <c r="A7443" t="s">
        <v>9169</v>
      </c>
    </row>
    <row r="7444" spans="1:1" x14ac:dyDescent="0.2">
      <c r="A7444" t="s">
        <v>9169</v>
      </c>
    </row>
    <row r="7445" spans="1:1" x14ac:dyDescent="0.2">
      <c r="A7445" t="s">
        <v>9169</v>
      </c>
    </row>
    <row r="7446" spans="1:1" x14ac:dyDescent="0.2">
      <c r="A7446" t="s">
        <v>9169</v>
      </c>
    </row>
    <row r="7447" spans="1:1" x14ac:dyDescent="0.2">
      <c r="A7447" t="s">
        <v>9169</v>
      </c>
    </row>
    <row r="7448" spans="1:1" x14ac:dyDescent="0.2">
      <c r="A7448" t="s">
        <v>9169</v>
      </c>
    </row>
    <row r="7449" spans="1:1" x14ac:dyDescent="0.2">
      <c r="A7449" t="s">
        <v>9169</v>
      </c>
    </row>
    <row r="7450" spans="1:1" x14ac:dyDescent="0.2">
      <c r="A7450" t="s">
        <v>9169</v>
      </c>
    </row>
    <row r="7451" spans="1:1" x14ac:dyDescent="0.2">
      <c r="A7451" t="s">
        <v>9169</v>
      </c>
    </row>
    <row r="7452" spans="1:1" x14ac:dyDescent="0.2">
      <c r="A7452" t="s">
        <v>9169</v>
      </c>
    </row>
    <row r="7453" spans="1:1" x14ac:dyDescent="0.2">
      <c r="A7453" t="s">
        <v>9169</v>
      </c>
    </row>
    <row r="7454" spans="1:1" x14ac:dyDescent="0.2">
      <c r="A7454" t="s">
        <v>9169</v>
      </c>
    </row>
    <row r="7455" spans="1:1" x14ac:dyDescent="0.2">
      <c r="A7455" t="s">
        <v>9169</v>
      </c>
    </row>
    <row r="7456" spans="1:1" x14ac:dyDescent="0.2">
      <c r="A7456" t="s">
        <v>9169</v>
      </c>
    </row>
    <row r="7457" spans="1:1" x14ac:dyDescent="0.2">
      <c r="A7457" t="s">
        <v>9169</v>
      </c>
    </row>
    <row r="7458" spans="1:1" x14ac:dyDescent="0.2">
      <c r="A7458" t="s">
        <v>9169</v>
      </c>
    </row>
    <row r="7459" spans="1:1" x14ac:dyDescent="0.2">
      <c r="A7459" t="s">
        <v>9169</v>
      </c>
    </row>
    <row r="7460" spans="1:1" x14ac:dyDescent="0.2">
      <c r="A7460" t="s">
        <v>9169</v>
      </c>
    </row>
    <row r="7461" spans="1:1" x14ac:dyDescent="0.2">
      <c r="A7461" t="s">
        <v>9169</v>
      </c>
    </row>
    <row r="7462" spans="1:1" x14ac:dyDescent="0.2">
      <c r="A7462" t="s">
        <v>9169</v>
      </c>
    </row>
    <row r="7463" spans="1:1" x14ac:dyDescent="0.2">
      <c r="A7463" t="s">
        <v>9169</v>
      </c>
    </row>
    <row r="7464" spans="1:1" x14ac:dyDescent="0.2">
      <c r="A7464" t="s">
        <v>9169</v>
      </c>
    </row>
    <row r="7465" spans="1:1" x14ac:dyDescent="0.2">
      <c r="A7465" t="s">
        <v>9169</v>
      </c>
    </row>
    <row r="7466" spans="1:1" x14ac:dyDescent="0.2">
      <c r="A7466" t="s">
        <v>9169</v>
      </c>
    </row>
    <row r="7467" spans="1:1" x14ac:dyDescent="0.2">
      <c r="A7467" t="s">
        <v>9169</v>
      </c>
    </row>
    <row r="7468" spans="1:1" x14ac:dyDescent="0.2">
      <c r="A7468" t="s">
        <v>9169</v>
      </c>
    </row>
    <row r="7469" spans="1:1" x14ac:dyDescent="0.2">
      <c r="A7469" t="s">
        <v>9169</v>
      </c>
    </row>
    <row r="7470" spans="1:1" x14ac:dyDescent="0.2">
      <c r="A7470" t="s">
        <v>9169</v>
      </c>
    </row>
    <row r="7471" spans="1:1" x14ac:dyDescent="0.2">
      <c r="A7471" t="s">
        <v>9169</v>
      </c>
    </row>
    <row r="7472" spans="1:1" x14ac:dyDescent="0.2">
      <c r="A7472" t="s">
        <v>9169</v>
      </c>
    </row>
    <row r="7473" spans="1:1" x14ac:dyDescent="0.2">
      <c r="A7473" t="s">
        <v>9169</v>
      </c>
    </row>
    <row r="7474" spans="1:1" x14ac:dyDescent="0.2">
      <c r="A7474" t="s">
        <v>9169</v>
      </c>
    </row>
    <row r="7475" spans="1:1" x14ac:dyDescent="0.2">
      <c r="A7475" t="s">
        <v>9169</v>
      </c>
    </row>
    <row r="7476" spans="1:1" x14ac:dyDescent="0.2">
      <c r="A7476" t="s">
        <v>9169</v>
      </c>
    </row>
    <row r="7477" spans="1:1" x14ac:dyDescent="0.2">
      <c r="A7477" t="s">
        <v>9169</v>
      </c>
    </row>
    <row r="7478" spans="1:1" x14ac:dyDescent="0.2">
      <c r="A7478" t="s">
        <v>9169</v>
      </c>
    </row>
    <row r="7479" spans="1:1" x14ac:dyDescent="0.2">
      <c r="A7479" t="s">
        <v>9169</v>
      </c>
    </row>
    <row r="7480" spans="1:1" x14ac:dyDescent="0.2">
      <c r="A7480" t="s">
        <v>9169</v>
      </c>
    </row>
    <row r="7481" spans="1:1" x14ac:dyDescent="0.2">
      <c r="A7481" t="s">
        <v>9169</v>
      </c>
    </row>
    <row r="7482" spans="1:1" x14ac:dyDescent="0.2">
      <c r="A7482" t="s">
        <v>9169</v>
      </c>
    </row>
    <row r="7483" spans="1:1" x14ac:dyDescent="0.2">
      <c r="A7483" t="s">
        <v>9169</v>
      </c>
    </row>
    <row r="7484" spans="1:1" x14ac:dyDescent="0.2">
      <c r="A7484" t="s">
        <v>9169</v>
      </c>
    </row>
    <row r="7485" spans="1:1" x14ac:dyDescent="0.2">
      <c r="A7485" t="s">
        <v>9169</v>
      </c>
    </row>
    <row r="7486" spans="1:1" x14ac:dyDescent="0.2">
      <c r="A7486" t="s">
        <v>9169</v>
      </c>
    </row>
    <row r="7487" spans="1:1" x14ac:dyDescent="0.2">
      <c r="A7487" t="s">
        <v>9169</v>
      </c>
    </row>
    <row r="7488" spans="1:1" x14ac:dyDescent="0.2">
      <c r="A7488" t="s">
        <v>9169</v>
      </c>
    </row>
    <row r="7489" spans="1:1" x14ac:dyDescent="0.2">
      <c r="A7489" t="s">
        <v>9169</v>
      </c>
    </row>
    <row r="7490" spans="1:1" x14ac:dyDescent="0.2">
      <c r="A7490" t="s">
        <v>9169</v>
      </c>
    </row>
    <row r="7491" spans="1:1" x14ac:dyDescent="0.2">
      <c r="A7491" t="s">
        <v>9169</v>
      </c>
    </row>
    <row r="7492" spans="1:1" x14ac:dyDescent="0.2">
      <c r="A7492" t="s">
        <v>9169</v>
      </c>
    </row>
    <row r="7493" spans="1:1" x14ac:dyDescent="0.2">
      <c r="A7493" t="s">
        <v>9169</v>
      </c>
    </row>
    <row r="7494" spans="1:1" x14ac:dyDescent="0.2">
      <c r="A7494" t="s">
        <v>9169</v>
      </c>
    </row>
    <row r="7495" spans="1:1" x14ac:dyDescent="0.2">
      <c r="A7495" t="s">
        <v>9169</v>
      </c>
    </row>
    <row r="7496" spans="1:1" x14ac:dyDescent="0.2">
      <c r="A7496" t="s">
        <v>9169</v>
      </c>
    </row>
    <row r="7497" spans="1:1" x14ac:dyDescent="0.2">
      <c r="A7497" t="s">
        <v>9169</v>
      </c>
    </row>
    <row r="7498" spans="1:1" x14ac:dyDescent="0.2">
      <c r="A7498" t="s">
        <v>9169</v>
      </c>
    </row>
    <row r="7499" spans="1:1" x14ac:dyDescent="0.2">
      <c r="A7499" t="s">
        <v>9169</v>
      </c>
    </row>
    <row r="7500" spans="1:1" x14ac:dyDescent="0.2">
      <c r="A7500" t="s">
        <v>9169</v>
      </c>
    </row>
    <row r="7501" spans="1:1" x14ac:dyDescent="0.2">
      <c r="A7501" t="s">
        <v>9169</v>
      </c>
    </row>
    <row r="7502" spans="1:1" x14ac:dyDescent="0.2">
      <c r="A7502" t="s">
        <v>9169</v>
      </c>
    </row>
    <row r="7503" spans="1:1" x14ac:dyDescent="0.2">
      <c r="A7503" t="s">
        <v>9169</v>
      </c>
    </row>
    <row r="7504" spans="1:1" x14ac:dyDescent="0.2">
      <c r="A7504" t="s">
        <v>9169</v>
      </c>
    </row>
    <row r="7505" spans="1:1" x14ac:dyDescent="0.2">
      <c r="A7505" t="s">
        <v>9169</v>
      </c>
    </row>
    <row r="7506" spans="1:1" x14ac:dyDescent="0.2">
      <c r="A7506" t="s">
        <v>9169</v>
      </c>
    </row>
    <row r="7507" spans="1:1" x14ac:dyDescent="0.2">
      <c r="A7507" t="s">
        <v>9169</v>
      </c>
    </row>
    <row r="7508" spans="1:1" x14ac:dyDescent="0.2">
      <c r="A7508" t="s">
        <v>9169</v>
      </c>
    </row>
    <row r="7509" spans="1:1" x14ac:dyDescent="0.2">
      <c r="A7509" t="s">
        <v>9169</v>
      </c>
    </row>
    <row r="7510" spans="1:1" x14ac:dyDescent="0.2">
      <c r="A7510" t="s">
        <v>9169</v>
      </c>
    </row>
    <row r="7511" spans="1:1" x14ac:dyDescent="0.2">
      <c r="A7511" t="s">
        <v>9169</v>
      </c>
    </row>
    <row r="7512" spans="1:1" x14ac:dyDescent="0.2">
      <c r="A7512" t="s">
        <v>9169</v>
      </c>
    </row>
    <row r="7513" spans="1:1" x14ac:dyDescent="0.2">
      <c r="A7513" t="s">
        <v>9169</v>
      </c>
    </row>
    <row r="7514" spans="1:1" x14ac:dyDescent="0.2">
      <c r="A7514" t="s">
        <v>9169</v>
      </c>
    </row>
    <row r="7515" spans="1:1" x14ac:dyDescent="0.2">
      <c r="A7515" t="s">
        <v>9169</v>
      </c>
    </row>
    <row r="7516" spans="1:1" x14ac:dyDescent="0.2">
      <c r="A7516" t="s">
        <v>9169</v>
      </c>
    </row>
    <row r="7517" spans="1:1" x14ac:dyDescent="0.2">
      <c r="A7517" t="s">
        <v>9169</v>
      </c>
    </row>
    <row r="7518" spans="1:1" x14ac:dyDescent="0.2">
      <c r="A7518" t="s">
        <v>9169</v>
      </c>
    </row>
    <row r="7519" spans="1:1" x14ac:dyDescent="0.2">
      <c r="A7519" t="s">
        <v>9169</v>
      </c>
    </row>
    <row r="7520" spans="1:1" x14ac:dyDescent="0.2">
      <c r="A7520" t="s">
        <v>9169</v>
      </c>
    </row>
    <row r="7521" spans="1:1" x14ac:dyDescent="0.2">
      <c r="A7521" t="s">
        <v>9169</v>
      </c>
    </row>
    <row r="7522" spans="1:1" x14ac:dyDescent="0.2">
      <c r="A7522" t="s">
        <v>9169</v>
      </c>
    </row>
    <row r="7523" spans="1:1" x14ac:dyDescent="0.2">
      <c r="A7523" t="s">
        <v>9169</v>
      </c>
    </row>
    <row r="7524" spans="1:1" x14ac:dyDescent="0.2">
      <c r="A7524" t="s">
        <v>9169</v>
      </c>
    </row>
    <row r="7525" spans="1:1" x14ac:dyDescent="0.2">
      <c r="A7525" t="s">
        <v>9169</v>
      </c>
    </row>
    <row r="7526" spans="1:1" x14ac:dyDescent="0.2">
      <c r="A7526" t="s">
        <v>9169</v>
      </c>
    </row>
    <row r="7527" spans="1:1" x14ac:dyDescent="0.2">
      <c r="A7527" t="s">
        <v>9169</v>
      </c>
    </row>
    <row r="7528" spans="1:1" x14ac:dyDescent="0.2">
      <c r="A7528" t="s">
        <v>9169</v>
      </c>
    </row>
    <row r="7529" spans="1:1" x14ac:dyDescent="0.2">
      <c r="A7529" t="s">
        <v>9169</v>
      </c>
    </row>
    <row r="7530" spans="1:1" x14ac:dyDescent="0.2">
      <c r="A7530" t="s">
        <v>9169</v>
      </c>
    </row>
    <row r="7531" spans="1:1" x14ac:dyDescent="0.2">
      <c r="A7531" t="s">
        <v>9169</v>
      </c>
    </row>
    <row r="7532" spans="1:1" x14ac:dyDescent="0.2">
      <c r="A7532" t="s">
        <v>9169</v>
      </c>
    </row>
    <row r="7533" spans="1:1" x14ac:dyDescent="0.2">
      <c r="A7533" t="s">
        <v>9169</v>
      </c>
    </row>
    <row r="7534" spans="1:1" x14ac:dyDescent="0.2">
      <c r="A7534" t="s">
        <v>9169</v>
      </c>
    </row>
    <row r="7535" spans="1:1" x14ac:dyDescent="0.2">
      <c r="A7535" t="s">
        <v>9169</v>
      </c>
    </row>
    <row r="7536" spans="1:1" x14ac:dyDescent="0.2">
      <c r="A7536" t="s">
        <v>9169</v>
      </c>
    </row>
    <row r="7537" spans="1:1" x14ac:dyDescent="0.2">
      <c r="A7537" t="s">
        <v>9169</v>
      </c>
    </row>
    <row r="7538" spans="1:1" x14ac:dyDescent="0.2">
      <c r="A7538" t="s">
        <v>9169</v>
      </c>
    </row>
    <row r="7539" spans="1:1" x14ac:dyDescent="0.2">
      <c r="A7539" t="s">
        <v>9169</v>
      </c>
    </row>
    <row r="7540" spans="1:1" x14ac:dyDescent="0.2">
      <c r="A7540" t="s">
        <v>9169</v>
      </c>
    </row>
    <row r="7541" spans="1:1" x14ac:dyDescent="0.2">
      <c r="A7541" t="s">
        <v>9169</v>
      </c>
    </row>
    <row r="7542" spans="1:1" x14ac:dyDescent="0.2">
      <c r="A7542" t="s">
        <v>9169</v>
      </c>
    </row>
    <row r="7543" spans="1:1" x14ac:dyDescent="0.2">
      <c r="A7543" t="s">
        <v>9169</v>
      </c>
    </row>
    <row r="7544" spans="1:1" x14ac:dyDescent="0.2">
      <c r="A7544" t="s">
        <v>9169</v>
      </c>
    </row>
    <row r="7545" spans="1:1" x14ac:dyDescent="0.2">
      <c r="A7545" t="s">
        <v>9169</v>
      </c>
    </row>
    <row r="7546" spans="1:1" x14ac:dyDescent="0.2">
      <c r="A7546" t="s">
        <v>9169</v>
      </c>
    </row>
    <row r="7547" spans="1:1" x14ac:dyDescent="0.2">
      <c r="A7547" t="s">
        <v>9169</v>
      </c>
    </row>
    <row r="7548" spans="1:1" x14ac:dyDescent="0.2">
      <c r="A7548" t="s">
        <v>9169</v>
      </c>
    </row>
    <row r="7549" spans="1:1" x14ac:dyDescent="0.2">
      <c r="A7549" t="s">
        <v>9169</v>
      </c>
    </row>
    <row r="7550" spans="1:1" x14ac:dyDescent="0.2">
      <c r="A7550" t="s">
        <v>9169</v>
      </c>
    </row>
    <row r="7551" spans="1:1" x14ac:dyDescent="0.2">
      <c r="A7551" t="s">
        <v>9169</v>
      </c>
    </row>
    <row r="7552" spans="1:1" x14ac:dyDescent="0.2">
      <c r="A7552" t="s">
        <v>9169</v>
      </c>
    </row>
    <row r="7553" spans="1:1" x14ac:dyDescent="0.2">
      <c r="A7553" t="s">
        <v>9169</v>
      </c>
    </row>
    <row r="7554" spans="1:1" x14ac:dyDescent="0.2">
      <c r="A7554" t="s">
        <v>9169</v>
      </c>
    </row>
    <row r="7555" spans="1:1" x14ac:dyDescent="0.2">
      <c r="A7555" t="s">
        <v>9169</v>
      </c>
    </row>
    <row r="7556" spans="1:1" x14ac:dyDescent="0.2">
      <c r="A7556" t="s">
        <v>9169</v>
      </c>
    </row>
    <row r="7557" spans="1:1" x14ac:dyDescent="0.2">
      <c r="A7557" t="s">
        <v>9169</v>
      </c>
    </row>
    <row r="7558" spans="1:1" x14ac:dyDescent="0.2">
      <c r="A7558" t="s">
        <v>9169</v>
      </c>
    </row>
    <row r="7559" spans="1:1" x14ac:dyDescent="0.2">
      <c r="A7559" t="s">
        <v>9169</v>
      </c>
    </row>
    <row r="7560" spans="1:1" x14ac:dyDescent="0.2">
      <c r="A7560" t="s">
        <v>9169</v>
      </c>
    </row>
    <row r="7561" spans="1:1" x14ac:dyDescent="0.2">
      <c r="A7561" t="s">
        <v>9169</v>
      </c>
    </row>
    <row r="7562" spans="1:1" x14ac:dyDescent="0.2">
      <c r="A7562" t="s">
        <v>9169</v>
      </c>
    </row>
    <row r="7563" spans="1:1" x14ac:dyDescent="0.2">
      <c r="A7563" t="s">
        <v>9169</v>
      </c>
    </row>
    <row r="7564" spans="1:1" x14ac:dyDescent="0.2">
      <c r="A7564" t="s">
        <v>9169</v>
      </c>
    </row>
    <row r="7565" spans="1:1" x14ac:dyDescent="0.2">
      <c r="A7565" t="s">
        <v>9169</v>
      </c>
    </row>
    <row r="7566" spans="1:1" x14ac:dyDescent="0.2">
      <c r="A7566" t="s">
        <v>9169</v>
      </c>
    </row>
    <row r="7567" spans="1:1" x14ac:dyDescent="0.2">
      <c r="A7567" t="s">
        <v>9169</v>
      </c>
    </row>
    <row r="7568" spans="1:1" x14ac:dyDescent="0.2">
      <c r="A7568" t="s">
        <v>9169</v>
      </c>
    </row>
    <row r="7569" spans="1:1" x14ac:dyDescent="0.2">
      <c r="A7569" t="s">
        <v>9169</v>
      </c>
    </row>
    <row r="7570" spans="1:1" x14ac:dyDescent="0.2">
      <c r="A7570" t="s">
        <v>9169</v>
      </c>
    </row>
    <row r="7571" spans="1:1" x14ac:dyDescent="0.2">
      <c r="A7571" t="s">
        <v>9169</v>
      </c>
    </row>
    <row r="7572" spans="1:1" x14ac:dyDescent="0.2">
      <c r="A7572" t="s">
        <v>9169</v>
      </c>
    </row>
    <row r="7573" spans="1:1" x14ac:dyDescent="0.2">
      <c r="A7573" t="s">
        <v>9169</v>
      </c>
    </row>
    <row r="7574" spans="1:1" x14ac:dyDescent="0.2">
      <c r="A7574" t="s">
        <v>9169</v>
      </c>
    </row>
    <row r="7575" spans="1:1" x14ac:dyDescent="0.2">
      <c r="A7575" t="s">
        <v>9169</v>
      </c>
    </row>
    <row r="7576" spans="1:1" x14ac:dyDescent="0.2">
      <c r="A7576" t="s">
        <v>9169</v>
      </c>
    </row>
    <row r="7577" spans="1:1" x14ac:dyDescent="0.2">
      <c r="A7577" t="s">
        <v>9169</v>
      </c>
    </row>
    <row r="7578" spans="1:1" x14ac:dyDescent="0.2">
      <c r="A7578" t="s">
        <v>9169</v>
      </c>
    </row>
    <row r="7579" spans="1:1" x14ac:dyDescent="0.2">
      <c r="A7579" t="s">
        <v>9169</v>
      </c>
    </row>
    <row r="7580" spans="1:1" x14ac:dyDescent="0.2">
      <c r="A7580" t="s">
        <v>9169</v>
      </c>
    </row>
    <row r="7581" spans="1:1" x14ac:dyDescent="0.2">
      <c r="A7581" t="s">
        <v>9169</v>
      </c>
    </row>
    <row r="7582" spans="1:1" x14ac:dyDescent="0.2">
      <c r="A7582" t="s">
        <v>9169</v>
      </c>
    </row>
    <row r="7583" spans="1:1" x14ac:dyDescent="0.2">
      <c r="A7583" t="s">
        <v>9169</v>
      </c>
    </row>
    <row r="7584" spans="1:1" x14ac:dyDescent="0.2">
      <c r="A7584" t="s">
        <v>9169</v>
      </c>
    </row>
    <row r="7585" spans="1:1" x14ac:dyDescent="0.2">
      <c r="A7585" t="s">
        <v>9169</v>
      </c>
    </row>
    <row r="7586" spans="1:1" x14ac:dyDescent="0.2">
      <c r="A7586" t="s">
        <v>9169</v>
      </c>
    </row>
    <row r="7587" spans="1:1" x14ac:dyDescent="0.2">
      <c r="A7587" t="s">
        <v>9169</v>
      </c>
    </row>
    <row r="7588" spans="1:1" x14ac:dyDescent="0.2">
      <c r="A7588" t="s">
        <v>9169</v>
      </c>
    </row>
    <row r="7589" spans="1:1" x14ac:dyDescent="0.2">
      <c r="A7589" t="s">
        <v>9169</v>
      </c>
    </row>
    <row r="7590" spans="1:1" x14ac:dyDescent="0.2">
      <c r="A7590" t="s">
        <v>9169</v>
      </c>
    </row>
    <row r="7591" spans="1:1" x14ac:dyDescent="0.2">
      <c r="A7591" t="s">
        <v>9169</v>
      </c>
    </row>
    <row r="7592" spans="1:1" x14ac:dyDescent="0.2">
      <c r="A7592" t="s">
        <v>9169</v>
      </c>
    </row>
    <row r="7593" spans="1:1" x14ac:dyDescent="0.2">
      <c r="A7593" t="s">
        <v>9169</v>
      </c>
    </row>
    <row r="7594" spans="1:1" x14ac:dyDescent="0.2">
      <c r="A7594" t="s">
        <v>9169</v>
      </c>
    </row>
    <row r="7595" spans="1:1" x14ac:dyDescent="0.2">
      <c r="A7595" t="s">
        <v>9169</v>
      </c>
    </row>
    <row r="7596" spans="1:1" x14ac:dyDescent="0.2">
      <c r="A7596" t="s">
        <v>9169</v>
      </c>
    </row>
    <row r="7597" spans="1:1" x14ac:dyDescent="0.2">
      <c r="A7597" t="s">
        <v>9169</v>
      </c>
    </row>
    <row r="7598" spans="1:1" x14ac:dyDescent="0.2">
      <c r="A7598" t="s">
        <v>9169</v>
      </c>
    </row>
    <row r="7599" spans="1:1" x14ac:dyDescent="0.2">
      <c r="A7599" t="s">
        <v>9169</v>
      </c>
    </row>
    <row r="7600" spans="1:1" x14ac:dyDescent="0.2">
      <c r="A7600" t="s">
        <v>9169</v>
      </c>
    </row>
    <row r="7601" spans="1:1" x14ac:dyDescent="0.2">
      <c r="A7601" t="s">
        <v>9169</v>
      </c>
    </row>
    <row r="7602" spans="1:1" x14ac:dyDescent="0.2">
      <c r="A7602" t="s">
        <v>9169</v>
      </c>
    </row>
    <row r="7603" spans="1:1" x14ac:dyDescent="0.2">
      <c r="A7603" t="s">
        <v>9169</v>
      </c>
    </row>
    <row r="7604" spans="1:1" x14ac:dyDescent="0.2">
      <c r="A7604" t="s">
        <v>9169</v>
      </c>
    </row>
    <row r="7605" spans="1:1" x14ac:dyDescent="0.2">
      <c r="A7605" t="s">
        <v>9169</v>
      </c>
    </row>
    <row r="7606" spans="1:1" x14ac:dyDescent="0.2">
      <c r="A7606" t="s">
        <v>9169</v>
      </c>
    </row>
    <row r="7607" spans="1:1" x14ac:dyDescent="0.2">
      <c r="A7607" t="s">
        <v>9169</v>
      </c>
    </row>
    <row r="7608" spans="1:1" x14ac:dyDescent="0.2">
      <c r="A7608" t="s">
        <v>9169</v>
      </c>
    </row>
    <row r="7609" spans="1:1" x14ac:dyDescent="0.2">
      <c r="A7609" t="s">
        <v>9169</v>
      </c>
    </row>
    <row r="7610" spans="1:1" x14ac:dyDescent="0.2">
      <c r="A7610" t="s">
        <v>9169</v>
      </c>
    </row>
    <row r="7611" spans="1:1" x14ac:dyDescent="0.2">
      <c r="A7611" t="s">
        <v>9169</v>
      </c>
    </row>
    <row r="7612" spans="1:1" x14ac:dyDescent="0.2">
      <c r="A7612" t="s">
        <v>9169</v>
      </c>
    </row>
    <row r="7613" spans="1:1" x14ac:dyDescent="0.2">
      <c r="A7613" t="s">
        <v>9169</v>
      </c>
    </row>
    <row r="7614" spans="1:1" x14ac:dyDescent="0.2">
      <c r="A7614" t="s">
        <v>9169</v>
      </c>
    </row>
    <row r="7615" spans="1:1" x14ac:dyDescent="0.2">
      <c r="A7615" t="s">
        <v>9169</v>
      </c>
    </row>
    <row r="7616" spans="1:1" x14ac:dyDescent="0.2">
      <c r="A7616" t="s">
        <v>9169</v>
      </c>
    </row>
    <row r="7617" spans="1:1" x14ac:dyDescent="0.2">
      <c r="A7617" t="s">
        <v>9169</v>
      </c>
    </row>
    <row r="7618" spans="1:1" x14ac:dyDescent="0.2">
      <c r="A7618" t="s">
        <v>9169</v>
      </c>
    </row>
    <row r="7619" spans="1:1" x14ac:dyDescent="0.2">
      <c r="A7619" t="s">
        <v>9169</v>
      </c>
    </row>
    <row r="7620" spans="1:1" x14ac:dyDescent="0.2">
      <c r="A7620" t="s">
        <v>9169</v>
      </c>
    </row>
    <row r="7621" spans="1:1" x14ac:dyDescent="0.2">
      <c r="A7621" t="s">
        <v>9169</v>
      </c>
    </row>
    <row r="7622" spans="1:1" x14ac:dyDescent="0.2">
      <c r="A7622" t="s">
        <v>9169</v>
      </c>
    </row>
    <row r="7623" spans="1:1" x14ac:dyDescent="0.2">
      <c r="A7623" t="s">
        <v>9169</v>
      </c>
    </row>
    <row r="7624" spans="1:1" x14ac:dyDescent="0.2">
      <c r="A7624" t="s">
        <v>9169</v>
      </c>
    </row>
    <row r="7625" spans="1:1" x14ac:dyDescent="0.2">
      <c r="A7625" t="s">
        <v>9169</v>
      </c>
    </row>
    <row r="7626" spans="1:1" x14ac:dyDescent="0.2">
      <c r="A7626" t="s">
        <v>9169</v>
      </c>
    </row>
    <row r="7627" spans="1:1" x14ac:dyDescent="0.2">
      <c r="A7627" t="s">
        <v>9169</v>
      </c>
    </row>
    <row r="7628" spans="1:1" x14ac:dyDescent="0.2">
      <c r="A7628" t="s">
        <v>9169</v>
      </c>
    </row>
    <row r="7629" spans="1:1" x14ac:dyDescent="0.2">
      <c r="A7629" t="s">
        <v>9169</v>
      </c>
    </row>
    <row r="7630" spans="1:1" x14ac:dyDescent="0.2">
      <c r="A7630" t="s">
        <v>9169</v>
      </c>
    </row>
    <row r="7631" spans="1:1" x14ac:dyDescent="0.2">
      <c r="A7631" t="s">
        <v>9169</v>
      </c>
    </row>
    <row r="7632" spans="1:1" x14ac:dyDescent="0.2">
      <c r="A7632" t="s">
        <v>9169</v>
      </c>
    </row>
    <row r="7633" spans="1:1" x14ac:dyDescent="0.2">
      <c r="A7633" t="s">
        <v>9169</v>
      </c>
    </row>
    <row r="7634" spans="1:1" x14ac:dyDescent="0.2">
      <c r="A7634" t="s">
        <v>9169</v>
      </c>
    </row>
    <row r="7635" spans="1:1" x14ac:dyDescent="0.2">
      <c r="A7635" t="s">
        <v>9169</v>
      </c>
    </row>
    <row r="7636" spans="1:1" x14ac:dyDescent="0.2">
      <c r="A7636" t="s">
        <v>9169</v>
      </c>
    </row>
    <row r="7637" spans="1:1" x14ac:dyDescent="0.2">
      <c r="A7637" t="s">
        <v>9169</v>
      </c>
    </row>
    <row r="7638" spans="1:1" x14ac:dyDescent="0.2">
      <c r="A7638" t="s">
        <v>9169</v>
      </c>
    </row>
    <row r="7639" spans="1:1" x14ac:dyDescent="0.2">
      <c r="A7639" t="s">
        <v>9169</v>
      </c>
    </row>
    <row r="7640" spans="1:1" x14ac:dyDescent="0.2">
      <c r="A7640" t="s">
        <v>9169</v>
      </c>
    </row>
    <row r="7641" spans="1:1" x14ac:dyDescent="0.2">
      <c r="A7641" t="s">
        <v>9169</v>
      </c>
    </row>
    <row r="7642" spans="1:1" x14ac:dyDescent="0.2">
      <c r="A7642" t="s">
        <v>9169</v>
      </c>
    </row>
    <row r="7643" spans="1:1" x14ac:dyDescent="0.2">
      <c r="A7643" t="s">
        <v>9169</v>
      </c>
    </row>
    <row r="7644" spans="1:1" x14ac:dyDescent="0.2">
      <c r="A7644" t="s">
        <v>9169</v>
      </c>
    </row>
    <row r="7645" spans="1:1" x14ac:dyDescent="0.2">
      <c r="A7645" t="s">
        <v>9169</v>
      </c>
    </row>
    <row r="7646" spans="1:1" x14ac:dyDescent="0.2">
      <c r="A7646" t="s">
        <v>9169</v>
      </c>
    </row>
    <row r="7647" spans="1:1" x14ac:dyDescent="0.2">
      <c r="A7647" t="s">
        <v>9169</v>
      </c>
    </row>
    <row r="7648" spans="1:1" x14ac:dyDescent="0.2">
      <c r="A7648" t="s">
        <v>9169</v>
      </c>
    </row>
    <row r="7649" spans="1:1" x14ac:dyDescent="0.2">
      <c r="A7649" t="s">
        <v>9169</v>
      </c>
    </row>
    <row r="7650" spans="1:1" x14ac:dyDescent="0.2">
      <c r="A7650" t="s">
        <v>9169</v>
      </c>
    </row>
    <row r="7651" spans="1:1" x14ac:dyDescent="0.2">
      <c r="A7651" t="s">
        <v>9169</v>
      </c>
    </row>
    <row r="7652" spans="1:1" x14ac:dyDescent="0.2">
      <c r="A7652" t="s">
        <v>9169</v>
      </c>
    </row>
    <row r="7653" spans="1:1" x14ac:dyDescent="0.2">
      <c r="A7653" t="s">
        <v>9169</v>
      </c>
    </row>
    <row r="7654" spans="1:1" x14ac:dyDescent="0.2">
      <c r="A7654" t="s">
        <v>9169</v>
      </c>
    </row>
    <row r="7655" spans="1:1" x14ac:dyDescent="0.2">
      <c r="A7655" t="s">
        <v>9169</v>
      </c>
    </row>
    <row r="7656" spans="1:1" x14ac:dyDescent="0.2">
      <c r="A7656" t="s">
        <v>9169</v>
      </c>
    </row>
    <row r="7657" spans="1:1" x14ac:dyDescent="0.2">
      <c r="A7657" t="s">
        <v>9169</v>
      </c>
    </row>
    <row r="7658" spans="1:1" x14ac:dyDescent="0.2">
      <c r="A7658" t="s">
        <v>9169</v>
      </c>
    </row>
    <row r="7659" spans="1:1" x14ac:dyDescent="0.2">
      <c r="A7659" t="s">
        <v>9169</v>
      </c>
    </row>
    <row r="7660" spans="1:1" x14ac:dyDescent="0.2">
      <c r="A7660" t="s">
        <v>9169</v>
      </c>
    </row>
    <row r="7661" spans="1:1" x14ac:dyDescent="0.2">
      <c r="A7661" t="s">
        <v>9169</v>
      </c>
    </row>
    <row r="7662" spans="1:1" x14ac:dyDescent="0.2">
      <c r="A7662" t="s">
        <v>9169</v>
      </c>
    </row>
    <row r="7663" spans="1:1" x14ac:dyDescent="0.2">
      <c r="A7663" t="s">
        <v>9169</v>
      </c>
    </row>
    <row r="7664" spans="1:1" x14ac:dyDescent="0.2">
      <c r="A7664" t="s">
        <v>9169</v>
      </c>
    </row>
    <row r="7665" spans="1:1" x14ac:dyDescent="0.2">
      <c r="A7665" t="s">
        <v>9169</v>
      </c>
    </row>
    <row r="7666" spans="1:1" x14ac:dyDescent="0.2">
      <c r="A7666" t="s">
        <v>9169</v>
      </c>
    </row>
    <row r="7667" spans="1:1" x14ac:dyDescent="0.2">
      <c r="A7667" t="s">
        <v>9169</v>
      </c>
    </row>
    <row r="7668" spans="1:1" x14ac:dyDescent="0.2">
      <c r="A7668" t="s">
        <v>9169</v>
      </c>
    </row>
    <row r="7669" spans="1:1" x14ac:dyDescent="0.2">
      <c r="A7669" t="s">
        <v>9169</v>
      </c>
    </row>
    <row r="7670" spans="1:1" x14ac:dyDescent="0.2">
      <c r="A7670" t="s">
        <v>9169</v>
      </c>
    </row>
    <row r="7671" spans="1:1" x14ac:dyDescent="0.2">
      <c r="A7671" t="s">
        <v>9169</v>
      </c>
    </row>
    <row r="7672" spans="1:1" x14ac:dyDescent="0.2">
      <c r="A7672" t="s">
        <v>9169</v>
      </c>
    </row>
    <row r="7673" spans="1:1" x14ac:dyDescent="0.2">
      <c r="A7673" t="s">
        <v>9169</v>
      </c>
    </row>
    <row r="7674" spans="1:1" x14ac:dyDescent="0.2">
      <c r="A7674" t="s">
        <v>9169</v>
      </c>
    </row>
    <row r="7675" spans="1:1" x14ac:dyDescent="0.2">
      <c r="A7675" t="s">
        <v>9169</v>
      </c>
    </row>
    <row r="7676" spans="1:1" x14ac:dyDescent="0.2">
      <c r="A7676" t="s">
        <v>9169</v>
      </c>
    </row>
    <row r="7677" spans="1:1" x14ac:dyDescent="0.2">
      <c r="A7677" t="s">
        <v>9169</v>
      </c>
    </row>
    <row r="7678" spans="1:1" x14ac:dyDescent="0.2">
      <c r="A7678" t="s">
        <v>9169</v>
      </c>
    </row>
    <row r="7679" spans="1:1" x14ac:dyDescent="0.2">
      <c r="A7679" t="s">
        <v>9169</v>
      </c>
    </row>
    <row r="7680" spans="1:1" x14ac:dyDescent="0.2">
      <c r="A7680" t="s">
        <v>9169</v>
      </c>
    </row>
    <row r="7681" spans="1:1" x14ac:dyDescent="0.2">
      <c r="A7681" t="s">
        <v>9169</v>
      </c>
    </row>
    <row r="7682" spans="1:1" x14ac:dyDescent="0.2">
      <c r="A7682" t="s">
        <v>9169</v>
      </c>
    </row>
    <row r="7683" spans="1:1" x14ac:dyDescent="0.2">
      <c r="A7683" t="s">
        <v>9169</v>
      </c>
    </row>
    <row r="7684" spans="1:1" x14ac:dyDescent="0.2">
      <c r="A7684" t="s">
        <v>9169</v>
      </c>
    </row>
    <row r="7685" spans="1:1" x14ac:dyDescent="0.2">
      <c r="A7685" t="s">
        <v>9169</v>
      </c>
    </row>
    <row r="7686" spans="1:1" x14ac:dyDescent="0.2">
      <c r="A7686" t="s">
        <v>9169</v>
      </c>
    </row>
    <row r="7687" spans="1:1" x14ac:dyDescent="0.2">
      <c r="A7687" t="s">
        <v>9169</v>
      </c>
    </row>
    <row r="7688" spans="1:1" x14ac:dyDescent="0.2">
      <c r="A7688" t="s">
        <v>9169</v>
      </c>
    </row>
    <row r="7689" spans="1:1" x14ac:dyDescent="0.2">
      <c r="A7689" t="s">
        <v>9169</v>
      </c>
    </row>
    <row r="7690" spans="1:1" x14ac:dyDescent="0.2">
      <c r="A7690" t="s">
        <v>9169</v>
      </c>
    </row>
    <row r="7691" spans="1:1" x14ac:dyDescent="0.2">
      <c r="A7691" t="s">
        <v>9169</v>
      </c>
    </row>
    <row r="7692" spans="1:1" x14ac:dyDescent="0.2">
      <c r="A7692" t="s">
        <v>9169</v>
      </c>
    </row>
    <row r="7693" spans="1:1" x14ac:dyDescent="0.2">
      <c r="A7693" t="s">
        <v>9169</v>
      </c>
    </row>
    <row r="7694" spans="1:1" x14ac:dyDescent="0.2">
      <c r="A7694" t="s">
        <v>9169</v>
      </c>
    </row>
    <row r="7695" spans="1:1" x14ac:dyDescent="0.2">
      <c r="A7695" t="s">
        <v>9169</v>
      </c>
    </row>
    <row r="7696" spans="1:1" x14ac:dyDescent="0.2">
      <c r="A7696" t="s">
        <v>9169</v>
      </c>
    </row>
    <row r="7697" spans="1:1" x14ac:dyDescent="0.2">
      <c r="A7697" t="s">
        <v>9169</v>
      </c>
    </row>
    <row r="7698" spans="1:1" x14ac:dyDescent="0.2">
      <c r="A7698" t="s">
        <v>9169</v>
      </c>
    </row>
    <row r="7699" spans="1:1" x14ac:dyDescent="0.2">
      <c r="A7699" t="s">
        <v>9169</v>
      </c>
    </row>
    <row r="7700" spans="1:1" x14ac:dyDescent="0.2">
      <c r="A7700" t="s">
        <v>9169</v>
      </c>
    </row>
    <row r="7701" spans="1:1" x14ac:dyDescent="0.2">
      <c r="A7701" t="s">
        <v>9169</v>
      </c>
    </row>
    <row r="7702" spans="1:1" x14ac:dyDescent="0.2">
      <c r="A7702" t="s">
        <v>9169</v>
      </c>
    </row>
    <row r="7703" spans="1:1" x14ac:dyDescent="0.2">
      <c r="A7703" t="s">
        <v>9169</v>
      </c>
    </row>
    <row r="7704" spans="1:1" x14ac:dyDescent="0.2">
      <c r="A7704" t="s">
        <v>9169</v>
      </c>
    </row>
    <row r="7705" spans="1:1" x14ac:dyDescent="0.2">
      <c r="A7705" t="s">
        <v>9169</v>
      </c>
    </row>
    <row r="7706" spans="1:1" x14ac:dyDescent="0.2">
      <c r="A7706" t="s">
        <v>9169</v>
      </c>
    </row>
    <row r="7707" spans="1:1" x14ac:dyDescent="0.2">
      <c r="A7707" t="s">
        <v>9169</v>
      </c>
    </row>
    <row r="7708" spans="1:1" x14ac:dyDescent="0.2">
      <c r="A7708" t="s">
        <v>9169</v>
      </c>
    </row>
    <row r="7709" spans="1:1" x14ac:dyDescent="0.2">
      <c r="A7709" t="s">
        <v>9169</v>
      </c>
    </row>
    <row r="7710" spans="1:1" x14ac:dyDescent="0.2">
      <c r="A7710" t="s">
        <v>9169</v>
      </c>
    </row>
    <row r="7711" spans="1:1" x14ac:dyDescent="0.2">
      <c r="A7711" t="s">
        <v>9169</v>
      </c>
    </row>
    <row r="7712" spans="1:1" x14ac:dyDescent="0.2">
      <c r="A7712" t="s">
        <v>9169</v>
      </c>
    </row>
    <row r="7713" spans="1:1" x14ac:dyDescent="0.2">
      <c r="A7713" t="s">
        <v>9169</v>
      </c>
    </row>
    <row r="7714" spans="1:1" x14ac:dyDescent="0.2">
      <c r="A7714" t="s">
        <v>9169</v>
      </c>
    </row>
    <row r="7715" spans="1:1" x14ac:dyDescent="0.2">
      <c r="A7715" t="s">
        <v>9169</v>
      </c>
    </row>
    <row r="7716" spans="1:1" x14ac:dyDescent="0.2">
      <c r="A7716" t="s">
        <v>9169</v>
      </c>
    </row>
    <row r="7717" spans="1:1" x14ac:dyDescent="0.2">
      <c r="A7717" t="s">
        <v>9169</v>
      </c>
    </row>
    <row r="7718" spans="1:1" x14ac:dyDescent="0.2">
      <c r="A7718" t="s">
        <v>9169</v>
      </c>
    </row>
    <row r="7719" spans="1:1" x14ac:dyDescent="0.2">
      <c r="A7719" t="s">
        <v>9169</v>
      </c>
    </row>
    <row r="7720" spans="1:1" x14ac:dyDescent="0.2">
      <c r="A7720" t="s">
        <v>9169</v>
      </c>
    </row>
    <row r="7721" spans="1:1" x14ac:dyDescent="0.2">
      <c r="A7721" t="s">
        <v>9169</v>
      </c>
    </row>
    <row r="7722" spans="1:1" x14ac:dyDescent="0.2">
      <c r="A7722" t="s">
        <v>9169</v>
      </c>
    </row>
    <row r="7723" spans="1:1" x14ac:dyDescent="0.2">
      <c r="A7723" t="s">
        <v>9169</v>
      </c>
    </row>
    <row r="7724" spans="1:1" x14ac:dyDescent="0.2">
      <c r="A7724" t="s">
        <v>9169</v>
      </c>
    </row>
    <row r="7725" spans="1:1" x14ac:dyDescent="0.2">
      <c r="A7725" t="s">
        <v>9169</v>
      </c>
    </row>
    <row r="7726" spans="1:1" x14ac:dyDescent="0.2">
      <c r="A7726" t="s">
        <v>9169</v>
      </c>
    </row>
    <row r="7727" spans="1:1" x14ac:dyDescent="0.2">
      <c r="A7727" t="s">
        <v>9169</v>
      </c>
    </row>
    <row r="7728" spans="1:1" x14ac:dyDescent="0.2">
      <c r="A7728" t="s">
        <v>9169</v>
      </c>
    </row>
    <row r="7729" spans="1:1" x14ac:dyDescent="0.2">
      <c r="A7729" t="s">
        <v>9169</v>
      </c>
    </row>
    <row r="7730" spans="1:1" x14ac:dyDescent="0.2">
      <c r="A7730" t="s">
        <v>9169</v>
      </c>
    </row>
    <row r="7731" spans="1:1" x14ac:dyDescent="0.2">
      <c r="A7731" t="s">
        <v>9169</v>
      </c>
    </row>
    <row r="7732" spans="1:1" x14ac:dyDescent="0.2">
      <c r="A7732" t="s">
        <v>9169</v>
      </c>
    </row>
    <row r="7733" spans="1:1" x14ac:dyDescent="0.2">
      <c r="A7733" t="s">
        <v>9169</v>
      </c>
    </row>
    <row r="7734" spans="1:1" x14ac:dyDescent="0.2">
      <c r="A7734" t="s">
        <v>9169</v>
      </c>
    </row>
    <row r="7735" spans="1:1" x14ac:dyDescent="0.2">
      <c r="A7735" t="s">
        <v>9169</v>
      </c>
    </row>
    <row r="7736" spans="1:1" x14ac:dyDescent="0.2">
      <c r="A7736" t="s">
        <v>9169</v>
      </c>
    </row>
    <row r="7737" spans="1:1" x14ac:dyDescent="0.2">
      <c r="A7737" t="s">
        <v>9169</v>
      </c>
    </row>
    <row r="7738" spans="1:1" x14ac:dyDescent="0.2">
      <c r="A7738" t="s">
        <v>9169</v>
      </c>
    </row>
    <row r="7739" spans="1:1" x14ac:dyDescent="0.2">
      <c r="A7739" t="s">
        <v>9169</v>
      </c>
    </row>
    <row r="7740" spans="1:1" x14ac:dyDescent="0.2">
      <c r="A7740" t="s">
        <v>9169</v>
      </c>
    </row>
    <row r="7741" spans="1:1" x14ac:dyDescent="0.2">
      <c r="A7741" t="s">
        <v>9169</v>
      </c>
    </row>
    <row r="7742" spans="1:1" x14ac:dyDescent="0.2">
      <c r="A7742" t="s">
        <v>9169</v>
      </c>
    </row>
    <row r="7743" spans="1:1" x14ac:dyDescent="0.2">
      <c r="A7743" t="s">
        <v>9169</v>
      </c>
    </row>
    <row r="7744" spans="1:1" x14ac:dyDescent="0.2">
      <c r="A7744" t="s">
        <v>9169</v>
      </c>
    </row>
    <row r="7745" spans="1:1" x14ac:dyDescent="0.2">
      <c r="A7745" t="s">
        <v>9169</v>
      </c>
    </row>
    <row r="7746" spans="1:1" x14ac:dyDescent="0.2">
      <c r="A7746" t="s">
        <v>9169</v>
      </c>
    </row>
    <row r="7747" spans="1:1" x14ac:dyDescent="0.2">
      <c r="A7747" t="s">
        <v>9169</v>
      </c>
    </row>
    <row r="7748" spans="1:1" x14ac:dyDescent="0.2">
      <c r="A7748" t="s">
        <v>9169</v>
      </c>
    </row>
    <row r="7749" spans="1:1" x14ac:dyDescent="0.2">
      <c r="A7749" t="s">
        <v>9169</v>
      </c>
    </row>
    <row r="7750" spans="1:1" x14ac:dyDescent="0.2">
      <c r="A7750" t="s">
        <v>9169</v>
      </c>
    </row>
    <row r="7751" spans="1:1" x14ac:dyDescent="0.2">
      <c r="A7751" t="s">
        <v>9169</v>
      </c>
    </row>
    <row r="7752" spans="1:1" x14ac:dyDescent="0.2">
      <c r="A7752" t="s">
        <v>9169</v>
      </c>
    </row>
    <row r="7753" spans="1:1" x14ac:dyDescent="0.2">
      <c r="A7753" t="s">
        <v>9169</v>
      </c>
    </row>
    <row r="7754" spans="1:1" x14ac:dyDescent="0.2">
      <c r="A7754" t="s">
        <v>9169</v>
      </c>
    </row>
    <row r="7755" spans="1:1" x14ac:dyDescent="0.2">
      <c r="A7755" t="s">
        <v>9169</v>
      </c>
    </row>
    <row r="7756" spans="1:1" x14ac:dyDescent="0.2">
      <c r="A7756" t="s">
        <v>9169</v>
      </c>
    </row>
    <row r="7757" spans="1:1" x14ac:dyDescent="0.2">
      <c r="A7757" t="s">
        <v>9169</v>
      </c>
    </row>
    <row r="7758" spans="1:1" x14ac:dyDescent="0.2">
      <c r="A7758" t="s">
        <v>9169</v>
      </c>
    </row>
    <row r="7759" spans="1:1" x14ac:dyDescent="0.2">
      <c r="A7759" t="s">
        <v>9169</v>
      </c>
    </row>
    <row r="7760" spans="1:1" x14ac:dyDescent="0.2">
      <c r="A7760" t="s">
        <v>9169</v>
      </c>
    </row>
    <row r="7761" spans="1:1" x14ac:dyDescent="0.2">
      <c r="A7761" t="s">
        <v>9169</v>
      </c>
    </row>
    <row r="7762" spans="1:1" x14ac:dyDescent="0.2">
      <c r="A7762" t="s">
        <v>9169</v>
      </c>
    </row>
    <row r="7763" spans="1:1" x14ac:dyDescent="0.2">
      <c r="A7763" t="s">
        <v>9169</v>
      </c>
    </row>
    <row r="7764" spans="1:1" x14ac:dyDescent="0.2">
      <c r="A7764" t="s">
        <v>9169</v>
      </c>
    </row>
    <row r="7765" spans="1:1" x14ac:dyDescent="0.2">
      <c r="A7765" t="s">
        <v>9169</v>
      </c>
    </row>
    <row r="7766" spans="1:1" x14ac:dyDescent="0.2">
      <c r="A7766" t="s">
        <v>9169</v>
      </c>
    </row>
    <row r="7767" spans="1:1" x14ac:dyDescent="0.2">
      <c r="A7767" t="s">
        <v>9169</v>
      </c>
    </row>
    <row r="7768" spans="1:1" x14ac:dyDescent="0.2">
      <c r="A7768" t="s">
        <v>9169</v>
      </c>
    </row>
    <row r="7769" spans="1:1" x14ac:dyDescent="0.2">
      <c r="A7769" t="s">
        <v>9169</v>
      </c>
    </row>
    <row r="7770" spans="1:1" x14ac:dyDescent="0.2">
      <c r="A7770" t="s">
        <v>9169</v>
      </c>
    </row>
    <row r="7771" spans="1:1" x14ac:dyDescent="0.2">
      <c r="A7771" t="s">
        <v>9169</v>
      </c>
    </row>
    <row r="7772" spans="1:1" x14ac:dyDescent="0.2">
      <c r="A7772" t="s">
        <v>9169</v>
      </c>
    </row>
    <row r="7773" spans="1:1" x14ac:dyDescent="0.2">
      <c r="A7773" t="s">
        <v>9169</v>
      </c>
    </row>
    <row r="7774" spans="1:1" x14ac:dyDescent="0.2">
      <c r="A7774" t="s">
        <v>9169</v>
      </c>
    </row>
    <row r="7775" spans="1:1" x14ac:dyDescent="0.2">
      <c r="A7775" t="s">
        <v>9169</v>
      </c>
    </row>
    <row r="7776" spans="1:1" x14ac:dyDescent="0.2">
      <c r="A7776" t="s">
        <v>9169</v>
      </c>
    </row>
    <row r="7777" spans="1:1" x14ac:dyDescent="0.2">
      <c r="A7777" t="s">
        <v>9169</v>
      </c>
    </row>
    <row r="7778" spans="1:1" x14ac:dyDescent="0.2">
      <c r="A7778" t="s">
        <v>9169</v>
      </c>
    </row>
    <row r="7779" spans="1:1" x14ac:dyDescent="0.2">
      <c r="A7779" t="s">
        <v>9169</v>
      </c>
    </row>
    <row r="7780" spans="1:1" x14ac:dyDescent="0.2">
      <c r="A7780" t="s">
        <v>9169</v>
      </c>
    </row>
    <row r="7781" spans="1:1" x14ac:dyDescent="0.2">
      <c r="A7781" t="s">
        <v>9169</v>
      </c>
    </row>
    <row r="7782" spans="1:1" x14ac:dyDescent="0.2">
      <c r="A7782" t="s">
        <v>9169</v>
      </c>
    </row>
    <row r="7783" spans="1:1" x14ac:dyDescent="0.2">
      <c r="A7783" t="s">
        <v>9169</v>
      </c>
    </row>
    <row r="7784" spans="1:1" x14ac:dyDescent="0.2">
      <c r="A7784" t="s">
        <v>9169</v>
      </c>
    </row>
    <row r="7785" spans="1:1" x14ac:dyDescent="0.2">
      <c r="A7785" t="s">
        <v>9169</v>
      </c>
    </row>
    <row r="7786" spans="1:1" x14ac:dyDescent="0.2">
      <c r="A7786" t="s">
        <v>9169</v>
      </c>
    </row>
    <row r="7787" spans="1:1" x14ac:dyDescent="0.2">
      <c r="A7787" t="s">
        <v>9169</v>
      </c>
    </row>
    <row r="7788" spans="1:1" x14ac:dyDescent="0.2">
      <c r="A7788" t="s">
        <v>9169</v>
      </c>
    </row>
    <row r="7789" spans="1:1" x14ac:dyDescent="0.2">
      <c r="A7789" t="s">
        <v>9169</v>
      </c>
    </row>
    <row r="7790" spans="1:1" x14ac:dyDescent="0.2">
      <c r="A7790" t="s">
        <v>9169</v>
      </c>
    </row>
    <row r="7791" spans="1:1" x14ac:dyDescent="0.2">
      <c r="A7791" t="s">
        <v>9169</v>
      </c>
    </row>
    <row r="7792" spans="1:1" x14ac:dyDescent="0.2">
      <c r="A7792" t="s">
        <v>9169</v>
      </c>
    </row>
    <row r="7793" spans="1:1" x14ac:dyDescent="0.2">
      <c r="A7793" t="s">
        <v>9169</v>
      </c>
    </row>
    <row r="7794" spans="1:1" x14ac:dyDescent="0.2">
      <c r="A7794" t="s">
        <v>9169</v>
      </c>
    </row>
    <row r="7795" spans="1:1" x14ac:dyDescent="0.2">
      <c r="A7795" t="s">
        <v>9169</v>
      </c>
    </row>
    <row r="7796" spans="1:1" x14ac:dyDescent="0.2">
      <c r="A7796" t="s">
        <v>9169</v>
      </c>
    </row>
    <row r="7797" spans="1:1" x14ac:dyDescent="0.2">
      <c r="A7797" t="s">
        <v>9169</v>
      </c>
    </row>
    <row r="7798" spans="1:1" x14ac:dyDescent="0.2">
      <c r="A7798" t="s">
        <v>9169</v>
      </c>
    </row>
    <row r="7799" spans="1:1" x14ac:dyDescent="0.2">
      <c r="A7799" t="s">
        <v>9169</v>
      </c>
    </row>
    <row r="7800" spans="1:1" x14ac:dyDescent="0.2">
      <c r="A7800" t="s">
        <v>9169</v>
      </c>
    </row>
    <row r="7801" spans="1:1" x14ac:dyDescent="0.2">
      <c r="A7801" t="s">
        <v>9169</v>
      </c>
    </row>
    <row r="7802" spans="1:1" x14ac:dyDescent="0.2">
      <c r="A7802" t="s">
        <v>9169</v>
      </c>
    </row>
    <row r="7803" spans="1:1" x14ac:dyDescent="0.2">
      <c r="A7803" t="s">
        <v>9169</v>
      </c>
    </row>
    <row r="7804" spans="1:1" x14ac:dyDescent="0.2">
      <c r="A7804" t="s">
        <v>9169</v>
      </c>
    </row>
    <row r="7805" spans="1:1" x14ac:dyDescent="0.2">
      <c r="A7805" t="s">
        <v>9169</v>
      </c>
    </row>
    <row r="7806" spans="1:1" x14ac:dyDescent="0.2">
      <c r="A7806" t="s">
        <v>9169</v>
      </c>
    </row>
    <row r="7807" spans="1:1" x14ac:dyDescent="0.2">
      <c r="A7807" t="s">
        <v>9169</v>
      </c>
    </row>
    <row r="7808" spans="1:1" x14ac:dyDescent="0.2">
      <c r="A7808" t="s">
        <v>9169</v>
      </c>
    </row>
    <row r="7809" spans="1:1" x14ac:dyDescent="0.2">
      <c r="A7809" t="s">
        <v>9169</v>
      </c>
    </row>
    <row r="7810" spans="1:1" x14ac:dyDescent="0.2">
      <c r="A7810" t="s">
        <v>9169</v>
      </c>
    </row>
    <row r="7811" spans="1:1" x14ac:dyDescent="0.2">
      <c r="A7811" t="s">
        <v>9169</v>
      </c>
    </row>
    <row r="7812" spans="1:1" x14ac:dyDescent="0.2">
      <c r="A7812" t="s">
        <v>9169</v>
      </c>
    </row>
    <row r="7813" spans="1:1" x14ac:dyDescent="0.2">
      <c r="A7813" t="s">
        <v>9169</v>
      </c>
    </row>
    <row r="7814" spans="1:1" x14ac:dyDescent="0.2">
      <c r="A7814" t="s">
        <v>9169</v>
      </c>
    </row>
    <row r="7815" spans="1:1" x14ac:dyDescent="0.2">
      <c r="A7815" t="s">
        <v>9169</v>
      </c>
    </row>
    <row r="7816" spans="1:1" x14ac:dyDescent="0.2">
      <c r="A7816" t="s">
        <v>9169</v>
      </c>
    </row>
    <row r="7817" spans="1:1" x14ac:dyDescent="0.2">
      <c r="A7817" t="s">
        <v>9169</v>
      </c>
    </row>
    <row r="7818" spans="1:1" x14ac:dyDescent="0.2">
      <c r="A7818" t="s">
        <v>9169</v>
      </c>
    </row>
    <row r="7819" spans="1:1" x14ac:dyDescent="0.2">
      <c r="A7819" t="s">
        <v>9169</v>
      </c>
    </row>
    <row r="7820" spans="1:1" x14ac:dyDescent="0.2">
      <c r="A7820" t="s">
        <v>9169</v>
      </c>
    </row>
    <row r="7821" spans="1:1" x14ac:dyDescent="0.2">
      <c r="A7821" t="s">
        <v>9169</v>
      </c>
    </row>
    <row r="7822" spans="1:1" x14ac:dyDescent="0.2">
      <c r="A7822" t="s">
        <v>9169</v>
      </c>
    </row>
    <row r="7823" spans="1:1" x14ac:dyDescent="0.2">
      <c r="A7823" t="s">
        <v>9169</v>
      </c>
    </row>
    <row r="7824" spans="1:1" x14ac:dyDescent="0.2">
      <c r="A7824" t="s">
        <v>9169</v>
      </c>
    </row>
    <row r="7825" spans="1:1" x14ac:dyDescent="0.2">
      <c r="A7825" t="s">
        <v>9169</v>
      </c>
    </row>
    <row r="7826" spans="1:1" x14ac:dyDescent="0.2">
      <c r="A7826" t="s">
        <v>9169</v>
      </c>
    </row>
    <row r="7827" spans="1:1" x14ac:dyDescent="0.2">
      <c r="A7827" t="s">
        <v>9169</v>
      </c>
    </row>
    <row r="7828" spans="1:1" x14ac:dyDescent="0.2">
      <c r="A7828" t="s">
        <v>9169</v>
      </c>
    </row>
    <row r="7829" spans="1:1" x14ac:dyDescent="0.2">
      <c r="A7829" t="s">
        <v>9169</v>
      </c>
    </row>
    <row r="7830" spans="1:1" x14ac:dyDescent="0.2">
      <c r="A7830" t="s">
        <v>9169</v>
      </c>
    </row>
    <row r="7831" spans="1:1" x14ac:dyDescent="0.2">
      <c r="A7831" t="s">
        <v>9169</v>
      </c>
    </row>
    <row r="7832" spans="1:1" x14ac:dyDescent="0.2">
      <c r="A7832" t="s">
        <v>9169</v>
      </c>
    </row>
    <row r="7833" spans="1:1" x14ac:dyDescent="0.2">
      <c r="A7833" t="s">
        <v>9169</v>
      </c>
    </row>
    <row r="7834" spans="1:1" x14ac:dyDescent="0.2">
      <c r="A7834" t="s">
        <v>9169</v>
      </c>
    </row>
    <row r="7835" spans="1:1" x14ac:dyDescent="0.2">
      <c r="A7835" t="s">
        <v>9169</v>
      </c>
    </row>
    <row r="7836" spans="1:1" x14ac:dyDescent="0.2">
      <c r="A7836" t="s">
        <v>9169</v>
      </c>
    </row>
    <row r="7837" spans="1:1" x14ac:dyDescent="0.2">
      <c r="A7837" t="s">
        <v>9169</v>
      </c>
    </row>
    <row r="7838" spans="1:1" x14ac:dyDescent="0.2">
      <c r="A7838" t="s">
        <v>9169</v>
      </c>
    </row>
    <row r="7839" spans="1:1" x14ac:dyDescent="0.2">
      <c r="A7839" t="s">
        <v>9169</v>
      </c>
    </row>
    <row r="7840" spans="1:1" x14ac:dyDescent="0.2">
      <c r="A7840" t="s">
        <v>9169</v>
      </c>
    </row>
    <row r="7841" spans="1:1" x14ac:dyDescent="0.2">
      <c r="A7841" t="s">
        <v>9169</v>
      </c>
    </row>
    <row r="7842" spans="1:1" x14ac:dyDescent="0.2">
      <c r="A7842" t="s">
        <v>9169</v>
      </c>
    </row>
    <row r="7843" spans="1:1" x14ac:dyDescent="0.2">
      <c r="A7843" t="s">
        <v>9169</v>
      </c>
    </row>
    <row r="7844" spans="1:1" x14ac:dyDescent="0.2">
      <c r="A7844" t="s">
        <v>9169</v>
      </c>
    </row>
    <row r="7845" spans="1:1" x14ac:dyDescent="0.2">
      <c r="A7845" t="s">
        <v>9169</v>
      </c>
    </row>
    <row r="7846" spans="1:1" x14ac:dyDescent="0.2">
      <c r="A7846" t="s">
        <v>9169</v>
      </c>
    </row>
    <row r="7847" spans="1:1" x14ac:dyDescent="0.2">
      <c r="A7847" t="s">
        <v>9169</v>
      </c>
    </row>
    <row r="7848" spans="1:1" x14ac:dyDescent="0.2">
      <c r="A7848" t="s">
        <v>9169</v>
      </c>
    </row>
    <row r="7849" spans="1:1" x14ac:dyDescent="0.2">
      <c r="A7849" t="s">
        <v>9169</v>
      </c>
    </row>
    <row r="7850" spans="1:1" x14ac:dyDescent="0.2">
      <c r="A7850" t="s">
        <v>9169</v>
      </c>
    </row>
    <row r="7851" spans="1:1" x14ac:dyDescent="0.2">
      <c r="A7851" t="s">
        <v>9169</v>
      </c>
    </row>
    <row r="7852" spans="1:1" x14ac:dyDescent="0.2">
      <c r="A7852" t="s">
        <v>9169</v>
      </c>
    </row>
    <row r="7853" spans="1:1" x14ac:dyDescent="0.2">
      <c r="A7853" t="s">
        <v>9169</v>
      </c>
    </row>
    <row r="7854" spans="1:1" x14ac:dyDescent="0.2">
      <c r="A7854" t="s">
        <v>9169</v>
      </c>
    </row>
    <row r="7855" spans="1:1" x14ac:dyDescent="0.2">
      <c r="A7855" t="s">
        <v>9169</v>
      </c>
    </row>
    <row r="7856" spans="1:1" x14ac:dyDescent="0.2">
      <c r="A7856" t="s">
        <v>9169</v>
      </c>
    </row>
    <row r="7857" spans="1:1" x14ac:dyDescent="0.2">
      <c r="A7857" t="s">
        <v>9169</v>
      </c>
    </row>
    <row r="7858" spans="1:1" x14ac:dyDescent="0.2">
      <c r="A7858" t="s">
        <v>9169</v>
      </c>
    </row>
    <row r="7859" spans="1:1" x14ac:dyDescent="0.2">
      <c r="A7859" t="s">
        <v>9169</v>
      </c>
    </row>
    <row r="7860" spans="1:1" x14ac:dyDescent="0.2">
      <c r="A7860" t="s">
        <v>9169</v>
      </c>
    </row>
    <row r="7861" spans="1:1" x14ac:dyDescent="0.2">
      <c r="A7861" t="s">
        <v>9169</v>
      </c>
    </row>
    <row r="7862" spans="1:1" x14ac:dyDescent="0.2">
      <c r="A7862" t="s">
        <v>9169</v>
      </c>
    </row>
    <row r="7863" spans="1:1" x14ac:dyDescent="0.2">
      <c r="A7863" t="s">
        <v>9169</v>
      </c>
    </row>
    <row r="7864" spans="1:1" x14ac:dyDescent="0.2">
      <c r="A7864" t="s">
        <v>9169</v>
      </c>
    </row>
    <row r="7865" spans="1:1" x14ac:dyDescent="0.2">
      <c r="A7865" t="s">
        <v>9169</v>
      </c>
    </row>
    <row r="7866" spans="1:1" x14ac:dyDescent="0.2">
      <c r="A7866" t="s">
        <v>9169</v>
      </c>
    </row>
    <row r="7867" spans="1:1" x14ac:dyDescent="0.2">
      <c r="A7867" t="s">
        <v>9169</v>
      </c>
    </row>
    <row r="7868" spans="1:1" x14ac:dyDescent="0.2">
      <c r="A7868" t="s">
        <v>9169</v>
      </c>
    </row>
    <row r="7869" spans="1:1" x14ac:dyDescent="0.2">
      <c r="A7869" t="s">
        <v>9169</v>
      </c>
    </row>
    <row r="7870" spans="1:1" x14ac:dyDescent="0.2">
      <c r="A7870" t="s">
        <v>9169</v>
      </c>
    </row>
    <row r="7871" spans="1:1" x14ac:dyDescent="0.2">
      <c r="A7871" t="s">
        <v>9169</v>
      </c>
    </row>
    <row r="7872" spans="1:1" x14ac:dyDescent="0.2">
      <c r="A7872" t="s">
        <v>9169</v>
      </c>
    </row>
    <row r="7873" spans="1:1" x14ac:dyDescent="0.2">
      <c r="A7873" t="s">
        <v>9169</v>
      </c>
    </row>
    <row r="7874" spans="1:1" x14ac:dyDescent="0.2">
      <c r="A7874" t="s">
        <v>9169</v>
      </c>
    </row>
    <row r="7875" spans="1:1" x14ac:dyDescent="0.2">
      <c r="A7875" t="s">
        <v>9169</v>
      </c>
    </row>
    <row r="7876" spans="1:1" x14ac:dyDescent="0.2">
      <c r="A7876" t="s">
        <v>9169</v>
      </c>
    </row>
    <row r="7877" spans="1:1" x14ac:dyDescent="0.2">
      <c r="A7877" t="s">
        <v>9169</v>
      </c>
    </row>
    <row r="7878" spans="1:1" x14ac:dyDescent="0.2">
      <c r="A7878" t="s">
        <v>9169</v>
      </c>
    </row>
    <row r="7879" spans="1:1" x14ac:dyDescent="0.2">
      <c r="A7879" t="s">
        <v>9169</v>
      </c>
    </row>
    <row r="7880" spans="1:1" x14ac:dyDescent="0.2">
      <c r="A7880" t="s">
        <v>9169</v>
      </c>
    </row>
    <row r="7881" spans="1:1" x14ac:dyDescent="0.2">
      <c r="A7881" t="s">
        <v>9169</v>
      </c>
    </row>
    <row r="7882" spans="1:1" x14ac:dyDescent="0.2">
      <c r="A7882" t="s">
        <v>9169</v>
      </c>
    </row>
    <row r="7883" spans="1:1" x14ac:dyDescent="0.2">
      <c r="A7883" t="s">
        <v>9169</v>
      </c>
    </row>
    <row r="7884" spans="1:1" x14ac:dyDescent="0.2">
      <c r="A7884" t="s">
        <v>9169</v>
      </c>
    </row>
    <row r="7885" spans="1:1" x14ac:dyDescent="0.2">
      <c r="A7885" t="s">
        <v>9169</v>
      </c>
    </row>
    <row r="7886" spans="1:1" x14ac:dyDescent="0.2">
      <c r="A7886" t="s">
        <v>9169</v>
      </c>
    </row>
    <row r="7887" spans="1:1" x14ac:dyDescent="0.2">
      <c r="A7887" t="s">
        <v>9169</v>
      </c>
    </row>
    <row r="7888" spans="1:1" x14ac:dyDescent="0.2">
      <c r="A7888" t="s">
        <v>9169</v>
      </c>
    </row>
    <row r="7889" spans="1:1" x14ac:dyDescent="0.2">
      <c r="A7889" t="s">
        <v>9169</v>
      </c>
    </row>
    <row r="7890" spans="1:1" x14ac:dyDescent="0.2">
      <c r="A7890" t="s">
        <v>9169</v>
      </c>
    </row>
    <row r="7891" spans="1:1" x14ac:dyDescent="0.2">
      <c r="A7891" t="s">
        <v>9169</v>
      </c>
    </row>
    <row r="7892" spans="1:1" x14ac:dyDescent="0.2">
      <c r="A7892" t="s">
        <v>9169</v>
      </c>
    </row>
    <row r="7893" spans="1:1" x14ac:dyDescent="0.2">
      <c r="A7893" t="s">
        <v>9169</v>
      </c>
    </row>
    <row r="7894" spans="1:1" x14ac:dyDescent="0.2">
      <c r="A7894" t="s">
        <v>9169</v>
      </c>
    </row>
    <row r="7895" spans="1:1" x14ac:dyDescent="0.2">
      <c r="A7895" t="s">
        <v>9169</v>
      </c>
    </row>
    <row r="7896" spans="1:1" x14ac:dyDescent="0.2">
      <c r="A7896" t="s">
        <v>9169</v>
      </c>
    </row>
    <row r="7897" spans="1:1" x14ac:dyDescent="0.2">
      <c r="A7897" t="s">
        <v>9169</v>
      </c>
    </row>
    <row r="7898" spans="1:1" x14ac:dyDescent="0.2">
      <c r="A7898" t="s">
        <v>9169</v>
      </c>
    </row>
    <row r="7899" spans="1:1" x14ac:dyDescent="0.2">
      <c r="A7899" t="s">
        <v>9169</v>
      </c>
    </row>
    <row r="7900" spans="1:1" x14ac:dyDescent="0.2">
      <c r="A7900" t="s">
        <v>9169</v>
      </c>
    </row>
  </sheetData>
  <mergeCells count="3">
    <mergeCell ref="M4:Q4"/>
    <mergeCell ref="H4:L4"/>
    <mergeCell ref="R4:V4"/>
  </mergeCells>
  <phoneticPr fontId="4" type="noConversion"/>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workbookViewId="0">
      <selection activeCell="K23" sqref="K23"/>
    </sheetView>
  </sheetViews>
  <sheetFormatPr defaultRowHeight="12.75" x14ac:dyDescent="0.2"/>
  <cols>
    <col min="1" max="1" width="29.85546875" customWidth="1"/>
    <col min="2" max="2" width="25" customWidth="1"/>
  </cols>
  <sheetData>
    <row r="1" spans="1:12" x14ac:dyDescent="0.2">
      <c r="A1" s="11" t="s">
        <v>18009</v>
      </c>
    </row>
    <row r="3" spans="1:12" x14ac:dyDescent="0.2">
      <c r="B3" s="9"/>
      <c r="C3" s="189"/>
      <c r="G3" s="9"/>
    </row>
    <row r="5" spans="1:12" x14ac:dyDescent="0.2">
      <c r="A5" s="198"/>
      <c r="B5" s="198"/>
      <c r="C5" s="198"/>
      <c r="D5" s="198"/>
      <c r="E5" s="198"/>
      <c r="F5" s="198"/>
      <c r="G5" s="198"/>
    </row>
    <row r="6" spans="1:12" x14ac:dyDescent="0.2">
      <c r="A6" s="3"/>
      <c r="B6" s="3"/>
      <c r="D6" s="3"/>
      <c r="E6" s="3"/>
      <c r="F6" s="3"/>
      <c r="H6" s="3"/>
      <c r="I6" s="3"/>
      <c r="J6" s="3"/>
      <c r="K6" s="3"/>
      <c r="L6" s="3"/>
    </row>
    <row r="7" spans="1:12" x14ac:dyDescent="0.2">
      <c r="A7" s="148"/>
      <c r="B7" s="397" t="s">
        <v>17087</v>
      </c>
      <c r="C7" s="307" t="s">
        <v>17994</v>
      </c>
      <c r="D7" s="307" t="s">
        <v>16376</v>
      </c>
      <c r="E7" s="307" t="s">
        <v>16377</v>
      </c>
      <c r="F7" s="307" t="s">
        <v>16657</v>
      </c>
      <c r="G7" s="307" t="s">
        <v>17995</v>
      </c>
      <c r="H7" s="148"/>
      <c r="I7" s="9"/>
      <c r="J7" s="9"/>
      <c r="K7" s="9"/>
      <c r="L7" s="9"/>
    </row>
    <row r="8" spans="1:12" x14ac:dyDescent="0.2">
      <c r="A8" s="44" t="s">
        <v>18008</v>
      </c>
      <c r="B8" s="397"/>
      <c r="C8" s="308" t="s">
        <v>17996</v>
      </c>
      <c r="D8" s="308" t="s">
        <v>17996</v>
      </c>
      <c r="E8" s="308" t="s">
        <v>17996</v>
      </c>
      <c r="F8" s="308" t="s">
        <v>17996</v>
      </c>
      <c r="G8" s="308" t="s">
        <v>17996</v>
      </c>
      <c r="H8" s="297"/>
      <c r="I8" s="9"/>
      <c r="J8" s="9"/>
      <c r="K8" s="9"/>
      <c r="L8" s="9"/>
    </row>
    <row r="9" spans="1:12" x14ac:dyDescent="0.2">
      <c r="A9" s="148" t="s">
        <v>15685</v>
      </c>
      <c r="B9" s="300" t="s">
        <v>15685</v>
      </c>
      <c r="C9" s="309">
        <v>953.26754600196068</v>
      </c>
      <c r="D9" s="309">
        <v>52.429715030107879</v>
      </c>
      <c r="E9" s="309">
        <v>800.74473864164838</v>
      </c>
      <c r="F9" s="309">
        <v>5.7196052760117704</v>
      </c>
      <c r="G9" s="309">
        <v>72.448333496148933</v>
      </c>
      <c r="H9" s="154"/>
      <c r="I9" s="9"/>
      <c r="J9" s="9"/>
      <c r="K9" s="9"/>
      <c r="L9" s="9"/>
    </row>
    <row r="10" spans="1:12" ht="25.5" x14ac:dyDescent="0.2">
      <c r="A10" s="286" t="s">
        <v>17076</v>
      </c>
      <c r="B10" s="300" t="s">
        <v>17052</v>
      </c>
      <c r="C10" s="309">
        <v>218.51325033889538</v>
      </c>
      <c r="D10" s="309">
        <v>1143.1990807183943</v>
      </c>
      <c r="E10" s="309">
        <v>54.628312584723844</v>
      </c>
      <c r="F10" s="309">
        <v>0</v>
      </c>
      <c r="G10" s="309">
        <v>0</v>
      </c>
      <c r="H10" s="291"/>
      <c r="I10" s="9"/>
      <c r="J10" s="9"/>
      <c r="K10" s="9"/>
      <c r="L10" s="9"/>
    </row>
    <row r="11" spans="1:12" ht="25.5" x14ac:dyDescent="0.2">
      <c r="A11" s="286" t="s">
        <v>17080</v>
      </c>
      <c r="B11" s="300" t="s">
        <v>17057</v>
      </c>
      <c r="C11" s="309">
        <v>400.48480999665628</v>
      </c>
      <c r="D11" s="309">
        <v>2983.024738286399</v>
      </c>
      <c r="E11" s="309">
        <v>100.12120249916407</v>
      </c>
      <c r="F11" s="309">
        <v>0</v>
      </c>
      <c r="G11" s="309">
        <v>0</v>
      </c>
      <c r="H11" s="291"/>
      <c r="I11" s="9"/>
      <c r="J11" s="9"/>
      <c r="K11" s="9"/>
      <c r="L11" s="9"/>
    </row>
    <row r="12" spans="1:12" ht="25.5" x14ac:dyDescent="0.2">
      <c r="A12" s="286" t="s">
        <v>17081</v>
      </c>
      <c r="B12" s="300" t="s">
        <v>15143</v>
      </c>
      <c r="C12" s="309">
        <v>114.02546928252175</v>
      </c>
      <c r="D12" s="309">
        <v>3088.2782435399563</v>
      </c>
      <c r="E12" s="309">
        <v>28.488604344630438</v>
      </c>
      <c r="F12" s="309">
        <v>0</v>
      </c>
      <c r="G12" s="309">
        <v>0</v>
      </c>
      <c r="H12" s="292"/>
      <c r="I12" s="9"/>
      <c r="J12" s="9"/>
      <c r="K12" s="9"/>
      <c r="L12" s="9"/>
    </row>
    <row r="13" spans="1:12" x14ac:dyDescent="0.2">
      <c r="A13" s="148" t="s">
        <v>12115</v>
      </c>
      <c r="B13" s="300" t="s">
        <v>15141</v>
      </c>
      <c r="C13" s="309">
        <v>0</v>
      </c>
      <c r="D13" s="309">
        <v>3202.8524883445352</v>
      </c>
      <c r="E13" s="309">
        <v>0</v>
      </c>
      <c r="F13" s="309">
        <v>0</v>
      </c>
      <c r="G13" s="309">
        <v>0</v>
      </c>
      <c r="H13" s="292"/>
      <c r="I13" s="9"/>
      <c r="J13" s="9"/>
      <c r="K13" s="9"/>
      <c r="L13" s="9"/>
    </row>
    <row r="14" spans="1:12" x14ac:dyDescent="0.2">
      <c r="A14" s="148" t="s">
        <v>15684</v>
      </c>
      <c r="B14" s="300" t="s">
        <v>17058</v>
      </c>
      <c r="C14" s="309">
        <v>0</v>
      </c>
      <c r="D14" s="309">
        <v>376.70207754053087</v>
      </c>
      <c r="E14" s="309">
        <v>0</v>
      </c>
      <c r="F14" s="309">
        <v>0</v>
      </c>
      <c r="G14" s="309">
        <v>0</v>
      </c>
      <c r="H14" s="292"/>
      <c r="I14" s="9"/>
      <c r="J14" s="9"/>
      <c r="K14" s="9"/>
      <c r="L14" s="9"/>
    </row>
    <row r="15" spans="1:12" x14ac:dyDescent="0.2">
      <c r="A15" s="148" t="s">
        <v>15687</v>
      </c>
      <c r="B15" s="300" t="s">
        <v>15687</v>
      </c>
      <c r="C15" s="309">
        <v>1180.3238624298308</v>
      </c>
      <c r="D15" s="309">
        <v>66.330994107786765</v>
      </c>
      <c r="E15" s="309">
        <v>558.07914858003119</v>
      </c>
      <c r="F15" s="309">
        <v>40.917780309916246</v>
      </c>
      <c r="G15" s="309">
        <v>28.421651795371574</v>
      </c>
      <c r="H15" s="292"/>
      <c r="I15" s="9"/>
      <c r="J15" s="9"/>
      <c r="K15" s="9"/>
      <c r="L15" s="9"/>
    </row>
    <row r="16" spans="1:12" ht="25.5" x14ac:dyDescent="0.2">
      <c r="A16" s="286" t="s">
        <v>17082</v>
      </c>
      <c r="B16" s="300" t="s">
        <v>17059</v>
      </c>
      <c r="C16" s="309">
        <v>756.44876547214517</v>
      </c>
      <c r="D16" s="309">
        <v>99.187829148346438</v>
      </c>
      <c r="E16" s="309">
        <v>305.353628728888</v>
      </c>
      <c r="F16" s="309">
        <v>33.582743510178275</v>
      </c>
      <c r="G16" s="309">
        <v>18.172217569392927</v>
      </c>
      <c r="H16" s="292"/>
      <c r="I16" s="9"/>
      <c r="J16" s="9"/>
      <c r="K16" s="9"/>
      <c r="L16" s="9"/>
    </row>
    <row r="17" spans="1:12" ht="25.5" x14ac:dyDescent="0.2">
      <c r="A17" s="286" t="s">
        <v>17079</v>
      </c>
      <c r="B17" s="300" t="s">
        <v>17046</v>
      </c>
      <c r="C17" s="309">
        <v>0</v>
      </c>
      <c r="D17" s="309">
        <v>385.68267121904779</v>
      </c>
      <c r="E17" s="309">
        <v>0</v>
      </c>
      <c r="F17" s="309">
        <v>0</v>
      </c>
      <c r="G17" s="309">
        <v>0</v>
      </c>
      <c r="H17" s="292"/>
      <c r="I17" s="9"/>
      <c r="J17" s="9"/>
      <c r="K17" s="9"/>
      <c r="L17" s="9"/>
    </row>
    <row r="18" spans="1:12" ht="15" x14ac:dyDescent="0.25">
      <c r="A18" s="306"/>
      <c r="B18" s="305" t="s">
        <v>15137</v>
      </c>
      <c r="C18" s="310">
        <f>SUM(C9:C17)</f>
        <v>3623.0637035220102</v>
      </c>
      <c r="D18" s="310">
        <f>SUM(D9:D17)</f>
        <v>11397.687837935104</v>
      </c>
      <c r="E18" s="310">
        <f>SUM(E9:E17)</f>
        <v>1847.4156353790859</v>
      </c>
      <c r="F18" s="310">
        <f>SUM(F9:F17)</f>
        <v>80.220129096106291</v>
      </c>
      <c r="G18" s="310">
        <f>SUM(G9:G17)</f>
        <v>119.04220286091343</v>
      </c>
      <c r="H18" s="154"/>
      <c r="I18" s="9"/>
      <c r="J18" s="9"/>
      <c r="K18" s="9"/>
      <c r="L18" s="9"/>
    </row>
    <row r="19" spans="1:12" x14ac:dyDescent="0.2">
      <c r="A19" s="288" t="s">
        <v>15132</v>
      </c>
      <c r="B19" s="159" t="s">
        <v>17077</v>
      </c>
      <c r="C19" s="311">
        <v>0</v>
      </c>
      <c r="D19" s="311">
        <f>D10</f>
        <v>1143.1990807183943</v>
      </c>
      <c r="E19" s="311">
        <v>0</v>
      </c>
      <c r="F19" s="311">
        <f>F10</f>
        <v>0</v>
      </c>
      <c r="G19" s="311">
        <v>0</v>
      </c>
      <c r="H19" s="292"/>
      <c r="I19" s="9"/>
      <c r="J19" s="9"/>
      <c r="K19" s="9"/>
      <c r="L19" s="9"/>
    </row>
    <row r="20" spans="1:12" x14ac:dyDescent="0.2">
      <c r="A20" s="211" t="s">
        <v>17045</v>
      </c>
      <c r="B20" s="159" t="s">
        <v>17078</v>
      </c>
      <c r="C20" s="311">
        <f>C10</f>
        <v>218.51325033889538</v>
      </c>
      <c r="D20" s="311">
        <v>0</v>
      </c>
      <c r="E20" s="311">
        <f>E10</f>
        <v>54.628312584723844</v>
      </c>
      <c r="F20" s="311">
        <f>F10</f>
        <v>0</v>
      </c>
      <c r="G20" s="311">
        <f>G10</f>
        <v>0</v>
      </c>
      <c r="H20" s="292"/>
      <c r="I20" s="9"/>
      <c r="J20" s="9"/>
      <c r="K20" s="9"/>
      <c r="L20" s="9"/>
    </row>
    <row r="21" spans="1:12" x14ac:dyDescent="0.2">
      <c r="A21" s="125" t="s">
        <v>16663</v>
      </c>
      <c r="B21" s="160" t="s">
        <v>17046</v>
      </c>
      <c r="C21" s="311">
        <v>0</v>
      </c>
      <c r="D21" s="311">
        <f>D17</f>
        <v>385.68267121904779</v>
      </c>
      <c r="E21" s="311">
        <v>0</v>
      </c>
      <c r="F21" s="311">
        <v>0</v>
      </c>
      <c r="G21" s="311">
        <v>0</v>
      </c>
      <c r="H21" s="292"/>
      <c r="I21" s="9"/>
      <c r="J21" s="9"/>
      <c r="K21" s="9"/>
      <c r="L21" s="9"/>
    </row>
    <row r="22" spans="1:12" x14ac:dyDescent="0.2">
      <c r="A22" s="31" t="s">
        <v>15125</v>
      </c>
      <c r="B22" s="159" t="s">
        <v>17074</v>
      </c>
      <c r="C22" s="311">
        <v>0</v>
      </c>
      <c r="D22" s="311">
        <f>D11</f>
        <v>2983.024738286399</v>
      </c>
      <c r="E22" s="311">
        <v>0</v>
      </c>
      <c r="F22" s="311">
        <f>F13</f>
        <v>0</v>
      </c>
      <c r="G22" s="311">
        <v>0</v>
      </c>
      <c r="H22" s="292"/>
      <c r="I22" s="9"/>
      <c r="J22" s="9"/>
      <c r="K22" s="9"/>
      <c r="L22" s="9"/>
    </row>
    <row r="23" spans="1:12" x14ac:dyDescent="0.2">
      <c r="A23" s="148" t="s">
        <v>15127</v>
      </c>
      <c r="B23" s="159" t="s">
        <v>17075</v>
      </c>
      <c r="C23" s="311">
        <f>C11</f>
        <v>400.48480999665628</v>
      </c>
      <c r="D23" s="311">
        <v>0</v>
      </c>
      <c r="E23" s="311">
        <f>E11</f>
        <v>100.12120249916407</v>
      </c>
      <c r="F23" s="311">
        <f>F11</f>
        <v>0</v>
      </c>
      <c r="G23" s="311">
        <f>G11</f>
        <v>0</v>
      </c>
      <c r="H23" s="292"/>
      <c r="I23" s="9"/>
      <c r="J23" s="9"/>
      <c r="K23" s="9"/>
      <c r="L23" s="9"/>
    </row>
    <row r="24" spans="1:12" x14ac:dyDescent="0.2">
      <c r="A24" s="148" t="s">
        <v>15143</v>
      </c>
      <c r="B24" s="159" t="s">
        <v>17085</v>
      </c>
      <c r="C24" s="311">
        <v>0</v>
      </c>
      <c r="D24" s="311">
        <f>D12</f>
        <v>3088.2782435399563</v>
      </c>
      <c r="E24" s="311">
        <v>0</v>
      </c>
      <c r="F24" s="311">
        <v>0</v>
      </c>
      <c r="G24" s="311">
        <v>0</v>
      </c>
      <c r="H24" s="292"/>
      <c r="I24" s="9"/>
      <c r="J24" s="9"/>
      <c r="K24" s="9"/>
      <c r="L24" s="9"/>
    </row>
    <row r="25" spans="1:12" x14ac:dyDescent="0.2">
      <c r="A25" s="148" t="s">
        <v>17073</v>
      </c>
      <c r="B25" s="159" t="s">
        <v>17086</v>
      </c>
      <c r="C25" s="311">
        <f>C12</f>
        <v>114.02546928252175</v>
      </c>
      <c r="D25" s="311">
        <v>0</v>
      </c>
      <c r="E25" s="311">
        <f>E12</f>
        <v>28.488604344630438</v>
      </c>
      <c r="F25" s="311">
        <f>F12</f>
        <v>0</v>
      </c>
      <c r="G25" s="311">
        <f>G12</f>
        <v>0</v>
      </c>
      <c r="H25" s="292"/>
      <c r="I25" s="9"/>
      <c r="J25" s="9"/>
      <c r="K25" s="9"/>
      <c r="L25" s="9"/>
    </row>
    <row r="26" spans="1:12" x14ac:dyDescent="0.2">
      <c r="A26" s="148" t="s">
        <v>15912</v>
      </c>
      <c r="B26" s="159" t="s">
        <v>17083</v>
      </c>
      <c r="C26" s="311">
        <v>0</v>
      </c>
      <c r="D26" s="311">
        <f>D16</f>
        <v>99.187829148346438</v>
      </c>
      <c r="E26" s="311">
        <v>0</v>
      </c>
      <c r="F26" s="311">
        <v>0</v>
      </c>
      <c r="G26" s="311">
        <v>0</v>
      </c>
      <c r="H26" s="292"/>
      <c r="I26" s="9"/>
      <c r="J26" s="9"/>
      <c r="K26" s="9"/>
      <c r="L26" s="9"/>
    </row>
    <row r="27" spans="1:12" x14ac:dyDescent="0.2">
      <c r="A27" s="148" t="s">
        <v>15129</v>
      </c>
      <c r="B27" s="159" t="s">
        <v>17084</v>
      </c>
      <c r="C27" s="311">
        <f>C16</f>
        <v>756.44876547214517</v>
      </c>
      <c r="D27" s="311">
        <v>0</v>
      </c>
      <c r="E27" s="311">
        <f>E16</f>
        <v>305.353628728888</v>
      </c>
      <c r="F27" s="311">
        <f>F16</f>
        <v>33.582743510178275</v>
      </c>
      <c r="G27" s="311">
        <f>G16</f>
        <v>18.172217569392927</v>
      </c>
      <c r="H27" s="292"/>
      <c r="I27" s="9"/>
      <c r="J27" s="9"/>
      <c r="K27" s="9"/>
      <c r="L27" s="9"/>
    </row>
    <row r="28" spans="1:12" x14ac:dyDescent="0.2">
      <c r="A28" s="148"/>
      <c r="B28" s="288" t="s">
        <v>17088</v>
      </c>
      <c r="C28" s="298"/>
      <c r="D28" s="298"/>
      <c r="E28" s="298"/>
      <c r="F28" s="298"/>
      <c r="G28" s="298"/>
      <c r="H28" s="148"/>
      <c r="I28" s="9"/>
      <c r="J28" s="9"/>
      <c r="K28" s="9"/>
      <c r="L28" s="9"/>
    </row>
    <row r="29" spans="1:12" x14ac:dyDescent="0.2">
      <c r="A29" s="148"/>
      <c r="B29" s="288"/>
      <c r="C29" s="299"/>
      <c r="D29" s="299"/>
      <c r="E29" s="299"/>
      <c r="F29" s="299"/>
      <c r="G29" s="299"/>
      <c r="H29" s="148"/>
      <c r="I29" s="9"/>
      <c r="J29" s="9"/>
      <c r="K29" s="9"/>
      <c r="L29" s="9"/>
    </row>
    <row r="30" spans="1:12" x14ac:dyDescent="0.2">
      <c r="A30" s="148"/>
      <c r="B30" s="148"/>
      <c r="C30" s="299"/>
      <c r="D30" s="299"/>
      <c r="E30" s="299"/>
      <c r="F30" s="299"/>
      <c r="G30" s="299"/>
      <c r="H30" s="148"/>
      <c r="I30" s="9"/>
      <c r="J30" s="9"/>
      <c r="K30" s="9"/>
      <c r="L30" s="9"/>
    </row>
    <row r="31" spans="1:12" x14ac:dyDescent="0.2">
      <c r="A31" s="148"/>
      <c r="B31" s="148"/>
      <c r="C31" s="148"/>
      <c r="D31" s="148"/>
      <c r="E31" s="148"/>
      <c r="F31" s="148"/>
      <c r="G31" s="148"/>
      <c r="H31" s="148"/>
      <c r="I31" s="9"/>
      <c r="J31" s="9"/>
      <c r="K31" s="9"/>
      <c r="L31" s="9"/>
    </row>
    <row r="32" spans="1:12" x14ac:dyDescent="0.2">
      <c r="A32" s="6"/>
      <c r="B32" s="6"/>
      <c r="C32" s="6"/>
      <c r="D32" s="6"/>
      <c r="E32" s="6"/>
      <c r="F32" s="6"/>
      <c r="G32" s="6"/>
      <c r="H32" s="6"/>
    </row>
    <row r="33" spans="1:8" x14ac:dyDescent="0.2">
      <c r="A33" s="6"/>
      <c r="B33" s="6"/>
      <c r="C33" s="6"/>
      <c r="D33" s="6"/>
      <c r="E33" s="6"/>
      <c r="F33" s="6"/>
      <c r="G33" s="6"/>
      <c r="H33" s="6"/>
    </row>
    <row r="34" spans="1:8" x14ac:dyDescent="0.2">
      <c r="A34" s="6"/>
      <c r="B34" s="6"/>
      <c r="C34" s="6"/>
      <c r="D34" s="6"/>
      <c r="E34" s="6"/>
      <c r="F34" s="6"/>
      <c r="G34" s="6"/>
      <c r="H34" s="6"/>
    </row>
    <row r="35" spans="1:8" x14ac:dyDescent="0.2">
      <c r="A35" s="6"/>
      <c r="B35" s="6"/>
      <c r="C35" s="6"/>
      <c r="D35" s="6"/>
      <c r="E35" s="6"/>
      <c r="F35" s="6"/>
      <c r="G35" s="6"/>
      <c r="H35" s="6"/>
    </row>
    <row r="36" spans="1:8" x14ac:dyDescent="0.2">
      <c r="A36" s="6"/>
      <c r="B36" s="6"/>
      <c r="C36" s="6"/>
      <c r="D36" s="6"/>
      <c r="E36" s="6"/>
      <c r="F36" s="6"/>
      <c r="G36" s="6"/>
      <c r="H36" s="6"/>
    </row>
    <row r="37" spans="1:8" x14ac:dyDescent="0.2">
      <c r="A37" s="6"/>
      <c r="B37" s="6"/>
      <c r="C37" s="6"/>
      <c r="D37" s="6"/>
      <c r="E37" s="6"/>
      <c r="F37" s="6"/>
      <c r="G37" s="6"/>
      <c r="H37" s="6"/>
    </row>
  </sheetData>
  <mergeCells count="1">
    <mergeCell ref="B7:B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K120"/>
  <sheetViews>
    <sheetView workbookViewId="0">
      <selection activeCell="A5" sqref="A5"/>
    </sheetView>
  </sheetViews>
  <sheetFormatPr defaultRowHeight="12.75" x14ac:dyDescent="0.2"/>
  <cols>
    <col min="1" max="1" width="12" style="6" customWidth="1"/>
    <col min="2" max="2" width="29.140625" style="6" bestFit="1" customWidth="1"/>
    <col min="3" max="3" width="29.140625" style="8" customWidth="1"/>
    <col min="4" max="4" width="16" style="45" customWidth="1"/>
    <col min="5" max="5" width="27.140625" style="61" bestFit="1" customWidth="1"/>
    <col min="6" max="6" width="45.7109375" style="61" customWidth="1"/>
    <col min="7" max="7" width="46.28515625" style="61" customWidth="1"/>
    <col min="8" max="8" width="23.7109375" style="6" customWidth="1"/>
    <col min="9" max="9" width="21.42578125" style="6" customWidth="1"/>
    <col min="10" max="10" width="58.42578125" style="6" customWidth="1"/>
    <col min="11" max="16384" width="9.140625" style="6"/>
  </cols>
  <sheetData>
    <row r="4" spans="1:11" ht="13.5" thickBot="1" x14ac:dyDescent="0.25">
      <c r="A4" s="75" t="s">
        <v>18010</v>
      </c>
      <c r="D4" s="313"/>
    </row>
    <row r="5" spans="1:11" x14ac:dyDescent="0.2">
      <c r="A5" s="2" t="s">
        <v>16666</v>
      </c>
      <c r="B5" s="2" t="s">
        <v>16667</v>
      </c>
      <c r="C5" s="103"/>
      <c r="D5" s="314" t="s">
        <v>16666</v>
      </c>
      <c r="E5" s="315" t="s">
        <v>15906</v>
      </c>
      <c r="F5" s="315"/>
      <c r="G5" s="315" t="s">
        <v>15906</v>
      </c>
      <c r="I5" s="316" t="s">
        <v>15883</v>
      </c>
      <c r="J5" s="317" t="s">
        <v>15884</v>
      </c>
    </row>
    <row r="6" spans="1:11" ht="25.5" x14ac:dyDescent="0.2">
      <c r="A6" s="52" t="s">
        <v>15689</v>
      </c>
      <c r="B6" s="160" t="s">
        <v>15685</v>
      </c>
      <c r="D6" s="164">
        <v>20200201</v>
      </c>
      <c r="E6" s="166" t="s">
        <v>14789</v>
      </c>
      <c r="F6" s="166">
        <f t="shared" ref="F6:F45" si="0">D6</f>
        <v>20200201</v>
      </c>
      <c r="G6" s="166" t="s">
        <v>15908</v>
      </c>
      <c r="I6" s="318" t="s">
        <v>15885</v>
      </c>
      <c r="J6" s="319" t="s">
        <v>15886</v>
      </c>
    </row>
    <row r="7" spans="1:11" ht="25.5" x14ac:dyDescent="0.2">
      <c r="A7" s="52" t="s">
        <v>10029</v>
      </c>
      <c r="B7" s="160" t="s">
        <v>10028</v>
      </c>
      <c r="C7" s="320"/>
      <c r="D7" s="321">
        <v>20200202</v>
      </c>
      <c r="E7" s="166" t="s">
        <v>14789</v>
      </c>
      <c r="F7" s="166">
        <f t="shared" si="0"/>
        <v>20200202</v>
      </c>
      <c r="G7" s="166" t="s">
        <v>15910</v>
      </c>
      <c r="I7" s="318" t="s">
        <v>15887</v>
      </c>
      <c r="J7" s="319" t="s">
        <v>15888</v>
      </c>
    </row>
    <row r="8" spans="1:11" ht="25.5" x14ac:dyDescent="0.2">
      <c r="A8" s="52" t="s">
        <v>15688</v>
      </c>
      <c r="B8" s="160" t="s">
        <v>16672</v>
      </c>
      <c r="D8" s="164">
        <v>20200203</v>
      </c>
      <c r="E8" s="166" t="s">
        <v>14789</v>
      </c>
      <c r="F8" s="166">
        <f t="shared" si="0"/>
        <v>20200203</v>
      </c>
      <c r="G8" s="166" t="s">
        <v>14711</v>
      </c>
      <c r="I8" s="318" t="s">
        <v>13386</v>
      </c>
      <c r="J8" s="319" t="s">
        <v>13387</v>
      </c>
    </row>
    <row r="9" spans="1:11" ht="25.5" x14ac:dyDescent="0.2">
      <c r="A9" s="52" t="s">
        <v>15692</v>
      </c>
      <c r="B9" s="160" t="s">
        <v>10032</v>
      </c>
      <c r="D9" s="164">
        <v>20200209</v>
      </c>
      <c r="E9" s="166" t="s">
        <v>14789</v>
      </c>
      <c r="F9" s="166">
        <f t="shared" si="0"/>
        <v>20200209</v>
      </c>
      <c r="G9" s="166" t="s">
        <v>14713</v>
      </c>
      <c r="I9" s="318" t="s">
        <v>13388</v>
      </c>
      <c r="J9" s="319" t="s">
        <v>16211</v>
      </c>
    </row>
    <row r="10" spans="1:11" ht="25.5" x14ac:dyDescent="0.2">
      <c r="A10" s="52" t="s">
        <v>15694</v>
      </c>
      <c r="B10" s="160" t="s">
        <v>12115</v>
      </c>
      <c r="D10" s="164">
        <v>20200252</v>
      </c>
      <c r="E10" s="166" t="s">
        <v>14789</v>
      </c>
      <c r="F10" s="166">
        <f t="shared" si="0"/>
        <v>20200252</v>
      </c>
      <c r="G10" s="166" t="s">
        <v>14715</v>
      </c>
      <c r="I10" s="318" t="s">
        <v>16212</v>
      </c>
      <c r="J10" s="319" t="s">
        <v>9162</v>
      </c>
    </row>
    <row r="11" spans="1:11" ht="25.5" x14ac:dyDescent="0.2">
      <c r="A11" s="52" t="s">
        <v>15690</v>
      </c>
      <c r="B11" s="160" t="s">
        <v>12117</v>
      </c>
      <c r="D11" s="162">
        <v>20200253</v>
      </c>
      <c r="E11" s="166" t="s">
        <v>14789</v>
      </c>
      <c r="F11" s="166">
        <f t="shared" si="0"/>
        <v>20200253</v>
      </c>
      <c r="G11" s="166" t="s">
        <v>14717</v>
      </c>
      <c r="I11" s="318" t="s">
        <v>9163</v>
      </c>
      <c r="J11" s="319" t="s">
        <v>9164</v>
      </c>
    </row>
    <row r="12" spans="1:11" ht="25.5" x14ac:dyDescent="0.2">
      <c r="A12" s="52" t="s">
        <v>16662</v>
      </c>
      <c r="B12" s="160" t="s">
        <v>16663</v>
      </c>
      <c r="D12" s="162">
        <v>20200253</v>
      </c>
      <c r="E12" s="166" t="s">
        <v>14789</v>
      </c>
      <c r="F12" s="166">
        <f t="shared" si="0"/>
        <v>20200253</v>
      </c>
      <c r="G12" s="166" t="s">
        <v>14719</v>
      </c>
      <c r="I12" s="318" t="s">
        <v>9165</v>
      </c>
      <c r="J12" s="319" t="s">
        <v>9166</v>
      </c>
    </row>
    <row r="13" spans="1:11" ht="26.25" thickBot="1" x14ac:dyDescent="0.25">
      <c r="A13" s="52" t="s">
        <v>16665</v>
      </c>
      <c r="B13" s="160" t="s">
        <v>16664</v>
      </c>
      <c r="D13" s="164">
        <v>31000101</v>
      </c>
      <c r="E13" s="166" t="s">
        <v>12116</v>
      </c>
      <c r="F13" s="166">
        <f t="shared" si="0"/>
        <v>31000101</v>
      </c>
      <c r="G13" s="166" t="s">
        <v>14721</v>
      </c>
      <c r="I13" s="322" t="s">
        <v>9167</v>
      </c>
      <c r="J13" s="323" t="s">
        <v>9168</v>
      </c>
    </row>
    <row r="14" spans="1:11" ht="25.5" x14ac:dyDescent="0.2">
      <c r="A14" s="52" t="s">
        <v>15117</v>
      </c>
      <c r="B14" s="160" t="s">
        <v>15118</v>
      </c>
      <c r="D14" s="164">
        <v>31000102</v>
      </c>
      <c r="E14" s="166" t="s">
        <v>9174</v>
      </c>
      <c r="F14" s="166">
        <f t="shared" si="0"/>
        <v>31000102</v>
      </c>
      <c r="G14" s="166" t="s">
        <v>14723</v>
      </c>
    </row>
    <row r="15" spans="1:11" ht="25.5" x14ac:dyDescent="0.2">
      <c r="A15" s="52" t="s">
        <v>15119</v>
      </c>
      <c r="B15" s="160" t="s">
        <v>15120</v>
      </c>
      <c r="D15" s="164">
        <v>31000123</v>
      </c>
      <c r="E15" s="166" t="s">
        <v>9175</v>
      </c>
      <c r="F15" s="166">
        <f t="shared" si="0"/>
        <v>31000123</v>
      </c>
      <c r="G15" s="166" t="s">
        <v>11815</v>
      </c>
    </row>
    <row r="16" spans="1:11" ht="25.5" x14ac:dyDescent="0.2">
      <c r="A16" s="52" t="s">
        <v>15695</v>
      </c>
      <c r="B16" s="160" t="s">
        <v>15912</v>
      </c>
      <c r="D16" s="164">
        <v>31000129</v>
      </c>
      <c r="E16" s="166" t="s">
        <v>9176</v>
      </c>
      <c r="F16" s="166">
        <f t="shared" si="0"/>
        <v>31000129</v>
      </c>
      <c r="G16" s="166" t="s">
        <v>11817</v>
      </c>
      <c r="H16" s="61"/>
      <c r="I16" s="61"/>
      <c r="J16" s="61"/>
      <c r="K16" s="61"/>
    </row>
    <row r="17" spans="1:11" ht="25.5" x14ac:dyDescent="0.2">
      <c r="A17" s="52" t="s">
        <v>15128</v>
      </c>
      <c r="B17" s="160" t="s">
        <v>15129</v>
      </c>
      <c r="D17" s="164">
        <v>31000130</v>
      </c>
      <c r="E17" s="166" t="s">
        <v>12096</v>
      </c>
      <c r="F17" s="166">
        <f t="shared" si="0"/>
        <v>31000130</v>
      </c>
      <c r="G17" s="166" t="s">
        <v>11819</v>
      </c>
      <c r="H17" s="61"/>
      <c r="I17" s="61"/>
      <c r="J17" s="61"/>
      <c r="K17" s="61"/>
    </row>
    <row r="18" spans="1:11" ht="38.25" x14ac:dyDescent="0.2">
      <c r="A18" s="52" t="s">
        <v>15696</v>
      </c>
      <c r="B18" s="160" t="s">
        <v>15682</v>
      </c>
      <c r="D18" s="164">
        <v>31000132</v>
      </c>
      <c r="E18" s="166" t="s">
        <v>12097</v>
      </c>
      <c r="F18" s="166">
        <f t="shared" si="0"/>
        <v>31000132</v>
      </c>
      <c r="G18" s="166" t="s">
        <v>11821</v>
      </c>
      <c r="H18" s="61"/>
      <c r="I18" s="61"/>
      <c r="J18" s="61"/>
      <c r="K18" s="61"/>
    </row>
    <row r="19" spans="1:11" ht="38.25" x14ac:dyDescent="0.2">
      <c r="A19" s="52" t="s">
        <v>17031</v>
      </c>
      <c r="B19" s="160" t="s">
        <v>17032</v>
      </c>
      <c r="D19" s="164">
        <v>31000199</v>
      </c>
      <c r="E19" s="166" t="s">
        <v>12098</v>
      </c>
      <c r="F19" s="166">
        <f t="shared" si="0"/>
        <v>31000199</v>
      </c>
      <c r="G19" s="166" t="s">
        <v>11823</v>
      </c>
      <c r="H19" s="61"/>
      <c r="I19" s="61"/>
      <c r="J19" s="61"/>
      <c r="K19" s="61"/>
    </row>
    <row r="20" spans="1:11" ht="38.25" x14ac:dyDescent="0.2">
      <c r="A20" s="52" t="s">
        <v>15697</v>
      </c>
      <c r="B20" s="160" t="s">
        <v>15684</v>
      </c>
      <c r="D20" s="164">
        <v>31000201</v>
      </c>
      <c r="E20" s="166" t="s">
        <v>12099</v>
      </c>
      <c r="F20" s="166">
        <f t="shared" si="0"/>
        <v>31000201</v>
      </c>
      <c r="G20" s="166" t="s">
        <v>11825</v>
      </c>
      <c r="H20" s="61"/>
      <c r="I20" s="61"/>
      <c r="J20" s="61"/>
      <c r="K20" s="61"/>
    </row>
    <row r="21" spans="1:11" ht="25.5" x14ac:dyDescent="0.2">
      <c r="A21" s="52" t="s">
        <v>16772</v>
      </c>
      <c r="B21" s="160" t="s">
        <v>16773</v>
      </c>
      <c r="D21" s="164">
        <v>31000202</v>
      </c>
      <c r="E21" s="166" t="s">
        <v>12100</v>
      </c>
      <c r="F21" s="166">
        <f t="shared" si="0"/>
        <v>31000202</v>
      </c>
      <c r="G21" s="166" t="s">
        <v>11827</v>
      </c>
      <c r="H21" s="61"/>
      <c r="I21" s="61"/>
      <c r="J21" s="61"/>
      <c r="K21" s="61"/>
    </row>
    <row r="22" spans="1:11" ht="25.5" x14ac:dyDescent="0.2">
      <c r="A22" s="52" t="s">
        <v>15121</v>
      </c>
      <c r="B22" s="160" t="s">
        <v>15122</v>
      </c>
      <c r="D22" s="164">
        <v>31000203</v>
      </c>
      <c r="E22" s="166" t="s">
        <v>14789</v>
      </c>
      <c r="F22" s="166">
        <f t="shared" si="0"/>
        <v>31000203</v>
      </c>
      <c r="G22" s="166" t="s">
        <v>11829</v>
      </c>
      <c r="H22" s="61"/>
      <c r="I22" s="61"/>
      <c r="J22" s="61"/>
      <c r="K22" s="61"/>
    </row>
    <row r="23" spans="1:11" ht="25.5" x14ac:dyDescent="0.2">
      <c r="A23" s="52" t="s">
        <v>15123</v>
      </c>
      <c r="B23" s="160" t="s">
        <v>15124</v>
      </c>
      <c r="D23" s="164">
        <v>31000205</v>
      </c>
      <c r="E23" s="166" t="s">
        <v>16770</v>
      </c>
      <c r="F23" s="166">
        <f t="shared" si="0"/>
        <v>31000205</v>
      </c>
      <c r="G23" s="166" t="s">
        <v>11831</v>
      </c>
      <c r="H23" s="61"/>
      <c r="I23" s="61"/>
      <c r="J23" s="61"/>
      <c r="K23" s="61"/>
    </row>
    <row r="24" spans="1:11" ht="25.5" x14ac:dyDescent="0.2">
      <c r="A24" s="52" t="s">
        <v>15699</v>
      </c>
      <c r="B24" s="160" t="s">
        <v>16671</v>
      </c>
      <c r="D24" s="164">
        <v>31000207</v>
      </c>
      <c r="E24" s="165" t="s">
        <v>12116</v>
      </c>
      <c r="F24" s="166">
        <f t="shared" si="0"/>
        <v>31000207</v>
      </c>
      <c r="G24" s="166" t="s">
        <v>11833</v>
      </c>
      <c r="H24" s="61"/>
      <c r="I24" s="61"/>
      <c r="J24" s="61"/>
      <c r="K24" s="61"/>
    </row>
    <row r="25" spans="1:11" ht="38.25" x14ac:dyDescent="0.2">
      <c r="A25" s="52" t="s">
        <v>15700</v>
      </c>
      <c r="B25" s="160" t="s">
        <v>16670</v>
      </c>
      <c r="D25" s="164">
        <v>31000209</v>
      </c>
      <c r="E25" s="166" t="s">
        <v>12101</v>
      </c>
      <c r="F25" s="166">
        <f t="shared" si="0"/>
        <v>31000209</v>
      </c>
      <c r="G25" s="166" t="s">
        <v>11835</v>
      </c>
      <c r="H25" s="61"/>
      <c r="I25" s="61"/>
      <c r="J25" s="61"/>
      <c r="K25" s="61"/>
    </row>
    <row r="26" spans="1:11" ht="38.25" x14ac:dyDescent="0.2">
      <c r="A26" s="52" t="s">
        <v>15131</v>
      </c>
      <c r="B26" s="160" t="s">
        <v>15132</v>
      </c>
      <c r="D26" s="164">
        <v>31000215</v>
      </c>
      <c r="E26" s="166" t="s">
        <v>12102</v>
      </c>
      <c r="F26" s="166">
        <f t="shared" si="0"/>
        <v>31000215</v>
      </c>
      <c r="G26" s="166" t="s">
        <v>11837</v>
      </c>
      <c r="H26" s="61"/>
      <c r="I26" s="61"/>
      <c r="J26" s="61"/>
      <c r="K26" s="61"/>
    </row>
    <row r="27" spans="1:11" ht="38.25" x14ac:dyDescent="0.2">
      <c r="A27" s="52" t="s">
        <v>15133</v>
      </c>
      <c r="B27" s="160" t="s">
        <v>15134</v>
      </c>
      <c r="D27" s="164">
        <v>31000216</v>
      </c>
      <c r="E27" s="166" t="s">
        <v>12103</v>
      </c>
      <c r="F27" s="166">
        <f t="shared" si="0"/>
        <v>31000216</v>
      </c>
      <c r="G27" s="166" t="s">
        <v>11839</v>
      </c>
      <c r="H27" s="61"/>
      <c r="I27" s="61"/>
      <c r="J27" s="61"/>
      <c r="K27" s="61"/>
    </row>
    <row r="28" spans="1:11" ht="38.25" x14ac:dyDescent="0.2">
      <c r="A28" s="52" t="s">
        <v>15139</v>
      </c>
      <c r="B28" s="160" t="s">
        <v>17044</v>
      </c>
      <c r="D28" s="162" t="s">
        <v>11840</v>
      </c>
      <c r="E28" s="166" t="s">
        <v>12104</v>
      </c>
      <c r="F28" s="166" t="str">
        <f t="shared" si="0"/>
        <v>31000220</v>
      </c>
      <c r="G28" s="166" t="s">
        <v>11841</v>
      </c>
      <c r="H28" s="61"/>
      <c r="I28" s="61"/>
      <c r="J28" s="61"/>
      <c r="K28" s="61"/>
    </row>
    <row r="29" spans="1:11" ht="25.5" x14ac:dyDescent="0.2">
      <c r="A29" s="52" t="s">
        <v>15691</v>
      </c>
      <c r="B29" s="160" t="s">
        <v>16379</v>
      </c>
      <c r="D29" s="164">
        <v>31000225</v>
      </c>
      <c r="E29" s="166" t="s">
        <v>12105</v>
      </c>
      <c r="F29" s="166">
        <f t="shared" si="0"/>
        <v>31000225</v>
      </c>
      <c r="G29" s="166" t="s">
        <v>11843</v>
      </c>
      <c r="H29" s="61"/>
      <c r="I29" s="61"/>
      <c r="J29" s="61"/>
      <c r="K29" s="61"/>
    </row>
    <row r="30" spans="1:11" ht="25.5" x14ac:dyDescent="0.2">
      <c r="A30" s="52" t="s">
        <v>15693</v>
      </c>
      <c r="B30" s="160" t="s">
        <v>10031</v>
      </c>
      <c r="D30" s="164">
        <v>31000226</v>
      </c>
      <c r="E30" s="166" t="s">
        <v>12106</v>
      </c>
      <c r="F30" s="166">
        <f t="shared" si="0"/>
        <v>31000226</v>
      </c>
      <c r="G30" s="166" t="s">
        <v>11845</v>
      </c>
      <c r="H30" s="61"/>
      <c r="I30" s="61"/>
      <c r="J30" s="61"/>
      <c r="K30" s="61"/>
    </row>
    <row r="31" spans="1:11" ht="38.25" x14ac:dyDescent="0.2">
      <c r="A31" s="131" t="s">
        <v>17072</v>
      </c>
      <c r="B31" s="159" t="s">
        <v>17073</v>
      </c>
      <c r="D31" s="164">
        <v>31000227</v>
      </c>
      <c r="E31" s="324" t="s">
        <v>15125</v>
      </c>
      <c r="F31" s="166">
        <f t="shared" si="0"/>
        <v>31000227</v>
      </c>
      <c r="G31" s="166" t="s">
        <v>11847</v>
      </c>
      <c r="H31" s="61"/>
      <c r="I31" s="61"/>
      <c r="J31" s="61"/>
      <c r="K31" s="61"/>
    </row>
    <row r="32" spans="1:11" ht="38.25" x14ac:dyDescent="0.2">
      <c r="A32" s="161" t="s">
        <v>15701</v>
      </c>
      <c r="B32" s="160" t="s">
        <v>15702</v>
      </c>
      <c r="D32" s="164">
        <v>31000227</v>
      </c>
      <c r="E32" s="324" t="s">
        <v>15125</v>
      </c>
      <c r="F32" s="166">
        <f t="shared" si="0"/>
        <v>31000227</v>
      </c>
      <c r="G32" s="166" t="s">
        <v>11849</v>
      </c>
      <c r="H32" s="61"/>
      <c r="I32" s="61"/>
      <c r="J32" s="61"/>
      <c r="K32" s="61"/>
    </row>
    <row r="33" spans="1:11" ht="25.5" x14ac:dyDescent="0.2">
      <c r="A33" s="52" t="s">
        <v>16694</v>
      </c>
      <c r="B33" s="160" t="s">
        <v>16693</v>
      </c>
      <c r="D33" s="164">
        <v>31000229</v>
      </c>
      <c r="E33" s="166" t="s">
        <v>12107</v>
      </c>
      <c r="F33" s="166">
        <f t="shared" si="0"/>
        <v>31000229</v>
      </c>
      <c r="G33" s="166" t="s">
        <v>14775</v>
      </c>
      <c r="H33" s="61"/>
      <c r="I33" s="61"/>
      <c r="J33" s="61"/>
      <c r="K33" s="61"/>
    </row>
    <row r="34" spans="1:11" ht="25.5" x14ac:dyDescent="0.2">
      <c r="A34" s="52" t="s">
        <v>15126</v>
      </c>
      <c r="B34" s="160" t="s">
        <v>15125</v>
      </c>
      <c r="D34" s="164">
        <v>31000230</v>
      </c>
      <c r="E34" s="166" t="s">
        <v>12108</v>
      </c>
      <c r="F34" s="166">
        <f t="shared" si="0"/>
        <v>31000230</v>
      </c>
      <c r="G34" s="166" t="s">
        <v>14794</v>
      </c>
      <c r="H34" s="61"/>
      <c r="I34" s="61"/>
      <c r="J34" s="61"/>
      <c r="K34" s="61"/>
    </row>
    <row r="35" spans="1:11" ht="25.5" x14ac:dyDescent="0.2">
      <c r="A35" s="52" t="s">
        <v>15138</v>
      </c>
      <c r="B35" s="160" t="s">
        <v>15127</v>
      </c>
      <c r="D35" s="162" t="s">
        <v>14795</v>
      </c>
      <c r="E35" s="166" t="s">
        <v>12109</v>
      </c>
      <c r="F35" s="166" t="str">
        <f t="shared" si="0"/>
        <v>31000299</v>
      </c>
      <c r="G35" s="166" t="s">
        <v>11579</v>
      </c>
      <c r="H35" s="61"/>
      <c r="I35" s="61"/>
      <c r="J35" s="61"/>
      <c r="K35" s="61"/>
    </row>
    <row r="36" spans="1:11" ht="38.25" x14ac:dyDescent="0.2">
      <c r="A36" s="52" t="s">
        <v>10027</v>
      </c>
      <c r="B36" s="160" t="s">
        <v>10026</v>
      </c>
      <c r="D36" s="162">
        <v>31000301</v>
      </c>
      <c r="E36" s="324" t="s">
        <v>15125</v>
      </c>
      <c r="F36" s="166">
        <f t="shared" si="0"/>
        <v>31000301</v>
      </c>
      <c r="G36" s="166" t="s">
        <v>14423</v>
      </c>
      <c r="H36" s="61"/>
      <c r="I36" s="61"/>
      <c r="J36" s="61"/>
      <c r="K36" s="61"/>
    </row>
    <row r="37" spans="1:11" ht="51" x14ac:dyDescent="0.2">
      <c r="A37" s="325" t="s">
        <v>15140</v>
      </c>
      <c r="B37" s="160" t="s">
        <v>9169</v>
      </c>
      <c r="D37" s="164">
        <v>31000302</v>
      </c>
      <c r="E37" s="324" t="s">
        <v>15125</v>
      </c>
      <c r="F37" s="166">
        <f t="shared" si="0"/>
        <v>31000302</v>
      </c>
      <c r="G37" s="166" t="s">
        <v>14425</v>
      </c>
      <c r="H37" s="61"/>
      <c r="I37" s="61"/>
      <c r="J37" s="61"/>
      <c r="K37" s="61"/>
    </row>
    <row r="38" spans="1:11" ht="51" x14ac:dyDescent="0.2">
      <c r="A38" s="161" t="s">
        <v>15902</v>
      </c>
      <c r="B38" s="160" t="s">
        <v>15903</v>
      </c>
      <c r="D38" s="164">
        <v>31000303</v>
      </c>
      <c r="E38" s="324" t="s">
        <v>15125</v>
      </c>
      <c r="F38" s="166">
        <f t="shared" si="0"/>
        <v>31000303</v>
      </c>
      <c r="G38" s="166" t="s">
        <v>14281</v>
      </c>
    </row>
    <row r="39" spans="1:11" ht="38.25" x14ac:dyDescent="0.2">
      <c r="A39" s="161" t="s">
        <v>16378</v>
      </c>
      <c r="B39" s="160" t="s">
        <v>16290</v>
      </c>
      <c r="D39" s="164">
        <v>31000304</v>
      </c>
      <c r="E39" s="324" t="s">
        <v>15125</v>
      </c>
      <c r="F39" s="166">
        <f t="shared" si="0"/>
        <v>31000304</v>
      </c>
      <c r="G39" s="166" t="s">
        <v>14283</v>
      </c>
    </row>
    <row r="40" spans="1:11" ht="38.25" x14ac:dyDescent="0.2">
      <c r="A40" s="131" t="s">
        <v>10382</v>
      </c>
      <c r="B40" s="159" t="s">
        <v>16375</v>
      </c>
      <c r="D40" s="164">
        <v>31000305</v>
      </c>
      <c r="E40" s="166" t="s">
        <v>12110</v>
      </c>
      <c r="F40" s="166">
        <f t="shared" si="0"/>
        <v>31000305</v>
      </c>
      <c r="G40" s="166" t="s">
        <v>14285</v>
      </c>
    </row>
    <row r="41" spans="1:11" ht="25.5" x14ac:dyDescent="0.2">
      <c r="A41" s="52" t="s">
        <v>17033</v>
      </c>
      <c r="B41" s="160" t="s">
        <v>17034</v>
      </c>
      <c r="D41" s="164">
        <v>31000306</v>
      </c>
      <c r="E41" s="166" t="s">
        <v>12111</v>
      </c>
      <c r="F41" s="166">
        <f t="shared" si="0"/>
        <v>31000306</v>
      </c>
      <c r="G41" s="166" t="s">
        <v>14287</v>
      </c>
    </row>
    <row r="42" spans="1:11" ht="25.5" x14ac:dyDescent="0.2">
      <c r="A42" s="52" t="s">
        <v>17014</v>
      </c>
      <c r="B42" s="160" t="s">
        <v>17013</v>
      </c>
      <c r="D42" s="164">
        <v>31000307</v>
      </c>
      <c r="E42" s="166" t="s">
        <v>12112</v>
      </c>
      <c r="F42" s="166">
        <f t="shared" si="0"/>
        <v>31000307</v>
      </c>
      <c r="G42" s="166" t="s">
        <v>14289</v>
      </c>
    </row>
    <row r="43" spans="1:11" ht="38.25" x14ac:dyDescent="0.2">
      <c r="A43" s="44" t="s">
        <v>15698</v>
      </c>
      <c r="C43" s="72"/>
      <c r="D43" s="164">
        <v>31000309</v>
      </c>
      <c r="E43" s="166" t="s">
        <v>12113</v>
      </c>
      <c r="F43" s="166">
        <f t="shared" si="0"/>
        <v>31000309</v>
      </c>
      <c r="G43" s="166" t="s">
        <v>14291</v>
      </c>
    </row>
    <row r="44" spans="1:11" ht="25.5" x14ac:dyDescent="0.2">
      <c r="A44" s="2" t="s">
        <v>16666</v>
      </c>
      <c r="B44" s="101" t="s">
        <v>16667</v>
      </c>
      <c r="C44" s="72"/>
      <c r="D44" s="164">
        <v>31000310</v>
      </c>
      <c r="E44" s="166" t="s">
        <v>12114</v>
      </c>
      <c r="F44" s="166">
        <f t="shared" si="0"/>
        <v>31000310</v>
      </c>
      <c r="G44" s="166" t="s">
        <v>14293</v>
      </c>
    </row>
    <row r="45" spans="1:11" ht="38.25" x14ac:dyDescent="0.2">
      <c r="A45" s="52" t="s">
        <v>10023</v>
      </c>
      <c r="B45" s="102" t="s">
        <v>10022</v>
      </c>
      <c r="C45" s="72"/>
      <c r="D45" s="164">
        <v>31000311</v>
      </c>
      <c r="E45" s="166" t="s">
        <v>14776</v>
      </c>
      <c r="F45" s="166">
        <f t="shared" si="0"/>
        <v>31000311</v>
      </c>
      <c r="G45" s="166" t="s">
        <v>14295</v>
      </c>
    </row>
    <row r="46" spans="1:11" ht="25.5" x14ac:dyDescent="0.2">
      <c r="A46" s="52" t="s">
        <v>10021</v>
      </c>
      <c r="B46" s="102" t="s">
        <v>10020</v>
      </c>
      <c r="C46" s="72"/>
      <c r="D46" s="162" t="s">
        <v>14296</v>
      </c>
      <c r="E46" s="166" t="s">
        <v>14778</v>
      </c>
      <c r="F46" s="166">
        <v>31000404</v>
      </c>
      <c r="G46" s="166" t="s">
        <v>14297</v>
      </c>
    </row>
    <row r="47" spans="1:11" ht="25.5" x14ac:dyDescent="0.2">
      <c r="A47" s="52" t="s">
        <v>10019</v>
      </c>
      <c r="B47" s="102" t="s">
        <v>10018</v>
      </c>
      <c r="C47" s="326"/>
      <c r="D47" s="164">
        <v>31000405</v>
      </c>
      <c r="E47" s="166" t="s">
        <v>14778</v>
      </c>
      <c r="F47" s="166">
        <f t="shared" ref="F47:F65" si="1">D47</f>
        <v>31000405</v>
      </c>
      <c r="G47" s="166" t="s">
        <v>12973</v>
      </c>
    </row>
    <row r="48" spans="1:11" ht="25.5" x14ac:dyDescent="0.2">
      <c r="A48" s="52" t="s">
        <v>16698</v>
      </c>
      <c r="B48" s="102" t="s">
        <v>16697</v>
      </c>
      <c r="C48" s="72"/>
      <c r="D48" s="164">
        <v>31000406</v>
      </c>
      <c r="E48" s="166" t="s">
        <v>14778</v>
      </c>
      <c r="F48" s="166">
        <f t="shared" si="1"/>
        <v>31000406</v>
      </c>
      <c r="G48" s="166" t="s">
        <v>15854</v>
      </c>
    </row>
    <row r="49" spans="1:7" ht="25.5" x14ac:dyDescent="0.2">
      <c r="A49" s="52" t="s">
        <v>16696</v>
      </c>
      <c r="B49" s="102" t="s">
        <v>16695</v>
      </c>
      <c r="C49" s="72"/>
      <c r="D49" s="164">
        <v>31000502</v>
      </c>
      <c r="E49" s="166" t="s">
        <v>14777</v>
      </c>
      <c r="F49" s="166">
        <f t="shared" si="1"/>
        <v>31000502</v>
      </c>
      <c r="G49" s="166" t="s">
        <v>15856</v>
      </c>
    </row>
    <row r="50" spans="1:7" ht="25.5" x14ac:dyDescent="0.2">
      <c r="A50" s="52" t="s">
        <v>16692</v>
      </c>
      <c r="B50" s="102" t="s">
        <v>16691</v>
      </c>
      <c r="C50" s="72"/>
      <c r="D50" s="164">
        <v>31088801</v>
      </c>
      <c r="E50" s="165" t="s">
        <v>12116</v>
      </c>
      <c r="F50" s="166">
        <f t="shared" si="1"/>
        <v>31088801</v>
      </c>
      <c r="G50" s="166" t="s">
        <v>15858</v>
      </c>
    </row>
    <row r="51" spans="1:7" ht="25.5" x14ac:dyDescent="0.2">
      <c r="A51" s="52" t="s">
        <v>16690</v>
      </c>
      <c r="B51" s="102" t="s">
        <v>16689</v>
      </c>
      <c r="C51" s="72"/>
      <c r="D51" s="164">
        <v>31088802</v>
      </c>
      <c r="E51" s="165" t="s">
        <v>12116</v>
      </c>
      <c r="F51" s="166">
        <f t="shared" si="1"/>
        <v>31088802</v>
      </c>
      <c r="G51" s="166" t="s">
        <v>15858</v>
      </c>
    </row>
    <row r="52" spans="1:7" ht="25.5" x14ac:dyDescent="0.2">
      <c r="A52" s="52" t="s">
        <v>16688</v>
      </c>
      <c r="B52" s="102" t="s">
        <v>16687</v>
      </c>
      <c r="C52" s="72"/>
      <c r="D52" s="164">
        <v>31088803</v>
      </c>
      <c r="E52" s="165" t="s">
        <v>12116</v>
      </c>
      <c r="F52" s="166">
        <f t="shared" si="1"/>
        <v>31088803</v>
      </c>
      <c r="G52" s="166" t="s">
        <v>15858</v>
      </c>
    </row>
    <row r="53" spans="1:7" ht="25.5" x14ac:dyDescent="0.2">
      <c r="A53" s="52" t="s">
        <v>16686</v>
      </c>
      <c r="B53" s="102" t="s">
        <v>16685</v>
      </c>
      <c r="C53" s="72"/>
      <c r="D53" s="164">
        <v>31088804</v>
      </c>
      <c r="E53" s="165" t="s">
        <v>12116</v>
      </c>
      <c r="F53" s="166">
        <f t="shared" si="1"/>
        <v>31088804</v>
      </c>
      <c r="G53" s="166" t="s">
        <v>15858</v>
      </c>
    </row>
    <row r="54" spans="1:7" ht="25.5" x14ac:dyDescent="0.2">
      <c r="A54" s="52" t="s">
        <v>16684</v>
      </c>
      <c r="B54" s="102" t="s">
        <v>16683</v>
      </c>
      <c r="C54" s="72"/>
      <c r="D54" s="164">
        <v>31088805</v>
      </c>
      <c r="E54" s="165" t="s">
        <v>12116</v>
      </c>
      <c r="F54" s="166">
        <f t="shared" si="1"/>
        <v>31088805</v>
      </c>
      <c r="G54" s="166" t="s">
        <v>15858</v>
      </c>
    </row>
    <row r="55" spans="1:7" ht="25.5" x14ac:dyDescent="0.2">
      <c r="A55" s="52" t="s">
        <v>16682</v>
      </c>
      <c r="B55" s="102" t="s">
        <v>16681</v>
      </c>
      <c r="C55" s="125"/>
      <c r="D55" s="164">
        <v>31088811</v>
      </c>
      <c r="E55" s="165" t="s">
        <v>12116</v>
      </c>
      <c r="F55" s="166">
        <f t="shared" si="1"/>
        <v>31088811</v>
      </c>
      <c r="G55" s="166" t="s">
        <v>15864</v>
      </c>
    </row>
    <row r="56" spans="1:7" ht="51" x14ac:dyDescent="0.2">
      <c r="A56" s="52" t="s">
        <v>16680</v>
      </c>
      <c r="B56" s="102" t="s">
        <v>16679</v>
      </c>
      <c r="C56" s="125"/>
      <c r="D56" s="164">
        <v>40400301</v>
      </c>
      <c r="E56" s="166" t="s">
        <v>16771</v>
      </c>
      <c r="F56" s="166">
        <f t="shared" si="1"/>
        <v>40400301</v>
      </c>
      <c r="G56" s="166" t="s">
        <v>15866</v>
      </c>
    </row>
    <row r="57" spans="1:7" ht="51" x14ac:dyDescent="0.2">
      <c r="A57" s="52" t="s">
        <v>10025</v>
      </c>
      <c r="B57" s="102" t="s">
        <v>10024</v>
      </c>
      <c r="C57" s="125"/>
      <c r="D57" s="162" t="s">
        <v>15867</v>
      </c>
      <c r="E57" s="166" t="s">
        <v>16771</v>
      </c>
      <c r="F57" s="166" t="str">
        <f t="shared" si="1"/>
        <v>40400302</v>
      </c>
      <c r="G57" s="166" t="s">
        <v>15868</v>
      </c>
    </row>
    <row r="58" spans="1:7" ht="51" x14ac:dyDescent="0.2">
      <c r="A58" s="52" t="s">
        <v>16678</v>
      </c>
      <c r="B58" s="102" t="s">
        <v>16677</v>
      </c>
      <c r="C58" s="125"/>
      <c r="D58" s="164">
        <v>40400304</v>
      </c>
      <c r="E58" s="166" t="s">
        <v>16771</v>
      </c>
      <c r="F58" s="166">
        <f t="shared" si="1"/>
        <v>40400304</v>
      </c>
      <c r="G58" s="166" t="s">
        <v>15870</v>
      </c>
    </row>
    <row r="59" spans="1:7" ht="51" x14ac:dyDescent="0.2">
      <c r="A59" s="52" t="s">
        <v>16694</v>
      </c>
      <c r="B59" s="102" t="s">
        <v>16693</v>
      </c>
      <c r="C59" s="125"/>
      <c r="D59" s="164">
        <v>40400305</v>
      </c>
      <c r="E59" s="166" t="s">
        <v>16771</v>
      </c>
      <c r="F59" s="166">
        <f t="shared" si="1"/>
        <v>40400305</v>
      </c>
      <c r="G59" s="166" t="s">
        <v>15872</v>
      </c>
    </row>
    <row r="60" spans="1:7" ht="51" x14ac:dyDescent="0.2">
      <c r="A60" s="52" t="s">
        <v>10027</v>
      </c>
      <c r="B60" s="102" t="s">
        <v>10026</v>
      </c>
      <c r="D60" s="164">
        <v>40400311</v>
      </c>
      <c r="E60" s="166" t="s">
        <v>16771</v>
      </c>
      <c r="F60" s="166">
        <f t="shared" si="1"/>
        <v>40400311</v>
      </c>
      <c r="G60" s="166" t="s">
        <v>15874</v>
      </c>
    </row>
    <row r="61" spans="1:7" ht="51" x14ac:dyDescent="0.2">
      <c r="A61" s="52" t="s">
        <v>16676</v>
      </c>
      <c r="B61" s="102" t="s">
        <v>16675</v>
      </c>
      <c r="D61" s="162" t="s">
        <v>15875</v>
      </c>
      <c r="E61" s="166" t="s">
        <v>16771</v>
      </c>
      <c r="F61" s="166" t="str">
        <f t="shared" si="1"/>
        <v>40400312</v>
      </c>
      <c r="G61" s="166" t="s">
        <v>15876</v>
      </c>
    </row>
    <row r="62" spans="1:7" ht="51" x14ac:dyDescent="0.2">
      <c r="A62" s="52" t="s">
        <v>16674</v>
      </c>
      <c r="B62" s="102" t="s">
        <v>16673</v>
      </c>
      <c r="C62" s="99"/>
      <c r="D62" s="164">
        <v>40400315</v>
      </c>
      <c r="E62" s="166" t="s">
        <v>16771</v>
      </c>
      <c r="F62" s="166">
        <f t="shared" si="1"/>
        <v>40400315</v>
      </c>
      <c r="G62" s="166" t="s">
        <v>15878</v>
      </c>
    </row>
    <row r="63" spans="1:7" ht="51" x14ac:dyDescent="0.2">
      <c r="C63" s="99"/>
      <c r="D63" s="164">
        <v>40400322</v>
      </c>
      <c r="E63" s="166" t="s">
        <v>16771</v>
      </c>
      <c r="F63" s="166">
        <f t="shared" si="1"/>
        <v>40400322</v>
      </c>
      <c r="G63" s="166" t="s">
        <v>15880</v>
      </c>
    </row>
    <row r="64" spans="1:7" ht="51" x14ac:dyDescent="0.2">
      <c r="C64" s="99"/>
      <c r="D64" s="164">
        <v>40400332</v>
      </c>
      <c r="E64" s="166" t="s">
        <v>16771</v>
      </c>
      <c r="F64" s="166">
        <f t="shared" si="1"/>
        <v>40400332</v>
      </c>
      <c r="G64" s="166" t="s">
        <v>15882</v>
      </c>
    </row>
    <row r="65" spans="2:9" x14ac:dyDescent="0.2">
      <c r="B65" s="99"/>
      <c r="C65" s="99"/>
      <c r="D65" s="164">
        <v>31000227</v>
      </c>
      <c r="E65" s="165" t="s">
        <v>1287</v>
      </c>
      <c r="F65" s="166">
        <f t="shared" si="1"/>
        <v>31000227</v>
      </c>
      <c r="G65" s="167"/>
      <c r="H65" s="61"/>
    </row>
    <row r="66" spans="2:9" x14ac:dyDescent="0.2">
      <c r="B66" s="99"/>
      <c r="C66" s="99"/>
      <c r="D66" s="162">
        <v>20200200</v>
      </c>
      <c r="E66" s="167" t="s">
        <v>14789</v>
      </c>
      <c r="F66" s="162"/>
      <c r="G66" s="167"/>
      <c r="H66" s="61"/>
      <c r="I66" s="61"/>
    </row>
    <row r="67" spans="2:9" x14ac:dyDescent="0.2">
      <c r="B67" s="99"/>
      <c r="C67" s="99"/>
      <c r="D67" s="162">
        <v>40400300</v>
      </c>
      <c r="E67" s="166" t="s">
        <v>16771</v>
      </c>
      <c r="F67" s="167"/>
      <c r="G67" s="167"/>
      <c r="H67" s="61"/>
      <c r="I67" s="61"/>
    </row>
    <row r="68" spans="2:9" x14ac:dyDescent="0.2">
      <c r="B68" s="99"/>
      <c r="C68" s="99"/>
      <c r="D68" s="162">
        <v>10200603</v>
      </c>
      <c r="E68" s="324" t="s">
        <v>15125</v>
      </c>
      <c r="F68" s="167"/>
      <c r="G68" s="167"/>
      <c r="H68" s="61"/>
      <c r="I68" s="61"/>
    </row>
    <row r="69" spans="2:9" x14ac:dyDescent="0.2">
      <c r="B69" s="99"/>
      <c r="C69" s="99"/>
      <c r="D69" s="162" t="s">
        <v>7748</v>
      </c>
      <c r="E69" s="324" t="s">
        <v>15125</v>
      </c>
      <c r="F69" s="167"/>
      <c r="G69" s="167"/>
      <c r="H69" s="61"/>
      <c r="I69" s="61"/>
    </row>
    <row r="70" spans="2:9" x14ac:dyDescent="0.2">
      <c r="B70" s="99"/>
      <c r="C70" s="99"/>
      <c r="D70" s="162" t="s">
        <v>7814</v>
      </c>
      <c r="E70" s="166" t="s">
        <v>14778</v>
      </c>
      <c r="F70" s="167"/>
      <c r="G70" s="167"/>
      <c r="H70" s="61"/>
      <c r="I70" s="61"/>
    </row>
    <row r="71" spans="2:9" x14ac:dyDescent="0.2">
      <c r="B71" s="99"/>
      <c r="C71" s="99"/>
      <c r="D71" s="162" t="s">
        <v>7823</v>
      </c>
      <c r="E71" s="166" t="s">
        <v>14778</v>
      </c>
      <c r="F71" s="167"/>
      <c r="G71" s="167"/>
      <c r="H71" s="61"/>
      <c r="I71" s="61"/>
    </row>
    <row r="72" spans="2:9" x14ac:dyDescent="0.2">
      <c r="B72" s="99"/>
      <c r="C72" s="99"/>
      <c r="D72" s="162" t="s">
        <v>13753</v>
      </c>
      <c r="E72" s="165" t="s">
        <v>14789</v>
      </c>
      <c r="F72" s="167"/>
      <c r="G72" s="167"/>
      <c r="H72" s="61"/>
      <c r="I72" s="61"/>
    </row>
    <row r="73" spans="2:9" x14ac:dyDescent="0.2">
      <c r="B73" s="99"/>
      <c r="C73" s="99"/>
      <c r="D73" s="162" t="s">
        <v>15907</v>
      </c>
      <c r="E73" s="165" t="s">
        <v>14789</v>
      </c>
      <c r="F73" s="167"/>
      <c r="G73" s="167"/>
      <c r="H73" s="61"/>
      <c r="I73" s="61"/>
    </row>
    <row r="74" spans="2:9" x14ac:dyDescent="0.2">
      <c r="B74" s="99"/>
      <c r="C74" s="99"/>
      <c r="D74" s="162" t="s">
        <v>14714</v>
      </c>
      <c r="E74" s="165" t="s">
        <v>14789</v>
      </c>
      <c r="F74" s="167"/>
      <c r="G74" s="167"/>
      <c r="H74" s="61"/>
      <c r="I74" s="61"/>
    </row>
    <row r="75" spans="2:9" x14ac:dyDescent="0.2">
      <c r="B75" s="99"/>
      <c r="C75" s="99"/>
      <c r="D75" s="162" t="s">
        <v>14716</v>
      </c>
      <c r="E75" s="165" t="s">
        <v>14789</v>
      </c>
      <c r="F75" s="167"/>
      <c r="G75" s="167"/>
      <c r="H75" s="61"/>
      <c r="I75" s="61"/>
    </row>
    <row r="76" spans="2:9" x14ac:dyDescent="0.2">
      <c r="B76" s="99"/>
      <c r="C76" s="99"/>
      <c r="D76" s="162" t="s">
        <v>14718</v>
      </c>
      <c r="E76" s="165" t="s">
        <v>14789</v>
      </c>
      <c r="F76" s="167"/>
      <c r="G76" s="167"/>
      <c r="H76" s="61"/>
      <c r="I76" s="61"/>
    </row>
    <row r="77" spans="2:9" x14ac:dyDescent="0.2">
      <c r="B77" s="99"/>
      <c r="C77" s="99"/>
      <c r="D77" s="162" t="s">
        <v>13775</v>
      </c>
      <c r="E77" s="165" t="s">
        <v>14789</v>
      </c>
      <c r="F77" s="167"/>
      <c r="G77" s="167"/>
      <c r="H77" s="61"/>
      <c r="I77" s="61"/>
    </row>
    <row r="78" spans="2:9" x14ac:dyDescent="0.2">
      <c r="B78" s="99"/>
      <c r="C78" s="99"/>
      <c r="D78" s="162" t="s">
        <v>13779</v>
      </c>
      <c r="E78" s="165" t="s">
        <v>14789</v>
      </c>
      <c r="F78" s="167"/>
      <c r="G78" s="167"/>
      <c r="H78" s="61"/>
      <c r="I78" s="61"/>
    </row>
    <row r="79" spans="2:9" x14ac:dyDescent="0.2">
      <c r="B79" s="99"/>
      <c r="C79" s="99"/>
      <c r="D79" s="162" t="s">
        <v>16372</v>
      </c>
      <c r="E79" s="166" t="s">
        <v>16771</v>
      </c>
      <c r="F79" s="167"/>
      <c r="G79" s="167"/>
      <c r="H79" s="61"/>
      <c r="I79" s="61"/>
    </row>
    <row r="80" spans="2:9" x14ac:dyDescent="0.2">
      <c r="B80" s="99"/>
      <c r="C80" s="99"/>
      <c r="D80" s="162" t="s">
        <v>7515</v>
      </c>
      <c r="E80" s="165" t="s">
        <v>14789</v>
      </c>
      <c r="F80" s="167"/>
      <c r="G80" s="167"/>
      <c r="H80" s="61"/>
      <c r="I80" s="61"/>
    </row>
    <row r="81" spans="2:9" x14ac:dyDescent="0.2">
      <c r="B81" s="99"/>
      <c r="C81" s="99"/>
      <c r="D81" s="162" t="s">
        <v>2908</v>
      </c>
      <c r="E81" s="166" t="s">
        <v>16289</v>
      </c>
      <c r="F81" s="167"/>
      <c r="G81" s="167"/>
      <c r="H81" s="61"/>
      <c r="I81" s="61"/>
    </row>
    <row r="82" spans="2:9" ht="25.5" x14ac:dyDescent="0.2">
      <c r="B82" s="99"/>
      <c r="C82" s="99"/>
      <c r="D82" s="162" t="s">
        <v>9693</v>
      </c>
      <c r="E82" s="166" t="s">
        <v>12098</v>
      </c>
      <c r="F82" s="167"/>
      <c r="G82" s="167"/>
      <c r="H82" s="61"/>
      <c r="I82" s="61"/>
    </row>
    <row r="83" spans="2:9" x14ac:dyDescent="0.2">
      <c r="B83" s="99"/>
      <c r="C83" s="99"/>
      <c r="D83" s="162" t="s">
        <v>11830</v>
      </c>
      <c r="E83" s="166" t="s">
        <v>16289</v>
      </c>
      <c r="F83" s="167"/>
      <c r="G83" s="167"/>
      <c r="H83" s="61"/>
      <c r="I83" s="61"/>
    </row>
    <row r="84" spans="2:9" x14ac:dyDescent="0.2">
      <c r="B84" s="99"/>
      <c r="C84" s="99"/>
      <c r="D84" s="162" t="s">
        <v>11848</v>
      </c>
      <c r="E84" s="324" t="s">
        <v>15125</v>
      </c>
      <c r="F84" s="167"/>
      <c r="G84" s="167"/>
      <c r="H84" s="61"/>
      <c r="I84" s="61"/>
    </row>
    <row r="85" spans="2:9" x14ac:dyDescent="0.2">
      <c r="B85" s="99"/>
      <c r="C85" s="99"/>
      <c r="D85" s="162" t="s">
        <v>14424</v>
      </c>
      <c r="E85" s="166" t="s">
        <v>16771</v>
      </c>
      <c r="F85" s="167"/>
      <c r="G85" s="167"/>
      <c r="H85" s="61"/>
      <c r="I85" s="61"/>
    </row>
    <row r="86" spans="2:9" x14ac:dyDescent="0.2">
      <c r="B86" s="99"/>
      <c r="C86" s="99"/>
      <c r="D86" s="162" t="s">
        <v>6886</v>
      </c>
      <c r="E86" s="166" t="s">
        <v>14778</v>
      </c>
      <c r="F86" s="167"/>
      <c r="G86" s="167"/>
      <c r="H86" s="61"/>
      <c r="I86" s="61"/>
    </row>
    <row r="87" spans="2:9" x14ac:dyDescent="0.2">
      <c r="B87" s="99"/>
      <c r="C87" s="99"/>
      <c r="D87" s="162" t="s">
        <v>8746</v>
      </c>
      <c r="E87" s="166" t="s">
        <v>16771</v>
      </c>
      <c r="F87" s="167"/>
      <c r="G87" s="167"/>
      <c r="H87" s="61"/>
      <c r="I87" s="61"/>
    </row>
    <row r="88" spans="2:9" x14ac:dyDescent="0.2">
      <c r="B88" s="99"/>
      <c r="C88" s="99"/>
      <c r="D88" s="162" t="s">
        <v>311</v>
      </c>
      <c r="E88" s="191" t="s">
        <v>16771</v>
      </c>
      <c r="F88" s="167"/>
      <c r="G88" s="167"/>
      <c r="H88" s="61"/>
      <c r="I88" s="61"/>
    </row>
    <row r="89" spans="2:9" x14ac:dyDescent="0.2">
      <c r="B89" s="99"/>
      <c r="C89" s="99"/>
      <c r="D89" s="162" t="s">
        <v>1777</v>
      </c>
      <c r="E89" s="166" t="s">
        <v>16771</v>
      </c>
      <c r="F89" s="167"/>
      <c r="G89" s="167"/>
      <c r="H89" s="61"/>
      <c r="I89" s="61"/>
    </row>
    <row r="90" spans="2:9" x14ac:dyDescent="0.2">
      <c r="B90" s="99"/>
      <c r="C90" s="99"/>
      <c r="D90" s="164" t="s">
        <v>17011</v>
      </c>
      <c r="E90" s="166" t="s">
        <v>14778</v>
      </c>
      <c r="F90" s="167"/>
      <c r="G90" s="167"/>
      <c r="H90" s="61"/>
      <c r="I90" s="61"/>
    </row>
    <row r="91" spans="2:9" x14ac:dyDescent="0.2">
      <c r="B91" s="99"/>
      <c r="C91" s="99"/>
      <c r="D91" s="327">
        <v>31000220</v>
      </c>
      <c r="E91" s="274" t="s">
        <v>7791</v>
      </c>
      <c r="F91" s="167"/>
      <c r="G91" s="167"/>
      <c r="H91" s="61"/>
      <c r="I91" s="61"/>
    </row>
    <row r="92" spans="2:9" x14ac:dyDescent="0.2">
      <c r="B92" s="99"/>
      <c r="C92" s="99"/>
      <c r="D92" s="163">
        <v>20200254</v>
      </c>
      <c r="E92" s="166" t="s">
        <v>14789</v>
      </c>
      <c r="F92" s="167"/>
      <c r="G92" s="167"/>
      <c r="H92" s="61"/>
      <c r="I92" s="61"/>
    </row>
    <row r="93" spans="2:9" ht="25.5" x14ac:dyDescent="0.2">
      <c r="B93" s="99"/>
      <c r="C93" s="99"/>
      <c r="D93" s="163">
        <v>31000299</v>
      </c>
      <c r="E93" s="166" t="s">
        <v>12109</v>
      </c>
      <c r="F93" s="167"/>
      <c r="G93" s="167"/>
      <c r="H93" s="61"/>
      <c r="I93" s="61"/>
    </row>
    <row r="94" spans="2:9" x14ac:dyDescent="0.2">
      <c r="B94" s="99"/>
      <c r="C94" s="99"/>
      <c r="D94" s="164" t="s">
        <v>17012</v>
      </c>
      <c r="E94" s="165" t="s">
        <v>12116</v>
      </c>
      <c r="F94" s="167"/>
      <c r="G94" s="167"/>
      <c r="H94" s="61"/>
      <c r="I94" s="61"/>
    </row>
    <row r="95" spans="2:9" x14ac:dyDescent="0.2">
      <c r="B95" s="99"/>
      <c r="C95" s="99"/>
      <c r="D95" s="162">
        <v>31000404</v>
      </c>
      <c r="E95" s="328" t="s">
        <v>14778</v>
      </c>
      <c r="F95" s="162"/>
      <c r="G95" s="162"/>
      <c r="H95" s="61"/>
      <c r="I95" s="61"/>
    </row>
    <row r="96" spans="2:9" x14ac:dyDescent="0.2">
      <c r="B96" s="99"/>
      <c r="C96" s="99"/>
      <c r="D96" s="162">
        <v>20200301</v>
      </c>
      <c r="E96" s="190" t="s">
        <v>14789</v>
      </c>
      <c r="F96" s="329" t="s">
        <v>7827</v>
      </c>
      <c r="G96" s="328" t="s">
        <v>10817</v>
      </c>
      <c r="H96" s="61"/>
      <c r="I96" s="61"/>
    </row>
    <row r="97" spans="2:9" x14ac:dyDescent="0.2">
      <c r="B97" s="99"/>
      <c r="C97" s="99"/>
      <c r="D97" s="162">
        <v>20200102</v>
      </c>
      <c r="E97" s="190" t="s">
        <v>14789</v>
      </c>
      <c r="F97" s="328" t="s">
        <v>7827</v>
      </c>
      <c r="G97" s="328" t="s">
        <v>10817</v>
      </c>
      <c r="H97" s="61"/>
      <c r="I97" s="61"/>
    </row>
    <row r="98" spans="2:9" x14ac:dyDescent="0.2">
      <c r="B98" s="99"/>
      <c r="C98" s="330"/>
      <c r="D98" s="162">
        <v>10201002</v>
      </c>
      <c r="E98" s="162" t="s">
        <v>14778</v>
      </c>
      <c r="F98" s="167" t="s">
        <v>10494</v>
      </c>
      <c r="G98" s="167" t="s">
        <v>16150</v>
      </c>
      <c r="H98" s="61"/>
      <c r="I98" s="61"/>
    </row>
    <row r="99" spans="2:9" x14ac:dyDescent="0.2">
      <c r="B99" s="99"/>
      <c r="C99" s="99"/>
      <c r="D99" s="162">
        <v>10300603</v>
      </c>
      <c r="E99" s="162" t="s">
        <v>14778</v>
      </c>
      <c r="F99" s="328" t="s">
        <v>10494</v>
      </c>
      <c r="G99" s="328" t="s">
        <v>16164</v>
      </c>
      <c r="H99" s="61"/>
      <c r="I99" s="61"/>
    </row>
    <row r="100" spans="2:9" x14ac:dyDescent="0.2">
      <c r="B100" s="99"/>
      <c r="C100" s="99"/>
      <c r="D100" s="162">
        <v>10500106</v>
      </c>
      <c r="E100" s="162" t="s">
        <v>10494</v>
      </c>
      <c r="F100" s="167" t="s">
        <v>7810</v>
      </c>
      <c r="G100" s="167" t="s">
        <v>16150</v>
      </c>
      <c r="H100" s="149"/>
      <c r="I100" s="149"/>
    </row>
    <row r="101" spans="2:9" x14ac:dyDescent="0.2">
      <c r="B101" s="330"/>
      <c r="C101" s="99"/>
      <c r="D101" s="162">
        <v>30600105</v>
      </c>
      <c r="E101" s="331" t="s">
        <v>14778</v>
      </c>
      <c r="F101" s="328" t="s">
        <v>11572</v>
      </c>
      <c r="G101" s="328" t="s">
        <v>8353</v>
      </c>
    </row>
    <row r="102" spans="2:9" x14ac:dyDescent="0.2">
      <c r="B102" s="99"/>
      <c r="C102" s="99"/>
      <c r="D102" s="162">
        <v>31000220</v>
      </c>
      <c r="E102" s="162" t="s">
        <v>12116</v>
      </c>
      <c r="F102" s="328" t="s">
        <v>9664</v>
      </c>
      <c r="G102" s="328" t="s">
        <v>6860</v>
      </c>
      <c r="H102" s="149"/>
    </row>
    <row r="103" spans="2:9" x14ac:dyDescent="0.2">
      <c r="B103" s="99"/>
      <c r="C103" s="332"/>
      <c r="D103" s="162">
        <v>31000228</v>
      </c>
      <c r="E103" s="162" t="s">
        <v>15125</v>
      </c>
      <c r="F103" s="328" t="s">
        <v>11572</v>
      </c>
      <c r="G103" s="328" t="s">
        <v>6867</v>
      </c>
    </row>
    <row r="104" spans="2:9" x14ac:dyDescent="0.2">
      <c r="B104" s="99"/>
      <c r="C104" s="330"/>
      <c r="D104" s="162">
        <v>31000504</v>
      </c>
      <c r="E104" s="162" t="s">
        <v>14778</v>
      </c>
      <c r="F104" s="328" t="s">
        <v>11572</v>
      </c>
      <c r="G104" s="328" t="s">
        <v>6906</v>
      </c>
      <c r="H104" s="149"/>
    </row>
    <row r="105" spans="2:9" x14ac:dyDescent="0.2">
      <c r="B105" s="99"/>
      <c r="D105" s="162">
        <v>20100102</v>
      </c>
      <c r="E105" s="162" t="s">
        <v>14789</v>
      </c>
      <c r="F105" s="328" t="s">
        <v>10495</v>
      </c>
      <c r="G105" s="328" t="s">
        <v>10814</v>
      </c>
      <c r="H105" s="149"/>
    </row>
    <row r="106" spans="2:9" ht="25.5" x14ac:dyDescent="0.2">
      <c r="B106" s="332"/>
      <c r="D106" s="162">
        <v>50410310</v>
      </c>
      <c r="E106" s="166" t="s">
        <v>12098</v>
      </c>
      <c r="F106" s="328" t="s">
        <v>2071</v>
      </c>
      <c r="G106" s="328" t="s">
        <v>941</v>
      </c>
      <c r="H106" s="149"/>
    </row>
    <row r="107" spans="2:9" x14ac:dyDescent="0.2">
      <c r="B107" s="330"/>
      <c r="D107" s="162">
        <v>39900601</v>
      </c>
      <c r="E107" s="167" t="s">
        <v>14778</v>
      </c>
      <c r="F107" s="328" t="s">
        <v>1889</v>
      </c>
      <c r="G107" s="328" t="s">
        <v>16137</v>
      </c>
      <c r="H107" s="149"/>
    </row>
    <row r="108" spans="2:9" x14ac:dyDescent="0.2">
      <c r="B108" s="8"/>
      <c r="D108" s="162">
        <v>40400312</v>
      </c>
      <c r="E108" s="166" t="s">
        <v>16771</v>
      </c>
      <c r="F108" s="328" t="s">
        <v>5796</v>
      </c>
      <c r="G108" s="328" t="s">
        <v>536</v>
      </c>
    </row>
    <row r="109" spans="2:9" ht="25.5" x14ac:dyDescent="0.2">
      <c r="B109" s="8"/>
      <c r="D109" s="190">
        <v>10200602</v>
      </c>
      <c r="E109" s="162" t="s">
        <v>14778</v>
      </c>
      <c r="F109" s="192" t="s">
        <v>17042</v>
      </c>
      <c r="G109" s="192"/>
    </row>
    <row r="110" spans="2:9" x14ac:dyDescent="0.2">
      <c r="E110" s="6"/>
    </row>
    <row r="111" spans="2:9" x14ac:dyDescent="0.2">
      <c r="E111" s="6"/>
    </row>
    <row r="112" spans="2:9" x14ac:dyDescent="0.2">
      <c r="E112" s="6"/>
    </row>
    <row r="113" spans="5:5" x14ac:dyDescent="0.2">
      <c r="E113" s="6"/>
    </row>
    <row r="114" spans="5:5" x14ac:dyDescent="0.2">
      <c r="E114" s="6"/>
    </row>
    <row r="115" spans="5:5" x14ac:dyDescent="0.2">
      <c r="E115" s="6"/>
    </row>
    <row r="116" spans="5:5" x14ac:dyDescent="0.2">
      <c r="E116" s="6"/>
    </row>
    <row r="117" spans="5:5" x14ac:dyDescent="0.2">
      <c r="E117" s="6"/>
    </row>
    <row r="118" spans="5:5" x14ac:dyDescent="0.2">
      <c r="E118" s="6"/>
    </row>
    <row r="119" spans="5:5" x14ac:dyDescent="0.2">
      <c r="E119" s="6"/>
    </row>
    <row r="120" spans="5:5" x14ac:dyDescent="0.2">
      <c r="E120" s="6"/>
    </row>
  </sheetData>
  <phoneticPr fontId="4" type="noConversion"/>
  <pageMargins left="0.75" right="0.75" top="1" bottom="1" header="0.5" footer="0.5"/>
  <pageSetup orientation="portrait" r:id="rId1"/>
  <headerFooter alignWithMargins="0">
    <oddFooter>&amp;L&amp;8Q:\IPAMS\Colorado\DJ_basin\baseline_emiss\DJ_basin_emission_summary_013008.xls:SCC_xref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H34"/>
  <sheetViews>
    <sheetView workbookViewId="0">
      <selection activeCell="A2" sqref="A2"/>
    </sheetView>
  </sheetViews>
  <sheetFormatPr defaultRowHeight="12.75" x14ac:dyDescent="0.2"/>
  <cols>
    <col min="1" max="1" width="9.140625" style="25" customWidth="1"/>
    <col min="2" max="2" width="19.85546875" style="25" bestFit="1" customWidth="1"/>
    <col min="3" max="3" width="18.28515625" customWidth="1"/>
  </cols>
  <sheetData>
    <row r="2" spans="1:8" x14ac:dyDescent="0.2">
      <c r="A2" s="133"/>
      <c r="B2" s="133"/>
    </row>
    <row r="3" spans="1:8" x14ac:dyDescent="0.2">
      <c r="A3" s="134"/>
      <c r="B3" s="134"/>
      <c r="C3" s="6"/>
    </row>
    <row r="5" spans="1:8" x14ac:dyDescent="0.2">
      <c r="A5" s="135">
        <v>56007</v>
      </c>
      <c r="B5" s="135" t="s">
        <v>17023</v>
      </c>
      <c r="C5" s="6" t="s">
        <v>17015</v>
      </c>
      <c r="D5" s="6"/>
      <c r="G5" s="6"/>
      <c r="H5" s="135" t="s">
        <v>15137</v>
      </c>
    </row>
    <row r="6" spans="1:8" x14ac:dyDescent="0.2">
      <c r="A6" s="135">
        <v>49009</v>
      </c>
      <c r="B6" s="45" t="s">
        <v>17024</v>
      </c>
      <c r="C6" s="6" t="s">
        <v>17016</v>
      </c>
      <c r="D6" s="6"/>
      <c r="G6" s="6"/>
      <c r="H6" s="135" t="s">
        <v>15137</v>
      </c>
    </row>
    <row r="7" spans="1:8" x14ac:dyDescent="0.2">
      <c r="A7" s="135">
        <v>49043</v>
      </c>
      <c r="B7" s="45" t="s">
        <v>17025</v>
      </c>
      <c r="C7" s="148" t="s">
        <v>17017</v>
      </c>
      <c r="D7" s="6"/>
      <c r="E7" s="63"/>
      <c r="G7" s="148"/>
      <c r="H7" s="135" t="s">
        <v>15137</v>
      </c>
    </row>
    <row r="8" spans="1:8" x14ac:dyDescent="0.2">
      <c r="A8" s="135">
        <v>56001</v>
      </c>
      <c r="B8" s="45" t="s">
        <v>17026</v>
      </c>
      <c r="C8" s="6" t="s">
        <v>17018</v>
      </c>
      <c r="D8" s="6"/>
      <c r="G8" s="6"/>
      <c r="H8" s="135" t="s">
        <v>15137</v>
      </c>
    </row>
    <row r="9" spans="1:8" x14ac:dyDescent="0.2">
      <c r="A9" s="135">
        <v>56023</v>
      </c>
      <c r="B9" s="45" t="s">
        <v>17027</v>
      </c>
      <c r="C9" s="6" t="s">
        <v>17019</v>
      </c>
      <c r="D9" s="6"/>
      <c r="G9" s="6"/>
      <c r="H9" s="135" t="s">
        <v>15137</v>
      </c>
    </row>
    <row r="10" spans="1:8" x14ac:dyDescent="0.2">
      <c r="A10" s="135">
        <v>56035</v>
      </c>
      <c r="B10" s="45" t="s">
        <v>17028</v>
      </c>
      <c r="C10" s="6" t="s">
        <v>17020</v>
      </c>
      <c r="D10" s="6"/>
      <c r="G10" s="6"/>
      <c r="H10" s="135" t="s">
        <v>15137</v>
      </c>
    </row>
    <row r="11" spans="1:8" x14ac:dyDescent="0.2">
      <c r="A11" s="135">
        <v>56037</v>
      </c>
      <c r="B11" s="45" t="s">
        <v>17029</v>
      </c>
      <c r="C11" s="6" t="s">
        <v>17021</v>
      </c>
      <c r="D11" s="6"/>
      <c r="G11" s="6"/>
      <c r="H11" s="135" t="s">
        <v>15137</v>
      </c>
    </row>
    <row r="12" spans="1:8" x14ac:dyDescent="0.2">
      <c r="A12" s="135">
        <v>56041</v>
      </c>
      <c r="B12" s="45" t="s">
        <v>17030</v>
      </c>
      <c r="C12" s="6" t="s">
        <v>17022</v>
      </c>
      <c r="D12" s="6"/>
      <c r="G12" s="6"/>
      <c r="H12" s="135" t="s">
        <v>15137</v>
      </c>
    </row>
    <row r="13" spans="1:8" x14ac:dyDescent="0.2">
      <c r="A13" s="135" t="str">
        <f>A5&amp;C13&amp;D13</f>
        <v>5600701</v>
      </c>
      <c r="B13" s="135" t="str">
        <f>B5&amp;"_"&amp;"NonJPAD"</f>
        <v>Carbon_NonJPAD</v>
      </c>
      <c r="C13" s="8">
        <v>0</v>
      </c>
      <c r="D13" s="6">
        <v>1</v>
      </c>
      <c r="E13" s="1">
        <f>LEN(B13)</f>
        <v>14</v>
      </c>
      <c r="F13" t="str">
        <f>LEFT(B13,6)</f>
        <v>Carbon</v>
      </c>
      <c r="G13" s="6">
        <v>6</v>
      </c>
      <c r="H13" s="135" t="s">
        <v>17037</v>
      </c>
    </row>
    <row r="14" spans="1:8" x14ac:dyDescent="0.2">
      <c r="A14" s="135" t="str">
        <f t="shared" ref="A14:A20" si="0">A6&amp;C14&amp;D14</f>
        <v>4900901</v>
      </c>
      <c r="B14" s="135" t="str">
        <f t="shared" ref="B14:B20" si="1">B6&amp;"_"&amp;"NonJPAD"</f>
        <v>Daggett_NonJPAD</v>
      </c>
      <c r="C14" s="8">
        <v>0</v>
      </c>
      <c r="D14" s="6">
        <v>1</v>
      </c>
      <c r="E14" s="1">
        <f t="shared" ref="E14:E19" si="2">LEN(B14)</f>
        <v>15</v>
      </c>
      <c r="F14" t="str">
        <f>LEFT(B14,7)</f>
        <v>Daggett</v>
      </c>
      <c r="G14" s="6">
        <v>7</v>
      </c>
      <c r="H14" s="135" t="s">
        <v>17037</v>
      </c>
    </row>
    <row r="15" spans="1:8" x14ac:dyDescent="0.2">
      <c r="A15" s="135" t="str">
        <f t="shared" si="0"/>
        <v>4904301</v>
      </c>
      <c r="B15" s="135" t="str">
        <f t="shared" si="1"/>
        <v>Summit_NonJPAD</v>
      </c>
      <c r="C15" s="8">
        <v>0</v>
      </c>
      <c r="D15" s="6">
        <v>1</v>
      </c>
      <c r="E15" s="1">
        <f t="shared" si="2"/>
        <v>14</v>
      </c>
      <c r="F15" t="str">
        <f>LEFT(B15,6)</f>
        <v>Summit</v>
      </c>
      <c r="G15" s="8"/>
      <c r="H15" s="135" t="s">
        <v>17037</v>
      </c>
    </row>
    <row r="16" spans="1:8" x14ac:dyDescent="0.2">
      <c r="A16" s="135" t="str">
        <f t="shared" si="0"/>
        <v>5600101</v>
      </c>
      <c r="B16" s="135" t="str">
        <f t="shared" si="1"/>
        <v>Albany_NonJPAD</v>
      </c>
      <c r="C16" s="8">
        <v>0</v>
      </c>
      <c r="D16" s="6">
        <v>1</v>
      </c>
      <c r="E16" s="1">
        <f t="shared" si="2"/>
        <v>14</v>
      </c>
      <c r="F16" t="str">
        <f>LEFT(B16,6)</f>
        <v>Albany</v>
      </c>
      <c r="G16" s="8"/>
      <c r="H16" s="135" t="s">
        <v>17037</v>
      </c>
    </row>
    <row r="17" spans="1:8" x14ac:dyDescent="0.2">
      <c r="A17" s="135" t="str">
        <f t="shared" si="0"/>
        <v>5602301</v>
      </c>
      <c r="B17" s="135" t="str">
        <f t="shared" si="1"/>
        <v>Lincoln_NonJPAD</v>
      </c>
      <c r="C17" s="8">
        <v>0</v>
      </c>
      <c r="D17" s="6">
        <v>1</v>
      </c>
      <c r="E17" s="1">
        <f t="shared" si="2"/>
        <v>15</v>
      </c>
      <c r="F17" t="str">
        <f>LEFT(B17,7)</f>
        <v>Lincoln</v>
      </c>
      <c r="G17" s="8"/>
      <c r="H17" s="135" t="s">
        <v>17037</v>
      </c>
    </row>
    <row r="18" spans="1:8" x14ac:dyDescent="0.2">
      <c r="A18" s="135" t="str">
        <f t="shared" si="0"/>
        <v>5603501</v>
      </c>
      <c r="B18" s="135" t="str">
        <f t="shared" si="1"/>
        <v>Sublette_NonJPAD</v>
      </c>
      <c r="C18" s="8">
        <v>0</v>
      </c>
      <c r="D18" s="6">
        <v>1</v>
      </c>
      <c r="E18" s="1">
        <f t="shared" si="2"/>
        <v>16</v>
      </c>
      <c r="F18" t="str">
        <f>LEFT(B18,8)</f>
        <v>Sublette</v>
      </c>
      <c r="G18" s="8">
        <v>8</v>
      </c>
      <c r="H18" s="135" t="s">
        <v>17037</v>
      </c>
    </row>
    <row r="19" spans="1:8" x14ac:dyDescent="0.2">
      <c r="A19" s="135" t="str">
        <f t="shared" si="0"/>
        <v>5603701</v>
      </c>
      <c r="B19" s="135" t="str">
        <f t="shared" si="1"/>
        <v>Sweetwater_NonJPAD</v>
      </c>
      <c r="C19" s="8">
        <v>0</v>
      </c>
      <c r="D19" s="6">
        <v>1</v>
      </c>
      <c r="E19" s="1">
        <f t="shared" si="2"/>
        <v>18</v>
      </c>
      <c r="F19" t="str">
        <f>LEFT(B19,10)</f>
        <v>Sweetwater</v>
      </c>
      <c r="G19" s="8">
        <v>10</v>
      </c>
      <c r="H19" s="135" t="s">
        <v>17037</v>
      </c>
    </row>
    <row r="20" spans="1:8" x14ac:dyDescent="0.2">
      <c r="A20" s="135" t="str">
        <f t="shared" si="0"/>
        <v>5604101</v>
      </c>
      <c r="B20" s="135" t="str">
        <f t="shared" si="1"/>
        <v>Uinta_NonJPAD</v>
      </c>
      <c r="C20" s="8">
        <v>0</v>
      </c>
      <c r="D20" s="6">
        <v>1</v>
      </c>
      <c r="E20" s="1">
        <f>LEN(B20)</f>
        <v>13</v>
      </c>
      <c r="F20" t="str">
        <f>LEFT(B20,5)</f>
        <v>Uinta</v>
      </c>
      <c r="G20" s="8">
        <v>5</v>
      </c>
      <c r="H20" s="135" t="s">
        <v>17037</v>
      </c>
    </row>
    <row r="21" spans="1:8" x14ac:dyDescent="0.2">
      <c r="A21" s="135" t="str">
        <f>A5&amp;C21&amp;D21</f>
        <v>5600702</v>
      </c>
      <c r="B21" s="135" t="str">
        <f>B5&amp;"_"&amp;"JPAD"</f>
        <v>Carbon_JPAD</v>
      </c>
      <c r="C21" s="8">
        <v>0</v>
      </c>
      <c r="D21" s="6">
        <v>2</v>
      </c>
      <c r="E21" s="1"/>
      <c r="G21" s="8"/>
      <c r="H21" s="135" t="s">
        <v>17038</v>
      </c>
    </row>
    <row r="22" spans="1:8" x14ac:dyDescent="0.2">
      <c r="A22" s="135" t="str">
        <f t="shared" ref="A22:A27" si="3">A6&amp;C22&amp;D22</f>
        <v>4900902</v>
      </c>
      <c r="B22" s="135" t="str">
        <f t="shared" ref="B22:B27" si="4">B6&amp;"_"&amp;"JPAD"</f>
        <v>Daggett_JPAD</v>
      </c>
      <c r="C22" s="8">
        <v>0</v>
      </c>
      <c r="D22" s="6">
        <v>2</v>
      </c>
      <c r="G22" s="8"/>
      <c r="H22" s="135" t="s">
        <v>17038</v>
      </c>
    </row>
    <row r="23" spans="1:8" x14ac:dyDescent="0.2">
      <c r="A23" s="135" t="str">
        <f t="shared" si="3"/>
        <v>4904302</v>
      </c>
      <c r="B23" s="135" t="str">
        <f t="shared" si="4"/>
        <v>Summit_JPAD</v>
      </c>
      <c r="C23" s="8">
        <v>0</v>
      </c>
      <c r="D23" s="6">
        <v>2</v>
      </c>
      <c r="G23" s="8"/>
      <c r="H23" s="135" t="s">
        <v>17038</v>
      </c>
    </row>
    <row r="24" spans="1:8" x14ac:dyDescent="0.2">
      <c r="A24" s="135" t="str">
        <f t="shared" si="3"/>
        <v>5600102</v>
      </c>
      <c r="B24" s="135" t="str">
        <f t="shared" si="4"/>
        <v>Albany_JPAD</v>
      </c>
      <c r="C24" s="8">
        <v>0</v>
      </c>
      <c r="D24" s="6">
        <v>2</v>
      </c>
      <c r="G24" s="8"/>
      <c r="H24" s="135" t="s">
        <v>17038</v>
      </c>
    </row>
    <row r="25" spans="1:8" x14ac:dyDescent="0.2">
      <c r="A25" s="135" t="str">
        <f t="shared" si="3"/>
        <v>5602302</v>
      </c>
      <c r="B25" s="135" t="str">
        <f t="shared" si="4"/>
        <v>Lincoln_JPAD</v>
      </c>
      <c r="C25" s="8">
        <v>0</v>
      </c>
      <c r="D25" s="6">
        <v>2</v>
      </c>
      <c r="G25" s="8"/>
      <c r="H25" s="135" t="s">
        <v>17038</v>
      </c>
    </row>
    <row r="26" spans="1:8" x14ac:dyDescent="0.2">
      <c r="A26" s="135" t="str">
        <f t="shared" si="3"/>
        <v>5603502</v>
      </c>
      <c r="B26" s="135" t="str">
        <f t="shared" si="4"/>
        <v>Sublette_JPAD</v>
      </c>
      <c r="C26" s="8">
        <v>0</v>
      </c>
      <c r="D26" s="6">
        <v>2</v>
      </c>
      <c r="G26" s="8"/>
      <c r="H26" s="135" t="s">
        <v>17038</v>
      </c>
    </row>
    <row r="27" spans="1:8" x14ac:dyDescent="0.2">
      <c r="A27" s="135" t="str">
        <f t="shared" si="3"/>
        <v>5603702</v>
      </c>
      <c r="B27" s="135" t="str">
        <f t="shared" si="4"/>
        <v>Sweetwater_JPAD</v>
      </c>
      <c r="C27" s="8">
        <v>0</v>
      </c>
      <c r="D27" s="6">
        <v>2</v>
      </c>
      <c r="G27" s="8"/>
      <c r="H27" s="135" t="s">
        <v>17038</v>
      </c>
    </row>
    <row r="28" spans="1:8" x14ac:dyDescent="0.2">
      <c r="A28" s="135" t="str">
        <f>A12&amp;C28&amp;D28</f>
        <v>5604102</v>
      </c>
      <c r="B28" s="135" t="str">
        <f>B12&amp;"_"&amp;"JPAD"</f>
        <v>Uinta_JPAD</v>
      </c>
      <c r="C28" s="8">
        <v>0</v>
      </c>
      <c r="D28" s="6">
        <v>2</v>
      </c>
      <c r="G28" s="8"/>
      <c r="H28" s="135" t="s">
        <v>17038</v>
      </c>
    </row>
    <row r="29" spans="1:8" x14ac:dyDescent="0.2">
      <c r="G29" s="8"/>
      <c r="H29" s="132"/>
    </row>
    <row r="30" spans="1:8" x14ac:dyDescent="0.2">
      <c r="G30" s="8"/>
      <c r="H30" s="132"/>
    </row>
    <row r="31" spans="1:8" x14ac:dyDescent="0.2">
      <c r="G31" s="8"/>
      <c r="H31" s="132"/>
    </row>
    <row r="32" spans="1:8" x14ac:dyDescent="0.2">
      <c r="G32" s="8"/>
      <c r="H32" s="132"/>
    </row>
    <row r="33" spans="7:8" x14ac:dyDescent="0.2">
      <c r="G33" s="8"/>
      <c r="H33" s="132"/>
    </row>
    <row r="34" spans="7:8" x14ac:dyDescent="0.2">
      <c r="G34" s="8"/>
      <c r="H34" s="132"/>
    </row>
  </sheetData>
  <phoneticPr fontId="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1:L9866"/>
  <sheetViews>
    <sheetView workbookViewId="0">
      <pane xSplit="1" ySplit="1" topLeftCell="H2462" activePane="bottomRight" state="frozen"/>
      <selection pane="topRight" activeCell="B1" sqref="B1"/>
      <selection pane="bottomLeft" activeCell="A2" sqref="A2"/>
      <selection pane="bottomRight" activeCell="A2462" sqref="A2462"/>
    </sheetView>
  </sheetViews>
  <sheetFormatPr defaultRowHeight="12.75" x14ac:dyDescent="0.2"/>
  <cols>
    <col min="1" max="1" width="10.7109375" style="105" customWidth="1"/>
    <col min="2" max="2" width="6.85546875" style="105" customWidth="1"/>
    <col min="3" max="3" width="13.7109375" style="105" customWidth="1"/>
    <col min="4" max="5" width="12.85546875" style="105" customWidth="1"/>
    <col min="6" max="6" width="20" style="105" customWidth="1"/>
    <col min="7" max="7" width="39" style="105" customWidth="1"/>
    <col min="8" max="8" width="39.5703125" style="105" customWidth="1"/>
    <col min="9" max="9" width="60.42578125" style="105" customWidth="1"/>
    <col min="10" max="10" width="10.42578125" style="105" customWidth="1"/>
    <col min="11" max="11" width="9.5703125" style="105" customWidth="1"/>
    <col min="12" max="12" width="27.5703125" style="105" customWidth="1"/>
    <col min="13" max="13" width="15.85546875" style="105" customWidth="1"/>
    <col min="14" max="16384" width="9.140625" style="105"/>
  </cols>
  <sheetData>
    <row r="1" spans="1:12" x14ac:dyDescent="0.2">
      <c r="A1" s="104" t="s">
        <v>13325</v>
      </c>
      <c r="B1" s="104" t="s">
        <v>13326</v>
      </c>
      <c r="C1" s="104" t="s">
        <v>13327</v>
      </c>
      <c r="D1" s="104" t="s">
        <v>16666</v>
      </c>
      <c r="E1" s="104"/>
      <c r="F1" s="104" t="s">
        <v>13328</v>
      </c>
      <c r="G1" s="104" t="s">
        <v>13329</v>
      </c>
      <c r="H1" s="104" t="s">
        <v>13330</v>
      </c>
      <c r="I1" s="104" t="s">
        <v>13331</v>
      </c>
      <c r="J1" s="104" t="s">
        <v>13332</v>
      </c>
      <c r="K1" s="104" t="s">
        <v>13333</v>
      </c>
      <c r="L1" s="104" t="s">
        <v>13334</v>
      </c>
    </row>
    <row r="2" spans="1:12" hidden="1" x14ac:dyDescent="0.2">
      <c r="A2" s="104" t="s">
        <v>13335</v>
      </c>
      <c r="D2" s="104" t="s">
        <v>13336</v>
      </c>
      <c r="E2" s="104">
        <f t="shared" ref="E2:E65" si="0">VALUE(D2)</f>
        <v>2101001000</v>
      </c>
      <c r="F2" s="104" t="s">
        <v>13337</v>
      </c>
      <c r="G2" s="104" t="s">
        <v>13338</v>
      </c>
      <c r="H2" s="104" t="s">
        <v>13339</v>
      </c>
      <c r="I2" s="104" t="s">
        <v>13340</v>
      </c>
    </row>
    <row r="3" spans="1:12" hidden="1" x14ac:dyDescent="0.2">
      <c r="A3" s="104" t="s">
        <v>13335</v>
      </c>
      <c r="D3" s="104" t="s">
        <v>13341</v>
      </c>
      <c r="E3" s="104">
        <f t="shared" si="0"/>
        <v>2101002000</v>
      </c>
      <c r="F3" s="104" t="s">
        <v>13337</v>
      </c>
      <c r="G3" s="104" t="s">
        <v>13338</v>
      </c>
      <c r="H3" s="104" t="s">
        <v>13342</v>
      </c>
      <c r="I3" s="104" t="s">
        <v>13340</v>
      </c>
    </row>
    <row r="4" spans="1:12" hidden="1" x14ac:dyDescent="0.2">
      <c r="A4" s="104" t="s">
        <v>13335</v>
      </c>
      <c r="D4" s="104" t="s">
        <v>16125</v>
      </c>
      <c r="E4" s="104">
        <f t="shared" si="0"/>
        <v>2101003000</v>
      </c>
      <c r="F4" s="104" t="s">
        <v>13337</v>
      </c>
      <c r="G4" s="104" t="s">
        <v>13338</v>
      </c>
      <c r="H4" s="104" t="s">
        <v>16126</v>
      </c>
      <c r="I4" s="104" t="s">
        <v>13340</v>
      </c>
    </row>
    <row r="5" spans="1:12" hidden="1" x14ac:dyDescent="0.2">
      <c r="A5" s="104" t="s">
        <v>13335</v>
      </c>
      <c r="D5" s="104" t="s">
        <v>16127</v>
      </c>
      <c r="E5" s="104">
        <f t="shared" si="0"/>
        <v>2101004000</v>
      </c>
      <c r="F5" s="104" t="s">
        <v>13337</v>
      </c>
      <c r="G5" s="104" t="s">
        <v>13338</v>
      </c>
      <c r="H5" s="104" t="s">
        <v>16128</v>
      </c>
      <c r="I5" s="104" t="s">
        <v>16129</v>
      </c>
    </row>
    <row r="6" spans="1:12" hidden="1" x14ac:dyDescent="0.2">
      <c r="A6" s="104" t="s">
        <v>13335</v>
      </c>
      <c r="D6" s="104" t="s">
        <v>16130</v>
      </c>
      <c r="E6" s="104">
        <f t="shared" si="0"/>
        <v>2101004001</v>
      </c>
      <c r="F6" s="104" t="s">
        <v>13337</v>
      </c>
      <c r="G6" s="104" t="s">
        <v>13338</v>
      </c>
      <c r="H6" s="104" t="s">
        <v>16128</v>
      </c>
      <c r="I6" s="104" t="s">
        <v>16131</v>
      </c>
    </row>
    <row r="7" spans="1:12" hidden="1" x14ac:dyDescent="0.2">
      <c r="A7" s="104" t="s">
        <v>13335</v>
      </c>
      <c r="D7" s="104" t="s">
        <v>16132</v>
      </c>
      <c r="E7" s="104">
        <f t="shared" si="0"/>
        <v>2101004002</v>
      </c>
      <c r="F7" s="104" t="s">
        <v>13337</v>
      </c>
      <c r="G7" s="104" t="s">
        <v>13338</v>
      </c>
      <c r="H7" s="104" t="s">
        <v>16128</v>
      </c>
      <c r="I7" s="104" t="s">
        <v>16133</v>
      </c>
    </row>
    <row r="8" spans="1:12" hidden="1" x14ac:dyDescent="0.2">
      <c r="A8" s="104" t="s">
        <v>13335</v>
      </c>
      <c r="D8" s="104" t="s">
        <v>16134</v>
      </c>
      <c r="E8" s="104">
        <f t="shared" si="0"/>
        <v>2101005000</v>
      </c>
      <c r="F8" s="104" t="s">
        <v>13337</v>
      </c>
      <c r="G8" s="104" t="s">
        <v>13338</v>
      </c>
      <c r="H8" s="104" t="s">
        <v>16135</v>
      </c>
      <c r="I8" s="104" t="s">
        <v>13340</v>
      </c>
    </row>
    <row r="9" spans="1:12" hidden="1" x14ac:dyDescent="0.2">
      <c r="A9" s="104" t="s">
        <v>13335</v>
      </c>
      <c r="D9" s="104" t="s">
        <v>16136</v>
      </c>
      <c r="E9" s="104">
        <f t="shared" si="0"/>
        <v>2101006000</v>
      </c>
      <c r="F9" s="104" t="s">
        <v>13337</v>
      </c>
      <c r="G9" s="104" t="s">
        <v>13338</v>
      </c>
      <c r="H9" s="104" t="s">
        <v>16137</v>
      </c>
      <c r="I9" s="104" t="s">
        <v>16129</v>
      </c>
    </row>
    <row r="10" spans="1:12" hidden="1" x14ac:dyDescent="0.2">
      <c r="A10" s="104" t="s">
        <v>13335</v>
      </c>
      <c r="D10" s="104" t="s">
        <v>16138</v>
      </c>
      <c r="E10" s="104">
        <f t="shared" si="0"/>
        <v>2101006001</v>
      </c>
      <c r="F10" s="104" t="s">
        <v>13337</v>
      </c>
      <c r="G10" s="104" t="s">
        <v>13338</v>
      </c>
      <c r="H10" s="104" t="s">
        <v>16137</v>
      </c>
      <c r="I10" s="104" t="s">
        <v>16131</v>
      </c>
    </row>
    <row r="11" spans="1:12" hidden="1" x14ac:dyDescent="0.2">
      <c r="A11" s="104" t="s">
        <v>13335</v>
      </c>
      <c r="D11" s="104" t="s">
        <v>16139</v>
      </c>
      <c r="E11" s="104">
        <f t="shared" si="0"/>
        <v>2101006002</v>
      </c>
      <c r="F11" s="104" t="s">
        <v>13337</v>
      </c>
      <c r="G11" s="104" t="s">
        <v>13338</v>
      </c>
      <c r="H11" s="104" t="s">
        <v>16137</v>
      </c>
      <c r="I11" s="104" t="s">
        <v>16133</v>
      </c>
    </row>
    <row r="12" spans="1:12" hidden="1" x14ac:dyDescent="0.2">
      <c r="A12" s="104" t="s">
        <v>13335</v>
      </c>
      <c r="D12" s="104" t="s">
        <v>16140</v>
      </c>
      <c r="E12" s="104">
        <f t="shared" si="0"/>
        <v>2101007000</v>
      </c>
      <c r="F12" s="104" t="s">
        <v>13337</v>
      </c>
      <c r="G12" s="104" t="s">
        <v>13338</v>
      </c>
      <c r="H12" s="104" t="s">
        <v>16141</v>
      </c>
      <c r="I12" s="104" t="s">
        <v>13340</v>
      </c>
    </row>
    <row r="13" spans="1:12" hidden="1" x14ac:dyDescent="0.2">
      <c r="A13" s="104" t="s">
        <v>13335</v>
      </c>
      <c r="D13" s="104" t="s">
        <v>16142</v>
      </c>
      <c r="E13" s="104">
        <f t="shared" si="0"/>
        <v>2101008000</v>
      </c>
      <c r="F13" s="104" t="s">
        <v>13337</v>
      </c>
      <c r="G13" s="104" t="s">
        <v>13338</v>
      </c>
      <c r="H13" s="104" t="s">
        <v>16143</v>
      </c>
      <c r="I13" s="104" t="s">
        <v>13340</v>
      </c>
    </row>
    <row r="14" spans="1:12" hidden="1" x14ac:dyDescent="0.2">
      <c r="A14" s="104" t="s">
        <v>13335</v>
      </c>
      <c r="D14" s="104" t="s">
        <v>16144</v>
      </c>
      <c r="E14" s="104">
        <f t="shared" si="0"/>
        <v>2101009000</v>
      </c>
      <c r="F14" s="104" t="s">
        <v>13337</v>
      </c>
      <c r="G14" s="104" t="s">
        <v>13338</v>
      </c>
      <c r="H14" s="104" t="s">
        <v>16145</v>
      </c>
      <c r="I14" s="104" t="s">
        <v>13340</v>
      </c>
      <c r="K14" s="106">
        <v>38019</v>
      </c>
      <c r="L14" s="104" t="s">
        <v>16146</v>
      </c>
    </row>
    <row r="15" spans="1:12" hidden="1" x14ac:dyDescent="0.2">
      <c r="A15" s="104" t="s">
        <v>13335</v>
      </c>
      <c r="D15" s="104" t="s">
        <v>16147</v>
      </c>
      <c r="E15" s="104">
        <f t="shared" si="0"/>
        <v>2101010000</v>
      </c>
      <c r="F15" s="104" t="s">
        <v>13337</v>
      </c>
      <c r="G15" s="104" t="s">
        <v>13338</v>
      </c>
      <c r="H15" s="104" t="s">
        <v>16148</v>
      </c>
      <c r="I15" s="104" t="s">
        <v>13340</v>
      </c>
    </row>
    <row r="16" spans="1:12" hidden="1" x14ac:dyDescent="0.2">
      <c r="A16" s="104" t="s">
        <v>13335</v>
      </c>
      <c r="D16" s="104" t="s">
        <v>16149</v>
      </c>
      <c r="E16" s="104">
        <f t="shared" si="0"/>
        <v>2102001000</v>
      </c>
      <c r="F16" s="104" t="s">
        <v>13337</v>
      </c>
      <c r="G16" s="104" t="s">
        <v>16150</v>
      </c>
      <c r="H16" s="104" t="s">
        <v>13339</v>
      </c>
      <c r="I16" s="104" t="s">
        <v>13340</v>
      </c>
    </row>
    <row r="17" spans="1:12" hidden="1" x14ac:dyDescent="0.2">
      <c r="A17" s="104" t="s">
        <v>13335</v>
      </c>
      <c r="D17" s="104" t="s">
        <v>16151</v>
      </c>
      <c r="E17" s="104">
        <f t="shared" si="0"/>
        <v>2102002000</v>
      </c>
      <c r="F17" s="104" t="s">
        <v>13337</v>
      </c>
      <c r="G17" s="104" t="s">
        <v>16150</v>
      </c>
      <c r="H17" s="104" t="s">
        <v>13342</v>
      </c>
      <c r="I17" s="104" t="s">
        <v>13340</v>
      </c>
    </row>
    <row r="18" spans="1:12" hidden="1" x14ac:dyDescent="0.2">
      <c r="A18" s="104" t="s">
        <v>13335</v>
      </c>
      <c r="D18" s="104" t="s">
        <v>16152</v>
      </c>
      <c r="E18" s="104">
        <f t="shared" si="0"/>
        <v>2102004000</v>
      </c>
      <c r="F18" s="104" t="s">
        <v>13337</v>
      </c>
      <c r="G18" s="104" t="s">
        <v>16150</v>
      </c>
      <c r="H18" s="104" t="s">
        <v>16128</v>
      </c>
      <c r="I18" s="104" t="s">
        <v>16129</v>
      </c>
    </row>
    <row r="19" spans="1:12" hidden="1" x14ac:dyDescent="0.2">
      <c r="A19" s="104" t="s">
        <v>13335</v>
      </c>
      <c r="D19" s="104" t="s">
        <v>16153</v>
      </c>
      <c r="E19" s="104">
        <f t="shared" si="0"/>
        <v>2102005000</v>
      </c>
      <c r="F19" s="104" t="s">
        <v>13337</v>
      </c>
      <c r="G19" s="104" t="s">
        <v>16150</v>
      </c>
      <c r="H19" s="104" t="s">
        <v>16135</v>
      </c>
      <c r="I19" s="104" t="s">
        <v>13340</v>
      </c>
    </row>
    <row r="20" spans="1:12" hidden="1" x14ac:dyDescent="0.2">
      <c r="A20" s="104" t="s">
        <v>13335</v>
      </c>
      <c r="D20" s="104" t="s">
        <v>16154</v>
      </c>
      <c r="E20" s="104">
        <f t="shared" si="0"/>
        <v>2102006000</v>
      </c>
      <c r="F20" s="104" t="s">
        <v>13337</v>
      </c>
      <c r="G20" s="104" t="s">
        <v>16150</v>
      </c>
      <c r="H20" s="104" t="s">
        <v>16137</v>
      </c>
      <c r="I20" s="104" t="s">
        <v>16129</v>
      </c>
    </row>
    <row r="21" spans="1:12" hidden="1" x14ac:dyDescent="0.2">
      <c r="A21" s="104" t="s">
        <v>13335</v>
      </c>
      <c r="D21" s="104" t="s">
        <v>16155</v>
      </c>
      <c r="E21" s="104">
        <f t="shared" si="0"/>
        <v>2102006001</v>
      </c>
      <c r="F21" s="104" t="s">
        <v>13337</v>
      </c>
      <c r="G21" s="104" t="s">
        <v>16150</v>
      </c>
      <c r="H21" s="104" t="s">
        <v>16137</v>
      </c>
      <c r="I21" s="104" t="s">
        <v>16131</v>
      </c>
    </row>
    <row r="22" spans="1:12" hidden="1" x14ac:dyDescent="0.2">
      <c r="A22" s="104" t="s">
        <v>13335</v>
      </c>
      <c r="D22" s="104" t="s">
        <v>16156</v>
      </c>
      <c r="E22" s="104">
        <f t="shared" si="0"/>
        <v>2102006002</v>
      </c>
      <c r="F22" s="104" t="s">
        <v>13337</v>
      </c>
      <c r="G22" s="104" t="s">
        <v>16150</v>
      </c>
      <c r="H22" s="104" t="s">
        <v>16137</v>
      </c>
      <c r="I22" s="104" t="s">
        <v>16133</v>
      </c>
    </row>
    <row r="23" spans="1:12" hidden="1" x14ac:dyDescent="0.2">
      <c r="A23" s="104" t="s">
        <v>13335</v>
      </c>
      <c r="D23" s="104" t="s">
        <v>16157</v>
      </c>
      <c r="E23" s="104">
        <f t="shared" si="0"/>
        <v>2102007000</v>
      </c>
      <c r="F23" s="104" t="s">
        <v>13337</v>
      </c>
      <c r="G23" s="104" t="s">
        <v>16150</v>
      </c>
      <c r="H23" s="104" t="s">
        <v>16141</v>
      </c>
      <c r="I23" s="104" t="s">
        <v>13340</v>
      </c>
    </row>
    <row r="24" spans="1:12" hidden="1" x14ac:dyDescent="0.2">
      <c r="A24" s="104" t="s">
        <v>13335</v>
      </c>
      <c r="D24" s="104" t="s">
        <v>16158</v>
      </c>
      <c r="E24" s="104">
        <f t="shared" si="0"/>
        <v>2102008000</v>
      </c>
      <c r="F24" s="104" t="s">
        <v>13337</v>
      </c>
      <c r="G24" s="104" t="s">
        <v>16150</v>
      </c>
      <c r="H24" s="104" t="s">
        <v>16143</v>
      </c>
      <c r="I24" s="104" t="s">
        <v>13340</v>
      </c>
    </row>
    <row r="25" spans="1:12" hidden="1" x14ac:dyDescent="0.2">
      <c r="A25" s="104" t="s">
        <v>13335</v>
      </c>
      <c r="D25" s="104" t="s">
        <v>16159</v>
      </c>
      <c r="E25" s="104">
        <f t="shared" si="0"/>
        <v>2102009000</v>
      </c>
      <c r="F25" s="104" t="s">
        <v>13337</v>
      </c>
      <c r="G25" s="104" t="s">
        <v>16150</v>
      </c>
      <c r="H25" s="104" t="s">
        <v>16145</v>
      </c>
      <c r="I25" s="104" t="s">
        <v>13340</v>
      </c>
      <c r="K25" s="106">
        <v>38019</v>
      </c>
      <c r="L25" s="104" t="s">
        <v>16146</v>
      </c>
    </row>
    <row r="26" spans="1:12" hidden="1" x14ac:dyDescent="0.2">
      <c r="A26" s="104" t="s">
        <v>13335</v>
      </c>
      <c r="D26" s="104" t="s">
        <v>16160</v>
      </c>
      <c r="E26" s="104">
        <f t="shared" si="0"/>
        <v>2102010000</v>
      </c>
      <c r="F26" s="104" t="s">
        <v>13337</v>
      </c>
      <c r="G26" s="104" t="s">
        <v>16150</v>
      </c>
      <c r="H26" s="104" t="s">
        <v>16148</v>
      </c>
      <c r="I26" s="104" t="s">
        <v>13340</v>
      </c>
    </row>
    <row r="27" spans="1:12" hidden="1" x14ac:dyDescent="0.2">
      <c r="A27" s="104" t="s">
        <v>13335</v>
      </c>
      <c r="D27" s="104" t="s">
        <v>16161</v>
      </c>
      <c r="E27" s="104">
        <f t="shared" si="0"/>
        <v>2102011000</v>
      </c>
      <c r="F27" s="104" t="s">
        <v>13337</v>
      </c>
      <c r="G27" s="104" t="s">
        <v>16150</v>
      </c>
      <c r="H27" s="104" t="s">
        <v>16162</v>
      </c>
      <c r="I27" s="104" t="s">
        <v>13340</v>
      </c>
      <c r="J27" s="106">
        <v>36504</v>
      </c>
    </row>
    <row r="28" spans="1:12" hidden="1" x14ac:dyDescent="0.2">
      <c r="A28" s="104" t="s">
        <v>13335</v>
      </c>
      <c r="D28" s="104" t="s">
        <v>16163</v>
      </c>
      <c r="E28" s="104">
        <f t="shared" si="0"/>
        <v>2103001000</v>
      </c>
      <c r="F28" s="104" t="s">
        <v>13337</v>
      </c>
      <c r="G28" s="104" t="s">
        <v>16164</v>
      </c>
      <c r="H28" s="104" t="s">
        <v>13339</v>
      </c>
      <c r="I28" s="104" t="s">
        <v>13340</v>
      </c>
    </row>
    <row r="29" spans="1:12" hidden="1" x14ac:dyDescent="0.2">
      <c r="A29" s="104" t="s">
        <v>13335</v>
      </c>
      <c r="D29" s="104" t="s">
        <v>16165</v>
      </c>
      <c r="E29" s="104">
        <f t="shared" si="0"/>
        <v>2103002000</v>
      </c>
      <c r="F29" s="104" t="s">
        <v>13337</v>
      </c>
      <c r="G29" s="104" t="s">
        <v>16164</v>
      </c>
      <c r="H29" s="104" t="s">
        <v>13342</v>
      </c>
      <c r="I29" s="104" t="s">
        <v>13340</v>
      </c>
    </row>
    <row r="30" spans="1:12" hidden="1" x14ac:dyDescent="0.2">
      <c r="A30" s="104" t="s">
        <v>13335</v>
      </c>
      <c r="D30" s="104" t="s">
        <v>16166</v>
      </c>
      <c r="E30" s="104">
        <f t="shared" si="0"/>
        <v>2103004000</v>
      </c>
      <c r="F30" s="104" t="s">
        <v>13337</v>
      </c>
      <c r="G30" s="104" t="s">
        <v>16164</v>
      </c>
      <c r="H30" s="104" t="s">
        <v>16128</v>
      </c>
      <c r="I30" s="104" t="s">
        <v>16129</v>
      </c>
    </row>
    <row r="31" spans="1:12" hidden="1" x14ac:dyDescent="0.2">
      <c r="A31" s="104" t="s">
        <v>13335</v>
      </c>
      <c r="D31" s="104" t="s">
        <v>16167</v>
      </c>
      <c r="E31" s="104">
        <f t="shared" si="0"/>
        <v>2103005000</v>
      </c>
      <c r="F31" s="104" t="s">
        <v>13337</v>
      </c>
      <c r="G31" s="104" t="s">
        <v>16164</v>
      </c>
      <c r="H31" s="104" t="s">
        <v>16135</v>
      </c>
      <c r="I31" s="104" t="s">
        <v>13340</v>
      </c>
    </row>
    <row r="32" spans="1:12" hidden="1" x14ac:dyDescent="0.2">
      <c r="A32" s="104" t="s">
        <v>13335</v>
      </c>
      <c r="D32" s="104" t="s">
        <v>16168</v>
      </c>
      <c r="E32" s="104">
        <f t="shared" si="0"/>
        <v>2103006000</v>
      </c>
      <c r="F32" s="104" t="s">
        <v>13337</v>
      </c>
      <c r="G32" s="104" t="s">
        <v>16164</v>
      </c>
      <c r="H32" s="104" t="s">
        <v>16137</v>
      </c>
      <c r="I32" s="104" t="s">
        <v>16129</v>
      </c>
    </row>
    <row r="33" spans="1:12" hidden="1" x14ac:dyDescent="0.2">
      <c r="A33" s="104" t="s">
        <v>13335</v>
      </c>
      <c r="D33" s="104" t="s">
        <v>16169</v>
      </c>
      <c r="E33" s="104">
        <f t="shared" si="0"/>
        <v>2103007000</v>
      </c>
      <c r="F33" s="104" t="s">
        <v>13337</v>
      </c>
      <c r="G33" s="104" t="s">
        <v>16164</v>
      </c>
      <c r="H33" s="104" t="s">
        <v>16141</v>
      </c>
      <c r="I33" s="104" t="s">
        <v>16170</v>
      </c>
    </row>
    <row r="34" spans="1:12" hidden="1" x14ac:dyDescent="0.2">
      <c r="A34" s="104" t="s">
        <v>13335</v>
      </c>
      <c r="D34" s="104" t="s">
        <v>16171</v>
      </c>
      <c r="E34" s="104">
        <f t="shared" si="0"/>
        <v>2103007005</v>
      </c>
      <c r="F34" s="104" t="s">
        <v>13337</v>
      </c>
      <c r="G34" s="104" t="s">
        <v>16164</v>
      </c>
      <c r="H34" s="104" t="s">
        <v>16141</v>
      </c>
      <c r="I34" s="104" t="s">
        <v>16131</v>
      </c>
    </row>
    <row r="35" spans="1:12" hidden="1" x14ac:dyDescent="0.2">
      <c r="A35" s="104" t="s">
        <v>13335</v>
      </c>
      <c r="D35" s="104" t="s">
        <v>16172</v>
      </c>
      <c r="E35" s="104">
        <f t="shared" si="0"/>
        <v>2103007010</v>
      </c>
      <c r="F35" s="104" t="s">
        <v>13337</v>
      </c>
      <c r="G35" s="104" t="s">
        <v>16164</v>
      </c>
      <c r="H35" s="104" t="s">
        <v>16141</v>
      </c>
      <c r="I35" s="104" t="s">
        <v>15823</v>
      </c>
    </row>
    <row r="36" spans="1:12" hidden="1" x14ac:dyDescent="0.2">
      <c r="A36" s="104" t="s">
        <v>13335</v>
      </c>
      <c r="D36" s="104" t="s">
        <v>15824</v>
      </c>
      <c r="E36" s="104">
        <f t="shared" si="0"/>
        <v>2103008000</v>
      </c>
      <c r="F36" s="104" t="s">
        <v>13337</v>
      </c>
      <c r="G36" s="104" t="s">
        <v>16164</v>
      </c>
      <c r="H36" s="104" t="s">
        <v>16143</v>
      </c>
      <c r="I36" s="104" t="s">
        <v>13340</v>
      </c>
    </row>
    <row r="37" spans="1:12" hidden="1" x14ac:dyDescent="0.2">
      <c r="A37" s="104" t="s">
        <v>13335</v>
      </c>
      <c r="D37" s="104" t="s">
        <v>15825</v>
      </c>
      <c r="E37" s="104">
        <f t="shared" si="0"/>
        <v>2103011000</v>
      </c>
      <c r="F37" s="104" t="s">
        <v>13337</v>
      </c>
      <c r="G37" s="104" t="s">
        <v>16164</v>
      </c>
      <c r="H37" s="104" t="s">
        <v>16162</v>
      </c>
      <c r="I37" s="104" t="s">
        <v>16170</v>
      </c>
    </row>
    <row r="38" spans="1:12" hidden="1" x14ac:dyDescent="0.2">
      <c r="A38" s="104" t="s">
        <v>13335</v>
      </c>
      <c r="D38" s="104" t="s">
        <v>15826</v>
      </c>
      <c r="E38" s="104">
        <f t="shared" si="0"/>
        <v>2103011005</v>
      </c>
      <c r="F38" s="104" t="s">
        <v>13337</v>
      </c>
      <c r="G38" s="104" t="s">
        <v>16164</v>
      </c>
      <c r="H38" s="104" t="s">
        <v>16162</v>
      </c>
      <c r="I38" s="104" t="s">
        <v>16131</v>
      </c>
    </row>
    <row r="39" spans="1:12" hidden="1" x14ac:dyDescent="0.2">
      <c r="A39" s="104" t="s">
        <v>13335</v>
      </c>
      <c r="D39" s="104" t="s">
        <v>15827</v>
      </c>
      <c r="E39" s="104">
        <f t="shared" si="0"/>
        <v>2103011010</v>
      </c>
      <c r="F39" s="104" t="s">
        <v>13337</v>
      </c>
      <c r="G39" s="104" t="s">
        <v>16164</v>
      </c>
      <c r="H39" s="104" t="s">
        <v>16162</v>
      </c>
      <c r="I39" s="104" t="s">
        <v>15823</v>
      </c>
    </row>
    <row r="40" spans="1:12" hidden="1" x14ac:dyDescent="0.2">
      <c r="A40" s="104" t="s">
        <v>13335</v>
      </c>
      <c r="D40" s="104" t="s">
        <v>15828</v>
      </c>
      <c r="E40" s="104">
        <f t="shared" si="0"/>
        <v>2104001000</v>
      </c>
      <c r="F40" s="104" t="s">
        <v>13337</v>
      </c>
      <c r="G40" s="104" t="s">
        <v>15829</v>
      </c>
      <c r="H40" s="104" t="s">
        <v>13339</v>
      </c>
      <c r="I40" s="104" t="s">
        <v>16170</v>
      </c>
    </row>
    <row r="41" spans="1:12" hidden="1" x14ac:dyDescent="0.2">
      <c r="A41" s="104" t="s">
        <v>13335</v>
      </c>
      <c r="D41" s="104" t="s">
        <v>15830</v>
      </c>
      <c r="E41" s="104">
        <f t="shared" si="0"/>
        <v>2104002000</v>
      </c>
      <c r="F41" s="104" t="s">
        <v>13337</v>
      </c>
      <c r="G41" s="104" t="s">
        <v>15829</v>
      </c>
      <c r="H41" s="104" t="s">
        <v>13342</v>
      </c>
      <c r="I41" s="104" t="s">
        <v>16170</v>
      </c>
    </row>
    <row r="42" spans="1:12" hidden="1" x14ac:dyDescent="0.2">
      <c r="A42" s="104" t="s">
        <v>13335</v>
      </c>
      <c r="D42" s="104" t="s">
        <v>15831</v>
      </c>
      <c r="E42" s="104">
        <f t="shared" si="0"/>
        <v>2104004000</v>
      </c>
      <c r="F42" s="104" t="s">
        <v>13337</v>
      </c>
      <c r="G42" s="104" t="s">
        <v>15829</v>
      </c>
      <c r="H42" s="104" t="s">
        <v>16128</v>
      </c>
      <c r="I42" s="104" t="s">
        <v>16170</v>
      </c>
    </row>
    <row r="43" spans="1:12" hidden="1" x14ac:dyDescent="0.2">
      <c r="A43" s="104" t="s">
        <v>13335</v>
      </c>
      <c r="D43" s="104" t="s">
        <v>15832</v>
      </c>
      <c r="E43" s="104">
        <f t="shared" si="0"/>
        <v>2104005000</v>
      </c>
      <c r="F43" s="104" t="s">
        <v>13337</v>
      </c>
      <c r="G43" s="104" t="s">
        <v>15829</v>
      </c>
      <c r="H43" s="104" t="s">
        <v>16135</v>
      </c>
      <c r="I43" s="104" t="s">
        <v>16170</v>
      </c>
    </row>
    <row r="44" spans="1:12" hidden="1" x14ac:dyDescent="0.2">
      <c r="A44" s="104" t="s">
        <v>13335</v>
      </c>
      <c r="D44" s="104" t="s">
        <v>15833</v>
      </c>
      <c r="E44" s="104">
        <f t="shared" si="0"/>
        <v>2104006000</v>
      </c>
      <c r="F44" s="104" t="s">
        <v>13337</v>
      </c>
      <c r="G44" s="104" t="s">
        <v>15829</v>
      </c>
      <c r="H44" s="104" t="s">
        <v>16137</v>
      </c>
      <c r="I44" s="104" t="s">
        <v>16170</v>
      </c>
    </row>
    <row r="45" spans="1:12" hidden="1" x14ac:dyDescent="0.2">
      <c r="A45" s="104" t="s">
        <v>13335</v>
      </c>
      <c r="D45" s="104" t="s">
        <v>15834</v>
      </c>
      <c r="E45" s="104">
        <f t="shared" si="0"/>
        <v>2104006010</v>
      </c>
      <c r="F45" s="104" t="s">
        <v>13337</v>
      </c>
      <c r="G45" s="104" t="s">
        <v>15829</v>
      </c>
      <c r="H45" s="104" t="s">
        <v>16137</v>
      </c>
      <c r="I45" s="104" t="s">
        <v>15835</v>
      </c>
    </row>
    <row r="46" spans="1:12" hidden="1" x14ac:dyDescent="0.2">
      <c r="A46" s="104" t="s">
        <v>13335</v>
      </c>
      <c r="D46" s="104" t="s">
        <v>15836</v>
      </c>
      <c r="E46" s="104">
        <f t="shared" si="0"/>
        <v>2104007000</v>
      </c>
      <c r="F46" s="104" t="s">
        <v>13337</v>
      </c>
      <c r="G46" s="104" t="s">
        <v>15829</v>
      </c>
      <c r="H46" s="104" t="s">
        <v>16141</v>
      </c>
      <c r="I46" s="104" t="s">
        <v>16170</v>
      </c>
    </row>
    <row r="47" spans="1:12" hidden="1" x14ac:dyDescent="0.2">
      <c r="A47" s="104" t="s">
        <v>13335</v>
      </c>
      <c r="D47" s="104" t="s">
        <v>15837</v>
      </c>
      <c r="E47" s="104">
        <f t="shared" si="0"/>
        <v>2104008000</v>
      </c>
      <c r="F47" s="104" t="s">
        <v>13337</v>
      </c>
      <c r="G47" s="104" t="s">
        <v>15829</v>
      </c>
      <c r="H47" s="104" t="s">
        <v>16143</v>
      </c>
      <c r="I47" s="104" t="s">
        <v>15838</v>
      </c>
    </row>
    <row r="48" spans="1:12" hidden="1" x14ac:dyDescent="0.2">
      <c r="A48" s="104" t="s">
        <v>13335</v>
      </c>
      <c r="D48" s="104" t="s">
        <v>15839</v>
      </c>
      <c r="E48" s="104">
        <f t="shared" si="0"/>
        <v>2104008001</v>
      </c>
      <c r="F48" s="104" t="s">
        <v>13337</v>
      </c>
      <c r="G48" s="104" t="s">
        <v>15829</v>
      </c>
      <c r="H48" s="104" t="s">
        <v>16143</v>
      </c>
      <c r="I48" s="104" t="s">
        <v>15840</v>
      </c>
      <c r="K48" s="106">
        <v>37063</v>
      </c>
      <c r="L48" s="104" t="s">
        <v>15841</v>
      </c>
    </row>
    <row r="49" spans="1:12" hidden="1" x14ac:dyDescent="0.2">
      <c r="A49" s="104" t="s">
        <v>13335</v>
      </c>
      <c r="D49" s="104" t="s">
        <v>15842</v>
      </c>
      <c r="E49" s="104">
        <f t="shared" si="0"/>
        <v>2104008002</v>
      </c>
      <c r="F49" s="104" t="s">
        <v>13337</v>
      </c>
      <c r="G49" s="104" t="s">
        <v>15829</v>
      </c>
      <c r="H49" s="104" t="s">
        <v>16143</v>
      </c>
      <c r="I49" s="104" t="s">
        <v>15843</v>
      </c>
      <c r="J49" s="106">
        <v>37063</v>
      </c>
    </row>
    <row r="50" spans="1:12" hidden="1" x14ac:dyDescent="0.2">
      <c r="A50" s="104" t="s">
        <v>13335</v>
      </c>
      <c r="D50" s="104" t="s">
        <v>15844</v>
      </c>
      <c r="E50" s="104">
        <f t="shared" si="0"/>
        <v>2104008003</v>
      </c>
      <c r="F50" s="104" t="s">
        <v>13337</v>
      </c>
      <c r="G50" s="104" t="s">
        <v>15829</v>
      </c>
      <c r="H50" s="104" t="s">
        <v>16143</v>
      </c>
      <c r="I50" s="104" t="s">
        <v>15845</v>
      </c>
      <c r="J50" s="106">
        <v>37063</v>
      </c>
    </row>
    <row r="51" spans="1:12" hidden="1" x14ac:dyDescent="0.2">
      <c r="A51" s="104" t="s">
        <v>13335</v>
      </c>
      <c r="D51" s="104" t="s">
        <v>15846</v>
      </c>
      <c r="E51" s="104">
        <f t="shared" si="0"/>
        <v>2104008004</v>
      </c>
      <c r="F51" s="104" t="s">
        <v>13337</v>
      </c>
      <c r="G51" s="104" t="s">
        <v>15829</v>
      </c>
      <c r="H51" s="104" t="s">
        <v>16143</v>
      </c>
      <c r="I51" s="104" t="s">
        <v>13269</v>
      </c>
      <c r="J51" s="106">
        <v>37063</v>
      </c>
    </row>
    <row r="52" spans="1:12" hidden="1" x14ac:dyDescent="0.2">
      <c r="A52" s="104" t="s">
        <v>13335</v>
      </c>
      <c r="D52" s="104" t="s">
        <v>13270</v>
      </c>
      <c r="E52" s="104">
        <f t="shared" si="0"/>
        <v>2104008010</v>
      </c>
      <c r="F52" s="104" t="s">
        <v>13337</v>
      </c>
      <c r="G52" s="104" t="s">
        <v>15829</v>
      </c>
      <c r="H52" s="104" t="s">
        <v>16143</v>
      </c>
      <c r="I52" s="104" t="s">
        <v>13271</v>
      </c>
    </row>
    <row r="53" spans="1:12" hidden="1" x14ac:dyDescent="0.2">
      <c r="A53" s="104" t="s">
        <v>13335</v>
      </c>
      <c r="D53" s="104" t="s">
        <v>13272</v>
      </c>
      <c r="E53" s="104">
        <f t="shared" si="0"/>
        <v>2104008030</v>
      </c>
      <c r="F53" s="104" t="s">
        <v>13337</v>
      </c>
      <c r="G53" s="104" t="s">
        <v>15829</v>
      </c>
      <c r="H53" s="104" t="s">
        <v>16143</v>
      </c>
      <c r="I53" s="104" t="s">
        <v>13273</v>
      </c>
    </row>
    <row r="54" spans="1:12" hidden="1" x14ac:dyDescent="0.2">
      <c r="A54" s="104" t="s">
        <v>13335</v>
      </c>
      <c r="D54" s="104" t="s">
        <v>13274</v>
      </c>
      <c r="E54" s="104">
        <f t="shared" si="0"/>
        <v>2104008050</v>
      </c>
      <c r="F54" s="104" t="s">
        <v>13337</v>
      </c>
      <c r="G54" s="104" t="s">
        <v>15829</v>
      </c>
      <c r="H54" s="104" t="s">
        <v>16143</v>
      </c>
      <c r="I54" s="104" t="s">
        <v>13275</v>
      </c>
      <c r="K54" s="106">
        <v>38040</v>
      </c>
      <c r="L54" s="104" t="s">
        <v>13276</v>
      </c>
    </row>
    <row r="55" spans="1:12" hidden="1" x14ac:dyDescent="0.2">
      <c r="A55" s="104" t="s">
        <v>13335</v>
      </c>
      <c r="D55" s="104" t="s">
        <v>13277</v>
      </c>
      <c r="E55" s="104">
        <f t="shared" si="0"/>
        <v>2104008051</v>
      </c>
      <c r="F55" s="104" t="s">
        <v>13337</v>
      </c>
      <c r="G55" s="104" t="s">
        <v>15829</v>
      </c>
      <c r="H55" s="104" t="s">
        <v>16143</v>
      </c>
      <c r="I55" s="104" t="s">
        <v>13278</v>
      </c>
      <c r="K55" s="106">
        <v>38040</v>
      </c>
      <c r="L55" s="104" t="s">
        <v>13279</v>
      </c>
    </row>
    <row r="56" spans="1:12" hidden="1" x14ac:dyDescent="0.2">
      <c r="A56" s="104" t="s">
        <v>13335</v>
      </c>
      <c r="D56" s="104" t="s">
        <v>13280</v>
      </c>
      <c r="E56" s="104">
        <f t="shared" si="0"/>
        <v>2104008052</v>
      </c>
      <c r="F56" s="104" t="s">
        <v>13337</v>
      </c>
      <c r="G56" s="104" t="s">
        <v>15829</v>
      </c>
      <c r="H56" s="104" t="s">
        <v>16143</v>
      </c>
      <c r="I56" s="104" t="s">
        <v>13281</v>
      </c>
    </row>
    <row r="57" spans="1:12" hidden="1" x14ac:dyDescent="0.2">
      <c r="A57" s="104" t="s">
        <v>13335</v>
      </c>
      <c r="D57" s="104" t="s">
        <v>13282</v>
      </c>
      <c r="E57" s="104">
        <f t="shared" si="0"/>
        <v>2104008053</v>
      </c>
      <c r="F57" s="104" t="s">
        <v>13337</v>
      </c>
      <c r="G57" s="104" t="s">
        <v>15829</v>
      </c>
      <c r="H57" s="104" t="s">
        <v>16143</v>
      </c>
      <c r="I57" s="104" t="s">
        <v>13283</v>
      </c>
    </row>
    <row r="58" spans="1:12" hidden="1" x14ac:dyDescent="0.2">
      <c r="A58" s="104" t="s">
        <v>13335</v>
      </c>
      <c r="D58" s="104" t="s">
        <v>13284</v>
      </c>
      <c r="E58" s="104">
        <f t="shared" si="0"/>
        <v>2104009000</v>
      </c>
      <c r="F58" s="104" t="s">
        <v>13337</v>
      </c>
      <c r="G58" s="104" t="s">
        <v>15829</v>
      </c>
      <c r="H58" s="104" t="s">
        <v>13285</v>
      </c>
      <c r="I58" s="104" t="s">
        <v>16170</v>
      </c>
      <c r="J58" s="106">
        <v>36964</v>
      </c>
    </row>
    <row r="59" spans="1:12" hidden="1" x14ac:dyDescent="0.2">
      <c r="A59" s="104" t="s">
        <v>13335</v>
      </c>
      <c r="D59" s="104" t="s">
        <v>13286</v>
      </c>
      <c r="E59" s="104">
        <f t="shared" si="0"/>
        <v>2104011000</v>
      </c>
      <c r="F59" s="104" t="s">
        <v>13337</v>
      </c>
      <c r="G59" s="104" t="s">
        <v>15829</v>
      </c>
      <c r="H59" s="104" t="s">
        <v>16162</v>
      </c>
      <c r="I59" s="104" t="s">
        <v>13287</v>
      </c>
    </row>
    <row r="60" spans="1:12" hidden="1" x14ac:dyDescent="0.2">
      <c r="A60" s="104" t="s">
        <v>13335</v>
      </c>
      <c r="D60" s="104" t="s">
        <v>13288</v>
      </c>
      <c r="E60" s="104">
        <f t="shared" si="0"/>
        <v>2199001000</v>
      </c>
      <c r="F60" s="104" t="s">
        <v>13337</v>
      </c>
      <c r="G60" s="104" t="s">
        <v>13289</v>
      </c>
      <c r="H60" s="104" t="s">
        <v>13339</v>
      </c>
      <c r="I60" s="104" t="s">
        <v>13340</v>
      </c>
    </row>
    <row r="61" spans="1:12" hidden="1" x14ac:dyDescent="0.2">
      <c r="A61" s="104" t="s">
        <v>13335</v>
      </c>
      <c r="D61" s="104" t="s">
        <v>13290</v>
      </c>
      <c r="E61" s="104">
        <f t="shared" si="0"/>
        <v>2199002000</v>
      </c>
      <c r="F61" s="104" t="s">
        <v>13337</v>
      </c>
      <c r="G61" s="104" t="s">
        <v>13289</v>
      </c>
      <c r="H61" s="104" t="s">
        <v>13342</v>
      </c>
      <c r="I61" s="104" t="s">
        <v>13340</v>
      </c>
    </row>
    <row r="62" spans="1:12" hidden="1" x14ac:dyDescent="0.2">
      <c r="A62" s="104" t="s">
        <v>13335</v>
      </c>
      <c r="D62" s="104" t="s">
        <v>13291</v>
      </c>
      <c r="E62" s="104">
        <f t="shared" si="0"/>
        <v>2199003000</v>
      </c>
      <c r="F62" s="104" t="s">
        <v>13337</v>
      </c>
      <c r="G62" s="104" t="s">
        <v>13289</v>
      </c>
      <c r="H62" s="104" t="s">
        <v>16126</v>
      </c>
      <c r="I62" s="104" t="s">
        <v>13340</v>
      </c>
    </row>
    <row r="63" spans="1:12" hidden="1" x14ac:dyDescent="0.2">
      <c r="A63" s="104" t="s">
        <v>13335</v>
      </c>
      <c r="D63" s="104" t="s">
        <v>13292</v>
      </c>
      <c r="E63" s="104">
        <f t="shared" si="0"/>
        <v>2199004000</v>
      </c>
      <c r="F63" s="104" t="s">
        <v>13337</v>
      </c>
      <c r="G63" s="104" t="s">
        <v>13289</v>
      </c>
      <c r="H63" s="104" t="s">
        <v>16128</v>
      </c>
      <c r="I63" s="104" t="s">
        <v>16129</v>
      </c>
    </row>
    <row r="64" spans="1:12" hidden="1" x14ac:dyDescent="0.2">
      <c r="A64" s="104" t="s">
        <v>13335</v>
      </c>
      <c r="D64" s="104" t="s">
        <v>13293</v>
      </c>
      <c r="E64" s="104">
        <f t="shared" si="0"/>
        <v>2199004001</v>
      </c>
      <c r="F64" s="104" t="s">
        <v>13337</v>
      </c>
      <c r="G64" s="104" t="s">
        <v>13289</v>
      </c>
      <c r="H64" s="104" t="s">
        <v>16128</v>
      </c>
      <c r="I64" s="104" t="s">
        <v>16131</v>
      </c>
    </row>
    <row r="65" spans="1:12" hidden="1" x14ac:dyDescent="0.2">
      <c r="A65" s="104" t="s">
        <v>13335</v>
      </c>
      <c r="D65" s="104" t="s">
        <v>13294</v>
      </c>
      <c r="E65" s="104">
        <f t="shared" si="0"/>
        <v>2199004002</v>
      </c>
      <c r="F65" s="104" t="s">
        <v>13337</v>
      </c>
      <c r="G65" s="104" t="s">
        <v>13289</v>
      </c>
      <c r="H65" s="104" t="s">
        <v>16128</v>
      </c>
      <c r="I65" s="104" t="s">
        <v>16133</v>
      </c>
    </row>
    <row r="66" spans="1:12" hidden="1" x14ac:dyDescent="0.2">
      <c r="A66" s="104" t="s">
        <v>13335</v>
      </c>
      <c r="D66" s="104" t="s">
        <v>13295</v>
      </c>
      <c r="E66" s="104">
        <f t="shared" ref="E66:E129" si="1">VALUE(D66)</f>
        <v>2199005000</v>
      </c>
      <c r="F66" s="104" t="s">
        <v>13337</v>
      </c>
      <c r="G66" s="104" t="s">
        <v>13289</v>
      </c>
      <c r="H66" s="104" t="s">
        <v>16135</v>
      </c>
      <c r="I66" s="104" t="s">
        <v>13340</v>
      </c>
    </row>
    <row r="67" spans="1:12" hidden="1" x14ac:dyDescent="0.2">
      <c r="A67" s="104" t="s">
        <v>13335</v>
      </c>
      <c r="D67" s="104" t="s">
        <v>13296</v>
      </c>
      <c r="E67" s="104">
        <f t="shared" si="1"/>
        <v>2199006000</v>
      </c>
      <c r="F67" s="104" t="s">
        <v>13337</v>
      </c>
      <c r="G67" s="104" t="s">
        <v>13289</v>
      </c>
      <c r="H67" s="104" t="s">
        <v>16137</v>
      </c>
      <c r="I67" s="104" t="s">
        <v>16129</v>
      </c>
    </row>
    <row r="68" spans="1:12" hidden="1" x14ac:dyDescent="0.2">
      <c r="A68" s="104" t="s">
        <v>13335</v>
      </c>
      <c r="D68" s="104" t="s">
        <v>13297</v>
      </c>
      <c r="E68" s="104">
        <f t="shared" si="1"/>
        <v>2199006001</v>
      </c>
      <c r="F68" s="104" t="s">
        <v>13337</v>
      </c>
      <c r="G68" s="104" t="s">
        <v>13289</v>
      </c>
      <c r="H68" s="104" t="s">
        <v>16137</v>
      </c>
      <c r="I68" s="104" t="s">
        <v>16131</v>
      </c>
    </row>
    <row r="69" spans="1:12" hidden="1" x14ac:dyDescent="0.2">
      <c r="A69" s="104" t="s">
        <v>13335</v>
      </c>
      <c r="D69" s="104" t="s">
        <v>13298</v>
      </c>
      <c r="E69" s="104">
        <f t="shared" si="1"/>
        <v>2199006002</v>
      </c>
      <c r="F69" s="104" t="s">
        <v>13337</v>
      </c>
      <c r="G69" s="104" t="s">
        <v>13289</v>
      </c>
      <c r="H69" s="104" t="s">
        <v>16137</v>
      </c>
      <c r="I69" s="104" t="s">
        <v>16133</v>
      </c>
    </row>
    <row r="70" spans="1:12" hidden="1" x14ac:dyDescent="0.2">
      <c r="A70" s="104" t="s">
        <v>13335</v>
      </c>
      <c r="D70" s="104" t="s">
        <v>13299</v>
      </c>
      <c r="E70" s="104">
        <f t="shared" si="1"/>
        <v>2199007000</v>
      </c>
      <c r="F70" s="104" t="s">
        <v>13337</v>
      </c>
      <c r="G70" s="104" t="s">
        <v>13289</v>
      </c>
      <c r="H70" s="104" t="s">
        <v>16141</v>
      </c>
      <c r="I70" s="104" t="s">
        <v>13340</v>
      </c>
    </row>
    <row r="71" spans="1:12" hidden="1" x14ac:dyDescent="0.2">
      <c r="A71" s="104" t="s">
        <v>13335</v>
      </c>
      <c r="D71" s="104" t="s">
        <v>13300</v>
      </c>
      <c r="E71" s="104">
        <f t="shared" si="1"/>
        <v>2199008000</v>
      </c>
      <c r="F71" s="104" t="s">
        <v>13337</v>
      </c>
      <c r="G71" s="104" t="s">
        <v>13289</v>
      </c>
      <c r="H71" s="104" t="s">
        <v>16143</v>
      </c>
      <c r="I71" s="104" t="s">
        <v>13340</v>
      </c>
    </row>
    <row r="72" spans="1:12" hidden="1" x14ac:dyDescent="0.2">
      <c r="A72" s="104" t="s">
        <v>13335</v>
      </c>
      <c r="D72" s="104" t="s">
        <v>13301</v>
      </c>
      <c r="E72" s="104">
        <f t="shared" si="1"/>
        <v>2199009000</v>
      </c>
      <c r="F72" s="104" t="s">
        <v>13337</v>
      </c>
      <c r="G72" s="104" t="s">
        <v>13289</v>
      </c>
      <c r="H72" s="104" t="s">
        <v>16145</v>
      </c>
      <c r="I72" s="104" t="s">
        <v>13340</v>
      </c>
      <c r="K72" s="106">
        <v>38019</v>
      </c>
      <c r="L72" s="104" t="s">
        <v>16146</v>
      </c>
    </row>
    <row r="73" spans="1:12" hidden="1" x14ac:dyDescent="0.2">
      <c r="A73" s="104" t="s">
        <v>13335</v>
      </c>
      <c r="D73" s="104" t="s">
        <v>13302</v>
      </c>
      <c r="E73" s="104">
        <f t="shared" si="1"/>
        <v>2199010000</v>
      </c>
      <c r="F73" s="104" t="s">
        <v>13337</v>
      </c>
      <c r="G73" s="104" t="s">
        <v>13289</v>
      </c>
      <c r="H73" s="104" t="s">
        <v>16148</v>
      </c>
      <c r="I73" s="104" t="s">
        <v>13340</v>
      </c>
    </row>
    <row r="74" spans="1:12" hidden="1" x14ac:dyDescent="0.2">
      <c r="A74" s="104" t="s">
        <v>13335</v>
      </c>
      <c r="D74" s="104" t="s">
        <v>13303</v>
      </c>
      <c r="E74" s="104">
        <f t="shared" si="1"/>
        <v>2199011000</v>
      </c>
      <c r="F74" s="104" t="s">
        <v>13337</v>
      </c>
      <c r="G74" s="104" t="s">
        <v>13289</v>
      </c>
      <c r="H74" s="104" t="s">
        <v>16162</v>
      </c>
      <c r="I74" s="104" t="s">
        <v>13287</v>
      </c>
    </row>
    <row r="75" spans="1:12" hidden="1" x14ac:dyDescent="0.2">
      <c r="A75" s="104" t="s">
        <v>13335</v>
      </c>
      <c r="D75" s="104" t="s">
        <v>13304</v>
      </c>
      <c r="E75" s="104">
        <f t="shared" si="1"/>
        <v>2294000000</v>
      </c>
      <c r="F75" s="104" t="s">
        <v>13305</v>
      </c>
      <c r="G75" s="104" t="s">
        <v>13306</v>
      </c>
      <c r="H75" s="104" t="s">
        <v>13307</v>
      </c>
      <c r="I75" s="104" t="s">
        <v>13308</v>
      </c>
    </row>
    <row r="76" spans="1:12" hidden="1" x14ac:dyDescent="0.2">
      <c r="A76" s="104" t="s">
        <v>13335</v>
      </c>
      <c r="D76" s="104" t="s">
        <v>13309</v>
      </c>
      <c r="E76" s="104">
        <f t="shared" si="1"/>
        <v>2294000001</v>
      </c>
      <c r="F76" s="104" t="s">
        <v>13305</v>
      </c>
      <c r="G76" s="104" t="s">
        <v>13306</v>
      </c>
      <c r="H76" s="104" t="s">
        <v>13307</v>
      </c>
      <c r="I76" s="104" t="s">
        <v>13310</v>
      </c>
    </row>
    <row r="77" spans="1:12" hidden="1" x14ac:dyDescent="0.2">
      <c r="A77" s="104" t="s">
        <v>13335</v>
      </c>
      <c r="D77" s="104" t="s">
        <v>13311</v>
      </c>
      <c r="E77" s="104">
        <f t="shared" si="1"/>
        <v>2294000002</v>
      </c>
      <c r="F77" s="104" t="s">
        <v>13305</v>
      </c>
      <c r="G77" s="104" t="s">
        <v>13306</v>
      </c>
      <c r="H77" s="104" t="s">
        <v>13307</v>
      </c>
      <c r="I77" s="104" t="s">
        <v>13312</v>
      </c>
    </row>
    <row r="78" spans="1:12" hidden="1" x14ac:dyDescent="0.2">
      <c r="A78" s="104" t="s">
        <v>13335</v>
      </c>
      <c r="D78" s="104" t="s">
        <v>13313</v>
      </c>
      <c r="E78" s="104">
        <f t="shared" si="1"/>
        <v>2294005000</v>
      </c>
      <c r="F78" s="104" t="s">
        <v>13305</v>
      </c>
      <c r="G78" s="104" t="s">
        <v>13306</v>
      </c>
      <c r="H78" s="104" t="s">
        <v>15672</v>
      </c>
      <c r="I78" s="104" t="s">
        <v>13308</v>
      </c>
    </row>
    <row r="79" spans="1:12" hidden="1" x14ac:dyDescent="0.2">
      <c r="A79" s="104" t="s">
        <v>13335</v>
      </c>
      <c r="D79" s="104" t="s">
        <v>15673</v>
      </c>
      <c r="E79" s="104">
        <f t="shared" si="1"/>
        <v>2294005001</v>
      </c>
      <c r="F79" s="104" t="s">
        <v>13305</v>
      </c>
      <c r="G79" s="104" t="s">
        <v>13306</v>
      </c>
      <c r="H79" s="104" t="s">
        <v>15672</v>
      </c>
      <c r="I79" s="104" t="s">
        <v>13310</v>
      </c>
    </row>
    <row r="80" spans="1:12" hidden="1" x14ac:dyDescent="0.2">
      <c r="A80" s="104" t="s">
        <v>13335</v>
      </c>
      <c r="D80" s="104" t="s">
        <v>15674</v>
      </c>
      <c r="E80" s="104">
        <f t="shared" si="1"/>
        <v>2294005002</v>
      </c>
      <c r="F80" s="104" t="s">
        <v>13305</v>
      </c>
      <c r="G80" s="104" t="s">
        <v>13306</v>
      </c>
      <c r="H80" s="104" t="s">
        <v>15672</v>
      </c>
      <c r="I80" s="104" t="s">
        <v>13312</v>
      </c>
    </row>
    <row r="81" spans="1:10" hidden="1" x14ac:dyDescent="0.2">
      <c r="A81" s="104" t="s">
        <v>13335</v>
      </c>
      <c r="D81" s="104" t="s">
        <v>15675</v>
      </c>
      <c r="E81" s="104">
        <f t="shared" si="1"/>
        <v>2294010000</v>
      </c>
      <c r="F81" s="104" t="s">
        <v>13305</v>
      </c>
      <c r="G81" s="104" t="s">
        <v>13306</v>
      </c>
      <c r="H81" s="104" t="s">
        <v>15676</v>
      </c>
      <c r="I81" s="104" t="s">
        <v>13308</v>
      </c>
    </row>
    <row r="82" spans="1:10" hidden="1" x14ac:dyDescent="0.2">
      <c r="A82" s="104" t="s">
        <v>13335</v>
      </c>
      <c r="D82" s="104" t="s">
        <v>15677</v>
      </c>
      <c r="E82" s="104">
        <f t="shared" si="1"/>
        <v>2294010001</v>
      </c>
      <c r="F82" s="104" t="s">
        <v>13305</v>
      </c>
      <c r="G82" s="104" t="s">
        <v>13306</v>
      </c>
      <c r="H82" s="104" t="s">
        <v>15676</v>
      </c>
      <c r="I82" s="104" t="s">
        <v>13310</v>
      </c>
    </row>
    <row r="83" spans="1:10" hidden="1" x14ac:dyDescent="0.2">
      <c r="A83" s="104" t="s">
        <v>13335</v>
      </c>
      <c r="D83" s="104" t="s">
        <v>15678</v>
      </c>
      <c r="E83" s="104">
        <f t="shared" si="1"/>
        <v>2294010002</v>
      </c>
      <c r="F83" s="104" t="s">
        <v>13305</v>
      </c>
      <c r="G83" s="104" t="s">
        <v>13306</v>
      </c>
      <c r="H83" s="104" t="s">
        <v>15676</v>
      </c>
      <c r="I83" s="104" t="s">
        <v>13312</v>
      </c>
    </row>
    <row r="84" spans="1:10" hidden="1" x14ac:dyDescent="0.2">
      <c r="A84" s="104" t="s">
        <v>13335</v>
      </c>
      <c r="D84" s="104" t="s">
        <v>15679</v>
      </c>
      <c r="E84" s="104">
        <f t="shared" si="1"/>
        <v>2294015000</v>
      </c>
      <c r="F84" s="104" t="s">
        <v>13305</v>
      </c>
      <c r="G84" s="104" t="s">
        <v>13306</v>
      </c>
      <c r="H84" s="104" t="s">
        <v>15680</v>
      </c>
      <c r="I84" s="104" t="s">
        <v>13308</v>
      </c>
    </row>
    <row r="85" spans="1:10" hidden="1" x14ac:dyDescent="0.2">
      <c r="A85" s="104" t="s">
        <v>13335</v>
      </c>
      <c r="D85" s="104" t="s">
        <v>15681</v>
      </c>
      <c r="E85" s="104">
        <f t="shared" si="1"/>
        <v>2294015001</v>
      </c>
      <c r="F85" s="104" t="s">
        <v>13305</v>
      </c>
      <c r="G85" s="104" t="s">
        <v>13306</v>
      </c>
      <c r="H85" s="104" t="s">
        <v>15680</v>
      </c>
      <c r="I85" s="104" t="s">
        <v>13310</v>
      </c>
    </row>
    <row r="86" spans="1:10" hidden="1" x14ac:dyDescent="0.2">
      <c r="A86" s="104" t="s">
        <v>13335</v>
      </c>
      <c r="D86" s="104" t="s">
        <v>11563</v>
      </c>
      <c r="E86" s="104">
        <f t="shared" si="1"/>
        <v>2294015002</v>
      </c>
      <c r="F86" s="104" t="s">
        <v>13305</v>
      </c>
      <c r="G86" s="104" t="s">
        <v>13306</v>
      </c>
      <c r="H86" s="104" t="s">
        <v>15680</v>
      </c>
      <c r="I86" s="104" t="s">
        <v>13312</v>
      </c>
    </row>
    <row r="87" spans="1:10" hidden="1" x14ac:dyDescent="0.2">
      <c r="A87" s="104" t="s">
        <v>13335</v>
      </c>
      <c r="D87" s="104" t="s">
        <v>11564</v>
      </c>
      <c r="E87" s="104">
        <f t="shared" si="1"/>
        <v>2296000000</v>
      </c>
      <c r="F87" s="104" t="s">
        <v>13305</v>
      </c>
      <c r="G87" s="104" t="s">
        <v>11565</v>
      </c>
      <c r="H87" s="104" t="s">
        <v>11566</v>
      </c>
      <c r="I87" s="104" t="s">
        <v>13308</v>
      </c>
    </row>
    <row r="88" spans="1:10" hidden="1" x14ac:dyDescent="0.2">
      <c r="A88" s="104" t="s">
        <v>13335</v>
      </c>
      <c r="D88" s="104" t="s">
        <v>11567</v>
      </c>
      <c r="E88" s="104">
        <f t="shared" si="1"/>
        <v>2296005000</v>
      </c>
      <c r="F88" s="104" t="s">
        <v>13305</v>
      </c>
      <c r="G88" s="104" t="s">
        <v>11565</v>
      </c>
      <c r="H88" s="104" t="s">
        <v>11568</v>
      </c>
      <c r="I88" s="104" t="s">
        <v>13308</v>
      </c>
    </row>
    <row r="89" spans="1:10" hidden="1" x14ac:dyDescent="0.2">
      <c r="A89" s="104" t="s">
        <v>13335</v>
      </c>
      <c r="D89" s="104" t="s">
        <v>11569</v>
      </c>
      <c r="E89" s="104">
        <f t="shared" si="1"/>
        <v>2296010000</v>
      </c>
      <c r="F89" s="104" t="s">
        <v>13305</v>
      </c>
      <c r="G89" s="104" t="s">
        <v>11565</v>
      </c>
      <c r="H89" s="104" t="s">
        <v>11570</v>
      </c>
      <c r="I89" s="104" t="s">
        <v>13308</v>
      </c>
    </row>
    <row r="90" spans="1:10" hidden="1" x14ac:dyDescent="0.2">
      <c r="A90" s="104" t="s">
        <v>13335</v>
      </c>
      <c r="D90" s="104" t="s">
        <v>11571</v>
      </c>
      <c r="E90" s="104">
        <f t="shared" si="1"/>
        <v>2301000000</v>
      </c>
      <c r="F90" s="104" t="s">
        <v>11572</v>
      </c>
      <c r="G90" s="104" t="s">
        <v>11573</v>
      </c>
      <c r="H90" s="104" t="s">
        <v>11574</v>
      </c>
      <c r="I90" s="104" t="s">
        <v>15137</v>
      </c>
    </row>
    <row r="91" spans="1:10" hidden="1" x14ac:dyDescent="0.2">
      <c r="A91" s="104" t="s">
        <v>13335</v>
      </c>
      <c r="D91" s="104" t="s">
        <v>11575</v>
      </c>
      <c r="E91" s="104">
        <f t="shared" si="1"/>
        <v>2301010000</v>
      </c>
      <c r="F91" s="104" t="s">
        <v>11572</v>
      </c>
      <c r="G91" s="104" t="s">
        <v>11573</v>
      </c>
      <c r="H91" s="104" t="s">
        <v>11576</v>
      </c>
      <c r="I91" s="104" t="s">
        <v>15137</v>
      </c>
    </row>
    <row r="92" spans="1:10" hidden="1" x14ac:dyDescent="0.2">
      <c r="A92" s="104" t="s">
        <v>13335</v>
      </c>
      <c r="D92" s="104" t="s">
        <v>11577</v>
      </c>
      <c r="E92" s="104">
        <f t="shared" si="1"/>
        <v>2301010010</v>
      </c>
      <c r="F92" s="104" t="s">
        <v>11572</v>
      </c>
      <c r="G92" s="104" t="s">
        <v>11573</v>
      </c>
      <c r="H92" s="104" t="s">
        <v>11576</v>
      </c>
      <c r="I92" s="104" t="s">
        <v>11578</v>
      </c>
    </row>
    <row r="93" spans="1:10" hidden="1" x14ac:dyDescent="0.2">
      <c r="A93" s="104" t="s">
        <v>13335</v>
      </c>
      <c r="D93" s="104" t="s">
        <v>13314</v>
      </c>
      <c r="E93" s="104">
        <f t="shared" si="1"/>
        <v>2301020000</v>
      </c>
      <c r="F93" s="104" t="s">
        <v>11572</v>
      </c>
      <c r="G93" s="104" t="s">
        <v>11573</v>
      </c>
      <c r="H93" s="104" t="s">
        <v>13315</v>
      </c>
      <c r="I93" s="104" t="s">
        <v>15137</v>
      </c>
      <c r="J93" s="106">
        <v>36552</v>
      </c>
    </row>
    <row r="94" spans="1:10" hidden="1" x14ac:dyDescent="0.2">
      <c r="A94" s="104" t="s">
        <v>13335</v>
      </c>
      <c r="D94" s="104" t="s">
        <v>13316</v>
      </c>
      <c r="E94" s="104">
        <f t="shared" si="1"/>
        <v>2301030000</v>
      </c>
      <c r="F94" s="104" t="s">
        <v>11572</v>
      </c>
      <c r="G94" s="104" t="s">
        <v>11573</v>
      </c>
      <c r="H94" s="104" t="s">
        <v>13317</v>
      </c>
      <c r="I94" s="104" t="s">
        <v>15137</v>
      </c>
      <c r="J94" s="106">
        <v>36552</v>
      </c>
    </row>
    <row r="95" spans="1:10" hidden="1" x14ac:dyDescent="0.2">
      <c r="A95" s="104" t="s">
        <v>13335</v>
      </c>
      <c r="D95" s="104" t="s">
        <v>13318</v>
      </c>
      <c r="E95" s="104">
        <f t="shared" si="1"/>
        <v>2301040000</v>
      </c>
      <c r="F95" s="104" t="s">
        <v>11572</v>
      </c>
      <c r="G95" s="104" t="s">
        <v>11573</v>
      </c>
      <c r="H95" s="104" t="s">
        <v>13319</v>
      </c>
      <c r="I95" s="104" t="s">
        <v>15137</v>
      </c>
      <c r="J95" s="106">
        <v>36552</v>
      </c>
    </row>
    <row r="96" spans="1:10" hidden="1" x14ac:dyDescent="0.2">
      <c r="A96" s="104" t="s">
        <v>13335</v>
      </c>
      <c r="D96" s="104" t="s">
        <v>13320</v>
      </c>
      <c r="E96" s="104">
        <f t="shared" si="1"/>
        <v>2302000000</v>
      </c>
      <c r="F96" s="104" t="s">
        <v>11572</v>
      </c>
      <c r="G96" s="104" t="s">
        <v>13321</v>
      </c>
      <c r="H96" s="104" t="s">
        <v>11574</v>
      </c>
      <c r="I96" s="104" t="s">
        <v>15137</v>
      </c>
    </row>
    <row r="97" spans="1:12" hidden="1" x14ac:dyDescent="0.2">
      <c r="A97" s="104" t="s">
        <v>13335</v>
      </c>
      <c r="D97" s="104" t="s">
        <v>13322</v>
      </c>
      <c r="E97" s="104">
        <f t="shared" si="1"/>
        <v>2302002000</v>
      </c>
      <c r="F97" s="104" t="s">
        <v>11572</v>
      </c>
      <c r="G97" s="104" t="s">
        <v>13321</v>
      </c>
      <c r="H97" s="104" t="s">
        <v>13323</v>
      </c>
      <c r="I97" s="104" t="s">
        <v>13324</v>
      </c>
      <c r="K97" s="106">
        <v>38037</v>
      </c>
      <c r="L97" s="104" t="s">
        <v>13217</v>
      </c>
    </row>
    <row r="98" spans="1:12" hidden="1" x14ac:dyDescent="0.2">
      <c r="A98" s="104" t="s">
        <v>13335</v>
      </c>
      <c r="D98" s="104" t="s">
        <v>13218</v>
      </c>
      <c r="E98" s="104">
        <f t="shared" si="1"/>
        <v>2302002100</v>
      </c>
      <c r="F98" s="104" t="s">
        <v>11572</v>
      </c>
      <c r="G98" s="104" t="s">
        <v>13321</v>
      </c>
      <c r="H98" s="104" t="s">
        <v>13323</v>
      </c>
      <c r="I98" s="104" t="s">
        <v>13219</v>
      </c>
      <c r="J98" s="106">
        <v>37778</v>
      </c>
      <c r="K98" s="106">
        <v>38037</v>
      </c>
      <c r="L98" s="104" t="s">
        <v>13220</v>
      </c>
    </row>
    <row r="99" spans="1:12" hidden="1" x14ac:dyDescent="0.2">
      <c r="A99" s="104" t="s">
        <v>13335</v>
      </c>
      <c r="D99" s="104" t="s">
        <v>13221</v>
      </c>
      <c r="E99" s="104">
        <f t="shared" si="1"/>
        <v>2302002200</v>
      </c>
      <c r="F99" s="104" t="s">
        <v>11572</v>
      </c>
      <c r="G99" s="104" t="s">
        <v>13321</v>
      </c>
      <c r="H99" s="104" t="s">
        <v>13323</v>
      </c>
      <c r="I99" s="104" t="s">
        <v>13222</v>
      </c>
      <c r="J99" s="106">
        <v>37778</v>
      </c>
      <c r="K99" s="106">
        <v>38037</v>
      </c>
      <c r="L99" s="104" t="s">
        <v>13220</v>
      </c>
    </row>
    <row r="100" spans="1:12" hidden="1" x14ac:dyDescent="0.2">
      <c r="A100" s="104" t="s">
        <v>13335</v>
      </c>
      <c r="D100" s="104" t="s">
        <v>13223</v>
      </c>
      <c r="E100" s="104">
        <f t="shared" si="1"/>
        <v>2302003000</v>
      </c>
      <c r="F100" s="104" t="s">
        <v>11572</v>
      </c>
      <c r="G100" s="104" t="s">
        <v>13321</v>
      </c>
      <c r="H100" s="104" t="s">
        <v>13224</v>
      </c>
      <c r="I100" s="104" t="s">
        <v>13225</v>
      </c>
      <c r="J100" s="106">
        <v>37484</v>
      </c>
      <c r="K100" s="106">
        <v>38037</v>
      </c>
      <c r="L100" s="104" t="s">
        <v>13217</v>
      </c>
    </row>
    <row r="101" spans="1:12" hidden="1" x14ac:dyDescent="0.2">
      <c r="A101" s="104" t="s">
        <v>13335</v>
      </c>
      <c r="D101" s="104" t="s">
        <v>13226</v>
      </c>
      <c r="E101" s="104">
        <f t="shared" si="1"/>
        <v>2302003100</v>
      </c>
      <c r="F101" s="104" t="s">
        <v>11572</v>
      </c>
      <c r="G101" s="104" t="s">
        <v>13321</v>
      </c>
      <c r="H101" s="104" t="s">
        <v>13224</v>
      </c>
      <c r="I101" s="104" t="s">
        <v>13227</v>
      </c>
      <c r="J101" s="106">
        <v>37778</v>
      </c>
      <c r="K101" s="106">
        <v>38037</v>
      </c>
      <c r="L101" s="104" t="s">
        <v>13220</v>
      </c>
    </row>
    <row r="102" spans="1:12" hidden="1" x14ac:dyDescent="0.2">
      <c r="A102" s="104" t="s">
        <v>13335</v>
      </c>
      <c r="D102" s="104" t="s">
        <v>13228</v>
      </c>
      <c r="E102" s="104">
        <f t="shared" si="1"/>
        <v>2302003200</v>
      </c>
      <c r="F102" s="104" t="s">
        <v>11572</v>
      </c>
      <c r="G102" s="104" t="s">
        <v>13321</v>
      </c>
      <c r="H102" s="104" t="s">
        <v>13224</v>
      </c>
      <c r="I102" s="104" t="s">
        <v>13229</v>
      </c>
      <c r="J102" s="106">
        <v>37778</v>
      </c>
      <c r="K102" s="106">
        <v>38037</v>
      </c>
      <c r="L102" s="104" t="s">
        <v>13220</v>
      </c>
    </row>
    <row r="103" spans="1:12" hidden="1" x14ac:dyDescent="0.2">
      <c r="A103" s="104" t="s">
        <v>13335</v>
      </c>
      <c r="D103" s="104" t="s">
        <v>13230</v>
      </c>
      <c r="E103" s="104">
        <f t="shared" si="1"/>
        <v>2302010000</v>
      </c>
      <c r="F103" s="104" t="s">
        <v>11572</v>
      </c>
      <c r="G103" s="104" t="s">
        <v>13321</v>
      </c>
      <c r="H103" s="104" t="s">
        <v>13231</v>
      </c>
      <c r="I103" s="104" t="s">
        <v>15137</v>
      </c>
    </row>
    <row r="104" spans="1:12" hidden="1" x14ac:dyDescent="0.2">
      <c r="A104" s="104" t="s">
        <v>13335</v>
      </c>
      <c r="D104" s="104" t="s">
        <v>13232</v>
      </c>
      <c r="E104" s="104">
        <f t="shared" si="1"/>
        <v>2302040000</v>
      </c>
      <c r="F104" s="104" t="s">
        <v>11572</v>
      </c>
      <c r="G104" s="104" t="s">
        <v>13321</v>
      </c>
      <c r="H104" s="104" t="s">
        <v>13233</v>
      </c>
      <c r="I104" s="104" t="s">
        <v>15137</v>
      </c>
    </row>
    <row r="105" spans="1:12" hidden="1" x14ac:dyDescent="0.2">
      <c r="A105" s="104" t="s">
        <v>13335</v>
      </c>
      <c r="D105" s="104" t="s">
        <v>13234</v>
      </c>
      <c r="E105" s="104">
        <f t="shared" si="1"/>
        <v>2302050000</v>
      </c>
      <c r="F105" s="104" t="s">
        <v>11572</v>
      </c>
      <c r="G105" s="104" t="s">
        <v>13321</v>
      </c>
      <c r="H105" s="104" t="s">
        <v>13235</v>
      </c>
      <c r="I105" s="104" t="s">
        <v>15137</v>
      </c>
    </row>
    <row r="106" spans="1:12" hidden="1" x14ac:dyDescent="0.2">
      <c r="A106" s="104" t="s">
        <v>13335</v>
      </c>
      <c r="D106" s="104" t="s">
        <v>13236</v>
      </c>
      <c r="E106" s="104">
        <f t="shared" si="1"/>
        <v>2302070000</v>
      </c>
      <c r="F106" s="104" t="s">
        <v>11572</v>
      </c>
      <c r="G106" s="104" t="s">
        <v>13321</v>
      </c>
      <c r="H106" s="104" t="s">
        <v>13237</v>
      </c>
      <c r="I106" s="104" t="s">
        <v>15137</v>
      </c>
    </row>
    <row r="107" spans="1:12" hidden="1" x14ac:dyDescent="0.2">
      <c r="A107" s="104" t="s">
        <v>13335</v>
      </c>
      <c r="D107" s="104" t="s">
        <v>13238</v>
      </c>
      <c r="E107" s="104">
        <f t="shared" si="1"/>
        <v>2302070001</v>
      </c>
      <c r="F107" s="104" t="s">
        <v>11572</v>
      </c>
      <c r="G107" s="104" t="s">
        <v>13321</v>
      </c>
      <c r="H107" s="104" t="s">
        <v>13237</v>
      </c>
      <c r="I107" s="104" t="s">
        <v>13239</v>
      </c>
    </row>
    <row r="108" spans="1:12" hidden="1" x14ac:dyDescent="0.2">
      <c r="A108" s="104" t="s">
        <v>13335</v>
      </c>
      <c r="D108" s="104" t="s">
        <v>13240</v>
      </c>
      <c r="E108" s="104">
        <f t="shared" si="1"/>
        <v>2302070005</v>
      </c>
      <c r="F108" s="104" t="s">
        <v>11572</v>
      </c>
      <c r="G108" s="104" t="s">
        <v>13321</v>
      </c>
      <c r="H108" s="104" t="s">
        <v>13237</v>
      </c>
      <c r="I108" s="104" t="s">
        <v>13241</v>
      </c>
    </row>
    <row r="109" spans="1:12" hidden="1" x14ac:dyDescent="0.2">
      <c r="A109" s="104" t="s">
        <v>13335</v>
      </c>
      <c r="D109" s="104" t="s">
        <v>13242</v>
      </c>
      <c r="E109" s="104">
        <f t="shared" si="1"/>
        <v>2302070010</v>
      </c>
      <c r="F109" s="104" t="s">
        <v>11572</v>
      </c>
      <c r="G109" s="104" t="s">
        <v>13321</v>
      </c>
      <c r="H109" s="104" t="s">
        <v>13237</v>
      </c>
      <c r="I109" s="104" t="s">
        <v>13243</v>
      </c>
    </row>
    <row r="110" spans="1:12" hidden="1" x14ac:dyDescent="0.2">
      <c r="A110" s="104" t="s">
        <v>13335</v>
      </c>
      <c r="D110" s="104" t="s">
        <v>13244</v>
      </c>
      <c r="E110" s="104">
        <f t="shared" si="1"/>
        <v>2302080000</v>
      </c>
      <c r="F110" s="104" t="s">
        <v>11572</v>
      </c>
      <c r="G110" s="104" t="s">
        <v>13321</v>
      </c>
      <c r="H110" s="104" t="s">
        <v>13245</v>
      </c>
      <c r="I110" s="104" t="s">
        <v>15137</v>
      </c>
    </row>
    <row r="111" spans="1:12" hidden="1" x14ac:dyDescent="0.2">
      <c r="A111" s="104" t="s">
        <v>13335</v>
      </c>
      <c r="D111" s="104" t="s">
        <v>13246</v>
      </c>
      <c r="E111" s="104">
        <f t="shared" si="1"/>
        <v>2302080002</v>
      </c>
      <c r="F111" s="104" t="s">
        <v>11572</v>
      </c>
      <c r="G111" s="104" t="s">
        <v>13321</v>
      </c>
      <c r="H111" s="104" t="s">
        <v>13245</v>
      </c>
      <c r="I111" s="104" t="s">
        <v>13247</v>
      </c>
      <c r="J111" s="106">
        <v>36797</v>
      </c>
    </row>
    <row r="112" spans="1:12" hidden="1" x14ac:dyDescent="0.2">
      <c r="A112" s="104" t="s">
        <v>13335</v>
      </c>
      <c r="D112" s="104" t="s">
        <v>13248</v>
      </c>
      <c r="E112" s="104">
        <f t="shared" si="1"/>
        <v>2303000000</v>
      </c>
      <c r="F112" s="104" t="s">
        <v>11572</v>
      </c>
      <c r="G112" s="104" t="s">
        <v>13249</v>
      </c>
      <c r="H112" s="104" t="s">
        <v>11574</v>
      </c>
      <c r="I112" s="104" t="s">
        <v>15137</v>
      </c>
    </row>
    <row r="113" spans="1:9" hidden="1" x14ac:dyDescent="0.2">
      <c r="A113" s="104" t="s">
        <v>13335</v>
      </c>
      <c r="D113" s="104" t="s">
        <v>13250</v>
      </c>
      <c r="E113" s="104">
        <f t="shared" si="1"/>
        <v>2303020000</v>
      </c>
      <c r="F113" s="104" t="s">
        <v>11572</v>
      </c>
      <c r="G113" s="104" t="s">
        <v>13249</v>
      </c>
      <c r="H113" s="104" t="s">
        <v>13251</v>
      </c>
      <c r="I113" s="104" t="s">
        <v>15137</v>
      </c>
    </row>
    <row r="114" spans="1:9" hidden="1" x14ac:dyDescent="0.2">
      <c r="A114" s="104" t="s">
        <v>13335</v>
      </c>
      <c r="D114" s="104" t="s">
        <v>13252</v>
      </c>
      <c r="E114" s="104">
        <f t="shared" si="1"/>
        <v>2304000000</v>
      </c>
      <c r="F114" s="104" t="s">
        <v>11572</v>
      </c>
      <c r="G114" s="104" t="s">
        <v>13253</v>
      </c>
      <c r="H114" s="104" t="s">
        <v>11574</v>
      </c>
      <c r="I114" s="104" t="s">
        <v>15137</v>
      </c>
    </row>
    <row r="115" spans="1:9" hidden="1" x14ac:dyDescent="0.2">
      <c r="A115" s="104" t="s">
        <v>13335</v>
      </c>
      <c r="D115" s="104" t="s">
        <v>13254</v>
      </c>
      <c r="E115" s="104">
        <f t="shared" si="1"/>
        <v>2304050000</v>
      </c>
      <c r="F115" s="104" t="s">
        <v>11572</v>
      </c>
      <c r="G115" s="104" t="s">
        <v>13253</v>
      </c>
      <c r="H115" s="104" t="s">
        <v>13255</v>
      </c>
      <c r="I115" s="104" t="s">
        <v>15137</v>
      </c>
    </row>
    <row r="116" spans="1:9" hidden="1" x14ac:dyDescent="0.2">
      <c r="A116" s="104" t="s">
        <v>13335</v>
      </c>
      <c r="D116" s="104" t="s">
        <v>13256</v>
      </c>
      <c r="E116" s="104">
        <f t="shared" si="1"/>
        <v>2305000000</v>
      </c>
      <c r="F116" s="104" t="s">
        <v>11572</v>
      </c>
      <c r="G116" s="104" t="s">
        <v>13257</v>
      </c>
      <c r="H116" s="104" t="s">
        <v>11574</v>
      </c>
      <c r="I116" s="104" t="s">
        <v>15137</v>
      </c>
    </row>
    <row r="117" spans="1:9" hidden="1" x14ac:dyDescent="0.2">
      <c r="A117" s="104" t="s">
        <v>13335</v>
      </c>
      <c r="D117" s="104" t="s">
        <v>13258</v>
      </c>
      <c r="E117" s="104">
        <f t="shared" si="1"/>
        <v>2305070000</v>
      </c>
      <c r="F117" s="104" t="s">
        <v>11572</v>
      </c>
      <c r="G117" s="104" t="s">
        <v>13257</v>
      </c>
      <c r="H117" s="104" t="s">
        <v>13259</v>
      </c>
      <c r="I117" s="104" t="s">
        <v>15137</v>
      </c>
    </row>
    <row r="118" spans="1:9" hidden="1" x14ac:dyDescent="0.2">
      <c r="A118" s="104" t="s">
        <v>13335</v>
      </c>
      <c r="D118" s="104" t="s">
        <v>13260</v>
      </c>
      <c r="E118" s="104">
        <f t="shared" si="1"/>
        <v>2305080000</v>
      </c>
      <c r="F118" s="104" t="s">
        <v>11572</v>
      </c>
      <c r="G118" s="104" t="s">
        <v>13257</v>
      </c>
      <c r="H118" s="104" t="s">
        <v>13261</v>
      </c>
      <c r="I118" s="104" t="s">
        <v>15137</v>
      </c>
    </row>
    <row r="119" spans="1:9" hidden="1" x14ac:dyDescent="0.2">
      <c r="A119" s="104" t="s">
        <v>13335</v>
      </c>
      <c r="D119" s="104" t="s">
        <v>13262</v>
      </c>
      <c r="E119" s="104">
        <f t="shared" si="1"/>
        <v>2306000000</v>
      </c>
      <c r="F119" s="104" t="s">
        <v>11572</v>
      </c>
      <c r="G119" s="104" t="s">
        <v>13263</v>
      </c>
      <c r="H119" s="104" t="s">
        <v>11574</v>
      </c>
      <c r="I119" s="104" t="s">
        <v>15137</v>
      </c>
    </row>
    <row r="120" spans="1:9" hidden="1" x14ac:dyDescent="0.2">
      <c r="A120" s="104" t="s">
        <v>13335</v>
      </c>
      <c r="D120" s="104" t="s">
        <v>13264</v>
      </c>
      <c r="E120" s="104">
        <f t="shared" si="1"/>
        <v>2306010000</v>
      </c>
      <c r="F120" s="104" t="s">
        <v>11572</v>
      </c>
      <c r="G120" s="104" t="s">
        <v>13263</v>
      </c>
      <c r="H120" s="104" t="s">
        <v>13265</v>
      </c>
      <c r="I120" s="104" t="s">
        <v>15137</v>
      </c>
    </row>
    <row r="121" spans="1:9" hidden="1" x14ac:dyDescent="0.2">
      <c r="A121" s="104" t="s">
        <v>13335</v>
      </c>
      <c r="D121" s="104" t="s">
        <v>13266</v>
      </c>
      <c r="E121" s="104">
        <f t="shared" si="1"/>
        <v>2307000000</v>
      </c>
      <c r="F121" s="104" t="s">
        <v>11572</v>
      </c>
      <c r="G121" s="104" t="s">
        <v>13267</v>
      </c>
      <c r="H121" s="104" t="s">
        <v>11574</v>
      </c>
      <c r="I121" s="104" t="s">
        <v>15137</v>
      </c>
    </row>
    <row r="122" spans="1:9" hidden="1" x14ac:dyDescent="0.2">
      <c r="A122" s="104" t="s">
        <v>13335</v>
      </c>
      <c r="D122" s="104" t="s">
        <v>13268</v>
      </c>
      <c r="E122" s="104">
        <f t="shared" si="1"/>
        <v>2307010000</v>
      </c>
      <c r="F122" s="104" t="s">
        <v>11572</v>
      </c>
      <c r="G122" s="104" t="s">
        <v>13267</v>
      </c>
      <c r="H122" s="104" t="s">
        <v>10333</v>
      </c>
      <c r="I122" s="104" t="s">
        <v>15137</v>
      </c>
    </row>
    <row r="123" spans="1:9" hidden="1" x14ac:dyDescent="0.2">
      <c r="A123" s="104" t="s">
        <v>13335</v>
      </c>
      <c r="D123" s="104" t="s">
        <v>10334</v>
      </c>
      <c r="E123" s="104">
        <f t="shared" si="1"/>
        <v>2307020000</v>
      </c>
      <c r="F123" s="104" t="s">
        <v>11572</v>
      </c>
      <c r="G123" s="104" t="s">
        <v>13267</v>
      </c>
      <c r="H123" s="104" t="s">
        <v>10335</v>
      </c>
      <c r="I123" s="104" t="s">
        <v>15137</v>
      </c>
    </row>
    <row r="124" spans="1:9" hidden="1" x14ac:dyDescent="0.2">
      <c r="A124" s="104" t="s">
        <v>13335</v>
      </c>
      <c r="D124" s="104" t="s">
        <v>10336</v>
      </c>
      <c r="E124" s="104">
        <f t="shared" si="1"/>
        <v>2307030000</v>
      </c>
      <c r="F124" s="104" t="s">
        <v>11572</v>
      </c>
      <c r="G124" s="104" t="s">
        <v>13267</v>
      </c>
      <c r="H124" s="104" t="s">
        <v>10337</v>
      </c>
      <c r="I124" s="104" t="s">
        <v>15137</v>
      </c>
    </row>
    <row r="125" spans="1:9" hidden="1" x14ac:dyDescent="0.2">
      <c r="A125" s="104" t="s">
        <v>13335</v>
      </c>
      <c r="D125" s="104" t="s">
        <v>10338</v>
      </c>
      <c r="E125" s="104">
        <f t="shared" si="1"/>
        <v>2307060000</v>
      </c>
      <c r="F125" s="104" t="s">
        <v>11572</v>
      </c>
      <c r="G125" s="104" t="s">
        <v>13267</v>
      </c>
      <c r="H125" s="104" t="s">
        <v>10339</v>
      </c>
      <c r="I125" s="104" t="s">
        <v>15137</v>
      </c>
    </row>
    <row r="126" spans="1:9" hidden="1" x14ac:dyDescent="0.2">
      <c r="A126" s="104" t="s">
        <v>13335</v>
      </c>
      <c r="D126" s="104" t="s">
        <v>10340</v>
      </c>
      <c r="E126" s="104">
        <f t="shared" si="1"/>
        <v>2308000000</v>
      </c>
      <c r="F126" s="104" t="s">
        <v>11572</v>
      </c>
      <c r="G126" s="104" t="s">
        <v>10341</v>
      </c>
      <c r="H126" s="104" t="s">
        <v>11574</v>
      </c>
      <c r="I126" s="104" t="s">
        <v>15137</v>
      </c>
    </row>
    <row r="127" spans="1:9" hidden="1" x14ac:dyDescent="0.2">
      <c r="A127" s="104" t="s">
        <v>13335</v>
      </c>
      <c r="D127" s="104" t="s">
        <v>10342</v>
      </c>
      <c r="E127" s="104">
        <f t="shared" si="1"/>
        <v>2309000000</v>
      </c>
      <c r="F127" s="104" t="s">
        <v>11572</v>
      </c>
      <c r="G127" s="104" t="s">
        <v>10343</v>
      </c>
      <c r="H127" s="104" t="s">
        <v>11574</v>
      </c>
      <c r="I127" s="104" t="s">
        <v>15137</v>
      </c>
    </row>
    <row r="128" spans="1:9" hidden="1" x14ac:dyDescent="0.2">
      <c r="A128" s="104" t="s">
        <v>13335</v>
      </c>
      <c r="D128" s="104" t="s">
        <v>10344</v>
      </c>
      <c r="E128" s="104">
        <f t="shared" si="1"/>
        <v>2309100000</v>
      </c>
      <c r="F128" s="104" t="s">
        <v>11572</v>
      </c>
      <c r="G128" s="104" t="s">
        <v>10343</v>
      </c>
      <c r="H128" s="104" t="s">
        <v>10345</v>
      </c>
      <c r="I128" s="104" t="s">
        <v>10346</v>
      </c>
    </row>
    <row r="129" spans="1:10" hidden="1" x14ac:dyDescent="0.2">
      <c r="A129" s="104" t="s">
        <v>13335</v>
      </c>
      <c r="D129" s="104" t="s">
        <v>10347</v>
      </c>
      <c r="E129" s="104">
        <f t="shared" si="1"/>
        <v>2309100010</v>
      </c>
      <c r="F129" s="104" t="s">
        <v>11572</v>
      </c>
      <c r="G129" s="104" t="s">
        <v>10343</v>
      </c>
      <c r="H129" s="104" t="s">
        <v>10345</v>
      </c>
      <c r="I129" s="104" t="s">
        <v>10348</v>
      </c>
    </row>
    <row r="130" spans="1:10" hidden="1" x14ac:dyDescent="0.2">
      <c r="A130" s="104" t="s">
        <v>13335</v>
      </c>
      <c r="D130" s="104" t="s">
        <v>10349</v>
      </c>
      <c r="E130" s="104">
        <f t="shared" ref="E130:E193" si="2">VALUE(D130)</f>
        <v>2309100030</v>
      </c>
      <c r="F130" s="104" t="s">
        <v>11572</v>
      </c>
      <c r="G130" s="104" t="s">
        <v>10343</v>
      </c>
      <c r="H130" s="104" t="s">
        <v>10345</v>
      </c>
      <c r="I130" s="104" t="s">
        <v>10350</v>
      </c>
    </row>
    <row r="131" spans="1:10" hidden="1" x14ac:dyDescent="0.2">
      <c r="A131" s="104" t="s">
        <v>13335</v>
      </c>
      <c r="D131" s="104" t="s">
        <v>10351</v>
      </c>
      <c r="E131" s="104">
        <f t="shared" si="2"/>
        <v>2309100050</v>
      </c>
      <c r="F131" s="104" t="s">
        <v>11572</v>
      </c>
      <c r="G131" s="104" t="s">
        <v>10343</v>
      </c>
      <c r="H131" s="104" t="s">
        <v>10345</v>
      </c>
      <c r="I131" s="104" t="s">
        <v>10352</v>
      </c>
    </row>
    <row r="132" spans="1:10" hidden="1" x14ac:dyDescent="0.2">
      <c r="A132" s="104" t="s">
        <v>13335</v>
      </c>
      <c r="D132" s="104" t="s">
        <v>10353</v>
      </c>
      <c r="E132" s="104">
        <f t="shared" si="2"/>
        <v>2309100080</v>
      </c>
      <c r="F132" s="104" t="s">
        <v>11572</v>
      </c>
      <c r="G132" s="104" t="s">
        <v>10343</v>
      </c>
      <c r="H132" s="104" t="s">
        <v>10345</v>
      </c>
      <c r="I132" s="104" t="s">
        <v>10354</v>
      </c>
    </row>
    <row r="133" spans="1:10" hidden="1" x14ac:dyDescent="0.2">
      <c r="A133" s="104" t="s">
        <v>13335</v>
      </c>
      <c r="D133" s="104" t="s">
        <v>10355</v>
      </c>
      <c r="E133" s="104">
        <f t="shared" si="2"/>
        <v>2309100110</v>
      </c>
      <c r="F133" s="104" t="s">
        <v>11572</v>
      </c>
      <c r="G133" s="104" t="s">
        <v>10343</v>
      </c>
      <c r="H133" s="104" t="s">
        <v>10345</v>
      </c>
      <c r="I133" s="104" t="s">
        <v>10356</v>
      </c>
    </row>
    <row r="134" spans="1:10" hidden="1" x14ac:dyDescent="0.2">
      <c r="A134" s="104" t="s">
        <v>13335</v>
      </c>
      <c r="D134" s="104" t="s">
        <v>10357</v>
      </c>
      <c r="E134" s="104">
        <f t="shared" si="2"/>
        <v>2309100140</v>
      </c>
      <c r="F134" s="104" t="s">
        <v>11572</v>
      </c>
      <c r="G134" s="104" t="s">
        <v>10343</v>
      </c>
      <c r="H134" s="104" t="s">
        <v>10345</v>
      </c>
      <c r="I134" s="104" t="s">
        <v>10358</v>
      </c>
    </row>
    <row r="135" spans="1:10" hidden="1" x14ac:dyDescent="0.2">
      <c r="A135" s="104" t="s">
        <v>13335</v>
      </c>
      <c r="D135" s="104" t="s">
        <v>10359</v>
      </c>
      <c r="E135" s="104">
        <f t="shared" si="2"/>
        <v>2309100170</v>
      </c>
      <c r="F135" s="104" t="s">
        <v>11572</v>
      </c>
      <c r="G135" s="104" t="s">
        <v>10343</v>
      </c>
      <c r="H135" s="104" t="s">
        <v>10345</v>
      </c>
      <c r="I135" s="104" t="s">
        <v>10360</v>
      </c>
    </row>
    <row r="136" spans="1:10" hidden="1" x14ac:dyDescent="0.2">
      <c r="A136" s="104" t="s">
        <v>13335</v>
      </c>
      <c r="D136" s="104" t="s">
        <v>10361</v>
      </c>
      <c r="E136" s="104">
        <f t="shared" si="2"/>
        <v>2309100200</v>
      </c>
      <c r="F136" s="104" t="s">
        <v>11572</v>
      </c>
      <c r="G136" s="104" t="s">
        <v>10343</v>
      </c>
      <c r="H136" s="104" t="s">
        <v>10345</v>
      </c>
      <c r="I136" s="104" t="s">
        <v>10362</v>
      </c>
    </row>
    <row r="137" spans="1:10" hidden="1" x14ac:dyDescent="0.2">
      <c r="A137" s="104" t="s">
        <v>13335</v>
      </c>
      <c r="D137" s="104" t="s">
        <v>10363</v>
      </c>
      <c r="E137" s="104">
        <f t="shared" si="2"/>
        <v>2309100230</v>
      </c>
      <c r="F137" s="104" t="s">
        <v>11572</v>
      </c>
      <c r="G137" s="104" t="s">
        <v>10343</v>
      </c>
      <c r="H137" s="104" t="s">
        <v>10345</v>
      </c>
      <c r="I137" s="104" t="s">
        <v>10364</v>
      </c>
    </row>
    <row r="138" spans="1:10" hidden="1" x14ac:dyDescent="0.2">
      <c r="A138" s="104" t="s">
        <v>13335</v>
      </c>
      <c r="D138" s="104" t="s">
        <v>10365</v>
      </c>
      <c r="E138" s="104">
        <f t="shared" si="2"/>
        <v>2309100260</v>
      </c>
      <c r="F138" s="104" t="s">
        <v>11572</v>
      </c>
      <c r="G138" s="104" t="s">
        <v>10343</v>
      </c>
      <c r="H138" s="104" t="s">
        <v>10345</v>
      </c>
      <c r="I138" s="104" t="s">
        <v>10366</v>
      </c>
    </row>
    <row r="139" spans="1:10" hidden="1" x14ac:dyDescent="0.2">
      <c r="A139" s="104" t="s">
        <v>13335</v>
      </c>
      <c r="D139" s="104" t="s">
        <v>10367</v>
      </c>
      <c r="E139" s="104">
        <f t="shared" si="2"/>
        <v>2310000000</v>
      </c>
      <c r="F139" s="104" t="s">
        <v>11572</v>
      </c>
      <c r="G139" s="104" t="s">
        <v>10368</v>
      </c>
      <c r="H139" s="104" t="s">
        <v>11574</v>
      </c>
      <c r="I139" s="104" t="s">
        <v>10346</v>
      </c>
    </row>
    <row r="140" spans="1:10" hidden="1" x14ac:dyDescent="0.2">
      <c r="A140" s="104" t="s">
        <v>13335</v>
      </c>
      <c r="D140" s="104" t="s">
        <v>10369</v>
      </c>
      <c r="E140" s="104">
        <f t="shared" si="2"/>
        <v>2310001000</v>
      </c>
      <c r="F140" s="104" t="s">
        <v>11572</v>
      </c>
      <c r="G140" s="104" t="s">
        <v>10368</v>
      </c>
      <c r="H140" s="104" t="s">
        <v>10370</v>
      </c>
      <c r="I140" s="104" t="s">
        <v>10346</v>
      </c>
      <c r="J140" s="106">
        <v>37302</v>
      </c>
    </row>
    <row r="141" spans="1:10" hidden="1" x14ac:dyDescent="0.2">
      <c r="A141" s="104" t="s">
        <v>13335</v>
      </c>
      <c r="D141" s="104" t="s">
        <v>10371</v>
      </c>
      <c r="E141" s="104">
        <f t="shared" si="2"/>
        <v>2310002000</v>
      </c>
      <c r="F141" s="104" t="s">
        <v>11572</v>
      </c>
      <c r="G141" s="104" t="s">
        <v>10368</v>
      </c>
      <c r="H141" s="104" t="s">
        <v>10372</v>
      </c>
      <c r="I141" s="104" t="s">
        <v>10346</v>
      </c>
      <c r="J141" s="106">
        <v>37302</v>
      </c>
    </row>
    <row r="142" spans="1:10" hidden="1" x14ac:dyDescent="0.2">
      <c r="A142" s="104" t="s">
        <v>13335</v>
      </c>
      <c r="D142" s="104" t="s">
        <v>10373</v>
      </c>
      <c r="E142" s="104">
        <f t="shared" si="2"/>
        <v>2310010000</v>
      </c>
      <c r="F142" s="104" t="s">
        <v>11572</v>
      </c>
      <c r="G142" s="104" t="s">
        <v>10368</v>
      </c>
      <c r="H142" s="104" t="s">
        <v>10374</v>
      </c>
      <c r="I142" s="104" t="s">
        <v>10346</v>
      </c>
    </row>
    <row r="143" spans="1:10" hidden="1" x14ac:dyDescent="0.2">
      <c r="A143" s="104" t="s">
        <v>13335</v>
      </c>
      <c r="D143" s="104" t="s">
        <v>10375</v>
      </c>
      <c r="E143" s="104">
        <f t="shared" si="2"/>
        <v>2310011000</v>
      </c>
      <c r="F143" s="104" t="s">
        <v>11572</v>
      </c>
      <c r="G143" s="104" t="s">
        <v>10368</v>
      </c>
      <c r="H143" s="104" t="s">
        <v>10376</v>
      </c>
      <c r="I143" s="104" t="s">
        <v>10346</v>
      </c>
      <c r="J143" s="106">
        <v>37302</v>
      </c>
    </row>
    <row r="144" spans="1:10" hidden="1" x14ac:dyDescent="0.2">
      <c r="A144" s="104" t="s">
        <v>13335</v>
      </c>
      <c r="D144" s="104" t="s">
        <v>10377</v>
      </c>
      <c r="E144" s="104">
        <f t="shared" si="2"/>
        <v>2310012000</v>
      </c>
      <c r="F144" s="104" t="s">
        <v>11572</v>
      </c>
      <c r="G144" s="104" t="s">
        <v>10368</v>
      </c>
      <c r="H144" s="104" t="s">
        <v>10378</v>
      </c>
      <c r="I144" s="104" t="s">
        <v>10346</v>
      </c>
      <c r="J144" s="106">
        <v>37302</v>
      </c>
    </row>
    <row r="145" spans="1:10" hidden="1" x14ac:dyDescent="0.2">
      <c r="A145" s="104" t="s">
        <v>13335</v>
      </c>
      <c r="D145" s="104" t="s">
        <v>10379</v>
      </c>
      <c r="E145" s="104">
        <f t="shared" si="2"/>
        <v>2310020000</v>
      </c>
      <c r="F145" s="104" t="s">
        <v>11572</v>
      </c>
      <c r="G145" s="104" t="s">
        <v>10368</v>
      </c>
      <c r="H145" s="104" t="s">
        <v>16137</v>
      </c>
      <c r="I145" s="104" t="s">
        <v>10346</v>
      </c>
    </row>
    <row r="146" spans="1:10" hidden="1" x14ac:dyDescent="0.2">
      <c r="A146" s="104" t="s">
        <v>13335</v>
      </c>
      <c r="D146" s="104" t="s">
        <v>10380</v>
      </c>
      <c r="E146" s="104">
        <f t="shared" si="2"/>
        <v>2310021000</v>
      </c>
      <c r="F146" s="104" t="s">
        <v>11572</v>
      </c>
      <c r="G146" s="104" t="s">
        <v>10368</v>
      </c>
      <c r="H146" s="104" t="s">
        <v>10381</v>
      </c>
      <c r="I146" s="104" t="s">
        <v>10346</v>
      </c>
      <c r="J146" s="106">
        <v>37302</v>
      </c>
    </row>
    <row r="147" spans="1:10" hidden="1" x14ac:dyDescent="0.2">
      <c r="A147" s="104" t="s">
        <v>13335</v>
      </c>
      <c r="D147" s="104" t="s">
        <v>10382</v>
      </c>
      <c r="E147" s="104">
        <f t="shared" si="2"/>
        <v>2310022000</v>
      </c>
      <c r="F147" s="104" t="s">
        <v>11572</v>
      </c>
      <c r="G147" s="104" t="s">
        <v>10368</v>
      </c>
      <c r="H147" s="104" t="s">
        <v>10383</v>
      </c>
      <c r="I147" s="104" t="s">
        <v>10346</v>
      </c>
      <c r="J147" s="106">
        <v>37302</v>
      </c>
    </row>
    <row r="148" spans="1:10" hidden="1" x14ac:dyDescent="0.2">
      <c r="A148" s="104" t="s">
        <v>13335</v>
      </c>
      <c r="D148" s="104" t="s">
        <v>10384</v>
      </c>
      <c r="E148" s="104">
        <f t="shared" si="2"/>
        <v>2310030000</v>
      </c>
      <c r="F148" s="104" t="s">
        <v>11572</v>
      </c>
      <c r="G148" s="104" t="s">
        <v>10368</v>
      </c>
      <c r="H148" s="104" t="s">
        <v>10385</v>
      </c>
      <c r="I148" s="104" t="s">
        <v>10346</v>
      </c>
    </row>
    <row r="149" spans="1:10" hidden="1" x14ac:dyDescent="0.2">
      <c r="A149" s="104" t="s">
        <v>13335</v>
      </c>
      <c r="D149" s="104" t="s">
        <v>10386</v>
      </c>
      <c r="E149" s="104">
        <f t="shared" si="2"/>
        <v>2310031000</v>
      </c>
      <c r="F149" s="104" t="s">
        <v>11572</v>
      </c>
      <c r="G149" s="104" t="s">
        <v>10368</v>
      </c>
      <c r="H149" s="104" t="s">
        <v>10387</v>
      </c>
      <c r="I149" s="104" t="s">
        <v>10346</v>
      </c>
      <c r="J149" s="106">
        <v>37302</v>
      </c>
    </row>
    <row r="150" spans="1:10" hidden="1" x14ac:dyDescent="0.2">
      <c r="A150" s="104" t="s">
        <v>13335</v>
      </c>
      <c r="D150" s="104" t="s">
        <v>10388</v>
      </c>
      <c r="E150" s="104">
        <f t="shared" si="2"/>
        <v>2310032000</v>
      </c>
      <c r="F150" s="104" t="s">
        <v>11572</v>
      </c>
      <c r="G150" s="104" t="s">
        <v>10368</v>
      </c>
      <c r="H150" s="104" t="s">
        <v>10389</v>
      </c>
      <c r="I150" s="104" t="s">
        <v>10346</v>
      </c>
      <c r="J150" s="106">
        <v>37302</v>
      </c>
    </row>
    <row r="151" spans="1:10" hidden="1" x14ac:dyDescent="0.2">
      <c r="A151" s="104" t="s">
        <v>13335</v>
      </c>
      <c r="D151" s="104" t="s">
        <v>10390</v>
      </c>
      <c r="E151" s="104">
        <f t="shared" si="2"/>
        <v>2311000000</v>
      </c>
      <c r="F151" s="104" t="s">
        <v>11572</v>
      </c>
      <c r="G151" s="104" t="s">
        <v>10391</v>
      </c>
      <c r="H151" s="104" t="s">
        <v>11574</v>
      </c>
      <c r="I151" s="104" t="s">
        <v>15137</v>
      </c>
    </row>
    <row r="152" spans="1:10" hidden="1" x14ac:dyDescent="0.2">
      <c r="A152" s="104" t="s">
        <v>13335</v>
      </c>
      <c r="D152" s="104" t="s">
        <v>10392</v>
      </c>
      <c r="E152" s="104">
        <f t="shared" si="2"/>
        <v>2311000010</v>
      </c>
      <c r="F152" s="104" t="s">
        <v>11572</v>
      </c>
      <c r="G152" s="104" t="s">
        <v>10391</v>
      </c>
      <c r="H152" s="104" t="s">
        <v>11574</v>
      </c>
      <c r="I152" s="104" t="s">
        <v>10393</v>
      </c>
    </row>
    <row r="153" spans="1:10" hidden="1" x14ac:dyDescent="0.2">
      <c r="A153" s="104" t="s">
        <v>13335</v>
      </c>
      <c r="D153" s="104" t="s">
        <v>10394</v>
      </c>
      <c r="E153" s="104">
        <f t="shared" si="2"/>
        <v>2311000020</v>
      </c>
      <c r="F153" s="104" t="s">
        <v>11572</v>
      </c>
      <c r="G153" s="104" t="s">
        <v>10391</v>
      </c>
      <c r="H153" s="104" t="s">
        <v>11574</v>
      </c>
      <c r="I153" s="104" t="s">
        <v>10395</v>
      </c>
    </row>
    <row r="154" spans="1:10" hidden="1" x14ac:dyDescent="0.2">
      <c r="A154" s="104" t="s">
        <v>13335</v>
      </c>
      <c r="D154" s="104" t="s">
        <v>10396</v>
      </c>
      <c r="E154" s="104">
        <f t="shared" si="2"/>
        <v>2311000030</v>
      </c>
      <c r="F154" s="104" t="s">
        <v>11572</v>
      </c>
      <c r="G154" s="104" t="s">
        <v>10391</v>
      </c>
      <c r="H154" s="104" t="s">
        <v>11574</v>
      </c>
      <c r="I154" s="104" t="s">
        <v>10397</v>
      </c>
    </row>
    <row r="155" spans="1:10" hidden="1" x14ac:dyDescent="0.2">
      <c r="A155" s="104" t="s">
        <v>13335</v>
      </c>
      <c r="D155" s="104" t="s">
        <v>10398</v>
      </c>
      <c r="E155" s="104">
        <f t="shared" si="2"/>
        <v>2311000040</v>
      </c>
      <c r="F155" s="104" t="s">
        <v>11572</v>
      </c>
      <c r="G155" s="104" t="s">
        <v>10391</v>
      </c>
      <c r="H155" s="104" t="s">
        <v>11574</v>
      </c>
      <c r="I155" s="104" t="s">
        <v>10399</v>
      </c>
    </row>
    <row r="156" spans="1:10" hidden="1" x14ac:dyDescent="0.2">
      <c r="A156" s="104" t="s">
        <v>13335</v>
      </c>
      <c r="D156" s="104" t="s">
        <v>10400</v>
      </c>
      <c r="E156" s="104">
        <f t="shared" si="2"/>
        <v>2311000050</v>
      </c>
      <c r="F156" s="104" t="s">
        <v>11572</v>
      </c>
      <c r="G156" s="104" t="s">
        <v>10391</v>
      </c>
      <c r="H156" s="104" t="s">
        <v>11574</v>
      </c>
      <c r="I156" s="104" t="s">
        <v>10401</v>
      </c>
    </row>
    <row r="157" spans="1:10" hidden="1" x14ac:dyDescent="0.2">
      <c r="A157" s="104" t="s">
        <v>13335</v>
      </c>
      <c r="D157" s="104" t="s">
        <v>10402</v>
      </c>
      <c r="E157" s="104">
        <f t="shared" si="2"/>
        <v>2311000060</v>
      </c>
      <c r="F157" s="104" t="s">
        <v>11572</v>
      </c>
      <c r="G157" s="104" t="s">
        <v>10391</v>
      </c>
      <c r="H157" s="104" t="s">
        <v>11574</v>
      </c>
      <c r="I157" s="104" t="s">
        <v>10403</v>
      </c>
    </row>
    <row r="158" spans="1:10" hidden="1" x14ac:dyDescent="0.2">
      <c r="A158" s="104" t="s">
        <v>13335</v>
      </c>
      <c r="D158" s="104" t="s">
        <v>10404</v>
      </c>
      <c r="E158" s="104">
        <f t="shared" si="2"/>
        <v>2311000070</v>
      </c>
      <c r="F158" s="104" t="s">
        <v>11572</v>
      </c>
      <c r="G158" s="104" t="s">
        <v>10391</v>
      </c>
      <c r="H158" s="104" t="s">
        <v>11574</v>
      </c>
      <c r="I158" s="104" t="s">
        <v>10405</v>
      </c>
    </row>
    <row r="159" spans="1:10" hidden="1" x14ac:dyDescent="0.2">
      <c r="A159" s="104" t="s">
        <v>13335</v>
      </c>
      <c r="D159" s="104" t="s">
        <v>10406</v>
      </c>
      <c r="E159" s="104">
        <f t="shared" si="2"/>
        <v>2311000080</v>
      </c>
      <c r="F159" s="104" t="s">
        <v>11572</v>
      </c>
      <c r="G159" s="104" t="s">
        <v>10391</v>
      </c>
      <c r="H159" s="104" t="s">
        <v>11574</v>
      </c>
      <c r="I159" s="104" t="s">
        <v>10407</v>
      </c>
    </row>
    <row r="160" spans="1:10" hidden="1" x14ac:dyDescent="0.2">
      <c r="A160" s="104" t="s">
        <v>13335</v>
      </c>
      <c r="D160" s="104" t="s">
        <v>10408</v>
      </c>
      <c r="E160" s="104">
        <f t="shared" si="2"/>
        <v>2311000100</v>
      </c>
      <c r="F160" s="104" t="s">
        <v>11572</v>
      </c>
      <c r="G160" s="104" t="s">
        <v>10391</v>
      </c>
      <c r="H160" s="104" t="s">
        <v>11574</v>
      </c>
      <c r="I160" s="104" t="s">
        <v>10409</v>
      </c>
    </row>
    <row r="161" spans="1:12" hidden="1" x14ac:dyDescent="0.2">
      <c r="A161" s="104" t="s">
        <v>13335</v>
      </c>
      <c r="D161" s="104" t="s">
        <v>10410</v>
      </c>
      <c r="E161" s="104">
        <f t="shared" si="2"/>
        <v>2311010000</v>
      </c>
      <c r="F161" s="104" t="s">
        <v>11572</v>
      </c>
      <c r="G161" s="104" t="s">
        <v>10391</v>
      </c>
      <c r="H161" s="104" t="s">
        <v>15829</v>
      </c>
      <c r="I161" s="104" t="s">
        <v>15137</v>
      </c>
      <c r="K161" s="106">
        <v>38037</v>
      </c>
      <c r="L161" s="104" t="s">
        <v>10411</v>
      </c>
    </row>
    <row r="162" spans="1:12" hidden="1" x14ac:dyDescent="0.2">
      <c r="A162" s="104" t="s">
        <v>13335</v>
      </c>
      <c r="B162" s="107" t="s">
        <v>10412</v>
      </c>
      <c r="D162" s="104" t="s">
        <v>10413</v>
      </c>
      <c r="E162" s="104">
        <f t="shared" si="2"/>
        <v>2311010010</v>
      </c>
      <c r="F162" s="104" t="s">
        <v>11572</v>
      </c>
      <c r="G162" s="104" t="s">
        <v>10391</v>
      </c>
      <c r="H162" s="104" t="s">
        <v>15829</v>
      </c>
      <c r="I162" s="104" t="s">
        <v>10393</v>
      </c>
      <c r="K162" s="106">
        <v>38037</v>
      </c>
      <c r="L162" s="104" t="s">
        <v>10411</v>
      </c>
    </row>
    <row r="163" spans="1:12" hidden="1" x14ac:dyDescent="0.2">
      <c r="A163" s="104" t="s">
        <v>13335</v>
      </c>
      <c r="B163" s="107" t="s">
        <v>10412</v>
      </c>
      <c r="D163" s="104" t="s">
        <v>10414</v>
      </c>
      <c r="E163" s="104">
        <f t="shared" si="2"/>
        <v>2311010020</v>
      </c>
      <c r="F163" s="104" t="s">
        <v>11572</v>
      </c>
      <c r="G163" s="104" t="s">
        <v>10391</v>
      </c>
      <c r="H163" s="104" t="s">
        <v>15829</v>
      </c>
      <c r="I163" s="104" t="s">
        <v>10395</v>
      </c>
      <c r="K163" s="106">
        <v>38037</v>
      </c>
      <c r="L163" s="104" t="s">
        <v>10411</v>
      </c>
    </row>
    <row r="164" spans="1:12" hidden="1" x14ac:dyDescent="0.2">
      <c r="A164" s="104" t="s">
        <v>13335</v>
      </c>
      <c r="B164" s="107" t="s">
        <v>10412</v>
      </c>
      <c r="D164" s="104" t="s">
        <v>10415</v>
      </c>
      <c r="E164" s="104">
        <f t="shared" si="2"/>
        <v>2311010030</v>
      </c>
      <c r="F164" s="104" t="s">
        <v>11572</v>
      </c>
      <c r="G164" s="104" t="s">
        <v>10391</v>
      </c>
      <c r="H164" s="104" t="s">
        <v>15829</v>
      </c>
      <c r="I164" s="104" t="s">
        <v>10397</v>
      </c>
      <c r="K164" s="106">
        <v>38037</v>
      </c>
      <c r="L164" s="104" t="s">
        <v>10411</v>
      </c>
    </row>
    <row r="165" spans="1:12" hidden="1" x14ac:dyDescent="0.2">
      <c r="A165" s="104" t="s">
        <v>13335</v>
      </c>
      <c r="B165" s="107" t="s">
        <v>10412</v>
      </c>
      <c r="D165" s="104" t="s">
        <v>10416</v>
      </c>
      <c r="E165" s="104">
        <f t="shared" si="2"/>
        <v>2311010040</v>
      </c>
      <c r="F165" s="104" t="s">
        <v>11572</v>
      </c>
      <c r="G165" s="104" t="s">
        <v>10391</v>
      </c>
      <c r="H165" s="104" t="s">
        <v>15829</v>
      </c>
      <c r="I165" s="104" t="s">
        <v>10399</v>
      </c>
      <c r="K165" s="106">
        <v>38037</v>
      </c>
      <c r="L165" s="104" t="s">
        <v>10411</v>
      </c>
    </row>
    <row r="166" spans="1:12" hidden="1" x14ac:dyDescent="0.2">
      <c r="A166" s="104" t="s">
        <v>13335</v>
      </c>
      <c r="B166" s="107" t="s">
        <v>10412</v>
      </c>
      <c r="D166" s="104" t="s">
        <v>10417</v>
      </c>
      <c r="E166" s="104">
        <f t="shared" si="2"/>
        <v>2311010050</v>
      </c>
      <c r="F166" s="104" t="s">
        <v>11572</v>
      </c>
      <c r="G166" s="104" t="s">
        <v>10391</v>
      </c>
      <c r="H166" s="104" t="s">
        <v>15829</v>
      </c>
      <c r="I166" s="104" t="s">
        <v>10401</v>
      </c>
      <c r="K166" s="106">
        <v>38037</v>
      </c>
      <c r="L166" s="104" t="s">
        <v>10411</v>
      </c>
    </row>
    <row r="167" spans="1:12" hidden="1" x14ac:dyDescent="0.2">
      <c r="A167" s="104" t="s">
        <v>13335</v>
      </c>
      <c r="B167" s="107" t="s">
        <v>10412</v>
      </c>
      <c r="D167" s="104" t="s">
        <v>10418</v>
      </c>
      <c r="E167" s="104">
        <f t="shared" si="2"/>
        <v>2311010060</v>
      </c>
      <c r="F167" s="104" t="s">
        <v>11572</v>
      </c>
      <c r="G167" s="104" t="s">
        <v>10391</v>
      </c>
      <c r="H167" s="104" t="s">
        <v>15829</v>
      </c>
      <c r="I167" s="104" t="s">
        <v>10403</v>
      </c>
      <c r="K167" s="106">
        <v>38037</v>
      </c>
      <c r="L167" s="104" t="s">
        <v>10411</v>
      </c>
    </row>
    <row r="168" spans="1:12" hidden="1" x14ac:dyDescent="0.2">
      <c r="A168" s="104" t="s">
        <v>13335</v>
      </c>
      <c r="B168" s="104"/>
      <c r="D168" s="104" t="s">
        <v>10419</v>
      </c>
      <c r="E168" s="104">
        <f t="shared" si="2"/>
        <v>2311010070</v>
      </c>
      <c r="F168" s="104" t="s">
        <v>11572</v>
      </c>
      <c r="G168" s="104" t="s">
        <v>10391</v>
      </c>
      <c r="H168" s="104" t="s">
        <v>15829</v>
      </c>
      <c r="I168" s="104" t="s">
        <v>10405</v>
      </c>
      <c r="K168" s="106">
        <v>38037</v>
      </c>
      <c r="L168" s="104" t="s">
        <v>10411</v>
      </c>
    </row>
    <row r="169" spans="1:12" hidden="1" x14ac:dyDescent="0.2">
      <c r="A169" s="104" t="s">
        <v>13335</v>
      </c>
      <c r="B169" s="107" t="s">
        <v>10412</v>
      </c>
      <c r="D169" s="104" t="s">
        <v>10420</v>
      </c>
      <c r="E169" s="104">
        <f t="shared" si="2"/>
        <v>2311010080</v>
      </c>
      <c r="F169" s="104" t="s">
        <v>11572</v>
      </c>
      <c r="G169" s="104" t="s">
        <v>10391</v>
      </c>
      <c r="H169" s="104" t="s">
        <v>15829</v>
      </c>
      <c r="I169" s="104" t="s">
        <v>10407</v>
      </c>
      <c r="K169" s="106">
        <v>38037</v>
      </c>
      <c r="L169" s="104" t="s">
        <v>10411</v>
      </c>
    </row>
    <row r="170" spans="1:12" hidden="1" x14ac:dyDescent="0.2">
      <c r="A170" s="104" t="s">
        <v>13335</v>
      </c>
      <c r="B170" s="107" t="s">
        <v>10412</v>
      </c>
      <c r="D170" s="104" t="s">
        <v>10421</v>
      </c>
      <c r="E170" s="104">
        <f t="shared" si="2"/>
        <v>2311010100</v>
      </c>
      <c r="F170" s="104" t="s">
        <v>11572</v>
      </c>
      <c r="G170" s="104" t="s">
        <v>10391</v>
      </c>
      <c r="H170" s="104" t="s">
        <v>15829</v>
      </c>
      <c r="I170" s="104" t="s">
        <v>10409</v>
      </c>
      <c r="K170" s="106">
        <v>38037</v>
      </c>
      <c r="L170" s="104" t="s">
        <v>10411</v>
      </c>
    </row>
    <row r="171" spans="1:12" hidden="1" x14ac:dyDescent="0.2">
      <c r="A171" s="104" t="s">
        <v>13335</v>
      </c>
      <c r="D171" s="104" t="s">
        <v>10422</v>
      </c>
      <c r="E171" s="104">
        <f t="shared" si="2"/>
        <v>2311020000</v>
      </c>
      <c r="F171" s="104" t="s">
        <v>11572</v>
      </c>
      <c r="G171" s="104" t="s">
        <v>10391</v>
      </c>
      <c r="H171" s="104" t="s">
        <v>10423</v>
      </c>
      <c r="I171" s="104" t="s">
        <v>15137</v>
      </c>
      <c r="K171" s="106">
        <v>38037</v>
      </c>
      <c r="L171" s="104" t="s">
        <v>10424</v>
      </c>
    </row>
    <row r="172" spans="1:12" hidden="1" x14ac:dyDescent="0.2">
      <c r="A172" s="104" t="s">
        <v>13335</v>
      </c>
      <c r="B172" s="107" t="s">
        <v>10412</v>
      </c>
      <c r="D172" s="104" t="s">
        <v>10425</v>
      </c>
      <c r="E172" s="104">
        <f t="shared" si="2"/>
        <v>2311020010</v>
      </c>
      <c r="F172" s="104" t="s">
        <v>11572</v>
      </c>
      <c r="G172" s="104" t="s">
        <v>10391</v>
      </c>
      <c r="H172" s="104" t="s">
        <v>10423</v>
      </c>
      <c r="I172" s="104" t="s">
        <v>10393</v>
      </c>
      <c r="K172" s="106">
        <v>38037</v>
      </c>
      <c r="L172" s="104" t="s">
        <v>10424</v>
      </c>
    </row>
    <row r="173" spans="1:12" hidden="1" x14ac:dyDescent="0.2">
      <c r="A173" s="104" t="s">
        <v>13335</v>
      </c>
      <c r="B173" s="107" t="s">
        <v>10412</v>
      </c>
      <c r="D173" s="104" t="s">
        <v>10426</v>
      </c>
      <c r="E173" s="104">
        <f t="shared" si="2"/>
        <v>2311020020</v>
      </c>
      <c r="F173" s="104" t="s">
        <v>11572</v>
      </c>
      <c r="G173" s="104" t="s">
        <v>10391</v>
      </c>
      <c r="H173" s="104" t="s">
        <v>10423</v>
      </c>
      <c r="I173" s="104" t="s">
        <v>10395</v>
      </c>
      <c r="K173" s="106">
        <v>38037</v>
      </c>
      <c r="L173" s="104" t="s">
        <v>10424</v>
      </c>
    </row>
    <row r="174" spans="1:12" hidden="1" x14ac:dyDescent="0.2">
      <c r="A174" s="104" t="s">
        <v>13335</v>
      </c>
      <c r="B174" s="107" t="s">
        <v>10412</v>
      </c>
      <c r="D174" s="104" t="s">
        <v>10427</v>
      </c>
      <c r="E174" s="104">
        <f t="shared" si="2"/>
        <v>2311020030</v>
      </c>
      <c r="F174" s="104" t="s">
        <v>11572</v>
      </c>
      <c r="G174" s="104" t="s">
        <v>10391</v>
      </c>
      <c r="H174" s="104" t="s">
        <v>10423</v>
      </c>
      <c r="I174" s="104" t="s">
        <v>10397</v>
      </c>
      <c r="K174" s="106">
        <v>38037</v>
      </c>
      <c r="L174" s="104" t="s">
        <v>10424</v>
      </c>
    </row>
    <row r="175" spans="1:12" hidden="1" x14ac:dyDescent="0.2">
      <c r="A175" s="104" t="s">
        <v>13335</v>
      </c>
      <c r="B175" s="107" t="s">
        <v>10412</v>
      </c>
      <c r="D175" s="104" t="s">
        <v>10428</v>
      </c>
      <c r="E175" s="104">
        <f t="shared" si="2"/>
        <v>2311020040</v>
      </c>
      <c r="F175" s="104" t="s">
        <v>11572</v>
      </c>
      <c r="G175" s="104" t="s">
        <v>10391</v>
      </c>
      <c r="H175" s="104" t="s">
        <v>10423</v>
      </c>
      <c r="I175" s="104" t="s">
        <v>10399</v>
      </c>
      <c r="K175" s="106">
        <v>38037</v>
      </c>
      <c r="L175" s="104" t="s">
        <v>10424</v>
      </c>
    </row>
    <row r="176" spans="1:12" hidden="1" x14ac:dyDescent="0.2">
      <c r="A176" s="104" t="s">
        <v>13335</v>
      </c>
      <c r="B176" s="107" t="s">
        <v>10412</v>
      </c>
      <c r="D176" s="104" t="s">
        <v>10429</v>
      </c>
      <c r="E176" s="104">
        <f t="shared" si="2"/>
        <v>2311020050</v>
      </c>
      <c r="F176" s="104" t="s">
        <v>11572</v>
      </c>
      <c r="G176" s="104" t="s">
        <v>10391</v>
      </c>
      <c r="H176" s="104" t="s">
        <v>10423</v>
      </c>
      <c r="I176" s="104" t="s">
        <v>10401</v>
      </c>
      <c r="K176" s="106">
        <v>38037</v>
      </c>
      <c r="L176" s="104" t="s">
        <v>10424</v>
      </c>
    </row>
    <row r="177" spans="1:12" hidden="1" x14ac:dyDescent="0.2">
      <c r="A177" s="104" t="s">
        <v>13335</v>
      </c>
      <c r="B177" s="107" t="s">
        <v>10412</v>
      </c>
      <c r="D177" s="104" t="s">
        <v>10430</v>
      </c>
      <c r="E177" s="104">
        <f t="shared" si="2"/>
        <v>2311020060</v>
      </c>
      <c r="F177" s="104" t="s">
        <v>11572</v>
      </c>
      <c r="G177" s="104" t="s">
        <v>10391</v>
      </c>
      <c r="H177" s="104" t="s">
        <v>10423</v>
      </c>
      <c r="I177" s="104" t="s">
        <v>10403</v>
      </c>
      <c r="K177" s="106">
        <v>38037</v>
      </c>
      <c r="L177" s="104" t="s">
        <v>10424</v>
      </c>
    </row>
    <row r="178" spans="1:12" hidden="1" x14ac:dyDescent="0.2">
      <c r="A178" s="104" t="s">
        <v>13335</v>
      </c>
      <c r="B178" s="107" t="s">
        <v>10412</v>
      </c>
      <c r="D178" s="104" t="s">
        <v>10431</v>
      </c>
      <c r="E178" s="104">
        <f t="shared" si="2"/>
        <v>2311020070</v>
      </c>
      <c r="F178" s="104" t="s">
        <v>11572</v>
      </c>
      <c r="G178" s="104" t="s">
        <v>10391</v>
      </c>
      <c r="H178" s="104" t="s">
        <v>10423</v>
      </c>
      <c r="I178" s="104" t="s">
        <v>10405</v>
      </c>
      <c r="K178" s="106">
        <v>38037</v>
      </c>
      <c r="L178" s="104" t="s">
        <v>10424</v>
      </c>
    </row>
    <row r="179" spans="1:12" hidden="1" x14ac:dyDescent="0.2">
      <c r="A179" s="104" t="s">
        <v>13335</v>
      </c>
      <c r="B179" s="107" t="s">
        <v>10412</v>
      </c>
      <c r="D179" s="104" t="s">
        <v>10432</v>
      </c>
      <c r="E179" s="104">
        <f t="shared" si="2"/>
        <v>2311020080</v>
      </c>
      <c r="F179" s="104" t="s">
        <v>11572</v>
      </c>
      <c r="G179" s="104" t="s">
        <v>10391</v>
      </c>
      <c r="H179" s="104" t="s">
        <v>10423</v>
      </c>
      <c r="I179" s="104" t="s">
        <v>10407</v>
      </c>
      <c r="K179" s="106">
        <v>38037</v>
      </c>
      <c r="L179" s="104" t="s">
        <v>10424</v>
      </c>
    </row>
    <row r="180" spans="1:12" hidden="1" x14ac:dyDescent="0.2">
      <c r="A180" s="104" t="s">
        <v>13335</v>
      </c>
      <c r="B180" s="107" t="s">
        <v>10412</v>
      </c>
      <c r="D180" s="104" t="s">
        <v>10433</v>
      </c>
      <c r="E180" s="104">
        <f t="shared" si="2"/>
        <v>2311020100</v>
      </c>
      <c r="F180" s="104" t="s">
        <v>11572</v>
      </c>
      <c r="G180" s="104" t="s">
        <v>10391</v>
      </c>
      <c r="H180" s="104" t="s">
        <v>10423</v>
      </c>
      <c r="I180" s="104" t="s">
        <v>10409</v>
      </c>
      <c r="K180" s="106">
        <v>38037</v>
      </c>
      <c r="L180" s="104" t="s">
        <v>10424</v>
      </c>
    </row>
    <row r="181" spans="1:12" hidden="1" x14ac:dyDescent="0.2">
      <c r="A181" s="104" t="s">
        <v>13335</v>
      </c>
      <c r="D181" s="104" t="s">
        <v>10434</v>
      </c>
      <c r="E181" s="104">
        <f t="shared" si="2"/>
        <v>2311030000</v>
      </c>
      <c r="F181" s="104" t="s">
        <v>11572</v>
      </c>
      <c r="G181" s="104" t="s">
        <v>10391</v>
      </c>
      <c r="H181" s="104" t="s">
        <v>10435</v>
      </c>
      <c r="I181" s="104" t="s">
        <v>15137</v>
      </c>
    </row>
    <row r="182" spans="1:12" hidden="1" x14ac:dyDescent="0.2">
      <c r="A182" s="104" t="s">
        <v>13335</v>
      </c>
      <c r="B182" s="107" t="s">
        <v>10412</v>
      </c>
      <c r="D182" s="104" t="s">
        <v>10436</v>
      </c>
      <c r="E182" s="104">
        <f t="shared" si="2"/>
        <v>2311030010</v>
      </c>
      <c r="F182" s="104" t="s">
        <v>11572</v>
      </c>
      <c r="G182" s="104" t="s">
        <v>10391</v>
      </c>
      <c r="H182" s="104" t="s">
        <v>10435</v>
      </c>
      <c r="I182" s="104" t="s">
        <v>10393</v>
      </c>
    </row>
    <row r="183" spans="1:12" hidden="1" x14ac:dyDescent="0.2">
      <c r="A183" s="104" t="s">
        <v>13335</v>
      </c>
      <c r="B183" s="107" t="s">
        <v>10412</v>
      </c>
      <c r="D183" s="104" t="s">
        <v>10437</v>
      </c>
      <c r="E183" s="104">
        <f t="shared" si="2"/>
        <v>2311030020</v>
      </c>
      <c r="F183" s="104" t="s">
        <v>11572</v>
      </c>
      <c r="G183" s="104" t="s">
        <v>10391</v>
      </c>
      <c r="H183" s="104" t="s">
        <v>10435</v>
      </c>
      <c r="I183" s="104" t="s">
        <v>10395</v>
      </c>
    </row>
    <row r="184" spans="1:12" hidden="1" x14ac:dyDescent="0.2">
      <c r="A184" s="104" t="s">
        <v>13335</v>
      </c>
      <c r="B184" s="107" t="s">
        <v>10412</v>
      </c>
      <c r="D184" s="104" t="s">
        <v>10438</v>
      </c>
      <c r="E184" s="104">
        <f t="shared" si="2"/>
        <v>2311030030</v>
      </c>
      <c r="F184" s="104" t="s">
        <v>11572</v>
      </c>
      <c r="G184" s="104" t="s">
        <v>10391</v>
      </c>
      <c r="H184" s="104" t="s">
        <v>10435</v>
      </c>
      <c r="I184" s="104" t="s">
        <v>10397</v>
      </c>
    </row>
    <row r="185" spans="1:12" hidden="1" x14ac:dyDescent="0.2">
      <c r="A185" s="104" t="s">
        <v>13335</v>
      </c>
      <c r="B185" s="107" t="s">
        <v>10412</v>
      </c>
      <c r="D185" s="104" t="s">
        <v>10439</v>
      </c>
      <c r="E185" s="104">
        <f t="shared" si="2"/>
        <v>2311030040</v>
      </c>
      <c r="F185" s="104" t="s">
        <v>11572</v>
      </c>
      <c r="G185" s="104" t="s">
        <v>10391</v>
      </c>
      <c r="H185" s="104" t="s">
        <v>10435</v>
      </c>
      <c r="I185" s="104" t="s">
        <v>10399</v>
      </c>
    </row>
    <row r="186" spans="1:12" hidden="1" x14ac:dyDescent="0.2">
      <c r="A186" s="104" t="s">
        <v>13335</v>
      </c>
      <c r="B186" s="107" t="s">
        <v>10412</v>
      </c>
      <c r="D186" s="104" t="s">
        <v>10440</v>
      </c>
      <c r="E186" s="104">
        <f t="shared" si="2"/>
        <v>2311030050</v>
      </c>
      <c r="F186" s="104" t="s">
        <v>11572</v>
      </c>
      <c r="G186" s="104" t="s">
        <v>10391</v>
      </c>
      <c r="H186" s="104" t="s">
        <v>10435</v>
      </c>
      <c r="I186" s="104" t="s">
        <v>10401</v>
      </c>
    </row>
    <row r="187" spans="1:12" hidden="1" x14ac:dyDescent="0.2">
      <c r="A187" s="104" t="s">
        <v>13335</v>
      </c>
      <c r="B187" s="107" t="s">
        <v>10412</v>
      </c>
      <c r="D187" s="104" t="s">
        <v>10441</v>
      </c>
      <c r="E187" s="104">
        <f t="shared" si="2"/>
        <v>2311030060</v>
      </c>
      <c r="F187" s="104" t="s">
        <v>11572</v>
      </c>
      <c r="G187" s="104" t="s">
        <v>10391</v>
      </c>
      <c r="H187" s="104" t="s">
        <v>10435</v>
      </c>
      <c r="I187" s="104" t="s">
        <v>10403</v>
      </c>
    </row>
    <row r="188" spans="1:12" hidden="1" x14ac:dyDescent="0.2">
      <c r="A188" s="104" t="s">
        <v>13335</v>
      </c>
      <c r="B188" s="107" t="s">
        <v>10412</v>
      </c>
      <c r="D188" s="104" t="s">
        <v>10442</v>
      </c>
      <c r="E188" s="104">
        <f t="shared" si="2"/>
        <v>2311030070</v>
      </c>
      <c r="F188" s="104" t="s">
        <v>11572</v>
      </c>
      <c r="G188" s="104" t="s">
        <v>10391</v>
      </c>
      <c r="H188" s="104" t="s">
        <v>10435</v>
      </c>
      <c r="I188" s="104" t="s">
        <v>10405</v>
      </c>
    </row>
    <row r="189" spans="1:12" hidden="1" x14ac:dyDescent="0.2">
      <c r="A189" s="104" t="s">
        <v>13335</v>
      </c>
      <c r="B189" s="107" t="s">
        <v>10412</v>
      </c>
      <c r="D189" s="104" t="s">
        <v>10443</v>
      </c>
      <c r="E189" s="104">
        <f t="shared" si="2"/>
        <v>2311030080</v>
      </c>
      <c r="F189" s="104" t="s">
        <v>11572</v>
      </c>
      <c r="G189" s="104" t="s">
        <v>10391</v>
      </c>
      <c r="H189" s="104" t="s">
        <v>10435</v>
      </c>
      <c r="I189" s="104" t="s">
        <v>10407</v>
      </c>
    </row>
    <row r="190" spans="1:12" hidden="1" x14ac:dyDescent="0.2">
      <c r="A190" s="104" t="s">
        <v>13335</v>
      </c>
      <c r="B190" s="107" t="s">
        <v>10412</v>
      </c>
      <c r="D190" s="104" t="s">
        <v>10444</v>
      </c>
      <c r="E190" s="104">
        <f t="shared" si="2"/>
        <v>2311030100</v>
      </c>
      <c r="F190" s="104" t="s">
        <v>11572</v>
      </c>
      <c r="G190" s="104" t="s">
        <v>10391</v>
      </c>
      <c r="H190" s="104" t="s">
        <v>10435</v>
      </c>
      <c r="I190" s="104" t="s">
        <v>10409</v>
      </c>
    </row>
    <row r="191" spans="1:12" hidden="1" x14ac:dyDescent="0.2">
      <c r="A191" s="104" t="s">
        <v>13335</v>
      </c>
      <c r="D191" s="104" t="s">
        <v>10445</v>
      </c>
      <c r="E191" s="104">
        <f t="shared" si="2"/>
        <v>2311040000</v>
      </c>
      <c r="F191" s="104" t="s">
        <v>11572</v>
      </c>
      <c r="G191" s="104" t="s">
        <v>10391</v>
      </c>
      <c r="H191" s="104" t="s">
        <v>13343</v>
      </c>
      <c r="I191" s="104" t="s">
        <v>15137</v>
      </c>
    </row>
    <row r="192" spans="1:12" hidden="1" x14ac:dyDescent="0.2">
      <c r="A192" s="104" t="s">
        <v>13335</v>
      </c>
      <c r="B192" s="107" t="s">
        <v>10412</v>
      </c>
      <c r="D192" s="104" t="s">
        <v>13344</v>
      </c>
      <c r="E192" s="104">
        <f t="shared" si="2"/>
        <v>2311040080</v>
      </c>
      <c r="F192" s="104" t="s">
        <v>11572</v>
      </c>
      <c r="G192" s="104" t="s">
        <v>10391</v>
      </c>
      <c r="H192" s="104" t="s">
        <v>13343</v>
      </c>
      <c r="I192" s="104" t="s">
        <v>10407</v>
      </c>
    </row>
    <row r="193" spans="1:9" hidden="1" x14ac:dyDescent="0.2">
      <c r="A193" s="104" t="s">
        <v>13335</v>
      </c>
      <c r="B193" s="107" t="s">
        <v>10412</v>
      </c>
      <c r="D193" s="104" t="s">
        <v>13345</v>
      </c>
      <c r="E193" s="104">
        <f t="shared" si="2"/>
        <v>2311040100</v>
      </c>
      <c r="F193" s="104" t="s">
        <v>11572</v>
      </c>
      <c r="G193" s="104" t="s">
        <v>10391</v>
      </c>
      <c r="H193" s="104" t="s">
        <v>13343</v>
      </c>
      <c r="I193" s="104" t="s">
        <v>10409</v>
      </c>
    </row>
    <row r="194" spans="1:9" hidden="1" x14ac:dyDescent="0.2">
      <c r="A194" s="104" t="s">
        <v>13335</v>
      </c>
      <c r="D194" s="104" t="s">
        <v>13346</v>
      </c>
      <c r="E194" s="104">
        <f t="shared" ref="E194:E257" si="3">VALUE(D194)</f>
        <v>2312000000</v>
      </c>
      <c r="F194" s="104" t="s">
        <v>11572</v>
      </c>
      <c r="G194" s="104" t="s">
        <v>13347</v>
      </c>
      <c r="H194" s="104" t="s">
        <v>11574</v>
      </c>
      <c r="I194" s="104" t="s">
        <v>15137</v>
      </c>
    </row>
    <row r="195" spans="1:9" hidden="1" x14ac:dyDescent="0.2">
      <c r="A195" s="104" t="s">
        <v>13335</v>
      </c>
      <c r="D195" s="104" t="s">
        <v>13348</v>
      </c>
      <c r="E195" s="104">
        <f t="shared" si="3"/>
        <v>2312050000</v>
      </c>
      <c r="F195" s="104" t="s">
        <v>11572</v>
      </c>
      <c r="G195" s="104" t="s">
        <v>13347</v>
      </c>
      <c r="H195" s="104" t="s">
        <v>13349</v>
      </c>
      <c r="I195" s="104" t="s">
        <v>15137</v>
      </c>
    </row>
    <row r="196" spans="1:9" hidden="1" x14ac:dyDescent="0.2">
      <c r="A196" s="104" t="s">
        <v>13335</v>
      </c>
      <c r="D196" s="104" t="s">
        <v>13350</v>
      </c>
      <c r="E196" s="104">
        <f t="shared" si="3"/>
        <v>2325000000</v>
      </c>
      <c r="F196" s="104" t="s">
        <v>11572</v>
      </c>
      <c r="G196" s="104" t="s">
        <v>13351</v>
      </c>
      <c r="H196" s="104" t="s">
        <v>11574</v>
      </c>
      <c r="I196" s="104" t="s">
        <v>15137</v>
      </c>
    </row>
    <row r="197" spans="1:9" hidden="1" x14ac:dyDescent="0.2">
      <c r="A197" s="104" t="s">
        <v>13335</v>
      </c>
      <c r="D197" s="104" t="s">
        <v>13352</v>
      </c>
      <c r="E197" s="104">
        <f t="shared" si="3"/>
        <v>2325010000</v>
      </c>
      <c r="F197" s="104" t="s">
        <v>11572</v>
      </c>
      <c r="G197" s="104" t="s">
        <v>13351</v>
      </c>
      <c r="H197" s="104" t="s">
        <v>13353</v>
      </c>
      <c r="I197" s="104" t="s">
        <v>15137</v>
      </c>
    </row>
    <row r="198" spans="1:9" hidden="1" x14ac:dyDescent="0.2">
      <c r="A198" s="104" t="s">
        <v>13335</v>
      </c>
      <c r="D198" s="104" t="s">
        <v>13354</v>
      </c>
      <c r="E198" s="104">
        <f t="shared" si="3"/>
        <v>2325020000</v>
      </c>
      <c r="F198" s="104" t="s">
        <v>11572</v>
      </c>
      <c r="G198" s="104" t="s">
        <v>13351</v>
      </c>
      <c r="H198" s="104" t="s">
        <v>13355</v>
      </c>
      <c r="I198" s="104" t="s">
        <v>15137</v>
      </c>
    </row>
    <row r="199" spans="1:9" hidden="1" x14ac:dyDescent="0.2">
      <c r="A199" s="104" t="s">
        <v>13335</v>
      </c>
      <c r="D199" s="104" t="s">
        <v>13356</v>
      </c>
      <c r="E199" s="104">
        <f t="shared" si="3"/>
        <v>2325030000</v>
      </c>
      <c r="F199" s="104" t="s">
        <v>11572</v>
      </c>
      <c r="G199" s="104" t="s">
        <v>13351</v>
      </c>
      <c r="H199" s="104" t="s">
        <v>13357</v>
      </c>
      <c r="I199" s="104" t="s">
        <v>15137</v>
      </c>
    </row>
    <row r="200" spans="1:9" hidden="1" x14ac:dyDescent="0.2">
      <c r="A200" s="104" t="s">
        <v>13335</v>
      </c>
      <c r="D200" s="104" t="s">
        <v>13358</v>
      </c>
      <c r="E200" s="104">
        <f t="shared" si="3"/>
        <v>2325040000</v>
      </c>
      <c r="F200" s="104" t="s">
        <v>11572</v>
      </c>
      <c r="G200" s="104" t="s">
        <v>13351</v>
      </c>
      <c r="H200" s="104" t="s">
        <v>13359</v>
      </c>
      <c r="I200" s="104" t="s">
        <v>15137</v>
      </c>
    </row>
    <row r="201" spans="1:9" hidden="1" x14ac:dyDescent="0.2">
      <c r="A201" s="104" t="s">
        <v>13335</v>
      </c>
      <c r="D201" s="104" t="s">
        <v>13360</v>
      </c>
      <c r="E201" s="104">
        <f t="shared" si="3"/>
        <v>2325050000</v>
      </c>
      <c r="F201" s="104" t="s">
        <v>11572</v>
      </c>
      <c r="G201" s="104" t="s">
        <v>13351</v>
      </c>
      <c r="H201" s="104" t="s">
        <v>13361</v>
      </c>
      <c r="I201" s="104" t="s">
        <v>15137</v>
      </c>
    </row>
    <row r="202" spans="1:9" hidden="1" x14ac:dyDescent="0.2">
      <c r="A202" s="104" t="s">
        <v>13335</v>
      </c>
      <c r="D202" s="104" t="s">
        <v>13362</v>
      </c>
      <c r="E202" s="104">
        <f t="shared" si="3"/>
        <v>2390001000</v>
      </c>
      <c r="F202" s="104" t="s">
        <v>11572</v>
      </c>
      <c r="G202" s="104" t="s">
        <v>13363</v>
      </c>
      <c r="H202" s="104" t="s">
        <v>13339</v>
      </c>
      <c r="I202" s="104" t="s">
        <v>15137</v>
      </c>
    </row>
    <row r="203" spans="1:9" hidden="1" x14ac:dyDescent="0.2">
      <c r="A203" s="104" t="s">
        <v>13335</v>
      </c>
      <c r="D203" s="104" t="s">
        <v>13364</v>
      </c>
      <c r="E203" s="104">
        <f t="shared" si="3"/>
        <v>2390002000</v>
      </c>
      <c r="F203" s="104" t="s">
        <v>11572</v>
      </c>
      <c r="G203" s="104" t="s">
        <v>13363</v>
      </c>
      <c r="H203" s="104" t="s">
        <v>13342</v>
      </c>
      <c r="I203" s="104" t="s">
        <v>15137</v>
      </c>
    </row>
    <row r="204" spans="1:9" hidden="1" x14ac:dyDescent="0.2">
      <c r="A204" s="104" t="s">
        <v>13335</v>
      </c>
      <c r="D204" s="104" t="s">
        <v>13365</v>
      </c>
      <c r="E204" s="104">
        <f t="shared" si="3"/>
        <v>2390004000</v>
      </c>
      <c r="F204" s="104" t="s">
        <v>11572</v>
      </c>
      <c r="G204" s="104" t="s">
        <v>13363</v>
      </c>
      <c r="H204" s="104" t="s">
        <v>16128</v>
      </c>
      <c r="I204" s="104" t="s">
        <v>15137</v>
      </c>
    </row>
    <row r="205" spans="1:9" hidden="1" x14ac:dyDescent="0.2">
      <c r="A205" s="104" t="s">
        <v>13335</v>
      </c>
      <c r="D205" s="104" t="s">
        <v>16207</v>
      </c>
      <c r="E205" s="104">
        <f t="shared" si="3"/>
        <v>2390005000</v>
      </c>
      <c r="F205" s="104" t="s">
        <v>11572</v>
      </c>
      <c r="G205" s="104" t="s">
        <v>13363</v>
      </c>
      <c r="H205" s="104" t="s">
        <v>16135</v>
      </c>
      <c r="I205" s="104" t="s">
        <v>15137</v>
      </c>
    </row>
    <row r="206" spans="1:9" hidden="1" x14ac:dyDescent="0.2">
      <c r="A206" s="104" t="s">
        <v>13335</v>
      </c>
      <c r="D206" s="104" t="s">
        <v>16208</v>
      </c>
      <c r="E206" s="104">
        <f t="shared" si="3"/>
        <v>2390006000</v>
      </c>
      <c r="F206" s="104" t="s">
        <v>11572</v>
      </c>
      <c r="G206" s="104" t="s">
        <v>13363</v>
      </c>
      <c r="H206" s="104" t="s">
        <v>16137</v>
      </c>
      <c r="I206" s="104" t="s">
        <v>15137</v>
      </c>
    </row>
    <row r="207" spans="1:9" hidden="1" x14ac:dyDescent="0.2">
      <c r="A207" s="104" t="s">
        <v>13335</v>
      </c>
      <c r="D207" s="104" t="s">
        <v>16209</v>
      </c>
      <c r="E207" s="104">
        <f t="shared" si="3"/>
        <v>2390007000</v>
      </c>
      <c r="F207" s="104" t="s">
        <v>11572</v>
      </c>
      <c r="G207" s="104" t="s">
        <v>13363</v>
      </c>
      <c r="H207" s="104" t="s">
        <v>16141</v>
      </c>
      <c r="I207" s="104" t="s">
        <v>15137</v>
      </c>
    </row>
    <row r="208" spans="1:9" hidden="1" x14ac:dyDescent="0.2">
      <c r="A208" s="104" t="s">
        <v>13335</v>
      </c>
      <c r="D208" s="104" t="s">
        <v>16210</v>
      </c>
      <c r="E208" s="104">
        <f t="shared" si="3"/>
        <v>2390008000</v>
      </c>
      <c r="F208" s="104" t="s">
        <v>11572</v>
      </c>
      <c r="G208" s="104" t="s">
        <v>13363</v>
      </c>
      <c r="H208" s="104" t="s">
        <v>16143</v>
      </c>
      <c r="I208" s="104" t="s">
        <v>15137</v>
      </c>
    </row>
    <row r="209" spans="1:12" hidden="1" x14ac:dyDescent="0.2">
      <c r="A209" s="104" t="s">
        <v>13335</v>
      </c>
      <c r="D209" s="104" t="s">
        <v>14725</v>
      </c>
      <c r="E209" s="104">
        <f t="shared" si="3"/>
        <v>2390009000</v>
      </c>
      <c r="F209" s="104" t="s">
        <v>11572</v>
      </c>
      <c r="G209" s="104" t="s">
        <v>13363</v>
      </c>
      <c r="H209" s="104" t="s">
        <v>14726</v>
      </c>
      <c r="I209" s="104" t="s">
        <v>15137</v>
      </c>
    </row>
    <row r="210" spans="1:12" hidden="1" x14ac:dyDescent="0.2">
      <c r="A210" s="104" t="s">
        <v>13335</v>
      </c>
      <c r="D210" s="104" t="s">
        <v>14727</v>
      </c>
      <c r="E210" s="104">
        <f t="shared" si="3"/>
        <v>2390010000</v>
      </c>
      <c r="F210" s="104" t="s">
        <v>11572</v>
      </c>
      <c r="G210" s="104" t="s">
        <v>13363</v>
      </c>
      <c r="H210" s="104" t="s">
        <v>16148</v>
      </c>
      <c r="I210" s="104" t="s">
        <v>15137</v>
      </c>
    </row>
    <row r="211" spans="1:12" hidden="1" x14ac:dyDescent="0.2">
      <c r="A211" s="104" t="s">
        <v>13335</v>
      </c>
      <c r="D211" s="104" t="s">
        <v>14728</v>
      </c>
      <c r="E211" s="104">
        <f t="shared" si="3"/>
        <v>2399000000</v>
      </c>
      <c r="F211" s="104" t="s">
        <v>11572</v>
      </c>
      <c r="G211" s="104" t="s">
        <v>14729</v>
      </c>
      <c r="H211" s="104" t="s">
        <v>14729</v>
      </c>
      <c r="I211" s="104" t="s">
        <v>15137</v>
      </c>
    </row>
    <row r="212" spans="1:12" hidden="1" x14ac:dyDescent="0.2">
      <c r="A212" s="104" t="s">
        <v>13335</v>
      </c>
      <c r="D212" s="104" t="s">
        <v>14730</v>
      </c>
      <c r="E212" s="104">
        <f t="shared" si="3"/>
        <v>2401001000</v>
      </c>
      <c r="F212" s="104" t="s">
        <v>14731</v>
      </c>
      <c r="G212" s="104" t="s">
        <v>14732</v>
      </c>
      <c r="H212" s="104" t="s">
        <v>14733</v>
      </c>
      <c r="I212" s="104" t="s">
        <v>14734</v>
      </c>
    </row>
    <row r="213" spans="1:12" hidden="1" x14ac:dyDescent="0.2">
      <c r="A213" s="104" t="s">
        <v>13335</v>
      </c>
      <c r="D213" s="104" t="s">
        <v>14735</v>
      </c>
      <c r="E213" s="104">
        <f t="shared" si="3"/>
        <v>2401001001</v>
      </c>
      <c r="F213" s="104" t="s">
        <v>14731</v>
      </c>
      <c r="G213" s="104" t="s">
        <v>14732</v>
      </c>
      <c r="H213" s="104" t="s">
        <v>14733</v>
      </c>
      <c r="I213" s="104" t="s">
        <v>14736</v>
      </c>
      <c r="J213" s="106">
        <v>37307</v>
      </c>
    </row>
    <row r="214" spans="1:12" hidden="1" x14ac:dyDescent="0.2">
      <c r="A214" s="104" t="s">
        <v>13335</v>
      </c>
      <c r="D214" s="104" t="s">
        <v>14737</v>
      </c>
      <c r="E214" s="104">
        <f t="shared" si="3"/>
        <v>2401001005</v>
      </c>
      <c r="F214" s="104" t="s">
        <v>14731</v>
      </c>
      <c r="G214" s="104" t="s">
        <v>14732</v>
      </c>
      <c r="H214" s="104" t="s">
        <v>14733</v>
      </c>
      <c r="I214" s="104" t="s">
        <v>14738</v>
      </c>
      <c r="J214" s="106">
        <v>37307</v>
      </c>
    </row>
    <row r="215" spans="1:12" hidden="1" x14ac:dyDescent="0.2">
      <c r="A215" s="104" t="s">
        <v>13335</v>
      </c>
      <c r="D215" s="104" t="s">
        <v>14739</v>
      </c>
      <c r="E215" s="104">
        <f t="shared" si="3"/>
        <v>2401001006</v>
      </c>
      <c r="F215" s="104" t="s">
        <v>14731</v>
      </c>
      <c r="G215" s="104" t="s">
        <v>14732</v>
      </c>
      <c r="H215" s="104" t="s">
        <v>14733</v>
      </c>
      <c r="I215" s="104" t="s">
        <v>14740</v>
      </c>
      <c r="J215" s="106">
        <v>37307</v>
      </c>
    </row>
    <row r="216" spans="1:12" hidden="1" x14ac:dyDescent="0.2">
      <c r="A216" s="104" t="s">
        <v>13335</v>
      </c>
      <c r="D216" s="104" t="s">
        <v>14741</v>
      </c>
      <c r="E216" s="104">
        <f t="shared" si="3"/>
        <v>2401001010</v>
      </c>
      <c r="F216" s="104" t="s">
        <v>14731</v>
      </c>
      <c r="G216" s="104" t="s">
        <v>14732</v>
      </c>
      <c r="H216" s="104" t="s">
        <v>14733</v>
      </c>
      <c r="I216" s="104" t="s">
        <v>14742</v>
      </c>
      <c r="J216" s="106">
        <v>37307</v>
      </c>
    </row>
    <row r="217" spans="1:12" hidden="1" x14ac:dyDescent="0.2">
      <c r="A217" s="104" t="s">
        <v>13335</v>
      </c>
      <c r="D217" s="104" t="s">
        <v>14743</v>
      </c>
      <c r="E217" s="104">
        <f t="shared" si="3"/>
        <v>2401001011</v>
      </c>
      <c r="F217" s="104" t="s">
        <v>14731</v>
      </c>
      <c r="G217" s="104" t="s">
        <v>14732</v>
      </c>
      <c r="H217" s="104" t="s">
        <v>14733</v>
      </c>
      <c r="I217" s="104" t="s">
        <v>14744</v>
      </c>
      <c r="J217" s="106">
        <v>37307</v>
      </c>
    </row>
    <row r="218" spans="1:12" hidden="1" x14ac:dyDescent="0.2">
      <c r="A218" s="104" t="s">
        <v>13335</v>
      </c>
      <c r="D218" s="104" t="s">
        <v>14745</v>
      </c>
      <c r="E218" s="104">
        <f t="shared" si="3"/>
        <v>2401001015</v>
      </c>
      <c r="F218" s="104" t="s">
        <v>14731</v>
      </c>
      <c r="G218" s="104" t="s">
        <v>14732</v>
      </c>
      <c r="H218" s="104" t="s">
        <v>14733</v>
      </c>
      <c r="I218" s="104" t="s">
        <v>14746</v>
      </c>
      <c r="J218" s="106">
        <v>37307</v>
      </c>
    </row>
    <row r="219" spans="1:12" hidden="1" x14ac:dyDescent="0.2">
      <c r="A219" s="104" t="s">
        <v>13335</v>
      </c>
      <c r="D219" s="104" t="s">
        <v>14747</v>
      </c>
      <c r="E219" s="104">
        <f t="shared" si="3"/>
        <v>2401001020</v>
      </c>
      <c r="F219" s="104" t="s">
        <v>14731</v>
      </c>
      <c r="G219" s="104" t="s">
        <v>14732</v>
      </c>
      <c r="H219" s="104" t="s">
        <v>14733</v>
      </c>
      <c r="I219" s="104" t="s">
        <v>14748</v>
      </c>
      <c r="J219" s="106">
        <v>37307</v>
      </c>
    </row>
    <row r="220" spans="1:12" hidden="1" x14ac:dyDescent="0.2">
      <c r="A220" s="104" t="s">
        <v>13335</v>
      </c>
      <c r="D220" s="104" t="s">
        <v>14749</v>
      </c>
      <c r="E220" s="104">
        <f t="shared" si="3"/>
        <v>2401001025</v>
      </c>
      <c r="F220" s="104" t="s">
        <v>14731</v>
      </c>
      <c r="G220" s="104" t="s">
        <v>14732</v>
      </c>
      <c r="H220" s="104" t="s">
        <v>14733</v>
      </c>
      <c r="I220" s="104" t="s">
        <v>14750</v>
      </c>
      <c r="J220" s="106">
        <v>37307</v>
      </c>
    </row>
    <row r="221" spans="1:12" hidden="1" x14ac:dyDescent="0.2">
      <c r="A221" s="104" t="s">
        <v>13335</v>
      </c>
      <c r="D221" s="104" t="s">
        <v>14751</v>
      </c>
      <c r="E221" s="104">
        <f t="shared" si="3"/>
        <v>2401001050</v>
      </c>
      <c r="F221" s="104" t="s">
        <v>14731</v>
      </c>
      <c r="G221" s="104" t="s">
        <v>14732</v>
      </c>
      <c r="H221" s="104" t="s">
        <v>14733</v>
      </c>
      <c r="I221" s="104" t="s">
        <v>14752</v>
      </c>
      <c r="J221" s="106">
        <v>37307</v>
      </c>
    </row>
    <row r="222" spans="1:12" hidden="1" x14ac:dyDescent="0.2">
      <c r="A222" s="104" t="s">
        <v>13335</v>
      </c>
      <c r="B222" s="107" t="s">
        <v>10412</v>
      </c>
      <c r="C222" s="104" t="s">
        <v>14730</v>
      </c>
      <c r="D222" s="104" t="s">
        <v>14753</v>
      </c>
      <c r="E222" s="104">
        <f t="shared" si="3"/>
        <v>2401001999</v>
      </c>
      <c r="F222" s="104" t="s">
        <v>14731</v>
      </c>
      <c r="G222" s="104" t="s">
        <v>14732</v>
      </c>
      <c r="H222" s="104" t="s">
        <v>14733</v>
      </c>
      <c r="I222" s="104" t="s">
        <v>14754</v>
      </c>
      <c r="K222" s="106">
        <v>37725</v>
      </c>
      <c r="L222" s="104" t="s">
        <v>14755</v>
      </c>
    </row>
    <row r="223" spans="1:12" hidden="1" x14ac:dyDescent="0.2">
      <c r="A223" s="104" t="s">
        <v>13335</v>
      </c>
      <c r="D223" s="104" t="s">
        <v>14756</v>
      </c>
      <c r="E223" s="104">
        <f t="shared" si="3"/>
        <v>2401002000</v>
      </c>
      <c r="F223" s="104" t="s">
        <v>14731</v>
      </c>
      <c r="G223" s="104" t="s">
        <v>14732</v>
      </c>
      <c r="H223" s="104" t="s">
        <v>14757</v>
      </c>
      <c r="I223" s="104" t="s">
        <v>14734</v>
      </c>
      <c r="J223" s="106">
        <v>36788</v>
      </c>
    </row>
    <row r="224" spans="1:12" hidden="1" x14ac:dyDescent="0.2">
      <c r="A224" s="104" t="s">
        <v>13335</v>
      </c>
      <c r="D224" s="104" t="s">
        <v>14758</v>
      </c>
      <c r="E224" s="104">
        <f t="shared" si="3"/>
        <v>2401003000</v>
      </c>
      <c r="F224" s="104" t="s">
        <v>14731</v>
      </c>
      <c r="G224" s="104" t="s">
        <v>14732</v>
      </c>
      <c r="H224" s="104" t="s">
        <v>14759</v>
      </c>
      <c r="I224" s="104" t="s">
        <v>14734</v>
      </c>
      <c r="J224" s="106">
        <v>36788</v>
      </c>
    </row>
    <row r="225" spans="1:12" hidden="1" x14ac:dyDescent="0.2">
      <c r="A225" s="104" t="s">
        <v>13335</v>
      </c>
      <c r="D225" s="104" t="s">
        <v>14760</v>
      </c>
      <c r="E225" s="104">
        <f t="shared" si="3"/>
        <v>2401005000</v>
      </c>
      <c r="F225" s="104" t="s">
        <v>14731</v>
      </c>
      <c r="G225" s="104" t="s">
        <v>14732</v>
      </c>
      <c r="H225" s="104" t="s">
        <v>14761</v>
      </c>
      <c r="I225" s="104" t="s">
        <v>14734</v>
      </c>
    </row>
    <row r="226" spans="1:12" hidden="1" x14ac:dyDescent="0.2">
      <c r="A226" s="104" t="s">
        <v>13335</v>
      </c>
      <c r="D226" s="104" t="s">
        <v>14762</v>
      </c>
      <c r="E226" s="104">
        <f t="shared" si="3"/>
        <v>2401005500</v>
      </c>
      <c r="F226" s="104" t="s">
        <v>14731</v>
      </c>
      <c r="G226" s="104" t="s">
        <v>14732</v>
      </c>
      <c r="H226" s="104" t="s">
        <v>14761</v>
      </c>
      <c r="I226" s="104" t="s">
        <v>14763</v>
      </c>
      <c r="J226" s="106">
        <v>37307</v>
      </c>
    </row>
    <row r="227" spans="1:12" hidden="1" x14ac:dyDescent="0.2">
      <c r="A227" s="104" t="s">
        <v>13335</v>
      </c>
      <c r="D227" s="104" t="s">
        <v>14764</v>
      </c>
      <c r="E227" s="104">
        <f t="shared" si="3"/>
        <v>2401005600</v>
      </c>
      <c r="F227" s="104" t="s">
        <v>14731</v>
      </c>
      <c r="G227" s="104" t="s">
        <v>14732</v>
      </c>
      <c r="H227" s="104" t="s">
        <v>14761</v>
      </c>
      <c r="I227" s="104" t="s">
        <v>14765</v>
      </c>
      <c r="J227" s="106">
        <v>37307</v>
      </c>
    </row>
    <row r="228" spans="1:12" hidden="1" x14ac:dyDescent="0.2">
      <c r="A228" s="104" t="s">
        <v>13335</v>
      </c>
      <c r="D228" s="104" t="s">
        <v>14766</v>
      </c>
      <c r="E228" s="104">
        <f t="shared" si="3"/>
        <v>2401005700</v>
      </c>
      <c r="F228" s="104" t="s">
        <v>14731</v>
      </c>
      <c r="G228" s="104" t="s">
        <v>14732</v>
      </c>
      <c r="H228" s="104" t="s">
        <v>14761</v>
      </c>
      <c r="I228" s="104" t="s">
        <v>14767</v>
      </c>
      <c r="J228" s="106">
        <v>37307</v>
      </c>
    </row>
    <row r="229" spans="1:12" hidden="1" x14ac:dyDescent="0.2">
      <c r="A229" s="104" t="s">
        <v>13335</v>
      </c>
      <c r="D229" s="104" t="s">
        <v>14768</v>
      </c>
      <c r="E229" s="104">
        <f t="shared" si="3"/>
        <v>2401005800</v>
      </c>
      <c r="F229" s="104" t="s">
        <v>14731</v>
      </c>
      <c r="G229" s="104" t="s">
        <v>14732</v>
      </c>
      <c r="H229" s="104" t="s">
        <v>14761</v>
      </c>
      <c r="I229" s="104" t="s">
        <v>14769</v>
      </c>
      <c r="J229" s="106">
        <v>37307</v>
      </c>
    </row>
    <row r="230" spans="1:12" hidden="1" x14ac:dyDescent="0.2">
      <c r="A230" s="104" t="s">
        <v>13335</v>
      </c>
      <c r="D230" s="104" t="s">
        <v>14770</v>
      </c>
      <c r="E230" s="104">
        <f t="shared" si="3"/>
        <v>2401008000</v>
      </c>
      <c r="F230" s="104" t="s">
        <v>14731</v>
      </c>
      <c r="G230" s="104" t="s">
        <v>14732</v>
      </c>
      <c r="H230" s="104" t="s">
        <v>14771</v>
      </c>
      <c r="I230" s="104" t="s">
        <v>14734</v>
      </c>
    </row>
    <row r="231" spans="1:12" hidden="1" x14ac:dyDescent="0.2">
      <c r="A231" s="104" t="s">
        <v>13335</v>
      </c>
      <c r="B231" s="107" t="s">
        <v>10412</v>
      </c>
      <c r="C231" s="104" t="s">
        <v>14770</v>
      </c>
      <c r="D231" s="104" t="s">
        <v>14772</v>
      </c>
      <c r="E231" s="104">
        <f t="shared" si="3"/>
        <v>2401008999</v>
      </c>
      <c r="F231" s="104" t="s">
        <v>14731</v>
      </c>
      <c r="G231" s="104" t="s">
        <v>14732</v>
      </c>
      <c r="H231" s="104" t="s">
        <v>14771</v>
      </c>
      <c r="I231" s="104" t="s">
        <v>14754</v>
      </c>
      <c r="K231" s="106">
        <v>37725</v>
      </c>
      <c r="L231" s="104" t="s">
        <v>14755</v>
      </c>
    </row>
    <row r="232" spans="1:12" hidden="1" x14ac:dyDescent="0.2">
      <c r="A232" s="104" t="s">
        <v>13335</v>
      </c>
      <c r="D232" s="104" t="s">
        <v>14773</v>
      </c>
      <c r="E232" s="104">
        <f t="shared" si="3"/>
        <v>2401010000</v>
      </c>
      <c r="F232" s="104" t="s">
        <v>14731</v>
      </c>
      <c r="G232" s="104" t="s">
        <v>14732</v>
      </c>
      <c r="H232" s="104" t="s">
        <v>15969</v>
      </c>
      <c r="I232" s="104" t="s">
        <v>14734</v>
      </c>
    </row>
    <row r="233" spans="1:12" hidden="1" x14ac:dyDescent="0.2">
      <c r="A233" s="104" t="s">
        <v>13335</v>
      </c>
      <c r="D233" s="104" t="s">
        <v>15970</v>
      </c>
      <c r="E233" s="104">
        <f t="shared" si="3"/>
        <v>2401015000</v>
      </c>
      <c r="F233" s="104" t="s">
        <v>14731</v>
      </c>
      <c r="G233" s="104" t="s">
        <v>14732</v>
      </c>
      <c r="H233" s="104" t="s">
        <v>15971</v>
      </c>
      <c r="I233" s="104" t="s">
        <v>14734</v>
      </c>
    </row>
    <row r="234" spans="1:12" hidden="1" x14ac:dyDescent="0.2">
      <c r="A234" s="104" t="s">
        <v>13335</v>
      </c>
      <c r="D234" s="104" t="s">
        <v>15972</v>
      </c>
      <c r="E234" s="104">
        <f t="shared" si="3"/>
        <v>2401020000</v>
      </c>
      <c r="F234" s="104" t="s">
        <v>14731</v>
      </c>
      <c r="G234" s="104" t="s">
        <v>14732</v>
      </c>
      <c r="H234" s="104" t="s">
        <v>15973</v>
      </c>
      <c r="I234" s="104" t="s">
        <v>14734</v>
      </c>
    </row>
    <row r="235" spans="1:12" hidden="1" x14ac:dyDescent="0.2">
      <c r="A235" s="104" t="s">
        <v>13335</v>
      </c>
      <c r="D235" s="104" t="s">
        <v>15974</v>
      </c>
      <c r="E235" s="104">
        <f t="shared" si="3"/>
        <v>2401025000</v>
      </c>
      <c r="F235" s="104" t="s">
        <v>14731</v>
      </c>
      <c r="G235" s="104" t="s">
        <v>14732</v>
      </c>
      <c r="H235" s="104" t="s">
        <v>15975</v>
      </c>
      <c r="I235" s="104" t="s">
        <v>14734</v>
      </c>
    </row>
    <row r="236" spans="1:12" hidden="1" x14ac:dyDescent="0.2">
      <c r="A236" s="104" t="s">
        <v>13335</v>
      </c>
      <c r="D236" s="104" t="s">
        <v>15976</v>
      </c>
      <c r="E236" s="104">
        <f t="shared" si="3"/>
        <v>2401030000</v>
      </c>
      <c r="F236" s="104" t="s">
        <v>14731</v>
      </c>
      <c r="G236" s="104" t="s">
        <v>14732</v>
      </c>
      <c r="H236" s="104" t="s">
        <v>15977</v>
      </c>
      <c r="I236" s="104" t="s">
        <v>14734</v>
      </c>
    </row>
    <row r="237" spans="1:12" hidden="1" x14ac:dyDescent="0.2">
      <c r="A237" s="104" t="s">
        <v>13335</v>
      </c>
      <c r="D237" s="104" t="s">
        <v>15978</v>
      </c>
      <c r="E237" s="104">
        <f t="shared" si="3"/>
        <v>2401035000</v>
      </c>
      <c r="F237" s="104" t="s">
        <v>14731</v>
      </c>
      <c r="G237" s="104" t="s">
        <v>14732</v>
      </c>
      <c r="H237" s="104" t="s">
        <v>15979</v>
      </c>
      <c r="I237" s="104" t="s">
        <v>14734</v>
      </c>
    </row>
    <row r="238" spans="1:12" hidden="1" x14ac:dyDescent="0.2">
      <c r="A238" s="104" t="s">
        <v>13335</v>
      </c>
      <c r="D238" s="104" t="s">
        <v>15980</v>
      </c>
      <c r="E238" s="104">
        <f t="shared" si="3"/>
        <v>2401040000</v>
      </c>
      <c r="F238" s="104" t="s">
        <v>14731</v>
      </c>
      <c r="G238" s="104" t="s">
        <v>14732</v>
      </c>
      <c r="H238" s="104" t="s">
        <v>15981</v>
      </c>
      <c r="I238" s="104" t="s">
        <v>14734</v>
      </c>
    </row>
    <row r="239" spans="1:12" hidden="1" x14ac:dyDescent="0.2">
      <c r="A239" s="104" t="s">
        <v>13335</v>
      </c>
      <c r="D239" s="104" t="s">
        <v>15982</v>
      </c>
      <c r="E239" s="104">
        <f t="shared" si="3"/>
        <v>2401045000</v>
      </c>
      <c r="F239" s="104" t="s">
        <v>14731</v>
      </c>
      <c r="G239" s="104" t="s">
        <v>14732</v>
      </c>
      <c r="H239" s="104" t="s">
        <v>15983</v>
      </c>
      <c r="I239" s="104" t="s">
        <v>14734</v>
      </c>
    </row>
    <row r="240" spans="1:12" hidden="1" x14ac:dyDescent="0.2">
      <c r="A240" s="104" t="s">
        <v>13335</v>
      </c>
      <c r="D240" s="104" t="s">
        <v>15984</v>
      </c>
      <c r="E240" s="104">
        <f t="shared" si="3"/>
        <v>2401050000</v>
      </c>
      <c r="F240" s="104" t="s">
        <v>14731</v>
      </c>
      <c r="G240" s="104" t="s">
        <v>14732</v>
      </c>
      <c r="H240" s="104" t="s">
        <v>15985</v>
      </c>
      <c r="I240" s="104" t="s">
        <v>14734</v>
      </c>
    </row>
    <row r="241" spans="1:12" hidden="1" x14ac:dyDescent="0.2">
      <c r="A241" s="104" t="s">
        <v>13335</v>
      </c>
      <c r="D241" s="104" t="s">
        <v>15986</v>
      </c>
      <c r="E241" s="104">
        <f t="shared" si="3"/>
        <v>2401055000</v>
      </c>
      <c r="F241" s="104" t="s">
        <v>14731</v>
      </c>
      <c r="G241" s="104" t="s">
        <v>14732</v>
      </c>
      <c r="H241" s="104" t="s">
        <v>15987</v>
      </c>
      <c r="I241" s="104" t="s">
        <v>14734</v>
      </c>
    </row>
    <row r="242" spans="1:12" hidden="1" x14ac:dyDescent="0.2">
      <c r="A242" s="104" t="s">
        <v>13335</v>
      </c>
      <c r="D242" s="104" t="s">
        <v>15988</v>
      </c>
      <c r="E242" s="104">
        <f t="shared" si="3"/>
        <v>2401060000</v>
      </c>
      <c r="F242" s="104" t="s">
        <v>14731</v>
      </c>
      <c r="G242" s="104" t="s">
        <v>14732</v>
      </c>
      <c r="H242" s="104" t="s">
        <v>15989</v>
      </c>
      <c r="I242" s="104" t="s">
        <v>14734</v>
      </c>
    </row>
    <row r="243" spans="1:12" hidden="1" x14ac:dyDescent="0.2">
      <c r="A243" s="104" t="s">
        <v>13335</v>
      </c>
      <c r="D243" s="104" t="s">
        <v>15990</v>
      </c>
      <c r="E243" s="104">
        <f t="shared" si="3"/>
        <v>2401065000</v>
      </c>
      <c r="F243" s="104" t="s">
        <v>14731</v>
      </c>
      <c r="G243" s="104" t="s">
        <v>14732</v>
      </c>
      <c r="H243" s="104" t="s">
        <v>15991</v>
      </c>
      <c r="I243" s="104" t="s">
        <v>14734</v>
      </c>
    </row>
    <row r="244" spans="1:12" hidden="1" x14ac:dyDescent="0.2">
      <c r="A244" s="104" t="s">
        <v>13335</v>
      </c>
      <c r="D244" s="104" t="s">
        <v>15992</v>
      </c>
      <c r="E244" s="104">
        <f t="shared" si="3"/>
        <v>2401070000</v>
      </c>
      <c r="F244" s="104" t="s">
        <v>14731</v>
      </c>
      <c r="G244" s="104" t="s">
        <v>14732</v>
      </c>
      <c r="H244" s="104" t="s">
        <v>15993</v>
      </c>
      <c r="I244" s="104" t="s">
        <v>14734</v>
      </c>
    </row>
    <row r="245" spans="1:12" hidden="1" x14ac:dyDescent="0.2">
      <c r="A245" s="104" t="s">
        <v>13335</v>
      </c>
      <c r="D245" s="104" t="s">
        <v>15994</v>
      </c>
      <c r="E245" s="104">
        <f t="shared" si="3"/>
        <v>2401075000</v>
      </c>
      <c r="F245" s="104" t="s">
        <v>14731</v>
      </c>
      <c r="G245" s="104" t="s">
        <v>14732</v>
      </c>
      <c r="H245" s="104" t="s">
        <v>15995</v>
      </c>
      <c r="I245" s="104" t="s">
        <v>14734</v>
      </c>
    </row>
    <row r="246" spans="1:12" hidden="1" x14ac:dyDescent="0.2">
      <c r="A246" s="104" t="s">
        <v>13335</v>
      </c>
      <c r="D246" s="104" t="s">
        <v>15996</v>
      </c>
      <c r="E246" s="104">
        <f t="shared" si="3"/>
        <v>2401080000</v>
      </c>
      <c r="F246" s="104" t="s">
        <v>14731</v>
      </c>
      <c r="G246" s="104" t="s">
        <v>14732</v>
      </c>
      <c r="H246" s="104" t="s">
        <v>15997</v>
      </c>
      <c r="I246" s="104" t="s">
        <v>14734</v>
      </c>
    </row>
    <row r="247" spans="1:12" hidden="1" x14ac:dyDescent="0.2">
      <c r="A247" s="104" t="s">
        <v>13335</v>
      </c>
      <c r="D247" s="104" t="s">
        <v>15998</v>
      </c>
      <c r="E247" s="104">
        <f t="shared" si="3"/>
        <v>2401085000</v>
      </c>
      <c r="F247" s="104" t="s">
        <v>14731</v>
      </c>
      <c r="G247" s="104" t="s">
        <v>14732</v>
      </c>
      <c r="H247" s="104" t="s">
        <v>15999</v>
      </c>
      <c r="I247" s="104" t="s">
        <v>14734</v>
      </c>
    </row>
    <row r="248" spans="1:12" hidden="1" x14ac:dyDescent="0.2">
      <c r="A248" s="104" t="s">
        <v>13335</v>
      </c>
      <c r="D248" s="104" t="s">
        <v>16000</v>
      </c>
      <c r="E248" s="104">
        <f t="shared" si="3"/>
        <v>2401090000</v>
      </c>
      <c r="F248" s="104" t="s">
        <v>14731</v>
      </c>
      <c r="G248" s="104" t="s">
        <v>14732</v>
      </c>
      <c r="H248" s="104" t="s">
        <v>16001</v>
      </c>
      <c r="I248" s="104" t="s">
        <v>14734</v>
      </c>
    </row>
    <row r="249" spans="1:12" hidden="1" x14ac:dyDescent="0.2">
      <c r="A249" s="104" t="s">
        <v>13335</v>
      </c>
      <c r="D249" s="104" t="s">
        <v>16002</v>
      </c>
      <c r="E249" s="104">
        <f t="shared" si="3"/>
        <v>2401100000</v>
      </c>
      <c r="F249" s="104" t="s">
        <v>14731</v>
      </c>
      <c r="G249" s="104" t="s">
        <v>14732</v>
      </c>
      <c r="H249" s="104" t="s">
        <v>16003</v>
      </c>
      <c r="I249" s="104" t="s">
        <v>14734</v>
      </c>
    </row>
    <row r="250" spans="1:12" hidden="1" x14ac:dyDescent="0.2">
      <c r="A250" s="104" t="s">
        <v>13335</v>
      </c>
      <c r="D250" s="104" t="s">
        <v>16004</v>
      </c>
      <c r="E250" s="104">
        <f t="shared" si="3"/>
        <v>2401100001</v>
      </c>
      <c r="F250" s="104" t="s">
        <v>14731</v>
      </c>
      <c r="G250" s="104" t="s">
        <v>14732</v>
      </c>
      <c r="H250" s="104" t="s">
        <v>16003</v>
      </c>
      <c r="I250" s="104" t="s">
        <v>16005</v>
      </c>
      <c r="J250" s="106">
        <v>37307</v>
      </c>
    </row>
    <row r="251" spans="1:12" hidden="1" x14ac:dyDescent="0.2">
      <c r="A251" s="104" t="s">
        <v>13335</v>
      </c>
      <c r="D251" s="104" t="s">
        <v>16006</v>
      </c>
      <c r="E251" s="104">
        <f t="shared" si="3"/>
        <v>2401200000</v>
      </c>
      <c r="F251" s="104" t="s">
        <v>14731</v>
      </c>
      <c r="G251" s="104" t="s">
        <v>14732</v>
      </c>
      <c r="H251" s="104" t="s">
        <v>16007</v>
      </c>
      <c r="I251" s="104" t="s">
        <v>14734</v>
      </c>
    </row>
    <row r="252" spans="1:12" hidden="1" x14ac:dyDescent="0.2">
      <c r="A252" s="104" t="s">
        <v>13335</v>
      </c>
      <c r="D252" s="104" t="s">
        <v>16008</v>
      </c>
      <c r="E252" s="104">
        <f t="shared" si="3"/>
        <v>2401990000</v>
      </c>
      <c r="F252" s="104" t="s">
        <v>14731</v>
      </c>
      <c r="G252" s="104" t="s">
        <v>14732</v>
      </c>
      <c r="H252" s="104" t="s">
        <v>16009</v>
      </c>
      <c r="I252" s="104" t="s">
        <v>14734</v>
      </c>
    </row>
    <row r="253" spans="1:12" hidden="1" x14ac:dyDescent="0.2">
      <c r="A253" s="104" t="s">
        <v>13335</v>
      </c>
      <c r="D253" s="104" t="s">
        <v>16010</v>
      </c>
      <c r="E253" s="104">
        <f t="shared" si="3"/>
        <v>2415000000</v>
      </c>
      <c r="F253" s="104" t="s">
        <v>14731</v>
      </c>
      <c r="G253" s="104" t="s">
        <v>16011</v>
      </c>
      <c r="H253" s="104" t="s">
        <v>16012</v>
      </c>
      <c r="I253" s="104" t="s">
        <v>14734</v>
      </c>
    </row>
    <row r="254" spans="1:12" hidden="1" x14ac:dyDescent="0.2">
      <c r="A254" s="104" t="s">
        <v>13335</v>
      </c>
      <c r="B254" s="107" t="s">
        <v>10412</v>
      </c>
      <c r="C254" s="104" t="s">
        <v>16010</v>
      </c>
      <c r="D254" s="104" t="s">
        <v>16013</v>
      </c>
      <c r="E254" s="104">
        <f t="shared" si="3"/>
        <v>2415000999</v>
      </c>
      <c r="F254" s="104" t="s">
        <v>14731</v>
      </c>
      <c r="G254" s="104" t="s">
        <v>16011</v>
      </c>
      <c r="H254" s="104" t="s">
        <v>16012</v>
      </c>
      <c r="I254" s="104" t="s">
        <v>14754</v>
      </c>
      <c r="K254" s="106">
        <v>37725</v>
      </c>
      <c r="L254" s="104" t="s">
        <v>14755</v>
      </c>
    </row>
    <row r="255" spans="1:12" hidden="1" x14ac:dyDescent="0.2">
      <c r="A255" s="104" t="s">
        <v>13335</v>
      </c>
      <c r="D255" s="104" t="s">
        <v>16014</v>
      </c>
      <c r="E255" s="104">
        <f t="shared" si="3"/>
        <v>2415005000</v>
      </c>
      <c r="F255" s="104" t="s">
        <v>14731</v>
      </c>
      <c r="G255" s="104" t="s">
        <v>16011</v>
      </c>
      <c r="H255" s="104" t="s">
        <v>16015</v>
      </c>
      <c r="I255" s="104" t="s">
        <v>14734</v>
      </c>
    </row>
    <row r="256" spans="1:12" hidden="1" x14ac:dyDescent="0.2">
      <c r="A256" s="104" t="s">
        <v>13335</v>
      </c>
      <c r="D256" s="104" t="s">
        <v>16016</v>
      </c>
      <c r="E256" s="104">
        <f t="shared" si="3"/>
        <v>2415010000</v>
      </c>
      <c r="F256" s="104" t="s">
        <v>14731</v>
      </c>
      <c r="G256" s="104" t="s">
        <v>16011</v>
      </c>
      <c r="H256" s="104" t="s">
        <v>16017</v>
      </c>
      <c r="I256" s="104" t="s">
        <v>14734</v>
      </c>
    </row>
    <row r="257" spans="1:12" hidden="1" x14ac:dyDescent="0.2">
      <c r="A257" s="104" t="s">
        <v>13335</v>
      </c>
      <c r="D257" s="104" t="s">
        <v>16018</v>
      </c>
      <c r="E257" s="104">
        <f t="shared" si="3"/>
        <v>2415015000</v>
      </c>
      <c r="F257" s="104" t="s">
        <v>14731</v>
      </c>
      <c r="G257" s="104" t="s">
        <v>16011</v>
      </c>
      <c r="H257" s="104" t="s">
        <v>16019</v>
      </c>
      <c r="I257" s="104" t="s">
        <v>14734</v>
      </c>
    </row>
    <row r="258" spans="1:12" hidden="1" x14ac:dyDescent="0.2">
      <c r="A258" s="104" t="s">
        <v>13335</v>
      </c>
      <c r="D258" s="104" t="s">
        <v>16020</v>
      </c>
      <c r="E258" s="104">
        <f t="shared" ref="E258:E321" si="4">VALUE(D258)</f>
        <v>2415020000</v>
      </c>
      <c r="F258" s="104" t="s">
        <v>14731</v>
      </c>
      <c r="G258" s="104" t="s">
        <v>16011</v>
      </c>
      <c r="H258" s="104" t="s">
        <v>16021</v>
      </c>
      <c r="I258" s="104" t="s">
        <v>14734</v>
      </c>
    </row>
    <row r="259" spans="1:12" hidden="1" x14ac:dyDescent="0.2">
      <c r="A259" s="104" t="s">
        <v>13335</v>
      </c>
      <c r="D259" s="104" t="s">
        <v>16022</v>
      </c>
      <c r="E259" s="104">
        <f t="shared" si="4"/>
        <v>2415025000</v>
      </c>
      <c r="F259" s="104" t="s">
        <v>14731</v>
      </c>
      <c r="G259" s="104" t="s">
        <v>16011</v>
      </c>
      <c r="H259" s="104" t="s">
        <v>16023</v>
      </c>
      <c r="I259" s="104" t="s">
        <v>14734</v>
      </c>
    </row>
    <row r="260" spans="1:12" hidden="1" x14ac:dyDescent="0.2">
      <c r="A260" s="104" t="s">
        <v>13335</v>
      </c>
      <c r="D260" s="104" t="s">
        <v>16024</v>
      </c>
      <c r="E260" s="104">
        <f t="shared" si="4"/>
        <v>2415030000</v>
      </c>
      <c r="F260" s="104" t="s">
        <v>14731</v>
      </c>
      <c r="G260" s="104" t="s">
        <v>16011</v>
      </c>
      <c r="H260" s="104" t="s">
        <v>16025</v>
      </c>
      <c r="I260" s="104" t="s">
        <v>14734</v>
      </c>
    </row>
    <row r="261" spans="1:12" hidden="1" x14ac:dyDescent="0.2">
      <c r="A261" s="104" t="s">
        <v>13335</v>
      </c>
      <c r="D261" s="104" t="s">
        <v>16026</v>
      </c>
      <c r="E261" s="104">
        <f t="shared" si="4"/>
        <v>2415035000</v>
      </c>
      <c r="F261" s="104" t="s">
        <v>14731</v>
      </c>
      <c r="G261" s="104" t="s">
        <v>16011</v>
      </c>
      <c r="H261" s="104" t="s">
        <v>16027</v>
      </c>
      <c r="I261" s="104" t="s">
        <v>14734</v>
      </c>
    </row>
    <row r="262" spans="1:12" hidden="1" x14ac:dyDescent="0.2">
      <c r="A262" s="104" t="s">
        <v>13335</v>
      </c>
      <c r="D262" s="104" t="s">
        <v>16028</v>
      </c>
      <c r="E262" s="104">
        <f t="shared" si="4"/>
        <v>2415040000</v>
      </c>
      <c r="F262" s="104" t="s">
        <v>14731</v>
      </c>
      <c r="G262" s="104" t="s">
        <v>16011</v>
      </c>
      <c r="H262" s="104" t="s">
        <v>16029</v>
      </c>
      <c r="I262" s="104" t="s">
        <v>14734</v>
      </c>
    </row>
    <row r="263" spans="1:12" hidden="1" x14ac:dyDescent="0.2">
      <c r="A263" s="104" t="s">
        <v>13335</v>
      </c>
      <c r="D263" s="104" t="s">
        <v>16030</v>
      </c>
      <c r="E263" s="104">
        <f t="shared" si="4"/>
        <v>2415045000</v>
      </c>
      <c r="F263" s="104" t="s">
        <v>14731</v>
      </c>
      <c r="G263" s="104" t="s">
        <v>16011</v>
      </c>
      <c r="H263" s="104" t="s">
        <v>16031</v>
      </c>
      <c r="I263" s="104" t="s">
        <v>14734</v>
      </c>
    </row>
    <row r="264" spans="1:12" hidden="1" x14ac:dyDescent="0.2">
      <c r="A264" s="104" t="s">
        <v>13335</v>
      </c>
      <c r="B264" s="107" t="s">
        <v>10412</v>
      </c>
      <c r="C264" s="104" t="s">
        <v>16030</v>
      </c>
      <c r="D264" s="104" t="s">
        <v>16032</v>
      </c>
      <c r="E264" s="104">
        <f t="shared" si="4"/>
        <v>2415045999</v>
      </c>
      <c r="F264" s="104" t="s">
        <v>14731</v>
      </c>
      <c r="G264" s="104" t="s">
        <v>16011</v>
      </c>
      <c r="H264" s="104" t="s">
        <v>16031</v>
      </c>
      <c r="I264" s="104" t="s">
        <v>14754</v>
      </c>
      <c r="K264" s="106">
        <v>37725</v>
      </c>
      <c r="L264" s="104" t="s">
        <v>14755</v>
      </c>
    </row>
    <row r="265" spans="1:12" hidden="1" x14ac:dyDescent="0.2">
      <c r="A265" s="104" t="s">
        <v>13335</v>
      </c>
      <c r="D265" s="104" t="s">
        <v>16033</v>
      </c>
      <c r="E265" s="104">
        <f t="shared" si="4"/>
        <v>2415050000</v>
      </c>
      <c r="F265" s="104" t="s">
        <v>14731</v>
      </c>
      <c r="G265" s="104" t="s">
        <v>16011</v>
      </c>
      <c r="H265" s="104" t="s">
        <v>16034</v>
      </c>
      <c r="I265" s="104" t="s">
        <v>14734</v>
      </c>
    </row>
    <row r="266" spans="1:12" hidden="1" x14ac:dyDescent="0.2">
      <c r="A266" s="104" t="s">
        <v>13335</v>
      </c>
      <c r="D266" s="104" t="s">
        <v>16035</v>
      </c>
      <c r="E266" s="104">
        <f t="shared" si="4"/>
        <v>2415055000</v>
      </c>
      <c r="F266" s="104" t="s">
        <v>14731</v>
      </c>
      <c r="G266" s="104" t="s">
        <v>16011</v>
      </c>
      <c r="H266" s="104" t="s">
        <v>16036</v>
      </c>
      <c r="I266" s="104" t="s">
        <v>14734</v>
      </c>
    </row>
    <row r="267" spans="1:12" hidden="1" x14ac:dyDescent="0.2">
      <c r="A267" s="104" t="s">
        <v>13335</v>
      </c>
      <c r="D267" s="104" t="s">
        <v>16037</v>
      </c>
      <c r="E267" s="104">
        <f t="shared" si="4"/>
        <v>2415060000</v>
      </c>
      <c r="F267" s="104" t="s">
        <v>14731</v>
      </c>
      <c r="G267" s="104" t="s">
        <v>16011</v>
      </c>
      <c r="H267" s="104" t="s">
        <v>16038</v>
      </c>
      <c r="I267" s="104" t="s">
        <v>14734</v>
      </c>
    </row>
    <row r="268" spans="1:12" hidden="1" x14ac:dyDescent="0.2">
      <c r="A268" s="104" t="s">
        <v>13335</v>
      </c>
      <c r="D268" s="104" t="s">
        <v>16039</v>
      </c>
      <c r="E268" s="104">
        <f t="shared" si="4"/>
        <v>2415065000</v>
      </c>
      <c r="F268" s="104" t="s">
        <v>14731</v>
      </c>
      <c r="G268" s="104" t="s">
        <v>16011</v>
      </c>
      <c r="H268" s="104" t="s">
        <v>16040</v>
      </c>
      <c r="I268" s="104" t="s">
        <v>14734</v>
      </c>
    </row>
    <row r="269" spans="1:12" hidden="1" x14ac:dyDescent="0.2">
      <c r="A269" s="104" t="s">
        <v>13335</v>
      </c>
      <c r="D269" s="104" t="s">
        <v>16041</v>
      </c>
      <c r="E269" s="104">
        <f t="shared" si="4"/>
        <v>2415100000</v>
      </c>
      <c r="F269" s="104" t="s">
        <v>14731</v>
      </c>
      <c r="G269" s="104" t="s">
        <v>16011</v>
      </c>
      <c r="H269" s="104" t="s">
        <v>16042</v>
      </c>
      <c r="I269" s="104" t="s">
        <v>14734</v>
      </c>
    </row>
    <row r="270" spans="1:12" hidden="1" x14ac:dyDescent="0.2">
      <c r="A270" s="104" t="s">
        <v>13335</v>
      </c>
      <c r="D270" s="104" t="s">
        <v>16043</v>
      </c>
      <c r="E270" s="104">
        <f t="shared" si="4"/>
        <v>2415105000</v>
      </c>
      <c r="F270" s="104" t="s">
        <v>14731</v>
      </c>
      <c r="G270" s="104" t="s">
        <v>16011</v>
      </c>
      <c r="H270" s="104" t="s">
        <v>16044</v>
      </c>
      <c r="I270" s="104" t="s">
        <v>14734</v>
      </c>
    </row>
    <row r="271" spans="1:12" hidden="1" x14ac:dyDescent="0.2">
      <c r="A271" s="104" t="s">
        <v>13335</v>
      </c>
      <c r="D271" s="104" t="s">
        <v>16045</v>
      </c>
      <c r="E271" s="104">
        <f t="shared" si="4"/>
        <v>2415110000</v>
      </c>
      <c r="F271" s="104" t="s">
        <v>14731</v>
      </c>
      <c r="G271" s="104" t="s">
        <v>16011</v>
      </c>
      <c r="H271" s="104" t="s">
        <v>16046</v>
      </c>
      <c r="I271" s="104" t="s">
        <v>14734</v>
      </c>
    </row>
    <row r="272" spans="1:12" hidden="1" x14ac:dyDescent="0.2">
      <c r="A272" s="104" t="s">
        <v>13335</v>
      </c>
      <c r="D272" s="104" t="s">
        <v>16047</v>
      </c>
      <c r="E272" s="104">
        <f t="shared" si="4"/>
        <v>2415115000</v>
      </c>
      <c r="F272" s="104" t="s">
        <v>14731</v>
      </c>
      <c r="G272" s="104" t="s">
        <v>16011</v>
      </c>
      <c r="H272" s="104" t="s">
        <v>16048</v>
      </c>
      <c r="I272" s="104" t="s">
        <v>14734</v>
      </c>
    </row>
    <row r="273" spans="1:9" hidden="1" x14ac:dyDescent="0.2">
      <c r="A273" s="104" t="s">
        <v>13335</v>
      </c>
      <c r="D273" s="104" t="s">
        <v>16049</v>
      </c>
      <c r="E273" s="104">
        <f t="shared" si="4"/>
        <v>2415120000</v>
      </c>
      <c r="F273" s="104" t="s">
        <v>14731</v>
      </c>
      <c r="G273" s="104" t="s">
        <v>16011</v>
      </c>
      <c r="H273" s="104" t="s">
        <v>16050</v>
      </c>
      <c r="I273" s="104" t="s">
        <v>14734</v>
      </c>
    </row>
    <row r="274" spans="1:9" hidden="1" x14ac:dyDescent="0.2">
      <c r="A274" s="104" t="s">
        <v>13335</v>
      </c>
      <c r="D274" s="104" t="s">
        <v>16051</v>
      </c>
      <c r="E274" s="104">
        <f t="shared" si="4"/>
        <v>2415125000</v>
      </c>
      <c r="F274" s="104" t="s">
        <v>14731</v>
      </c>
      <c r="G274" s="104" t="s">
        <v>16011</v>
      </c>
      <c r="H274" s="104" t="s">
        <v>16052</v>
      </c>
      <c r="I274" s="104" t="s">
        <v>14734</v>
      </c>
    </row>
    <row r="275" spans="1:9" hidden="1" x14ac:dyDescent="0.2">
      <c r="A275" s="104" t="s">
        <v>13335</v>
      </c>
      <c r="D275" s="104" t="s">
        <v>16053</v>
      </c>
      <c r="E275" s="104">
        <f t="shared" si="4"/>
        <v>2415130000</v>
      </c>
      <c r="F275" s="104" t="s">
        <v>14731</v>
      </c>
      <c r="G275" s="104" t="s">
        <v>16011</v>
      </c>
      <c r="H275" s="104" t="s">
        <v>16054</v>
      </c>
      <c r="I275" s="104" t="s">
        <v>14734</v>
      </c>
    </row>
    <row r="276" spans="1:9" hidden="1" x14ac:dyDescent="0.2">
      <c r="A276" s="104" t="s">
        <v>13335</v>
      </c>
      <c r="D276" s="104" t="s">
        <v>16055</v>
      </c>
      <c r="E276" s="104">
        <f t="shared" si="4"/>
        <v>2415135000</v>
      </c>
      <c r="F276" s="104" t="s">
        <v>14731</v>
      </c>
      <c r="G276" s="104" t="s">
        <v>16011</v>
      </c>
      <c r="H276" s="104" t="s">
        <v>16056</v>
      </c>
      <c r="I276" s="104" t="s">
        <v>14734</v>
      </c>
    </row>
    <row r="277" spans="1:9" hidden="1" x14ac:dyDescent="0.2">
      <c r="A277" s="104" t="s">
        <v>13335</v>
      </c>
      <c r="D277" s="104" t="s">
        <v>16057</v>
      </c>
      <c r="E277" s="104">
        <f t="shared" si="4"/>
        <v>2415140000</v>
      </c>
      <c r="F277" s="104" t="s">
        <v>14731</v>
      </c>
      <c r="G277" s="104" t="s">
        <v>16011</v>
      </c>
      <c r="H277" s="104" t="s">
        <v>13554</v>
      </c>
      <c r="I277" s="104" t="s">
        <v>14734</v>
      </c>
    </row>
    <row r="278" spans="1:9" hidden="1" x14ac:dyDescent="0.2">
      <c r="A278" s="104" t="s">
        <v>13335</v>
      </c>
      <c r="D278" s="104" t="s">
        <v>13555</v>
      </c>
      <c r="E278" s="104">
        <f t="shared" si="4"/>
        <v>2415145000</v>
      </c>
      <c r="F278" s="104" t="s">
        <v>14731</v>
      </c>
      <c r="G278" s="104" t="s">
        <v>16011</v>
      </c>
      <c r="H278" s="104" t="s">
        <v>13556</v>
      </c>
      <c r="I278" s="104" t="s">
        <v>14734</v>
      </c>
    </row>
    <row r="279" spans="1:9" hidden="1" x14ac:dyDescent="0.2">
      <c r="A279" s="104" t="s">
        <v>13335</v>
      </c>
      <c r="D279" s="104" t="s">
        <v>13557</v>
      </c>
      <c r="E279" s="104">
        <f t="shared" si="4"/>
        <v>2415150000</v>
      </c>
      <c r="F279" s="104" t="s">
        <v>14731</v>
      </c>
      <c r="G279" s="104" t="s">
        <v>16011</v>
      </c>
      <c r="H279" s="104" t="s">
        <v>13558</v>
      </c>
      <c r="I279" s="104" t="s">
        <v>14734</v>
      </c>
    </row>
    <row r="280" spans="1:9" hidden="1" x14ac:dyDescent="0.2">
      <c r="A280" s="104" t="s">
        <v>13335</v>
      </c>
      <c r="D280" s="104" t="s">
        <v>13559</v>
      </c>
      <c r="E280" s="104">
        <f t="shared" si="4"/>
        <v>2415155000</v>
      </c>
      <c r="F280" s="104" t="s">
        <v>14731</v>
      </c>
      <c r="G280" s="104" t="s">
        <v>16011</v>
      </c>
      <c r="H280" s="104" t="s">
        <v>13560</v>
      </c>
      <c r="I280" s="104" t="s">
        <v>14734</v>
      </c>
    </row>
    <row r="281" spans="1:9" hidden="1" x14ac:dyDescent="0.2">
      <c r="A281" s="104" t="s">
        <v>13335</v>
      </c>
      <c r="D281" s="104" t="s">
        <v>13561</v>
      </c>
      <c r="E281" s="104">
        <f t="shared" si="4"/>
        <v>2415160000</v>
      </c>
      <c r="F281" s="104" t="s">
        <v>14731</v>
      </c>
      <c r="G281" s="104" t="s">
        <v>16011</v>
      </c>
      <c r="H281" s="104" t="s">
        <v>13562</v>
      </c>
      <c r="I281" s="104" t="s">
        <v>14734</v>
      </c>
    </row>
    <row r="282" spans="1:9" hidden="1" x14ac:dyDescent="0.2">
      <c r="A282" s="104" t="s">
        <v>13335</v>
      </c>
      <c r="D282" s="104" t="s">
        <v>13563</v>
      </c>
      <c r="E282" s="104">
        <f t="shared" si="4"/>
        <v>2415165000</v>
      </c>
      <c r="F282" s="104" t="s">
        <v>14731</v>
      </c>
      <c r="G282" s="104" t="s">
        <v>16011</v>
      </c>
      <c r="H282" s="104" t="s">
        <v>13564</v>
      </c>
      <c r="I282" s="104" t="s">
        <v>14734</v>
      </c>
    </row>
    <row r="283" spans="1:9" hidden="1" x14ac:dyDescent="0.2">
      <c r="A283" s="104" t="s">
        <v>13335</v>
      </c>
      <c r="D283" s="104" t="s">
        <v>13565</v>
      </c>
      <c r="E283" s="104">
        <f t="shared" si="4"/>
        <v>2415200000</v>
      </c>
      <c r="F283" s="104" t="s">
        <v>14731</v>
      </c>
      <c r="G283" s="104" t="s">
        <v>16011</v>
      </c>
      <c r="H283" s="104" t="s">
        <v>13566</v>
      </c>
      <c r="I283" s="104" t="s">
        <v>14734</v>
      </c>
    </row>
    <row r="284" spans="1:9" hidden="1" x14ac:dyDescent="0.2">
      <c r="A284" s="104" t="s">
        <v>13335</v>
      </c>
      <c r="D284" s="104" t="s">
        <v>13567</v>
      </c>
      <c r="E284" s="104">
        <f t="shared" si="4"/>
        <v>2415205000</v>
      </c>
      <c r="F284" s="104" t="s">
        <v>14731</v>
      </c>
      <c r="G284" s="104" t="s">
        <v>16011</v>
      </c>
      <c r="H284" s="104" t="s">
        <v>13568</v>
      </c>
      <c r="I284" s="104" t="s">
        <v>14734</v>
      </c>
    </row>
    <row r="285" spans="1:9" hidden="1" x14ac:dyDescent="0.2">
      <c r="A285" s="104" t="s">
        <v>13335</v>
      </c>
      <c r="D285" s="104" t="s">
        <v>13569</v>
      </c>
      <c r="E285" s="104">
        <f t="shared" si="4"/>
        <v>2415210000</v>
      </c>
      <c r="F285" s="104" t="s">
        <v>14731</v>
      </c>
      <c r="G285" s="104" t="s">
        <v>16011</v>
      </c>
      <c r="H285" s="104" t="s">
        <v>13570</v>
      </c>
      <c r="I285" s="104" t="s">
        <v>14734</v>
      </c>
    </row>
    <row r="286" spans="1:9" hidden="1" x14ac:dyDescent="0.2">
      <c r="A286" s="104" t="s">
        <v>13335</v>
      </c>
      <c r="D286" s="104" t="s">
        <v>13571</v>
      </c>
      <c r="E286" s="104">
        <f t="shared" si="4"/>
        <v>2415215000</v>
      </c>
      <c r="F286" s="104" t="s">
        <v>14731</v>
      </c>
      <c r="G286" s="104" t="s">
        <v>16011</v>
      </c>
      <c r="H286" s="104" t="s">
        <v>10738</v>
      </c>
      <c r="I286" s="104" t="s">
        <v>14734</v>
      </c>
    </row>
    <row r="287" spans="1:9" hidden="1" x14ac:dyDescent="0.2">
      <c r="A287" s="104" t="s">
        <v>13335</v>
      </c>
      <c r="D287" s="104" t="s">
        <v>10739</v>
      </c>
      <c r="E287" s="104">
        <f t="shared" si="4"/>
        <v>2415220000</v>
      </c>
      <c r="F287" s="104" t="s">
        <v>14731</v>
      </c>
      <c r="G287" s="104" t="s">
        <v>16011</v>
      </c>
      <c r="H287" s="104" t="s">
        <v>10733</v>
      </c>
      <c r="I287" s="104" t="s">
        <v>14734</v>
      </c>
    </row>
    <row r="288" spans="1:9" hidden="1" x14ac:dyDescent="0.2">
      <c r="A288" s="104" t="s">
        <v>13335</v>
      </c>
      <c r="D288" s="104" t="s">
        <v>10734</v>
      </c>
      <c r="E288" s="104">
        <f t="shared" si="4"/>
        <v>2415225000</v>
      </c>
      <c r="F288" s="104" t="s">
        <v>14731</v>
      </c>
      <c r="G288" s="104" t="s">
        <v>16011</v>
      </c>
      <c r="H288" s="104" t="s">
        <v>10735</v>
      </c>
      <c r="I288" s="104" t="s">
        <v>14734</v>
      </c>
    </row>
    <row r="289" spans="1:9" hidden="1" x14ac:dyDescent="0.2">
      <c r="A289" s="104" t="s">
        <v>13335</v>
      </c>
      <c r="D289" s="104" t="s">
        <v>10736</v>
      </c>
      <c r="E289" s="104">
        <f t="shared" si="4"/>
        <v>2415230000</v>
      </c>
      <c r="F289" s="104" t="s">
        <v>14731</v>
      </c>
      <c r="G289" s="104" t="s">
        <v>16011</v>
      </c>
      <c r="H289" s="104" t="s">
        <v>10737</v>
      </c>
      <c r="I289" s="104" t="s">
        <v>14734</v>
      </c>
    </row>
    <row r="290" spans="1:9" hidden="1" x14ac:dyDescent="0.2">
      <c r="A290" s="104" t="s">
        <v>13335</v>
      </c>
      <c r="D290" s="104" t="s">
        <v>7701</v>
      </c>
      <c r="E290" s="104">
        <f t="shared" si="4"/>
        <v>2415235000</v>
      </c>
      <c r="F290" s="104" t="s">
        <v>14731</v>
      </c>
      <c r="G290" s="104" t="s">
        <v>16011</v>
      </c>
      <c r="H290" s="104" t="s">
        <v>7702</v>
      </c>
      <c r="I290" s="104" t="s">
        <v>14734</v>
      </c>
    </row>
    <row r="291" spans="1:9" hidden="1" x14ac:dyDescent="0.2">
      <c r="A291" s="104" t="s">
        <v>13335</v>
      </c>
      <c r="D291" s="104" t="s">
        <v>7703</v>
      </c>
      <c r="E291" s="104">
        <f t="shared" si="4"/>
        <v>2415240000</v>
      </c>
      <c r="F291" s="104" t="s">
        <v>14731</v>
      </c>
      <c r="G291" s="104" t="s">
        <v>16011</v>
      </c>
      <c r="H291" s="104" t="s">
        <v>7704</v>
      </c>
      <c r="I291" s="104" t="s">
        <v>14734</v>
      </c>
    </row>
    <row r="292" spans="1:9" hidden="1" x14ac:dyDescent="0.2">
      <c r="A292" s="104" t="s">
        <v>13335</v>
      </c>
      <c r="D292" s="104" t="s">
        <v>7705</v>
      </c>
      <c r="E292" s="104">
        <f t="shared" si="4"/>
        <v>2415245000</v>
      </c>
      <c r="F292" s="104" t="s">
        <v>14731</v>
      </c>
      <c r="G292" s="104" t="s">
        <v>16011</v>
      </c>
      <c r="H292" s="104" t="s">
        <v>7706</v>
      </c>
      <c r="I292" s="104" t="s">
        <v>14734</v>
      </c>
    </row>
    <row r="293" spans="1:9" hidden="1" x14ac:dyDescent="0.2">
      <c r="A293" s="104" t="s">
        <v>13335</v>
      </c>
      <c r="D293" s="104" t="s">
        <v>7707</v>
      </c>
      <c r="E293" s="104">
        <f t="shared" si="4"/>
        <v>2415250000</v>
      </c>
      <c r="F293" s="104" t="s">
        <v>14731</v>
      </c>
      <c r="G293" s="104" t="s">
        <v>16011</v>
      </c>
      <c r="H293" s="104" t="s">
        <v>7708</v>
      </c>
      <c r="I293" s="104" t="s">
        <v>14734</v>
      </c>
    </row>
    <row r="294" spans="1:9" hidden="1" x14ac:dyDescent="0.2">
      <c r="A294" s="104" t="s">
        <v>13335</v>
      </c>
      <c r="D294" s="104" t="s">
        <v>7709</v>
      </c>
      <c r="E294" s="104">
        <f t="shared" si="4"/>
        <v>2415255000</v>
      </c>
      <c r="F294" s="104" t="s">
        <v>14731</v>
      </c>
      <c r="G294" s="104" t="s">
        <v>16011</v>
      </c>
      <c r="H294" s="104" t="s">
        <v>7710</v>
      </c>
      <c r="I294" s="104" t="s">
        <v>14734</v>
      </c>
    </row>
    <row r="295" spans="1:9" hidden="1" x14ac:dyDescent="0.2">
      <c r="A295" s="104" t="s">
        <v>13335</v>
      </c>
      <c r="D295" s="104" t="s">
        <v>7711</v>
      </c>
      <c r="E295" s="104">
        <f t="shared" si="4"/>
        <v>2415260000</v>
      </c>
      <c r="F295" s="104" t="s">
        <v>14731</v>
      </c>
      <c r="G295" s="104" t="s">
        <v>16011</v>
      </c>
      <c r="H295" s="104" t="s">
        <v>7712</v>
      </c>
      <c r="I295" s="104" t="s">
        <v>14734</v>
      </c>
    </row>
    <row r="296" spans="1:9" hidden="1" x14ac:dyDescent="0.2">
      <c r="A296" s="104" t="s">
        <v>13335</v>
      </c>
      <c r="D296" s="104" t="s">
        <v>7713</v>
      </c>
      <c r="E296" s="104">
        <f t="shared" si="4"/>
        <v>2415265000</v>
      </c>
      <c r="F296" s="104" t="s">
        <v>14731</v>
      </c>
      <c r="G296" s="104" t="s">
        <v>16011</v>
      </c>
      <c r="H296" s="104" t="s">
        <v>7714</v>
      </c>
      <c r="I296" s="104" t="s">
        <v>14734</v>
      </c>
    </row>
    <row r="297" spans="1:9" hidden="1" x14ac:dyDescent="0.2">
      <c r="A297" s="104" t="s">
        <v>13335</v>
      </c>
      <c r="D297" s="104" t="s">
        <v>7715</v>
      </c>
      <c r="E297" s="104">
        <f t="shared" si="4"/>
        <v>2415300000</v>
      </c>
      <c r="F297" s="104" t="s">
        <v>14731</v>
      </c>
      <c r="G297" s="104" t="s">
        <v>16011</v>
      </c>
      <c r="H297" s="104" t="s">
        <v>7716</v>
      </c>
      <c r="I297" s="104" t="s">
        <v>14734</v>
      </c>
    </row>
    <row r="298" spans="1:9" hidden="1" x14ac:dyDescent="0.2">
      <c r="A298" s="104" t="s">
        <v>13335</v>
      </c>
      <c r="D298" s="104" t="s">
        <v>7717</v>
      </c>
      <c r="E298" s="104">
        <f t="shared" si="4"/>
        <v>2415305000</v>
      </c>
      <c r="F298" s="104" t="s">
        <v>14731</v>
      </c>
      <c r="G298" s="104" t="s">
        <v>16011</v>
      </c>
      <c r="H298" s="104" t="s">
        <v>7718</v>
      </c>
      <c r="I298" s="104" t="s">
        <v>14734</v>
      </c>
    </row>
    <row r="299" spans="1:9" hidden="1" x14ac:dyDescent="0.2">
      <c r="A299" s="104" t="s">
        <v>13335</v>
      </c>
      <c r="D299" s="104" t="s">
        <v>7719</v>
      </c>
      <c r="E299" s="104">
        <f t="shared" si="4"/>
        <v>2415310000</v>
      </c>
      <c r="F299" s="104" t="s">
        <v>14731</v>
      </c>
      <c r="G299" s="104" t="s">
        <v>16011</v>
      </c>
      <c r="H299" s="104" t="s">
        <v>7720</v>
      </c>
      <c r="I299" s="104" t="s">
        <v>14734</v>
      </c>
    </row>
    <row r="300" spans="1:9" hidden="1" x14ac:dyDescent="0.2">
      <c r="A300" s="104" t="s">
        <v>13335</v>
      </c>
      <c r="D300" s="104" t="s">
        <v>7721</v>
      </c>
      <c r="E300" s="104">
        <f t="shared" si="4"/>
        <v>2415315000</v>
      </c>
      <c r="F300" s="104" t="s">
        <v>14731</v>
      </c>
      <c r="G300" s="104" t="s">
        <v>16011</v>
      </c>
      <c r="H300" s="104" t="s">
        <v>7722</v>
      </c>
      <c r="I300" s="104" t="s">
        <v>14734</v>
      </c>
    </row>
    <row r="301" spans="1:9" hidden="1" x14ac:dyDescent="0.2">
      <c r="A301" s="104" t="s">
        <v>13335</v>
      </c>
      <c r="D301" s="104" t="s">
        <v>7723</v>
      </c>
      <c r="E301" s="104">
        <f t="shared" si="4"/>
        <v>2415320000</v>
      </c>
      <c r="F301" s="104" t="s">
        <v>14731</v>
      </c>
      <c r="G301" s="104" t="s">
        <v>16011</v>
      </c>
      <c r="H301" s="104" t="s">
        <v>7724</v>
      </c>
      <c r="I301" s="104" t="s">
        <v>14734</v>
      </c>
    </row>
    <row r="302" spans="1:9" hidden="1" x14ac:dyDescent="0.2">
      <c r="A302" s="104" t="s">
        <v>13335</v>
      </c>
      <c r="D302" s="104" t="s">
        <v>7725</v>
      </c>
      <c r="E302" s="104">
        <f t="shared" si="4"/>
        <v>2415325000</v>
      </c>
      <c r="F302" s="104" t="s">
        <v>14731</v>
      </c>
      <c r="G302" s="104" t="s">
        <v>16011</v>
      </c>
      <c r="H302" s="104" t="s">
        <v>7726</v>
      </c>
      <c r="I302" s="104" t="s">
        <v>14734</v>
      </c>
    </row>
    <row r="303" spans="1:9" hidden="1" x14ac:dyDescent="0.2">
      <c r="A303" s="104" t="s">
        <v>13335</v>
      </c>
      <c r="D303" s="104" t="s">
        <v>7727</v>
      </c>
      <c r="E303" s="104">
        <f t="shared" si="4"/>
        <v>2415330000</v>
      </c>
      <c r="F303" s="104" t="s">
        <v>14731</v>
      </c>
      <c r="G303" s="104" t="s">
        <v>16011</v>
      </c>
      <c r="H303" s="104" t="s">
        <v>10740</v>
      </c>
      <c r="I303" s="104" t="s">
        <v>14734</v>
      </c>
    </row>
    <row r="304" spans="1:9" hidden="1" x14ac:dyDescent="0.2">
      <c r="A304" s="104" t="s">
        <v>13335</v>
      </c>
      <c r="D304" s="104" t="s">
        <v>10741</v>
      </c>
      <c r="E304" s="104">
        <f t="shared" si="4"/>
        <v>2415335000</v>
      </c>
      <c r="F304" s="104" t="s">
        <v>14731</v>
      </c>
      <c r="G304" s="104" t="s">
        <v>16011</v>
      </c>
      <c r="H304" s="104" t="s">
        <v>10742</v>
      </c>
      <c r="I304" s="104" t="s">
        <v>14734</v>
      </c>
    </row>
    <row r="305" spans="1:12" hidden="1" x14ac:dyDescent="0.2">
      <c r="A305" s="104" t="s">
        <v>13335</v>
      </c>
      <c r="D305" s="104" t="s">
        <v>10743</v>
      </c>
      <c r="E305" s="104">
        <f t="shared" si="4"/>
        <v>2415340000</v>
      </c>
      <c r="F305" s="104" t="s">
        <v>14731</v>
      </c>
      <c r="G305" s="104" t="s">
        <v>16011</v>
      </c>
      <c r="H305" s="104" t="s">
        <v>10744</v>
      </c>
      <c r="I305" s="104" t="s">
        <v>14734</v>
      </c>
    </row>
    <row r="306" spans="1:12" hidden="1" x14ac:dyDescent="0.2">
      <c r="A306" s="104" t="s">
        <v>13335</v>
      </c>
      <c r="D306" s="104" t="s">
        <v>10745</v>
      </c>
      <c r="E306" s="104">
        <f t="shared" si="4"/>
        <v>2415345000</v>
      </c>
      <c r="F306" s="104" t="s">
        <v>14731</v>
      </c>
      <c r="G306" s="104" t="s">
        <v>16011</v>
      </c>
      <c r="H306" s="104" t="s">
        <v>10746</v>
      </c>
      <c r="I306" s="104" t="s">
        <v>14734</v>
      </c>
    </row>
    <row r="307" spans="1:12" hidden="1" x14ac:dyDescent="0.2">
      <c r="A307" s="104" t="s">
        <v>13335</v>
      </c>
      <c r="D307" s="104" t="s">
        <v>10747</v>
      </c>
      <c r="E307" s="104">
        <f t="shared" si="4"/>
        <v>2415350000</v>
      </c>
      <c r="F307" s="104" t="s">
        <v>14731</v>
      </c>
      <c r="G307" s="104" t="s">
        <v>16011</v>
      </c>
      <c r="H307" s="104" t="s">
        <v>10748</v>
      </c>
      <c r="I307" s="104" t="s">
        <v>14734</v>
      </c>
    </row>
    <row r="308" spans="1:12" hidden="1" x14ac:dyDescent="0.2">
      <c r="A308" s="104" t="s">
        <v>13335</v>
      </c>
      <c r="D308" s="104" t="s">
        <v>10749</v>
      </c>
      <c r="E308" s="104">
        <f t="shared" si="4"/>
        <v>2415355000</v>
      </c>
      <c r="F308" s="104" t="s">
        <v>14731</v>
      </c>
      <c r="G308" s="104" t="s">
        <v>16011</v>
      </c>
      <c r="H308" s="104" t="s">
        <v>10750</v>
      </c>
      <c r="I308" s="104" t="s">
        <v>14734</v>
      </c>
    </row>
    <row r="309" spans="1:12" hidden="1" x14ac:dyDescent="0.2">
      <c r="A309" s="104" t="s">
        <v>13335</v>
      </c>
      <c r="D309" s="104" t="s">
        <v>10751</v>
      </c>
      <c r="E309" s="104">
        <f t="shared" si="4"/>
        <v>2415360000</v>
      </c>
      <c r="F309" s="104" t="s">
        <v>14731</v>
      </c>
      <c r="G309" s="104" t="s">
        <v>16011</v>
      </c>
      <c r="H309" s="104" t="s">
        <v>10752</v>
      </c>
      <c r="I309" s="104" t="s">
        <v>14734</v>
      </c>
    </row>
    <row r="310" spans="1:12" hidden="1" x14ac:dyDescent="0.2">
      <c r="A310" s="104" t="s">
        <v>13335</v>
      </c>
      <c r="D310" s="104" t="s">
        <v>10753</v>
      </c>
      <c r="E310" s="104">
        <f t="shared" si="4"/>
        <v>2415365000</v>
      </c>
      <c r="F310" s="104" t="s">
        <v>14731</v>
      </c>
      <c r="G310" s="104" t="s">
        <v>16011</v>
      </c>
      <c r="H310" s="104" t="s">
        <v>10754</v>
      </c>
      <c r="I310" s="104" t="s">
        <v>14734</v>
      </c>
    </row>
    <row r="311" spans="1:12" hidden="1" x14ac:dyDescent="0.2">
      <c r="A311" s="104" t="s">
        <v>13335</v>
      </c>
      <c r="D311" s="104" t="s">
        <v>10755</v>
      </c>
      <c r="E311" s="104">
        <f t="shared" si="4"/>
        <v>2420000000</v>
      </c>
      <c r="F311" s="104" t="s">
        <v>14731</v>
      </c>
      <c r="G311" s="104" t="s">
        <v>10756</v>
      </c>
      <c r="H311" s="104" t="s">
        <v>11574</v>
      </c>
      <c r="I311" s="104" t="s">
        <v>14734</v>
      </c>
    </row>
    <row r="312" spans="1:12" hidden="1" x14ac:dyDescent="0.2">
      <c r="A312" s="104" t="s">
        <v>13335</v>
      </c>
      <c r="D312" s="104" t="s">
        <v>10757</v>
      </c>
      <c r="E312" s="104">
        <f t="shared" si="4"/>
        <v>2420000055</v>
      </c>
      <c r="F312" s="104" t="s">
        <v>14731</v>
      </c>
      <c r="G312" s="104" t="s">
        <v>10756</v>
      </c>
      <c r="H312" s="104" t="s">
        <v>11574</v>
      </c>
      <c r="I312" s="104" t="s">
        <v>10758</v>
      </c>
    </row>
    <row r="313" spans="1:12" hidden="1" x14ac:dyDescent="0.2">
      <c r="A313" s="104" t="s">
        <v>13335</v>
      </c>
      <c r="D313" s="104" t="s">
        <v>10759</v>
      </c>
      <c r="E313" s="104">
        <f t="shared" si="4"/>
        <v>2420000370</v>
      </c>
      <c r="F313" s="104" t="s">
        <v>14731</v>
      </c>
      <c r="G313" s="104" t="s">
        <v>10756</v>
      </c>
      <c r="H313" s="104" t="s">
        <v>11574</v>
      </c>
      <c r="I313" s="104" t="s">
        <v>10760</v>
      </c>
    </row>
    <row r="314" spans="1:12" hidden="1" x14ac:dyDescent="0.2">
      <c r="A314" s="104" t="s">
        <v>13335</v>
      </c>
      <c r="B314" s="107" t="s">
        <v>10412</v>
      </c>
      <c r="C314" s="104" t="s">
        <v>10755</v>
      </c>
      <c r="D314" s="104" t="s">
        <v>10761</v>
      </c>
      <c r="E314" s="104">
        <f t="shared" si="4"/>
        <v>2420000999</v>
      </c>
      <c r="F314" s="104" t="s">
        <v>14731</v>
      </c>
      <c r="G314" s="104" t="s">
        <v>10756</v>
      </c>
      <c r="H314" s="104" t="s">
        <v>11574</v>
      </c>
      <c r="I314" s="104" t="s">
        <v>14754</v>
      </c>
      <c r="K314" s="106">
        <v>37725</v>
      </c>
      <c r="L314" s="104" t="s">
        <v>14755</v>
      </c>
    </row>
    <row r="315" spans="1:12" hidden="1" x14ac:dyDescent="0.2">
      <c r="A315" s="104" t="s">
        <v>13335</v>
      </c>
      <c r="D315" s="104" t="s">
        <v>10762</v>
      </c>
      <c r="E315" s="104">
        <f t="shared" si="4"/>
        <v>2420010000</v>
      </c>
      <c r="F315" s="104" t="s">
        <v>14731</v>
      </c>
      <c r="G315" s="104" t="s">
        <v>10756</v>
      </c>
      <c r="H315" s="104" t="s">
        <v>10763</v>
      </c>
      <c r="I315" s="104" t="s">
        <v>14734</v>
      </c>
    </row>
    <row r="316" spans="1:12" hidden="1" x14ac:dyDescent="0.2">
      <c r="A316" s="104" t="s">
        <v>13335</v>
      </c>
      <c r="D316" s="104" t="s">
        <v>10764</v>
      </c>
      <c r="E316" s="104">
        <f t="shared" si="4"/>
        <v>2420010055</v>
      </c>
      <c r="F316" s="104" t="s">
        <v>14731</v>
      </c>
      <c r="G316" s="104" t="s">
        <v>10756</v>
      </c>
      <c r="H316" s="104" t="s">
        <v>10763</v>
      </c>
      <c r="I316" s="104" t="s">
        <v>10758</v>
      </c>
    </row>
    <row r="317" spans="1:12" hidden="1" x14ac:dyDescent="0.2">
      <c r="A317" s="104" t="s">
        <v>13335</v>
      </c>
      <c r="D317" s="104" t="s">
        <v>10765</v>
      </c>
      <c r="E317" s="104">
        <f t="shared" si="4"/>
        <v>2420010370</v>
      </c>
      <c r="F317" s="104" t="s">
        <v>14731</v>
      </c>
      <c r="G317" s="104" t="s">
        <v>10756</v>
      </c>
      <c r="H317" s="104" t="s">
        <v>10763</v>
      </c>
      <c r="I317" s="104" t="s">
        <v>10760</v>
      </c>
    </row>
    <row r="318" spans="1:12" hidden="1" x14ac:dyDescent="0.2">
      <c r="A318" s="104" t="s">
        <v>13335</v>
      </c>
      <c r="B318" s="107" t="s">
        <v>10412</v>
      </c>
      <c r="C318" s="104" t="s">
        <v>10762</v>
      </c>
      <c r="D318" s="104" t="s">
        <v>10766</v>
      </c>
      <c r="E318" s="104">
        <f t="shared" si="4"/>
        <v>2420010999</v>
      </c>
      <c r="F318" s="104" t="s">
        <v>14731</v>
      </c>
      <c r="G318" s="104" t="s">
        <v>10756</v>
      </c>
      <c r="H318" s="104" t="s">
        <v>10763</v>
      </c>
      <c r="I318" s="104" t="s">
        <v>14754</v>
      </c>
      <c r="K318" s="106">
        <v>37725</v>
      </c>
      <c r="L318" s="104" t="s">
        <v>14755</v>
      </c>
    </row>
    <row r="319" spans="1:12" hidden="1" x14ac:dyDescent="0.2">
      <c r="A319" s="104" t="s">
        <v>13335</v>
      </c>
      <c r="D319" s="104" t="s">
        <v>10767</v>
      </c>
      <c r="E319" s="104">
        <f t="shared" si="4"/>
        <v>2420020000</v>
      </c>
      <c r="F319" s="104" t="s">
        <v>14731</v>
      </c>
      <c r="G319" s="104" t="s">
        <v>10756</v>
      </c>
      <c r="H319" s="104" t="s">
        <v>10768</v>
      </c>
      <c r="I319" s="104" t="s">
        <v>14734</v>
      </c>
    </row>
    <row r="320" spans="1:12" hidden="1" x14ac:dyDescent="0.2">
      <c r="A320" s="104" t="s">
        <v>13335</v>
      </c>
      <c r="D320" s="104" t="s">
        <v>10769</v>
      </c>
      <c r="E320" s="104">
        <f t="shared" si="4"/>
        <v>2420020055</v>
      </c>
      <c r="F320" s="104" t="s">
        <v>14731</v>
      </c>
      <c r="G320" s="104" t="s">
        <v>10756</v>
      </c>
      <c r="H320" s="104" t="s">
        <v>10768</v>
      </c>
      <c r="I320" s="104" t="s">
        <v>10758</v>
      </c>
    </row>
    <row r="321" spans="1:12" hidden="1" x14ac:dyDescent="0.2">
      <c r="A321" s="104" t="s">
        <v>13335</v>
      </c>
      <c r="D321" s="104" t="s">
        <v>10770</v>
      </c>
      <c r="E321" s="104">
        <f t="shared" si="4"/>
        <v>2425000000</v>
      </c>
      <c r="F321" s="104" t="s">
        <v>14731</v>
      </c>
      <c r="G321" s="104" t="s">
        <v>10771</v>
      </c>
      <c r="H321" s="104" t="s">
        <v>11574</v>
      </c>
      <c r="I321" s="104" t="s">
        <v>14734</v>
      </c>
    </row>
    <row r="322" spans="1:12" hidden="1" x14ac:dyDescent="0.2">
      <c r="A322" s="104" t="s">
        <v>13335</v>
      </c>
      <c r="D322" s="104" t="s">
        <v>10772</v>
      </c>
      <c r="E322" s="104">
        <f t="shared" ref="E322:E385" si="5">VALUE(D322)</f>
        <v>2425010000</v>
      </c>
      <c r="F322" s="104" t="s">
        <v>14731</v>
      </c>
      <c r="G322" s="104" t="s">
        <v>10771</v>
      </c>
      <c r="H322" s="104" t="s">
        <v>10773</v>
      </c>
      <c r="I322" s="104" t="s">
        <v>14734</v>
      </c>
    </row>
    <row r="323" spans="1:12" hidden="1" x14ac:dyDescent="0.2">
      <c r="A323" s="104" t="s">
        <v>13335</v>
      </c>
      <c r="D323" s="104" t="s">
        <v>10774</v>
      </c>
      <c r="E323" s="104">
        <f t="shared" si="5"/>
        <v>2425020000</v>
      </c>
      <c r="F323" s="104" t="s">
        <v>14731</v>
      </c>
      <c r="G323" s="104" t="s">
        <v>10771</v>
      </c>
      <c r="H323" s="104" t="s">
        <v>10775</v>
      </c>
      <c r="I323" s="104" t="s">
        <v>14734</v>
      </c>
    </row>
    <row r="324" spans="1:12" hidden="1" x14ac:dyDescent="0.2">
      <c r="A324" s="104" t="s">
        <v>13335</v>
      </c>
      <c r="D324" s="104" t="s">
        <v>10776</v>
      </c>
      <c r="E324" s="104">
        <f t="shared" si="5"/>
        <v>2425030000</v>
      </c>
      <c r="F324" s="104" t="s">
        <v>14731</v>
      </c>
      <c r="G324" s="104" t="s">
        <v>10771</v>
      </c>
      <c r="H324" s="104" t="s">
        <v>10777</v>
      </c>
      <c r="I324" s="104" t="s">
        <v>14734</v>
      </c>
    </row>
    <row r="325" spans="1:12" hidden="1" x14ac:dyDescent="0.2">
      <c r="A325" s="104" t="s">
        <v>13335</v>
      </c>
      <c r="D325" s="104" t="s">
        <v>10778</v>
      </c>
      <c r="E325" s="104">
        <f t="shared" si="5"/>
        <v>2425040000</v>
      </c>
      <c r="F325" s="104" t="s">
        <v>14731</v>
      </c>
      <c r="G325" s="104" t="s">
        <v>10771</v>
      </c>
      <c r="H325" s="104" t="s">
        <v>10779</v>
      </c>
      <c r="I325" s="104" t="s">
        <v>14734</v>
      </c>
    </row>
    <row r="326" spans="1:12" hidden="1" x14ac:dyDescent="0.2">
      <c r="A326" s="104" t="s">
        <v>13335</v>
      </c>
      <c r="D326" s="104" t="s">
        <v>10780</v>
      </c>
      <c r="E326" s="104">
        <f t="shared" si="5"/>
        <v>2430000000</v>
      </c>
      <c r="F326" s="104" t="s">
        <v>14731</v>
      </c>
      <c r="G326" s="104" t="s">
        <v>10781</v>
      </c>
      <c r="H326" s="104" t="s">
        <v>11574</v>
      </c>
      <c r="I326" s="104" t="s">
        <v>14734</v>
      </c>
    </row>
    <row r="327" spans="1:12" hidden="1" x14ac:dyDescent="0.2">
      <c r="A327" s="104" t="s">
        <v>13335</v>
      </c>
      <c r="D327" s="104" t="s">
        <v>10782</v>
      </c>
      <c r="E327" s="104">
        <f t="shared" si="5"/>
        <v>2440000000</v>
      </c>
      <c r="F327" s="104" t="s">
        <v>14731</v>
      </c>
      <c r="G327" s="104" t="s">
        <v>10783</v>
      </c>
      <c r="H327" s="104" t="s">
        <v>11574</v>
      </c>
      <c r="I327" s="104" t="s">
        <v>14734</v>
      </c>
    </row>
    <row r="328" spans="1:12" hidden="1" x14ac:dyDescent="0.2">
      <c r="A328" s="104" t="s">
        <v>13335</v>
      </c>
      <c r="D328" s="104" t="s">
        <v>10784</v>
      </c>
      <c r="E328" s="104">
        <f t="shared" si="5"/>
        <v>2440020000</v>
      </c>
      <c r="F328" s="104" t="s">
        <v>14731</v>
      </c>
      <c r="G328" s="104" t="s">
        <v>10783</v>
      </c>
      <c r="H328" s="104" t="s">
        <v>10785</v>
      </c>
      <c r="I328" s="104" t="s">
        <v>14734</v>
      </c>
    </row>
    <row r="329" spans="1:12" hidden="1" x14ac:dyDescent="0.2">
      <c r="A329" s="104" t="s">
        <v>13335</v>
      </c>
      <c r="D329" s="104" t="s">
        <v>10786</v>
      </c>
      <c r="E329" s="104">
        <f t="shared" si="5"/>
        <v>2460000000</v>
      </c>
      <c r="F329" s="104" t="s">
        <v>14731</v>
      </c>
      <c r="G329" s="104" t="s">
        <v>10787</v>
      </c>
      <c r="H329" s="104" t="s">
        <v>11574</v>
      </c>
      <c r="I329" s="104" t="s">
        <v>14734</v>
      </c>
      <c r="K329" s="106">
        <v>36515</v>
      </c>
      <c r="L329" s="104" t="s">
        <v>10788</v>
      </c>
    </row>
    <row r="330" spans="1:12" hidden="1" x14ac:dyDescent="0.2">
      <c r="A330" s="104" t="s">
        <v>13335</v>
      </c>
      <c r="D330" s="104" t="s">
        <v>10789</v>
      </c>
      <c r="E330" s="104">
        <f t="shared" si="5"/>
        <v>2460100000</v>
      </c>
      <c r="F330" s="104" t="s">
        <v>14731</v>
      </c>
      <c r="G330" s="104" t="s">
        <v>10787</v>
      </c>
      <c r="H330" s="104" t="s">
        <v>10790</v>
      </c>
      <c r="I330" s="104" t="s">
        <v>14734</v>
      </c>
    </row>
    <row r="331" spans="1:12" hidden="1" x14ac:dyDescent="0.2">
      <c r="A331" s="104" t="s">
        <v>13335</v>
      </c>
      <c r="D331" s="104" t="s">
        <v>10791</v>
      </c>
      <c r="E331" s="104">
        <f t="shared" si="5"/>
        <v>2460110000</v>
      </c>
      <c r="F331" s="104" t="s">
        <v>14731</v>
      </c>
      <c r="G331" s="104" t="s">
        <v>10787</v>
      </c>
      <c r="H331" s="104" t="s">
        <v>10792</v>
      </c>
      <c r="I331" s="104" t="s">
        <v>14734</v>
      </c>
    </row>
    <row r="332" spans="1:12" hidden="1" x14ac:dyDescent="0.2">
      <c r="A332" s="104" t="s">
        <v>13335</v>
      </c>
      <c r="D332" s="104" t="s">
        <v>10793</v>
      </c>
      <c r="E332" s="104">
        <f t="shared" si="5"/>
        <v>2460120000</v>
      </c>
      <c r="F332" s="104" t="s">
        <v>14731</v>
      </c>
      <c r="G332" s="104" t="s">
        <v>10787</v>
      </c>
      <c r="H332" s="104" t="s">
        <v>10794</v>
      </c>
      <c r="I332" s="104" t="s">
        <v>14734</v>
      </c>
    </row>
    <row r="333" spans="1:12" hidden="1" x14ac:dyDescent="0.2">
      <c r="A333" s="104" t="s">
        <v>13335</v>
      </c>
      <c r="D333" s="104" t="s">
        <v>10795</v>
      </c>
      <c r="E333" s="104">
        <f t="shared" si="5"/>
        <v>2460130000</v>
      </c>
      <c r="F333" s="104" t="s">
        <v>14731</v>
      </c>
      <c r="G333" s="104" t="s">
        <v>10787</v>
      </c>
      <c r="H333" s="104" t="s">
        <v>10796</v>
      </c>
      <c r="I333" s="104" t="s">
        <v>14734</v>
      </c>
    </row>
    <row r="334" spans="1:12" hidden="1" x14ac:dyDescent="0.2">
      <c r="A334" s="104" t="s">
        <v>13335</v>
      </c>
      <c r="D334" s="104" t="s">
        <v>10797</v>
      </c>
      <c r="E334" s="104">
        <f t="shared" si="5"/>
        <v>2460140000</v>
      </c>
      <c r="F334" s="104" t="s">
        <v>14731</v>
      </c>
      <c r="G334" s="104" t="s">
        <v>10787</v>
      </c>
      <c r="H334" s="104" t="s">
        <v>10798</v>
      </c>
      <c r="I334" s="104" t="s">
        <v>14734</v>
      </c>
    </row>
    <row r="335" spans="1:12" hidden="1" x14ac:dyDescent="0.2">
      <c r="A335" s="104" t="s">
        <v>13335</v>
      </c>
      <c r="D335" s="104" t="s">
        <v>10799</v>
      </c>
      <c r="E335" s="104">
        <f t="shared" si="5"/>
        <v>2460150000</v>
      </c>
      <c r="F335" s="104" t="s">
        <v>14731</v>
      </c>
      <c r="G335" s="104" t="s">
        <v>10787</v>
      </c>
      <c r="H335" s="104" t="s">
        <v>10800</v>
      </c>
      <c r="I335" s="104" t="s">
        <v>14734</v>
      </c>
    </row>
    <row r="336" spans="1:12" hidden="1" x14ac:dyDescent="0.2">
      <c r="A336" s="104" t="s">
        <v>13335</v>
      </c>
      <c r="D336" s="104" t="s">
        <v>10801</v>
      </c>
      <c r="E336" s="104">
        <f t="shared" si="5"/>
        <v>2460160000</v>
      </c>
      <c r="F336" s="104" t="s">
        <v>14731</v>
      </c>
      <c r="G336" s="104" t="s">
        <v>10787</v>
      </c>
      <c r="H336" s="104" t="s">
        <v>10802</v>
      </c>
      <c r="I336" s="104" t="s">
        <v>14734</v>
      </c>
    </row>
    <row r="337" spans="1:9" hidden="1" x14ac:dyDescent="0.2">
      <c r="A337" s="104" t="s">
        <v>13335</v>
      </c>
      <c r="D337" s="104" t="s">
        <v>10803</v>
      </c>
      <c r="E337" s="104">
        <f t="shared" si="5"/>
        <v>2460170000</v>
      </c>
      <c r="F337" s="104" t="s">
        <v>14731</v>
      </c>
      <c r="G337" s="104" t="s">
        <v>10787</v>
      </c>
      <c r="H337" s="104" t="s">
        <v>10804</v>
      </c>
      <c r="I337" s="104" t="s">
        <v>14734</v>
      </c>
    </row>
    <row r="338" spans="1:9" hidden="1" x14ac:dyDescent="0.2">
      <c r="A338" s="104" t="s">
        <v>13335</v>
      </c>
      <c r="D338" s="104" t="s">
        <v>10805</v>
      </c>
      <c r="E338" s="104">
        <f t="shared" si="5"/>
        <v>2460180000</v>
      </c>
      <c r="F338" s="104" t="s">
        <v>14731</v>
      </c>
      <c r="G338" s="104" t="s">
        <v>10787</v>
      </c>
      <c r="H338" s="104" t="s">
        <v>10806</v>
      </c>
      <c r="I338" s="104" t="s">
        <v>14734</v>
      </c>
    </row>
    <row r="339" spans="1:9" hidden="1" x14ac:dyDescent="0.2">
      <c r="A339" s="104" t="s">
        <v>13335</v>
      </c>
      <c r="D339" s="104" t="s">
        <v>10807</v>
      </c>
      <c r="E339" s="104">
        <f t="shared" si="5"/>
        <v>2460190000</v>
      </c>
      <c r="F339" s="104" t="s">
        <v>14731</v>
      </c>
      <c r="G339" s="104" t="s">
        <v>10787</v>
      </c>
      <c r="H339" s="104" t="s">
        <v>10808</v>
      </c>
      <c r="I339" s="104" t="s">
        <v>14734</v>
      </c>
    </row>
    <row r="340" spans="1:9" hidden="1" x14ac:dyDescent="0.2">
      <c r="A340" s="104" t="s">
        <v>13335</v>
      </c>
      <c r="D340" s="104" t="s">
        <v>10809</v>
      </c>
      <c r="E340" s="104">
        <f t="shared" si="5"/>
        <v>2460200000</v>
      </c>
      <c r="F340" s="104" t="s">
        <v>14731</v>
      </c>
      <c r="G340" s="104" t="s">
        <v>10787</v>
      </c>
      <c r="H340" s="104" t="s">
        <v>10810</v>
      </c>
      <c r="I340" s="104" t="s">
        <v>14734</v>
      </c>
    </row>
    <row r="341" spans="1:9" hidden="1" x14ac:dyDescent="0.2">
      <c r="A341" s="104" t="s">
        <v>13335</v>
      </c>
      <c r="D341" s="104" t="s">
        <v>10811</v>
      </c>
      <c r="E341" s="104">
        <f t="shared" si="5"/>
        <v>2460210000</v>
      </c>
      <c r="F341" s="104" t="s">
        <v>14731</v>
      </c>
      <c r="G341" s="104" t="s">
        <v>10787</v>
      </c>
      <c r="H341" s="104" t="s">
        <v>10812</v>
      </c>
      <c r="I341" s="104" t="s">
        <v>14734</v>
      </c>
    </row>
    <row r="342" spans="1:9" hidden="1" x14ac:dyDescent="0.2">
      <c r="A342" s="104" t="s">
        <v>13335</v>
      </c>
      <c r="D342" s="104" t="s">
        <v>10813</v>
      </c>
      <c r="E342" s="104">
        <f t="shared" si="5"/>
        <v>2460220000</v>
      </c>
      <c r="F342" s="104" t="s">
        <v>14731</v>
      </c>
      <c r="G342" s="104" t="s">
        <v>10787</v>
      </c>
      <c r="H342" s="104" t="s">
        <v>13675</v>
      </c>
      <c r="I342" s="104" t="s">
        <v>14734</v>
      </c>
    </row>
    <row r="343" spans="1:9" hidden="1" x14ac:dyDescent="0.2">
      <c r="A343" s="104" t="s">
        <v>13335</v>
      </c>
      <c r="D343" s="104" t="s">
        <v>13676</v>
      </c>
      <c r="E343" s="104">
        <f t="shared" si="5"/>
        <v>2460230000</v>
      </c>
      <c r="F343" s="104" t="s">
        <v>14731</v>
      </c>
      <c r="G343" s="104" t="s">
        <v>10787</v>
      </c>
      <c r="H343" s="104" t="s">
        <v>13677</v>
      </c>
      <c r="I343" s="104" t="s">
        <v>14734</v>
      </c>
    </row>
    <row r="344" spans="1:9" hidden="1" x14ac:dyDescent="0.2">
      <c r="A344" s="104" t="s">
        <v>13335</v>
      </c>
      <c r="D344" s="104" t="s">
        <v>13678</v>
      </c>
      <c r="E344" s="104">
        <f t="shared" si="5"/>
        <v>2460240000</v>
      </c>
      <c r="F344" s="104" t="s">
        <v>14731</v>
      </c>
      <c r="G344" s="104" t="s">
        <v>10787</v>
      </c>
      <c r="H344" s="104" t="s">
        <v>13679</v>
      </c>
      <c r="I344" s="104" t="s">
        <v>14734</v>
      </c>
    </row>
    <row r="345" spans="1:9" hidden="1" x14ac:dyDescent="0.2">
      <c r="A345" s="104" t="s">
        <v>13335</v>
      </c>
      <c r="D345" s="104" t="s">
        <v>13680</v>
      </c>
      <c r="E345" s="104">
        <f t="shared" si="5"/>
        <v>2460250000</v>
      </c>
      <c r="F345" s="104" t="s">
        <v>14731</v>
      </c>
      <c r="G345" s="104" t="s">
        <v>10787</v>
      </c>
      <c r="H345" s="104" t="s">
        <v>13681</v>
      </c>
      <c r="I345" s="104" t="s">
        <v>14734</v>
      </c>
    </row>
    <row r="346" spans="1:9" hidden="1" x14ac:dyDescent="0.2">
      <c r="A346" s="104" t="s">
        <v>13335</v>
      </c>
      <c r="D346" s="104" t="s">
        <v>13682</v>
      </c>
      <c r="E346" s="104">
        <f t="shared" si="5"/>
        <v>2460260000</v>
      </c>
      <c r="F346" s="104" t="s">
        <v>14731</v>
      </c>
      <c r="G346" s="104" t="s">
        <v>10787</v>
      </c>
      <c r="H346" s="104" t="s">
        <v>13683</v>
      </c>
      <c r="I346" s="104" t="s">
        <v>14734</v>
      </c>
    </row>
    <row r="347" spans="1:9" hidden="1" x14ac:dyDescent="0.2">
      <c r="A347" s="104" t="s">
        <v>13335</v>
      </c>
      <c r="D347" s="104" t="s">
        <v>13684</v>
      </c>
      <c r="E347" s="104">
        <f t="shared" si="5"/>
        <v>2460270000</v>
      </c>
      <c r="F347" s="104" t="s">
        <v>14731</v>
      </c>
      <c r="G347" s="104" t="s">
        <v>10787</v>
      </c>
      <c r="H347" s="104" t="s">
        <v>13685</v>
      </c>
      <c r="I347" s="104" t="s">
        <v>14734</v>
      </c>
    </row>
    <row r="348" spans="1:9" hidden="1" x14ac:dyDescent="0.2">
      <c r="A348" s="104" t="s">
        <v>13335</v>
      </c>
      <c r="D348" s="104" t="s">
        <v>13686</v>
      </c>
      <c r="E348" s="104">
        <f t="shared" si="5"/>
        <v>2460290000</v>
      </c>
      <c r="F348" s="104" t="s">
        <v>14731</v>
      </c>
      <c r="G348" s="104" t="s">
        <v>10787</v>
      </c>
      <c r="H348" s="104" t="s">
        <v>13687</v>
      </c>
      <c r="I348" s="104" t="s">
        <v>14734</v>
      </c>
    </row>
    <row r="349" spans="1:9" hidden="1" x14ac:dyDescent="0.2">
      <c r="A349" s="104" t="s">
        <v>13335</v>
      </c>
      <c r="D349" s="104" t="s">
        <v>13688</v>
      </c>
      <c r="E349" s="104">
        <f t="shared" si="5"/>
        <v>2460400000</v>
      </c>
      <c r="F349" s="104" t="s">
        <v>14731</v>
      </c>
      <c r="G349" s="104" t="s">
        <v>10787</v>
      </c>
      <c r="H349" s="104" t="s">
        <v>13689</v>
      </c>
      <c r="I349" s="104" t="s">
        <v>14734</v>
      </c>
    </row>
    <row r="350" spans="1:9" hidden="1" x14ac:dyDescent="0.2">
      <c r="A350" s="104" t="s">
        <v>13335</v>
      </c>
      <c r="D350" s="104" t="s">
        <v>13690</v>
      </c>
      <c r="E350" s="104">
        <f t="shared" si="5"/>
        <v>2460410000</v>
      </c>
      <c r="F350" s="104" t="s">
        <v>14731</v>
      </c>
      <c r="G350" s="104" t="s">
        <v>10787</v>
      </c>
      <c r="H350" s="104" t="s">
        <v>16522</v>
      </c>
      <c r="I350" s="104" t="s">
        <v>14734</v>
      </c>
    </row>
    <row r="351" spans="1:9" hidden="1" x14ac:dyDescent="0.2">
      <c r="A351" s="104" t="s">
        <v>13335</v>
      </c>
      <c r="D351" s="104" t="s">
        <v>16523</v>
      </c>
      <c r="E351" s="104">
        <f t="shared" si="5"/>
        <v>2460420000</v>
      </c>
      <c r="F351" s="104" t="s">
        <v>14731</v>
      </c>
      <c r="G351" s="104" t="s">
        <v>10787</v>
      </c>
      <c r="H351" s="104" t="s">
        <v>16524</v>
      </c>
      <c r="I351" s="104" t="s">
        <v>14734</v>
      </c>
    </row>
    <row r="352" spans="1:9" hidden="1" x14ac:dyDescent="0.2">
      <c r="A352" s="104" t="s">
        <v>13335</v>
      </c>
      <c r="D352" s="104" t="s">
        <v>16525</v>
      </c>
      <c r="E352" s="104">
        <f t="shared" si="5"/>
        <v>2460500000</v>
      </c>
      <c r="F352" s="104" t="s">
        <v>14731</v>
      </c>
      <c r="G352" s="104" t="s">
        <v>10787</v>
      </c>
      <c r="H352" s="104" t="s">
        <v>16526</v>
      </c>
      <c r="I352" s="104" t="s">
        <v>14734</v>
      </c>
    </row>
    <row r="353" spans="1:9" hidden="1" x14ac:dyDescent="0.2">
      <c r="A353" s="104" t="s">
        <v>13335</v>
      </c>
      <c r="D353" s="104" t="s">
        <v>16527</v>
      </c>
      <c r="E353" s="104">
        <f t="shared" si="5"/>
        <v>2460510000</v>
      </c>
      <c r="F353" s="104" t="s">
        <v>14731</v>
      </c>
      <c r="G353" s="104" t="s">
        <v>10787</v>
      </c>
      <c r="H353" s="104" t="s">
        <v>16528</v>
      </c>
      <c r="I353" s="104" t="s">
        <v>14734</v>
      </c>
    </row>
    <row r="354" spans="1:9" hidden="1" x14ac:dyDescent="0.2">
      <c r="A354" s="104" t="s">
        <v>13335</v>
      </c>
      <c r="D354" s="104" t="s">
        <v>16529</v>
      </c>
      <c r="E354" s="104">
        <f t="shared" si="5"/>
        <v>2460520000</v>
      </c>
      <c r="F354" s="104" t="s">
        <v>14731</v>
      </c>
      <c r="G354" s="104" t="s">
        <v>10787</v>
      </c>
      <c r="H354" s="104" t="s">
        <v>16530</v>
      </c>
      <c r="I354" s="104" t="s">
        <v>14734</v>
      </c>
    </row>
    <row r="355" spans="1:9" hidden="1" x14ac:dyDescent="0.2">
      <c r="A355" s="104" t="s">
        <v>13335</v>
      </c>
      <c r="D355" s="104" t="s">
        <v>16531</v>
      </c>
      <c r="E355" s="104">
        <f t="shared" si="5"/>
        <v>2460600000</v>
      </c>
      <c r="F355" s="104" t="s">
        <v>14731</v>
      </c>
      <c r="G355" s="104" t="s">
        <v>10787</v>
      </c>
      <c r="H355" s="104" t="s">
        <v>16532</v>
      </c>
      <c r="I355" s="104" t="s">
        <v>14734</v>
      </c>
    </row>
    <row r="356" spans="1:9" hidden="1" x14ac:dyDescent="0.2">
      <c r="A356" s="104" t="s">
        <v>13335</v>
      </c>
      <c r="D356" s="104" t="s">
        <v>16533</v>
      </c>
      <c r="E356" s="104">
        <f t="shared" si="5"/>
        <v>2460610000</v>
      </c>
      <c r="F356" s="104" t="s">
        <v>14731</v>
      </c>
      <c r="G356" s="104" t="s">
        <v>10787</v>
      </c>
      <c r="H356" s="104" t="s">
        <v>16534</v>
      </c>
      <c r="I356" s="104" t="s">
        <v>14734</v>
      </c>
    </row>
    <row r="357" spans="1:9" hidden="1" x14ac:dyDescent="0.2">
      <c r="A357" s="104" t="s">
        <v>13335</v>
      </c>
      <c r="D357" s="104" t="s">
        <v>16535</v>
      </c>
      <c r="E357" s="104">
        <f t="shared" si="5"/>
        <v>2460620000</v>
      </c>
      <c r="F357" s="104" t="s">
        <v>14731</v>
      </c>
      <c r="G357" s="104" t="s">
        <v>10787</v>
      </c>
      <c r="H357" s="104" t="s">
        <v>16536</v>
      </c>
      <c r="I357" s="104" t="s">
        <v>14734</v>
      </c>
    </row>
    <row r="358" spans="1:9" hidden="1" x14ac:dyDescent="0.2">
      <c r="A358" s="104" t="s">
        <v>13335</v>
      </c>
      <c r="D358" s="104" t="s">
        <v>16537</v>
      </c>
      <c r="E358" s="104">
        <f t="shared" si="5"/>
        <v>2460800000</v>
      </c>
      <c r="F358" s="104" t="s">
        <v>14731</v>
      </c>
      <c r="G358" s="104" t="s">
        <v>10787</v>
      </c>
      <c r="H358" s="104" t="s">
        <v>16538</v>
      </c>
      <c r="I358" s="104" t="s">
        <v>14734</v>
      </c>
    </row>
    <row r="359" spans="1:9" hidden="1" x14ac:dyDescent="0.2">
      <c r="A359" s="104" t="s">
        <v>13335</v>
      </c>
      <c r="D359" s="104" t="s">
        <v>16539</v>
      </c>
      <c r="E359" s="104">
        <f t="shared" si="5"/>
        <v>2460810000</v>
      </c>
      <c r="F359" s="104" t="s">
        <v>14731</v>
      </c>
      <c r="G359" s="104" t="s">
        <v>10787</v>
      </c>
      <c r="H359" s="104" t="s">
        <v>16540</v>
      </c>
      <c r="I359" s="104" t="s">
        <v>14734</v>
      </c>
    </row>
    <row r="360" spans="1:9" hidden="1" x14ac:dyDescent="0.2">
      <c r="A360" s="104" t="s">
        <v>13335</v>
      </c>
      <c r="D360" s="104" t="s">
        <v>16541</v>
      </c>
      <c r="E360" s="104">
        <f t="shared" si="5"/>
        <v>2460820000</v>
      </c>
      <c r="F360" s="104" t="s">
        <v>14731</v>
      </c>
      <c r="G360" s="104" t="s">
        <v>10787</v>
      </c>
      <c r="H360" s="104" t="s">
        <v>16542</v>
      </c>
      <c r="I360" s="104" t="s">
        <v>14734</v>
      </c>
    </row>
    <row r="361" spans="1:9" hidden="1" x14ac:dyDescent="0.2">
      <c r="A361" s="104" t="s">
        <v>13335</v>
      </c>
      <c r="D361" s="104" t="s">
        <v>16543</v>
      </c>
      <c r="E361" s="104">
        <f t="shared" si="5"/>
        <v>2460830000</v>
      </c>
      <c r="F361" s="104" t="s">
        <v>14731</v>
      </c>
      <c r="G361" s="104" t="s">
        <v>10787</v>
      </c>
      <c r="H361" s="104" t="s">
        <v>16173</v>
      </c>
      <c r="I361" s="104" t="s">
        <v>14734</v>
      </c>
    </row>
    <row r="362" spans="1:9" hidden="1" x14ac:dyDescent="0.2">
      <c r="A362" s="104" t="s">
        <v>13335</v>
      </c>
      <c r="D362" s="104" t="s">
        <v>16174</v>
      </c>
      <c r="E362" s="104">
        <f t="shared" si="5"/>
        <v>2460840000</v>
      </c>
      <c r="F362" s="104" t="s">
        <v>14731</v>
      </c>
      <c r="G362" s="104" t="s">
        <v>10787</v>
      </c>
      <c r="H362" s="104" t="s">
        <v>16175</v>
      </c>
      <c r="I362" s="104" t="s">
        <v>14734</v>
      </c>
    </row>
    <row r="363" spans="1:9" hidden="1" x14ac:dyDescent="0.2">
      <c r="A363" s="104" t="s">
        <v>13335</v>
      </c>
      <c r="D363" s="104" t="s">
        <v>16176</v>
      </c>
      <c r="E363" s="104">
        <f t="shared" si="5"/>
        <v>2460890000</v>
      </c>
      <c r="F363" s="104" t="s">
        <v>14731</v>
      </c>
      <c r="G363" s="104" t="s">
        <v>10787</v>
      </c>
      <c r="H363" s="104" t="s">
        <v>16177</v>
      </c>
      <c r="I363" s="104" t="s">
        <v>14734</v>
      </c>
    </row>
    <row r="364" spans="1:9" hidden="1" x14ac:dyDescent="0.2">
      <c r="A364" s="104" t="s">
        <v>13335</v>
      </c>
      <c r="D364" s="104" t="s">
        <v>16178</v>
      </c>
      <c r="E364" s="104">
        <f t="shared" si="5"/>
        <v>2460900000</v>
      </c>
      <c r="F364" s="104" t="s">
        <v>14731</v>
      </c>
      <c r="G364" s="104" t="s">
        <v>10787</v>
      </c>
      <c r="H364" s="104" t="s">
        <v>16179</v>
      </c>
      <c r="I364" s="104" t="s">
        <v>14734</v>
      </c>
    </row>
    <row r="365" spans="1:9" hidden="1" x14ac:dyDescent="0.2">
      <c r="A365" s="104" t="s">
        <v>13335</v>
      </c>
      <c r="D365" s="104" t="s">
        <v>16180</v>
      </c>
      <c r="E365" s="104">
        <f t="shared" si="5"/>
        <v>2460910000</v>
      </c>
      <c r="F365" s="104" t="s">
        <v>14731</v>
      </c>
      <c r="G365" s="104" t="s">
        <v>10787</v>
      </c>
      <c r="H365" s="104" t="s">
        <v>16181</v>
      </c>
      <c r="I365" s="104" t="s">
        <v>14734</v>
      </c>
    </row>
    <row r="366" spans="1:9" hidden="1" x14ac:dyDescent="0.2">
      <c r="A366" s="104" t="s">
        <v>13335</v>
      </c>
      <c r="D366" s="104" t="s">
        <v>16182</v>
      </c>
      <c r="E366" s="104">
        <f t="shared" si="5"/>
        <v>2460920000</v>
      </c>
      <c r="F366" s="104" t="s">
        <v>14731</v>
      </c>
      <c r="G366" s="104" t="s">
        <v>10787</v>
      </c>
      <c r="H366" s="104" t="s">
        <v>16183</v>
      </c>
      <c r="I366" s="104" t="s">
        <v>14734</v>
      </c>
    </row>
    <row r="367" spans="1:9" hidden="1" x14ac:dyDescent="0.2">
      <c r="A367" s="104" t="s">
        <v>13335</v>
      </c>
      <c r="D367" s="104" t="s">
        <v>16184</v>
      </c>
      <c r="E367" s="104">
        <f t="shared" si="5"/>
        <v>2460930000</v>
      </c>
      <c r="F367" s="104" t="s">
        <v>14731</v>
      </c>
      <c r="G367" s="104" t="s">
        <v>10787</v>
      </c>
      <c r="H367" s="104" t="s">
        <v>16185</v>
      </c>
      <c r="I367" s="104" t="s">
        <v>14734</v>
      </c>
    </row>
    <row r="368" spans="1:9" hidden="1" x14ac:dyDescent="0.2">
      <c r="A368" s="104" t="s">
        <v>13335</v>
      </c>
      <c r="D368" s="104" t="s">
        <v>16186</v>
      </c>
      <c r="E368" s="104">
        <f t="shared" si="5"/>
        <v>2460940000</v>
      </c>
      <c r="F368" s="104" t="s">
        <v>14731</v>
      </c>
      <c r="G368" s="104" t="s">
        <v>10787</v>
      </c>
      <c r="H368" s="104" t="s">
        <v>16187</v>
      </c>
      <c r="I368" s="104" t="s">
        <v>14734</v>
      </c>
    </row>
    <row r="369" spans="1:12" hidden="1" x14ac:dyDescent="0.2">
      <c r="A369" s="104" t="s">
        <v>13335</v>
      </c>
      <c r="D369" s="104" t="s">
        <v>16188</v>
      </c>
      <c r="E369" s="104">
        <f t="shared" si="5"/>
        <v>2461000000</v>
      </c>
      <c r="F369" s="104" t="s">
        <v>14731</v>
      </c>
      <c r="G369" s="104" t="s">
        <v>16189</v>
      </c>
      <c r="H369" s="104" t="s">
        <v>11574</v>
      </c>
      <c r="I369" s="104" t="s">
        <v>14734</v>
      </c>
    </row>
    <row r="370" spans="1:12" hidden="1" x14ac:dyDescent="0.2">
      <c r="A370" s="104" t="s">
        <v>13335</v>
      </c>
      <c r="D370" s="104" t="s">
        <v>16190</v>
      </c>
      <c r="E370" s="104">
        <f t="shared" si="5"/>
        <v>2461020000</v>
      </c>
      <c r="F370" s="104" t="s">
        <v>14731</v>
      </c>
      <c r="G370" s="104" t="s">
        <v>16189</v>
      </c>
      <c r="H370" s="104" t="s">
        <v>16191</v>
      </c>
      <c r="I370" s="104" t="s">
        <v>14734</v>
      </c>
    </row>
    <row r="371" spans="1:12" hidden="1" x14ac:dyDescent="0.2">
      <c r="A371" s="104" t="s">
        <v>13335</v>
      </c>
      <c r="D371" s="104" t="s">
        <v>16192</v>
      </c>
      <c r="E371" s="104">
        <f t="shared" si="5"/>
        <v>2461021000</v>
      </c>
      <c r="F371" s="104" t="s">
        <v>14731</v>
      </c>
      <c r="G371" s="104" t="s">
        <v>16189</v>
      </c>
      <c r="H371" s="104" t="s">
        <v>16193</v>
      </c>
      <c r="I371" s="104" t="s">
        <v>14734</v>
      </c>
    </row>
    <row r="372" spans="1:12" hidden="1" x14ac:dyDescent="0.2">
      <c r="A372" s="104" t="s">
        <v>13335</v>
      </c>
      <c r="D372" s="104" t="s">
        <v>16194</v>
      </c>
      <c r="E372" s="104">
        <f t="shared" si="5"/>
        <v>2461022000</v>
      </c>
      <c r="F372" s="104" t="s">
        <v>14731</v>
      </c>
      <c r="G372" s="104" t="s">
        <v>16189</v>
      </c>
      <c r="H372" s="104" t="s">
        <v>16195</v>
      </c>
      <c r="I372" s="104" t="s">
        <v>14734</v>
      </c>
    </row>
    <row r="373" spans="1:12" hidden="1" x14ac:dyDescent="0.2">
      <c r="A373" s="104" t="s">
        <v>13335</v>
      </c>
      <c r="D373" s="104" t="s">
        <v>16196</v>
      </c>
      <c r="E373" s="104">
        <f t="shared" si="5"/>
        <v>2461023000</v>
      </c>
      <c r="F373" s="104" t="s">
        <v>14731</v>
      </c>
      <c r="G373" s="104" t="s">
        <v>16189</v>
      </c>
      <c r="H373" s="104" t="s">
        <v>16197</v>
      </c>
      <c r="I373" s="104" t="s">
        <v>14734</v>
      </c>
    </row>
    <row r="374" spans="1:12" hidden="1" x14ac:dyDescent="0.2">
      <c r="A374" s="104" t="s">
        <v>13335</v>
      </c>
      <c r="D374" s="104" t="s">
        <v>16198</v>
      </c>
      <c r="E374" s="104">
        <f t="shared" si="5"/>
        <v>2461024000</v>
      </c>
      <c r="F374" s="104" t="s">
        <v>14731</v>
      </c>
      <c r="G374" s="104" t="s">
        <v>16189</v>
      </c>
      <c r="H374" s="104" t="s">
        <v>16199</v>
      </c>
      <c r="I374" s="104" t="s">
        <v>14734</v>
      </c>
    </row>
    <row r="375" spans="1:12" hidden="1" x14ac:dyDescent="0.2">
      <c r="A375" s="104" t="s">
        <v>13335</v>
      </c>
      <c r="D375" s="104" t="s">
        <v>16200</v>
      </c>
      <c r="E375" s="104">
        <f t="shared" si="5"/>
        <v>2461050000</v>
      </c>
      <c r="F375" s="104" t="s">
        <v>14731</v>
      </c>
      <c r="G375" s="104" t="s">
        <v>16189</v>
      </c>
      <c r="H375" s="104" t="s">
        <v>16201</v>
      </c>
      <c r="I375" s="104" t="s">
        <v>14734</v>
      </c>
    </row>
    <row r="376" spans="1:12" hidden="1" x14ac:dyDescent="0.2">
      <c r="A376" s="104" t="s">
        <v>13335</v>
      </c>
      <c r="D376" s="104" t="s">
        <v>16202</v>
      </c>
      <c r="E376" s="104">
        <f t="shared" si="5"/>
        <v>2461100000</v>
      </c>
      <c r="F376" s="104" t="s">
        <v>14731</v>
      </c>
      <c r="G376" s="104" t="s">
        <v>16189</v>
      </c>
      <c r="H376" s="104" t="s">
        <v>16203</v>
      </c>
      <c r="I376" s="104" t="s">
        <v>14734</v>
      </c>
    </row>
    <row r="377" spans="1:12" hidden="1" x14ac:dyDescent="0.2">
      <c r="A377" s="104" t="s">
        <v>13335</v>
      </c>
      <c r="D377" s="104" t="s">
        <v>16204</v>
      </c>
      <c r="E377" s="104">
        <f t="shared" si="5"/>
        <v>2461160000</v>
      </c>
      <c r="F377" s="104" t="s">
        <v>14731</v>
      </c>
      <c r="G377" s="104" t="s">
        <v>16189</v>
      </c>
      <c r="H377" s="104" t="s">
        <v>16205</v>
      </c>
      <c r="I377" s="104" t="s">
        <v>14734</v>
      </c>
    </row>
    <row r="378" spans="1:12" hidden="1" x14ac:dyDescent="0.2">
      <c r="A378" s="104" t="s">
        <v>13335</v>
      </c>
      <c r="D378" s="104" t="s">
        <v>16206</v>
      </c>
      <c r="E378" s="104">
        <f t="shared" si="5"/>
        <v>2461200000</v>
      </c>
      <c r="F378" s="104" t="s">
        <v>14731</v>
      </c>
      <c r="G378" s="104" t="s">
        <v>16189</v>
      </c>
      <c r="H378" s="104" t="s">
        <v>12088</v>
      </c>
      <c r="I378" s="104" t="s">
        <v>14734</v>
      </c>
    </row>
    <row r="379" spans="1:12" hidden="1" x14ac:dyDescent="0.2">
      <c r="A379" s="104" t="s">
        <v>13335</v>
      </c>
      <c r="D379" s="104" t="s">
        <v>12089</v>
      </c>
      <c r="E379" s="104">
        <f t="shared" si="5"/>
        <v>2461800000</v>
      </c>
      <c r="F379" s="104" t="s">
        <v>14731</v>
      </c>
      <c r="G379" s="104" t="s">
        <v>16189</v>
      </c>
      <c r="H379" s="104" t="s">
        <v>12090</v>
      </c>
      <c r="I379" s="104" t="s">
        <v>14734</v>
      </c>
    </row>
    <row r="380" spans="1:12" hidden="1" x14ac:dyDescent="0.2">
      <c r="A380" s="104" t="s">
        <v>13335</v>
      </c>
      <c r="D380" s="104" t="s">
        <v>12091</v>
      </c>
      <c r="E380" s="104">
        <f t="shared" si="5"/>
        <v>2461800001</v>
      </c>
      <c r="F380" s="104" t="s">
        <v>14731</v>
      </c>
      <c r="G380" s="104" t="s">
        <v>16189</v>
      </c>
      <c r="H380" s="104" t="s">
        <v>12090</v>
      </c>
      <c r="I380" s="104" t="s">
        <v>12092</v>
      </c>
      <c r="J380" s="106">
        <v>37041</v>
      </c>
    </row>
    <row r="381" spans="1:12" hidden="1" x14ac:dyDescent="0.2">
      <c r="A381" s="104" t="s">
        <v>13335</v>
      </c>
      <c r="D381" s="104" t="s">
        <v>12093</v>
      </c>
      <c r="E381" s="104">
        <f t="shared" si="5"/>
        <v>2461800002</v>
      </c>
      <c r="F381" s="104" t="s">
        <v>14731</v>
      </c>
      <c r="G381" s="104" t="s">
        <v>16189</v>
      </c>
      <c r="H381" s="104" t="s">
        <v>12090</v>
      </c>
      <c r="I381" s="104" t="s">
        <v>12094</v>
      </c>
      <c r="J381" s="106">
        <v>37041</v>
      </c>
    </row>
    <row r="382" spans="1:12" hidden="1" x14ac:dyDescent="0.2">
      <c r="A382" s="104" t="s">
        <v>13335</v>
      </c>
      <c r="B382" s="107" t="s">
        <v>10412</v>
      </c>
      <c r="C382" s="104" t="s">
        <v>12089</v>
      </c>
      <c r="D382" s="104" t="s">
        <v>12095</v>
      </c>
      <c r="E382" s="104">
        <f t="shared" si="5"/>
        <v>2461800999</v>
      </c>
      <c r="F382" s="104" t="s">
        <v>14731</v>
      </c>
      <c r="G382" s="104" t="s">
        <v>16189</v>
      </c>
      <c r="H382" s="104" t="s">
        <v>12090</v>
      </c>
      <c r="I382" s="104" t="s">
        <v>14754</v>
      </c>
      <c r="K382" s="106">
        <v>37725</v>
      </c>
      <c r="L382" s="104" t="s">
        <v>14755</v>
      </c>
    </row>
    <row r="383" spans="1:12" hidden="1" x14ac:dyDescent="0.2">
      <c r="A383" s="104" t="s">
        <v>13335</v>
      </c>
      <c r="D383" s="104" t="s">
        <v>16322</v>
      </c>
      <c r="E383" s="104">
        <f t="shared" si="5"/>
        <v>2461850000</v>
      </c>
      <c r="F383" s="104" t="s">
        <v>14731</v>
      </c>
      <c r="G383" s="104" t="s">
        <v>16189</v>
      </c>
      <c r="H383" s="104" t="s">
        <v>16323</v>
      </c>
      <c r="I383" s="104" t="s">
        <v>11574</v>
      </c>
      <c r="J383" s="106">
        <v>36504</v>
      </c>
    </row>
    <row r="384" spans="1:12" hidden="1" x14ac:dyDescent="0.2">
      <c r="A384" s="104" t="s">
        <v>13335</v>
      </c>
      <c r="D384" s="104" t="s">
        <v>16324</v>
      </c>
      <c r="E384" s="104">
        <f t="shared" si="5"/>
        <v>2461850001</v>
      </c>
      <c r="F384" s="104" t="s">
        <v>14731</v>
      </c>
      <c r="G384" s="104" t="s">
        <v>16189</v>
      </c>
      <c r="H384" s="104" t="s">
        <v>16323</v>
      </c>
      <c r="I384" s="104" t="s">
        <v>16325</v>
      </c>
      <c r="J384" s="106">
        <v>36504</v>
      </c>
    </row>
    <row r="385" spans="1:10" hidden="1" x14ac:dyDescent="0.2">
      <c r="A385" s="104" t="s">
        <v>13335</v>
      </c>
      <c r="D385" s="104" t="s">
        <v>16326</v>
      </c>
      <c r="E385" s="104">
        <f t="shared" si="5"/>
        <v>2461850002</v>
      </c>
      <c r="F385" s="104" t="s">
        <v>14731</v>
      </c>
      <c r="G385" s="104" t="s">
        <v>16189</v>
      </c>
      <c r="H385" s="104" t="s">
        <v>16323</v>
      </c>
      <c r="I385" s="104" t="s">
        <v>16327</v>
      </c>
      <c r="J385" s="106">
        <v>36504</v>
      </c>
    </row>
    <row r="386" spans="1:10" hidden="1" x14ac:dyDescent="0.2">
      <c r="A386" s="104" t="s">
        <v>13335</v>
      </c>
      <c r="D386" s="104" t="s">
        <v>16328</v>
      </c>
      <c r="E386" s="104">
        <f t="shared" ref="E386:E449" si="6">VALUE(D386)</f>
        <v>2461850003</v>
      </c>
      <c r="F386" s="104" t="s">
        <v>14731</v>
      </c>
      <c r="G386" s="104" t="s">
        <v>16189</v>
      </c>
      <c r="H386" s="104" t="s">
        <v>16323</v>
      </c>
      <c r="I386" s="104" t="s">
        <v>16329</v>
      </c>
      <c r="J386" s="106">
        <v>36504</v>
      </c>
    </row>
    <row r="387" spans="1:10" hidden="1" x14ac:dyDescent="0.2">
      <c r="A387" s="104" t="s">
        <v>13335</v>
      </c>
      <c r="D387" s="104" t="s">
        <v>16330</v>
      </c>
      <c r="E387" s="104">
        <f t="shared" si="6"/>
        <v>2461850004</v>
      </c>
      <c r="F387" s="104" t="s">
        <v>14731</v>
      </c>
      <c r="G387" s="104" t="s">
        <v>16189</v>
      </c>
      <c r="H387" s="104" t="s">
        <v>16323</v>
      </c>
      <c r="I387" s="104" t="s">
        <v>16331</v>
      </c>
      <c r="J387" s="106">
        <v>36504</v>
      </c>
    </row>
    <row r="388" spans="1:10" hidden="1" x14ac:dyDescent="0.2">
      <c r="A388" s="104" t="s">
        <v>13335</v>
      </c>
      <c r="D388" s="104" t="s">
        <v>16332</v>
      </c>
      <c r="E388" s="104">
        <f t="shared" si="6"/>
        <v>2461850005</v>
      </c>
      <c r="F388" s="104" t="s">
        <v>14731</v>
      </c>
      <c r="G388" s="104" t="s">
        <v>16189</v>
      </c>
      <c r="H388" s="104" t="s">
        <v>16323</v>
      </c>
      <c r="I388" s="104" t="s">
        <v>16333</v>
      </c>
      <c r="J388" s="106">
        <v>36504</v>
      </c>
    </row>
    <row r="389" spans="1:10" hidden="1" x14ac:dyDescent="0.2">
      <c r="A389" s="104" t="s">
        <v>13335</v>
      </c>
      <c r="D389" s="104" t="s">
        <v>16334</v>
      </c>
      <c r="E389" s="104">
        <f t="shared" si="6"/>
        <v>2461850006</v>
      </c>
      <c r="F389" s="104" t="s">
        <v>14731</v>
      </c>
      <c r="G389" s="104" t="s">
        <v>16189</v>
      </c>
      <c r="H389" s="104" t="s">
        <v>16323</v>
      </c>
      <c r="I389" s="104" t="s">
        <v>16335</v>
      </c>
      <c r="J389" s="106">
        <v>36504</v>
      </c>
    </row>
    <row r="390" spans="1:10" hidden="1" x14ac:dyDescent="0.2">
      <c r="A390" s="104" t="s">
        <v>13335</v>
      </c>
      <c r="D390" s="104" t="s">
        <v>16336</v>
      </c>
      <c r="E390" s="104">
        <f t="shared" si="6"/>
        <v>2461850009</v>
      </c>
      <c r="F390" s="104" t="s">
        <v>14731</v>
      </c>
      <c r="G390" s="104" t="s">
        <v>16189</v>
      </c>
      <c r="H390" s="104" t="s">
        <v>16323</v>
      </c>
      <c r="I390" s="104" t="s">
        <v>16337</v>
      </c>
      <c r="J390" s="106">
        <v>37041</v>
      </c>
    </row>
    <row r="391" spans="1:10" hidden="1" x14ac:dyDescent="0.2">
      <c r="A391" s="104" t="s">
        <v>13335</v>
      </c>
      <c r="D391" s="104" t="s">
        <v>16338</v>
      </c>
      <c r="E391" s="104">
        <f t="shared" si="6"/>
        <v>2461850051</v>
      </c>
      <c r="F391" s="104" t="s">
        <v>14731</v>
      </c>
      <c r="G391" s="104" t="s">
        <v>16189</v>
      </c>
      <c r="H391" s="104" t="s">
        <v>16323</v>
      </c>
      <c r="I391" s="104" t="s">
        <v>16339</v>
      </c>
      <c r="J391" s="106">
        <v>36504</v>
      </c>
    </row>
    <row r="392" spans="1:10" hidden="1" x14ac:dyDescent="0.2">
      <c r="A392" s="104" t="s">
        <v>13335</v>
      </c>
      <c r="D392" s="104" t="s">
        <v>16340</v>
      </c>
      <c r="E392" s="104">
        <f t="shared" si="6"/>
        <v>2461850052</v>
      </c>
      <c r="F392" s="104" t="s">
        <v>14731</v>
      </c>
      <c r="G392" s="104" t="s">
        <v>16189</v>
      </c>
      <c r="H392" s="104" t="s">
        <v>16323</v>
      </c>
      <c r="I392" s="104" t="s">
        <v>16341</v>
      </c>
      <c r="J392" s="106">
        <v>36504</v>
      </c>
    </row>
    <row r="393" spans="1:10" hidden="1" x14ac:dyDescent="0.2">
      <c r="A393" s="104" t="s">
        <v>13335</v>
      </c>
      <c r="D393" s="104" t="s">
        <v>16342</v>
      </c>
      <c r="E393" s="104">
        <f t="shared" si="6"/>
        <v>2461850053</v>
      </c>
      <c r="F393" s="104" t="s">
        <v>14731</v>
      </c>
      <c r="G393" s="104" t="s">
        <v>16189</v>
      </c>
      <c r="H393" s="104" t="s">
        <v>16323</v>
      </c>
      <c r="I393" s="104" t="s">
        <v>16343</v>
      </c>
      <c r="J393" s="106">
        <v>36504</v>
      </c>
    </row>
    <row r="394" spans="1:10" hidden="1" x14ac:dyDescent="0.2">
      <c r="A394" s="104" t="s">
        <v>13335</v>
      </c>
      <c r="D394" s="104" t="s">
        <v>16344</v>
      </c>
      <c r="E394" s="104">
        <f t="shared" si="6"/>
        <v>2461850054</v>
      </c>
      <c r="F394" s="104" t="s">
        <v>14731</v>
      </c>
      <c r="G394" s="104" t="s">
        <v>16189</v>
      </c>
      <c r="H394" s="104" t="s">
        <v>16323</v>
      </c>
      <c r="I394" s="104" t="s">
        <v>16345</v>
      </c>
      <c r="J394" s="106">
        <v>36504</v>
      </c>
    </row>
    <row r="395" spans="1:10" hidden="1" x14ac:dyDescent="0.2">
      <c r="A395" s="104" t="s">
        <v>13335</v>
      </c>
      <c r="D395" s="104" t="s">
        <v>16346</v>
      </c>
      <c r="E395" s="104">
        <f t="shared" si="6"/>
        <v>2461850055</v>
      </c>
      <c r="F395" s="104" t="s">
        <v>14731</v>
      </c>
      <c r="G395" s="104" t="s">
        <v>16189</v>
      </c>
      <c r="H395" s="104" t="s">
        <v>16323</v>
      </c>
      <c r="I395" s="104" t="s">
        <v>16347</v>
      </c>
      <c r="J395" s="106">
        <v>36504</v>
      </c>
    </row>
    <row r="396" spans="1:10" hidden="1" x14ac:dyDescent="0.2">
      <c r="A396" s="104" t="s">
        <v>13335</v>
      </c>
      <c r="D396" s="104" t="s">
        <v>16348</v>
      </c>
      <c r="E396" s="104">
        <f t="shared" si="6"/>
        <v>2461850056</v>
      </c>
      <c r="F396" s="104" t="s">
        <v>14731</v>
      </c>
      <c r="G396" s="104" t="s">
        <v>16189</v>
      </c>
      <c r="H396" s="104" t="s">
        <v>16323</v>
      </c>
      <c r="I396" s="104" t="s">
        <v>16349</v>
      </c>
      <c r="J396" s="106">
        <v>36504</v>
      </c>
    </row>
    <row r="397" spans="1:10" hidden="1" x14ac:dyDescent="0.2">
      <c r="A397" s="104" t="s">
        <v>13335</v>
      </c>
      <c r="D397" s="104" t="s">
        <v>16350</v>
      </c>
      <c r="E397" s="104">
        <f t="shared" si="6"/>
        <v>2461850099</v>
      </c>
      <c r="F397" s="104" t="s">
        <v>14731</v>
      </c>
      <c r="G397" s="104" t="s">
        <v>16189</v>
      </c>
      <c r="H397" s="104" t="s">
        <v>16323</v>
      </c>
      <c r="I397" s="104" t="s">
        <v>16351</v>
      </c>
      <c r="J397" s="106">
        <v>37041</v>
      </c>
    </row>
    <row r="398" spans="1:10" hidden="1" x14ac:dyDescent="0.2">
      <c r="A398" s="104" t="s">
        <v>13335</v>
      </c>
      <c r="D398" s="104" t="s">
        <v>16352</v>
      </c>
      <c r="E398" s="104">
        <f t="shared" si="6"/>
        <v>2461870999</v>
      </c>
      <c r="F398" s="104" t="s">
        <v>14731</v>
      </c>
      <c r="G398" s="104" t="s">
        <v>16189</v>
      </c>
      <c r="H398" s="104" t="s">
        <v>16353</v>
      </c>
      <c r="I398" s="104" t="s">
        <v>16354</v>
      </c>
      <c r="J398" s="106">
        <v>37041</v>
      </c>
    </row>
    <row r="399" spans="1:10" hidden="1" x14ac:dyDescent="0.2">
      <c r="A399" s="104" t="s">
        <v>13335</v>
      </c>
      <c r="D399" s="104" t="s">
        <v>16355</v>
      </c>
      <c r="E399" s="104">
        <f t="shared" si="6"/>
        <v>2461900000</v>
      </c>
      <c r="F399" s="104" t="s">
        <v>14731</v>
      </c>
      <c r="G399" s="104" t="s">
        <v>16189</v>
      </c>
      <c r="H399" s="104" t="s">
        <v>16356</v>
      </c>
      <c r="I399" s="104" t="s">
        <v>14734</v>
      </c>
    </row>
    <row r="400" spans="1:10" hidden="1" x14ac:dyDescent="0.2">
      <c r="A400" s="104" t="s">
        <v>13335</v>
      </c>
      <c r="D400" s="104" t="s">
        <v>16357</v>
      </c>
      <c r="E400" s="104">
        <f t="shared" si="6"/>
        <v>2465000000</v>
      </c>
      <c r="F400" s="104" t="s">
        <v>14731</v>
      </c>
      <c r="G400" s="104" t="s">
        <v>16358</v>
      </c>
      <c r="H400" s="104" t="s">
        <v>16359</v>
      </c>
      <c r="I400" s="104" t="s">
        <v>14734</v>
      </c>
    </row>
    <row r="401" spans="1:12" hidden="1" x14ac:dyDescent="0.2">
      <c r="A401" s="104" t="s">
        <v>13335</v>
      </c>
      <c r="D401" s="104" t="s">
        <v>16360</v>
      </c>
      <c r="E401" s="104">
        <f t="shared" si="6"/>
        <v>2465100000</v>
      </c>
      <c r="F401" s="104" t="s">
        <v>14731</v>
      </c>
      <c r="G401" s="104" t="s">
        <v>16358</v>
      </c>
      <c r="H401" s="104" t="s">
        <v>16361</v>
      </c>
      <c r="I401" s="104" t="s">
        <v>14734</v>
      </c>
    </row>
    <row r="402" spans="1:12" hidden="1" x14ac:dyDescent="0.2">
      <c r="A402" s="104" t="s">
        <v>13335</v>
      </c>
      <c r="D402" s="104" t="s">
        <v>16362</v>
      </c>
      <c r="E402" s="104">
        <f t="shared" si="6"/>
        <v>2465200000</v>
      </c>
      <c r="F402" s="104" t="s">
        <v>14731</v>
      </c>
      <c r="G402" s="104" t="s">
        <v>16358</v>
      </c>
      <c r="H402" s="104" t="s">
        <v>16363</v>
      </c>
      <c r="I402" s="104" t="s">
        <v>14734</v>
      </c>
    </row>
    <row r="403" spans="1:12" hidden="1" x14ac:dyDescent="0.2">
      <c r="A403" s="104" t="s">
        <v>13335</v>
      </c>
      <c r="D403" s="104" t="s">
        <v>16364</v>
      </c>
      <c r="E403" s="104">
        <f t="shared" si="6"/>
        <v>2465400000</v>
      </c>
      <c r="F403" s="104" t="s">
        <v>14731</v>
      </c>
      <c r="G403" s="104" t="s">
        <v>16358</v>
      </c>
      <c r="H403" s="104" t="s">
        <v>16365</v>
      </c>
      <c r="I403" s="104" t="s">
        <v>14734</v>
      </c>
    </row>
    <row r="404" spans="1:12" hidden="1" x14ac:dyDescent="0.2">
      <c r="A404" s="104" t="s">
        <v>13335</v>
      </c>
      <c r="D404" s="104" t="s">
        <v>16366</v>
      </c>
      <c r="E404" s="104">
        <f t="shared" si="6"/>
        <v>2465600000</v>
      </c>
      <c r="F404" s="104" t="s">
        <v>14731</v>
      </c>
      <c r="G404" s="104" t="s">
        <v>16358</v>
      </c>
      <c r="H404" s="104" t="s">
        <v>12088</v>
      </c>
      <c r="I404" s="104" t="s">
        <v>14734</v>
      </c>
    </row>
    <row r="405" spans="1:12" hidden="1" x14ac:dyDescent="0.2">
      <c r="A405" s="104" t="s">
        <v>13335</v>
      </c>
      <c r="D405" s="104" t="s">
        <v>16367</v>
      </c>
      <c r="E405" s="104">
        <f t="shared" si="6"/>
        <v>2465800000</v>
      </c>
      <c r="F405" s="104" t="s">
        <v>14731</v>
      </c>
      <c r="G405" s="104" t="s">
        <v>16358</v>
      </c>
      <c r="H405" s="104" t="s">
        <v>16368</v>
      </c>
      <c r="I405" s="104" t="s">
        <v>14734</v>
      </c>
    </row>
    <row r="406" spans="1:12" hidden="1" x14ac:dyDescent="0.2">
      <c r="A406" s="104" t="s">
        <v>13335</v>
      </c>
      <c r="D406" s="104" t="s">
        <v>16369</v>
      </c>
      <c r="E406" s="104">
        <f t="shared" si="6"/>
        <v>2465900000</v>
      </c>
      <c r="F406" s="104" t="s">
        <v>14731</v>
      </c>
      <c r="G406" s="104" t="s">
        <v>16358</v>
      </c>
      <c r="H406" s="104" t="s">
        <v>16356</v>
      </c>
      <c r="I406" s="104" t="s">
        <v>14734</v>
      </c>
    </row>
    <row r="407" spans="1:12" hidden="1" x14ac:dyDescent="0.2">
      <c r="A407" s="104" t="s">
        <v>13335</v>
      </c>
      <c r="D407" s="104" t="s">
        <v>16370</v>
      </c>
      <c r="E407" s="104">
        <f t="shared" si="6"/>
        <v>2495000000</v>
      </c>
      <c r="F407" s="104" t="s">
        <v>14731</v>
      </c>
      <c r="G407" s="104" t="s">
        <v>16371</v>
      </c>
      <c r="H407" s="104" t="s">
        <v>11574</v>
      </c>
      <c r="I407" s="104" t="s">
        <v>14734</v>
      </c>
    </row>
    <row r="408" spans="1:12" hidden="1" x14ac:dyDescent="0.2">
      <c r="A408" s="104" t="s">
        <v>13335</v>
      </c>
      <c r="D408" s="104" t="s">
        <v>16372</v>
      </c>
      <c r="E408" s="104">
        <f t="shared" si="6"/>
        <v>2501000000</v>
      </c>
      <c r="F408" s="104" t="s">
        <v>16373</v>
      </c>
      <c r="G408" s="104" t="s">
        <v>16374</v>
      </c>
      <c r="H408" s="104" t="s">
        <v>13905</v>
      </c>
      <c r="I408" s="104" t="s">
        <v>13906</v>
      </c>
    </row>
    <row r="409" spans="1:12" hidden="1" x14ac:dyDescent="0.2">
      <c r="A409" s="104" t="s">
        <v>13335</v>
      </c>
      <c r="D409" s="104" t="s">
        <v>13907</v>
      </c>
      <c r="E409" s="104">
        <f t="shared" si="6"/>
        <v>2501000030</v>
      </c>
      <c r="F409" s="104" t="s">
        <v>16373</v>
      </c>
      <c r="G409" s="104" t="s">
        <v>16374</v>
      </c>
      <c r="H409" s="104" t="s">
        <v>13905</v>
      </c>
      <c r="I409" s="104" t="s">
        <v>13908</v>
      </c>
    </row>
    <row r="410" spans="1:12" hidden="1" x14ac:dyDescent="0.2">
      <c r="A410" s="104" t="s">
        <v>13335</v>
      </c>
      <c r="D410" s="104" t="s">
        <v>13909</v>
      </c>
      <c r="E410" s="104">
        <f t="shared" si="6"/>
        <v>2501000060</v>
      </c>
      <c r="F410" s="104" t="s">
        <v>16373</v>
      </c>
      <c r="G410" s="104" t="s">
        <v>16374</v>
      </c>
      <c r="H410" s="104" t="s">
        <v>13905</v>
      </c>
      <c r="I410" s="104" t="s">
        <v>16135</v>
      </c>
    </row>
    <row r="411" spans="1:12" hidden="1" x14ac:dyDescent="0.2">
      <c r="A411" s="104" t="s">
        <v>13335</v>
      </c>
      <c r="D411" s="104" t="s">
        <v>13910</v>
      </c>
      <c r="E411" s="104">
        <f t="shared" si="6"/>
        <v>2501000090</v>
      </c>
      <c r="F411" s="104" t="s">
        <v>16373</v>
      </c>
      <c r="G411" s="104" t="s">
        <v>16374</v>
      </c>
      <c r="H411" s="104" t="s">
        <v>13905</v>
      </c>
      <c r="I411" s="104" t="s">
        <v>16128</v>
      </c>
    </row>
    <row r="412" spans="1:12" hidden="1" x14ac:dyDescent="0.2">
      <c r="A412" s="104" t="s">
        <v>13335</v>
      </c>
      <c r="D412" s="104" t="s">
        <v>13911</v>
      </c>
      <c r="E412" s="104">
        <f t="shared" si="6"/>
        <v>2501000120</v>
      </c>
      <c r="F412" s="104" t="s">
        <v>16373</v>
      </c>
      <c r="G412" s="104" t="s">
        <v>16374</v>
      </c>
      <c r="H412" s="104" t="s">
        <v>13905</v>
      </c>
      <c r="I412" s="104" t="s">
        <v>13912</v>
      </c>
    </row>
    <row r="413" spans="1:12" hidden="1" x14ac:dyDescent="0.2">
      <c r="A413" s="104" t="s">
        <v>13335</v>
      </c>
      <c r="D413" s="104" t="s">
        <v>13913</v>
      </c>
      <c r="E413" s="104">
        <f t="shared" si="6"/>
        <v>2501000150</v>
      </c>
      <c r="F413" s="104" t="s">
        <v>16373</v>
      </c>
      <c r="G413" s="104" t="s">
        <v>16374</v>
      </c>
      <c r="H413" s="104" t="s">
        <v>13905</v>
      </c>
      <c r="I413" s="104" t="s">
        <v>13914</v>
      </c>
    </row>
    <row r="414" spans="1:12" hidden="1" x14ac:dyDescent="0.2">
      <c r="A414" s="104" t="s">
        <v>13335</v>
      </c>
      <c r="D414" s="104" t="s">
        <v>13915</v>
      </c>
      <c r="E414" s="104">
        <f t="shared" si="6"/>
        <v>2501000180</v>
      </c>
      <c r="F414" s="104" t="s">
        <v>16373</v>
      </c>
      <c r="G414" s="104" t="s">
        <v>16374</v>
      </c>
      <c r="H414" s="104" t="s">
        <v>13905</v>
      </c>
      <c r="I414" s="104" t="s">
        <v>16162</v>
      </c>
    </row>
    <row r="415" spans="1:12" hidden="1" x14ac:dyDescent="0.2">
      <c r="A415" s="104" t="s">
        <v>13335</v>
      </c>
      <c r="D415" s="104" t="s">
        <v>13916</v>
      </c>
      <c r="E415" s="104">
        <f t="shared" si="6"/>
        <v>2501000900</v>
      </c>
      <c r="F415" s="104" t="s">
        <v>16373</v>
      </c>
      <c r="G415" s="104" t="s">
        <v>16374</v>
      </c>
      <c r="H415" s="104" t="s">
        <v>13905</v>
      </c>
      <c r="I415" s="104" t="s">
        <v>13917</v>
      </c>
      <c r="K415" s="106"/>
      <c r="L415" s="104"/>
    </row>
    <row r="416" spans="1:12" hidden="1" x14ac:dyDescent="0.2">
      <c r="A416" s="104" t="s">
        <v>13335</v>
      </c>
      <c r="D416" s="104" t="s">
        <v>13918</v>
      </c>
      <c r="E416" s="104">
        <f t="shared" si="6"/>
        <v>2501010000</v>
      </c>
      <c r="F416" s="104" t="s">
        <v>16373</v>
      </c>
      <c r="G416" s="104" t="s">
        <v>16374</v>
      </c>
      <c r="H416" s="104" t="s">
        <v>13919</v>
      </c>
      <c r="I416" s="104" t="s">
        <v>13906</v>
      </c>
    </row>
    <row r="417" spans="1:12" hidden="1" x14ac:dyDescent="0.2">
      <c r="A417" s="104" t="s">
        <v>13335</v>
      </c>
      <c r="D417" s="104" t="s">
        <v>13920</v>
      </c>
      <c r="E417" s="104">
        <f t="shared" si="6"/>
        <v>2501010030</v>
      </c>
      <c r="F417" s="104" t="s">
        <v>16373</v>
      </c>
      <c r="G417" s="104" t="s">
        <v>16374</v>
      </c>
      <c r="H417" s="104" t="s">
        <v>13919</v>
      </c>
      <c r="I417" s="104" t="s">
        <v>13908</v>
      </c>
    </row>
    <row r="418" spans="1:12" hidden="1" x14ac:dyDescent="0.2">
      <c r="A418" s="104" t="s">
        <v>13335</v>
      </c>
      <c r="D418" s="104" t="s">
        <v>13921</v>
      </c>
      <c r="E418" s="104">
        <f t="shared" si="6"/>
        <v>2501010060</v>
      </c>
      <c r="F418" s="104" t="s">
        <v>16373</v>
      </c>
      <c r="G418" s="104" t="s">
        <v>16374</v>
      </c>
      <c r="H418" s="104" t="s">
        <v>13919</v>
      </c>
      <c r="I418" s="104" t="s">
        <v>16135</v>
      </c>
    </row>
    <row r="419" spans="1:12" hidden="1" x14ac:dyDescent="0.2">
      <c r="A419" s="104" t="s">
        <v>13335</v>
      </c>
      <c r="D419" s="104" t="s">
        <v>13922</v>
      </c>
      <c r="E419" s="104">
        <f t="shared" si="6"/>
        <v>2501010090</v>
      </c>
      <c r="F419" s="104" t="s">
        <v>16373</v>
      </c>
      <c r="G419" s="104" t="s">
        <v>16374</v>
      </c>
      <c r="H419" s="104" t="s">
        <v>13919</v>
      </c>
      <c r="I419" s="104" t="s">
        <v>16128</v>
      </c>
    </row>
    <row r="420" spans="1:12" hidden="1" x14ac:dyDescent="0.2">
      <c r="A420" s="104" t="s">
        <v>13335</v>
      </c>
      <c r="D420" s="104" t="s">
        <v>13923</v>
      </c>
      <c r="E420" s="104">
        <f t="shared" si="6"/>
        <v>2501010120</v>
      </c>
      <c r="F420" s="104" t="s">
        <v>16373</v>
      </c>
      <c r="G420" s="104" t="s">
        <v>16374</v>
      </c>
      <c r="H420" s="104" t="s">
        <v>13919</v>
      </c>
      <c r="I420" s="104" t="s">
        <v>13912</v>
      </c>
    </row>
    <row r="421" spans="1:12" hidden="1" x14ac:dyDescent="0.2">
      <c r="A421" s="104" t="s">
        <v>13335</v>
      </c>
      <c r="D421" s="104" t="s">
        <v>13924</v>
      </c>
      <c r="E421" s="104">
        <f t="shared" si="6"/>
        <v>2501010150</v>
      </c>
      <c r="F421" s="104" t="s">
        <v>16373</v>
      </c>
      <c r="G421" s="104" t="s">
        <v>16374</v>
      </c>
      <c r="H421" s="104" t="s">
        <v>13919</v>
      </c>
      <c r="I421" s="104" t="s">
        <v>13914</v>
      </c>
    </row>
    <row r="422" spans="1:12" hidden="1" x14ac:dyDescent="0.2">
      <c r="A422" s="104" t="s">
        <v>13335</v>
      </c>
      <c r="D422" s="104" t="s">
        <v>13925</v>
      </c>
      <c r="E422" s="104">
        <f t="shared" si="6"/>
        <v>2501010180</v>
      </c>
      <c r="F422" s="104" t="s">
        <v>16373</v>
      </c>
      <c r="G422" s="104" t="s">
        <v>16374</v>
      </c>
      <c r="H422" s="104" t="s">
        <v>13919</v>
      </c>
      <c r="I422" s="104" t="s">
        <v>16162</v>
      </c>
    </row>
    <row r="423" spans="1:12" hidden="1" x14ac:dyDescent="0.2">
      <c r="A423" s="104" t="s">
        <v>13335</v>
      </c>
      <c r="D423" s="104" t="s">
        <v>13926</v>
      </c>
      <c r="E423" s="104">
        <f t="shared" si="6"/>
        <v>2501010900</v>
      </c>
      <c r="F423" s="104" t="s">
        <v>16373</v>
      </c>
      <c r="G423" s="104" t="s">
        <v>16374</v>
      </c>
      <c r="H423" s="104" t="s">
        <v>13919</v>
      </c>
      <c r="I423" s="104" t="s">
        <v>13917</v>
      </c>
      <c r="K423" s="106"/>
      <c r="L423" s="104"/>
    </row>
    <row r="424" spans="1:12" hidden="1" x14ac:dyDescent="0.2">
      <c r="A424" s="104" t="s">
        <v>13335</v>
      </c>
      <c r="D424" s="104" t="s">
        <v>13927</v>
      </c>
      <c r="E424" s="104">
        <f t="shared" si="6"/>
        <v>2501050000</v>
      </c>
      <c r="F424" s="104" t="s">
        <v>16373</v>
      </c>
      <c r="G424" s="104" t="s">
        <v>16374</v>
      </c>
      <c r="H424" s="104" t="s">
        <v>13928</v>
      </c>
      <c r="I424" s="104" t="s">
        <v>13906</v>
      </c>
    </row>
    <row r="425" spans="1:12" hidden="1" x14ac:dyDescent="0.2">
      <c r="A425" s="104" t="s">
        <v>13335</v>
      </c>
      <c r="D425" s="104" t="s">
        <v>13929</v>
      </c>
      <c r="E425" s="104">
        <f t="shared" si="6"/>
        <v>2501050030</v>
      </c>
      <c r="F425" s="104" t="s">
        <v>16373</v>
      </c>
      <c r="G425" s="104" t="s">
        <v>16374</v>
      </c>
      <c r="H425" s="104" t="s">
        <v>13928</v>
      </c>
      <c r="I425" s="104" t="s">
        <v>13908</v>
      </c>
    </row>
    <row r="426" spans="1:12" hidden="1" x14ac:dyDescent="0.2">
      <c r="A426" s="104" t="s">
        <v>13335</v>
      </c>
      <c r="D426" s="104" t="s">
        <v>13930</v>
      </c>
      <c r="E426" s="104">
        <f t="shared" si="6"/>
        <v>2501050060</v>
      </c>
      <c r="F426" s="104" t="s">
        <v>16373</v>
      </c>
      <c r="G426" s="104" t="s">
        <v>16374</v>
      </c>
      <c r="H426" s="104" t="s">
        <v>13928</v>
      </c>
      <c r="I426" s="104" t="s">
        <v>16135</v>
      </c>
    </row>
    <row r="427" spans="1:12" hidden="1" x14ac:dyDescent="0.2">
      <c r="A427" s="104" t="s">
        <v>13335</v>
      </c>
      <c r="D427" s="104" t="s">
        <v>13931</v>
      </c>
      <c r="E427" s="104">
        <f t="shared" si="6"/>
        <v>2501050090</v>
      </c>
      <c r="F427" s="104" t="s">
        <v>16373</v>
      </c>
      <c r="G427" s="104" t="s">
        <v>16374</v>
      </c>
      <c r="H427" s="104" t="s">
        <v>13928</v>
      </c>
      <c r="I427" s="104" t="s">
        <v>16128</v>
      </c>
    </row>
    <row r="428" spans="1:12" hidden="1" x14ac:dyDescent="0.2">
      <c r="A428" s="104" t="s">
        <v>13335</v>
      </c>
      <c r="D428" s="104" t="s">
        <v>13932</v>
      </c>
      <c r="E428" s="104">
        <f t="shared" si="6"/>
        <v>2501050120</v>
      </c>
      <c r="F428" s="104" t="s">
        <v>16373</v>
      </c>
      <c r="G428" s="104" t="s">
        <v>16374</v>
      </c>
      <c r="H428" s="104" t="s">
        <v>13928</v>
      </c>
      <c r="I428" s="104" t="s">
        <v>13912</v>
      </c>
    </row>
    <row r="429" spans="1:12" hidden="1" x14ac:dyDescent="0.2">
      <c r="A429" s="104" t="s">
        <v>13335</v>
      </c>
      <c r="D429" s="104" t="s">
        <v>13933</v>
      </c>
      <c r="E429" s="104">
        <f t="shared" si="6"/>
        <v>2501050150</v>
      </c>
      <c r="F429" s="104" t="s">
        <v>16373</v>
      </c>
      <c r="G429" s="104" t="s">
        <v>16374</v>
      </c>
      <c r="H429" s="104" t="s">
        <v>13928</v>
      </c>
      <c r="I429" s="104" t="s">
        <v>13914</v>
      </c>
    </row>
    <row r="430" spans="1:12" hidden="1" x14ac:dyDescent="0.2">
      <c r="A430" s="104" t="s">
        <v>13335</v>
      </c>
      <c r="D430" s="104" t="s">
        <v>13934</v>
      </c>
      <c r="E430" s="104">
        <f t="shared" si="6"/>
        <v>2501050180</v>
      </c>
      <c r="F430" s="104" t="s">
        <v>16373</v>
      </c>
      <c r="G430" s="104" t="s">
        <v>16374</v>
      </c>
      <c r="H430" s="104" t="s">
        <v>13928</v>
      </c>
      <c r="I430" s="104" t="s">
        <v>16162</v>
      </c>
    </row>
    <row r="431" spans="1:12" hidden="1" x14ac:dyDescent="0.2">
      <c r="A431" s="104" t="s">
        <v>13335</v>
      </c>
      <c r="D431" s="104" t="s">
        <v>13935</v>
      </c>
      <c r="E431" s="104">
        <f t="shared" si="6"/>
        <v>2501050900</v>
      </c>
      <c r="F431" s="104" t="s">
        <v>16373</v>
      </c>
      <c r="G431" s="104" t="s">
        <v>16374</v>
      </c>
      <c r="H431" s="104" t="s">
        <v>13928</v>
      </c>
      <c r="I431" s="104" t="s">
        <v>13917</v>
      </c>
      <c r="K431" s="106"/>
      <c r="L431" s="104"/>
    </row>
    <row r="432" spans="1:12" hidden="1" x14ac:dyDescent="0.2">
      <c r="A432" s="104" t="s">
        <v>13335</v>
      </c>
      <c r="D432" s="104" t="s">
        <v>13936</v>
      </c>
      <c r="E432" s="104">
        <f t="shared" si="6"/>
        <v>2501060000</v>
      </c>
      <c r="F432" s="104" t="s">
        <v>16373</v>
      </c>
      <c r="G432" s="104" t="s">
        <v>16374</v>
      </c>
      <c r="H432" s="104" t="s">
        <v>13937</v>
      </c>
      <c r="I432" s="104" t="s">
        <v>13938</v>
      </c>
    </row>
    <row r="433" spans="1:9" hidden="1" x14ac:dyDescent="0.2">
      <c r="A433" s="104" t="s">
        <v>13335</v>
      </c>
      <c r="D433" s="104" t="s">
        <v>13939</v>
      </c>
      <c r="E433" s="104">
        <f t="shared" si="6"/>
        <v>2501060050</v>
      </c>
      <c r="F433" s="104" t="s">
        <v>16373</v>
      </c>
      <c r="G433" s="104" t="s">
        <v>16374</v>
      </c>
      <c r="H433" s="104" t="s">
        <v>13937</v>
      </c>
      <c r="I433" s="104" t="s">
        <v>13940</v>
      </c>
    </row>
    <row r="434" spans="1:9" hidden="1" x14ac:dyDescent="0.2">
      <c r="A434" s="104" t="s">
        <v>13335</v>
      </c>
      <c r="D434" s="104" t="s">
        <v>13941</v>
      </c>
      <c r="E434" s="104">
        <f t="shared" si="6"/>
        <v>2501060051</v>
      </c>
      <c r="F434" s="104" t="s">
        <v>16373</v>
      </c>
      <c r="G434" s="104" t="s">
        <v>16374</v>
      </c>
      <c r="H434" s="104" t="s">
        <v>13937</v>
      </c>
      <c r="I434" s="104" t="s">
        <v>13942</v>
      </c>
    </row>
    <row r="435" spans="1:9" hidden="1" x14ac:dyDescent="0.2">
      <c r="A435" s="104" t="s">
        <v>13335</v>
      </c>
      <c r="D435" s="104" t="s">
        <v>13943</v>
      </c>
      <c r="E435" s="104">
        <f t="shared" si="6"/>
        <v>2501060052</v>
      </c>
      <c r="F435" s="104" t="s">
        <v>16373</v>
      </c>
      <c r="G435" s="104" t="s">
        <v>16374</v>
      </c>
      <c r="H435" s="104" t="s">
        <v>13937</v>
      </c>
      <c r="I435" s="104" t="s">
        <v>13944</v>
      </c>
    </row>
    <row r="436" spans="1:9" hidden="1" x14ac:dyDescent="0.2">
      <c r="A436" s="104" t="s">
        <v>13335</v>
      </c>
      <c r="D436" s="104" t="s">
        <v>13945</v>
      </c>
      <c r="E436" s="104">
        <f t="shared" si="6"/>
        <v>2501060053</v>
      </c>
      <c r="F436" s="104" t="s">
        <v>16373</v>
      </c>
      <c r="G436" s="104" t="s">
        <v>16374</v>
      </c>
      <c r="H436" s="104" t="s">
        <v>13937</v>
      </c>
      <c r="I436" s="104" t="s">
        <v>13946</v>
      </c>
    </row>
    <row r="437" spans="1:9" hidden="1" x14ac:dyDescent="0.2">
      <c r="A437" s="104" t="s">
        <v>13335</v>
      </c>
      <c r="D437" s="104" t="s">
        <v>13947</v>
      </c>
      <c r="E437" s="104">
        <f t="shared" si="6"/>
        <v>2501060100</v>
      </c>
      <c r="F437" s="104" t="s">
        <v>16373</v>
      </c>
      <c r="G437" s="104" t="s">
        <v>16374</v>
      </c>
      <c r="H437" s="104" t="s">
        <v>13937</v>
      </c>
      <c r="I437" s="104" t="s">
        <v>13948</v>
      </c>
    </row>
    <row r="438" spans="1:9" hidden="1" x14ac:dyDescent="0.2">
      <c r="A438" s="104" t="s">
        <v>13335</v>
      </c>
      <c r="D438" s="104" t="s">
        <v>13949</v>
      </c>
      <c r="E438" s="104">
        <f t="shared" si="6"/>
        <v>2501060101</v>
      </c>
      <c r="F438" s="104" t="s">
        <v>16373</v>
      </c>
      <c r="G438" s="104" t="s">
        <v>16374</v>
      </c>
      <c r="H438" s="104" t="s">
        <v>13937</v>
      </c>
      <c r="I438" s="104" t="s">
        <v>13950</v>
      </c>
    </row>
    <row r="439" spans="1:9" hidden="1" x14ac:dyDescent="0.2">
      <c r="A439" s="104" t="s">
        <v>13335</v>
      </c>
      <c r="D439" s="104" t="s">
        <v>13951</v>
      </c>
      <c r="E439" s="104">
        <f t="shared" si="6"/>
        <v>2501060102</v>
      </c>
      <c r="F439" s="104" t="s">
        <v>16373</v>
      </c>
      <c r="G439" s="104" t="s">
        <v>16374</v>
      </c>
      <c r="H439" s="104" t="s">
        <v>13937</v>
      </c>
      <c r="I439" s="104" t="s">
        <v>13952</v>
      </c>
    </row>
    <row r="440" spans="1:9" hidden="1" x14ac:dyDescent="0.2">
      <c r="A440" s="104" t="s">
        <v>13335</v>
      </c>
      <c r="D440" s="104" t="s">
        <v>13953</v>
      </c>
      <c r="E440" s="104">
        <f t="shared" si="6"/>
        <v>2501060103</v>
      </c>
      <c r="F440" s="104" t="s">
        <v>16373</v>
      </c>
      <c r="G440" s="104" t="s">
        <v>16374</v>
      </c>
      <c r="H440" s="104" t="s">
        <v>13937</v>
      </c>
      <c r="I440" s="104" t="s">
        <v>13954</v>
      </c>
    </row>
    <row r="441" spans="1:9" hidden="1" x14ac:dyDescent="0.2">
      <c r="A441" s="104" t="s">
        <v>13335</v>
      </c>
      <c r="D441" s="104" t="s">
        <v>13955</v>
      </c>
      <c r="E441" s="104">
        <f t="shared" si="6"/>
        <v>2501060200</v>
      </c>
      <c r="F441" s="104" t="s">
        <v>16373</v>
      </c>
      <c r="G441" s="104" t="s">
        <v>16374</v>
      </c>
      <c r="H441" s="104" t="s">
        <v>13937</v>
      </c>
      <c r="I441" s="104" t="s">
        <v>13956</v>
      </c>
    </row>
    <row r="442" spans="1:9" hidden="1" x14ac:dyDescent="0.2">
      <c r="A442" s="104" t="s">
        <v>13335</v>
      </c>
      <c r="D442" s="104" t="s">
        <v>13957</v>
      </c>
      <c r="E442" s="104">
        <f t="shared" si="6"/>
        <v>2501060201</v>
      </c>
      <c r="F442" s="104" t="s">
        <v>16373</v>
      </c>
      <c r="G442" s="104" t="s">
        <v>16374</v>
      </c>
      <c r="H442" s="104" t="s">
        <v>13937</v>
      </c>
      <c r="I442" s="104" t="s">
        <v>13958</v>
      </c>
    </row>
    <row r="443" spans="1:9" hidden="1" x14ac:dyDescent="0.2">
      <c r="A443" s="104" t="s">
        <v>13335</v>
      </c>
      <c r="D443" s="104" t="s">
        <v>13959</v>
      </c>
      <c r="E443" s="104">
        <f t="shared" si="6"/>
        <v>2501070000</v>
      </c>
      <c r="F443" s="104" t="s">
        <v>16373</v>
      </c>
      <c r="G443" s="104" t="s">
        <v>16374</v>
      </c>
      <c r="H443" s="104" t="s">
        <v>13960</v>
      </c>
      <c r="I443" s="104" t="s">
        <v>13961</v>
      </c>
    </row>
    <row r="444" spans="1:9" hidden="1" x14ac:dyDescent="0.2">
      <c r="A444" s="104" t="s">
        <v>13335</v>
      </c>
      <c r="D444" s="104" t="s">
        <v>13962</v>
      </c>
      <c r="E444" s="104">
        <f t="shared" si="6"/>
        <v>2501070050</v>
      </c>
      <c r="F444" s="104" t="s">
        <v>16373</v>
      </c>
      <c r="G444" s="104" t="s">
        <v>16374</v>
      </c>
      <c r="H444" s="104" t="s">
        <v>13960</v>
      </c>
      <c r="I444" s="104" t="s">
        <v>13940</v>
      </c>
    </row>
    <row r="445" spans="1:9" hidden="1" x14ac:dyDescent="0.2">
      <c r="A445" s="104" t="s">
        <v>13335</v>
      </c>
      <c r="D445" s="104" t="s">
        <v>13963</v>
      </c>
      <c r="E445" s="104">
        <f t="shared" si="6"/>
        <v>2501070051</v>
      </c>
      <c r="F445" s="104" t="s">
        <v>16373</v>
      </c>
      <c r="G445" s="104" t="s">
        <v>16374</v>
      </c>
      <c r="H445" s="104" t="s">
        <v>13960</v>
      </c>
      <c r="I445" s="104" t="s">
        <v>13942</v>
      </c>
    </row>
    <row r="446" spans="1:9" hidden="1" x14ac:dyDescent="0.2">
      <c r="A446" s="104" t="s">
        <v>13335</v>
      </c>
      <c r="D446" s="104" t="s">
        <v>13964</v>
      </c>
      <c r="E446" s="104">
        <f t="shared" si="6"/>
        <v>2501070052</v>
      </c>
      <c r="F446" s="104" t="s">
        <v>16373</v>
      </c>
      <c r="G446" s="104" t="s">
        <v>16374</v>
      </c>
      <c r="H446" s="104" t="s">
        <v>13960</v>
      </c>
      <c r="I446" s="104" t="s">
        <v>13944</v>
      </c>
    </row>
    <row r="447" spans="1:9" hidden="1" x14ac:dyDescent="0.2">
      <c r="A447" s="104" t="s">
        <v>13335</v>
      </c>
      <c r="D447" s="104" t="s">
        <v>13965</v>
      </c>
      <c r="E447" s="104">
        <f t="shared" si="6"/>
        <v>2501070053</v>
      </c>
      <c r="F447" s="104" t="s">
        <v>16373</v>
      </c>
      <c r="G447" s="104" t="s">
        <v>16374</v>
      </c>
      <c r="H447" s="104" t="s">
        <v>13960</v>
      </c>
      <c r="I447" s="104" t="s">
        <v>13946</v>
      </c>
    </row>
    <row r="448" spans="1:9" hidden="1" x14ac:dyDescent="0.2">
      <c r="A448" s="104" t="s">
        <v>13335</v>
      </c>
      <c r="D448" s="104" t="s">
        <v>13966</v>
      </c>
      <c r="E448" s="104">
        <f t="shared" si="6"/>
        <v>2501070100</v>
      </c>
      <c r="F448" s="104" t="s">
        <v>16373</v>
      </c>
      <c r="G448" s="104" t="s">
        <v>16374</v>
      </c>
      <c r="H448" s="104" t="s">
        <v>13960</v>
      </c>
      <c r="I448" s="104" t="s">
        <v>13948</v>
      </c>
    </row>
    <row r="449" spans="1:10" hidden="1" x14ac:dyDescent="0.2">
      <c r="A449" s="104" t="s">
        <v>13335</v>
      </c>
      <c r="D449" s="104" t="s">
        <v>13967</v>
      </c>
      <c r="E449" s="104">
        <f t="shared" si="6"/>
        <v>2501070101</v>
      </c>
      <c r="F449" s="104" t="s">
        <v>16373</v>
      </c>
      <c r="G449" s="104" t="s">
        <v>16374</v>
      </c>
      <c r="H449" s="104" t="s">
        <v>13960</v>
      </c>
      <c r="I449" s="104" t="s">
        <v>13950</v>
      </c>
    </row>
    <row r="450" spans="1:10" hidden="1" x14ac:dyDescent="0.2">
      <c r="A450" s="104" t="s">
        <v>13335</v>
      </c>
      <c r="D450" s="104" t="s">
        <v>13968</v>
      </c>
      <c r="E450" s="104">
        <f t="shared" ref="E450:E513" si="7">VALUE(D450)</f>
        <v>2501070102</v>
      </c>
      <c r="F450" s="104" t="s">
        <v>16373</v>
      </c>
      <c r="G450" s="104" t="s">
        <v>16374</v>
      </c>
      <c r="H450" s="104" t="s">
        <v>13960</v>
      </c>
      <c r="I450" s="104" t="s">
        <v>13952</v>
      </c>
    </row>
    <row r="451" spans="1:10" hidden="1" x14ac:dyDescent="0.2">
      <c r="A451" s="104" t="s">
        <v>13335</v>
      </c>
      <c r="D451" s="104" t="s">
        <v>13969</v>
      </c>
      <c r="E451" s="104">
        <f t="shared" si="7"/>
        <v>2501070103</v>
      </c>
      <c r="F451" s="104" t="s">
        <v>16373</v>
      </c>
      <c r="G451" s="104" t="s">
        <v>16374</v>
      </c>
      <c r="H451" s="104" t="s">
        <v>13960</v>
      </c>
      <c r="I451" s="104" t="s">
        <v>13954</v>
      </c>
    </row>
    <row r="452" spans="1:10" hidden="1" x14ac:dyDescent="0.2">
      <c r="A452" s="104" t="s">
        <v>13335</v>
      </c>
      <c r="D452" s="104" t="s">
        <v>13970</v>
      </c>
      <c r="E452" s="104">
        <f t="shared" si="7"/>
        <v>2501070200</v>
      </c>
      <c r="F452" s="104" t="s">
        <v>16373</v>
      </c>
      <c r="G452" s="104" t="s">
        <v>16374</v>
      </c>
      <c r="H452" s="104" t="s">
        <v>13960</v>
      </c>
      <c r="I452" s="104" t="s">
        <v>13956</v>
      </c>
    </row>
    <row r="453" spans="1:10" hidden="1" x14ac:dyDescent="0.2">
      <c r="A453" s="104" t="s">
        <v>13335</v>
      </c>
      <c r="D453" s="104" t="s">
        <v>13971</v>
      </c>
      <c r="E453" s="104">
        <f t="shared" si="7"/>
        <v>2501070201</v>
      </c>
      <c r="F453" s="104" t="s">
        <v>16373</v>
      </c>
      <c r="G453" s="104" t="s">
        <v>16374</v>
      </c>
      <c r="H453" s="104" t="s">
        <v>13960</v>
      </c>
      <c r="I453" s="104" t="s">
        <v>13958</v>
      </c>
    </row>
    <row r="454" spans="1:10" hidden="1" x14ac:dyDescent="0.2">
      <c r="A454" s="104" t="s">
        <v>13335</v>
      </c>
      <c r="D454" s="104" t="s">
        <v>13972</v>
      </c>
      <c r="E454" s="104">
        <f t="shared" si="7"/>
        <v>2501080050</v>
      </c>
      <c r="F454" s="104" t="s">
        <v>16373</v>
      </c>
      <c r="G454" s="104" t="s">
        <v>16374</v>
      </c>
      <c r="H454" s="104" t="s">
        <v>13973</v>
      </c>
      <c r="I454" s="104" t="s">
        <v>13940</v>
      </c>
      <c r="J454" s="106">
        <v>37469</v>
      </c>
    </row>
    <row r="455" spans="1:10" hidden="1" x14ac:dyDescent="0.2">
      <c r="A455" s="104" t="s">
        <v>13335</v>
      </c>
      <c r="D455" s="104" t="s">
        <v>13974</v>
      </c>
      <c r="E455" s="104">
        <f t="shared" si="7"/>
        <v>2501080100</v>
      </c>
      <c r="F455" s="104" t="s">
        <v>16373</v>
      </c>
      <c r="G455" s="104" t="s">
        <v>16374</v>
      </c>
      <c r="H455" s="104" t="s">
        <v>13973</v>
      </c>
      <c r="I455" s="104" t="s">
        <v>13948</v>
      </c>
      <c r="J455" s="106">
        <v>37469</v>
      </c>
    </row>
    <row r="456" spans="1:10" hidden="1" x14ac:dyDescent="0.2">
      <c r="A456" s="104" t="s">
        <v>13335</v>
      </c>
      <c r="D456" s="104" t="s">
        <v>13975</v>
      </c>
      <c r="E456" s="104">
        <f t="shared" si="7"/>
        <v>2501995000</v>
      </c>
      <c r="F456" s="104" t="s">
        <v>16373</v>
      </c>
      <c r="G456" s="104" t="s">
        <v>16374</v>
      </c>
      <c r="H456" s="104" t="s">
        <v>13976</v>
      </c>
      <c r="I456" s="104" t="s">
        <v>13906</v>
      </c>
    </row>
    <row r="457" spans="1:10" hidden="1" x14ac:dyDescent="0.2">
      <c r="A457" s="104" t="s">
        <v>13335</v>
      </c>
      <c r="D457" s="104" t="s">
        <v>13977</v>
      </c>
      <c r="E457" s="104">
        <f t="shared" si="7"/>
        <v>2501995030</v>
      </c>
      <c r="F457" s="104" t="s">
        <v>16373</v>
      </c>
      <c r="G457" s="104" t="s">
        <v>16374</v>
      </c>
      <c r="H457" s="104" t="s">
        <v>13976</v>
      </c>
      <c r="I457" s="104" t="s">
        <v>13908</v>
      </c>
    </row>
    <row r="458" spans="1:10" hidden="1" x14ac:dyDescent="0.2">
      <c r="A458" s="104" t="s">
        <v>13335</v>
      </c>
      <c r="D458" s="104" t="s">
        <v>13978</v>
      </c>
      <c r="E458" s="104">
        <f t="shared" si="7"/>
        <v>2501995060</v>
      </c>
      <c r="F458" s="104" t="s">
        <v>16373</v>
      </c>
      <c r="G458" s="104" t="s">
        <v>16374</v>
      </c>
      <c r="H458" s="104" t="s">
        <v>13976</v>
      </c>
      <c r="I458" s="104" t="s">
        <v>16135</v>
      </c>
    </row>
    <row r="459" spans="1:10" hidden="1" x14ac:dyDescent="0.2">
      <c r="A459" s="104" t="s">
        <v>13335</v>
      </c>
      <c r="D459" s="104" t="s">
        <v>13979</v>
      </c>
      <c r="E459" s="104">
        <f t="shared" si="7"/>
        <v>2501995090</v>
      </c>
      <c r="F459" s="104" t="s">
        <v>16373</v>
      </c>
      <c r="G459" s="104" t="s">
        <v>16374</v>
      </c>
      <c r="H459" s="104" t="s">
        <v>13976</v>
      </c>
      <c r="I459" s="104" t="s">
        <v>16128</v>
      </c>
    </row>
    <row r="460" spans="1:10" hidden="1" x14ac:dyDescent="0.2">
      <c r="A460" s="104" t="s">
        <v>13335</v>
      </c>
      <c r="D460" s="104" t="s">
        <v>13980</v>
      </c>
      <c r="E460" s="104">
        <f t="shared" si="7"/>
        <v>2501995120</v>
      </c>
      <c r="F460" s="104" t="s">
        <v>16373</v>
      </c>
      <c r="G460" s="104" t="s">
        <v>16374</v>
      </c>
      <c r="H460" s="104" t="s">
        <v>13976</v>
      </c>
      <c r="I460" s="104" t="s">
        <v>13912</v>
      </c>
    </row>
    <row r="461" spans="1:10" hidden="1" x14ac:dyDescent="0.2">
      <c r="A461" s="104" t="s">
        <v>13335</v>
      </c>
      <c r="D461" s="104" t="s">
        <v>13981</v>
      </c>
      <c r="E461" s="104">
        <f t="shared" si="7"/>
        <v>2501995150</v>
      </c>
      <c r="F461" s="104" t="s">
        <v>16373</v>
      </c>
      <c r="G461" s="104" t="s">
        <v>16374</v>
      </c>
      <c r="H461" s="104" t="s">
        <v>13976</v>
      </c>
      <c r="I461" s="104" t="s">
        <v>13914</v>
      </c>
    </row>
    <row r="462" spans="1:10" hidden="1" x14ac:dyDescent="0.2">
      <c r="A462" s="104" t="s">
        <v>13335</v>
      </c>
      <c r="D462" s="104" t="s">
        <v>13982</v>
      </c>
      <c r="E462" s="104">
        <f t="shared" si="7"/>
        <v>2501995180</v>
      </c>
      <c r="F462" s="104" t="s">
        <v>16373</v>
      </c>
      <c r="G462" s="104" t="s">
        <v>16374</v>
      </c>
      <c r="H462" s="104" t="s">
        <v>13976</v>
      </c>
      <c r="I462" s="104" t="s">
        <v>16162</v>
      </c>
    </row>
    <row r="463" spans="1:10" hidden="1" x14ac:dyDescent="0.2">
      <c r="A463" s="104" t="s">
        <v>13335</v>
      </c>
      <c r="D463" s="104" t="s">
        <v>13983</v>
      </c>
      <c r="E463" s="104">
        <f t="shared" si="7"/>
        <v>2505000000</v>
      </c>
      <c r="F463" s="104" t="s">
        <v>16373</v>
      </c>
      <c r="G463" s="104" t="s">
        <v>13984</v>
      </c>
      <c r="H463" s="104" t="s">
        <v>13985</v>
      </c>
      <c r="I463" s="104" t="s">
        <v>13906</v>
      </c>
    </row>
    <row r="464" spans="1:10" hidden="1" x14ac:dyDescent="0.2">
      <c r="A464" s="104" t="s">
        <v>13335</v>
      </c>
      <c r="D464" s="104" t="s">
        <v>13986</v>
      </c>
      <c r="E464" s="104">
        <f t="shared" si="7"/>
        <v>2505000030</v>
      </c>
      <c r="F464" s="104" t="s">
        <v>16373</v>
      </c>
      <c r="G464" s="104" t="s">
        <v>13984</v>
      </c>
      <c r="H464" s="104" t="s">
        <v>13985</v>
      </c>
      <c r="I464" s="104" t="s">
        <v>13908</v>
      </c>
    </row>
    <row r="465" spans="1:9" hidden="1" x14ac:dyDescent="0.2">
      <c r="A465" s="104" t="s">
        <v>13335</v>
      </c>
      <c r="D465" s="104" t="s">
        <v>13987</v>
      </c>
      <c r="E465" s="104">
        <f t="shared" si="7"/>
        <v>2505000060</v>
      </c>
      <c r="F465" s="104" t="s">
        <v>16373</v>
      </c>
      <c r="G465" s="104" t="s">
        <v>13984</v>
      </c>
      <c r="H465" s="104" t="s">
        <v>13985</v>
      </c>
      <c r="I465" s="104" t="s">
        <v>16135</v>
      </c>
    </row>
    <row r="466" spans="1:9" hidden="1" x14ac:dyDescent="0.2">
      <c r="A466" s="104" t="s">
        <v>13335</v>
      </c>
      <c r="D466" s="104" t="s">
        <v>13988</v>
      </c>
      <c r="E466" s="104">
        <f t="shared" si="7"/>
        <v>2505000090</v>
      </c>
      <c r="F466" s="104" t="s">
        <v>16373</v>
      </c>
      <c r="G466" s="104" t="s">
        <v>13984</v>
      </c>
      <c r="H466" s="104" t="s">
        <v>13985</v>
      </c>
      <c r="I466" s="104" t="s">
        <v>16128</v>
      </c>
    </row>
    <row r="467" spans="1:9" hidden="1" x14ac:dyDescent="0.2">
      <c r="A467" s="104" t="s">
        <v>13335</v>
      </c>
      <c r="D467" s="104" t="s">
        <v>13989</v>
      </c>
      <c r="E467" s="104">
        <f t="shared" si="7"/>
        <v>2505000120</v>
      </c>
      <c r="F467" s="104" t="s">
        <v>16373</v>
      </c>
      <c r="G467" s="104" t="s">
        <v>13984</v>
      </c>
      <c r="H467" s="104" t="s">
        <v>13985</v>
      </c>
      <c r="I467" s="104" t="s">
        <v>13912</v>
      </c>
    </row>
    <row r="468" spans="1:9" hidden="1" x14ac:dyDescent="0.2">
      <c r="A468" s="104" t="s">
        <v>13335</v>
      </c>
      <c r="D468" s="104" t="s">
        <v>13990</v>
      </c>
      <c r="E468" s="104">
        <f t="shared" si="7"/>
        <v>2505000150</v>
      </c>
      <c r="F468" s="104" t="s">
        <v>16373</v>
      </c>
      <c r="G468" s="104" t="s">
        <v>13984</v>
      </c>
      <c r="H468" s="104" t="s">
        <v>13985</v>
      </c>
      <c r="I468" s="104" t="s">
        <v>13914</v>
      </c>
    </row>
    <row r="469" spans="1:9" hidden="1" x14ac:dyDescent="0.2">
      <c r="A469" s="104" t="s">
        <v>13335</v>
      </c>
      <c r="D469" s="104" t="s">
        <v>13991</v>
      </c>
      <c r="E469" s="104">
        <f t="shared" si="7"/>
        <v>2505000180</v>
      </c>
      <c r="F469" s="104" t="s">
        <v>16373</v>
      </c>
      <c r="G469" s="104" t="s">
        <v>13984</v>
      </c>
      <c r="H469" s="104" t="s">
        <v>13985</v>
      </c>
      <c r="I469" s="104" t="s">
        <v>16162</v>
      </c>
    </row>
    <row r="470" spans="1:9" hidden="1" x14ac:dyDescent="0.2">
      <c r="A470" s="104" t="s">
        <v>13335</v>
      </c>
      <c r="D470" s="104" t="s">
        <v>13992</v>
      </c>
      <c r="E470" s="104">
        <f t="shared" si="7"/>
        <v>2505000900</v>
      </c>
      <c r="F470" s="104" t="s">
        <v>16373</v>
      </c>
      <c r="G470" s="104" t="s">
        <v>13984</v>
      </c>
      <c r="H470" s="104" t="s">
        <v>13985</v>
      </c>
      <c r="I470" s="104" t="s">
        <v>13917</v>
      </c>
    </row>
    <row r="471" spans="1:9" hidden="1" x14ac:dyDescent="0.2">
      <c r="A471" s="104" t="s">
        <v>13335</v>
      </c>
      <c r="D471" s="104" t="s">
        <v>13993</v>
      </c>
      <c r="E471" s="104">
        <f t="shared" si="7"/>
        <v>2505010000</v>
      </c>
      <c r="F471" s="104" t="s">
        <v>16373</v>
      </c>
      <c r="G471" s="104" t="s">
        <v>13984</v>
      </c>
      <c r="H471" s="104" t="s">
        <v>13994</v>
      </c>
      <c r="I471" s="104" t="s">
        <v>13906</v>
      </c>
    </row>
    <row r="472" spans="1:9" hidden="1" x14ac:dyDescent="0.2">
      <c r="A472" s="104" t="s">
        <v>13335</v>
      </c>
      <c r="D472" s="104" t="s">
        <v>13995</v>
      </c>
      <c r="E472" s="104">
        <f t="shared" si="7"/>
        <v>2505010030</v>
      </c>
      <c r="F472" s="104" t="s">
        <v>16373</v>
      </c>
      <c r="G472" s="104" t="s">
        <v>13984</v>
      </c>
      <c r="H472" s="104" t="s">
        <v>13994</v>
      </c>
      <c r="I472" s="104" t="s">
        <v>13908</v>
      </c>
    </row>
    <row r="473" spans="1:9" hidden="1" x14ac:dyDescent="0.2">
      <c r="A473" s="104" t="s">
        <v>13335</v>
      </c>
      <c r="D473" s="104" t="s">
        <v>13996</v>
      </c>
      <c r="E473" s="104">
        <f t="shared" si="7"/>
        <v>2505010060</v>
      </c>
      <c r="F473" s="104" t="s">
        <v>16373</v>
      </c>
      <c r="G473" s="104" t="s">
        <v>13984</v>
      </c>
      <c r="H473" s="104" t="s">
        <v>13994</v>
      </c>
      <c r="I473" s="104" t="s">
        <v>16135</v>
      </c>
    </row>
    <row r="474" spans="1:9" hidden="1" x14ac:dyDescent="0.2">
      <c r="A474" s="104" t="s">
        <v>13335</v>
      </c>
      <c r="D474" s="104" t="s">
        <v>13997</v>
      </c>
      <c r="E474" s="104">
        <f t="shared" si="7"/>
        <v>2505010090</v>
      </c>
      <c r="F474" s="104" t="s">
        <v>16373</v>
      </c>
      <c r="G474" s="104" t="s">
        <v>13984</v>
      </c>
      <c r="H474" s="104" t="s">
        <v>13994</v>
      </c>
      <c r="I474" s="104" t="s">
        <v>16128</v>
      </c>
    </row>
    <row r="475" spans="1:9" hidden="1" x14ac:dyDescent="0.2">
      <c r="A475" s="104" t="s">
        <v>13335</v>
      </c>
      <c r="D475" s="104" t="s">
        <v>13998</v>
      </c>
      <c r="E475" s="104">
        <f t="shared" si="7"/>
        <v>2505010120</v>
      </c>
      <c r="F475" s="104" t="s">
        <v>16373</v>
      </c>
      <c r="G475" s="104" t="s">
        <v>13984</v>
      </c>
      <c r="H475" s="104" t="s">
        <v>13994</v>
      </c>
      <c r="I475" s="104" t="s">
        <v>13912</v>
      </c>
    </row>
    <row r="476" spans="1:9" hidden="1" x14ac:dyDescent="0.2">
      <c r="A476" s="104" t="s">
        <v>13335</v>
      </c>
      <c r="D476" s="104" t="s">
        <v>13999</v>
      </c>
      <c r="E476" s="104">
        <f t="shared" si="7"/>
        <v>2505010150</v>
      </c>
      <c r="F476" s="104" t="s">
        <v>16373</v>
      </c>
      <c r="G476" s="104" t="s">
        <v>13984</v>
      </c>
      <c r="H476" s="104" t="s">
        <v>13994</v>
      </c>
      <c r="I476" s="104" t="s">
        <v>13914</v>
      </c>
    </row>
    <row r="477" spans="1:9" hidden="1" x14ac:dyDescent="0.2">
      <c r="A477" s="104" t="s">
        <v>13335</v>
      </c>
      <c r="D477" s="104" t="s">
        <v>14000</v>
      </c>
      <c r="E477" s="104">
        <f t="shared" si="7"/>
        <v>2505010180</v>
      </c>
      <c r="F477" s="104" t="s">
        <v>16373</v>
      </c>
      <c r="G477" s="104" t="s">
        <v>13984</v>
      </c>
      <c r="H477" s="104" t="s">
        <v>13994</v>
      </c>
      <c r="I477" s="104" t="s">
        <v>16162</v>
      </c>
    </row>
    <row r="478" spans="1:9" hidden="1" x14ac:dyDescent="0.2">
      <c r="A478" s="104" t="s">
        <v>13335</v>
      </c>
      <c r="D478" s="104" t="s">
        <v>14001</v>
      </c>
      <c r="E478" s="104">
        <f t="shared" si="7"/>
        <v>2505010900</v>
      </c>
      <c r="F478" s="104" t="s">
        <v>16373</v>
      </c>
      <c r="G478" s="104" t="s">
        <v>13984</v>
      </c>
      <c r="H478" s="104" t="s">
        <v>13994</v>
      </c>
      <c r="I478" s="104" t="s">
        <v>13917</v>
      </c>
    </row>
    <row r="479" spans="1:9" hidden="1" x14ac:dyDescent="0.2">
      <c r="A479" s="104" t="s">
        <v>13335</v>
      </c>
      <c r="D479" s="104" t="s">
        <v>14002</v>
      </c>
      <c r="E479" s="104">
        <f t="shared" si="7"/>
        <v>2505020000</v>
      </c>
      <c r="F479" s="104" t="s">
        <v>16373</v>
      </c>
      <c r="G479" s="104" t="s">
        <v>13984</v>
      </c>
      <c r="H479" s="104" t="s">
        <v>14003</v>
      </c>
      <c r="I479" s="104" t="s">
        <v>13906</v>
      </c>
    </row>
    <row r="480" spans="1:9" hidden="1" x14ac:dyDescent="0.2">
      <c r="A480" s="104" t="s">
        <v>13335</v>
      </c>
      <c r="D480" s="104" t="s">
        <v>14004</v>
      </c>
      <c r="E480" s="104">
        <f t="shared" si="7"/>
        <v>2505020030</v>
      </c>
      <c r="F480" s="104" t="s">
        <v>16373</v>
      </c>
      <c r="G480" s="104" t="s">
        <v>13984</v>
      </c>
      <c r="H480" s="104" t="s">
        <v>14003</v>
      </c>
      <c r="I480" s="104" t="s">
        <v>13908</v>
      </c>
    </row>
    <row r="481" spans="1:10" hidden="1" x14ac:dyDescent="0.2">
      <c r="A481" s="104" t="s">
        <v>13335</v>
      </c>
      <c r="D481" s="104" t="s">
        <v>14005</v>
      </c>
      <c r="E481" s="104">
        <f t="shared" si="7"/>
        <v>2505020060</v>
      </c>
      <c r="F481" s="104" t="s">
        <v>16373</v>
      </c>
      <c r="G481" s="104" t="s">
        <v>13984</v>
      </c>
      <c r="H481" s="104" t="s">
        <v>14003</v>
      </c>
      <c r="I481" s="104" t="s">
        <v>16135</v>
      </c>
    </row>
    <row r="482" spans="1:10" hidden="1" x14ac:dyDescent="0.2">
      <c r="A482" s="104" t="s">
        <v>13335</v>
      </c>
      <c r="D482" s="104" t="s">
        <v>14006</v>
      </c>
      <c r="E482" s="104">
        <f t="shared" si="7"/>
        <v>2505020090</v>
      </c>
      <c r="F482" s="104" t="s">
        <v>16373</v>
      </c>
      <c r="G482" s="104" t="s">
        <v>13984</v>
      </c>
      <c r="H482" s="104" t="s">
        <v>14003</v>
      </c>
      <c r="I482" s="104" t="s">
        <v>16128</v>
      </c>
    </row>
    <row r="483" spans="1:10" hidden="1" x14ac:dyDescent="0.2">
      <c r="A483" s="104" t="s">
        <v>13335</v>
      </c>
      <c r="D483" s="104" t="s">
        <v>14007</v>
      </c>
      <c r="E483" s="104">
        <f t="shared" si="7"/>
        <v>2505020120</v>
      </c>
      <c r="F483" s="104" t="s">
        <v>16373</v>
      </c>
      <c r="G483" s="104" t="s">
        <v>13984</v>
      </c>
      <c r="H483" s="104" t="s">
        <v>14003</v>
      </c>
      <c r="I483" s="104" t="s">
        <v>13912</v>
      </c>
    </row>
    <row r="484" spans="1:10" hidden="1" x14ac:dyDescent="0.2">
      <c r="A484" s="104" t="s">
        <v>13335</v>
      </c>
      <c r="D484" s="104" t="s">
        <v>14008</v>
      </c>
      <c r="E484" s="104">
        <f t="shared" si="7"/>
        <v>2505020121</v>
      </c>
      <c r="F484" s="104" t="s">
        <v>16373</v>
      </c>
      <c r="G484" s="104" t="s">
        <v>13984</v>
      </c>
      <c r="H484" s="104" t="s">
        <v>14003</v>
      </c>
      <c r="I484" s="104" t="s">
        <v>14009</v>
      </c>
      <c r="J484" s="106">
        <v>37484</v>
      </c>
    </row>
    <row r="485" spans="1:10" hidden="1" x14ac:dyDescent="0.2">
      <c r="A485" s="104" t="s">
        <v>13335</v>
      </c>
      <c r="D485" s="104" t="s">
        <v>14010</v>
      </c>
      <c r="E485" s="104">
        <f t="shared" si="7"/>
        <v>2505020150</v>
      </c>
      <c r="F485" s="104" t="s">
        <v>16373</v>
      </c>
      <c r="G485" s="104" t="s">
        <v>13984</v>
      </c>
      <c r="H485" s="104" t="s">
        <v>14003</v>
      </c>
      <c r="I485" s="104" t="s">
        <v>13914</v>
      </c>
    </row>
    <row r="486" spans="1:10" hidden="1" x14ac:dyDescent="0.2">
      <c r="A486" s="104" t="s">
        <v>13335</v>
      </c>
      <c r="D486" s="104" t="s">
        <v>14011</v>
      </c>
      <c r="E486" s="104">
        <f t="shared" si="7"/>
        <v>2505020180</v>
      </c>
      <c r="F486" s="104" t="s">
        <v>16373</v>
      </c>
      <c r="G486" s="104" t="s">
        <v>13984</v>
      </c>
      <c r="H486" s="104" t="s">
        <v>14003</v>
      </c>
      <c r="I486" s="104" t="s">
        <v>16162</v>
      </c>
    </row>
    <row r="487" spans="1:10" hidden="1" x14ac:dyDescent="0.2">
      <c r="A487" s="104" t="s">
        <v>13335</v>
      </c>
      <c r="D487" s="104" t="s">
        <v>14012</v>
      </c>
      <c r="E487" s="104">
        <f t="shared" si="7"/>
        <v>2505020900</v>
      </c>
      <c r="F487" s="104" t="s">
        <v>16373</v>
      </c>
      <c r="G487" s="104" t="s">
        <v>13984</v>
      </c>
      <c r="H487" s="104" t="s">
        <v>14003</v>
      </c>
      <c r="I487" s="104" t="s">
        <v>13917</v>
      </c>
    </row>
    <row r="488" spans="1:10" hidden="1" x14ac:dyDescent="0.2">
      <c r="A488" s="104" t="s">
        <v>13335</v>
      </c>
      <c r="D488" s="104" t="s">
        <v>14013</v>
      </c>
      <c r="E488" s="104">
        <f t="shared" si="7"/>
        <v>2505030000</v>
      </c>
      <c r="F488" s="104" t="s">
        <v>16373</v>
      </c>
      <c r="G488" s="104" t="s">
        <v>13984</v>
      </c>
      <c r="H488" s="104" t="s">
        <v>14014</v>
      </c>
      <c r="I488" s="104" t="s">
        <v>13906</v>
      </c>
    </row>
    <row r="489" spans="1:10" hidden="1" x14ac:dyDescent="0.2">
      <c r="A489" s="104" t="s">
        <v>13335</v>
      </c>
      <c r="D489" s="104" t="s">
        <v>14015</v>
      </c>
      <c r="E489" s="104">
        <f t="shared" si="7"/>
        <v>2505030030</v>
      </c>
      <c r="F489" s="104" t="s">
        <v>16373</v>
      </c>
      <c r="G489" s="104" t="s">
        <v>13984</v>
      </c>
      <c r="H489" s="104" t="s">
        <v>14014</v>
      </c>
      <c r="I489" s="104" t="s">
        <v>13908</v>
      </c>
    </row>
    <row r="490" spans="1:10" hidden="1" x14ac:dyDescent="0.2">
      <c r="A490" s="104" t="s">
        <v>13335</v>
      </c>
      <c r="D490" s="104" t="s">
        <v>14016</v>
      </c>
      <c r="E490" s="104">
        <f t="shared" si="7"/>
        <v>2505030060</v>
      </c>
      <c r="F490" s="104" t="s">
        <v>16373</v>
      </c>
      <c r="G490" s="104" t="s">
        <v>13984</v>
      </c>
      <c r="H490" s="104" t="s">
        <v>14014</v>
      </c>
      <c r="I490" s="104" t="s">
        <v>16135</v>
      </c>
    </row>
    <row r="491" spans="1:10" hidden="1" x14ac:dyDescent="0.2">
      <c r="A491" s="104" t="s">
        <v>13335</v>
      </c>
      <c r="D491" s="104" t="s">
        <v>14017</v>
      </c>
      <c r="E491" s="104">
        <f t="shared" si="7"/>
        <v>2505030090</v>
      </c>
      <c r="F491" s="104" t="s">
        <v>16373</v>
      </c>
      <c r="G491" s="104" t="s">
        <v>13984</v>
      </c>
      <c r="H491" s="104" t="s">
        <v>14014</v>
      </c>
      <c r="I491" s="104" t="s">
        <v>16128</v>
      </c>
    </row>
    <row r="492" spans="1:10" hidden="1" x14ac:dyDescent="0.2">
      <c r="A492" s="104" t="s">
        <v>13335</v>
      </c>
      <c r="D492" s="104" t="s">
        <v>14018</v>
      </c>
      <c r="E492" s="104">
        <f t="shared" si="7"/>
        <v>2505030120</v>
      </c>
      <c r="F492" s="104" t="s">
        <v>16373</v>
      </c>
      <c r="G492" s="104" t="s">
        <v>13984</v>
      </c>
      <c r="H492" s="104" t="s">
        <v>14014</v>
      </c>
      <c r="I492" s="104" t="s">
        <v>13912</v>
      </c>
    </row>
    <row r="493" spans="1:10" hidden="1" x14ac:dyDescent="0.2">
      <c r="A493" s="104" t="s">
        <v>13335</v>
      </c>
      <c r="D493" s="104" t="s">
        <v>14019</v>
      </c>
      <c r="E493" s="104">
        <f t="shared" si="7"/>
        <v>2505030150</v>
      </c>
      <c r="F493" s="104" t="s">
        <v>16373</v>
      </c>
      <c r="G493" s="104" t="s">
        <v>13984</v>
      </c>
      <c r="H493" s="104" t="s">
        <v>14014</v>
      </c>
      <c r="I493" s="104" t="s">
        <v>13914</v>
      </c>
    </row>
    <row r="494" spans="1:10" hidden="1" x14ac:dyDescent="0.2">
      <c r="A494" s="104" t="s">
        <v>13335</v>
      </c>
      <c r="D494" s="104" t="s">
        <v>14020</v>
      </c>
      <c r="E494" s="104">
        <f t="shared" si="7"/>
        <v>2505030180</v>
      </c>
      <c r="F494" s="104" t="s">
        <v>16373</v>
      </c>
      <c r="G494" s="104" t="s">
        <v>13984</v>
      </c>
      <c r="H494" s="104" t="s">
        <v>14014</v>
      </c>
      <c r="I494" s="104" t="s">
        <v>16162</v>
      </c>
    </row>
    <row r="495" spans="1:10" hidden="1" x14ac:dyDescent="0.2">
      <c r="A495" s="104" t="s">
        <v>13335</v>
      </c>
      <c r="D495" s="104" t="s">
        <v>14021</v>
      </c>
      <c r="E495" s="104">
        <f t="shared" si="7"/>
        <v>2505030900</v>
      </c>
      <c r="F495" s="104" t="s">
        <v>16373</v>
      </c>
      <c r="G495" s="104" t="s">
        <v>13984</v>
      </c>
      <c r="H495" s="104" t="s">
        <v>14014</v>
      </c>
      <c r="I495" s="104" t="s">
        <v>13917</v>
      </c>
    </row>
    <row r="496" spans="1:10" hidden="1" x14ac:dyDescent="0.2">
      <c r="A496" s="104" t="s">
        <v>13335</v>
      </c>
      <c r="D496" s="104" t="s">
        <v>14022</v>
      </c>
      <c r="E496" s="104">
        <f t="shared" si="7"/>
        <v>2505040000</v>
      </c>
      <c r="F496" s="104" t="s">
        <v>16373</v>
      </c>
      <c r="G496" s="104" t="s">
        <v>13984</v>
      </c>
      <c r="H496" s="104" t="s">
        <v>14023</v>
      </c>
      <c r="I496" s="104" t="s">
        <v>13906</v>
      </c>
    </row>
    <row r="497" spans="1:12" hidden="1" x14ac:dyDescent="0.2">
      <c r="A497" s="104" t="s">
        <v>13335</v>
      </c>
      <c r="D497" s="104" t="s">
        <v>14024</v>
      </c>
      <c r="E497" s="104">
        <f t="shared" si="7"/>
        <v>2505040030</v>
      </c>
      <c r="F497" s="104" t="s">
        <v>16373</v>
      </c>
      <c r="G497" s="104" t="s">
        <v>13984</v>
      </c>
      <c r="H497" s="104" t="s">
        <v>14023</v>
      </c>
      <c r="I497" s="104" t="s">
        <v>13908</v>
      </c>
    </row>
    <row r="498" spans="1:12" hidden="1" x14ac:dyDescent="0.2">
      <c r="A498" s="104" t="s">
        <v>13335</v>
      </c>
      <c r="D498" s="104" t="s">
        <v>14025</v>
      </c>
      <c r="E498" s="104">
        <f t="shared" si="7"/>
        <v>2505040060</v>
      </c>
      <c r="F498" s="104" t="s">
        <v>16373</v>
      </c>
      <c r="G498" s="104" t="s">
        <v>13984</v>
      </c>
      <c r="H498" s="104" t="s">
        <v>14023</v>
      </c>
      <c r="I498" s="104" t="s">
        <v>16135</v>
      </c>
    </row>
    <row r="499" spans="1:12" hidden="1" x14ac:dyDescent="0.2">
      <c r="A499" s="104" t="s">
        <v>13335</v>
      </c>
      <c r="D499" s="104" t="s">
        <v>14026</v>
      </c>
      <c r="E499" s="104">
        <f t="shared" si="7"/>
        <v>2505040090</v>
      </c>
      <c r="F499" s="104" t="s">
        <v>16373</v>
      </c>
      <c r="G499" s="104" t="s">
        <v>13984</v>
      </c>
      <c r="H499" s="104" t="s">
        <v>14023</v>
      </c>
      <c r="I499" s="104" t="s">
        <v>16128</v>
      </c>
    </row>
    <row r="500" spans="1:12" hidden="1" x14ac:dyDescent="0.2">
      <c r="A500" s="104" t="s">
        <v>13335</v>
      </c>
      <c r="D500" s="104" t="s">
        <v>14027</v>
      </c>
      <c r="E500" s="104">
        <f t="shared" si="7"/>
        <v>2505040120</v>
      </c>
      <c r="F500" s="104" t="s">
        <v>16373</v>
      </c>
      <c r="G500" s="104" t="s">
        <v>13984</v>
      </c>
      <c r="H500" s="104" t="s">
        <v>14023</v>
      </c>
      <c r="I500" s="104" t="s">
        <v>13912</v>
      </c>
    </row>
    <row r="501" spans="1:12" hidden="1" x14ac:dyDescent="0.2">
      <c r="A501" s="104" t="s">
        <v>13335</v>
      </c>
      <c r="D501" s="104" t="s">
        <v>14028</v>
      </c>
      <c r="E501" s="104">
        <f t="shared" si="7"/>
        <v>2505040150</v>
      </c>
      <c r="F501" s="104" t="s">
        <v>16373</v>
      </c>
      <c r="G501" s="104" t="s">
        <v>13984</v>
      </c>
      <c r="H501" s="104" t="s">
        <v>14023</v>
      </c>
      <c r="I501" s="104" t="s">
        <v>13914</v>
      </c>
    </row>
    <row r="502" spans="1:12" hidden="1" x14ac:dyDescent="0.2">
      <c r="A502" s="104" t="s">
        <v>13335</v>
      </c>
      <c r="D502" s="104" t="s">
        <v>16774</v>
      </c>
      <c r="E502" s="104">
        <f t="shared" si="7"/>
        <v>2505040180</v>
      </c>
      <c r="F502" s="104" t="s">
        <v>16373</v>
      </c>
      <c r="G502" s="104" t="s">
        <v>13984</v>
      </c>
      <c r="H502" s="104" t="s">
        <v>14023</v>
      </c>
      <c r="I502" s="104" t="s">
        <v>16162</v>
      </c>
    </row>
    <row r="503" spans="1:12" hidden="1" x14ac:dyDescent="0.2">
      <c r="A503" s="104" t="s">
        <v>13335</v>
      </c>
      <c r="D503" s="104" t="s">
        <v>16775</v>
      </c>
      <c r="E503" s="104">
        <f t="shared" si="7"/>
        <v>2510000000</v>
      </c>
      <c r="F503" s="104" t="s">
        <v>16373</v>
      </c>
      <c r="G503" s="104" t="s">
        <v>16776</v>
      </c>
      <c r="H503" s="104" t="s">
        <v>13905</v>
      </c>
      <c r="I503" s="104" t="s">
        <v>13906</v>
      </c>
    </row>
    <row r="504" spans="1:12" hidden="1" x14ac:dyDescent="0.2">
      <c r="A504" s="104" t="s">
        <v>13335</v>
      </c>
      <c r="D504" s="104" t="s">
        <v>16777</v>
      </c>
      <c r="E504" s="104">
        <f t="shared" si="7"/>
        <v>2510000030</v>
      </c>
      <c r="F504" s="104" t="s">
        <v>16373</v>
      </c>
      <c r="G504" s="104" t="s">
        <v>16776</v>
      </c>
      <c r="H504" s="104" t="s">
        <v>13905</v>
      </c>
      <c r="I504" s="104" t="s">
        <v>16778</v>
      </c>
    </row>
    <row r="505" spans="1:12" hidden="1" x14ac:dyDescent="0.2">
      <c r="A505" s="104" t="s">
        <v>13335</v>
      </c>
      <c r="D505" s="104" t="s">
        <v>16779</v>
      </c>
      <c r="E505" s="104">
        <f t="shared" si="7"/>
        <v>2510000060</v>
      </c>
      <c r="F505" s="104" t="s">
        <v>16373</v>
      </c>
      <c r="G505" s="104" t="s">
        <v>16776</v>
      </c>
      <c r="H505" s="104" t="s">
        <v>13905</v>
      </c>
      <c r="I505" s="104" t="s">
        <v>16780</v>
      </c>
      <c r="K505" s="106"/>
      <c r="L505" s="104"/>
    </row>
    <row r="506" spans="1:12" hidden="1" x14ac:dyDescent="0.2">
      <c r="A506" s="104" t="s">
        <v>13335</v>
      </c>
      <c r="D506" s="104" t="s">
        <v>16781</v>
      </c>
      <c r="E506" s="104">
        <f t="shared" si="7"/>
        <v>2510000065</v>
      </c>
      <c r="F506" s="104" t="s">
        <v>16373</v>
      </c>
      <c r="G506" s="104" t="s">
        <v>16776</v>
      </c>
      <c r="H506" s="104" t="s">
        <v>13905</v>
      </c>
      <c r="I506" s="104" t="s">
        <v>11103</v>
      </c>
    </row>
    <row r="507" spans="1:12" hidden="1" x14ac:dyDescent="0.2">
      <c r="A507" s="104" t="s">
        <v>13335</v>
      </c>
      <c r="D507" s="104" t="s">
        <v>11104</v>
      </c>
      <c r="E507" s="104">
        <f t="shared" si="7"/>
        <v>2510000070</v>
      </c>
      <c r="F507" s="104" t="s">
        <v>16373</v>
      </c>
      <c r="G507" s="104" t="s">
        <v>16776</v>
      </c>
      <c r="H507" s="104" t="s">
        <v>13905</v>
      </c>
      <c r="I507" s="104" t="s">
        <v>11105</v>
      </c>
    </row>
    <row r="508" spans="1:12" hidden="1" x14ac:dyDescent="0.2">
      <c r="A508" s="104" t="s">
        <v>13335</v>
      </c>
      <c r="D508" s="104" t="s">
        <v>11106</v>
      </c>
      <c r="E508" s="104">
        <f t="shared" si="7"/>
        <v>2510000100</v>
      </c>
      <c r="F508" s="104" t="s">
        <v>16373</v>
      </c>
      <c r="G508" s="104" t="s">
        <v>16776</v>
      </c>
      <c r="H508" s="104" t="s">
        <v>13905</v>
      </c>
      <c r="I508" s="104" t="s">
        <v>14029</v>
      </c>
    </row>
    <row r="509" spans="1:12" hidden="1" x14ac:dyDescent="0.2">
      <c r="A509" s="104" t="s">
        <v>13335</v>
      </c>
      <c r="D509" s="104" t="s">
        <v>14030</v>
      </c>
      <c r="E509" s="104">
        <f t="shared" si="7"/>
        <v>2510000165</v>
      </c>
      <c r="F509" s="104" t="s">
        <v>16373</v>
      </c>
      <c r="G509" s="104" t="s">
        <v>16776</v>
      </c>
      <c r="H509" s="104" t="s">
        <v>13905</v>
      </c>
      <c r="I509" s="104" t="s">
        <v>14031</v>
      </c>
    </row>
    <row r="510" spans="1:12" hidden="1" x14ac:dyDescent="0.2">
      <c r="A510" s="104" t="s">
        <v>13335</v>
      </c>
      <c r="D510" s="104" t="s">
        <v>14032</v>
      </c>
      <c r="E510" s="104">
        <f t="shared" si="7"/>
        <v>2510000185</v>
      </c>
      <c r="F510" s="104" t="s">
        <v>16373</v>
      </c>
      <c r="G510" s="104" t="s">
        <v>16776</v>
      </c>
      <c r="H510" s="104" t="s">
        <v>13905</v>
      </c>
      <c r="I510" s="104" t="s">
        <v>14033</v>
      </c>
      <c r="K510" s="106"/>
      <c r="L510" s="104"/>
    </row>
    <row r="511" spans="1:12" hidden="1" x14ac:dyDescent="0.2">
      <c r="A511" s="104" t="s">
        <v>13335</v>
      </c>
      <c r="D511" s="104" t="s">
        <v>14034</v>
      </c>
      <c r="E511" s="104">
        <f t="shared" si="7"/>
        <v>2510000195</v>
      </c>
      <c r="F511" s="104" t="s">
        <v>16373</v>
      </c>
      <c r="G511" s="104" t="s">
        <v>16776</v>
      </c>
      <c r="H511" s="104" t="s">
        <v>13905</v>
      </c>
      <c r="I511" s="104" t="s">
        <v>14035</v>
      </c>
    </row>
    <row r="512" spans="1:12" hidden="1" x14ac:dyDescent="0.2">
      <c r="A512" s="104" t="s">
        <v>13335</v>
      </c>
      <c r="D512" s="104" t="s">
        <v>14036</v>
      </c>
      <c r="E512" s="104">
        <f t="shared" si="7"/>
        <v>2510000220</v>
      </c>
      <c r="F512" s="104" t="s">
        <v>16373</v>
      </c>
      <c r="G512" s="104" t="s">
        <v>16776</v>
      </c>
      <c r="H512" s="104" t="s">
        <v>13905</v>
      </c>
      <c r="I512" s="104" t="s">
        <v>14037</v>
      </c>
    </row>
    <row r="513" spans="1:12" hidden="1" x14ac:dyDescent="0.2">
      <c r="A513" s="104" t="s">
        <v>13335</v>
      </c>
      <c r="D513" s="104" t="s">
        <v>14038</v>
      </c>
      <c r="E513" s="104">
        <f t="shared" si="7"/>
        <v>2510000235</v>
      </c>
      <c r="F513" s="104" t="s">
        <v>16373</v>
      </c>
      <c r="G513" s="104" t="s">
        <v>16776</v>
      </c>
      <c r="H513" s="104" t="s">
        <v>13905</v>
      </c>
      <c r="I513" s="104" t="s">
        <v>14039</v>
      </c>
    </row>
    <row r="514" spans="1:12" hidden="1" x14ac:dyDescent="0.2">
      <c r="A514" s="104" t="s">
        <v>13335</v>
      </c>
      <c r="D514" s="104" t="s">
        <v>14040</v>
      </c>
      <c r="E514" s="104">
        <f t="shared" ref="E514:E577" si="8">VALUE(D514)</f>
        <v>2510000240</v>
      </c>
      <c r="F514" s="104" t="s">
        <v>16373</v>
      </c>
      <c r="G514" s="104" t="s">
        <v>16776</v>
      </c>
      <c r="H514" s="104" t="s">
        <v>13905</v>
      </c>
      <c r="I514" s="104" t="s">
        <v>14041</v>
      </c>
    </row>
    <row r="515" spans="1:12" hidden="1" x14ac:dyDescent="0.2">
      <c r="A515" s="104" t="s">
        <v>13335</v>
      </c>
      <c r="D515" s="104" t="s">
        <v>14042</v>
      </c>
      <c r="E515" s="104">
        <f t="shared" si="8"/>
        <v>2510000250</v>
      </c>
      <c r="F515" s="104" t="s">
        <v>16373</v>
      </c>
      <c r="G515" s="104" t="s">
        <v>16776</v>
      </c>
      <c r="H515" s="104" t="s">
        <v>13905</v>
      </c>
      <c r="I515" s="104" t="s">
        <v>14043</v>
      </c>
    </row>
    <row r="516" spans="1:12" hidden="1" x14ac:dyDescent="0.2">
      <c r="A516" s="104" t="s">
        <v>13335</v>
      </c>
      <c r="D516" s="104" t="s">
        <v>14044</v>
      </c>
      <c r="E516" s="104">
        <f t="shared" si="8"/>
        <v>2510000260</v>
      </c>
      <c r="F516" s="104" t="s">
        <v>16373</v>
      </c>
      <c r="G516" s="104" t="s">
        <v>16776</v>
      </c>
      <c r="H516" s="104" t="s">
        <v>13905</v>
      </c>
      <c r="I516" s="104" t="s">
        <v>14045</v>
      </c>
    </row>
    <row r="517" spans="1:12" hidden="1" x14ac:dyDescent="0.2">
      <c r="A517" s="104" t="s">
        <v>13335</v>
      </c>
      <c r="D517" s="104" t="s">
        <v>14046</v>
      </c>
      <c r="E517" s="104">
        <f t="shared" si="8"/>
        <v>2510000265</v>
      </c>
      <c r="F517" s="104" t="s">
        <v>16373</v>
      </c>
      <c r="G517" s="104" t="s">
        <v>16776</v>
      </c>
      <c r="H517" s="104" t="s">
        <v>13905</v>
      </c>
      <c r="I517" s="104" t="s">
        <v>14047</v>
      </c>
    </row>
    <row r="518" spans="1:12" hidden="1" x14ac:dyDescent="0.2">
      <c r="A518" s="104" t="s">
        <v>13335</v>
      </c>
      <c r="D518" s="104" t="s">
        <v>14048</v>
      </c>
      <c r="E518" s="104">
        <f t="shared" si="8"/>
        <v>2510000270</v>
      </c>
      <c r="F518" s="104" t="s">
        <v>16373</v>
      </c>
      <c r="G518" s="104" t="s">
        <v>16776</v>
      </c>
      <c r="H518" s="104" t="s">
        <v>13905</v>
      </c>
      <c r="I518" s="104" t="s">
        <v>14049</v>
      </c>
      <c r="K518" s="106"/>
      <c r="L518" s="104"/>
    </row>
    <row r="519" spans="1:12" hidden="1" x14ac:dyDescent="0.2">
      <c r="A519" s="104" t="s">
        <v>13335</v>
      </c>
      <c r="D519" s="104" t="s">
        <v>14050</v>
      </c>
      <c r="E519" s="104">
        <f t="shared" si="8"/>
        <v>2510000275</v>
      </c>
      <c r="F519" s="104" t="s">
        <v>16373</v>
      </c>
      <c r="G519" s="104" t="s">
        <v>16776</v>
      </c>
      <c r="H519" s="104" t="s">
        <v>13905</v>
      </c>
      <c r="I519" s="104" t="s">
        <v>14051</v>
      </c>
    </row>
    <row r="520" spans="1:12" hidden="1" x14ac:dyDescent="0.2">
      <c r="A520" s="104" t="s">
        <v>13335</v>
      </c>
      <c r="D520" s="104" t="s">
        <v>14052</v>
      </c>
      <c r="E520" s="104">
        <f t="shared" si="8"/>
        <v>2510000285</v>
      </c>
      <c r="F520" s="104" t="s">
        <v>16373</v>
      </c>
      <c r="G520" s="104" t="s">
        <v>16776</v>
      </c>
      <c r="H520" s="104" t="s">
        <v>13905</v>
      </c>
      <c r="I520" s="104" t="s">
        <v>14053</v>
      </c>
    </row>
    <row r="521" spans="1:12" hidden="1" x14ac:dyDescent="0.2">
      <c r="A521" s="104" t="s">
        <v>13335</v>
      </c>
      <c r="D521" s="104" t="s">
        <v>14054</v>
      </c>
      <c r="E521" s="104">
        <f t="shared" si="8"/>
        <v>2510000295</v>
      </c>
      <c r="F521" s="104" t="s">
        <v>16373</v>
      </c>
      <c r="G521" s="104" t="s">
        <v>16776</v>
      </c>
      <c r="H521" s="104" t="s">
        <v>13905</v>
      </c>
      <c r="I521" s="104" t="s">
        <v>14055</v>
      </c>
    </row>
    <row r="522" spans="1:12" hidden="1" x14ac:dyDescent="0.2">
      <c r="A522" s="104" t="s">
        <v>13335</v>
      </c>
      <c r="D522" s="104" t="s">
        <v>14056</v>
      </c>
      <c r="E522" s="104">
        <f t="shared" si="8"/>
        <v>2510000310</v>
      </c>
      <c r="F522" s="104" t="s">
        <v>16373</v>
      </c>
      <c r="G522" s="104" t="s">
        <v>16776</v>
      </c>
      <c r="H522" s="104" t="s">
        <v>13905</v>
      </c>
      <c r="I522" s="104" t="s">
        <v>14057</v>
      </c>
      <c r="L522" s="104"/>
    </row>
    <row r="523" spans="1:12" hidden="1" x14ac:dyDescent="0.2">
      <c r="A523" s="104" t="s">
        <v>13335</v>
      </c>
      <c r="D523" s="104" t="s">
        <v>14058</v>
      </c>
      <c r="E523" s="104">
        <f t="shared" si="8"/>
        <v>2510000320</v>
      </c>
      <c r="F523" s="104" t="s">
        <v>16373</v>
      </c>
      <c r="G523" s="104" t="s">
        <v>16776</v>
      </c>
      <c r="H523" s="104" t="s">
        <v>13905</v>
      </c>
      <c r="I523" s="104" t="s">
        <v>14059</v>
      </c>
    </row>
    <row r="524" spans="1:12" hidden="1" x14ac:dyDescent="0.2">
      <c r="A524" s="104" t="s">
        <v>13335</v>
      </c>
      <c r="D524" s="104" t="s">
        <v>14060</v>
      </c>
      <c r="E524" s="104">
        <f t="shared" si="8"/>
        <v>2510000345</v>
      </c>
      <c r="F524" s="104" t="s">
        <v>16373</v>
      </c>
      <c r="G524" s="104" t="s">
        <v>16776</v>
      </c>
      <c r="H524" s="104" t="s">
        <v>13905</v>
      </c>
      <c r="I524" s="104" t="s">
        <v>10758</v>
      </c>
    </row>
    <row r="525" spans="1:12" hidden="1" x14ac:dyDescent="0.2">
      <c r="A525" s="104" t="s">
        <v>13335</v>
      </c>
      <c r="D525" s="104" t="s">
        <v>14061</v>
      </c>
      <c r="E525" s="104">
        <f t="shared" si="8"/>
        <v>2510000350</v>
      </c>
      <c r="F525" s="104" t="s">
        <v>16373</v>
      </c>
      <c r="G525" s="104" t="s">
        <v>16776</v>
      </c>
      <c r="H525" s="104" t="s">
        <v>13905</v>
      </c>
      <c r="I525" s="104" t="s">
        <v>16844</v>
      </c>
    </row>
    <row r="526" spans="1:12" hidden="1" x14ac:dyDescent="0.2">
      <c r="A526" s="104" t="s">
        <v>13335</v>
      </c>
      <c r="D526" s="104" t="s">
        <v>16845</v>
      </c>
      <c r="E526" s="104">
        <f t="shared" si="8"/>
        <v>2510000370</v>
      </c>
      <c r="F526" s="104" t="s">
        <v>16373</v>
      </c>
      <c r="G526" s="104" t="s">
        <v>16776</v>
      </c>
      <c r="H526" s="104" t="s">
        <v>13905</v>
      </c>
      <c r="I526" s="104" t="s">
        <v>10760</v>
      </c>
    </row>
    <row r="527" spans="1:12" hidden="1" x14ac:dyDescent="0.2">
      <c r="A527" s="104" t="s">
        <v>13335</v>
      </c>
      <c r="D527" s="104" t="s">
        <v>16846</v>
      </c>
      <c r="E527" s="104">
        <f t="shared" si="8"/>
        <v>2510000380</v>
      </c>
      <c r="F527" s="104" t="s">
        <v>16373</v>
      </c>
      <c r="G527" s="104" t="s">
        <v>16776</v>
      </c>
      <c r="H527" s="104" t="s">
        <v>13905</v>
      </c>
      <c r="I527" s="104" t="s">
        <v>16847</v>
      </c>
    </row>
    <row r="528" spans="1:12" hidden="1" x14ac:dyDescent="0.2">
      <c r="A528" s="104" t="s">
        <v>13335</v>
      </c>
      <c r="D528" s="104" t="s">
        <v>16848</v>
      </c>
      <c r="E528" s="104">
        <f t="shared" si="8"/>
        <v>2510000385</v>
      </c>
      <c r="F528" s="104" t="s">
        <v>16373</v>
      </c>
      <c r="G528" s="104" t="s">
        <v>16776</v>
      </c>
      <c r="H528" s="104" t="s">
        <v>13905</v>
      </c>
      <c r="I528" s="104" t="s">
        <v>16849</v>
      </c>
    </row>
    <row r="529" spans="1:12" hidden="1" x14ac:dyDescent="0.2">
      <c r="A529" s="104" t="s">
        <v>13335</v>
      </c>
      <c r="D529" s="104" t="s">
        <v>16850</v>
      </c>
      <c r="E529" s="104">
        <f t="shared" si="8"/>
        <v>2510000405</v>
      </c>
      <c r="F529" s="104" t="s">
        <v>16373</v>
      </c>
      <c r="G529" s="104" t="s">
        <v>16776</v>
      </c>
      <c r="H529" s="104" t="s">
        <v>13905</v>
      </c>
      <c r="I529" s="104" t="s">
        <v>16851</v>
      </c>
    </row>
    <row r="530" spans="1:12" hidden="1" x14ac:dyDescent="0.2">
      <c r="A530" s="104" t="s">
        <v>13335</v>
      </c>
      <c r="D530" s="104" t="s">
        <v>16852</v>
      </c>
      <c r="E530" s="104">
        <f t="shared" si="8"/>
        <v>2510000900</v>
      </c>
      <c r="F530" s="104" t="s">
        <v>16373</v>
      </c>
      <c r="G530" s="104" t="s">
        <v>16776</v>
      </c>
      <c r="H530" s="104" t="s">
        <v>13905</v>
      </c>
      <c r="I530" s="104" t="s">
        <v>13917</v>
      </c>
      <c r="K530" s="106"/>
      <c r="L530" s="104"/>
    </row>
    <row r="531" spans="1:12" hidden="1" x14ac:dyDescent="0.2">
      <c r="A531" s="104" t="s">
        <v>13335</v>
      </c>
      <c r="D531" s="104" t="s">
        <v>16853</v>
      </c>
      <c r="E531" s="104">
        <f t="shared" si="8"/>
        <v>2510010000</v>
      </c>
      <c r="F531" s="104" t="s">
        <v>16373</v>
      </c>
      <c r="G531" s="104" t="s">
        <v>16776</v>
      </c>
      <c r="H531" s="104" t="s">
        <v>13919</v>
      </c>
      <c r="I531" s="104" t="s">
        <v>13906</v>
      </c>
    </row>
    <row r="532" spans="1:12" hidden="1" x14ac:dyDescent="0.2">
      <c r="A532" s="104" t="s">
        <v>13335</v>
      </c>
      <c r="D532" s="104" t="s">
        <v>16854</v>
      </c>
      <c r="E532" s="104">
        <f t="shared" si="8"/>
        <v>2510010030</v>
      </c>
      <c r="F532" s="104" t="s">
        <v>16373</v>
      </c>
      <c r="G532" s="104" t="s">
        <v>16776</v>
      </c>
      <c r="H532" s="104" t="s">
        <v>13919</v>
      </c>
      <c r="I532" s="104" t="s">
        <v>16778</v>
      </c>
    </row>
    <row r="533" spans="1:12" hidden="1" x14ac:dyDescent="0.2">
      <c r="A533" s="104" t="s">
        <v>13335</v>
      </c>
      <c r="D533" s="104" t="s">
        <v>16855</v>
      </c>
      <c r="E533" s="104">
        <f t="shared" si="8"/>
        <v>2510010060</v>
      </c>
      <c r="F533" s="104" t="s">
        <v>16373</v>
      </c>
      <c r="G533" s="104" t="s">
        <v>16776</v>
      </c>
      <c r="H533" s="104" t="s">
        <v>13919</v>
      </c>
      <c r="I533" s="104" t="s">
        <v>16780</v>
      </c>
      <c r="K533" s="106"/>
      <c r="L533" s="104"/>
    </row>
    <row r="534" spans="1:12" hidden="1" x14ac:dyDescent="0.2">
      <c r="A534" s="104" t="s">
        <v>13335</v>
      </c>
      <c r="D534" s="104" t="s">
        <v>16856</v>
      </c>
      <c r="E534" s="104">
        <f t="shared" si="8"/>
        <v>2510010065</v>
      </c>
      <c r="F534" s="104" t="s">
        <v>16373</v>
      </c>
      <c r="G534" s="104" t="s">
        <v>16776</v>
      </c>
      <c r="H534" s="104" t="s">
        <v>13919</v>
      </c>
      <c r="I534" s="104" t="s">
        <v>11103</v>
      </c>
    </row>
    <row r="535" spans="1:12" hidden="1" x14ac:dyDescent="0.2">
      <c r="A535" s="104" t="s">
        <v>13335</v>
      </c>
      <c r="D535" s="104" t="s">
        <v>16857</v>
      </c>
      <c r="E535" s="104">
        <f t="shared" si="8"/>
        <v>2510010070</v>
      </c>
      <c r="F535" s="104" t="s">
        <v>16373</v>
      </c>
      <c r="G535" s="104" t="s">
        <v>16776</v>
      </c>
      <c r="H535" s="104" t="s">
        <v>13919</v>
      </c>
      <c r="I535" s="104" t="s">
        <v>11105</v>
      </c>
    </row>
    <row r="536" spans="1:12" hidden="1" x14ac:dyDescent="0.2">
      <c r="A536" s="104" t="s">
        <v>13335</v>
      </c>
      <c r="D536" s="104" t="s">
        <v>16858</v>
      </c>
      <c r="E536" s="104">
        <f t="shared" si="8"/>
        <v>2510010100</v>
      </c>
      <c r="F536" s="104" t="s">
        <v>16373</v>
      </c>
      <c r="G536" s="104" t="s">
        <v>16776</v>
      </c>
      <c r="H536" s="104" t="s">
        <v>13919</v>
      </c>
      <c r="I536" s="104" t="s">
        <v>14029</v>
      </c>
    </row>
    <row r="537" spans="1:12" hidden="1" x14ac:dyDescent="0.2">
      <c r="A537" s="104" t="s">
        <v>13335</v>
      </c>
      <c r="D537" s="104" t="s">
        <v>16859</v>
      </c>
      <c r="E537" s="104">
        <f t="shared" si="8"/>
        <v>2510010165</v>
      </c>
      <c r="F537" s="104" t="s">
        <v>16373</v>
      </c>
      <c r="G537" s="104" t="s">
        <v>16776</v>
      </c>
      <c r="H537" s="104" t="s">
        <v>13919</v>
      </c>
      <c r="I537" s="104" t="s">
        <v>14031</v>
      </c>
    </row>
    <row r="538" spans="1:12" hidden="1" x14ac:dyDescent="0.2">
      <c r="A538" s="104" t="s">
        <v>13335</v>
      </c>
      <c r="D538" s="104" t="s">
        <v>16860</v>
      </c>
      <c r="E538" s="104">
        <f t="shared" si="8"/>
        <v>2510010185</v>
      </c>
      <c r="F538" s="104" t="s">
        <v>16373</v>
      </c>
      <c r="G538" s="104" t="s">
        <v>16776</v>
      </c>
      <c r="H538" s="104" t="s">
        <v>13919</v>
      </c>
      <c r="I538" s="104" t="s">
        <v>14033</v>
      </c>
      <c r="K538" s="106"/>
      <c r="L538" s="104"/>
    </row>
    <row r="539" spans="1:12" hidden="1" x14ac:dyDescent="0.2">
      <c r="A539" s="104" t="s">
        <v>13335</v>
      </c>
      <c r="D539" s="104" t="s">
        <v>16861</v>
      </c>
      <c r="E539" s="104">
        <f t="shared" si="8"/>
        <v>2510010195</v>
      </c>
      <c r="F539" s="104" t="s">
        <v>16373</v>
      </c>
      <c r="G539" s="104" t="s">
        <v>16776</v>
      </c>
      <c r="H539" s="104" t="s">
        <v>13919</v>
      </c>
      <c r="I539" s="104" t="s">
        <v>14035</v>
      </c>
    </row>
    <row r="540" spans="1:12" hidden="1" x14ac:dyDescent="0.2">
      <c r="A540" s="104" t="s">
        <v>13335</v>
      </c>
      <c r="D540" s="104" t="s">
        <v>16862</v>
      </c>
      <c r="E540" s="104">
        <f t="shared" si="8"/>
        <v>2510010220</v>
      </c>
      <c r="F540" s="104" t="s">
        <v>16373</v>
      </c>
      <c r="G540" s="104" t="s">
        <v>16776</v>
      </c>
      <c r="H540" s="104" t="s">
        <v>13919</v>
      </c>
      <c r="I540" s="104" t="s">
        <v>14037</v>
      </c>
    </row>
    <row r="541" spans="1:12" hidden="1" x14ac:dyDescent="0.2">
      <c r="A541" s="104" t="s">
        <v>13335</v>
      </c>
      <c r="D541" s="104" t="s">
        <v>16863</v>
      </c>
      <c r="E541" s="104">
        <f t="shared" si="8"/>
        <v>2510010235</v>
      </c>
      <c r="F541" s="104" t="s">
        <v>16373</v>
      </c>
      <c r="G541" s="104" t="s">
        <v>16776</v>
      </c>
      <c r="H541" s="104" t="s">
        <v>13919</v>
      </c>
      <c r="I541" s="104" t="s">
        <v>14039</v>
      </c>
    </row>
    <row r="542" spans="1:12" hidden="1" x14ac:dyDescent="0.2">
      <c r="A542" s="104" t="s">
        <v>13335</v>
      </c>
      <c r="D542" s="104" t="s">
        <v>16864</v>
      </c>
      <c r="E542" s="104">
        <f t="shared" si="8"/>
        <v>2510010240</v>
      </c>
      <c r="F542" s="104" t="s">
        <v>16373</v>
      </c>
      <c r="G542" s="104" t="s">
        <v>16776</v>
      </c>
      <c r="H542" s="104" t="s">
        <v>13919</v>
      </c>
      <c r="I542" s="104" t="s">
        <v>14041</v>
      </c>
    </row>
    <row r="543" spans="1:12" hidden="1" x14ac:dyDescent="0.2">
      <c r="A543" s="104" t="s">
        <v>13335</v>
      </c>
      <c r="D543" s="104" t="s">
        <v>16865</v>
      </c>
      <c r="E543" s="104">
        <f t="shared" si="8"/>
        <v>2510010250</v>
      </c>
      <c r="F543" s="104" t="s">
        <v>16373</v>
      </c>
      <c r="G543" s="104" t="s">
        <v>16776</v>
      </c>
      <c r="H543" s="104" t="s">
        <v>13919</v>
      </c>
      <c r="I543" s="104" t="s">
        <v>14043</v>
      </c>
    </row>
    <row r="544" spans="1:12" hidden="1" x14ac:dyDescent="0.2">
      <c r="A544" s="104" t="s">
        <v>13335</v>
      </c>
      <c r="D544" s="104" t="s">
        <v>16866</v>
      </c>
      <c r="E544" s="104">
        <f t="shared" si="8"/>
        <v>2510010260</v>
      </c>
      <c r="F544" s="104" t="s">
        <v>16373</v>
      </c>
      <c r="G544" s="104" t="s">
        <v>16776</v>
      </c>
      <c r="H544" s="104" t="s">
        <v>13919</v>
      </c>
      <c r="I544" s="104" t="s">
        <v>14045</v>
      </c>
    </row>
    <row r="545" spans="1:12" hidden="1" x14ac:dyDescent="0.2">
      <c r="A545" s="104" t="s">
        <v>13335</v>
      </c>
      <c r="D545" s="104" t="s">
        <v>16867</v>
      </c>
      <c r="E545" s="104">
        <f t="shared" si="8"/>
        <v>2510010265</v>
      </c>
      <c r="F545" s="104" t="s">
        <v>16373</v>
      </c>
      <c r="G545" s="104" t="s">
        <v>16776</v>
      </c>
      <c r="H545" s="104" t="s">
        <v>13919</v>
      </c>
      <c r="I545" s="104" t="s">
        <v>14047</v>
      </c>
    </row>
    <row r="546" spans="1:12" hidden="1" x14ac:dyDescent="0.2">
      <c r="A546" s="104" t="s">
        <v>13335</v>
      </c>
      <c r="D546" s="104" t="s">
        <v>16868</v>
      </c>
      <c r="E546" s="104">
        <f t="shared" si="8"/>
        <v>2510010270</v>
      </c>
      <c r="F546" s="104" t="s">
        <v>16373</v>
      </c>
      <c r="G546" s="104" t="s">
        <v>16776</v>
      </c>
      <c r="H546" s="104" t="s">
        <v>13919</v>
      </c>
      <c r="I546" s="104" t="s">
        <v>14049</v>
      </c>
      <c r="K546" s="106"/>
      <c r="L546" s="104"/>
    </row>
    <row r="547" spans="1:12" hidden="1" x14ac:dyDescent="0.2">
      <c r="A547" s="104" t="s">
        <v>13335</v>
      </c>
      <c r="D547" s="104" t="s">
        <v>13607</v>
      </c>
      <c r="E547" s="104">
        <f t="shared" si="8"/>
        <v>2510010275</v>
      </c>
      <c r="F547" s="104" t="s">
        <v>16373</v>
      </c>
      <c r="G547" s="104" t="s">
        <v>16776</v>
      </c>
      <c r="H547" s="104" t="s">
        <v>13919</v>
      </c>
      <c r="I547" s="104" t="s">
        <v>14051</v>
      </c>
    </row>
    <row r="548" spans="1:12" hidden="1" x14ac:dyDescent="0.2">
      <c r="A548" s="104" t="s">
        <v>13335</v>
      </c>
      <c r="D548" s="104" t="s">
        <v>13608</v>
      </c>
      <c r="E548" s="104">
        <f t="shared" si="8"/>
        <v>2510010285</v>
      </c>
      <c r="F548" s="104" t="s">
        <v>16373</v>
      </c>
      <c r="G548" s="104" t="s">
        <v>16776</v>
      </c>
      <c r="H548" s="104" t="s">
        <v>13919</v>
      </c>
      <c r="I548" s="104" t="s">
        <v>14053</v>
      </c>
    </row>
    <row r="549" spans="1:12" hidden="1" x14ac:dyDescent="0.2">
      <c r="A549" s="104" t="s">
        <v>13335</v>
      </c>
      <c r="D549" s="104" t="s">
        <v>13609</v>
      </c>
      <c r="E549" s="104">
        <f t="shared" si="8"/>
        <v>2510010295</v>
      </c>
      <c r="F549" s="104" t="s">
        <v>16373</v>
      </c>
      <c r="G549" s="104" t="s">
        <v>16776</v>
      </c>
      <c r="H549" s="104" t="s">
        <v>13919</v>
      </c>
      <c r="I549" s="104" t="s">
        <v>14055</v>
      </c>
    </row>
    <row r="550" spans="1:12" hidden="1" x14ac:dyDescent="0.2">
      <c r="A550" s="104" t="s">
        <v>13335</v>
      </c>
      <c r="D550" s="104" t="s">
        <v>13610</v>
      </c>
      <c r="E550" s="104">
        <f t="shared" si="8"/>
        <v>2510010310</v>
      </c>
      <c r="F550" s="104" t="s">
        <v>16373</v>
      </c>
      <c r="G550" s="104" t="s">
        <v>16776</v>
      </c>
      <c r="H550" s="104" t="s">
        <v>13919</v>
      </c>
      <c r="I550" s="104" t="s">
        <v>14057</v>
      </c>
      <c r="L550" s="104"/>
    </row>
    <row r="551" spans="1:12" hidden="1" x14ac:dyDescent="0.2">
      <c r="A551" s="104" t="s">
        <v>13335</v>
      </c>
      <c r="D551" s="104" t="s">
        <v>13611</v>
      </c>
      <c r="E551" s="104">
        <f t="shared" si="8"/>
        <v>2510010320</v>
      </c>
      <c r="F551" s="104" t="s">
        <v>16373</v>
      </c>
      <c r="G551" s="104" t="s">
        <v>16776</v>
      </c>
      <c r="H551" s="104" t="s">
        <v>13919</v>
      </c>
      <c r="I551" s="104" t="s">
        <v>14059</v>
      </c>
    </row>
    <row r="552" spans="1:12" hidden="1" x14ac:dyDescent="0.2">
      <c r="A552" s="104" t="s">
        <v>13335</v>
      </c>
      <c r="D552" s="104" t="s">
        <v>13612</v>
      </c>
      <c r="E552" s="104">
        <f t="shared" si="8"/>
        <v>2510010345</v>
      </c>
      <c r="F552" s="104" t="s">
        <v>16373</v>
      </c>
      <c r="G552" s="104" t="s">
        <v>16776</v>
      </c>
      <c r="H552" s="104" t="s">
        <v>13919</v>
      </c>
      <c r="I552" s="104" t="s">
        <v>10758</v>
      </c>
    </row>
    <row r="553" spans="1:12" hidden="1" x14ac:dyDescent="0.2">
      <c r="A553" s="104" t="s">
        <v>13335</v>
      </c>
      <c r="D553" s="104" t="s">
        <v>13613</v>
      </c>
      <c r="E553" s="104">
        <f t="shared" si="8"/>
        <v>2510010350</v>
      </c>
      <c r="F553" s="104" t="s">
        <v>16373</v>
      </c>
      <c r="G553" s="104" t="s">
        <v>16776</v>
      </c>
      <c r="H553" s="104" t="s">
        <v>13919</v>
      </c>
      <c r="I553" s="104" t="s">
        <v>16844</v>
      </c>
    </row>
    <row r="554" spans="1:12" hidden="1" x14ac:dyDescent="0.2">
      <c r="A554" s="104" t="s">
        <v>13335</v>
      </c>
      <c r="D554" s="104" t="s">
        <v>13614</v>
      </c>
      <c r="E554" s="104">
        <f t="shared" si="8"/>
        <v>2510010370</v>
      </c>
      <c r="F554" s="104" t="s">
        <v>16373</v>
      </c>
      <c r="G554" s="104" t="s">
        <v>16776</v>
      </c>
      <c r="H554" s="104" t="s">
        <v>13919</v>
      </c>
      <c r="I554" s="104" t="s">
        <v>10760</v>
      </c>
    </row>
    <row r="555" spans="1:12" hidden="1" x14ac:dyDescent="0.2">
      <c r="A555" s="104" t="s">
        <v>13335</v>
      </c>
      <c r="D555" s="104" t="s">
        <v>13615</v>
      </c>
      <c r="E555" s="104">
        <f t="shared" si="8"/>
        <v>2510010380</v>
      </c>
      <c r="F555" s="104" t="s">
        <v>16373</v>
      </c>
      <c r="G555" s="104" t="s">
        <v>16776</v>
      </c>
      <c r="H555" s="104" t="s">
        <v>13919</v>
      </c>
      <c r="I555" s="104" t="s">
        <v>16847</v>
      </c>
    </row>
    <row r="556" spans="1:12" hidden="1" x14ac:dyDescent="0.2">
      <c r="A556" s="104" t="s">
        <v>13335</v>
      </c>
      <c r="D556" s="104" t="s">
        <v>13616</v>
      </c>
      <c r="E556" s="104">
        <f t="shared" si="8"/>
        <v>2510010385</v>
      </c>
      <c r="F556" s="104" t="s">
        <v>16373</v>
      </c>
      <c r="G556" s="104" t="s">
        <v>16776</v>
      </c>
      <c r="H556" s="104" t="s">
        <v>13919</v>
      </c>
      <c r="I556" s="104" t="s">
        <v>16849</v>
      </c>
    </row>
    <row r="557" spans="1:12" hidden="1" x14ac:dyDescent="0.2">
      <c r="A557" s="104" t="s">
        <v>13335</v>
      </c>
      <c r="D557" s="104" t="s">
        <v>13617</v>
      </c>
      <c r="E557" s="104">
        <f t="shared" si="8"/>
        <v>2510010405</v>
      </c>
      <c r="F557" s="104" t="s">
        <v>16373</v>
      </c>
      <c r="G557" s="104" t="s">
        <v>16776</v>
      </c>
      <c r="H557" s="104" t="s">
        <v>13919</v>
      </c>
      <c r="I557" s="104" t="s">
        <v>16851</v>
      </c>
    </row>
    <row r="558" spans="1:12" hidden="1" x14ac:dyDescent="0.2">
      <c r="A558" s="104" t="s">
        <v>13335</v>
      </c>
      <c r="D558" s="104" t="s">
        <v>13618</v>
      </c>
      <c r="E558" s="104">
        <f t="shared" si="8"/>
        <v>2510010900</v>
      </c>
      <c r="F558" s="104" t="s">
        <v>16373</v>
      </c>
      <c r="G558" s="104" t="s">
        <v>16776</v>
      </c>
      <c r="H558" s="104" t="s">
        <v>13919</v>
      </c>
      <c r="I558" s="104" t="s">
        <v>13917</v>
      </c>
      <c r="K558" s="106"/>
      <c r="L558" s="104"/>
    </row>
    <row r="559" spans="1:12" hidden="1" x14ac:dyDescent="0.2">
      <c r="A559" s="104" t="s">
        <v>13335</v>
      </c>
      <c r="D559" s="104" t="s">
        <v>13619</v>
      </c>
      <c r="E559" s="104">
        <f t="shared" si="8"/>
        <v>2510050000</v>
      </c>
      <c r="F559" s="104" t="s">
        <v>16373</v>
      </c>
      <c r="G559" s="104" t="s">
        <v>16776</v>
      </c>
      <c r="H559" s="104" t="s">
        <v>13928</v>
      </c>
      <c r="I559" s="104" t="s">
        <v>13906</v>
      </c>
    </row>
    <row r="560" spans="1:12" hidden="1" x14ac:dyDescent="0.2">
      <c r="A560" s="104" t="s">
        <v>13335</v>
      </c>
      <c r="D560" s="104" t="s">
        <v>13620</v>
      </c>
      <c r="E560" s="104">
        <f t="shared" si="8"/>
        <v>2510050030</v>
      </c>
      <c r="F560" s="104" t="s">
        <v>16373</v>
      </c>
      <c r="G560" s="104" t="s">
        <v>16776</v>
      </c>
      <c r="H560" s="104" t="s">
        <v>13928</v>
      </c>
      <c r="I560" s="104" t="s">
        <v>16778</v>
      </c>
    </row>
    <row r="561" spans="1:12" hidden="1" x14ac:dyDescent="0.2">
      <c r="A561" s="104" t="s">
        <v>13335</v>
      </c>
      <c r="D561" s="104" t="s">
        <v>13621</v>
      </c>
      <c r="E561" s="104">
        <f t="shared" si="8"/>
        <v>2510050060</v>
      </c>
      <c r="F561" s="104" t="s">
        <v>16373</v>
      </c>
      <c r="G561" s="104" t="s">
        <v>16776</v>
      </c>
      <c r="H561" s="104" t="s">
        <v>13928</v>
      </c>
      <c r="I561" s="104" t="s">
        <v>16780</v>
      </c>
      <c r="K561" s="106"/>
      <c r="L561" s="104"/>
    </row>
    <row r="562" spans="1:12" hidden="1" x14ac:dyDescent="0.2">
      <c r="A562" s="104" t="s">
        <v>13335</v>
      </c>
      <c r="D562" s="104" t="s">
        <v>13622</v>
      </c>
      <c r="E562" s="104">
        <f t="shared" si="8"/>
        <v>2510050065</v>
      </c>
      <c r="F562" s="104" t="s">
        <v>16373</v>
      </c>
      <c r="G562" s="104" t="s">
        <v>16776</v>
      </c>
      <c r="H562" s="104" t="s">
        <v>13928</v>
      </c>
      <c r="I562" s="104" t="s">
        <v>11103</v>
      </c>
    </row>
    <row r="563" spans="1:12" hidden="1" x14ac:dyDescent="0.2">
      <c r="A563" s="104" t="s">
        <v>13335</v>
      </c>
      <c r="D563" s="104" t="s">
        <v>13623</v>
      </c>
      <c r="E563" s="104">
        <f t="shared" si="8"/>
        <v>2510050070</v>
      </c>
      <c r="F563" s="104" t="s">
        <v>16373</v>
      </c>
      <c r="G563" s="104" t="s">
        <v>16776</v>
      </c>
      <c r="H563" s="104" t="s">
        <v>13928</v>
      </c>
      <c r="I563" s="104" t="s">
        <v>11105</v>
      </c>
    </row>
    <row r="564" spans="1:12" hidden="1" x14ac:dyDescent="0.2">
      <c r="A564" s="104" t="s">
        <v>13335</v>
      </c>
      <c r="D564" s="104" t="s">
        <v>13624</v>
      </c>
      <c r="E564" s="104">
        <f t="shared" si="8"/>
        <v>2510050100</v>
      </c>
      <c r="F564" s="104" t="s">
        <v>16373</v>
      </c>
      <c r="G564" s="104" t="s">
        <v>16776</v>
      </c>
      <c r="H564" s="104" t="s">
        <v>13928</v>
      </c>
      <c r="I564" s="104" t="s">
        <v>14029</v>
      </c>
    </row>
    <row r="565" spans="1:12" hidden="1" x14ac:dyDescent="0.2">
      <c r="A565" s="104" t="s">
        <v>13335</v>
      </c>
      <c r="D565" s="104" t="s">
        <v>13625</v>
      </c>
      <c r="E565" s="104">
        <f t="shared" si="8"/>
        <v>2510050165</v>
      </c>
      <c r="F565" s="104" t="s">
        <v>16373</v>
      </c>
      <c r="G565" s="104" t="s">
        <v>16776</v>
      </c>
      <c r="H565" s="104" t="s">
        <v>13928</v>
      </c>
      <c r="I565" s="104" t="s">
        <v>14031</v>
      </c>
    </row>
    <row r="566" spans="1:12" hidden="1" x14ac:dyDescent="0.2">
      <c r="A566" s="104" t="s">
        <v>13335</v>
      </c>
      <c r="D566" s="104" t="s">
        <v>13626</v>
      </c>
      <c r="E566" s="104">
        <f t="shared" si="8"/>
        <v>2510050185</v>
      </c>
      <c r="F566" s="104" t="s">
        <v>16373</v>
      </c>
      <c r="G566" s="104" t="s">
        <v>16776</v>
      </c>
      <c r="H566" s="104" t="s">
        <v>13928</v>
      </c>
      <c r="I566" s="104" t="s">
        <v>14033</v>
      </c>
      <c r="K566" s="106"/>
      <c r="L566" s="104"/>
    </row>
    <row r="567" spans="1:12" hidden="1" x14ac:dyDescent="0.2">
      <c r="A567" s="104" t="s">
        <v>13335</v>
      </c>
      <c r="D567" s="104" t="s">
        <v>13627</v>
      </c>
      <c r="E567" s="104">
        <f t="shared" si="8"/>
        <v>2510050195</v>
      </c>
      <c r="F567" s="104" t="s">
        <v>16373</v>
      </c>
      <c r="G567" s="104" t="s">
        <v>16776</v>
      </c>
      <c r="H567" s="104" t="s">
        <v>13928</v>
      </c>
      <c r="I567" s="104" t="s">
        <v>14035</v>
      </c>
    </row>
    <row r="568" spans="1:12" hidden="1" x14ac:dyDescent="0.2">
      <c r="A568" s="104" t="s">
        <v>13335</v>
      </c>
      <c r="D568" s="104" t="s">
        <v>13628</v>
      </c>
      <c r="E568" s="104">
        <f t="shared" si="8"/>
        <v>2510050220</v>
      </c>
      <c r="F568" s="104" t="s">
        <v>16373</v>
      </c>
      <c r="G568" s="104" t="s">
        <v>16776</v>
      </c>
      <c r="H568" s="104" t="s">
        <v>13928</v>
      </c>
      <c r="I568" s="104" t="s">
        <v>14037</v>
      </c>
    </row>
    <row r="569" spans="1:12" hidden="1" x14ac:dyDescent="0.2">
      <c r="A569" s="104" t="s">
        <v>13335</v>
      </c>
      <c r="D569" s="104" t="s">
        <v>13629</v>
      </c>
      <c r="E569" s="104">
        <f t="shared" si="8"/>
        <v>2510050235</v>
      </c>
      <c r="F569" s="104" t="s">
        <v>16373</v>
      </c>
      <c r="G569" s="104" t="s">
        <v>16776</v>
      </c>
      <c r="H569" s="104" t="s">
        <v>13928</v>
      </c>
      <c r="I569" s="104" t="s">
        <v>14039</v>
      </c>
    </row>
    <row r="570" spans="1:12" hidden="1" x14ac:dyDescent="0.2">
      <c r="A570" s="104" t="s">
        <v>13335</v>
      </c>
      <c r="D570" s="104" t="s">
        <v>13630</v>
      </c>
      <c r="E570" s="104">
        <f t="shared" si="8"/>
        <v>2510050240</v>
      </c>
      <c r="F570" s="104" t="s">
        <v>16373</v>
      </c>
      <c r="G570" s="104" t="s">
        <v>16776</v>
      </c>
      <c r="H570" s="104" t="s">
        <v>13928</v>
      </c>
      <c r="I570" s="104" t="s">
        <v>14041</v>
      </c>
    </row>
    <row r="571" spans="1:12" hidden="1" x14ac:dyDescent="0.2">
      <c r="A571" s="104" t="s">
        <v>13335</v>
      </c>
      <c r="D571" s="104" t="s">
        <v>13631</v>
      </c>
      <c r="E571" s="104">
        <f t="shared" si="8"/>
        <v>2510050250</v>
      </c>
      <c r="F571" s="104" t="s">
        <v>16373</v>
      </c>
      <c r="G571" s="104" t="s">
        <v>16776</v>
      </c>
      <c r="H571" s="104" t="s">
        <v>13928</v>
      </c>
      <c r="I571" s="104" t="s">
        <v>14043</v>
      </c>
    </row>
    <row r="572" spans="1:12" hidden="1" x14ac:dyDescent="0.2">
      <c r="A572" s="104" t="s">
        <v>13335</v>
      </c>
      <c r="D572" s="104" t="s">
        <v>13632</v>
      </c>
      <c r="E572" s="104">
        <f t="shared" si="8"/>
        <v>2510050260</v>
      </c>
      <c r="F572" s="104" t="s">
        <v>16373</v>
      </c>
      <c r="G572" s="104" t="s">
        <v>16776</v>
      </c>
      <c r="H572" s="104" t="s">
        <v>13928</v>
      </c>
      <c r="I572" s="104" t="s">
        <v>14045</v>
      </c>
    </row>
    <row r="573" spans="1:12" hidden="1" x14ac:dyDescent="0.2">
      <c r="A573" s="104" t="s">
        <v>13335</v>
      </c>
      <c r="D573" s="104" t="s">
        <v>13633</v>
      </c>
      <c r="E573" s="104">
        <f t="shared" si="8"/>
        <v>2510050265</v>
      </c>
      <c r="F573" s="104" t="s">
        <v>16373</v>
      </c>
      <c r="G573" s="104" t="s">
        <v>16776</v>
      </c>
      <c r="H573" s="104" t="s">
        <v>13928</v>
      </c>
      <c r="I573" s="104" t="s">
        <v>14047</v>
      </c>
    </row>
    <row r="574" spans="1:12" hidden="1" x14ac:dyDescent="0.2">
      <c r="A574" s="104" t="s">
        <v>13335</v>
      </c>
      <c r="D574" s="104" t="s">
        <v>13634</v>
      </c>
      <c r="E574" s="104">
        <f t="shared" si="8"/>
        <v>2510050270</v>
      </c>
      <c r="F574" s="104" t="s">
        <v>16373</v>
      </c>
      <c r="G574" s="104" t="s">
        <v>16776</v>
      </c>
      <c r="H574" s="104" t="s">
        <v>13928</v>
      </c>
      <c r="I574" s="104" t="s">
        <v>14049</v>
      </c>
      <c r="K574" s="106"/>
      <c r="L574" s="104"/>
    </row>
    <row r="575" spans="1:12" hidden="1" x14ac:dyDescent="0.2">
      <c r="A575" s="104" t="s">
        <v>13335</v>
      </c>
      <c r="D575" s="104" t="s">
        <v>13635</v>
      </c>
      <c r="E575" s="104">
        <f t="shared" si="8"/>
        <v>2510050275</v>
      </c>
      <c r="F575" s="104" t="s">
        <v>16373</v>
      </c>
      <c r="G575" s="104" t="s">
        <v>16776</v>
      </c>
      <c r="H575" s="104" t="s">
        <v>13928</v>
      </c>
      <c r="I575" s="104" t="s">
        <v>14051</v>
      </c>
    </row>
    <row r="576" spans="1:12" hidden="1" x14ac:dyDescent="0.2">
      <c r="A576" s="104" t="s">
        <v>13335</v>
      </c>
      <c r="D576" s="104" t="s">
        <v>13636</v>
      </c>
      <c r="E576" s="104">
        <f t="shared" si="8"/>
        <v>2510050285</v>
      </c>
      <c r="F576" s="104" t="s">
        <v>16373</v>
      </c>
      <c r="G576" s="104" t="s">
        <v>16776</v>
      </c>
      <c r="H576" s="104" t="s">
        <v>13928</v>
      </c>
      <c r="I576" s="104" t="s">
        <v>14053</v>
      </c>
    </row>
    <row r="577" spans="1:12" hidden="1" x14ac:dyDescent="0.2">
      <c r="A577" s="104" t="s">
        <v>13335</v>
      </c>
      <c r="D577" s="104" t="s">
        <v>13637</v>
      </c>
      <c r="E577" s="104">
        <f t="shared" si="8"/>
        <v>2510050295</v>
      </c>
      <c r="F577" s="104" t="s">
        <v>16373</v>
      </c>
      <c r="G577" s="104" t="s">
        <v>16776</v>
      </c>
      <c r="H577" s="104" t="s">
        <v>13928</v>
      </c>
      <c r="I577" s="104" t="s">
        <v>14055</v>
      </c>
    </row>
    <row r="578" spans="1:12" hidden="1" x14ac:dyDescent="0.2">
      <c r="A578" s="104" t="s">
        <v>13335</v>
      </c>
      <c r="D578" s="104" t="s">
        <v>13638</v>
      </c>
      <c r="E578" s="104">
        <f t="shared" ref="E578:E641" si="9">VALUE(D578)</f>
        <v>2510050310</v>
      </c>
      <c r="F578" s="104" t="s">
        <v>16373</v>
      </c>
      <c r="G578" s="104" t="s">
        <v>16776</v>
      </c>
      <c r="H578" s="104" t="s">
        <v>13928</v>
      </c>
      <c r="I578" s="104" t="s">
        <v>14057</v>
      </c>
      <c r="L578" s="104"/>
    </row>
    <row r="579" spans="1:12" hidden="1" x14ac:dyDescent="0.2">
      <c r="A579" s="104" t="s">
        <v>13335</v>
      </c>
      <c r="D579" s="104" t="s">
        <v>13639</v>
      </c>
      <c r="E579" s="104">
        <f t="shared" si="9"/>
        <v>2510050320</v>
      </c>
      <c r="F579" s="104" t="s">
        <v>16373</v>
      </c>
      <c r="G579" s="104" t="s">
        <v>16776</v>
      </c>
      <c r="H579" s="104" t="s">
        <v>13928</v>
      </c>
      <c r="I579" s="104" t="s">
        <v>14059</v>
      </c>
    </row>
    <row r="580" spans="1:12" hidden="1" x14ac:dyDescent="0.2">
      <c r="A580" s="104" t="s">
        <v>13335</v>
      </c>
      <c r="D580" s="104" t="s">
        <v>13640</v>
      </c>
      <c r="E580" s="104">
        <f t="shared" si="9"/>
        <v>2510050345</v>
      </c>
      <c r="F580" s="104" t="s">
        <v>16373</v>
      </c>
      <c r="G580" s="104" t="s">
        <v>16776</v>
      </c>
      <c r="H580" s="104" t="s">
        <v>13928</v>
      </c>
      <c r="I580" s="104" t="s">
        <v>10758</v>
      </c>
    </row>
    <row r="581" spans="1:12" hidden="1" x14ac:dyDescent="0.2">
      <c r="A581" s="104" t="s">
        <v>13335</v>
      </c>
      <c r="D581" s="104" t="s">
        <v>13641</v>
      </c>
      <c r="E581" s="104">
        <f t="shared" si="9"/>
        <v>2510050350</v>
      </c>
      <c r="F581" s="104" t="s">
        <v>16373</v>
      </c>
      <c r="G581" s="104" t="s">
        <v>16776</v>
      </c>
      <c r="H581" s="104" t="s">
        <v>13928</v>
      </c>
      <c r="I581" s="104" t="s">
        <v>16844</v>
      </c>
    </row>
    <row r="582" spans="1:12" hidden="1" x14ac:dyDescent="0.2">
      <c r="A582" s="104" t="s">
        <v>13335</v>
      </c>
      <c r="D582" s="104" t="s">
        <v>13642</v>
      </c>
      <c r="E582" s="104">
        <f t="shared" si="9"/>
        <v>2510050370</v>
      </c>
      <c r="F582" s="104" t="s">
        <v>16373</v>
      </c>
      <c r="G582" s="104" t="s">
        <v>16776</v>
      </c>
      <c r="H582" s="104" t="s">
        <v>13928</v>
      </c>
      <c r="I582" s="104" t="s">
        <v>10760</v>
      </c>
    </row>
    <row r="583" spans="1:12" hidden="1" x14ac:dyDescent="0.2">
      <c r="A583" s="104" t="s">
        <v>13335</v>
      </c>
      <c r="D583" s="104" t="s">
        <v>13643</v>
      </c>
      <c r="E583" s="104">
        <f t="shared" si="9"/>
        <v>2510050380</v>
      </c>
      <c r="F583" s="104" t="s">
        <v>16373</v>
      </c>
      <c r="G583" s="104" t="s">
        <v>16776</v>
      </c>
      <c r="H583" s="104" t="s">
        <v>13928</v>
      </c>
      <c r="I583" s="104" t="s">
        <v>16847</v>
      </c>
    </row>
    <row r="584" spans="1:12" hidden="1" x14ac:dyDescent="0.2">
      <c r="A584" s="104" t="s">
        <v>13335</v>
      </c>
      <c r="D584" s="104" t="s">
        <v>13644</v>
      </c>
      <c r="E584" s="104">
        <f t="shared" si="9"/>
        <v>2510050385</v>
      </c>
      <c r="F584" s="104" t="s">
        <v>16373</v>
      </c>
      <c r="G584" s="104" t="s">
        <v>16776</v>
      </c>
      <c r="H584" s="104" t="s">
        <v>13928</v>
      </c>
      <c r="I584" s="104" t="s">
        <v>16849</v>
      </c>
    </row>
    <row r="585" spans="1:12" hidden="1" x14ac:dyDescent="0.2">
      <c r="A585" s="104" t="s">
        <v>13335</v>
      </c>
      <c r="D585" s="104" t="s">
        <v>13645</v>
      </c>
      <c r="E585" s="104">
        <f t="shared" si="9"/>
        <v>2510050405</v>
      </c>
      <c r="F585" s="104" t="s">
        <v>16373</v>
      </c>
      <c r="G585" s="104" t="s">
        <v>16776</v>
      </c>
      <c r="H585" s="104" t="s">
        <v>13928</v>
      </c>
      <c r="I585" s="104" t="s">
        <v>16851</v>
      </c>
    </row>
    <row r="586" spans="1:12" hidden="1" x14ac:dyDescent="0.2">
      <c r="A586" s="104" t="s">
        <v>13335</v>
      </c>
      <c r="D586" s="104" t="s">
        <v>13646</v>
      </c>
      <c r="E586" s="104">
        <f t="shared" si="9"/>
        <v>2510050900</v>
      </c>
      <c r="F586" s="104" t="s">
        <v>16373</v>
      </c>
      <c r="G586" s="104" t="s">
        <v>16776</v>
      </c>
      <c r="H586" s="104" t="s">
        <v>13928</v>
      </c>
      <c r="I586" s="104" t="s">
        <v>13917</v>
      </c>
      <c r="K586" s="106"/>
      <c r="L586" s="104"/>
    </row>
    <row r="587" spans="1:12" hidden="1" x14ac:dyDescent="0.2">
      <c r="A587" s="104" t="s">
        <v>13335</v>
      </c>
      <c r="D587" s="104" t="s">
        <v>13647</v>
      </c>
      <c r="E587" s="104">
        <f t="shared" si="9"/>
        <v>2510995000</v>
      </c>
      <c r="F587" s="104" t="s">
        <v>16373</v>
      </c>
      <c r="G587" s="104" t="s">
        <v>16776</v>
      </c>
      <c r="H587" s="104" t="s">
        <v>13976</v>
      </c>
      <c r="I587" s="104" t="s">
        <v>13906</v>
      </c>
    </row>
    <row r="588" spans="1:12" hidden="1" x14ac:dyDescent="0.2">
      <c r="A588" s="104" t="s">
        <v>13335</v>
      </c>
      <c r="D588" s="104" t="s">
        <v>13648</v>
      </c>
      <c r="E588" s="104">
        <f t="shared" si="9"/>
        <v>2510995030</v>
      </c>
      <c r="F588" s="104" t="s">
        <v>16373</v>
      </c>
      <c r="G588" s="104" t="s">
        <v>16776</v>
      </c>
      <c r="H588" s="104" t="s">
        <v>13976</v>
      </c>
      <c r="I588" s="104" t="s">
        <v>16778</v>
      </c>
    </row>
    <row r="589" spans="1:12" hidden="1" x14ac:dyDescent="0.2">
      <c r="A589" s="104" t="s">
        <v>13335</v>
      </c>
      <c r="D589" s="104" t="s">
        <v>13649</v>
      </c>
      <c r="E589" s="104">
        <f t="shared" si="9"/>
        <v>2510995060</v>
      </c>
      <c r="F589" s="104" t="s">
        <v>16373</v>
      </c>
      <c r="G589" s="104" t="s">
        <v>16776</v>
      </c>
      <c r="H589" s="104" t="s">
        <v>13976</v>
      </c>
      <c r="I589" s="104" t="s">
        <v>16780</v>
      </c>
      <c r="K589" s="106"/>
      <c r="L589" s="104"/>
    </row>
    <row r="590" spans="1:12" hidden="1" x14ac:dyDescent="0.2">
      <c r="A590" s="104" t="s">
        <v>13335</v>
      </c>
      <c r="D590" s="104" t="s">
        <v>13650</v>
      </c>
      <c r="E590" s="104">
        <f t="shared" si="9"/>
        <v>2510995065</v>
      </c>
      <c r="F590" s="104" t="s">
        <v>16373</v>
      </c>
      <c r="G590" s="104" t="s">
        <v>16776</v>
      </c>
      <c r="H590" s="104" t="s">
        <v>13976</v>
      </c>
      <c r="I590" s="104" t="s">
        <v>11103</v>
      </c>
    </row>
    <row r="591" spans="1:12" hidden="1" x14ac:dyDescent="0.2">
      <c r="A591" s="104" t="s">
        <v>13335</v>
      </c>
      <c r="D591" s="104" t="s">
        <v>13651</v>
      </c>
      <c r="E591" s="104">
        <f t="shared" si="9"/>
        <v>2510995070</v>
      </c>
      <c r="F591" s="104" t="s">
        <v>16373</v>
      </c>
      <c r="G591" s="104" t="s">
        <v>16776</v>
      </c>
      <c r="H591" s="104" t="s">
        <v>13976</v>
      </c>
      <c r="I591" s="104" t="s">
        <v>11105</v>
      </c>
    </row>
    <row r="592" spans="1:12" hidden="1" x14ac:dyDescent="0.2">
      <c r="A592" s="104" t="s">
        <v>13335</v>
      </c>
      <c r="D592" s="104" t="s">
        <v>13652</v>
      </c>
      <c r="E592" s="104">
        <f t="shared" si="9"/>
        <v>2510995100</v>
      </c>
      <c r="F592" s="104" t="s">
        <v>16373</v>
      </c>
      <c r="G592" s="104" t="s">
        <v>16776</v>
      </c>
      <c r="H592" s="104" t="s">
        <v>13976</v>
      </c>
      <c r="I592" s="104" t="s">
        <v>14029</v>
      </c>
    </row>
    <row r="593" spans="1:12" hidden="1" x14ac:dyDescent="0.2">
      <c r="A593" s="104" t="s">
        <v>13335</v>
      </c>
      <c r="D593" s="104" t="s">
        <v>13653</v>
      </c>
      <c r="E593" s="104">
        <f t="shared" si="9"/>
        <v>2510995165</v>
      </c>
      <c r="F593" s="104" t="s">
        <v>16373</v>
      </c>
      <c r="G593" s="104" t="s">
        <v>16776</v>
      </c>
      <c r="H593" s="104" t="s">
        <v>13976</v>
      </c>
      <c r="I593" s="104" t="s">
        <v>14031</v>
      </c>
    </row>
    <row r="594" spans="1:12" hidden="1" x14ac:dyDescent="0.2">
      <c r="A594" s="104" t="s">
        <v>13335</v>
      </c>
      <c r="D594" s="104" t="s">
        <v>13654</v>
      </c>
      <c r="E594" s="104">
        <f t="shared" si="9"/>
        <v>2510995185</v>
      </c>
      <c r="F594" s="104" t="s">
        <v>16373</v>
      </c>
      <c r="G594" s="104" t="s">
        <v>16776</v>
      </c>
      <c r="H594" s="104" t="s">
        <v>13976</v>
      </c>
      <c r="I594" s="104" t="s">
        <v>14033</v>
      </c>
      <c r="K594" s="106"/>
      <c r="L594" s="104"/>
    </row>
    <row r="595" spans="1:12" hidden="1" x14ac:dyDescent="0.2">
      <c r="A595" s="104" t="s">
        <v>13335</v>
      </c>
      <c r="D595" s="104" t="s">
        <v>13655</v>
      </c>
      <c r="E595" s="104">
        <f t="shared" si="9"/>
        <v>2510995195</v>
      </c>
      <c r="F595" s="104" t="s">
        <v>16373</v>
      </c>
      <c r="G595" s="104" t="s">
        <v>16776</v>
      </c>
      <c r="H595" s="104" t="s">
        <v>13976</v>
      </c>
      <c r="I595" s="104" t="s">
        <v>14035</v>
      </c>
    </row>
    <row r="596" spans="1:12" hidden="1" x14ac:dyDescent="0.2">
      <c r="A596" s="104" t="s">
        <v>13335</v>
      </c>
      <c r="D596" s="104" t="s">
        <v>13656</v>
      </c>
      <c r="E596" s="104">
        <f t="shared" si="9"/>
        <v>2510995220</v>
      </c>
      <c r="F596" s="104" t="s">
        <v>16373</v>
      </c>
      <c r="G596" s="104" t="s">
        <v>16776</v>
      </c>
      <c r="H596" s="104" t="s">
        <v>13976</v>
      </c>
      <c r="I596" s="104" t="s">
        <v>14037</v>
      </c>
    </row>
    <row r="597" spans="1:12" hidden="1" x14ac:dyDescent="0.2">
      <c r="A597" s="104" t="s">
        <v>13335</v>
      </c>
      <c r="D597" s="104" t="s">
        <v>13657</v>
      </c>
      <c r="E597" s="104">
        <f t="shared" si="9"/>
        <v>2510995235</v>
      </c>
      <c r="F597" s="104" t="s">
        <v>16373</v>
      </c>
      <c r="G597" s="104" t="s">
        <v>16776</v>
      </c>
      <c r="H597" s="104" t="s">
        <v>13976</v>
      </c>
      <c r="I597" s="104" t="s">
        <v>14039</v>
      </c>
    </row>
    <row r="598" spans="1:12" hidden="1" x14ac:dyDescent="0.2">
      <c r="A598" s="104" t="s">
        <v>13335</v>
      </c>
      <c r="D598" s="104" t="s">
        <v>13658</v>
      </c>
      <c r="E598" s="104">
        <f t="shared" si="9"/>
        <v>2510995240</v>
      </c>
      <c r="F598" s="104" t="s">
        <v>16373</v>
      </c>
      <c r="G598" s="104" t="s">
        <v>16776</v>
      </c>
      <c r="H598" s="104" t="s">
        <v>13976</v>
      </c>
      <c r="I598" s="104" t="s">
        <v>14041</v>
      </c>
    </row>
    <row r="599" spans="1:12" hidden="1" x14ac:dyDescent="0.2">
      <c r="A599" s="104" t="s">
        <v>13335</v>
      </c>
      <c r="D599" s="104" t="s">
        <v>13659</v>
      </c>
      <c r="E599" s="104">
        <f t="shared" si="9"/>
        <v>2510995250</v>
      </c>
      <c r="F599" s="104" t="s">
        <v>16373</v>
      </c>
      <c r="G599" s="104" t="s">
        <v>16776</v>
      </c>
      <c r="H599" s="104" t="s">
        <v>13976</v>
      </c>
      <c r="I599" s="104" t="s">
        <v>14043</v>
      </c>
    </row>
    <row r="600" spans="1:12" hidden="1" x14ac:dyDescent="0.2">
      <c r="A600" s="104" t="s">
        <v>13335</v>
      </c>
      <c r="D600" s="104" t="s">
        <v>13660</v>
      </c>
      <c r="E600" s="104">
        <f t="shared" si="9"/>
        <v>2510995260</v>
      </c>
      <c r="F600" s="104" t="s">
        <v>16373</v>
      </c>
      <c r="G600" s="104" t="s">
        <v>16776</v>
      </c>
      <c r="H600" s="104" t="s">
        <v>13976</v>
      </c>
      <c r="I600" s="104" t="s">
        <v>14045</v>
      </c>
    </row>
    <row r="601" spans="1:12" hidden="1" x14ac:dyDescent="0.2">
      <c r="A601" s="104" t="s">
        <v>13335</v>
      </c>
      <c r="D601" s="104" t="s">
        <v>13661</v>
      </c>
      <c r="E601" s="104">
        <f t="shared" si="9"/>
        <v>2510995265</v>
      </c>
      <c r="F601" s="104" t="s">
        <v>16373</v>
      </c>
      <c r="G601" s="104" t="s">
        <v>16776</v>
      </c>
      <c r="H601" s="104" t="s">
        <v>13976</v>
      </c>
      <c r="I601" s="104" t="s">
        <v>14047</v>
      </c>
    </row>
    <row r="602" spans="1:12" hidden="1" x14ac:dyDescent="0.2">
      <c r="A602" s="104" t="s">
        <v>13335</v>
      </c>
      <c r="D602" s="104" t="s">
        <v>13662</v>
      </c>
      <c r="E602" s="104">
        <f t="shared" si="9"/>
        <v>2510995270</v>
      </c>
      <c r="F602" s="104" t="s">
        <v>16373</v>
      </c>
      <c r="G602" s="104" t="s">
        <v>16776</v>
      </c>
      <c r="H602" s="104" t="s">
        <v>13976</v>
      </c>
      <c r="I602" s="104" t="s">
        <v>14049</v>
      </c>
      <c r="K602" s="106"/>
      <c r="L602" s="104"/>
    </row>
    <row r="603" spans="1:12" hidden="1" x14ac:dyDescent="0.2">
      <c r="A603" s="104" t="s">
        <v>13335</v>
      </c>
      <c r="D603" s="104" t="s">
        <v>13663</v>
      </c>
      <c r="E603" s="104">
        <f t="shared" si="9"/>
        <v>2510995275</v>
      </c>
      <c r="F603" s="104" t="s">
        <v>16373</v>
      </c>
      <c r="G603" s="104" t="s">
        <v>16776</v>
      </c>
      <c r="H603" s="104" t="s">
        <v>13976</v>
      </c>
      <c r="I603" s="104" t="s">
        <v>14051</v>
      </c>
    </row>
    <row r="604" spans="1:12" hidden="1" x14ac:dyDescent="0.2">
      <c r="A604" s="104" t="s">
        <v>13335</v>
      </c>
      <c r="D604" s="104" t="s">
        <v>13664</v>
      </c>
      <c r="E604" s="104">
        <f t="shared" si="9"/>
        <v>2510995285</v>
      </c>
      <c r="F604" s="104" t="s">
        <v>16373</v>
      </c>
      <c r="G604" s="104" t="s">
        <v>16776</v>
      </c>
      <c r="H604" s="104" t="s">
        <v>13976</v>
      </c>
      <c r="I604" s="104" t="s">
        <v>14053</v>
      </c>
    </row>
    <row r="605" spans="1:12" hidden="1" x14ac:dyDescent="0.2">
      <c r="A605" s="104" t="s">
        <v>13335</v>
      </c>
      <c r="D605" s="104" t="s">
        <v>13665</v>
      </c>
      <c r="E605" s="104">
        <f t="shared" si="9"/>
        <v>2510995295</v>
      </c>
      <c r="F605" s="104" t="s">
        <v>16373</v>
      </c>
      <c r="G605" s="104" t="s">
        <v>16776</v>
      </c>
      <c r="H605" s="104" t="s">
        <v>13976</v>
      </c>
      <c r="I605" s="104" t="s">
        <v>14055</v>
      </c>
    </row>
    <row r="606" spans="1:12" hidden="1" x14ac:dyDescent="0.2">
      <c r="A606" s="104" t="s">
        <v>13335</v>
      </c>
      <c r="D606" s="104" t="s">
        <v>13666</v>
      </c>
      <c r="E606" s="104">
        <f t="shared" si="9"/>
        <v>2510995310</v>
      </c>
      <c r="F606" s="104" t="s">
        <v>16373</v>
      </c>
      <c r="G606" s="104" t="s">
        <v>16776</v>
      </c>
      <c r="H606" s="104" t="s">
        <v>13976</v>
      </c>
      <c r="I606" s="104" t="s">
        <v>14057</v>
      </c>
      <c r="L606" s="104"/>
    </row>
    <row r="607" spans="1:12" hidden="1" x14ac:dyDescent="0.2">
      <c r="A607" s="104" t="s">
        <v>13335</v>
      </c>
      <c r="D607" s="104" t="s">
        <v>13667</v>
      </c>
      <c r="E607" s="104">
        <f t="shared" si="9"/>
        <v>2510995320</v>
      </c>
      <c r="F607" s="104" t="s">
        <v>16373</v>
      </c>
      <c r="G607" s="104" t="s">
        <v>16776</v>
      </c>
      <c r="H607" s="104" t="s">
        <v>13976</v>
      </c>
      <c r="I607" s="104" t="s">
        <v>14059</v>
      </c>
    </row>
    <row r="608" spans="1:12" hidden="1" x14ac:dyDescent="0.2">
      <c r="A608" s="104" t="s">
        <v>13335</v>
      </c>
      <c r="D608" s="104" t="s">
        <v>13668</v>
      </c>
      <c r="E608" s="104">
        <f t="shared" si="9"/>
        <v>2510995345</v>
      </c>
      <c r="F608" s="104" t="s">
        <v>16373</v>
      </c>
      <c r="G608" s="104" t="s">
        <v>16776</v>
      </c>
      <c r="H608" s="104" t="s">
        <v>13976</v>
      </c>
      <c r="I608" s="104" t="s">
        <v>10758</v>
      </c>
    </row>
    <row r="609" spans="1:12" hidden="1" x14ac:dyDescent="0.2">
      <c r="A609" s="104" t="s">
        <v>13335</v>
      </c>
      <c r="D609" s="104" t="s">
        <v>13669</v>
      </c>
      <c r="E609" s="104">
        <f t="shared" si="9"/>
        <v>2510995350</v>
      </c>
      <c r="F609" s="104" t="s">
        <v>16373</v>
      </c>
      <c r="G609" s="104" t="s">
        <v>16776</v>
      </c>
      <c r="H609" s="104" t="s">
        <v>13976</v>
      </c>
      <c r="I609" s="104" t="s">
        <v>16844</v>
      </c>
    </row>
    <row r="610" spans="1:12" hidden="1" x14ac:dyDescent="0.2">
      <c r="A610" s="104" t="s">
        <v>13335</v>
      </c>
      <c r="D610" s="104" t="s">
        <v>13670</v>
      </c>
      <c r="E610" s="104">
        <f t="shared" si="9"/>
        <v>2510995370</v>
      </c>
      <c r="F610" s="104" t="s">
        <v>16373</v>
      </c>
      <c r="G610" s="104" t="s">
        <v>16776</v>
      </c>
      <c r="H610" s="104" t="s">
        <v>13976</v>
      </c>
      <c r="I610" s="104" t="s">
        <v>10760</v>
      </c>
    </row>
    <row r="611" spans="1:12" hidden="1" x14ac:dyDescent="0.2">
      <c r="A611" s="104" t="s">
        <v>13335</v>
      </c>
      <c r="D611" s="104" t="s">
        <v>13671</v>
      </c>
      <c r="E611" s="104">
        <f t="shared" si="9"/>
        <v>2510995380</v>
      </c>
      <c r="F611" s="104" t="s">
        <v>16373</v>
      </c>
      <c r="G611" s="104" t="s">
        <v>16776</v>
      </c>
      <c r="H611" s="104" t="s">
        <v>13976</v>
      </c>
      <c r="I611" s="104" t="s">
        <v>16847</v>
      </c>
    </row>
    <row r="612" spans="1:12" hidden="1" x14ac:dyDescent="0.2">
      <c r="A612" s="104" t="s">
        <v>13335</v>
      </c>
      <c r="D612" s="104" t="s">
        <v>13672</v>
      </c>
      <c r="E612" s="104">
        <f t="shared" si="9"/>
        <v>2510995385</v>
      </c>
      <c r="F612" s="104" t="s">
        <v>16373</v>
      </c>
      <c r="G612" s="104" t="s">
        <v>16776</v>
      </c>
      <c r="H612" s="104" t="s">
        <v>13976</v>
      </c>
      <c r="I612" s="104" t="s">
        <v>16849</v>
      </c>
    </row>
    <row r="613" spans="1:12" hidden="1" x14ac:dyDescent="0.2">
      <c r="A613" s="104" t="s">
        <v>13335</v>
      </c>
      <c r="D613" s="104" t="s">
        <v>13673</v>
      </c>
      <c r="E613" s="104">
        <f t="shared" si="9"/>
        <v>2510995405</v>
      </c>
      <c r="F613" s="104" t="s">
        <v>16373</v>
      </c>
      <c r="G613" s="104" t="s">
        <v>16776</v>
      </c>
      <c r="H613" s="104" t="s">
        <v>13976</v>
      </c>
      <c r="I613" s="104" t="s">
        <v>16851</v>
      </c>
    </row>
    <row r="614" spans="1:12" hidden="1" x14ac:dyDescent="0.2">
      <c r="A614" s="104" t="s">
        <v>13335</v>
      </c>
      <c r="D614" s="104" t="s">
        <v>13674</v>
      </c>
      <c r="E614" s="104">
        <f t="shared" si="9"/>
        <v>2515000000</v>
      </c>
      <c r="F614" s="104" t="s">
        <v>16373</v>
      </c>
      <c r="G614" s="104" t="s">
        <v>16443</v>
      </c>
      <c r="H614" s="104" t="s">
        <v>13985</v>
      </c>
      <c r="I614" s="104" t="s">
        <v>13906</v>
      </c>
    </row>
    <row r="615" spans="1:12" hidden="1" x14ac:dyDescent="0.2">
      <c r="A615" s="104" t="s">
        <v>13335</v>
      </c>
      <c r="D615" s="104" t="s">
        <v>16444</v>
      </c>
      <c r="E615" s="104">
        <f t="shared" si="9"/>
        <v>2515000030</v>
      </c>
      <c r="F615" s="104" t="s">
        <v>16373</v>
      </c>
      <c r="G615" s="104" t="s">
        <v>16443</v>
      </c>
      <c r="H615" s="104" t="s">
        <v>13985</v>
      </c>
      <c r="I615" s="104" t="s">
        <v>16778</v>
      </c>
    </row>
    <row r="616" spans="1:12" hidden="1" x14ac:dyDescent="0.2">
      <c r="A616" s="104" t="s">
        <v>13335</v>
      </c>
      <c r="D616" s="104" t="s">
        <v>16445</v>
      </c>
      <c r="E616" s="104">
        <f t="shared" si="9"/>
        <v>2515000060</v>
      </c>
      <c r="F616" s="104" t="s">
        <v>16373</v>
      </c>
      <c r="G616" s="104" t="s">
        <v>16443</v>
      </c>
      <c r="H616" s="104" t="s">
        <v>13985</v>
      </c>
      <c r="I616" s="104" t="s">
        <v>16780</v>
      </c>
      <c r="K616" s="106"/>
      <c r="L616" s="104"/>
    </row>
    <row r="617" spans="1:12" hidden="1" x14ac:dyDescent="0.2">
      <c r="A617" s="104" t="s">
        <v>13335</v>
      </c>
      <c r="D617" s="104" t="s">
        <v>16446</v>
      </c>
      <c r="E617" s="104">
        <f t="shared" si="9"/>
        <v>2515000065</v>
      </c>
      <c r="F617" s="104" t="s">
        <v>16373</v>
      </c>
      <c r="G617" s="104" t="s">
        <v>16443</v>
      </c>
      <c r="H617" s="104" t="s">
        <v>13985</v>
      </c>
      <c r="I617" s="104" t="s">
        <v>11103</v>
      </c>
    </row>
    <row r="618" spans="1:12" hidden="1" x14ac:dyDescent="0.2">
      <c r="A618" s="104" t="s">
        <v>13335</v>
      </c>
      <c r="D618" s="104" t="s">
        <v>16447</v>
      </c>
      <c r="E618" s="104">
        <f t="shared" si="9"/>
        <v>2515000070</v>
      </c>
      <c r="F618" s="104" t="s">
        <v>16373</v>
      </c>
      <c r="G618" s="104" t="s">
        <v>16443</v>
      </c>
      <c r="H618" s="104" t="s">
        <v>13985</v>
      </c>
      <c r="I618" s="104" t="s">
        <v>11105</v>
      </c>
    </row>
    <row r="619" spans="1:12" hidden="1" x14ac:dyDescent="0.2">
      <c r="A619" s="104" t="s">
        <v>13335</v>
      </c>
      <c r="D619" s="104" t="s">
        <v>16448</v>
      </c>
      <c r="E619" s="104">
        <f t="shared" si="9"/>
        <v>2515000100</v>
      </c>
      <c r="F619" s="104" t="s">
        <v>16373</v>
      </c>
      <c r="G619" s="104" t="s">
        <v>16443</v>
      </c>
      <c r="H619" s="104" t="s">
        <v>13985</v>
      </c>
      <c r="I619" s="104" t="s">
        <v>14029</v>
      </c>
    </row>
    <row r="620" spans="1:12" hidden="1" x14ac:dyDescent="0.2">
      <c r="A620" s="104" t="s">
        <v>13335</v>
      </c>
      <c r="D620" s="104" t="s">
        <v>16449</v>
      </c>
      <c r="E620" s="104">
        <f t="shared" si="9"/>
        <v>2515000165</v>
      </c>
      <c r="F620" s="104" t="s">
        <v>16373</v>
      </c>
      <c r="G620" s="104" t="s">
        <v>16443</v>
      </c>
      <c r="H620" s="104" t="s">
        <v>13985</v>
      </c>
      <c r="I620" s="104" t="s">
        <v>14031</v>
      </c>
    </row>
    <row r="621" spans="1:12" hidden="1" x14ac:dyDescent="0.2">
      <c r="A621" s="104" t="s">
        <v>13335</v>
      </c>
      <c r="D621" s="104" t="s">
        <v>16450</v>
      </c>
      <c r="E621" s="104">
        <f t="shared" si="9"/>
        <v>2515000185</v>
      </c>
      <c r="F621" s="104" t="s">
        <v>16373</v>
      </c>
      <c r="G621" s="104" t="s">
        <v>16443</v>
      </c>
      <c r="H621" s="104" t="s">
        <v>13985</v>
      </c>
      <c r="I621" s="104" t="s">
        <v>14033</v>
      </c>
      <c r="K621" s="106"/>
      <c r="L621" s="104"/>
    </row>
    <row r="622" spans="1:12" hidden="1" x14ac:dyDescent="0.2">
      <c r="A622" s="104" t="s">
        <v>13335</v>
      </c>
      <c r="D622" s="104" t="s">
        <v>16451</v>
      </c>
      <c r="E622" s="104">
        <f t="shared" si="9"/>
        <v>2515000195</v>
      </c>
      <c r="F622" s="104" t="s">
        <v>16373</v>
      </c>
      <c r="G622" s="104" t="s">
        <v>16443</v>
      </c>
      <c r="H622" s="104" t="s">
        <v>13985</v>
      </c>
      <c r="I622" s="104" t="s">
        <v>14035</v>
      </c>
    </row>
    <row r="623" spans="1:12" hidden="1" x14ac:dyDescent="0.2">
      <c r="A623" s="104" t="s">
        <v>13335</v>
      </c>
      <c r="D623" s="104" t="s">
        <v>16452</v>
      </c>
      <c r="E623" s="104">
        <f t="shared" si="9"/>
        <v>2515000220</v>
      </c>
      <c r="F623" s="104" t="s">
        <v>16373</v>
      </c>
      <c r="G623" s="104" t="s">
        <v>16443</v>
      </c>
      <c r="H623" s="104" t="s">
        <v>13985</v>
      </c>
      <c r="I623" s="104" t="s">
        <v>14037</v>
      </c>
    </row>
    <row r="624" spans="1:12" hidden="1" x14ac:dyDescent="0.2">
      <c r="A624" s="104" t="s">
        <v>13335</v>
      </c>
      <c r="D624" s="104" t="s">
        <v>16453</v>
      </c>
      <c r="E624" s="104">
        <f t="shared" si="9"/>
        <v>2515000235</v>
      </c>
      <c r="F624" s="104" t="s">
        <v>16373</v>
      </c>
      <c r="G624" s="104" t="s">
        <v>16443</v>
      </c>
      <c r="H624" s="104" t="s">
        <v>13985</v>
      </c>
      <c r="I624" s="104" t="s">
        <v>14039</v>
      </c>
    </row>
    <row r="625" spans="1:12" hidden="1" x14ac:dyDescent="0.2">
      <c r="A625" s="104" t="s">
        <v>13335</v>
      </c>
      <c r="D625" s="104" t="s">
        <v>16454</v>
      </c>
      <c r="E625" s="104">
        <f t="shared" si="9"/>
        <v>2515000240</v>
      </c>
      <c r="F625" s="104" t="s">
        <v>16373</v>
      </c>
      <c r="G625" s="104" t="s">
        <v>16443</v>
      </c>
      <c r="H625" s="104" t="s">
        <v>13985</v>
      </c>
      <c r="I625" s="104" t="s">
        <v>14041</v>
      </c>
    </row>
    <row r="626" spans="1:12" hidden="1" x14ac:dyDescent="0.2">
      <c r="A626" s="104" t="s">
        <v>13335</v>
      </c>
      <c r="D626" s="104" t="s">
        <v>16455</v>
      </c>
      <c r="E626" s="104">
        <f t="shared" si="9"/>
        <v>2515000250</v>
      </c>
      <c r="F626" s="104" t="s">
        <v>16373</v>
      </c>
      <c r="G626" s="104" t="s">
        <v>16443</v>
      </c>
      <c r="H626" s="104" t="s">
        <v>13985</v>
      </c>
      <c r="I626" s="104" t="s">
        <v>14043</v>
      </c>
    </row>
    <row r="627" spans="1:12" hidden="1" x14ac:dyDescent="0.2">
      <c r="A627" s="104" t="s">
        <v>13335</v>
      </c>
      <c r="D627" s="104" t="s">
        <v>16456</v>
      </c>
      <c r="E627" s="104">
        <f t="shared" si="9"/>
        <v>2515000260</v>
      </c>
      <c r="F627" s="104" t="s">
        <v>16373</v>
      </c>
      <c r="G627" s="104" t="s">
        <v>16443</v>
      </c>
      <c r="H627" s="104" t="s">
        <v>13985</v>
      </c>
      <c r="I627" s="104" t="s">
        <v>14045</v>
      </c>
    </row>
    <row r="628" spans="1:12" hidden="1" x14ac:dyDescent="0.2">
      <c r="A628" s="104" t="s">
        <v>13335</v>
      </c>
      <c r="D628" s="104" t="s">
        <v>16457</v>
      </c>
      <c r="E628" s="104">
        <f t="shared" si="9"/>
        <v>2515000265</v>
      </c>
      <c r="F628" s="104" t="s">
        <v>16373</v>
      </c>
      <c r="G628" s="104" t="s">
        <v>16443</v>
      </c>
      <c r="H628" s="104" t="s">
        <v>13985</v>
      </c>
      <c r="I628" s="104" t="s">
        <v>14047</v>
      </c>
    </row>
    <row r="629" spans="1:12" hidden="1" x14ac:dyDescent="0.2">
      <c r="A629" s="104" t="s">
        <v>13335</v>
      </c>
      <c r="D629" s="104" t="s">
        <v>16458</v>
      </c>
      <c r="E629" s="104">
        <f t="shared" si="9"/>
        <v>2515000270</v>
      </c>
      <c r="F629" s="104" t="s">
        <v>16373</v>
      </c>
      <c r="G629" s="104" t="s">
        <v>16443</v>
      </c>
      <c r="H629" s="104" t="s">
        <v>13985</v>
      </c>
      <c r="I629" s="104" t="s">
        <v>14049</v>
      </c>
      <c r="K629" s="106"/>
      <c r="L629" s="104"/>
    </row>
    <row r="630" spans="1:12" hidden="1" x14ac:dyDescent="0.2">
      <c r="A630" s="104" t="s">
        <v>13335</v>
      </c>
      <c r="D630" s="104" t="s">
        <v>16459</v>
      </c>
      <c r="E630" s="104">
        <f t="shared" si="9"/>
        <v>2515000275</v>
      </c>
      <c r="F630" s="104" t="s">
        <v>16373</v>
      </c>
      <c r="G630" s="104" t="s">
        <v>16443</v>
      </c>
      <c r="H630" s="104" t="s">
        <v>13985</v>
      </c>
      <c r="I630" s="104" t="s">
        <v>14051</v>
      </c>
    </row>
    <row r="631" spans="1:12" hidden="1" x14ac:dyDescent="0.2">
      <c r="A631" s="104" t="s">
        <v>13335</v>
      </c>
      <c r="D631" s="104" t="s">
        <v>16460</v>
      </c>
      <c r="E631" s="104">
        <f t="shared" si="9"/>
        <v>2515000285</v>
      </c>
      <c r="F631" s="104" t="s">
        <v>16373</v>
      </c>
      <c r="G631" s="104" t="s">
        <v>16443</v>
      </c>
      <c r="H631" s="104" t="s">
        <v>13985</v>
      </c>
      <c r="I631" s="104" t="s">
        <v>14053</v>
      </c>
    </row>
    <row r="632" spans="1:12" hidden="1" x14ac:dyDescent="0.2">
      <c r="A632" s="104" t="s">
        <v>13335</v>
      </c>
      <c r="D632" s="104" t="s">
        <v>16461</v>
      </c>
      <c r="E632" s="104">
        <f t="shared" si="9"/>
        <v>2515000295</v>
      </c>
      <c r="F632" s="104" t="s">
        <v>16373</v>
      </c>
      <c r="G632" s="104" t="s">
        <v>16443</v>
      </c>
      <c r="H632" s="104" t="s">
        <v>13985</v>
      </c>
      <c r="I632" s="104" t="s">
        <v>14055</v>
      </c>
    </row>
    <row r="633" spans="1:12" hidden="1" x14ac:dyDescent="0.2">
      <c r="A633" s="104" t="s">
        <v>13335</v>
      </c>
      <c r="D633" s="104" t="s">
        <v>16462</v>
      </c>
      <c r="E633" s="104">
        <f t="shared" si="9"/>
        <v>2515000310</v>
      </c>
      <c r="F633" s="104" t="s">
        <v>16373</v>
      </c>
      <c r="G633" s="104" t="s">
        <v>16443</v>
      </c>
      <c r="H633" s="104" t="s">
        <v>13985</v>
      </c>
      <c r="I633" s="104" t="s">
        <v>14057</v>
      </c>
      <c r="L633" s="104"/>
    </row>
    <row r="634" spans="1:12" hidden="1" x14ac:dyDescent="0.2">
      <c r="A634" s="104" t="s">
        <v>13335</v>
      </c>
      <c r="D634" s="104" t="s">
        <v>16463</v>
      </c>
      <c r="E634" s="104">
        <f t="shared" si="9"/>
        <v>2515000320</v>
      </c>
      <c r="F634" s="104" t="s">
        <v>16373</v>
      </c>
      <c r="G634" s="104" t="s">
        <v>16443</v>
      </c>
      <c r="H634" s="104" t="s">
        <v>13985</v>
      </c>
      <c r="I634" s="104" t="s">
        <v>14059</v>
      </c>
    </row>
    <row r="635" spans="1:12" hidden="1" x14ac:dyDescent="0.2">
      <c r="A635" s="104" t="s">
        <v>13335</v>
      </c>
      <c r="D635" s="104" t="s">
        <v>16464</v>
      </c>
      <c r="E635" s="104">
        <f t="shared" si="9"/>
        <v>2515000345</v>
      </c>
      <c r="F635" s="104" t="s">
        <v>16373</v>
      </c>
      <c r="G635" s="104" t="s">
        <v>16443</v>
      </c>
      <c r="H635" s="104" t="s">
        <v>13985</v>
      </c>
      <c r="I635" s="104" t="s">
        <v>10758</v>
      </c>
    </row>
    <row r="636" spans="1:12" hidden="1" x14ac:dyDescent="0.2">
      <c r="A636" s="104" t="s">
        <v>13335</v>
      </c>
      <c r="D636" s="104" t="s">
        <v>16465</v>
      </c>
      <c r="E636" s="104">
        <f t="shared" si="9"/>
        <v>2515000350</v>
      </c>
      <c r="F636" s="104" t="s">
        <v>16373</v>
      </c>
      <c r="G636" s="104" t="s">
        <v>16443</v>
      </c>
      <c r="H636" s="104" t="s">
        <v>13985</v>
      </c>
      <c r="I636" s="104" t="s">
        <v>16844</v>
      </c>
    </row>
    <row r="637" spans="1:12" hidden="1" x14ac:dyDescent="0.2">
      <c r="A637" s="104" t="s">
        <v>13335</v>
      </c>
      <c r="D637" s="104" t="s">
        <v>16466</v>
      </c>
      <c r="E637" s="104">
        <f t="shared" si="9"/>
        <v>2515000370</v>
      </c>
      <c r="F637" s="104" t="s">
        <v>16373</v>
      </c>
      <c r="G637" s="104" t="s">
        <v>16443</v>
      </c>
      <c r="H637" s="104" t="s">
        <v>13985</v>
      </c>
      <c r="I637" s="104" t="s">
        <v>10760</v>
      </c>
    </row>
    <row r="638" spans="1:12" hidden="1" x14ac:dyDescent="0.2">
      <c r="A638" s="104" t="s">
        <v>13335</v>
      </c>
      <c r="D638" s="104" t="s">
        <v>16467</v>
      </c>
      <c r="E638" s="104">
        <f t="shared" si="9"/>
        <v>2515000380</v>
      </c>
      <c r="F638" s="104" t="s">
        <v>16373</v>
      </c>
      <c r="G638" s="104" t="s">
        <v>16443</v>
      </c>
      <c r="H638" s="104" t="s">
        <v>13985</v>
      </c>
      <c r="I638" s="104" t="s">
        <v>16847</v>
      </c>
    </row>
    <row r="639" spans="1:12" hidden="1" x14ac:dyDescent="0.2">
      <c r="A639" s="104" t="s">
        <v>13335</v>
      </c>
      <c r="D639" s="104" t="s">
        <v>16468</v>
      </c>
      <c r="E639" s="104">
        <f t="shared" si="9"/>
        <v>2515000385</v>
      </c>
      <c r="F639" s="104" t="s">
        <v>16373</v>
      </c>
      <c r="G639" s="104" t="s">
        <v>16443</v>
      </c>
      <c r="H639" s="104" t="s">
        <v>13985</v>
      </c>
      <c r="I639" s="104" t="s">
        <v>16849</v>
      </c>
    </row>
    <row r="640" spans="1:12" hidden="1" x14ac:dyDescent="0.2">
      <c r="A640" s="104" t="s">
        <v>13335</v>
      </c>
      <c r="D640" s="104" t="s">
        <v>16469</v>
      </c>
      <c r="E640" s="104">
        <f t="shared" si="9"/>
        <v>2515000405</v>
      </c>
      <c r="F640" s="104" t="s">
        <v>16373</v>
      </c>
      <c r="G640" s="104" t="s">
        <v>16443</v>
      </c>
      <c r="H640" s="104" t="s">
        <v>13985</v>
      </c>
      <c r="I640" s="104" t="s">
        <v>16851</v>
      </c>
    </row>
    <row r="641" spans="1:12" hidden="1" x14ac:dyDescent="0.2">
      <c r="A641" s="104" t="s">
        <v>13335</v>
      </c>
      <c r="D641" s="104" t="s">
        <v>16470</v>
      </c>
      <c r="E641" s="104">
        <f t="shared" si="9"/>
        <v>2515000900</v>
      </c>
      <c r="F641" s="104" t="s">
        <v>16373</v>
      </c>
      <c r="G641" s="104" t="s">
        <v>16443</v>
      </c>
      <c r="H641" s="104" t="s">
        <v>13985</v>
      </c>
      <c r="I641" s="104" t="s">
        <v>13917</v>
      </c>
    </row>
    <row r="642" spans="1:12" hidden="1" x14ac:dyDescent="0.2">
      <c r="A642" s="104" t="s">
        <v>13335</v>
      </c>
      <c r="D642" s="104" t="s">
        <v>16471</v>
      </c>
      <c r="E642" s="104">
        <f t="shared" ref="E642:E705" si="10">VALUE(D642)</f>
        <v>2515010000</v>
      </c>
      <c r="F642" s="104" t="s">
        <v>16373</v>
      </c>
      <c r="G642" s="104" t="s">
        <v>16443</v>
      </c>
      <c r="H642" s="104" t="s">
        <v>13994</v>
      </c>
      <c r="I642" s="104" t="s">
        <v>13906</v>
      </c>
    </row>
    <row r="643" spans="1:12" hidden="1" x14ac:dyDescent="0.2">
      <c r="A643" s="104" t="s">
        <v>13335</v>
      </c>
      <c r="D643" s="104" t="s">
        <v>16472</v>
      </c>
      <c r="E643" s="104">
        <f t="shared" si="10"/>
        <v>2515010030</v>
      </c>
      <c r="F643" s="104" t="s">
        <v>16373</v>
      </c>
      <c r="G643" s="104" t="s">
        <v>16443</v>
      </c>
      <c r="H643" s="104" t="s">
        <v>13994</v>
      </c>
      <c r="I643" s="104" t="s">
        <v>16778</v>
      </c>
    </row>
    <row r="644" spans="1:12" hidden="1" x14ac:dyDescent="0.2">
      <c r="A644" s="104" t="s">
        <v>13335</v>
      </c>
      <c r="D644" s="104" t="s">
        <v>16473</v>
      </c>
      <c r="E644" s="104">
        <f t="shared" si="10"/>
        <v>2515010060</v>
      </c>
      <c r="F644" s="104" t="s">
        <v>16373</v>
      </c>
      <c r="G644" s="104" t="s">
        <v>16443</v>
      </c>
      <c r="H644" s="104" t="s">
        <v>13994</v>
      </c>
      <c r="I644" s="104" t="s">
        <v>16780</v>
      </c>
      <c r="K644" s="106"/>
      <c r="L644" s="104"/>
    </row>
    <row r="645" spans="1:12" hidden="1" x14ac:dyDescent="0.2">
      <c r="A645" s="104" t="s">
        <v>13335</v>
      </c>
      <c r="D645" s="104" t="s">
        <v>16474</v>
      </c>
      <c r="E645" s="104">
        <f t="shared" si="10"/>
        <v>2515010065</v>
      </c>
      <c r="F645" s="104" t="s">
        <v>16373</v>
      </c>
      <c r="G645" s="104" t="s">
        <v>16443</v>
      </c>
      <c r="H645" s="104" t="s">
        <v>13994</v>
      </c>
      <c r="I645" s="104" t="s">
        <v>11103</v>
      </c>
    </row>
    <row r="646" spans="1:12" hidden="1" x14ac:dyDescent="0.2">
      <c r="A646" s="104" t="s">
        <v>13335</v>
      </c>
      <c r="D646" s="104" t="s">
        <v>16475</v>
      </c>
      <c r="E646" s="104">
        <f t="shared" si="10"/>
        <v>2515010070</v>
      </c>
      <c r="F646" s="104" t="s">
        <v>16373</v>
      </c>
      <c r="G646" s="104" t="s">
        <v>16443</v>
      </c>
      <c r="H646" s="104" t="s">
        <v>13994</v>
      </c>
      <c r="I646" s="104" t="s">
        <v>11105</v>
      </c>
    </row>
    <row r="647" spans="1:12" hidden="1" x14ac:dyDescent="0.2">
      <c r="A647" s="104" t="s">
        <v>13335</v>
      </c>
      <c r="D647" s="104" t="s">
        <v>16476</v>
      </c>
      <c r="E647" s="104">
        <f t="shared" si="10"/>
        <v>2515010100</v>
      </c>
      <c r="F647" s="104" t="s">
        <v>16373</v>
      </c>
      <c r="G647" s="104" t="s">
        <v>16443</v>
      </c>
      <c r="H647" s="104" t="s">
        <v>13994</v>
      </c>
      <c r="I647" s="104" t="s">
        <v>14029</v>
      </c>
    </row>
    <row r="648" spans="1:12" hidden="1" x14ac:dyDescent="0.2">
      <c r="A648" s="104" t="s">
        <v>13335</v>
      </c>
      <c r="D648" s="104" t="s">
        <v>16477</v>
      </c>
      <c r="E648" s="104">
        <f t="shared" si="10"/>
        <v>2515010165</v>
      </c>
      <c r="F648" s="104" t="s">
        <v>16373</v>
      </c>
      <c r="G648" s="104" t="s">
        <v>16443</v>
      </c>
      <c r="H648" s="104" t="s">
        <v>13994</v>
      </c>
      <c r="I648" s="104" t="s">
        <v>14031</v>
      </c>
    </row>
    <row r="649" spans="1:12" hidden="1" x14ac:dyDescent="0.2">
      <c r="A649" s="104" t="s">
        <v>13335</v>
      </c>
      <c r="D649" s="104" t="s">
        <v>16478</v>
      </c>
      <c r="E649" s="104">
        <f t="shared" si="10"/>
        <v>2515010185</v>
      </c>
      <c r="F649" s="104" t="s">
        <v>16373</v>
      </c>
      <c r="G649" s="104" t="s">
        <v>16443</v>
      </c>
      <c r="H649" s="104" t="s">
        <v>13994</v>
      </c>
      <c r="I649" s="104" t="s">
        <v>14033</v>
      </c>
      <c r="K649" s="106"/>
      <c r="L649" s="104"/>
    </row>
    <row r="650" spans="1:12" hidden="1" x14ac:dyDescent="0.2">
      <c r="A650" s="104" t="s">
        <v>13335</v>
      </c>
      <c r="D650" s="104" t="s">
        <v>16479</v>
      </c>
      <c r="E650" s="104">
        <f t="shared" si="10"/>
        <v>2515010195</v>
      </c>
      <c r="F650" s="104" t="s">
        <v>16373</v>
      </c>
      <c r="G650" s="104" t="s">
        <v>16443</v>
      </c>
      <c r="H650" s="104" t="s">
        <v>13994</v>
      </c>
      <c r="I650" s="104" t="s">
        <v>14035</v>
      </c>
    </row>
    <row r="651" spans="1:12" hidden="1" x14ac:dyDescent="0.2">
      <c r="A651" s="104" t="s">
        <v>13335</v>
      </c>
      <c r="D651" s="104" t="s">
        <v>16480</v>
      </c>
      <c r="E651" s="104">
        <f t="shared" si="10"/>
        <v>2515010220</v>
      </c>
      <c r="F651" s="104" t="s">
        <v>16373</v>
      </c>
      <c r="G651" s="104" t="s">
        <v>16443</v>
      </c>
      <c r="H651" s="104" t="s">
        <v>13994</v>
      </c>
      <c r="I651" s="104" t="s">
        <v>14037</v>
      </c>
    </row>
    <row r="652" spans="1:12" hidden="1" x14ac:dyDescent="0.2">
      <c r="A652" s="104" t="s">
        <v>13335</v>
      </c>
      <c r="D652" s="104" t="s">
        <v>16481</v>
      </c>
      <c r="E652" s="104">
        <f t="shared" si="10"/>
        <v>2515010235</v>
      </c>
      <c r="F652" s="104" t="s">
        <v>16373</v>
      </c>
      <c r="G652" s="104" t="s">
        <v>16443</v>
      </c>
      <c r="H652" s="104" t="s">
        <v>13994</v>
      </c>
      <c r="I652" s="104" t="s">
        <v>14039</v>
      </c>
    </row>
    <row r="653" spans="1:12" hidden="1" x14ac:dyDescent="0.2">
      <c r="A653" s="104" t="s">
        <v>13335</v>
      </c>
      <c r="D653" s="104" t="s">
        <v>16482</v>
      </c>
      <c r="E653" s="104">
        <f t="shared" si="10"/>
        <v>2515010240</v>
      </c>
      <c r="F653" s="104" t="s">
        <v>16373</v>
      </c>
      <c r="G653" s="104" t="s">
        <v>16443</v>
      </c>
      <c r="H653" s="104" t="s">
        <v>13994</v>
      </c>
      <c r="I653" s="104" t="s">
        <v>14041</v>
      </c>
    </row>
    <row r="654" spans="1:12" hidden="1" x14ac:dyDescent="0.2">
      <c r="A654" s="104" t="s">
        <v>13335</v>
      </c>
      <c r="D654" s="104" t="s">
        <v>16483</v>
      </c>
      <c r="E654" s="104">
        <f t="shared" si="10"/>
        <v>2515010250</v>
      </c>
      <c r="F654" s="104" t="s">
        <v>16373</v>
      </c>
      <c r="G654" s="104" t="s">
        <v>16443</v>
      </c>
      <c r="H654" s="104" t="s">
        <v>13994</v>
      </c>
      <c r="I654" s="104" t="s">
        <v>14043</v>
      </c>
    </row>
    <row r="655" spans="1:12" hidden="1" x14ac:dyDescent="0.2">
      <c r="A655" s="104" t="s">
        <v>13335</v>
      </c>
      <c r="D655" s="104" t="s">
        <v>16484</v>
      </c>
      <c r="E655" s="104">
        <f t="shared" si="10"/>
        <v>2515010260</v>
      </c>
      <c r="F655" s="104" t="s">
        <v>16373</v>
      </c>
      <c r="G655" s="104" t="s">
        <v>16443</v>
      </c>
      <c r="H655" s="104" t="s">
        <v>13994</v>
      </c>
      <c r="I655" s="104" t="s">
        <v>14045</v>
      </c>
    </row>
    <row r="656" spans="1:12" hidden="1" x14ac:dyDescent="0.2">
      <c r="A656" s="104" t="s">
        <v>13335</v>
      </c>
      <c r="D656" s="104" t="s">
        <v>16485</v>
      </c>
      <c r="E656" s="104">
        <f t="shared" si="10"/>
        <v>2515010265</v>
      </c>
      <c r="F656" s="104" t="s">
        <v>16373</v>
      </c>
      <c r="G656" s="104" t="s">
        <v>16443</v>
      </c>
      <c r="H656" s="104" t="s">
        <v>13994</v>
      </c>
      <c r="I656" s="104" t="s">
        <v>14047</v>
      </c>
    </row>
    <row r="657" spans="1:12" hidden="1" x14ac:dyDescent="0.2">
      <c r="A657" s="104" t="s">
        <v>13335</v>
      </c>
      <c r="D657" s="104" t="s">
        <v>16486</v>
      </c>
      <c r="E657" s="104">
        <f t="shared" si="10"/>
        <v>2515010270</v>
      </c>
      <c r="F657" s="104" t="s">
        <v>16373</v>
      </c>
      <c r="G657" s="104" t="s">
        <v>16443</v>
      </c>
      <c r="H657" s="104" t="s">
        <v>13994</v>
      </c>
      <c r="I657" s="104" t="s">
        <v>14049</v>
      </c>
      <c r="K657" s="106"/>
      <c r="L657" s="104"/>
    </row>
    <row r="658" spans="1:12" hidden="1" x14ac:dyDescent="0.2">
      <c r="A658" s="104" t="s">
        <v>13335</v>
      </c>
      <c r="D658" s="104" t="s">
        <v>16487</v>
      </c>
      <c r="E658" s="104">
        <f t="shared" si="10"/>
        <v>2515010275</v>
      </c>
      <c r="F658" s="104" t="s">
        <v>16373</v>
      </c>
      <c r="G658" s="104" t="s">
        <v>16443</v>
      </c>
      <c r="H658" s="104" t="s">
        <v>13994</v>
      </c>
      <c r="I658" s="104" t="s">
        <v>14051</v>
      </c>
    </row>
    <row r="659" spans="1:12" hidden="1" x14ac:dyDescent="0.2">
      <c r="A659" s="104" t="s">
        <v>13335</v>
      </c>
      <c r="D659" s="104" t="s">
        <v>16488</v>
      </c>
      <c r="E659" s="104">
        <f t="shared" si="10"/>
        <v>2515010285</v>
      </c>
      <c r="F659" s="104" t="s">
        <v>16373</v>
      </c>
      <c r="G659" s="104" t="s">
        <v>16443</v>
      </c>
      <c r="H659" s="104" t="s">
        <v>13994</v>
      </c>
      <c r="I659" s="104" t="s">
        <v>14053</v>
      </c>
    </row>
    <row r="660" spans="1:12" hidden="1" x14ac:dyDescent="0.2">
      <c r="A660" s="104" t="s">
        <v>13335</v>
      </c>
      <c r="D660" s="104" t="s">
        <v>16489</v>
      </c>
      <c r="E660" s="104">
        <f t="shared" si="10"/>
        <v>2515010295</v>
      </c>
      <c r="F660" s="104" t="s">
        <v>16373</v>
      </c>
      <c r="G660" s="104" t="s">
        <v>16443</v>
      </c>
      <c r="H660" s="104" t="s">
        <v>13994</v>
      </c>
      <c r="I660" s="104" t="s">
        <v>14055</v>
      </c>
    </row>
    <row r="661" spans="1:12" hidden="1" x14ac:dyDescent="0.2">
      <c r="A661" s="104" t="s">
        <v>13335</v>
      </c>
      <c r="D661" s="104" t="s">
        <v>16490</v>
      </c>
      <c r="E661" s="104">
        <f t="shared" si="10"/>
        <v>2515010310</v>
      </c>
      <c r="F661" s="104" t="s">
        <v>16373</v>
      </c>
      <c r="G661" s="104" t="s">
        <v>16443</v>
      </c>
      <c r="H661" s="104" t="s">
        <v>13994</v>
      </c>
      <c r="I661" s="104" t="s">
        <v>14057</v>
      </c>
      <c r="L661" s="104"/>
    </row>
    <row r="662" spans="1:12" hidden="1" x14ac:dyDescent="0.2">
      <c r="A662" s="104" t="s">
        <v>13335</v>
      </c>
      <c r="D662" s="104" t="s">
        <v>16491</v>
      </c>
      <c r="E662" s="104">
        <f t="shared" si="10"/>
        <v>2515010320</v>
      </c>
      <c r="F662" s="104" t="s">
        <v>16373</v>
      </c>
      <c r="G662" s="104" t="s">
        <v>16443</v>
      </c>
      <c r="H662" s="104" t="s">
        <v>13994</v>
      </c>
      <c r="I662" s="104" t="s">
        <v>14059</v>
      </c>
    </row>
    <row r="663" spans="1:12" hidden="1" x14ac:dyDescent="0.2">
      <c r="A663" s="104" t="s">
        <v>13335</v>
      </c>
      <c r="D663" s="104" t="s">
        <v>16492</v>
      </c>
      <c r="E663" s="104">
        <f t="shared" si="10"/>
        <v>2515010345</v>
      </c>
      <c r="F663" s="104" t="s">
        <v>16373</v>
      </c>
      <c r="G663" s="104" t="s">
        <v>16443</v>
      </c>
      <c r="H663" s="104" t="s">
        <v>13994</v>
      </c>
      <c r="I663" s="104" t="s">
        <v>10758</v>
      </c>
    </row>
    <row r="664" spans="1:12" hidden="1" x14ac:dyDescent="0.2">
      <c r="A664" s="104" t="s">
        <v>13335</v>
      </c>
      <c r="D664" s="104" t="s">
        <v>16493</v>
      </c>
      <c r="E664" s="104">
        <f t="shared" si="10"/>
        <v>2515010350</v>
      </c>
      <c r="F664" s="104" t="s">
        <v>16373</v>
      </c>
      <c r="G664" s="104" t="s">
        <v>16443</v>
      </c>
      <c r="H664" s="104" t="s">
        <v>13994</v>
      </c>
      <c r="I664" s="104" t="s">
        <v>16844</v>
      </c>
    </row>
    <row r="665" spans="1:12" hidden="1" x14ac:dyDescent="0.2">
      <c r="A665" s="104" t="s">
        <v>13335</v>
      </c>
      <c r="D665" s="104" t="s">
        <v>16494</v>
      </c>
      <c r="E665" s="104">
        <f t="shared" si="10"/>
        <v>2515010370</v>
      </c>
      <c r="F665" s="104" t="s">
        <v>16373</v>
      </c>
      <c r="G665" s="104" t="s">
        <v>16443</v>
      </c>
      <c r="H665" s="104" t="s">
        <v>13994</v>
      </c>
      <c r="I665" s="104" t="s">
        <v>10760</v>
      </c>
    </row>
    <row r="666" spans="1:12" hidden="1" x14ac:dyDescent="0.2">
      <c r="A666" s="104" t="s">
        <v>13335</v>
      </c>
      <c r="D666" s="104" t="s">
        <v>16495</v>
      </c>
      <c r="E666" s="104">
        <f t="shared" si="10"/>
        <v>2515010380</v>
      </c>
      <c r="F666" s="104" t="s">
        <v>16373</v>
      </c>
      <c r="G666" s="104" t="s">
        <v>16443</v>
      </c>
      <c r="H666" s="104" t="s">
        <v>13994</v>
      </c>
      <c r="I666" s="104" t="s">
        <v>16847</v>
      </c>
    </row>
    <row r="667" spans="1:12" hidden="1" x14ac:dyDescent="0.2">
      <c r="A667" s="104" t="s">
        <v>13335</v>
      </c>
      <c r="D667" s="104" t="s">
        <v>16496</v>
      </c>
      <c r="E667" s="104">
        <f t="shared" si="10"/>
        <v>2515010385</v>
      </c>
      <c r="F667" s="104" t="s">
        <v>16373</v>
      </c>
      <c r="G667" s="104" t="s">
        <v>16443</v>
      </c>
      <c r="H667" s="104" t="s">
        <v>13994</v>
      </c>
      <c r="I667" s="104" t="s">
        <v>16849</v>
      </c>
    </row>
    <row r="668" spans="1:12" hidden="1" x14ac:dyDescent="0.2">
      <c r="A668" s="104" t="s">
        <v>13335</v>
      </c>
      <c r="D668" s="104" t="s">
        <v>16497</v>
      </c>
      <c r="E668" s="104">
        <f t="shared" si="10"/>
        <v>2515010405</v>
      </c>
      <c r="F668" s="104" t="s">
        <v>16373</v>
      </c>
      <c r="G668" s="104" t="s">
        <v>16443</v>
      </c>
      <c r="H668" s="104" t="s">
        <v>13994</v>
      </c>
      <c r="I668" s="104" t="s">
        <v>16851</v>
      </c>
    </row>
    <row r="669" spans="1:12" hidden="1" x14ac:dyDescent="0.2">
      <c r="A669" s="104" t="s">
        <v>13335</v>
      </c>
      <c r="D669" s="104" t="s">
        <v>16498</v>
      </c>
      <c r="E669" s="104">
        <f t="shared" si="10"/>
        <v>2515010900</v>
      </c>
      <c r="F669" s="104" t="s">
        <v>16373</v>
      </c>
      <c r="G669" s="104" t="s">
        <v>16443</v>
      </c>
      <c r="H669" s="104" t="s">
        <v>13994</v>
      </c>
      <c r="I669" s="104" t="s">
        <v>13917</v>
      </c>
    </row>
    <row r="670" spans="1:12" hidden="1" x14ac:dyDescent="0.2">
      <c r="A670" s="104" t="s">
        <v>13335</v>
      </c>
      <c r="D670" s="104" t="s">
        <v>16499</v>
      </c>
      <c r="E670" s="104">
        <f t="shared" si="10"/>
        <v>2515020000</v>
      </c>
      <c r="F670" s="104" t="s">
        <v>16373</v>
      </c>
      <c r="G670" s="104" t="s">
        <v>16443</v>
      </c>
      <c r="H670" s="104" t="s">
        <v>14003</v>
      </c>
      <c r="I670" s="104" t="s">
        <v>13906</v>
      </c>
    </row>
    <row r="671" spans="1:12" hidden="1" x14ac:dyDescent="0.2">
      <c r="A671" s="104" t="s">
        <v>13335</v>
      </c>
      <c r="D671" s="104" t="s">
        <v>16500</v>
      </c>
      <c r="E671" s="104">
        <f t="shared" si="10"/>
        <v>2515020030</v>
      </c>
      <c r="F671" s="104" t="s">
        <v>16373</v>
      </c>
      <c r="G671" s="104" t="s">
        <v>16443</v>
      </c>
      <c r="H671" s="104" t="s">
        <v>14003</v>
      </c>
      <c r="I671" s="104" t="s">
        <v>16778</v>
      </c>
    </row>
    <row r="672" spans="1:12" hidden="1" x14ac:dyDescent="0.2">
      <c r="A672" s="104" t="s">
        <v>13335</v>
      </c>
      <c r="D672" s="104" t="s">
        <v>16501</v>
      </c>
      <c r="E672" s="104">
        <f t="shared" si="10"/>
        <v>2515020060</v>
      </c>
      <c r="F672" s="104" t="s">
        <v>16373</v>
      </c>
      <c r="G672" s="104" t="s">
        <v>16443</v>
      </c>
      <c r="H672" s="104" t="s">
        <v>14003</v>
      </c>
      <c r="I672" s="104" t="s">
        <v>16780</v>
      </c>
      <c r="K672" s="106"/>
      <c r="L672" s="104"/>
    </row>
    <row r="673" spans="1:12" hidden="1" x14ac:dyDescent="0.2">
      <c r="A673" s="104" t="s">
        <v>13335</v>
      </c>
      <c r="D673" s="104" t="s">
        <v>16502</v>
      </c>
      <c r="E673" s="104">
        <f t="shared" si="10"/>
        <v>2515020065</v>
      </c>
      <c r="F673" s="104" t="s">
        <v>16373</v>
      </c>
      <c r="G673" s="104" t="s">
        <v>16443</v>
      </c>
      <c r="H673" s="104" t="s">
        <v>14003</v>
      </c>
      <c r="I673" s="104" t="s">
        <v>11103</v>
      </c>
    </row>
    <row r="674" spans="1:12" hidden="1" x14ac:dyDescent="0.2">
      <c r="A674" s="104" t="s">
        <v>13335</v>
      </c>
      <c r="D674" s="104" t="s">
        <v>16503</v>
      </c>
      <c r="E674" s="104">
        <f t="shared" si="10"/>
        <v>2515020070</v>
      </c>
      <c r="F674" s="104" t="s">
        <v>16373</v>
      </c>
      <c r="G674" s="104" t="s">
        <v>16443</v>
      </c>
      <c r="H674" s="104" t="s">
        <v>14003</v>
      </c>
      <c r="I674" s="104" t="s">
        <v>11105</v>
      </c>
    </row>
    <row r="675" spans="1:12" hidden="1" x14ac:dyDescent="0.2">
      <c r="A675" s="104" t="s">
        <v>13335</v>
      </c>
      <c r="D675" s="104" t="s">
        <v>16504</v>
      </c>
      <c r="E675" s="104">
        <f t="shared" si="10"/>
        <v>2515020100</v>
      </c>
      <c r="F675" s="104" t="s">
        <v>16373</v>
      </c>
      <c r="G675" s="104" t="s">
        <v>16443</v>
      </c>
      <c r="H675" s="104" t="s">
        <v>14003</v>
      </c>
      <c r="I675" s="104" t="s">
        <v>14029</v>
      </c>
    </row>
    <row r="676" spans="1:12" hidden="1" x14ac:dyDescent="0.2">
      <c r="A676" s="104" t="s">
        <v>13335</v>
      </c>
      <c r="D676" s="104" t="s">
        <v>16505</v>
      </c>
      <c r="E676" s="104">
        <f t="shared" si="10"/>
        <v>2515020165</v>
      </c>
      <c r="F676" s="104" t="s">
        <v>16373</v>
      </c>
      <c r="G676" s="104" t="s">
        <v>16443</v>
      </c>
      <c r="H676" s="104" t="s">
        <v>14003</v>
      </c>
      <c r="I676" s="104" t="s">
        <v>14031</v>
      </c>
    </row>
    <row r="677" spans="1:12" hidden="1" x14ac:dyDescent="0.2">
      <c r="A677" s="104" t="s">
        <v>13335</v>
      </c>
      <c r="D677" s="104" t="s">
        <v>16506</v>
      </c>
      <c r="E677" s="104">
        <f t="shared" si="10"/>
        <v>2515020185</v>
      </c>
      <c r="F677" s="104" t="s">
        <v>16373</v>
      </c>
      <c r="G677" s="104" t="s">
        <v>16443</v>
      </c>
      <c r="H677" s="104" t="s">
        <v>14003</v>
      </c>
      <c r="I677" s="104" t="s">
        <v>14033</v>
      </c>
      <c r="K677" s="106"/>
      <c r="L677" s="104"/>
    </row>
    <row r="678" spans="1:12" hidden="1" x14ac:dyDescent="0.2">
      <c r="A678" s="104" t="s">
        <v>13335</v>
      </c>
      <c r="D678" s="104" t="s">
        <v>16507</v>
      </c>
      <c r="E678" s="104">
        <f t="shared" si="10"/>
        <v>2515020195</v>
      </c>
      <c r="F678" s="104" t="s">
        <v>16373</v>
      </c>
      <c r="G678" s="104" t="s">
        <v>16443</v>
      </c>
      <c r="H678" s="104" t="s">
        <v>14003</v>
      </c>
      <c r="I678" s="104" t="s">
        <v>14035</v>
      </c>
    </row>
    <row r="679" spans="1:12" hidden="1" x14ac:dyDescent="0.2">
      <c r="A679" s="104" t="s">
        <v>13335</v>
      </c>
      <c r="D679" s="104" t="s">
        <v>16508</v>
      </c>
      <c r="E679" s="104">
        <f t="shared" si="10"/>
        <v>2515020220</v>
      </c>
      <c r="F679" s="104" t="s">
        <v>16373</v>
      </c>
      <c r="G679" s="104" t="s">
        <v>16443</v>
      </c>
      <c r="H679" s="104" t="s">
        <v>14003</v>
      </c>
      <c r="I679" s="104" t="s">
        <v>14037</v>
      </c>
    </row>
    <row r="680" spans="1:12" hidden="1" x14ac:dyDescent="0.2">
      <c r="A680" s="104" t="s">
        <v>13335</v>
      </c>
      <c r="D680" s="104" t="s">
        <v>16509</v>
      </c>
      <c r="E680" s="104">
        <f t="shared" si="10"/>
        <v>2515020235</v>
      </c>
      <c r="F680" s="104" t="s">
        <v>16373</v>
      </c>
      <c r="G680" s="104" t="s">
        <v>16443</v>
      </c>
      <c r="H680" s="104" t="s">
        <v>14003</v>
      </c>
      <c r="I680" s="104" t="s">
        <v>14039</v>
      </c>
    </row>
    <row r="681" spans="1:12" hidden="1" x14ac:dyDescent="0.2">
      <c r="A681" s="104" t="s">
        <v>13335</v>
      </c>
      <c r="D681" s="104" t="s">
        <v>16510</v>
      </c>
      <c r="E681" s="104">
        <f t="shared" si="10"/>
        <v>2515020240</v>
      </c>
      <c r="F681" s="104" t="s">
        <v>16373</v>
      </c>
      <c r="G681" s="104" t="s">
        <v>16443</v>
      </c>
      <c r="H681" s="104" t="s">
        <v>14003</v>
      </c>
      <c r="I681" s="104" t="s">
        <v>14041</v>
      </c>
    </row>
    <row r="682" spans="1:12" hidden="1" x14ac:dyDescent="0.2">
      <c r="A682" s="104" t="s">
        <v>13335</v>
      </c>
      <c r="D682" s="104" t="s">
        <v>16511</v>
      </c>
      <c r="E682" s="104">
        <f t="shared" si="10"/>
        <v>2515020250</v>
      </c>
      <c r="F682" s="104" t="s">
        <v>16373</v>
      </c>
      <c r="G682" s="104" t="s">
        <v>16443</v>
      </c>
      <c r="H682" s="104" t="s">
        <v>14003</v>
      </c>
      <c r="I682" s="104" t="s">
        <v>14043</v>
      </c>
    </row>
    <row r="683" spans="1:12" hidden="1" x14ac:dyDescent="0.2">
      <c r="A683" s="104" t="s">
        <v>13335</v>
      </c>
      <c r="D683" s="104" t="s">
        <v>16512</v>
      </c>
      <c r="E683" s="104">
        <f t="shared" si="10"/>
        <v>2515020260</v>
      </c>
      <c r="F683" s="104" t="s">
        <v>16373</v>
      </c>
      <c r="G683" s="104" t="s">
        <v>16443</v>
      </c>
      <c r="H683" s="104" t="s">
        <v>14003</v>
      </c>
      <c r="I683" s="104" t="s">
        <v>14045</v>
      </c>
    </row>
    <row r="684" spans="1:12" hidden="1" x14ac:dyDescent="0.2">
      <c r="A684" s="104" t="s">
        <v>13335</v>
      </c>
      <c r="D684" s="104" t="s">
        <v>16513</v>
      </c>
      <c r="E684" s="104">
        <f t="shared" si="10"/>
        <v>2515020265</v>
      </c>
      <c r="F684" s="104" t="s">
        <v>16373</v>
      </c>
      <c r="G684" s="104" t="s">
        <v>16443</v>
      </c>
      <c r="H684" s="104" t="s">
        <v>14003</v>
      </c>
      <c r="I684" s="104" t="s">
        <v>14047</v>
      </c>
    </row>
    <row r="685" spans="1:12" hidden="1" x14ac:dyDescent="0.2">
      <c r="A685" s="104" t="s">
        <v>13335</v>
      </c>
      <c r="D685" s="104" t="s">
        <v>16514</v>
      </c>
      <c r="E685" s="104">
        <f t="shared" si="10"/>
        <v>2515020270</v>
      </c>
      <c r="F685" s="104" t="s">
        <v>16373</v>
      </c>
      <c r="G685" s="104" t="s">
        <v>16443</v>
      </c>
      <c r="H685" s="104" t="s">
        <v>14003</v>
      </c>
      <c r="I685" s="104" t="s">
        <v>14049</v>
      </c>
      <c r="K685" s="106"/>
      <c r="L685" s="104"/>
    </row>
    <row r="686" spans="1:12" hidden="1" x14ac:dyDescent="0.2">
      <c r="A686" s="104" t="s">
        <v>13335</v>
      </c>
      <c r="D686" s="104" t="s">
        <v>16515</v>
      </c>
      <c r="E686" s="104">
        <f t="shared" si="10"/>
        <v>2515020275</v>
      </c>
      <c r="F686" s="104" t="s">
        <v>16373</v>
      </c>
      <c r="G686" s="104" t="s">
        <v>16443</v>
      </c>
      <c r="H686" s="104" t="s">
        <v>14003</v>
      </c>
      <c r="I686" s="104" t="s">
        <v>14051</v>
      </c>
    </row>
    <row r="687" spans="1:12" hidden="1" x14ac:dyDescent="0.2">
      <c r="A687" s="104" t="s">
        <v>13335</v>
      </c>
      <c r="D687" s="104" t="s">
        <v>16516</v>
      </c>
      <c r="E687" s="104">
        <f t="shared" si="10"/>
        <v>2515020285</v>
      </c>
      <c r="F687" s="104" t="s">
        <v>16373</v>
      </c>
      <c r="G687" s="104" t="s">
        <v>16443</v>
      </c>
      <c r="H687" s="104" t="s">
        <v>14003</v>
      </c>
      <c r="I687" s="104" t="s">
        <v>14053</v>
      </c>
    </row>
    <row r="688" spans="1:12" hidden="1" x14ac:dyDescent="0.2">
      <c r="A688" s="104" t="s">
        <v>13335</v>
      </c>
      <c r="D688" s="104" t="s">
        <v>16517</v>
      </c>
      <c r="E688" s="104">
        <f t="shared" si="10"/>
        <v>2515020295</v>
      </c>
      <c r="F688" s="104" t="s">
        <v>16373</v>
      </c>
      <c r="G688" s="104" t="s">
        <v>16443</v>
      </c>
      <c r="H688" s="104" t="s">
        <v>14003</v>
      </c>
      <c r="I688" s="104" t="s">
        <v>14055</v>
      </c>
    </row>
    <row r="689" spans="1:12" hidden="1" x14ac:dyDescent="0.2">
      <c r="A689" s="104" t="s">
        <v>13335</v>
      </c>
      <c r="D689" s="104" t="s">
        <v>16518</v>
      </c>
      <c r="E689" s="104">
        <f t="shared" si="10"/>
        <v>2515020310</v>
      </c>
      <c r="F689" s="104" t="s">
        <v>16373</v>
      </c>
      <c r="G689" s="104" t="s">
        <v>16443</v>
      </c>
      <c r="H689" s="104" t="s">
        <v>14003</v>
      </c>
      <c r="I689" s="104" t="s">
        <v>14057</v>
      </c>
      <c r="L689" s="104"/>
    </row>
    <row r="690" spans="1:12" hidden="1" x14ac:dyDescent="0.2">
      <c r="A690" s="104" t="s">
        <v>13335</v>
      </c>
      <c r="D690" s="104" t="s">
        <v>16519</v>
      </c>
      <c r="E690" s="104">
        <f t="shared" si="10"/>
        <v>2515020320</v>
      </c>
      <c r="F690" s="104" t="s">
        <v>16373</v>
      </c>
      <c r="G690" s="104" t="s">
        <v>16443</v>
      </c>
      <c r="H690" s="104" t="s">
        <v>14003</v>
      </c>
      <c r="I690" s="104" t="s">
        <v>14059</v>
      </c>
    </row>
    <row r="691" spans="1:12" hidden="1" x14ac:dyDescent="0.2">
      <c r="A691" s="104" t="s">
        <v>13335</v>
      </c>
      <c r="D691" s="104" t="s">
        <v>16520</v>
      </c>
      <c r="E691" s="104">
        <f t="shared" si="10"/>
        <v>2515020345</v>
      </c>
      <c r="F691" s="104" t="s">
        <v>16373</v>
      </c>
      <c r="G691" s="104" t="s">
        <v>16443</v>
      </c>
      <c r="H691" s="104" t="s">
        <v>14003</v>
      </c>
      <c r="I691" s="104" t="s">
        <v>10758</v>
      </c>
    </row>
    <row r="692" spans="1:12" hidden="1" x14ac:dyDescent="0.2">
      <c r="A692" s="104" t="s">
        <v>13335</v>
      </c>
      <c r="D692" s="104" t="s">
        <v>16521</v>
      </c>
      <c r="E692" s="104">
        <f t="shared" si="10"/>
        <v>2515020350</v>
      </c>
      <c r="F692" s="104" t="s">
        <v>16373</v>
      </c>
      <c r="G692" s="104" t="s">
        <v>16443</v>
      </c>
      <c r="H692" s="104" t="s">
        <v>14003</v>
      </c>
      <c r="I692" s="104" t="s">
        <v>16844</v>
      </c>
    </row>
    <row r="693" spans="1:12" hidden="1" x14ac:dyDescent="0.2">
      <c r="A693" s="104" t="s">
        <v>13335</v>
      </c>
      <c r="D693" s="104" t="s">
        <v>15000</v>
      </c>
      <c r="E693" s="104">
        <f t="shared" si="10"/>
        <v>2515020370</v>
      </c>
      <c r="F693" s="104" t="s">
        <v>16373</v>
      </c>
      <c r="G693" s="104" t="s">
        <v>16443</v>
      </c>
      <c r="H693" s="104" t="s">
        <v>14003</v>
      </c>
      <c r="I693" s="104" t="s">
        <v>10760</v>
      </c>
    </row>
    <row r="694" spans="1:12" hidden="1" x14ac:dyDescent="0.2">
      <c r="A694" s="104" t="s">
        <v>13335</v>
      </c>
      <c r="D694" s="104" t="s">
        <v>15001</v>
      </c>
      <c r="E694" s="104">
        <f t="shared" si="10"/>
        <v>2515020380</v>
      </c>
      <c r="F694" s="104" t="s">
        <v>16373</v>
      </c>
      <c r="G694" s="104" t="s">
        <v>16443</v>
      </c>
      <c r="H694" s="104" t="s">
        <v>14003</v>
      </c>
      <c r="I694" s="104" t="s">
        <v>16847</v>
      </c>
    </row>
    <row r="695" spans="1:12" hidden="1" x14ac:dyDescent="0.2">
      <c r="A695" s="104" t="s">
        <v>13335</v>
      </c>
      <c r="D695" s="104" t="s">
        <v>15002</v>
      </c>
      <c r="E695" s="104">
        <f t="shared" si="10"/>
        <v>2515020385</v>
      </c>
      <c r="F695" s="104" t="s">
        <v>16373</v>
      </c>
      <c r="G695" s="104" t="s">
        <v>16443</v>
      </c>
      <c r="H695" s="104" t="s">
        <v>14003</v>
      </c>
      <c r="I695" s="104" t="s">
        <v>16849</v>
      </c>
    </row>
    <row r="696" spans="1:12" hidden="1" x14ac:dyDescent="0.2">
      <c r="A696" s="104" t="s">
        <v>13335</v>
      </c>
      <c r="D696" s="104" t="s">
        <v>15003</v>
      </c>
      <c r="E696" s="104">
        <f t="shared" si="10"/>
        <v>2515020405</v>
      </c>
      <c r="F696" s="104" t="s">
        <v>16373</v>
      </c>
      <c r="G696" s="104" t="s">
        <v>16443</v>
      </c>
      <c r="H696" s="104" t="s">
        <v>14003</v>
      </c>
      <c r="I696" s="104" t="s">
        <v>16851</v>
      </c>
    </row>
    <row r="697" spans="1:12" hidden="1" x14ac:dyDescent="0.2">
      <c r="A697" s="104" t="s">
        <v>13335</v>
      </c>
      <c r="D697" s="104" t="s">
        <v>15004</v>
      </c>
      <c r="E697" s="104">
        <f t="shared" si="10"/>
        <v>2515020900</v>
      </c>
      <c r="F697" s="104" t="s">
        <v>16373</v>
      </c>
      <c r="G697" s="104" t="s">
        <v>16443</v>
      </c>
      <c r="H697" s="104" t="s">
        <v>14003</v>
      </c>
      <c r="I697" s="104" t="s">
        <v>13917</v>
      </c>
    </row>
    <row r="698" spans="1:12" hidden="1" x14ac:dyDescent="0.2">
      <c r="A698" s="104" t="s">
        <v>13335</v>
      </c>
      <c r="D698" s="104" t="s">
        <v>15005</v>
      </c>
      <c r="E698" s="104">
        <f t="shared" si="10"/>
        <v>2515030000</v>
      </c>
      <c r="F698" s="104" t="s">
        <v>16373</v>
      </c>
      <c r="G698" s="104" t="s">
        <v>16443</v>
      </c>
      <c r="H698" s="104" t="s">
        <v>14014</v>
      </c>
      <c r="I698" s="104" t="s">
        <v>13906</v>
      </c>
    </row>
    <row r="699" spans="1:12" hidden="1" x14ac:dyDescent="0.2">
      <c r="A699" s="104" t="s">
        <v>13335</v>
      </c>
      <c r="D699" s="104" t="s">
        <v>15006</v>
      </c>
      <c r="E699" s="104">
        <f t="shared" si="10"/>
        <v>2515030030</v>
      </c>
      <c r="F699" s="104" t="s">
        <v>16373</v>
      </c>
      <c r="G699" s="104" t="s">
        <v>16443</v>
      </c>
      <c r="H699" s="104" t="s">
        <v>14014</v>
      </c>
      <c r="I699" s="104" t="s">
        <v>16778</v>
      </c>
    </row>
    <row r="700" spans="1:12" hidden="1" x14ac:dyDescent="0.2">
      <c r="A700" s="104" t="s">
        <v>13335</v>
      </c>
      <c r="D700" s="104" t="s">
        <v>15007</v>
      </c>
      <c r="E700" s="104">
        <f t="shared" si="10"/>
        <v>2515030060</v>
      </c>
      <c r="F700" s="104" t="s">
        <v>16373</v>
      </c>
      <c r="G700" s="104" t="s">
        <v>16443</v>
      </c>
      <c r="H700" s="104" t="s">
        <v>14014</v>
      </c>
      <c r="I700" s="104" t="s">
        <v>16780</v>
      </c>
      <c r="K700" s="106"/>
      <c r="L700" s="104"/>
    </row>
    <row r="701" spans="1:12" hidden="1" x14ac:dyDescent="0.2">
      <c r="A701" s="104" t="s">
        <v>13335</v>
      </c>
      <c r="D701" s="104" t="s">
        <v>15008</v>
      </c>
      <c r="E701" s="104">
        <f t="shared" si="10"/>
        <v>2515030065</v>
      </c>
      <c r="F701" s="104" t="s">
        <v>16373</v>
      </c>
      <c r="G701" s="104" t="s">
        <v>16443</v>
      </c>
      <c r="H701" s="104" t="s">
        <v>14014</v>
      </c>
      <c r="I701" s="104" t="s">
        <v>11103</v>
      </c>
    </row>
    <row r="702" spans="1:12" hidden="1" x14ac:dyDescent="0.2">
      <c r="A702" s="104" t="s">
        <v>13335</v>
      </c>
      <c r="D702" s="104" t="s">
        <v>15009</v>
      </c>
      <c r="E702" s="104">
        <f t="shared" si="10"/>
        <v>2515030070</v>
      </c>
      <c r="F702" s="104" t="s">
        <v>16373</v>
      </c>
      <c r="G702" s="104" t="s">
        <v>16443</v>
      </c>
      <c r="H702" s="104" t="s">
        <v>14014</v>
      </c>
      <c r="I702" s="104" t="s">
        <v>11105</v>
      </c>
    </row>
    <row r="703" spans="1:12" hidden="1" x14ac:dyDescent="0.2">
      <c r="A703" s="104" t="s">
        <v>13335</v>
      </c>
      <c r="D703" s="104" t="s">
        <v>15010</v>
      </c>
      <c r="E703" s="104">
        <f t="shared" si="10"/>
        <v>2515030100</v>
      </c>
      <c r="F703" s="104" t="s">
        <v>16373</v>
      </c>
      <c r="G703" s="104" t="s">
        <v>16443</v>
      </c>
      <c r="H703" s="104" t="s">
        <v>14014</v>
      </c>
      <c r="I703" s="104" t="s">
        <v>14029</v>
      </c>
    </row>
    <row r="704" spans="1:12" hidden="1" x14ac:dyDescent="0.2">
      <c r="A704" s="104" t="s">
        <v>13335</v>
      </c>
      <c r="D704" s="104" t="s">
        <v>15011</v>
      </c>
      <c r="E704" s="104">
        <f t="shared" si="10"/>
        <v>2515030165</v>
      </c>
      <c r="F704" s="104" t="s">
        <v>16373</v>
      </c>
      <c r="G704" s="104" t="s">
        <v>16443</v>
      </c>
      <c r="H704" s="104" t="s">
        <v>14014</v>
      </c>
      <c r="I704" s="104" t="s">
        <v>14031</v>
      </c>
    </row>
    <row r="705" spans="1:12" hidden="1" x14ac:dyDescent="0.2">
      <c r="A705" s="104" t="s">
        <v>13335</v>
      </c>
      <c r="D705" s="104" t="s">
        <v>15012</v>
      </c>
      <c r="E705" s="104">
        <f t="shared" si="10"/>
        <v>2515030185</v>
      </c>
      <c r="F705" s="104" t="s">
        <v>16373</v>
      </c>
      <c r="G705" s="104" t="s">
        <v>16443</v>
      </c>
      <c r="H705" s="104" t="s">
        <v>14014</v>
      </c>
      <c r="I705" s="104" t="s">
        <v>14033</v>
      </c>
      <c r="K705" s="106"/>
      <c r="L705" s="104"/>
    </row>
    <row r="706" spans="1:12" hidden="1" x14ac:dyDescent="0.2">
      <c r="A706" s="104" t="s">
        <v>13335</v>
      </c>
      <c r="D706" s="104" t="s">
        <v>15013</v>
      </c>
      <c r="E706" s="104">
        <f t="shared" ref="E706:E769" si="11">VALUE(D706)</f>
        <v>2515030195</v>
      </c>
      <c r="F706" s="104" t="s">
        <v>16373</v>
      </c>
      <c r="G706" s="104" t="s">
        <v>16443</v>
      </c>
      <c r="H706" s="104" t="s">
        <v>14014</v>
      </c>
      <c r="I706" s="104" t="s">
        <v>14035</v>
      </c>
    </row>
    <row r="707" spans="1:12" hidden="1" x14ac:dyDescent="0.2">
      <c r="A707" s="104" t="s">
        <v>13335</v>
      </c>
      <c r="D707" s="104" t="s">
        <v>15014</v>
      </c>
      <c r="E707" s="104">
        <f t="shared" si="11"/>
        <v>2515030220</v>
      </c>
      <c r="F707" s="104" t="s">
        <v>16373</v>
      </c>
      <c r="G707" s="104" t="s">
        <v>16443</v>
      </c>
      <c r="H707" s="104" t="s">
        <v>14014</v>
      </c>
      <c r="I707" s="104" t="s">
        <v>14037</v>
      </c>
    </row>
    <row r="708" spans="1:12" hidden="1" x14ac:dyDescent="0.2">
      <c r="A708" s="104" t="s">
        <v>13335</v>
      </c>
      <c r="D708" s="104" t="s">
        <v>15015</v>
      </c>
      <c r="E708" s="104">
        <f t="shared" si="11"/>
        <v>2515030235</v>
      </c>
      <c r="F708" s="104" t="s">
        <v>16373</v>
      </c>
      <c r="G708" s="104" t="s">
        <v>16443</v>
      </c>
      <c r="H708" s="104" t="s">
        <v>14014</v>
      </c>
      <c r="I708" s="104" t="s">
        <v>14039</v>
      </c>
    </row>
    <row r="709" spans="1:12" hidden="1" x14ac:dyDescent="0.2">
      <c r="A709" s="104" t="s">
        <v>13335</v>
      </c>
      <c r="D709" s="104" t="s">
        <v>15016</v>
      </c>
      <c r="E709" s="104">
        <f t="shared" si="11"/>
        <v>2515030240</v>
      </c>
      <c r="F709" s="104" t="s">
        <v>16373</v>
      </c>
      <c r="G709" s="104" t="s">
        <v>16443</v>
      </c>
      <c r="H709" s="104" t="s">
        <v>14014</v>
      </c>
      <c r="I709" s="104" t="s">
        <v>14041</v>
      </c>
    </row>
    <row r="710" spans="1:12" hidden="1" x14ac:dyDescent="0.2">
      <c r="A710" s="104" t="s">
        <v>13335</v>
      </c>
      <c r="D710" s="104" t="s">
        <v>15017</v>
      </c>
      <c r="E710" s="104">
        <f t="shared" si="11"/>
        <v>2515030250</v>
      </c>
      <c r="F710" s="104" t="s">
        <v>16373</v>
      </c>
      <c r="G710" s="104" t="s">
        <v>16443</v>
      </c>
      <c r="H710" s="104" t="s">
        <v>14014</v>
      </c>
      <c r="I710" s="104" t="s">
        <v>14043</v>
      </c>
    </row>
    <row r="711" spans="1:12" hidden="1" x14ac:dyDescent="0.2">
      <c r="A711" s="104" t="s">
        <v>13335</v>
      </c>
      <c r="D711" s="104" t="s">
        <v>15018</v>
      </c>
      <c r="E711" s="104">
        <f t="shared" si="11"/>
        <v>2515030260</v>
      </c>
      <c r="F711" s="104" t="s">
        <v>16373</v>
      </c>
      <c r="G711" s="104" t="s">
        <v>16443</v>
      </c>
      <c r="H711" s="104" t="s">
        <v>14014</v>
      </c>
      <c r="I711" s="104" t="s">
        <v>14045</v>
      </c>
    </row>
    <row r="712" spans="1:12" hidden="1" x14ac:dyDescent="0.2">
      <c r="A712" s="104" t="s">
        <v>13335</v>
      </c>
      <c r="D712" s="104" t="s">
        <v>15019</v>
      </c>
      <c r="E712" s="104">
        <f t="shared" si="11"/>
        <v>2515030265</v>
      </c>
      <c r="F712" s="104" t="s">
        <v>16373</v>
      </c>
      <c r="G712" s="104" t="s">
        <v>16443</v>
      </c>
      <c r="H712" s="104" t="s">
        <v>14014</v>
      </c>
      <c r="I712" s="104" t="s">
        <v>14047</v>
      </c>
    </row>
    <row r="713" spans="1:12" hidden="1" x14ac:dyDescent="0.2">
      <c r="A713" s="104" t="s">
        <v>13335</v>
      </c>
      <c r="D713" s="104" t="s">
        <v>15020</v>
      </c>
      <c r="E713" s="104">
        <f t="shared" si="11"/>
        <v>2515030270</v>
      </c>
      <c r="F713" s="104" t="s">
        <v>16373</v>
      </c>
      <c r="G713" s="104" t="s">
        <v>16443</v>
      </c>
      <c r="H713" s="104" t="s">
        <v>14014</v>
      </c>
      <c r="I713" s="104" t="s">
        <v>14049</v>
      </c>
      <c r="K713" s="106"/>
      <c r="L713" s="104"/>
    </row>
    <row r="714" spans="1:12" hidden="1" x14ac:dyDescent="0.2">
      <c r="A714" s="104" t="s">
        <v>13335</v>
      </c>
      <c r="D714" s="104" t="s">
        <v>15021</v>
      </c>
      <c r="E714" s="104">
        <f t="shared" si="11"/>
        <v>2515030275</v>
      </c>
      <c r="F714" s="104" t="s">
        <v>16373</v>
      </c>
      <c r="G714" s="104" t="s">
        <v>16443</v>
      </c>
      <c r="H714" s="104" t="s">
        <v>14014</v>
      </c>
      <c r="I714" s="104" t="s">
        <v>14051</v>
      </c>
    </row>
    <row r="715" spans="1:12" hidden="1" x14ac:dyDescent="0.2">
      <c r="A715" s="104" t="s">
        <v>13335</v>
      </c>
      <c r="D715" s="104" t="s">
        <v>15022</v>
      </c>
      <c r="E715" s="104">
        <f t="shared" si="11"/>
        <v>2515030285</v>
      </c>
      <c r="F715" s="104" t="s">
        <v>16373</v>
      </c>
      <c r="G715" s="104" t="s">
        <v>16443</v>
      </c>
      <c r="H715" s="104" t="s">
        <v>14014</v>
      </c>
      <c r="I715" s="104" t="s">
        <v>14053</v>
      </c>
    </row>
    <row r="716" spans="1:12" hidden="1" x14ac:dyDescent="0.2">
      <c r="A716" s="104" t="s">
        <v>13335</v>
      </c>
      <c r="D716" s="104" t="s">
        <v>15023</v>
      </c>
      <c r="E716" s="104">
        <f t="shared" si="11"/>
        <v>2515030295</v>
      </c>
      <c r="F716" s="104" t="s">
        <v>16373</v>
      </c>
      <c r="G716" s="104" t="s">
        <v>16443</v>
      </c>
      <c r="H716" s="104" t="s">
        <v>14014</v>
      </c>
      <c r="I716" s="104" t="s">
        <v>14055</v>
      </c>
    </row>
    <row r="717" spans="1:12" hidden="1" x14ac:dyDescent="0.2">
      <c r="A717" s="104" t="s">
        <v>13335</v>
      </c>
      <c r="D717" s="104" t="s">
        <v>15024</v>
      </c>
      <c r="E717" s="104">
        <f t="shared" si="11"/>
        <v>2515030310</v>
      </c>
      <c r="F717" s="104" t="s">
        <v>16373</v>
      </c>
      <c r="G717" s="104" t="s">
        <v>16443</v>
      </c>
      <c r="H717" s="104" t="s">
        <v>14014</v>
      </c>
      <c r="I717" s="104" t="s">
        <v>14057</v>
      </c>
      <c r="L717" s="104"/>
    </row>
    <row r="718" spans="1:12" hidden="1" x14ac:dyDescent="0.2">
      <c r="A718" s="104" t="s">
        <v>13335</v>
      </c>
      <c r="D718" s="104" t="s">
        <v>15025</v>
      </c>
      <c r="E718" s="104">
        <f t="shared" si="11"/>
        <v>2515030320</v>
      </c>
      <c r="F718" s="104" t="s">
        <v>16373</v>
      </c>
      <c r="G718" s="104" t="s">
        <v>16443</v>
      </c>
      <c r="H718" s="104" t="s">
        <v>14014</v>
      </c>
      <c r="I718" s="104" t="s">
        <v>14059</v>
      </c>
    </row>
    <row r="719" spans="1:12" hidden="1" x14ac:dyDescent="0.2">
      <c r="A719" s="104" t="s">
        <v>13335</v>
      </c>
      <c r="D719" s="104" t="s">
        <v>15026</v>
      </c>
      <c r="E719" s="104">
        <f t="shared" si="11"/>
        <v>2515030345</v>
      </c>
      <c r="F719" s="104" t="s">
        <v>16373</v>
      </c>
      <c r="G719" s="104" t="s">
        <v>16443</v>
      </c>
      <c r="H719" s="104" t="s">
        <v>14014</v>
      </c>
      <c r="I719" s="104" t="s">
        <v>10758</v>
      </c>
    </row>
    <row r="720" spans="1:12" hidden="1" x14ac:dyDescent="0.2">
      <c r="A720" s="104" t="s">
        <v>13335</v>
      </c>
      <c r="D720" s="104" t="s">
        <v>15027</v>
      </c>
      <c r="E720" s="104">
        <f t="shared" si="11"/>
        <v>2515030350</v>
      </c>
      <c r="F720" s="104" t="s">
        <v>16373</v>
      </c>
      <c r="G720" s="104" t="s">
        <v>16443</v>
      </c>
      <c r="H720" s="104" t="s">
        <v>14014</v>
      </c>
      <c r="I720" s="104" t="s">
        <v>16844</v>
      </c>
    </row>
    <row r="721" spans="1:12" hidden="1" x14ac:dyDescent="0.2">
      <c r="A721" s="104" t="s">
        <v>13335</v>
      </c>
      <c r="D721" s="104" t="s">
        <v>15028</v>
      </c>
      <c r="E721" s="104">
        <f t="shared" si="11"/>
        <v>2515030370</v>
      </c>
      <c r="F721" s="104" t="s">
        <v>16373</v>
      </c>
      <c r="G721" s="104" t="s">
        <v>16443</v>
      </c>
      <c r="H721" s="104" t="s">
        <v>14014</v>
      </c>
      <c r="I721" s="104" t="s">
        <v>10760</v>
      </c>
    </row>
    <row r="722" spans="1:12" hidden="1" x14ac:dyDescent="0.2">
      <c r="A722" s="104" t="s">
        <v>13335</v>
      </c>
      <c r="D722" s="104" t="s">
        <v>15029</v>
      </c>
      <c r="E722" s="104">
        <f t="shared" si="11"/>
        <v>2515030380</v>
      </c>
      <c r="F722" s="104" t="s">
        <v>16373</v>
      </c>
      <c r="G722" s="104" t="s">
        <v>16443</v>
      </c>
      <c r="H722" s="104" t="s">
        <v>14014</v>
      </c>
      <c r="I722" s="104" t="s">
        <v>16847</v>
      </c>
    </row>
    <row r="723" spans="1:12" hidden="1" x14ac:dyDescent="0.2">
      <c r="A723" s="104" t="s">
        <v>13335</v>
      </c>
      <c r="D723" s="104" t="s">
        <v>15030</v>
      </c>
      <c r="E723" s="104">
        <f t="shared" si="11"/>
        <v>2515030385</v>
      </c>
      <c r="F723" s="104" t="s">
        <v>16373</v>
      </c>
      <c r="G723" s="104" t="s">
        <v>16443</v>
      </c>
      <c r="H723" s="104" t="s">
        <v>14014</v>
      </c>
      <c r="I723" s="104" t="s">
        <v>16849</v>
      </c>
    </row>
    <row r="724" spans="1:12" hidden="1" x14ac:dyDescent="0.2">
      <c r="A724" s="104" t="s">
        <v>13335</v>
      </c>
      <c r="D724" s="104" t="s">
        <v>15031</v>
      </c>
      <c r="E724" s="104">
        <f t="shared" si="11"/>
        <v>2515030405</v>
      </c>
      <c r="F724" s="104" t="s">
        <v>16373</v>
      </c>
      <c r="G724" s="104" t="s">
        <v>16443</v>
      </c>
      <c r="H724" s="104" t="s">
        <v>14014</v>
      </c>
      <c r="I724" s="104" t="s">
        <v>16851</v>
      </c>
    </row>
    <row r="725" spans="1:12" hidden="1" x14ac:dyDescent="0.2">
      <c r="A725" s="104" t="s">
        <v>13335</v>
      </c>
      <c r="D725" s="104" t="s">
        <v>15032</v>
      </c>
      <c r="E725" s="104">
        <f t="shared" si="11"/>
        <v>2515030900</v>
      </c>
      <c r="F725" s="104" t="s">
        <v>16373</v>
      </c>
      <c r="G725" s="104" t="s">
        <v>16443</v>
      </c>
      <c r="H725" s="104" t="s">
        <v>14014</v>
      </c>
      <c r="I725" s="104" t="s">
        <v>13917</v>
      </c>
    </row>
    <row r="726" spans="1:12" hidden="1" x14ac:dyDescent="0.2">
      <c r="A726" s="104" t="s">
        <v>13335</v>
      </c>
      <c r="D726" s="104" t="s">
        <v>15033</v>
      </c>
      <c r="E726" s="104">
        <f t="shared" si="11"/>
        <v>2515040000</v>
      </c>
      <c r="F726" s="104" t="s">
        <v>16373</v>
      </c>
      <c r="G726" s="104" t="s">
        <v>16443</v>
      </c>
      <c r="H726" s="104" t="s">
        <v>14023</v>
      </c>
      <c r="I726" s="104" t="s">
        <v>13906</v>
      </c>
    </row>
    <row r="727" spans="1:12" hidden="1" x14ac:dyDescent="0.2">
      <c r="A727" s="104" t="s">
        <v>13335</v>
      </c>
      <c r="D727" s="104" t="s">
        <v>15034</v>
      </c>
      <c r="E727" s="104">
        <f t="shared" si="11"/>
        <v>2515040030</v>
      </c>
      <c r="F727" s="104" t="s">
        <v>16373</v>
      </c>
      <c r="G727" s="104" t="s">
        <v>16443</v>
      </c>
      <c r="H727" s="104" t="s">
        <v>14023</v>
      </c>
      <c r="I727" s="104" t="s">
        <v>16778</v>
      </c>
    </row>
    <row r="728" spans="1:12" hidden="1" x14ac:dyDescent="0.2">
      <c r="A728" s="104" t="s">
        <v>13335</v>
      </c>
      <c r="D728" s="104" t="s">
        <v>15035</v>
      </c>
      <c r="E728" s="104">
        <f t="shared" si="11"/>
        <v>2515040060</v>
      </c>
      <c r="F728" s="104" t="s">
        <v>16373</v>
      </c>
      <c r="G728" s="104" t="s">
        <v>16443</v>
      </c>
      <c r="H728" s="104" t="s">
        <v>14023</v>
      </c>
      <c r="I728" s="104" t="s">
        <v>16780</v>
      </c>
      <c r="K728" s="106"/>
      <c r="L728" s="104"/>
    </row>
    <row r="729" spans="1:12" hidden="1" x14ac:dyDescent="0.2">
      <c r="A729" s="104" t="s">
        <v>13335</v>
      </c>
      <c r="D729" s="104" t="s">
        <v>15036</v>
      </c>
      <c r="E729" s="104">
        <f t="shared" si="11"/>
        <v>2515040065</v>
      </c>
      <c r="F729" s="104" t="s">
        <v>16373</v>
      </c>
      <c r="G729" s="104" t="s">
        <v>16443</v>
      </c>
      <c r="H729" s="104" t="s">
        <v>14023</v>
      </c>
      <c r="I729" s="104" t="s">
        <v>11103</v>
      </c>
    </row>
    <row r="730" spans="1:12" hidden="1" x14ac:dyDescent="0.2">
      <c r="A730" s="104" t="s">
        <v>13335</v>
      </c>
      <c r="D730" s="104" t="s">
        <v>15037</v>
      </c>
      <c r="E730" s="104">
        <f t="shared" si="11"/>
        <v>2515040070</v>
      </c>
      <c r="F730" s="104" t="s">
        <v>16373</v>
      </c>
      <c r="G730" s="104" t="s">
        <v>16443</v>
      </c>
      <c r="H730" s="104" t="s">
        <v>14023</v>
      </c>
      <c r="I730" s="104" t="s">
        <v>11105</v>
      </c>
    </row>
    <row r="731" spans="1:12" hidden="1" x14ac:dyDescent="0.2">
      <c r="A731" s="104" t="s">
        <v>13335</v>
      </c>
      <c r="D731" s="104" t="s">
        <v>15038</v>
      </c>
      <c r="E731" s="104">
        <f t="shared" si="11"/>
        <v>2515040100</v>
      </c>
      <c r="F731" s="104" t="s">
        <v>16373</v>
      </c>
      <c r="G731" s="104" t="s">
        <v>16443</v>
      </c>
      <c r="H731" s="104" t="s">
        <v>14023</v>
      </c>
      <c r="I731" s="104" t="s">
        <v>14029</v>
      </c>
    </row>
    <row r="732" spans="1:12" hidden="1" x14ac:dyDescent="0.2">
      <c r="A732" s="104" t="s">
        <v>13335</v>
      </c>
      <c r="D732" s="104" t="s">
        <v>15039</v>
      </c>
      <c r="E732" s="104">
        <f t="shared" si="11"/>
        <v>2515040165</v>
      </c>
      <c r="F732" s="104" t="s">
        <v>16373</v>
      </c>
      <c r="G732" s="104" t="s">
        <v>16443</v>
      </c>
      <c r="H732" s="104" t="s">
        <v>14023</v>
      </c>
      <c r="I732" s="104" t="s">
        <v>14031</v>
      </c>
    </row>
    <row r="733" spans="1:12" hidden="1" x14ac:dyDescent="0.2">
      <c r="A733" s="104" t="s">
        <v>13335</v>
      </c>
      <c r="D733" s="104" t="s">
        <v>15040</v>
      </c>
      <c r="E733" s="104">
        <f t="shared" si="11"/>
        <v>2515040185</v>
      </c>
      <c r="F733" s="104" t="s">
        <v>16373</v>
      </c>
      <c r="G733" s="104" t="s">
        <v>16443</v>
      </c>
      <c r="H733" s="104" t="s">
        <v>14023</v>
      </c>
      <c r="I733" s="104" t="s">
        <v>14033</v>
      </c>
      <c r="K733" s="106"/>
      <c r="L733" s="104"/>
    </row>
    <row r="734" spans="1:12" hidden="1" x14ac:dyDescent="0.2">
      <c r="A734" s="104" t="s">
        <v>13335</v>
      </c>
      <c r="D734" s="104" t="s">
        <v>15041</v>
      </c>
      <c r="E734" s="104">
        <f t="shared" si="11"/>
        <v>2515040195</v>
      </c>
      <c r="F734" s="104" t="s">
        <v>16373</v>
      </c>
      <c r="G734" s="104" t="s">
        <v>16443</v>
      </c>
      <c r="H734" s="104" t="s">
        <v>14023</v>
      </c>
      <c r="I734" s="104" t="s">
        <v>14035</v>
      </c>
    </row>
    <row r="735" spans="1:12" hidden="1" x14ac:dyDescent="0.2">
      <c r="A735" s="104" t="s">
        <v>13335</v>
      </c>
      <c r="D735" s="104" t="s">
        <v>15042</v>
      </c>
      <c r="E735" s="104">
        <f t="shared" si="11"/>
        <v>2515040220</v>
      </c>
      <c r="F735" s="104" t="s">
        <v>16373</v>
      </c>
      <c r="G735" s="104" t="s">
        <v>16443</v>
      </c>
      <c r="H735" s="104" t="s">
        <v>14023</v>
      </c>
      <c r="I735" s="104" t="s">
        <v>14037</v>
      </c>
    </row>
    <row r="736" spans="1:12" hidden="1" x14ac:dyDescent="0.2">
      <c r="A736" s="104" t="s">
        <v>13335</v>
      </c>
      <c r="D736" s="104" t="s">
        <v>15043</v>
      </c>
      <c r="E736" s="104">
        <f t="shared" si="11"/>
        <v>2515040235</v>
      </c>
      <c r="F736" s="104" t="s">
        <v>16373</v>
      </c>
      <c r="G736" s="104" t="s">
        <v>16443</v>
      </c>
      <c r="H736" s="104" t="s">
        <v>14023</v>
      </c>
      <c r="I736" s="104" t="s">
        <v>14039</v>
      </c>
    </row>
    <row r="737" spans="1:12" hidden="1" x14ac:dyDescent="0.2">
      <c r="A737" s="104" t="s">
        <v>13335</v>
      </c>
      <c r="D737" s="104" t="s">
        <v>15044</v>
      </c>
      <c r="E737" s="104">
        <f t="shared" si="11"/>
        <v>2515040240</v>
      </c>
      <c r="F737" s="104" t="s">
        <v>16373</v>
      </c>
      <c r="G737" s="104" t="s">
        <v>16443</v>
      </c>
      <c r="H737" s="104" t="s">
        <v>14023</v>
      </c>
      <c r="I737" s="104" t="s">
        <v>14041</v>
      </c>
    </row>
    <row r="738" spans="1:12" hidden="1" x14ac:dyDescent="0.2">
      <c r="A738" s="104" t="s">
        <v>13335</v>
      </c>
      <c r="D738" s="104" t="s">
        <v>15045</v>
      </c>
      <c r="E738" s="104">
        <f t="shared" si="11"/>
        <v>2515040250</v>
      </c>
      <c r="F738" s="104" t="s">
        <v>16373</v>
      </c>
      <c r="G738" s="104" t="s">
        <v>16443</v>
      </c>
      <c r="H738" s="104" t="s">
        <v>14023</v>
      </c>
      <c r="I738" s="104" t="s">
        <v>14043</v>
      </c>
    </row>
    <row r="739" spans="1:12" hidden="1" x14ac:dyDescent="0.2">
      <c r="A739" s="104" t="s">
        <v>13335</v>
      </c>
      <c r="D739" s="104" t="s">
        <v>15046</v>
      </c>
      <c r="E739" s="104">
        <f t="shared" si="11"/>
        <v>2515040260</v>
      </c>
      <c r="F739" s="104" t="s">
        <v>16373</v>
      </c>
      <c r="G739" s="104" t="s">
        <v>16443</v>
      </c>
      <c r="H739" s="104" t="s">
        <v>14023</v>
      </c>
      <c r="I739" s="104" t="s">
        <v>14045</v>
      </c>
    </row>
    <row r="740" spans="1:12" hidden="1" x14ac:dyDescent="0.2">
      <c r="A740" s="104" t="s">
        <v>13335</v>
      </c>
      <c r="D740" s="104" t="s">
        <v>15047</v>
      </c>
      <c r="E740" s="104">
        <f t="shared" si="11"/>
        <v>2515040265</v>
      </c>
      <c r="F740" s="104" t="s">
        <v>16373</v>
      </c>
      <c r="G740" s="104" t="s">
        <v>16443</v>
      </c>
      <c r="H740" s="104" t="s">
        <v>14023</v>
      </c>
      <c r="I740" s="104" t="s">
        <v>14047</v>
      </c>
    </row>
    <row r="741" spans="1:12" hidden="1" x14ac:dyDescent="0.2">
      <c r="A741" s="104" t="s">
        <v>13335</v>
      </c>
      <c r="D741" s="104" t="s">
        <v>15048</v>
      </c>
      <c r="E741" s="104">
        <f t="shared" si="11"/>
        <v>2515040270</v>
      </c>
      <c r="F741" s="104" t="s">
        <v>16373</v>
      </c>
      <c r="G741" s="104" t="s">
        <v>16443</v>
      </c>
      <c r="H741" s="104" t="s">
        <v>14023</v>
      </c>
      <c r="I741" s="104" t="s">
        <v>14049</v>
      </c>
      <c r="K741" s="106"/>
      <c r="L741" s="104"/>
    </row>
    <row r="742" spans="1:12" hidden="1" x14ac:dyDescent="0.2">
      <c r="A742" s="104" t="s">
        <v>13335</v>
      </c>
      <c r="D742" s="104" t="s">
        <v>15049</v>
      </c>
      <c r="E742" s="104">
        <f t="shared" si="11"/>
        <v>2515040275</v>
      </c>
      <c r="F742" s="104" t="s">
        <v>16373</v>
      </c>
      <c r="G742" s="104" t="s">
        <v>16443</v>
      </c>
      <c r="H742" s="104" t="s">
        <v>14023</v>
      </c>
      <c r="I742" s="104" t="s">
        <v>14051</v>
      </c>
    </row>
    <row r="743" spans="1:12" hidden="1" x14ac:dyDescent="0.2">
      <c r="A743" s="104" t="s">
        <v>13335</v>
      </c>
      <c r="D743" s="104" t="s">
        <v>15050</v>
      </c>
      <c r="E743" s="104">
        <f t="shared" si="11"/>
        <v>2515040285</v>
      </c>
      <c r="F743" s="104" t="s">
        <v>16373</v>
      </c>
      <c r="G743" s="104" t="s">
        <v>16443</v>
      </c>
      <c r="H743" s="104" t="s">
        <v>14023</v>
      </c>
      <c r="I743" s="104" t="s">
        <v>14053</v>
      </c>
    </row>
    <row r="744" spans="1:12" hidden="1" x14ac:dyDescent="0.2">
      <c r="A744" s="104" t="s">
        <v>13335</v>
      </c>
      <c r="D744" s="104" t="s">
        <v>15051</v>
      </c>
      <c r="E744" s="104">
        <f t="shared" si="11"/>
        <v>2515040295</v>
      </c>
      <c r="F744" s="104" t="s">
        <v>16373</v>
      </c>
      <c r="G744" s="104" t="s">
        <v>16443</v>
      </c>
      <c r="H744" s="104" t="s">
        <v>14023</v>
      </c>
      <c r="I744" s="104" t="s">
        <v>14055</v>
      </c>
    </row>
    <row r="745" spans="1:12" hidden="1" x14ac:dyDescent="0.2">
      <c r="A745" s="104" t="s">
        <v>13335</v>
      </c>
      <c r="D745" s="104" t="s">
        <v>15052</v>
      </c>
      <c r="E745" s="104">
        <f t="shared" si="11"/>
        <v>2515040310</v>
      </c>
      <c r="F745" s="104" t="s">
        <v>16373</v>
      </c>
      <c r="G745" s="104" t="s">
        <v>16443</v>
      </c>
      <c r="H745" s="104" t="s">
        <v>14023</v>
      </c>
      <c r="I745" s="104" t="s">
        <v>14057</v>
      </c>
      <c r="L745" s="104"/>
    </row>
    <row r="746" spans="1:12" hidden="1" x14ac:dyDescent="0.2">
      <c r="A746" s="104" t="s">
        <v>13335</v>
      </c>
      <c r="D746" s="104" t="s">
        <v>15053</v>
      </c>
      <c r="E746" s="104">
        <f t="shared" si="11"/>
        <v>2515040320</v>
      </c>
      <c r="F746" s="104" t="s">
        <v>16373</v>
      </c>
      <c r="G746" s="104" t="s">
        <v>16443</v>
      </c>
      <c r="H746" s="104" t="s">
        <v>14023</v>
      </c>
      <c r="I746" s="104" t="s">
        <v>14059</v>
      </c>
    </row>
    <row r="747" spans="1:12" hidden="1" x14ac:dyDescent="0.2">
      <c r="A747" s="104" t="s">
        <v>13335</v>
      </c>
      <c r="D747" s="104" t="s">
        <v>15054</v>
      </c>
      <c r="E747" s="104">
        <f t="shared" si="11"/>
        <v>2515040345</v>
      </c>
      <c r="F747" s="104" t="s">
        <v>16373</v>
      </c>
      <c r="G747" s="104" t="s">
        <v>16443</v>
      </c>
      <c r="H747" s="104" t="s">
        <v>14023</v>
      </c>
      <c r="I747" s="104" t="s">
        <v>10758</v>
      </c>
    </row>
    <row r="748" spans="1:12" hidden="1" x14ac:dyDescent="0.2">
      <c r="A748" s="104" t="s">
        <v>13335</v>
      </c>
      <c r="D748" s="104" t="s">
        <v>15055</v>
      </c>
      <c r="E748" s="104">
        <f t="shared" si="11"/>
        <v>2515040350</v>
      </c>
      <c r="F748" s="104" t="s">
        <v>16373</v>
      </c>
      <c r="G748" s="104" t="s">
        <v>16443</v>
      </c>
      <c r="H748" s="104" t="s">
        <v>14023</v>
      </c>
      <c r="I748" s="104" t="s">
        <v>16844</v>
      </c>
    </row>
    <row r="749" spans="1:12" hidden="1" x14ac:dyDescent="0.2">
      <c r="A749" s="104" t="s">
        <v>13335</v>
      </c>
      <c r="D749" s="104" t="s">
        <v>15056</v>
      </c>
      <c r="E749" s="104">
        <f t="shared" si="11"/>
        <v>2515040370</v>
      </c>
      <c r="F749" s="104" t="s">
        <v>16373</v>
      </c>
      <c r="G749" s="104" t="s">
        <v>16443</v>
      </c>
      <c r="H749" s="104" t="s">
        <v>14023</v>
      </c>
      <c r="I749" s="104" t="s">
        <v>10760</v>
      </c>
    </row>
    <row r="750" spans="1:12" hidden="1" x14ac:dyDescent="0.2">
      <c r="A750" s="104" t="s">
        <v>13335</v>
      </c>
      <c r="D750" s="104" t="s">
        <v>15057</v>
      </c>
      <c r="E750" s="104">
        <f t="shared" si="11"/>
        <v>2515040380</v>
      </c>
      <c r="F750" s="104" t="s">
        <v>16373</v>
      </c>
      <c r="G750" s="104" t="s">
        <v>16443</v>
      </c>
      <c r="H750" s="104" t="s">
        <v>14023</v>
      </c>
      <c r="I750" s="104" t="s">
        <v>16847</v>
      </c>
    </row>
    <row r="751" spans="1:12" hidden="1" x14ac:dyDescent="0.2">
      <c r="A751" s="104" t="s">
        <v>13335</v>
      </c>
      <c r="D751" s="104" t="s">
        <v>15058</v>
      </c>
      <c r="E751" s="104">
        <f t="shared" si="11"/>
        <v>2515040385</v>
      </c>
      <c r="F751" s="104" t="s">
        <v>16373</v>
      </c>
      <c r="G751" s="104" t="s">
        <v>16443</v>
      </c>
      <c r="H751" s="104" t="s">
        <v>14023</v>
      </c>
      <c r="I751" s="104" t="s">
        <v>16849</v>
      </c>
    </row>
    <row r="752" spans="1:12" hidden="1" x14ac:dyDescent="0.2">
      <c r="A752" s="104" t="s">
        <v>13335</v>
      </c>
      <c r="D752" s="104" t="s">
        <v>15059</v>
      </c>
      <c r="E752" s="104">
        <f t="shared" si="11"/>
        <v>2515040405</v>
      </c>
      <c r="F752" s="104" t="s">
        <v>16373</v>
      </c>
      <c r="G752" s="104" t="s">
        <v>16443</v>
      </c>
      <c r="H752" s="104" t="s">
        <v>14023</v>
      </c>
      <c r="I752" s="104" t="s">
        <v>16851</v>
      </c>
    </row>
    <row r="753" spans="1:12" hidden="1" x14ac:dyDescent="0.2">
      <c r="A753" s="104" t="s">
        <v>13335</v>
      </c>
      <c r="D753" s="104" t="s">
        <v>15060</v>
      </c>
      <c r="E753" s="104">
        <f t="shared" si="11"/>
        <v>2520000000</v>
      </c>
      <c r="F753" s="104" t="s">
        <v>16373</v>
      </c>
      <c r="G753" s="104" t="s">
        <v>15061</v>
      </c>
      <c r="H753" s="104" t="s">
        <v>13905</v>
      </c>
      <c r="I753" s="104" t="s">
        <v>13906</v>
      </c>
    </row>
    <row r="754" spans="1:12" hidden="1" x14ac:dyDescent="0.2">
      <c r="A754" s="104" t="s">
        <v>13335</v>
      </c>
      <c r="D754" s="104" t="s">
        <v>15062</v>
      </c>
      <c r="E754" s="104">
        <f t="shared" si="11"/>
        <v>2520000010</v>
      </c>
      <c r="F754" s="104" t="s">
        <v>16373</v>
      </c>
      <c r="G754" s="104" t="s">
        <v>15061</v>
      </c>
      <c r="H754" s="104" t="s">
        <v>13905</v>
      </c>
      <c r="I754" s="104" t="s">
        <v>15063</v>
      </c>
    </row>
    <row r="755" spans="1:12" hidden="1" x14ac:dyDescent="0.2">
      <c r="A755" s="104" t="s">
        <v>13335</v>
      </c>
      <c r="D755" s="104" t="s">
        <v>15064</v>
      </c>
      <c r="E755" s="104">
        <f t="shared" si="11"/>
        <v>2520000020</v>
      </c>
      <c r="F755" s="104" t="s">
        <v>16373</v>
      </c>
      <c r="G755" s="104" t="s">
        <v>15061</v>
      </c>
      <c r="H755" s="104" t="s">
        <v>13905</v>
      </c>
      <c r="I755" s="104" t="s">
        <v>15065</v>
      </c>
    </row>
    <row r="756" spans="1:12" hidden="1" x14ac:dyDescent="0.2">
      <c r="A756" s="104" t="s">
        <v>13335</v>
      </c>
      <c r="D756" s="104" t="s">
        <v>15066</v>
      </c>
      <c r="E756" s="104">
        <f t="shared" si="11"/>
        <v>2520000030</v>
      </c>
      <c r="F756" s="104" t="s">
        <v>16373</v>
      </c>
      <c r="G756" s="104" t="s">
        <v>15061</v>
      </c>
      <c r="H756" s="104" t="s">
        <v>13905</v>
      </c>
      <c r="I756" s="104" t="s">
        <v>15067</v>
      </c>
    </row>
    <row r="757" spans="1:12" hidden="1" x14ac:dyDescent="0.2">
      <c r="A757" s="104" t="s">
        <v>13335</v>
      </c>
      <c r="D757" s="104" t="s">
        <v>15068</v>
      </c>
      <c r="E757" s="104">
        <f t="shared" si="11"/>
        <v>2520000040</v>
      </c>
      <c r="F757" s="104" t="s">
        <v>16373</v>
      </c>
      <c r="G757" s="104" t="s">
        <v>15061</v>
      </c>
      <c r="H757" s="104" t="s">
        <v>13905</v>
      </c>
      <c r="I757" s="104" t="s">
        <v>15069</v>
      </c>
    </row>
    <row r="758" spans="1:12" hidden="1" x14ac:dyDescent="0.2">
      <c r="A758" s="104" t="s">
        <v>13335</v>
      </c>
      <c r="D758" s="104" t="s">
        <v>15070</v>
      </c>
      <c r="E758" s="104">
        <f t="shared" si="11"/>
        <v>2520000900</v>
      </c>
      <c r="F758" s="104" t="s">
        <v>16373</v>
      </c>
      <c r="G758" s="104" t="s">
        <v>15061</v>
      </c>
      <c r="H758" s="104" t="s">
        <v>13905</v>
      </c>
      <c r="I758" s="104" t="s">
        <v>13917</v>
      </c>
      <c r="K758" s="106"/>
      <c r="L758" s="104"/>
    </row>
    <row r="759" spans="1:12" hidden="1" x14ac:dyDescent="0.2">
      <c r="A759" s="104" t="s">
        <v>13335</v>
      </c>
      <c r="D759" s="104" t="s">
        <v>15071</v>
      </c>
      <c r="E759" s="104">
        <f t="shared" si="11"/>
        <v>2520010000</v>
      </c>
      <c r="F759" s="104" t="s">
        <v>16373</v>
      </c>
      <c r="G759" s="104" t="s">
        <v>15061</v>
      </c>
      <c r="H759" s="104" t="s">
        <v>13919</v>
      </c>
      <c r="I759" s="104" t="s">
        <v>13906</v>
      </c>
    </row>
    <row r="760" spans="1:12" hidden="1" x14ac:dyDescent="0.2">
      <c r="A760" s="104" t="s">
        <v>13335</v>
      </c>
      <c r="D760" s="104" t="s">
        <v>15072</v>
      </c>
      <c r="E760" s="104">
        <f t="shared" si="11"/>
        <v>2520010010</v>
      </c>
      <c r="F760" s="104" t="s">
        <v>16373</v>
      </c>
      <c r="G760" s="104" t="s">
        <v>15061</v>
      </c>
      <c r="H760" s="104" t="s">
        <v>13919</v>
      </c>
      <c r="I760" s="104" t="s">
        <v>15063</v>
      </c>
    </row>
    <row r="761" spans="1:12" hidden="1" x14ac:dyDescent="0.2">
      <c r="A761" s="104" t="s">
        <v>13335</v>
      </c>
      <c r="D761" s="104" t="s">
        <v>15073</v>
      </c>
      <c r="E761" s="104">
        <f t="shared" si="11"/>
        <v>2520010020</v>
      </c>
      <c r="F761" s="104" t="s">
        <v>16373</v>
      </c>
      <c r="G761" s="104" t="s">
        <v>15061</v>
      </c>
      <c r="H761" s="104" t="s">
        <v>13919</v>
      </c>
      <c r="I761" s="104" t="s">
        <v>15065</v>
      </c>
    </row>
    <row r="762" spans="1:12" hidden="1" x14ac:dyDescent="0.2">
      <c r="A762" s="104" t="s">
        <v>13335</v>
      </c>
      <c r="D762" s="104" t="s">
        <v>15074</v>
      </c>
      <c r="E762" s="104">
        <f t="shared" si="11"/>
        <v>2520010030</v>
      </c>
      <c r="F762" s="104" t="s">
        <v>16373</v>
      </c>
      <c r="G762" s="104" t="s">
        <v>15061</v>
      </c>
      <c r="H762" s="104" t="s">
        <v>13919</v>
      </c>
      <c r="I762" s="104" t="s">
        <v>15067</v>
      </c>
    </row>
    <row r="763" spans="1:12" hidden="1" x14ac:dyDescent="0.2">
      <c r="A763" s="104" t="s">
        <v>13335</v>
      </c>
      <c r="D763" s="104" t="s">
        <v>15075</v>
      </c>
      <c r="E763" s="104">
        <f t="shared" si="11"/>
        <v>2520010040</v>
      </c>
      <c r="F763" s="104" t="s">
        <v>16373</v>
      </c>
      <c r="G763" s="104" t="s">
        <v>15061</v>
      </c>
      <c r="H763" s="104" t="s">
        <v>13919</v>
      </c>
      <c r="I763" s="104" t="s">
        <v>15069</v>
      </c>
    </row>
    <row r="764" spans="1:12" hidden="1" x14ac:dyDescent="0.2">
      <c r="A764" s="104" t="s">
        <v>13335</v>
      </c>
      <c r="D764" s="104" t="s">
        <v>15076</v>
      </c>
      <c r="E764" s="104">
        <f t="shared" si="11"/>
        <v>2520010900</v>
      </c>
      <c r="F764" s="104" t="s">
        <v>16373</v>
      </c>
      <c r="G764" s="104" t="s">
        <v>15061</v>
      </c>
      <c r="H764" s="104" t="s">
        <v>13919</v>
      </c>
      <c r="I764" s="104" t="s">
        <v>13917</v>
      </c>
      <c r="K764" s="106"/>
      <c r="L764" s="104"/>
    </row>
    <row r="765" spans="1:12" hidden="1" x14ac:dyDescent="0.2">
      <c r="A765" s="104" t="s">
        <v>13335</v>
      </c>
      <c r="D765" s="104" t="s">
        <v>15077</v>
      </c>
      <c r="E765" s="104">
        <f t="shared" si="11"/>
        <v>2520050000</v>
      </c>
      <c r="F765" s="104" t="s">
        <v>16373</v>
      </c>
      <c r="G765" s="104" t="s">
        <v>15061</v>
      </c>
      <c r="H765" s="104" t="s">
        <v>13928</v>
      </c>
      <c r="I765" s="104" t="s">
        <v>13906</v>
      </c>
    </row>
    <row r="766" spans="1:12" hidden="1" x14ac:dyDescent="0.2">
      <c r="A766" s="104" t="s">
        <v>13335</v>
      </c>
      <c r="D766" s="104" t="s">
        <v>15078</v>
      </c>
      <c r="E766" s="104">
        <f t="shared" si="11"/>
        <v>2520050010</v>
      </c>
      <c r="F766" s="104" t="s">
        <v>16373</v>
      </c>
      <c r="G766" s="104" t="s">
        <v>15061</v>
      </c>
      <c r="H766" s="104" t="s">
        <v>13928</v>
      </c>
      <c r="I766" s="104" t="s">
        <v>15063</v>
      </c>
    </row>
    <row r="767" spans="1:12" hidden="1" x14ac:dyDescent="0.2">
      <c r="A767" s="104" t="s">
        <v>13335</v>
      </c>
      <c r="D767" s="104" t="s">
        <v>15079</v>
      </c>
      <c r="E767" s="104">
        <f t="shared" si="11"/>
        <v>2520050020</v>
      </c>
      <c r="F767" s="104" t="s">
        <v>16373</v>
      </c>
      <c r="G767" s="104" t="s">
        <v>15061</v>
      </c>
      <c r="H767" s="104" t="s">
        <v>13928</v>
      </c>
      <c r="I767" s="104" t="s">
        <v>15065</v>
      </c>
    </row>
    <row r="768" spans="1:12" hidden="1" x14ac:dyDescent="0.2">
      <c r="A768" s="104" t="s">
        <v>13335</v>
      </c>
      <c r="D768" s="104" t="s">
        <v>15080</v>
      </c>
      <c r="E768" s="104">
        <f t="shared" si="11"/>
        <v>2520050030</v>
      </c>
      <c r="F768" s="104" t="s">
        <v>16373</v>
      </c>
      <c r="G768" s="104" t="s">
        <v>15061</v>
      </c>
      <c r="H768" s="104" t="s">
        <v>13928</v>
      </c>
      <c r="I768" s="104" t="s">
        <v>15067</v>
      </c>
    </row>
    <row r="769" spans="1:12" hidden="1" x14ac:dyDescent="0.2">
      <c r="A769" s="104" t="s">
        <v>13335</v>
      </c>
      <c r="D769" s="104" t="s">
        <v>15081</v>
      </c>
      <c r="E769" s="104">
        <f t="shared" si="11"/>
        <v>2520050040</v>
      </c>
      <c r="F769" s="104" t="s">
        <v>16373</v>
      </c>
      <c r="G769" s="104" t="s">
        <v>15061</v>
      </c>
      <c r="H769" s="104" t="s">
        <v>13928</v>
      </c>
      <c r="I769" s="104" t="s">
        <v>15069</v>
      </c>
    </row>
    <row r="770" spans="1:12" hidden="1" x14ac:dyDescent="0.2">
      <c r="A770" s="104" t="s">
        <v>13335</v>
      </c>
      <c r="D770" s="104" t="s">
        <v>15082</v>
      </c>
      <c r="E770" s="104">
        <f t="shared" ref="E770:E833" si="12">VALUE(D770)</f>
        <v>2520050900</v>
      </c>
      <c r="F770" s="104" t="s">
        <v>16373</v>
      </c>
      <c r="G770" s="104" t="s">
        <v>15061</v>
      </c>
      <c r="H770" s="104" t="s">
        <v>13928</v>
      </c>
      <c r="I770" s="104" t="s">
        <v>13917</v>
      </c>
      <c r="K770" s="106"/>
      <c r="L770" s="104"/>
    </row>
    <row r="771" spans="1:12" hidden="1" x14ac:dyDescent="0.2">
      <c r="A771" s="104" t="s">
        <v>13335</v>
      </c>
      <c r="D771" s="104" t="s">
        <v>15083</v>
      </c>
      <c r="E771" s="104">
        <f t="shared" si="12"/>
        <v>2520995000</v>
      </c>
      <c r="F771" s="104" t="s">
        <v>16373</v>
      </c>
      <c r="G771" s="104" t="s">
        <v>15061</v>
      </c>
      <c r="H771" s="104" t="s">
        <v>13976</v>
      </c>
      <c r="I771" s="104" t="s">
        <v>13906</v>
      </c>
    </row>
    <row r="772" spans="1:12" hidden="1" x14ac:dyDescent="0.2">
      <c r="A772" s="104" t="s">
        <v>13335</v>
      </c>
      <c r="D772" s="104" t="s">
        <v>15084</v>
      </c>
      <c r="E772" s="104">
        <f t="shared" si="12"/>
        <v>2520995010</v>
      </c>
      <c r="F772" s="104" t="s">
        <v>16373</v>
      </c>
      <c r="G772" s="104" t="s">
        <v>15061</v>
      </c>
      <c r="H772" s="104" t="s">
        <v>13976</v>
      </c>
      <c r="I772" s="104" t="s">
        <v>15063</v>
      </c>
    </row>
    <row r="773" spans="1:12" hidden="1" x14ac:dyDescent="0.2">
      <c r="A773" s="104" t="s">
        <v>13335</v>
      </c>
      <c r="D773" s="104" t="s">
        <v>15085</v>
      </c>
      <c r="E773" s="104">
        <f t="shared" si="12"/>
        <v>2520995020</v>
      </c>
      <c r="F773" s="104" t="s">
        <v>16373</v>
      </c>
      <c r="G773" s="104" t="s">
        <v>15061</v>
      </c>
      <c r="H773" s="104" t="s">
        <v>13976</v>
      </c>
      <c r="I773" s="104" t="s">
        <v>15065</v>
      </c>
    </row>
    <row r="774" spans="1:12" hidden="1" x14ac:dyDescent="0.2">
      <c r="A774" s="104" t="s">
        <v>13335</v>
      </c>
      <c r="D774" s="104" t="s">
        <v>15086</v>
      </c>
      <c r="E774" s="104">
        <f t="shared" si="12"/>
        <v>2520995030</v>
      </c>
      <c r="F774" s="104" t="s">
        <v>16373</v>
      </c>
      <c r="G774" s="104" t="s">
        <v>15061</v>
      </c>
      <c r="H774" s="104" t="s">
        <v>13976</v>
      </c>
      <c r="I774" s="104" t="s">
        <v>15067</v>
      </c>
    </row>
    <row r="775" spans="1:12" hidden="1" x14ac:dyDescent="0.2">
      <c r="A775" s="104" t="s">
        <v>13335</v>
      </c>
      <c r="D775" s="104" t="s">
        <v>15087</v>
      </c>
      <c r="E775" s="104">
        <f t="shared" si="12"/>
        <v>2520995040</v>
      </c>
      <c r="F775" s="104" t="s">
        <v>16373</v>
      </c>
      <c r="G775" s="104" t="s">
        <v>15061</v>
      </c>
      <c r="H775" s="104" t="s">
        <v>13976</v>
      </c>
      <c r="I775" s="104" t="s">
        <v>15069</v>
      </c>
    </row>
    <row r="776" spans="1:12" hidden="1" x14ac:dyDescent="0.2">
      <c r="A776" s="104" t="s">
        <v>13335</v>
      </c>
      <c r="D776" s="104" t="s">
        <v>15088</v>
      </c>
      <c r="E776" s="104">
        <f t="shared" si="12"/>
        <v>2525000000</v>
      </c>
      <c r="F776" s="104" t="s">
        <v>16373</v>
      </c>
      <c r="G776" s="104" t="s">
        <v>15089</v>
      </c>
      <c r="H776" s="104" t="s">
        <v>13985</v>
      </c>
      <c r="I776" s="104" t="s">
        <v>13906</v>
      </c>
    </row>
    <row r="777" spans="1:12" hidden="1" x14ac:dyDescent="0.2">
      <c r="A777" s="104" t="s">
        <v>13335</v>
      </c>
      <c r="D777" s="104" t="s">
        <v>15090</v>
      </c>
      <c r="E777" s="104">
        <f t="shared" si="12"/>
        <v>2525000010</v>
      </c>
      <c r="F777" s="104" t="s">
        <v>16373</v>
      </c>
      <c r="G777" s="104" t="s">
        <v>15089</v>
      </c>
      <c r="H777" s="104" t="s">
        <v>13985</v>
      </c>
      <c r="I777" s="104" t="s">
        <v>15063</v>
      </c>
    </row>
    <row r="778" spans="1:12" hidden="1" x14ac:dyDescent="0.2">
      <c r="A778" s="104" t="s">
        <v>13335</v>
      </c>
      <c r="D778" s="104" t="s">
        <v>15091</v>
      </c>
      <c r="E778" s="104">
        <f t="shared" si="12"/>
        <v>2525000020</v>
      </c>
      <c r="F778" s="104" t="s">
        <v>16373</v>
      </c>
      <c r="G778" s="104" t="s">
        <v>15089</v>
      </c>
      <c r="H778" s="104" t="s">
        <v>13985</v>
      </c>
      <c r="I778" s="104" t="s">
        <v>15065</v>
      </c>
    </row>
    <row r="779" spans="1:12" hidden="1" x14ac:dyDescent="0.2">
      <c r="A779" s="104" t="s">
        <v>13335</v>
      </c>
      <c r="D779" s="104" t="s">
        <v>15092</v>
      </c>
      <c r="E779" s="104">
        <f t="shared" si="12"/>
        <v>2525000030</v>
      </c>
      <c r="F779" s="104" t="s">
        <v>16373</v>
      </c>
      <c r="G779" s="104" t="s">
        <v>15089</v>
      </c>
      <c r="H779" s="104" t="s">
        <v>13985</v>
      </c>
      <c r="I779" s="104" t="s">
        <v>15067</v>
      </c>
    </row>
    <row r="780" spans="1:12" hidden="1" x14ac:dyDescent="0.2">
      <c r="A780" s="104" t="s">
        <v>13335</v>
      </c>
      <c r="D780" s="104" t="s">
        <v>15093</v>
      </c>
      <c r="E780" s="104">
        <f t="shared" si="12"/>
        <v>2525000040</v>
      </c>
      <c r="F780" s="104" t="s">
        <v>16373</v>
      </c>
      <c r="G780" s="104" t="s">
        <v>15089</v>
      </c>
      <c r="H780" s="104" t="s">
        <v>13985</v>
      </c>
      <c r="I780" s="104" t="s">
        <v>15069</v>
      </c>
    </row>
    <row r="781" spans="1:12" hidden="1" x14ac:dyDescent="0.2">
      <c r="A781" s="104" t="s">
        <v>13335</v>
      </c>
      <c r="D781" s="104" t="s">
        <v>15094</v>
      </c>
      <c r="E781" s="104">
        <f t="shared" si="12"/>
        <v>2525000900</v>
      </c>
      <c r="F781" s="104" t="s">
        <v>16373</v>
      </c>
      <c r="G781" s="104" t="s">
        <v>15089</v>
      </c>
      <c r="H781" s="104" t="s">
        <v>13985</v>
      </c>
      <c r="I781" s="104" t="s">
        <v>13917</v>
      </c>
    </row>
    <row r="782" spans="1:12" hidden="1" x14ac:dyDescent="0.2">
      <c r="A782" s="104" t="s">
        <v>13335</v>
      </c>
      <c r="D782" s="104" t="s">
        <v>15095</v>
      </c>
      <c r="E782" s="104">
        <f t="shared" si="12"/>
        <v>2525010000</v>
      </c>
      <c r="F782" s="104" t="s">
        <v>16373</v>
      </c>
      <c r="G782" s="104" t="s">
        <v>15089</v>
      </c>
      <c r="H782" s="104" t="s">
        <v>13994</v>
      </c>
      <c r="I782" s="104" t="s">
        <v>13906</v>
      </c>
    </row>
    <row r="783" spans="1:12" hidden="1" x14ac:dyDescent="0.2">
      <c r="A783" s="104" t="s">
        <v>13335</v>
      </c>
      <c r="D783" s="104" t="s">
        <v>12481</v>
      </c>
      <c r="E783" s="104">
        <f t="shared" si="12"/>
        <v>2525010010</v>
      </c>
      <c r="F783" s="104" t="s">
        <v>16373</v>
      </c>
      <c r="G783" s="104" t="s">
        <v>15089</v>
      </c>
      <c r="H783" s="104" t="s">
        <v>13994</v>
      </c>
      <c r="I783" s="104" t="s">
        <v>15063</v>
      </c>
    </row>
    <row r="784" spans="1:12" hidden="1" x14ac:dyDescent="0.2">
      <c r="A784" s="104" t="s">
        <v>13335</v>
      </c>
      <c r="D784" s="104" t="s">
        <v>12482</v>
      </c>
      <c r="E784" s="104">
        <f t="shared" si="12"/>
        <v>2525010020</v>
      </c>
      <c r="F784" s="104" t="s">
        <v>16373</v>
      </c>
      <c r="G784" s="104" t="s">
        <v>15089</v>
      </c>
      <c r="H784" s="104" t="s">
        <v>13994</v>
      </c>
      <c r="I784" s="104" t="s">
        <v>15065</v>
      </c>
    </row>
    <row r="785" spans="1:9" hidden="1" x14ac:dyDescent="0.2">
      <c r="A785" s="104" t="s">
        <v>13335</v>
      </c>
      <c r="D785" s="104" t="s">
        <v>12483</v>
      </c>
      <c r="E785" s="104">
        <f t="shared" si="12"/>
        <v>2525010030</v>
      </c>
      <c r="F785" s="104" t="s">
        <v>16373</v>
      </c>
      <c r="G785" s="104" t="s">
        <v>15089</v>
      </c>
      <c r="H785" s="104" t="s">
        <v>13994</v>
      </c>
      <c r="I785" s="104" t="s">
        <v>15067</v>
      </c>
    </row>
    <row r="786" spans="1:9" hidden="1" x14ac:dyDescent="0.2">
      <c r="A786" s="104" t="s">
        <v>13335</v>
      </c>
      <c r="D786" s="104" t="s">
        <v>12484</v>
      </c>
      <c r="E786" s="104">
        <f t="shared" si="12"/>
        <v>2525010040</v>
      </c>
      <c r="F786" s="104" t="s">
        <v>16373</v>
      </c>
      <c r="G786" s="104" t="s">
        <v>15089</v>
      </c>
      <c r="H786" s="104" t="s">
        <v>13994</v>
      </c>
      <c r="I786" s="104" t="s">
        <v>15069</v>
      </c>
    </row>
    <row r="787" spans="1:9" hidden="1" x14ac:dyDescent="0.2">
      <c r="A787" s="104" t="s">
        <v>13335</v>
      </c>
      <c r="D787" s="104" t="s">
        <v>15415</v>
      </c>
      <c r="E787" s="104">
        <f t="shared" si="12"/>
        <v>2525010900</v>
      </c>
      <c r="F787" s="104" t="s">
        <v>16373</v>
      </c>
      <c r="G787" s="104" t="s">
        <v>15089</v>
      </c>
      <c r="H787" s="104" t="s">
        <v>13994</v>
      </c>
      <c r="I787" s="104" t="s">
        <v>13917</v>
      </c>
    </row>
    <row r="788" spans="1:9" hidden="1" x14ac:dyDescent="0.2">
      <c r="A788" s="104" t="s">
        <v>13335</v>
      </c>
      <c r="D788" s="104" t="s">
        <v>15416</v>
      </c>
      <c r="E788" s="104">
        <f t="shared" si="12"/>
        <v>2525020000</v>
      </c>
      <c r="F788" s="104" t="s">
        <v>16373</v>
      </c>
      <c r="G788" s="104" t="s">
        <v>15089</v>
      </c>
      <c r="H788" s="104" t="s">
        <v>14003</v>
      </c>
      <c r="I788" s="104" t="s">
        <v>13906</v>
      </c>
    </row>
    <row r="789" spans="1:9" hidden="1" x14ac:dyDescent="0.2">
      <c r="A789" s="104" t="s">
        <v>13335</v>
      </c>
      <c r="D789" s="104" t="s">
        <v>15417</v>
      </c>
      <c r="E789" s="104">
        <f t="shared" si="12"/>
        <v>2525020010</v>
      </c>
      <c r="F789" s="104" t="s">
        <v>16373</v>
      </c>
      <c r="G789" s="104" t="s">
        <v>15089</v>
      </c>
      <c r="H789" s="104" t="s">
        <v>14003</v>
      </c>
      <c r="I789" s="104" t="s">
        <v>15063</v>
      </c>
    </row>
    <row r="790" spans="1:9" hidden="1" x14ac:dyDescent="0.2">
      <c r="A790" s="104" t="s">
        <v>13335</v>
      </c>
      <c r="D790" s="104" t="s">
        <v>15418</v>
      </c>
      <c r="E790" s="104">
        <f t="shared" si="12"/>
        <v>2525020020</v>
      </c>
      <c r="F790" s="104" t="s">
        <v>16373</v>
      </c>
      <c r="G790" s="104" t="s">
        <v>15089</v>
      </c>
      <c r="H790" s="104" t="s">
        <v>14003</v>
      </c>
      <c r="I790" s="104" t="s">
        <v>15065</v>
      </c>
    </row>
    <row r="791" spans="1:9" hidden="1" x14ac:dyDescent="0.2">
      <c r="A791" s="104" t="s">
        <v>13335</v>
      </c>
      <c r="D791" s="104" t="s">
        <v>15419</v>
      </c>
      <c r="E791" s="104">
        <f t="shared" si="12"/>
        <v>2525020030</v>
      </c>
      <c r="F791" s="104" t="s">
        <v>16373</v>
      </c>
      <c r="G791" s="104" t="s">
        <v>15089</v>
      </c>
      <c r="H791" s="104" t="s">
        <v>14003</v>
      </c>
      <c r="I791" s="104" t="s">
        <v>15067</v>
      </c>
    </row>
    <row r="792" spans="1:9" hidden="1" x14ac:dyDescent="0.2">
      <c r="A792" s="104" t="s">
        <v>13335</v>
      </c>
      <c r="D792" s="104" t="s">
        <v>15420</v>
      </c>
      <c r="E792" s="104">
        <f t="shared" si="12"/>
        <v>2525020040</v>
      </c>
      <c r="F792" s="104" t="s">
        <v>16373</v>
      </c>
      <c r="G792" s="104" t="s">
        <v>15089</v>
      </c>
      <c r="H792" s="104" t="s">
        <v>14003</v>
      </c>
      <c r="I792" s="104" t="s">
        <v>15069</v>
      </c>
    </row>
    <row r="793" spans="1:9" hidden="1" x14ac:dyDescent="0.2">
      <c r="A793" s="104" t="s">
        <v>13335</v>
      </c>
      <c r="D793" s="104" t="s">
        <v>15421</v>
      </c>
      <c r="E793" s="104">
        <f t="shared" si="12"/>
        <v>2525020900</v>
      </c>
      <c r="F793" s="104" t="s">
        <v>16373</v>
      </c>
      <c r="G793" s="104" t="s">
        <v>15089</v>
      </c>
      <c r="H793" s="104" t="s">
        <v>14003</v>
      </c>
      <c r="I793" s="104" t="s">
        <v>13917</v>
      </c>
    </row>
    <row r="794" spans="1:9" hidden="1" x14ac:dyDescent="0.2">
      <c r="A794" s="104" t="s">
        <v>13335</v>
      </c>
      <c r="D794" s="104" t="s">
        <v>15422</v>
      </c>
      <c r="E794" s="104">
        <f t="shared" si="12"/>
        <v>2525030000</v>
      </c>
      <c r="F794" s="104" t="s">
        <v>16373</v>
      </c>
      <c r="G794" s="104" t="s">
        <v>15089</v>
      </c>
      <c r="H794" s="104" t="s">
        <v>14014</v>
      </c>
      <c r="I794" s="104" t="s">
        <v>13906</v>
      </c>
    </row>
    <row r="795" spans="1:9" hidden="1" x14ac:dyDescent="0.2">
      <c r="A795" s="104" t="s">
        <v>13335</v>
      </c>
      <c r="D795" s="104" t="s">
        <v>15423</v>
      </c>
      <c r="E795" s="104">
        <f t="shared" si="12"/>
        <v>2525030010</v>
      </c>
      <c r="F795" s="104" t="s">
        <v>16373</v>
      </c>
      <c r="G795" s="104" t="s">
        <v>15089</v>
      </c>
      <c r="H795" s="104" t="s">
        <v>14014</v>
      </c>
      <c r="I795" s="104" t="s">
        <v>15063</v>
      </c>
    </row>
    <row r="796" spans="1:9" hidden="1" x14ac:dyDescent="0.2">
      <c r="A796" s="104" t="s">
        <v>13335</v>
      </c>
      <c r="D796" s="104" t="s">
        <v>15424</v>
      </c>
      <c r="E796" s="104">
        <f t="shared" si="12"/>
        <v>2525030020</v>
      </c>
      <c r="F796" s="104" t="s">
        <v>16373</v>
      </c>
      <c r="G796" s="104" t="s">
        <v>15089</v>
      </c>
      <c r="H796" s="104" t="s">
        <v>14014</v>
      </c>
      <c r="I796" s="104" t="s">
        <v>15065</v>
      </c>
    </row>
    <row r="797" spans="1:9" hidden="1" x14ac:dyDescent="0.2">
      <c r="A797" s="104" t="s">
        <v>13335</v>
      </c>
      <c r="D797" s="104" t="s">
        <v>15425</v>
      </c>
      <c r="E797" s="104">
        <f t="shared" si="12"/>
        <v>2525030030</v>
      </c>
      <c r="F797" s="104" t="s">
        <v>16373</v>
      </c>
      <c r="G797" s="104" t="s">
        <v>15089</v>
      </c>
      <c r="H797" s="104" t="s">
        <v>14014</v>
      </c>
      <c r="I797" s="104" t="s">
        <v>15067</v>
      </c>
    </row>
    <row r="798" spans="1:9" hidden="1" x14ac:dyDescent="0.2">
      <c r="A798" s="104" t="s">
        <v>13335</v>
      </c>
      <c r="D798" s="104" t="s">
        <v>15426</v>
      </c>
      <c r="E798" s="104">
        <f t="shared" si="12"/>
        <v>2525030040</v>
      </c>
      <c r="F798" s="104" t="s">
        <v>16373</v>
      </c>
      <c r="G798" s="104" t="s">
        <v>15089</v>
      </c>
      <c r="H798" s="104" t="s">
        <v>14014</v>
      </c>
      <c r="I798" s="104" t="s">
        <v>15069</v>
      </c>
    </row>
    <row r="799" spans="1:9" hidden="1" x14ac:dyDescent="0.2">
      <c r="A799" s="104" t="s">
        <v>13335</v>
      </c>
      <c r="D799" s="104" t="s">
        <v>15427</v>
      </c>
      <c r="E799" s="104">
        <f t="shared" si="12"/>
        <v>2525030900</v>
      </c>
      <c r="F799" s="104" t="s">
        <v>16373</v>
      </c>
      <c r="G799" s="104" t="s">
        <v>15089</v>
      </c>
      <c r="H799" s="104" t="s">
        <v>14014</v>
      </c>
      <c r="I799" s="104" t="s">
        <v>13917</v>
      </c>
    </row>
    <row r="800" spans="1:9" hidden="1" x14ac:dyDescent="0.2">
      <c r="A800" s="104" t="s">
        <v>13335</v>
      </c>
      <c r="D800" s="104" t="s">
        <v>15428</v>
      </c>
      <c r="E800" s="104">
        <f t="shared" si="12"/>
        <v>2525040000</v>
      </c>
      <c r="F800" s="104" t="s">
        <v>16373</v>
      </c>
      <c r="G800" s="104" t="s">
        <v>15089</v>
      </c>
      <c r="H800" s="104" t="s">
        <v>14023</v>
      </c>
      <c r="I800" s="104" t="s">
        <v>13906</v>
      </c>
    </row>
    <row r="801" spans="1:9" hidden="1" x14ac:dyDescent="0.2">
      <c r="A801" s="104" t="s">
        <v>13335</v>
      </c>
      <c r="D801" s="104" t="s">
        <v>15429</v>
      </c>
      <c r="E801" s="104">
        <f t="shared" si="12"/>
        <v>2525040010</v>
      </c>
      <c r="F801" s="104" t="s">
        <v>16373</v>
      </c>
      <c r="G801" s="104" t="s">
        <v>15089</v>
      </c>
      <c r="H801" s="104" t="s">
        <v>14023</v>
      </c>
      <c r="I801" s="104" t="s">
        <v>15063</v>
      </c>
    </row>
    <row r="802" spans="1:9" hidden="1" x14ac:dyDescent="0.2">
      <c r="A802" s="104" t="s">
        <v>13335</v>
      </c>
      <c r="D802" s="104" t="s">
        <v>15430</v>
      </c>
      <c r="E802" s="104">
        <f t="shared" si="12"/>
        <v>2525040020</v>
      </c>
      <c r="F802" s="104" t="s">
        <v>16373</v>
      </c>
      <c r="G802" s="104" t="s">
        <v>15089</v>
      </c>
      <c r="H802" s="104" t="s">
        <v>14023</v>
      </c>
      <c r="I802" s="104" t="s">
        <v>15065</v>
      </c>
    </row>
    <row r="803" spans="1:9" hidden="1" x14ac:dyDescent="0.2">
      <c r="A803" s="104" t="s">
        <v>13335</v>
      </c>
      <c r="D803" s="104" t="s">
        <v>15431</v>
      </c>
      <c r="E803" s="104">
        <f t="shared" si="12"/>
        <v>2525040030</v>
      </c>
      <c r="F803" s="104" t="s">
        <v>16373</v>
      </c>
      <c r="G803" s="104" t="s">
        <v>15089</v>
      </c>
      <c r="H803" s="104" t="s">
        <v>14023</v>
      </c>
      <c r="I803" s="104" t="s">
        <v>15067</v>
      </c>
    </row>
    <row r="804" spans="1:9" hidden="1" x14ac:dyDescent="0.2">
      <c r="A804" s="104" t="s">
        <v>13335</v>
      </c>
      <c r="D804" s="104" t="s">
        <v>15432</v>
      </c>
      <c r="E804" s="104">
        <f t="shared" si="12"/>
        <v>2525040040</v>
      </c>
      <c r="F804" s="104" t="s">
        <v>16373</v>
      </c>
      <c r="G804" s="104" t="s">
        <v>15089</v>
      </c>
      <c r="H804" s="104" t="s">
        <v>14023</v>
      </c>
      <c r="I804" s="104" t="s">
        <v>15069</v>
      </c>
    </row>
    <row r="805" spans="1:9" hidden="1" x14ac:dyDescent="0.2">
      <c r="A805" s="104" t="s">
        <v>13335</v>
      </c>
      <c r="D805" s="104" t="s">
        <v>15433</v>
      </c>
      <c r="E805" s="104">
        <f t="shared" si="12"/>
        <v>2530000000</v>
      </c>
      <c r="F805" s="104" t="s">
        <v>16373</v>
      </c>
      <c r="G805" s="104" t="s">
        <v>15434</v>
      </c>
      <c r="H805" s="104" t="s">
        <v>15435</v>
      </c>
      <c r="I805" s="104" t="s">
        <v>13906</v>
      </c>
    </row>
    <row r="806" spans="1:9" hidden="1" x14ac:dyDescent="0.2">
      <c r="A806" s="104" t="s">
        <v>13335</v>
      </c>
      <c r="D806" s="104" t="s">
        <v>15436</v>
      </c>
      <c r="E806" s="104">
        <f t="shared" si="12"/>
        <v>2530000020</v>
      </c>
      <c r="F806" s="104" t="s">
        <v>16373</v>
      </c>
      <c r="G806" s="104" t="s">
        <v>15434</v>
      </c>
      <c r="H806" s="104" t="s">
        <v>15435</v>
      </c>
      <c r="I806" s="104" t="s">
        <v>15437</v>
      </c>
    </row>
    <row r="807" spans="1:9" hidden="1" x14ac:dyDescent="0.2">
      <c r="A807" s="104" t="s">
        <v>13335</v>
      </c>
      <c r="D807" s="104" t="s">
        <v>15438</v>
      </c>
      <c r="E807" s="104">
        <f t="shared" si="12"/>
        <v>2530000040</v>
      </c>
      <c r="F807" s="104" t="s">
        <v>16373</v>
      </c>
      <c r="G807" s="104" t="s">
        <v>15434</v>
      </c>
      <c r="H807" s="104" t="s">
        <v>15435</v>
      </c>
      <c r="I807" s="104" t="s">
        <v>15439</v>
      </c>
    </row>
    <row r="808" spans="1:9" hidden="1" x14ac:dyDescent="0.2">
      <c r="A808" s="104" t="s">
        <v>13335</v>
      </c>
      <c r="D808" s="104" t="s">
        <v>15440</v>
      </c>
      <c r="E808" s="104">
        <f t="shared" si="12"/>
        <v>2530000060</v>
      </c>
      <c r="F808" s="104" t="s">
        <v>16373</v>
      </c>
      <c r="G808" s="104" t="s">
        <v>15434</v>
      </c>
      <c r="H808" s="104" t="s">
        <v>15435</v>
      </c>
      <c r="I808" s="104" t="s">
        <v>15441</v>
      </c>
    </row>
    <row r="809" spans="1:9" hidden="1" x14ac:dyDescent="0.2">
      <c r="A809" s="104" t="s">
        <v>13335</v>
      </c>
      <c r="D809" s="104" t="s">
        <v>15442</v>
      </c>
      <c r="E809" s="104">
        <f t="shared" si="12"/>
        <v>2530000080</v>
      </c>
      <c r="F809" s="104" t="s">
        <v>16373</v>
      </c>
      <c r="G809" s="104" t="s">
        <v>15434</v>
      </c>
      <c r="H809" s="104" t="s">
        <v>15435</v>
      </c>
      <c r="I809" s="104" t="s">
        <v>15443</v>
      </c>
    </row>
    <row r="810" spans="1:9" hidden="1" x14ac:dyDescent="0.2">
      <c r="A810" s="104" t="s">
        <v>13335</v>
      </c>
      <c r="D810" s="104" t="s">
        <v>15444</v>
      </c>
      <c r="E810" s="104">
        <f t="shared" si="12"/>
        <v>2530000100</v>
      </c>
      <c r="F810" s="104" t="s">
        <v>16373</v>
      </c>
      <c r="G810" s="104" t="s">
        <v>15434</v>
      </c>
      <c r="H810" s="104" t="s">
        <v>15435</v>
      </c>
      <c r="I810" s="104" t="s">
        <v>15445</v>
      </c>
    </row>
    <row r="811" spans="1:9" hidden="1" x14ac:dyDescent="0.2">
      <c r="A811" s="104" t="s">
        <v>13335</v>
      </c>
      <c r="D811" s="104" t="s">
        <v>15446</v>
      </c>
      <c r="E811" s="104">
        <f t="shared" si="12"/>
        <v>2530000120</v>
      </c>
      <c r="F811" s="104" t="s">
        <v>16373</v>
      </c>
      <c r="G811" s="104" t="s">
        <v>15434</v>
      </c>
      <c r="H811" s="104" t="s">
        <v>15435</v>
      </c>
      <c r="I811" s="104" t="s">
        <v>15447</v>
      </c>
    </row>
    <row r="812" spans="1:9" hidden="1" x14ac:dyDescent="0.2">
      <c r="A812" s="104" t="s">
        <v>13335</v>
      </c>
      <c r="D812" s="104" t="s">
        <v>15448</v>
      </c>
      <c r="E812" s="104">
        <f t="shared" si="12"/>
        <v>2530010000</v>
      </c>
      <c r="F812" s="104" t="s">
        <v>16373</v>
      </c>
      <c r="G812" s="104" t="s">
        <v>15434</v>
      </c>
      <c r="H812" s="104" t="s">
        <v>15449</v>
      </c>
      <c r="I812" s="104" t="s">
        <v>13906</v>
      </c>
    </row>
    <row r="813" spans="1:9" hidden="1" x14ac:dyDescent="0.2">
      <c r="A813" s="104" t="s">
        <v>13335</v>
      </c>
      <c r="D813" s="104" t="s">
        <v>15450</v>
      </c>
      <c r="E813" s="104">
        <f t="shared" si="12"/>
        <v>2530010020</v>
      </c>
      <c r="F813" s="104" t="s">
        <v>16373</v>
      </c>
      <c r="G813" s="104" t="s">
        <v>15434</v>
      </c>
      <c r="H813" s="104" t="s">
        <v>15449</v>
      </c>
      <c r="I813" s="104" t="s">
        <v>15437</v>
      </c>
    </row>
    <row r="814" spans="1:9" hidden="1" x14ac:dyDescent="0.2">
      <c r="A814" s="104" t="s">
        <v>13335</v>
      </c>
      <c r="D814" s="104" t="s">
        <v>15451</v>
      </c>
      <c r="E814" s="104">
        <f t="shared" si="12"/>
        <v>2530010040</v>
      </c>
      <c r="F814" s="104" t="s">
        <v>16373</v>
      </c>
      <c r="G814" s="104" t="s">
        <v>15434</v>
      </c>
      <c r="H814" s="104" t="s">
        <v>15449</v>
      </c>
      <c r="I814" s="104" t="s">
        <v>15439</v>
      </c>
    </row>
    <row r="815" spans="1:9" hidden="1" x14ac:dyDescent="0.2">
      <c r="A815" s="104" t="s">
        <v>13335</v>
      </c>
      <c r="D815" s="104" t="s">
        <v>15452</v>
      </c>
      <c r="E815" s="104">
        <f t="shared" si="12"/>
        <v>2530010060</v>
      </c>
      <c r="F815" s="104" t="s">
        <v>16373</v>
      </c>
      <c r="G815" s="104" t="s">
        <v>15434</v>
      </c>
      <c r="H815" s="104" t="s">
        <v>15449</v>
      </c>
      <c r="I815" s="104" t="s">
        <v>15441</v>
      </c>
    </row>
    <row r="816" spans="1:9" hidden="1" x14ac:dyDescent="0.2">
      <c r="A816" s="104" t="s">
        <v>13335</v>
      </c>
      <c r="D816" s="104" t="s">
        <v>15453</v>
      </c>
      <c r="E816" s="104">
        <f t="shared" si="12"/>
        <v>2530010080</v>
      </c>
      <c r="F816" s="104" t="s">
        <v>16373</v>
      </c>
      <c r="G816" s="104" t="s">
        <v>15434</v>
      </c>
      <c r="H816" s="104" t="s">
        <v>15449</v>
      </c>
      <c r="I816" s="104" t="s">
        <v>15443</v>
      </c>
    </row>
    <row r="817" spans="1:9" hidden="1" x14ac:dyDescent="0.2">
      <c r="A817" s="104" t="s">
        <v>13335</v>
      </c>
      <c r="D817" s="104" t="s">
        <v>15454</v>
      </c>
      <c r="E817" s="104">
        <f t="shared" si="12"/>
        <v>2530010100</v>
      </c>
      <c r="F817" s="104" t="s">
        <v>16373</v>
      </c>
      <c r="G817" s="104" t="s">
        <v>15434</v>
      </c>
      <c r="H817" s="104" t="s">
        <v>15449</v>
      </c>
      <c r="I817" s="104" t="s">
        <v>15445</v>
      </c>
    </row>
    <row r="818" spans="1:9" hidden="1" x14ac:dyDescent="0.2">
      <c r="A818" s="104" t="s">
        <v>13335</v>
      </c>
      <c r="D818" s="104" t="s">
        <v>15455</v>
      </c>
      <c r="E818" s="104">
        <f t="shared" si="12"/>
        <v>2530010120</v>
      </c>
      <c r="F818" s="104" t="s">
        <v>16373</v>
      </c>
      <c r="G818" s="104" t="s">
        <v>15434</v>
      </c>
      <c r="H818" s="104" t="s">
        <v>15449</v>
      </c>
      <c r="I818" s="104" t="s">
        <v>15447</v>
      </c>
    </row>
    <row r="819" spans="1:9" hidden="1" x14ac:dyDescent="0.2">
      <c r="A819" s="104" t="s">
        <v>13335</v>
      </c>
      <c r="D819" s="104" t="s">
        <v>15456</v>
      </c>
      <c r="E819" s="104">
        <f t="shared" si="12"/>
        <v>2530050000</v>
      </c>
      <c r="F819" s="104" t="s">
        <v>16373</v>
      </c>
      <c r="G819" s="104" t="s">
        <v>15434</v>
      </c>
      <c r="H819" s="104" t="s">
        <v>15457</v>
      </c>
      <c r="I819" s="104" t="s">
        <v>13906</v>
      </c>
    </row>
    <row r="820" spans="1:9" hidden="1" x14ac:dyDescent="0.2">
      <c r="A820" s="104" t="s">
        <v>13335</v>
      </c>
      <c r="D820" s="104" t="s">
        <v>15458</v>
      </c>
      <c r="E820" s="104">
        <f t="shared" si="12"/>
        <v>2530050020</v>
      </c>
      <c r="F820" s="104" t="s">
        <v>16373</v>
      </c>
      <c r="G820" s="104" t="s">
        <v>15434</v>
      </c>
      <c r="H820" s="104" t="s">
        <v>15457</v>
      </c>
      <c r="I820" s="104" t="s">
        <v>15437</v>
      </c>
    </row>
    <row r="821" spans="1:9" hidden="1" x14ac:dyDescent="0.2">
      <c r="A821" s="104" t="s">
        <v>13335</v>
      </c>
      <c r="D821" s="104" t="s">
        <v>15459</v>
      </c>
      <c r="E821" s="104">
        <f t="shared" si="12"/>
        <v>2530050040</v>
      </c>
      <c r="F821" s="104" t="s">
        <v>16373</v>
      </c>
      <c r="G821" s="104" t="s">
        <v>15434</v>
      </c>
      <c r="H821" s="104" t="s">
        <v>15457</v>
      </c>
      <c r="I821" s="104" t="s">
        <v>15439</v>
      </c>
    </row>
    <row r="822" spans="1:9" hidden="1" x14ac:dyDescent="0.2">
      <c r="A822" s="104" t="s">
        <v>13335</v>
      </c>
      <c r="D822" s="104" t="s">
        <v>15460</v>
      </c>
      <c r="E822" s="104">
        <f t="shared" si="12"/>
        <v>2530050060</v>
      </c>
      <c r="F822" s="104" t="s">
        <v>16373</v>
      </c>
      <c r="G822" s="104" t="s">
        <v>15434</v>
      </c>
      <c r="H822" s="104" t="s">
        <v>15457</v>
      </c>
      <c r="I822" s="104" t="s">
        <v>15441</v>
      </c>
    </row>
    <row r="823" spans="1:9" hidden="1" x14ac:dyDescent="0.2">
      <c r="A823" s="104" t="s">
        <v>13335</v>
      </c>
      <c r="D823" s="104" t="s">
        <v>15461</v>
      </c>
      <c r="E823" s="104">
        <f t="shared" si="12"/>
        <v>2530050080</v>
      </c>
      <c r="F823" s="104" t="s">
        <v>16373</v>
      </c>
      <c r="G823" s="104" t="s">
        <v>15434</v>
      </c>
      <c r="H823" s="104" t="s">
        <v>15457</v>
      </c>
      <c r="I823" s="104" t="s">
        <v>15443</v>
      </c>
    </row>
    <row r="824" spans="1:9" hidden="1" x14ac:dyDescent="0.2">
      <c r="A824" s="104" t="s">
        <v>13335</v>
      </c>
      <c r="D824" s="104" t="s">
        <v>15462</v>
      </c>
      <c r="E824" s="104">
        <f t="shared" si="12"/>
        <v>2530050100</v>
      </c>
      <c r="F824" s="104" t="s">
        <v>16373</v>
      </c>
      <c r="G824" s="104" t="s">
        <v>15434</v>
      </c>
      <c r="H824" s="104" t="s">
        <v>15457</v>
      </c>
      <c r="I824" s="104" t="s">
        <v>15445</v>
      </c>
    </row>
    <row r="825" spans="1:9" hidden="1" x14ac:dyDescent="0.2">
      <c r="A825" s="104" t="s">
        <v>13335</v>
      </c>
      <c r="D825" s="104" t="s">
        <v>15463</v>
      </c>
      <c r="E825" s="104">
        <f t="shared" si="12"/>
        <v>2530050120</v>
      </c>
      <c r="F825" s="104" t="s">
        <v>16373</v>
      </c>
      <c r="G825" s="104" t="s">
        <v>15434</v>
      </c>
      <c r="H825" s="104" t="s">
        <v>15457</v>
      </c>
      <c r="I825" s="104" t="s">
        <v>15447</v>
      </c>
    </row>
    <row r="826" spans="1:9" hidden="1" x14ac:dyDescent="0.2">
      <c r="A826" s="104" t="s">
        <v>13335</v>
      </c>
      <c r="D826" s="104" t="s">
        <v>15464</v>
      </c>
      <c r="E826" s="104">
        <f t="shared" si="12"/>
        <v>2535000000</v>
      </c>
      <c r="F826" s="104" t="s">
        <v>16373</v>
      </c>
      <c r="G826" s="104" t="s">
        <v>15465</v>
      </c>
      <c r="H826" s="104" t="s">
        <v>13985</v>
      </c>
      <c r="I826" s="104" t="s">
        <v>13906</v>
      </c>
    </row>
    <row r="827" spans="1:9" hidden="1" x14ac:dyDescent="0.2">
      <c r="A827" s="104" t="s">
        <v>13335</v>
      </c>
      <c r="D827" s="104" t="s">
        <v>15466</v>
      </c>
      <c r="E827" s="104">
        <f t="shared" si="12"/>
        <v>2535000020</v>
      </c>
      <c r="F827" s="104" t="s">
        <v>16373</v>
      </c>
      <c r="G827" s="104" t="s">
        <v>15465</v>
      </c>
      <c r="H827" s="104" t="s">
        <v>13985</v>
      </c>
      <c r="I827" s="104" t="s">
        <v>15437</v>
      </c>
    </row>
    <row r="828" spans="1:9" hidden="1" x14ac:dyDescent="0.2">
      <c r="A828" s="104" t="s">
        <v>13335</v>
      </c>
      <c r="D828" s="104" t="s">
        <v>15467</v>
      </c>
      <c r="E828" s="104">
        <f t="shared" si="12"/>
        <v>2535000040</v>
      </c>
      <c r="F828" s="104" t="s">
        <v>16373</v>
      </c>
      <c r="G828" s="104" t="s">
        <v>15465</v>
      </c>
      <c r="H828" s="104" t="s">
        <v>13985</v>
      </c>
      <c r="I828" s="104" t="s">
        <v>15439</v>
      </c>
    </row>
    <row r="829" spans="1:9" hidden="1" x14ac:dyDescent="0.2">
      <c r="A829" s="104" t="s">
        <v>13335</v>
      </c>
      <c r="D829" s="104" t="s">
        <v>16738</v>
      </c>
      <c r="E829" s="104">
        <f t="shared" si="12"/>
        <v>2535000060</v>
      </c>
      <c r="F829" s="104" t="s">
        <v>16373</v>
      </c>
      <c r="G829" s="104" t="s">
        <v>15465</v>
      </c>
      <c r="H829" s="104" t="s">
        <v>13985</v>
      </c>
      <c r="I829" s="104" t="s">
        <v>15441</v>
      </c>
    </row>
    <row r="830" spans="1:9" hidden="1" x14ac:dyDescent="0.2">
      <c r="A830" s="104" t="s">
        <v>13335</v>
      </c>
      <c r="D830" s="104" t="s">
        <v>16739</v>
      </c>
      <c r="E830" s="104">
        <f t="shared" si="12"/>
        <v>2535000080</v>
      </c>
      <c r="F830" s="104" t="s">
        <v>16373</v>
      </c>
      <c r="G830" s="104" t="s">
        <v>15465</v>
      </c>
      <c r="H830" s="104" t="s">
        <v>13985</v>
      </c>
      <c r="I830" s="104" t="s">
        <v>15443</v>
      </c>
    </row>
    <row r="831" spans="1:9" hidden="1" x14ac:dyDescent="0.2">
      <c r="A831" s="104" t="s">
        <v>13335</v>
      </c>
      <c r="D831" s="104" t="s">
        <v>16740</v>
      </c>
      <c r="E831" s="104">
        <f t="shared" si="12"/>
        <v>2535000100</v>
      </c>
      <c r="F831" s="104" t="s">
        <v>16373</v>
      </c>
      <c r="G831" s="104" t="s">
        <v>15465</v>
      </c>
      <c r="H831" s="104" t="s">
        <v>13985</v>
      </c>
      <c r="I831" s="104" t="s">
        <v>15445</v>
      </c>
    </row>
    <row r="832" spans="1:9" hidden="1" x14ac:dyDescent="0.2">
      <c r="A832" s="104" t="s">
        <v>13335</v>
      </c>
      <c r="D832" s="104" t="s">
        <v>16741</v>
      </c>
      <c r="E832" s="104">
        <f t="shared" si="12"/>
        <v>2535000120</v>
      </c>
      <c r="F832" s="104" t="s">
        <v>16373</v>
      </c>
      <c r="G832" s="104" t="s">
        <v>15465</v>
      </c>
      <c r="H832" s="104" t="s">
        <v>13985</v>
      </c>
      <c r="I832" s="104" t="s">
        <v>15447</v>
      </c>
    </row>
    <row r="833" spans="1:9" hidden="1" x14ac:dyDescent="0.2">
      <c r="A833" s="104" t="s">
        <v>13335</v>
      </c>
      <c r="D833" s="104" t="s">
        <v>16742</v>
      </c>
      <c r="E833" s="104">
        <f t="shared" si="12"/>
        <v>2535000140</v>
      </c>
      <c r="F833" s="104" t="s">
        <v>16373</v>
      </c>
      <c r="G833" s="104" t="s">
        <v>15465</v>
      </c>
      <c r="H833" s="104" t="s">
        <v>13985</v>
      </c>
      <c r="I833" s="104" t="s">
        <v>16743</v>
      </c>
    </row>
    <row r="834" spans="1:9" hidden="1" x14ac:dyDescent="0.2">
      <c r="A834" s="104" t="s">
        <v>13335</v>
      </c>
      <c r="D834" s="104" t="s">
        <v>16744</v>
      </c>
      <c r="E834" s="104">
        <f t="shared" ref="E834:E897" si="13">VALUE(D834)</f>
        <v>2535010000</v>
      </c>
      <c r="F834" s="104" t="s">
        <v>16373</v>
      </c>
      <c r="G834" s="104" t="s">
        <v>15465</v>
      </c>
      <c r="H834" s="104" t="s">
        <v>16745</v>
      </c>
      <c r="I834" s="104" t="s">
        <v>13906</v>
      </c>
    </row>
    <row r="835" spans="1:9" hidden="1" x14ac:dyDescent="0.2">
      <c r="A835" s="104" t="s">
        <v>13335</v>
      </c>
      <c r="D835" s="104" t="s">
        <v>16746</v>
      </c>
      <c r="E835" s="104">
        <f t="shared" si="13"/>
        <v>2535010020</v>
      </c>
      <c r="F835" s="104" t="s">
        <v>16373</v>
      </c>
      <c r="G835" s="104" t="s">
        <v>15465</v>
      </c>
      <c r="H835" s="104" t="s">
        <v>16745</v>
      </c>
      <c r="I835" s="104" t="s">
        <v>15437</v>
      </c>
    </row>
    <row r="836" spans="1:9" hidden="1" x14ac:dyDescent="0.2">
      <c r="A836" s="104" t="s">
        <v>13335</v>
      </c>
      <c r="D836" s="104" t="s">
        <v>16747</v>
      </c>
      <c r="E836" s="104">
        <f t="shared" si="13"/>
        <v>2535010040</v>
      </c>
      <c r="F836" s="104" t="s">
        <v>16373</v>
      </c>
      <c r="G836" s="104" t="s">
        <v>15465</v>
      </c>
      <c r="H836" s="104" t="s">
        <v>16745</v>
      </c>
      <c r="I836" s="104" t="s">
        <v>15439</v>
      </c>
    </row>
    <row r="837" spans="1:9" hidden="1" x14ac:dyDescent="0.2">
      <c r="A837" s="104" t="s">
        <v>13335</v>
      </c>
      <c r="D837" s="104" t="s">
        <v>16748</v>
      </c>
      <c r="E837" s="104">
        <f t="shared" si="13"/>
        <v>2535010060</v>
      </c>
      <c r="F837" s="104" t="s">
        <v>16373</v>
      </c>
      <c r="G837" s="104" t="s">
        <v>15465</v>
      </c>
      <c r="H837" s="104" t="s">
        <v>16745</v>
      </c>
      <c r="I837" s="104" t="s">
        <v>15441</v>
      </c>
    </row>
    <row r="838" spans="1:9" hidden="1" x14ac:dyDescent="0.2">
      <c r="A838" s="104" t="s">
        <v>13335</v>
      </c>
      <c r="D838" s="104" t="s">
        <v>16749</v>
      </c>
      <c r="E838" s="104">
        <f t="shared" si="13"/>
        <v>2535010080</v>
      </c>
      <c r="F838" s="104" t="s">
        <v>16373</v>
      </c>
      <c r="G838" s="104" t="s">
        <v>15465</v>
      </c>
      <c r="H838" s="104" t="s">
        <v>16745</v>
      </c>
      <c r="I838" s="104" t="s">
        <v>15443</v>
      </c>
    </row>
    <row r="839" spans="1:9" hidden="1" x14ac:dyDescent="0.2">
      <c r="A839" s="104" t="s">
        <v>13335</v>
      </c>
      <c r="D839" s="104" t="s">
        <v>16750</v>
      </c>
      <c r="E839" s="104">
        <f t="shared" si="13"/>
        <v>2535010100</v>
      </c>
      <c r="F839" s="104" t="s">
        <v>16373</v>
      </c>
      <c r="G839" s="104" t="s">
        <v>15465</v>
      </c>
      <c r="H839" s="104" t="s">
        <v>16745</v>
      </c>
      <c r="I839" s="104" t="s">
        <v>15445</v>
      </c>
    </row>
    <row r="840" spans="1:9" hidden="1" x14ac:dyDescent="0.2">
      <c r="A840" s="104" t="s">
        <v>13335</v>
      </c>
      <c r="D840" s="104" t="s">
        <v>16751</v>
      </c>
      <c r="E840" s="104">
        <f t="shared" si="13"/>
        <v>2535010120</v>
      </c>
      <c r="F840" s="104" t="s">
        <v>16373</v>
      </c>
      <c r="G840" s="104" t="s">
        <v>15465</v>
      </c>
      <c r="H840" s="104" t="s">
        <v>16745</v>
      </c>
      <c r="I840" s="104" t="s">
        <v>15447</v>
      </c>
    </row>
    <row r="841" spans="1:9" hidden="1" x14ac:dyDescent="0.2">
      <c r="A841" s="104" t="s">
        <v>13335</v>
      </c>
      <c r="D841" s="104" t="s">
        <v>16752</v>
      </c>
      <c r="E841" s="104">
        <f t="shared" si="13"/>
        <v>2535010140</v>
      </c>
      <c r="F841" s="104" t="s">
        <v>16373</v>
      </c>
      <c r="G841" s="104" t="s">
        <v>15465</v>
      </c>
      <c r="H841" s="104" t="s">
        <v>16745</v>
      </c>
      <c r="I841" s="104" t="s">
        <v>16743</v>
      </c>
    </row>
    <row r="842" spans="1:9" hidden="1" x14ac:dyDescent="0.2">
      <c r="A842" s="104" t="s">
        <v>13335</v>
      </c>
      <c r="D842" s="104" t="s">
        <v>16753</v>
      </c>
      <c r="E842" s="104">
        <f t="shared" si="13"/>
        <v>2535020000</v>
      </c>
      <c r="F842" s="104" t="s">
        <v>16373</v>
      </c>
      <c r="G842" s="104" t="s">
        <v>15465</v>
      </c>
      <c r="H842" s="104" t="s">
        <v>14003</v>
      </c>
      <c r="I842" s="104" t="s">
        <v>13906</v>
      </c>
    </row>
    <row r="843" spans="1:9" hidden="1" x14ac:dyDescent="0.2">
      <c r="A843" s="104" t="s">
        <v>13335</v>
      </c>
      <c r="D843" s="104" t="s">
        <v>16754</v>
      </c>
      <c r="E843" s="104">
        <f t="shared" si="13"/>
        <v>2535020020</v>
      </c>
      <c r="F843" s="104" t="s">
        <v>16373</v>
      </c>
      <c r="G843" s="104" t="s">
        <v>15465</v>
      </c>
      <c r="H843" s="104" t="s">
        <v>14003</v>
      </c>
      <c r="I843" s="104" t="s">
        <v>15437</v>
      </c>
    </row>
    <row r="844" spans="1:9" hidden="1" x14ac:dyDescent="0.2">
      <c r="A844" s="104" t="s">
        <v>13335</v>
      </c>
      <c r="D844" s="104" t="s">
        <v>16755</v>
      </c>
      <c r="E844" s="104">
        <f t="shared" si="13"/>
        <v>2535020040</v>
      </c>
      <c r="F844" s="104" t="s">
        <v>16373</v>
      </c>
      <c r="G844" s="104" t="s">
        <v>15465</v>
      </c>
      <c r="H844" s="104" t="s">
        <v>14003</v>
      </c>
      <c r="I844" s="104" t="s">
        <v>15439</v>
      </c>
    </row>
    <row r="845" spans="1:9" hidden="1" x14ac:dyDescent="0.2">
      <c r="A845" s="104" t="s">
        <v>13335</v>
      </c>
      <c r="D845" s="104" t="s">
        <v>16756</v>
      </c>
      <c r="E845" s="104">
        <f t="shared" si="13"/>
        <v>2535020060</v>
      </c>
      <c r="F845" s="104" t="s">
        <v>16373</v>
      </c>
      <c r="G845" s="104" t="s">
        <v>15465</v>
      </c>
      <c r="H845" s="104" t="s">
        <v>14003</v>
      </c>
      <c r="I845" s="104" t="s">
        <v>15441</v>
      </c>
    </row>
    <row r="846" spans="1:9" hidden="1" x14ac:dyDescent="0.2">
      <c r="A846" s="104" t="s">
        <v>13335</v>
      </c>
      <c r="D846" s="104" t="s">
        <v>16757</v>
      </c>
      <c r="E846" s="104">
        <f t="shared" si="13"/>
        <v>2535020080</v>
      </c>
      <c r="F846" s="104" t="s">
        <v>16373</v>
      </c>
      <c r="G846" s="104" t="s">
        <v>15465</v>
      </c>
      <c r="H846" s="104" t="s">
        <v>14003</v>
      </c>
      <c r="I846" s="104" t="s">
        <v>15443</v>
      </c>
    </row>
    <row r="847" spans="1:9" hidden="1" x14ac:dyDescent="0.2">
      <c r="A847" s="104" t="s">
        <v>13335</v>
      </c>
      <c r="D847" s="104" t="s">
        <v>16758</v>
      </c>
      <c r="E847" s="104">
        <f t="shared" si="13"/>
        <v>2535020100</v>
      </c>
      <c r="F847" s="104" t="s">
        <v>16373</v>
      </c>
      <c r="G847" s="104" t="s">
        <v>15465</v>
      </c>
      <c r="H847" s="104" t="s">
        <v>14003</v>
      </c>
      <c r="I847" s="104" t="s">
        <v>15445</v>
      </c>
    </row>
    <row r="848" spans="1:9" hidden="1" x14ac:dyDescent="0.2">
      <c r="A848" s="104" t="s">
        <v>13335</v>
      </c>
      <c r="D848" s="104" t="s">
        <v>16759</v>
      </c>
      <c r="E848" s="104">
        <f t="shared" si="13"/>
        <v>2535020120</v>
      </c>
      <c r="F848" s="104" t="s">
        <v>16373</v>
      </c>
      <c r="G848" s="104" t="s">
        <v>15465</v>
      </c>
      <c r="H848" s="104" t="s">
        <v>14003</v>
      </c>
      <c r="I848" s="104" t="s">
        <v>15447</v>
      </c>
    </row>
    <row r="849" spans="1:12" hidden="1" x14ac:dyDescent="0.2">
      <c r="A849" s="104" t="s">
        <v>13335</v>
      </c>
      <c r="D849" s="104" t="s">
        <v>16760</v>
      </c>
      <c r="E849" s="104">
        <f t="shared" si="13"/>
        <v>2535020140</v>
      </c>
      <c r="F849" s="104" t="s">
        <v>16373</v>
      </c>
      <c r="G849" s="104" t="s">
        <v>15465</v>
      </c>
      <c r="H849" s="104" t="s">
        <v>14003</v>
      </c>
      <c r="I849" s="104" t="s">
        <v>16743</v>
      </c>
    </row>
    <row r="850" spans="1:12" hidden="1" x14ac:dyDescent="0.2">
      <c r="A850" s="104" t="s">
        <v>13335</v>
      </c>
      <c r="D850" s="104" t="s">
        <v>16761</v>
      </c>
      <c r="E850" s="104">
        <f t="shared" si="13"/>
        <v>2535030000</v>
      </c>
      <c r="F850" s="104" t="s">
        <v>16373</v>
      </c>
      <c r="G850" s="104" t="s">
        <v>15465</v>
      </c>
      <c r="H850" s="104" t="s">
        <v>14014</v>
      </c>
      <c r="I850" s="104" t="s">
        <v>13906</v>
      </c>
    </row>
    <row r="851" spans="1:12" hidden="1" x14ac:dyDescent="0.2">
      <c r="A851" s="104" t="s">
        <v>13335</v>
      </c>
      <c r="D851" s="104" t="s">
        <v>16762</v>
      </c>
      <c r="E851" s="104">
        <f t="shared" si="13"/>
        <v>2535030020</v>
      </c>
      <c r="F851" s="104" t="s">
        <v>16373</v>
      </c>
      <c r="G851" s="104" t="s">
        <v>15465</v>
      </c>
      <c r="H851" s="104" t="s">
        <v>14014</v>
      </c>
      <c r="I851" s="104" t="s">
        <v>15437</v>
      </c>
    </row>
    <row r="852" spans="1:12" hidden="1" x14ac:dyDescent="0.2">
      <c r="A852" s="104" t="s">
        <v>13335</v>
      </c>
      <c r="D852" s="104" t="s">
        <v>16763</v>
      </c>
      <c r="E852" s="104">
        <f t="shared" si="13"/>
        <v>2535030040</v>
      </c>
      <c r="F852" s="104" t="s">
        <v>16373</v>
      </c>
      <c r="G852" s="104" t="s">
        <v>15465</v>
      </c>
      <c r="H852" s="104" t="s">
        <v>14014</v>
      </c>
      <c r="I852" s="104" t="s">
        <v>15439</v>
      </c>
    </row>
    <row r="853" spans="1:12" hidden="1" x14ac:dyDescent="0.2">
      <c r="A853" s="104" t="s">
        <v>13335</v>
      </c>
      <c r="D853" s="104" t="s">
        <v>16764</v>
      </c>
      <c r="E853" s="104">
        <f t="shared" si="13"/>
        <v>2535030060</v>
      </c>
      <c r="F853" s="104" t="s">
        <v>16373</v>
      </c>
      <c r="G853" s="104" t="s">
        <v>15465</v>
      </c>
      <c r="H853" s="104" t="s">
        <v>14014</v>
      </c>
      <c r="I853" s="104" t="s">
        <v>15441</v>
      </c>
    </row>
    <row r="854" spans="1:12" hidden="1" x14ac:dyDescent="0.2">
      <c r="A854" s="104" t="s">
        <v>13335</v>
      </c>
      <c r="D854" s="104" t="s">
        <v>16765</v>
      </c>
      <c r="E854" s="104">
        <f t="shared" si="13"/>
        <v>2535030080</v>
      </c>
      <c r="F854" s="104" t="s">
        <v>16373</v>
      </c>
      <c r="G854" s="104" t="s">
        <v>15465</v>
      </c>
      <c r="H854" s="104" t="s">
        <v>14014</v>
      </c>
      <c r="I854" s="104" t="s">
        <v>15443</v>
      </c>
    </row>
    <row r="855" spans="1:12" hidden="1" x14ac:dyDescent="0.2">
      <c r="A855" s="104" t="s">
        <v>13335</v>
      </c>
      <c r="D855" s="104" t="s">
        <v>16766</v>
      </c>
      <c r="E855" s="104">
        <f t="shared" si="13"/>
        <v>2535030100</v>
      </c>
      <c r="F855" s="104" t="s">
        <v>16373</v>
      </c>
      <c r="G855" s="104" t="s">
        <v>15465</v>
      </c>
      <c r="H855" s="104" t="s">
        <v>14014</v>
      </c>
      <c r="I855" s="104" t="s">
        <v>15445</v>
      </c>
    </row>
    <row r="856" spans="1:12" hidden="1" x14ac:dyDescent="0.2">
      <c r="A856" s="104" t="s">
        <v>13335</v>
      </c>
      <c r="D856" s="104" t="s">
        <v>16767</v>
      </c>
      <c r="E856" s="104">
        <f t="shared" si="13"/>
        <v>2535030120</v>
      </c>
      <c r="F856" s="104" t="s">
        <v>16373</v>
      </c>
      <c r="G856" s="104" t="s">
        <v>15465</v>
      </c>
      <c r="H856" s="104" t="s">
        <v>14014</v>
      </c>
      <c r="I856" s="104" t="s">
        <v>15447</v>
      </c>
    </row>
    <row r="857" spans="1:12" hidden="1" x14ac:dyDescent="0.2">
      <c r="A857" s="104" t="s">
        <v>13335</v>
      </c>
      <c r="D857" s="104" t="s">
        <v>16768</v>
      </c>
      <c r="E857" s="104">
        <f t="shared" si="13"/>
        <v>2535030140</v>
      </c>
      <c r="F857" s="104" t="s">
        <v>16373</v>
      </c>
      <c r="G857" s="104" t="s">
        <v>15465</v>
      </c>
      <c r="H857" s="104" t="s">
        <v>14014</v>
      </c>
      <c r="I857" s="104" t="s">
        <v>16743</v>
      </c>
    </row>
    <row r="858" spans="1:12" hidden="1" x14ac:dyDescent="0.2">
      <c r="A858" s="104" t="s">
        <v>13335</v>
      </c>
      <c r="D858" s="104" t="s">
        <v>16769</v>
      </c>
      <c r="E858" s="104">
        <f t="shared" si="13"/>
        <v>2601000000</v>
      </c>
      <c r="F858" s="104" t="s">
        <v>11406</v>
      </c>
      <c r="G858" s="104" t="s">
        <v>11407</v>
      </c>
      <c r="H858" s="104" t="s">
        <v>11408</v>
      </c>
      <c r="I858" s="104" t="s">
        <v>15137</v>
      </c>
    </row>
    <row r="859" spans="1:12" hidden="1" x14ac:dyDescent="0.2">
      <c r="A859" s="104" t="s">
        <v>13335</v>
      </c>
      <c r="D859" s="104" t="s">
        <v>11409</v>
      </c>
      <c r="E859" s="104">
        <f t="shared" si="13"/>
        <v>2601010000</v>
      </c>
      <c r="F859" s="104" t="s">
        <v>11406</v>
      </c>
      <c r="G859" s="104" t="s">
        <v>11407</v>
      </c>
      <c r="H859" s="104" t="s">
        <v>16150</v>
      </c>
      <c r="I859" s="104" t="s">
        <v>15137</v>
      </c>
    </row>
    <row r="860" spans="1:12" hidden="1" x14ac:dyDescent="0.2">
      <c r="A860" s="104" t="s">
        <v>13335</v>
      </c>
      <c r="D860" s="104" t="s">
        <v>14299</v>
      </c>
      <c r="E860" s="104">
        <f t="shared" si="13"/>
        <v>2601020000</v>
      </c>
      <c r="F860" s="104" t="s">
        <v>11406</v>
      </c>
      <c r="G860" s="104" t="s">
        <v>11407</v>
      </c>
      <c r="H860" s="104" t="s">
        <v>16164</v>
      </c>
      <c r="I860" s="104" t="s">
        <v>15137</v>
      </c>
    </row>
    <row r="861" spans="1:12" hidden="1" x14ac:dyDescent="0.2">
      <c r="A861" s="104" t="s">
        <v>13335</v>
      </c>
      <c r="B861" s="107" t="s">
        <v>10412</v>
      </c>
      <c r="D861" s="104" t="s">
        <v>14300</v>
      </c>
      <c r="E861" s="104">
        <f t="shared" si="13"/>
        <v>2601030000</v>
      </c>
      <c r="F861" s="104" t="s">
        <v>11406</v>
      </c>
      <c r="G861" s="104" t="s">
        <v>11407</v>
      </c>
      <c r="H861" s="104" t="s">
        <v>15829</v>
      </c>
      <c r="I861" s="104" t="s">
        <v>15137</v>
      </c>
      <c r="K861" s="106">
        <v>37302</v>
      </c>
      <c r="L861" s="104" t="s">
        <v>14301</v>
      </c>
    </row>
    <row r="862" spans="1:12" hidden="1" x14ac:dyDescent="0.2">
      <c r="A862" s="104" t="s">
        <v>13335</v>
      </c>
      <c r="B862" s="107" t="s">
        <v>10412</v>
      </c>
      <c r="D862" s="104" t="s">
        <v>14302</v>
      </c>
      <c r="E862" s="104">
        <f t="shared" si="13"/>
        <v>2610000000</v>
      </c>
      <c r="F862" s="104" t="s">
        <v>11406</v>
      </c>
      <c r="G862" s="104" t="s">
        <v>14303</v>
      </c>
      <c r="H862" s="104" t="s">
        <v>11408</v>
      </c>
      <c r="I862" s="104" t="s">
        <v>15137</v>
      </c>
      <c r="K862" s="106">
        <v>37302</v>
      </c>
      <c r="L862" s="104" t="s">
        <v>14301</v>
      </c>
    </row>
    <row r="863" spans="1:12" hidden="1" x14ac:dyDescent="0.2">
      <c r="A863" s="104" t="s">
        <v>13335</v>
      </c>
      <c r="D863" s="104" t="s">
        <v>14304</v>
      </c>
      <c r="E863" s="104">
        <f t="shared" si="13"/>
        <v>2610000100</v>
      </c>
      <c r="F863" s="104" t="s">
        <v>11406</v>
      </c>
      <c r="G863" s="104" t="s">
        <v>14303</v>
      </c>
      <c r="H863" s="104" t="s">
        <v>11408</v>
      </c>
      <c r="I863" s="104" t="s">
        <v>14305</v>
      </c>
      <c r="K863" s="106">
        <v>36769</v>
      </c>
      <c r="L863" s="104" t="s">
        <v>14306</v>
      </c>
    </row>
    <row r="864" spans="1:12" hidden="1" x14ac:dyDescent="0.2">
      <c r="A864" s="104" t="s">
        <v>13335</v>
      </c>
      <c r="D864" s="104" t="s">
        <v>14307</v>
      </c>
      <c r="E864" s="104">
        <f t="shared" si="13"/>
        <v>2610000110</v>
      </c>
      <c r="F864" s="104" t="s">
        <v>11406</v>
      </c>
      <c r="G864" s="104" t="s">
        <v>14303</v>
      </c>
      <c r="H864" s="104" t="s">
        <v>11408</v>
      </c>
      <c r="I864" s="104" t="s">
        <v>14308</v>
      </c>
    </row>
    <row r="865" spans="1:9" hidden="1" x14ac:dyDescent="0.2">
      <c r="A865" s="104" t="s">
        <v>13335</v>
      </c>
      <c r="D865" s="104" t="s">
        <v>14309</v>
      </c>
      <c r="E865" s="104">
        <f t="shared" si="13"/>
        <v>2610000120</v>
      </c>
      <c r="F865" s="104" t="s">
        <v>11406</v>
      </c>
      <c r="G865" s="104" t="s">
        <v>14303</v>
      </c>
      <c r="H865" s="104" t="s">
        <v>11408</v>
      </c>
      <c r="I865" s="104" t="s">
        <v>14310</v>
      </c>
    </row>
    <row r="866" spans="1:9" hidden="1" x14ac:dyDescent="0.2">
      <c r="A866" s="104" t="s">
        <v>13335</v>
      </c>
      <c r="D866" s="104" t="s">
        <v>14311</v>
      </c>
      <c r="E866" s="104">
        <f t="shared" si="13"/>
        <v>2610000130</v>
      </c>
      <c r="F866" s="104" t="s">
        <v>11406</v>
      </c>
      <c r="G866" s="104" t="s">
        <v>14303</v>
      </c>
      <c r="H866" s="104" t="s">
        <v>11408</v>
      </c>
      <c r="I866" s="104" t="s">
        <v>14312</v>
      </c>
    </row>
    <row r="867" spans="1:9" hidden="1" x14ac:dyDescent="0.2">
      <c r="A867" s="104" t="s">
        <v>13335</v>
      </c>
      <c r="D867" s="104" t="s">
        <v>14313</v>
      </c>
      <c r="E867" s="104">
        <f t="shared" si="13"/>
        <v>2610000140</v>
      </c>
      <c r="F867" s="104" t="s">
        <v>11406</v>
      </c>
      <c r="G867" s="104" t="s">
        <v>14303</v>
      </c>
      <c r="H867" s="104" t="s">
        <v>11408</v>
      </c>
      <c r="I867" s="104" t="s">
        <v>14314</v>
      </c>
    </row>
    <row r="868" spans="1:9" hidden="1" x14ac:dyDescent="0.2">
      <c r="A868" s="104" t="s">
        <v>13335</v>
      </c>
      <c r="D868" s="104" t="s">
        <v>14315</v>
      </c>
      <c r="E868" s="104">
        <f t="shared" si="13"/>
        <v>2610000150</v>
      </c>
      <c r="F868" s="104" t="s">
        <v>11406</v>
      </c>
      <c r="G868" s="104" t="s">
        <v>14303</v>
      </c>
      <c r="H868" s="104" t="s">
        <v>11408</v>
      </c>
      <c r="I868" s="104" t="s">
        <v>14316</v>
      </c>
    </row>
    <row r="869" spans="1:9" hidden="1" x14ac:dyDescent="0.2">
      <c r="A869" s="104" t="s">
        <v>13335</v>
      </c>
      <c r="D869" s="104" t="s">
        <v>14317</v>
      </c>
      <c r="E869" s="104">
        <f t="shared" si="13"/>
        <v>2610000160</v>
      </c>
      <c r="F869" s="104" t="s">
        <v>11406</v>
      </c>
      <c r="G869" s="104" t="s">
        <v>14303</v>
      </c>
      <c r="H869" s="104" t="s">
        <v>11408</v>
      </c>
      <c r="I869" s="104" t="s">
        <v>14318</v>
      </c>
    </row>
    <row r="870" spans="1:9" hidden="1" x14ac:dyDescent="0.2">
      <c r="A870" s="104" t="s">
        <v>13335</v>
      </c>
      <c r="D870" s="104" t="s">
        <v>14319</v>
      </c>
      <c r="E870" s="104">
        <f t="shared" si="13"/>
        <v>2610000170</v>
      </c>
      <c r="F870" s="104" t="s">
        <v>11406</v>
      </c>
      <c r="G870" s="104" t="s">
        <v>14303</v>
      </c>
      <c r="H870" s="104" t="s">
        <v>11408</v>
      </c>
      <c r="I870" s="104" t="s">
        <v>14320</v>
      </c>
    </row>
    <row r="871" spans="1:9" hidden="1" x14ac:dyDescent="0.2">
      <c r="A871" s="104" t="s">
        <v>13335</v>
      </c>
      <c r="D871" s="104" t="s">
        <v>14321</v>
      </c>
      <c r="E871" s="104">
        <f t="shared" si="13"/>
        <v>2610000180</v>
      </c>
      <c r="F871" s="104" t="s">
        <v>11406</v>
      </c>
      <c r="G871" s="104" t="s">
        <v>14303</v>
      </c>
      <c r="H871" s="104" t="s">
        <v>11408</v>
      </c>
      <c r="I871" s="104" t="s">
        <v>14322</v>
      </c>
    </row>
    <row r="872" spans="1:9" hidden="1" x14ac:dyDescent="0.2">
      <c r="A872" s="104" t="s">
        <v>13335</v>
      </c>
      <c r="D872" s="104" t="s">
        <v>14323</v>
      </c>
      <c r="E872" s="104">
        <f t="shared" si="13"/>
        <v>2610000190</v>
      </c>
      <c r="F872" s="104" t="s">
        <v>11406</v>
      </c>
      <c r="G872" s="104" t="s">
        <v>14303</v>
      </c>
      <c r="H872" s="104" t="s">
        <v>11408</v>
      </c>
      <c r="I872" s="104" t="s">
        <v>14324</v>
      </c>
    </row>
    <row r="873" spans="1:9" hidden="1" x14ac:dyDescent="0.2">
      <c r="A873" s="104" t="s">
        <v>13335</v>
      </c>
      <c r="D873" s="104" t="s">
        <v>14325</v>
      </c>
      <c r="E873" s="104">
        <f t="shared" si="13"/>
        <v>2610000200</v>
      </c>
      <c r="F873" s="104" t="s">
        <v>11406</v>
      </c>
      <c r="G873" s="104" t="s">
        <v>14303</v>
      </c>
      <c r="H873" s="104" t="s">
        <v>11408</v>
      </c>
      <c r="I873" s="104" t="s">
        <v>14326</v>
      </c>
    </row>
    <row r="874" spans="1:9" hidden="1" x14ac:dyDescent="0.2">
      <c r="A874" s="104" t="s">
        <v>13335</v>
      </c>
      <c r="D874" s="104" t="s">
        <v>14327</v>
      </c>
      <c r="E874" s="104">
        <f t="shared" si="13"/>
        <v>2610000210</v>
      </c>
      <c r="F874" s="104" t="s">
        <v>11406</v>
      </c>
      <c r="G874" s="104" t="s">
        <v>14303</v>
      </c>
      <c r="H874" s="104" t="s">
        <v>11408</v>
      </c>
      <c r="I874" s="104" t="s">
        <v>14328</v>
      </c>
    </row>
    <row r="875" spans="1:9" hidden="1" x14ac:dyDescent="0.2">
      <c r="A875" s="104" t="s">
        <v>13335</v>
      </c>
      <c r="D875" s="104" t="s">
        <v>14329</v>
      </c>
      <c r="E875" s="104">
        <f t="shared" si="13"/>
        <v>2610000220</v>
      </c>
      <c r="F875" s="104" t="s">
        <v>11406</v>
      </c>
      <c r="G875" s="104" t="s">
        <v>14303</v>
      </c>
      <c r="H875" s="104" t="s">
        <v>11408</v>
      </c>
      <c r="I875" s="104" t="s">
        <v>14330</v>
      </c>
    </row>
    <row r="876" spans="1:9" hidden="1" x14ac:dyDescent="0.2">
      <c r="A876" s="104" t="s">
        <v>13335</v>
      </c>
      <c r="D876" s="104" t="s">
        <v>14331</v>
      </c>
      <c r="E876" s="104">
        <f t="shared" si="13"/>
        <v>2610000230</v>
      </c>
      <c r="F876" s="104" t="s">
        <v>11406</v>
      </c>
      <c r="G876" s="104" t="s">
        <v>14303</v>
      </c>
      <c r="H876" s="104" t="s">
        <v>11408</v>
      </c>
      <c r="I876" s="104" t="s">
        <v>14332</v>
      </c>
    </row>
    <row r="877" spans="1:9" hidden="1" x14ac:dyDescent="0.2">
      <c r="A877" s="104" t="s">
        <v>13335</v>
      </c>
      <c r="D877" s="104" t="s">
        <v>14333</v>
      </c>
      <c r="E877" s="104">
        <f t="shared" si="13"/>
        <v>2610000240</v>
      </c>
      <c r="F877" s="104" t="s">
        <v>11406</v>
      </c>
      <c r="G877" s="104" t="s">
        <v>14303</v>
      </c>
      <c r="H877" s="104" t="s">
        <v>11408</v>
      </c>
      <c r="I877" s="104" t="s">
        <v>14334</v>
      </c>
    </row>
    <row r="878" spans="1:9" hidden="1" x14ac:dyDescent="0.2">
      <c r="A878" s="104" t="s">
        <v>13335</v>
      </c>
      <c r="D878" s="104" t="s">
        <v>14335</v>
      </c>
      <c r="E878" s="104">
        <f t="shared" si="13"/>
        <v>2610000250</v>
      </c>
      <c r="F878" s="104" t="s">
        <v>11406</v>
      </c>
      <c r="G878" s="104" t="s">
        <v>14303</v>
      </c>
      <c r="H878" s="104" t="s">
        <v>11408</v>
      </c>
      <c r="I878" s="104" t="s">
        <v>14336</v>
      </c>
    </row>
    <row r="879" spans="1:9" hidden="1" x14ac:dyDescent="0.2">
      <c r="A879" s="104" t="s">
        <v>13335</v>
      </c>
      <c r="D879" s="104" t="s">
        <v>14337</v>
      </c>
      <c r="E879" s="104">
        <f t="shared" si="13"/>
        <v>2610000260</v>
      </c>
      <c r="F879" s="104" t="s">
        <v>11406</v>
      </c>
      <c r="G879" s="104" t="s">
        <v>14303</v>
      </c>
      <c r="H879" s="104" t="s">
        <v>11408</v>
      </c>
      <c r="I879" s="104" t="s">
        <v>14338</v>
      </c>
    </row>
    <row r="880" spans="1:9" hidden="1" x14ac:dyDescent="0.2">
      <c r="A880" s="104" t="s">
        <v>13335</v>
      </c>
      <c r="D880" s="104" t="s">
        <v>14339</v>
      </c>
      <c r="E880" s="104">
        <f t="shared" si="13"/>
        <v>2610000270</v>
      </c>
      <c r="F880" s="104" t="s">
        <v>11406</v>
      </c>
      <c r="G880" s="104" t="s">
        <v>14303</v>
      </c>
      <c r="H880" s="104" t="s">
        <v>11408</v>
      </c>
      <c r="I880" s="104" t="s">
        <v>14340</v>
      </c>
    </row>
    <row r="881" spans="1:12" hidden="1" x14ac:dyDescent="0.2">
      <c r="A881" s="104" t="s">
        <v>13335</v>
      </c>
      <c r="D881" s="104" t="s">
        <v>14341</v>
      </c>
      <c r="E881" s="104">
        <f t="shared" si="13"/>
        <v>2610000300</v>
      </c>
      <c r="F881" s="104" t="s">
        <v>11406</v>
      </c>
      <c r="G881" s="104" t="s">
        <v>14303</v>
      </c>
      <c r="H881" s="104" t="s">
        <v>11408</v>
      </c>
      <c r="I881" s="104" t="s">
        <v>14342</v>
      </c>
      <c r="K881" s="106">
        <v>36769</v>
      </c>
      <c r="L881" s="104" t="s">
        <v>14343</v>
      </c>
    </row>
    <row r="882" spans="1:12" hidden="1" x14ac:dyDescent="0.2">
      <c r="A882" s="104" t="s">
        <v>13335</v>
      </c>
      <c r="D882" s="104" t="s">
        <v>14344</v>
      </c>
      <c r="E882" s="104">
        <f t="shared" si="13"/>
        <v>2610000310</v>
      </c>
      <c r="F882" s="104" t="s">
        <v>11406</v>
      </c>
      <c r="G882" s="104" t="s">
        <v>14303</v>
      </c>
      <c r="H882" s="104" t="s">
        <v>11408</v>
      </c>
      <c r="I882" s="104" t="s">
        <v>14345</v>
      </c>
    </row>
    <row r="883" spans="1:12" hidden="1" x14ac:dyDescent="0.2">
      <c r="A883" s="104" t="s">
        <v>13335</v>
      </c>
      <c r="D883" s="104" t="s">
        <v>14346</v>
      </c>
      <c r="E883" s="104">
        <f t="shared" si="13"/>
        <v>2610000320</v>
      </c>
      <c r="F883" s="104" t="s">
        <v>11406</v>
      </c>
      <c r="G883" s="104" t="s">
        <v>14303</v>
      </c>
      <c r="H883" s="104" t="s">
        <v>11408</v>
      </c>
      <c r="I883" s="104" t="s">
        <v>14347</v>
      </c>
    </row>
    <row r="884" spans="1:12" hidden="1" x14ac:dyDescent="0.2">
      <c r="A884" s="104" t="s">
        <v>13335</v>
      </c>
      <c r="D884" s="104" t="s">
        <v>14348</v>
      </c>
      <c r="E884" s="104">
        <f t="shared" si="13"/>
        <v>2610000400</v>
      </c>
      <c r="F884" s="104" t="s">
        <v>11406</v>
      </c>
      <c r="G884" s="104" t="s">
        <v>14303</v>
      </c>
      <c r="H884" s="104" t="s">
        <v>11408</v>
      </c>
      <c r="I884" s="104" t="s">
        <v>14349</v>
      </c>
      <c r="J884" s="106">
        <v>36769</v>
      </c>
    </row>
    <row r="885" spans="1:12" hidden="1" x14ac:dyDescent="0.2">
      <c r="A885" s="104" t="s">
        <v>13335</v>
      </c>
      <c r="D885" s="104" t="s">
        <v>14350</v>
      </c>
      <c r="E885" s="104">
        <f t="shared" si="13"/>
        <v>2610000500</v>
      </c>
      <c r="F885" s="104" t="s">
        <v>11406</v>
      </c>
      <c r="G885" s="104" t="s">
        <v>14303</v>
      </c>
      <c r="H885" s="104" t="s">
        <v>11408</v>
      </c>
      <c r="I885" s="104" t="s">
        <v>14351</v>
      </c>
      <c r="J885" s="106">
        <v>36769</v>
      </c>
    </row>
    <row r="886" spans="1:12" hidden="1" x14ac:dyDescent="0.2">
      <c r="A886" s="104" t="s">
        <v>13335</v>
      </c>
      <c r="B886" s="107" t="s">
        <v>10412</v>
      </c>
      <c r="D886" s="104" t="s">
        <v>14352</v>
      </c>
      <c r="E886" s="104">
        <f t="shared" si="13"/>
        <v>2610010000</v>
      </c>
      <c r="F886" s="104" t="s">
        <v>11406</v>
      </c>
      <c r="G886" s="104" t="s">
        <v>14303</v>
      </c>
      <c r="H886" s="104" t="s">
        <v>16150</v>
      </c>
      <c r="I886" s="104" t="s">
        <v>15137</v>
      </c>
      <c r="K886" s="106">
        <v>37302</v>
      </c>
      <c r="L886" s="104" t="s">
        <v>14301</v>
      </c>
    </row>
    <row r="887" spans="1:12" hidden="1" x14ac:dyDescent="0.2">
      <c r="A887" s="104" t="s">
        <v>13335</v>
      </c>
      <c r="B887" s="107" t="s">
        <v>10412</v>
      </c>
      <c r="D887" s="104" t="s">
        <v>14353</v>
      </c>
      <c r="E887" s="104">
        <f t="shared" si="13"/>
        <v>2610020000</v>
      </c>
      <c r="F887" s="104" t="s">
        <v>11406</v>
      </c>
      <c r="G887" s="104" t="s">
        <v>14303</v>
      </c>
      <c r="H887" s="104" t="s">
        <v>16164</v>
      </c>
      <c r="I887" s="104" t="s">
        <v>15137</v>
      </c>
      <c r="K887" s="106">
        <v>37302</v>
      </c>
      <c r="L887" s="104" t="s">
        <v>14301</v>
      </c>
    </row>
    <row r="888" spans="1:12" hidden="1" x14ac:dyDescent="0.2">
      <c r="A888" s="104" t="s">
        <v>13335</v>
      </c>
      <c r="D888" s="104" t="s">
        <v>14354</v>
      </c>
      <c r="E888" s="104">
        <f t="shared" si="13"/>
        <v>2610030000</v>
      </c>
      <c r="F888" s="104" t="s">
        <v>11406</v>
      </c>
      <c r="G888" s="104" t="s">
        <v>14303</v>
      </c>
      <c r="H888" s="104" t="s">
        <v>15829</v>
      </c>
      <c r="I888" s="104" t="s">
        <v>14355</v>
      </c>
      <c r="K888" s="106">
        <v>36769</v>
      </c>
      <c r="L888" s="104" t="s">
        <v>14356</v>
      </c>
    </row>
    <row r="889" spans="1:12" hidden="1" x14ac:dyDescent="0.2">
      <c r="A889" s="104" t="s">
        <v>13335</v>
      </c>
      <c r="D889" s="104" t="s">
        <v>14357</v>
      </c>
      <c r="E889" s="104">
        <f t="shared" si="13"/>
        <v>2610040400</v>
      </c>
      <c r="F889" s="104" t="s">
        <v>11406</v>
      </c>
      <c r="G889" s="104" t="s">
        <v>14303</v>
      </c>
      <c r="H889" s="104" t="s">
        <v>14358</v>
      </c>
      <c r="I889" s="104" t="s">
        <v>14359</v>
      </c>
      <c r="J889" s="106">
        <v>37804</v>
      </c>
    </row>
    <row r="890" spans="1:12" hidden="1" x14ac:dyDescent="0.2">
      <c r="A890" s="104" t="s">
        <v>13335</v>
      </c>
      <c r="D890" s="104" t="s">
        <v>14360</v>
      </c>
      <c r="E890" s="104">
        <f t="shared" si="13"/>
        <v>2620000000</v>
      </c>
      <c r="F890" s="104" t="s">
        <v>11406</v>
      </c>
      <c r="G890" s="104" t="s">
        <v>14361</v>
      </c>
      <c r="H890" s="104" t="s">
        <v>11408</v>
      </c>
      <c r="I890" s="104" t="s">
        <v>15137</v>
      </c>
    </row>
    <row r="891" spans="1:12" hidden="1" x14ac:dyDescent="0.2">
      <c r="A891" s="104" t="s">
        <v>13335</v>
      </c>
      <c r="D891" s="104" t="s">
        <v>14362</v>
      </c>
      <c r="E891" s="104">
        <f t="shared" si="13"/>
        <v>2620010000</v>
      </c>
      <c r="F891" s="104" t="s">
        <v>11406</v>
      </c>
      <c r="G891" s="104" t="s">
        <v>14361</v>
      </c>
      <c r="H891" s="104" t="s">
        <v>16150</v>
      </c>
      <c r="I891" s="104" t="s">
        <v>15137</v>
      </c>
    </row>
    <row r="892" spans="1:12" hidden="1" x14ac:dyDescent="0.2">
      <c r="A892" s="104" t="s">
        <v>13335</v>
      </c>
      <c r="D892" s="104" t="s">
        <v>14363</v>
      </c>
      <c r="E892" s="104">
        <f t="shared" si="13"/>
        <v>2620020000</v>
      </c>
      <c r="F892" s="104" t="s">
        <v>11406</v>
      </c>
      <c r="G892" s="104" t="s">
        <v>14361</v>
      </c>
      <c r="H892" s="104" t="s">
        <v>16164</v>
      </c>
      <c r="I892" s="104" t="s">
        <v>15137</v>
      </c>
    </row>
    <row r="893" spans="1:12" hidden="1" x14ac:dyDescent="0.2">
      <c r="A893" s="104" t="s">
        <v>13335</v>
      </c>
      <c r="D893" s="104" t="s">
        <v>14364</v>
      </c>
      <c r="E893" s="104">
        <f t="shared" si="13"/>
        <v>2620030000</v>
      </c>
      <c r="F893" s="104" t="s">
        <v>11406</v>
      </c>
      <c r="G893" s="104" t="s">
        <v>14361</v>
      </c>
      <c r="H893" s="104" t="s">
        <v>14365</v>
      </c>
      <c r="I893" s="104" t="s">
        <v>15137</v>
      </c>
    </row>
    <row r="894" spans="1:12" hidden="1" x14ac:dyDescent="0.2">
      <c r="A894" s="104" t="s">
        <v>13335</v>
      </c>
      <c r="D894" s="104" t="s">
        <v>14366</v>
      </c>
      <c r="E894" s="104">
        <f t="shared" si="13"/>
        <v>2630000000</v>
      </c>
      <c r="F894" s="104" t="s">
        <v>11406</v>
      </c>
      <c r="G894" s="104" t="s">
        <v>14367</v>
      </c>
      <c r="H894" s="104" t="s">
        <v>11408</v>
      </c>
      <c r="I894" s="104" t="s">
        <v>14368</v>
      </c>
    </row>
    <row r="895" spans="1:12" hidden="1" x14ac:dyDescent="0.2">
      <c r="A895" s="104" t="s">
        <v>13335</v>
      </c>
      <c r="D895" s="104" t="s">
        <v>14369</v>
      </c>
      <c r="E895" s="104">
        <f t="shared" si="13"/>
        <v>2630010000</v>
      </c>
      <c r="F895" s="104" t="s">
        <v>11406</v>
      </c>
      <c r="G895" s="104" t="s">
        <v>14367</v>
      </c>
      <c r="H895" s="104" t="s">
        <v>16150</v>
      </c>
      <c r="I895" s="104" t="s">
        <v>14368</v>
      </c>
    </row>
    <row r="896" spans="1:12" hidden="1" x14ac:dyDescent="0.2">
      <c r="A896" s="104" t="s">
        <v>13335</v>
      </c>
      <c r="D896" s="104" t="s">
        <v>14370</v>
      </c>
      <c r="E896" s="104">
        <f t="shared" si="13"/>
        <v>2630020000</v>
      </c>
      <c r="F896" s="104" t="s">
        <v>11406</v>
      </c>
      <c r="G896" s="104" t="s">
        <v>14367</v>
      </c>
      <c r="H896" s="104" t="s">
        <v>14371</v>
      </c>
      <c r="I896" s="104" t="s">
        <v>14368</v>
      </c>
    </row>
    <row r="897" spans="1:10" hidden="1" x14ac:dyDescent="0.2">
      <c r="A897" s="104" t="s">
        <v>13335</v>
      </c>
      <c r="D897" s="104" t="s">
        <v>14372</v>
      </c>
      <c r="E897" s="104">
        <f t="shared" si="13"/>
        <v>2630020001</v>
      </c>
      <c r="F897" s="104" t="s">
        <v>11406</v>
      </c>
      <c r="G897" s="104" t="s">
        <v>14367</v>
      </c>
      <c r="H897" s="104" t="s">
        <v>14371</v>
      </c>
      <c r="I897" s="104" t="s">
        <v>14373</v>
      </c>
      <c r="J897" s="106">
        <v>37112</v>
      </c>
    </row>
    <row r="898" spans="1:10" hidden="1" x14ac:dyDescent="0.2">
      <c r="A898" s="104" t="s">
        <v>13335</v>
      </c>
      <c r="D898" s="104" t="s">
        <v>14374</v>
      </c>
      <c r="E898" s="104">
        <f t="shared" ref="E898:E961" si="14">VALUE(D898)</f>
        <v>2630030000</v>
      </c>
      <c r="F898" s="104" t="s">
        <v>11406</v>
      </c>
      <c r="G898" s="104" t="s">
        <v>14367</v>
      </c>
      <c r="H898" s="104" t="s">
        <v>14375</v>
      </c>
      <c r="I898" s="104" t="s">
        <v>14368</v>
      </c>
    </row>
    <row r="899" spans="1:10" hidden="1" x14ac:dyDescent="0.2">
      <c r="A899" s="104" t="s">
        <v>13335</v>
      </c>
      <c r="D899" s="104" t="s">
        <v>14376</v>
      </c>
      <c r="E899" s="104">
        <f t="shared" si="14"/>
        <v>2635000000</v>
      </c>
      <c r="F899" s="104" t="s">
        <v>11406</v>
      </c>
      <c r="G899" s="104" t="s">
        <v>14377</v>
      </c>
      <c r="H899" s="104" t="s">
        <v>11408</v>
      </c>
      <c r="I899" s="104" t="s">
        <v>15137</v>
      </c>
      <c r="J899" s="106">
        <v>37519</v>
      </c>
    </row>
    <row r="900" spans="1:10" hidden="1" x14ac:dyDescent="0.2">
      <c r="A900" s="104" t="s">
        <v>13335</v>
      </c>
      <c r="D900" s="104" t="s">
        <v>14378</v>
      </c>
      <c r="E900" s="104">
        <f t="shared" si="14"/>
        <v>2640000000</v>
      </c>
      <c r="F900" s="104" t="s">
        <v>11406</v>
      </c>
      <c r="G900" s="104" t="s">
        <v>14379</v>
      </c>
      <c r="H900" s="104" t="s">
        <v>14380</v>
      </c>
      <c r="I900" s="104" t="s">
        <v>10346</v>
      </c>
    </row>
    <row r="901" spans="1:10" hidden="1" x14ac:dyDescent="0.2">
      <c r="A901" s="104" t="s">
        <v>13335</v>
      </c>
      <c r="D901" s="104" t="s">
        <v>14381</v>
      </c>
      <c r="E901" s="104">
        <f t="shared" si="14"/>
        <v>2640000001</v>
      </c>
      <c r="F901" s="104" t="s">
        <v>11406</v>
      </c>
      <c r="G901" s="104" t="s">
        <v>14379</v>
      </c>
      <c r="H901" s="104" t="s">
        <v>14380</v>
      </c>
      <c r="I901" s="104" t="s">
        <v>14382</v>
      </c>
    </row>
    <row r="902" spans="1:10" hidden="1" x14ac:dyDescent="0.2">
      <c r="A902" s="104" t="s">
        <v>13335</v>
      </c>
      <c r="D902" s="104" t="s">
        <v>14383</v>
      </c>
      <c r="E902" s="104">
        <f t="shared" si="14"/>
        <v>2640000002</v>
      </c>
      <c r="F902" s="104" t="s">
        <v>11406</v>
      </c>
      <c r="G902" s="104" t="s">
        <v>14379</v>
      </c>
      <c r="H902" s="104" t="s">
        <v>14380</v>
      </c>
      <c r="I902" s="104" t="s">
        <v>14384</v>
      </c>
    </row>
    <row r="903" spans="1:10" hidden="1" x14ac:dyDescent="0.2">
      <c r="A903" s="104" t="s">
        <v>13335</v>
      </c>
      <c r="D903" s="104" t="s">
        <v>14385</v>
      </c>
      <c r="E903" s="104">
        <f t="shared" si="14"/>
        <v>2640000003</v>
      </c>
      <c r="F903" s="104" t="s">
        <v>11406</v>
      </c>
      <c r="G903" s="104" t="s">
        <v>14379</v>
      </c>
      <c r="H903" s="104" t="s">
        <v>14380</v>
      </c>
      <c r="I903" s="104" t="s">
        <v>14361</v>
      </c>
    </row>
    <row r="904" spans="1:10" hidden="1" x14ac:dyDescent="0.2">
      <c r="A904" s="104" t="s">
        <v>13335</v>
      </c>
      <c r="D904" s="104" t="s">
        <v>14386</v>
      </c>
      <c r="E904" s="104">
        <f t="shared" si="14"/>
        <v>2640000004</v>
      </c>
      <c r="F904" s="104" t="s">
        <v>11406</v>
      </c>
      <c r="G904" s="104" t="s">
        <v>14379</v>
      </c>
      <c r="H904" s="104" t="s">
        <v>14380</v>
      </c>
      <c r="I904" s="104" t="s">
        <v>14387</v>
      </c>
    </row>
    <row r="905" spans="1:10" hidden="1" x14ac:dyDescent="0.2">
      <c r="A905" s="104" t="s">
        <v>13335</v>
      </c>
      <c r="D905" s="104" t="s">
        <v>14388</v>
      </c>
      <c r="E905" s="104">
        <f t="shared" si="14"/>
        <v>2640010000</v>
      </c>
      <c r="F905" s="104" t="s">
        <v>11406</v>
      </c>
      <c r="G905" s="104" t="s">
        <v>14379</v>
      </c>
      <c r="H905" s="104" t="s">
        <v>16150</v>
      </c>
      <c r="I905" s="104" t="s">
        <v>10346</v>
      </c>
    </row>
    <row r="906" spans="1:10" hidden="1" x14ac:dyDescent="0.2">
      <c r="A906" s="104" t="s">
        <v>13335</v>
      </c>
      <c r="D906" s="104" t="s">
        <v>14389</v>
      </c>
      <c r="E906" s="104">
        <f t="shared" si="14"/>
        <v>2640010001</v>
      </c>
      <c r="F906" s="104" t="s">
        <v>11406</v>
      </c>
      <c r="G906" s="104" t="s">
        <v>14379</v>
      </c>
      <c r="H906" s="104" t="s">
        <v>16150</v>
      </c>
      <c r="I906" s="104" t="s">
        <v>14382</v>
      </c>
    </row>
    <row r="907" spans="1:10" hidden="1" x14ac:dyDescent="0.2">
      <c r="A907" s="104" t="s">
        <v>13335</v>
      </c>
      <c r="D907" s="104" t="s">
        <v>14390</v>
      </c>
      <c r="E907" s="104">
        <f t="shared" si="14"/>
        <v>2640010002</v>
      </c>
      <c r="F907" s="104" t="s">
        <v>11406</v>
      </c>
      <c r="G907" s="104" t="s">
        <v>14379</v>
      </c>
      <c r="H907" s="104" t="s">
        <v>16150</v>
      </c>
      <c r="I907" s="104" t="s">
        <v>14384</v>
      </c>
    </row>
    <row r="908" spans="1:10" hidden="1" x14ac:dyDescent="0.2">
      <c r="A908" s="104" t="s">
        <v>13335</v>
      </c>
      <c r="D908" s="104" t="s">
        <v>14391</v>
      </c>
      <c r="E908" s="104">
        <f t="shared" si="14"/>
        <v>2640010003</v>
      </c>
      <c r="F908" s="104" t="s">
        <v>11406</v>
      </c>
      <c r="G908" s="104" t="s">
        <v>14379</v>
      </c>
      <c r="H908" s="104" t="s">
        <v>16150</v>
      </c>
      <c r="I908" s="104" t="s">
        <v>14361</v>
      </c>
    </row>
    <row r="909" spans="1:10" hidden="1" x14ac:dyDescent="0.2">
      <c r="A909" s="104" t="s">
        <v>13335</v>
      </c>
      <c r="D909" s="104" t="s">
        <v>14392</v>
      </c>
      <c r="E909" s="104">
        <f t="shared" si="14"/>
        <v>2640010004</v>
      </c>
      <c r="F909" s="104" t="s">
        <v>11406</v>
      </c>
      <c r="G909" s="104" t="s">
        <v>14379</v>
      </c>
      <c r="H909" s="104" t="s">
        <v>16150</v>
      </c>
      <c r="I909" s="104" t="s">
        <v>14387</v>
      </c>
    </row>
    <row r="910" spans="1:10" hidden="1" x14ac:dyDescent="0.2">
      <c r="A910" s="104" t="s">
        <v>13335</v>
      </c>
      <c r="D910" s="104" t="s">
        <v>14393</v>
      </c>
      <c r="E910" s="104">
        <f t="shared" si="14"/>
        <v>2640020000</v>
      </c>
      <c r="F910" s="104" t="s">
        <v>11406</v>
      </c>
      <c r="G910" s="104" t="s">
        <v>14379</v>
      </c>
      <c r="H910" s="104" t="s">
        <v>16164</v>
      </c>
      <c r="I910" s="104" t="s">
        <v>10346</v>
      </c>
    </row>
    <row r="911" spans="1:10" hidden="1" x14ac:dyDescent="0.2">
      <c r="A911" s="104" t="s">
        <v>13335</v>
      </c>
      <c r="D911" s="104" t="s">
        <v>14394</v>
      </c>
      <c r="E911" s="104">
        <f t="shared" si="14"/>
        <v>2640020001</v>
      </c>
      <c r="F911" s="104" t="s">
        <v>11406</v>
      </c>
      <c r="G911" s="104" t="s">
        <v>14379</v>
      </c>
      <c r="H911" s="104" t="s">
        <v>16164</v>
      </c>
      <c r="I911" s="104" t="s">
        <v>14382</v>
      </c>
    </row>
    <row r="912" spans="1:10" hidden="1" x14ac:dyDescent="0.2">
      <c r="A912" s="104" t="s">
        <v>13335</v>
      </c>
      <c r="D912" s="104" t="s">
        <v>14395</v>
      </c>
      <c r="E912" s="104">
        <f t="shared" si="14"/>
        <v>2640020002</v>
      </c>
      <c r="F912" s="104" t="s">
        <v>11406</v>
      </c>
      <c r="G912" s="104" t="s">
        <v>14379</v>
      </c>
      <c r="H912" s="104" t="s">
        <v>16164</v>
      </c>
      <c r="I912" s="104" t="s">
        <v>14384</v>
      </c>
    </row>
    <row r="913" spans="1:10" hidden="1" x14ac:dyDescent="0.2">
      <c r="A913" s="104" t="s">
        <v>13335</v>
      </c>
      <c r="D913" s="104" t="s">
        <v>14396</v>
      </c>
      <c r="E913" s="104">
        <f t="shared" si="14"/>
        <v>2640020003</v>
      </c>
      <c r="F913" s="104" t="s">
        <v>11406</v>
      </c>
      <c r="G913" s="104" t="s">
        <v>14379</v>
      </c>
      <c r="H913" s="104" t="s">
        <v>16164</v>
      </c>
      <c r="I913" s="104" t="s">
        <v>14361</v>
      </c>
    </row>
    <row r="914" spans="1:10" hidden="1" x14ac:dyDescent="0.2">
      <c r="A914" s="104" t="s">
        <v>13335</v>
      </c>
      <c r="D914" s="104" t="s">
        <v>14397</v>
      </c>
      <c r="E914" s="104">
        <f t="shared" si="14"/>
        <v>2640020004</v>
      </c>
      <c r="F914" s="104" t="s">
        <v>11406</v>
      </c>
      <c r="G914" s="104" t="s">
        <v>14379</v>
      </c>
      <c r="H914" s="104" t="s">
        <v>16164</v>
      </c>
      <c r="I914" s="104" t="s">
        <v>14387</v>
      </c>
    </row>
    <row r="915" spans="1:10" hidden="1" x14ac:dyDescent="0.2">
      <c r="A915" s="104" t="s">
        <v>13335</v>
      </c>
      <c r="D915" s="104" t="s">
        <v>14398</v>
      </c>
      <c r="E915" s="104">
        <f t="shared" si="14"/>
        <v>2650000000</v>
      </c>
      <c r="F915" s="104" t="s">
        <v>11406</v>
      </c>
      <c r="G915" s="104" t="s">
        <v>14399</v>
      </c>
      <c r="H915" s="104" t="s">
        <v>14399</v>
      </c>
      <c r="I915" s="104" t="s">
        <v>10346</v>
      </c>
    </row>
    <row r="916" spans="1:10" hidden="1" x14ac:dyDescent="0.2">
      <c r="A916" s="104" t="s">
        <v>13335</v>
      </c>
      <c r="D916" s="104" t="s">
        <v>14400</v>
      </c>
      <c r="E916" s="104">
        <f t="shared" si="14"/>
        <v>2650000001</v>
      </c>
      <c r="F916" s="104" t="s">
        <v>11406</v>
      </c>
      <c r="G916" s="104" t="s">
        <v>14399</v>
      </c>
      <c r="H916" s="104" t="s">
        <v>14399</v>
      </c>
      <c r="I916" s="104" t="s">
        <v>14401</v>
      </c>
    </row>
    <row r="917" spans="1:10" hidden="1" x14ac:dyDescent="0.2">
      <c r="A917" s="104" t="s">
        <v>13335</v>
      </c>
      <c r="D917" s="104" t="s">
        <v>14402</v>
      </c>
      <c r="E917" s="104">
        <f t="shared" si="14"/>
        <v>2650000002</v>
      </c>
      <c r="F917" s="104" t="s">
        <v>11406</v>
      </c>
      <c r="G917" s="104" t="s">
        <v>14399</v>
      </c>
      <c r="H917" s="104" t="s">
        <v>14399</v>
      </c>
      <c r="I917" s="104" t="s">
        <v>14403</v>
      </c>
    </row>
    <row r="918" spans="1:10" hidden="1" x14ac:dyDescent="0.2">
      <c r="A918" s="104" t="s">
        <v>13335</v>
      </c>
      <c r="D918" s="104" t="s">
        <v>14404</v>
      </c>
      <c r="E918" s="104">
        <f t="shared" si="14"/>
        <v>2650000003</v>
      </c>
      <c r="F918" s="104" t="s">
        <v>11406</v>
      </c>
      <c r="G918" s="104" t="s">
        <v>14399</v>
      </c>
      <c r="H918" s="104" t="s">
        <v>14399</v>
      </c>
      <c r="I918" s="104" t="s">
        <v>14405</v>
      </c>
    </row>
    <row r="919" spans="1:10" hidden="1" x14ac:dyDescent="0.2">
      <c r="A919" s="104" t="s">
        <v>13335</v>
      </c>
      <c r="D919" s="104" t="s">
        <v>14406</v>
      </c>
      <c r="E919" s="104">
        <f t="shared" si="14"/>
        <v>2650000004</v>
      </c>
      <c r="F919" s="104" t="s">
        <v>11406</v>
      </c>
      <c r="G919" s="104" t="s">
        <v>14399</v>
      </c>
      <c r="H919" s="104" t="s">
        <v>14399</v>
      </c>
      <c r="I919" s="104" t="s">
        <v>14407</v>
      </c>
    </row>
    <row r="920" spans="1:10" hidden="1" x14ac:dyDescent="0.2">
      <c r="A920" s="104" t="s">
        <v>13335</v>
      </c>
      <c r="D920" s="104" t="s">
        <v>14408</v>
      </c>
      <c r="E920" s="104">
        <f t="shared" si="14"/>
        <v>2650000005</v>
      </c>
      <c r="F920" s="104" t="s">
        <v>11406</v>
      </c>
      <c r="G920" s="104" t="s">
        <v>14399</v>
      </c>
      <c r="H920" s="104" t="s">
        <v>14399</v>
      </c>
      <c r="I920" s="104" t="s">
        <v>14409</v>
      </c>
    </row>
    <row r="921" spans="1:10" hidden="1" x14ac:dyDescent="0.2">
      <c r="A921" s="104" t="s">
        <v>13335</v>
      </c>
      <c r="D921" s="104" t="s">
        <v>14410</v>
      </c>
      <c r="E921" s="104">
        <f t="shared" si="14"/>
        <v>2660000000</v>
      </c>
      <c r="F921" s="104" t="s">
        <v>11406</v>
      </c>
      <c r="G921" s="104" t="s">
        <v>14411</v>
      </c>
      <c r="H921" s="104" t="s">
        <v>14411</v>
      </c>
      <c r="I921" s="104" t="s">
        <v>14412</v>
      </c>
    </row>
    <row r="922" spans="1:10" hidden="1" x14ac:dyDescent="0.2">
      <c r="A922" s="104" t="s">
        <v>13335</v>
      </c>
      <c r="D922" s="104" t="s">
        <v>14413</v>
      </c>
      <c r="E922" s="104">
        <f t="shared" si="14"/>
        <v>2670001000</v>
      </c>
      <c r="F922" s="104" t="s">
        <v>11406</v>
      </c>
      <c r="G922" s="104" t="s">
        <v>14414</v>
      </c>
      <c r="H922" s="104" t="s">
        <v>14415</v>
      </c>
      <c r="I922" s="104" t="s">
        <v>14416</v>
      </c>
      <c r="J922" s="106">
        <v>36797</v>
      </c>
    </row>
    <row r="923" spans="1:10" hidden="1" x14ac:dyDescent="0.2">
      <c r="A923" s="104" t="s">
        <v>13335</v>
      </c>
      <c r="D923" s="104" t="s">
        <v>14417</v>
      </c>
      <c r="E923" s="104">
        <f t="shared" si="14"/>
        <v>2670002000</v>
      </c>
      <c r="F923" s="104" t="s">
        <v>11406</v>
      </c>
      <c r="G923" s="104" t="s">
        <v>14414</v>
      </c>
      <c r="H923" s="104" t="s">
        <v>14418</v>
      </c>
      <c r="I923" s="104" t="s">
        <v>14416</v>
      </c>
      <c r="J923" s="106">
        <v>36797</v>
      </c>
    </row>
    <row r="924" spans="1:10" hidden="1" x14ac:dyDescent="0.2">
      <c r="A924" s="104" t="s">
        <v>13335</v>
      </c>
      <c r="D924" s="104" t="s">
        <v>14419</v>
      </c>
      <c r="E924" s="104">
        <f t="shared" si="14"/>
        <v>2670003000</v>
      </c>
      <c r="F924" s="104" t="s">
        <v>11406</v>
      </c>
      <c r="G924" s="104" t="s">
        <v>14414</v>
      </c>
      <c r="H924" s="104" t="s">
        <v>14420</v>
      </c>
      <c r="I924" s="104" t="s">
        <v>14416</v>
      </c>
      <c r="J924" s="106">
        <v>36797</v>
      </c>
    </row>
    <row r="925" spans="1:10" hidden="1" x14ac:dyDescent="0.2">
      <c r="A925" s="104" t="s">
        <v>13335</v>
      </c>
      <c r="D925" s="104" t="s">
        <v>14421</v>
      </c>
      <c r="E925" s="104">
        <f t="shared" si="14"/>
        <v>2680001000</v>
      </c>
      <c r="F925" s="104" t="s">
        <v>11406</v>
      </c>
      <c r="G925" s="104" t="s">
        <v>14422</v>
      </c>
      <c r="H925" s="104" t="s">
        <v>15663</v>
      </c>
      <c r="I925" s="104" t="s">
        <v>11574</v>
      </c>
      <c r="J925" s="106">
        <v>37826</v>
      </c>
    </row>
    <row r="926" spans="1:10" hidden="1" x14ac:dyDescent="0.2">
      <c r="A926" s="104" t="s">
        <v>13335</v>
      </c>
      <c r="D926" s="104" t="s">
        <v>15664</v>
      </c>
      <c r="E926" s="104">
        <f t="shared" si="14"/>
        <v>2680002000</v>
      </c>
      <c r="F926" s="104" t="s">
        <v>11406</v>
      </c>
      <c r="G926" s="104" t="s">
        <v>14422</v>
      </c>
      <c r="H926" s="104" t="s">
        <v>15665</v>
      </c>
      <c r="I926" s="104" t="s">
        <v>11574</v>
      </c>
      <c r="J926" s="106">
        <v>37826</v>
      </c>
    </row>
    <row r="927" spans="1:10" hidden="1" x14ac:dyDescent="0.2">
      <c r="A927" s="104" t="s">
        <v>13335</v>
      </c>
      <c r="D927" s="104" t="s">
        <v>15666</v>
      </c>
      <c r="E927" s="104">
        <f t="shared" si="14"/>
        <v>2680003000</v>
      </c>
      <c r="F927" s="104" t="s">
        <v>11406</v>
      </c>
      <c r="G927" s="104" t="s">
        <v>14422</v>
      </c>
      <c r="H927" s="104" t="s">
        <v>15667</v>
      </c>
      <c r="I927" s="104" t="s">
        <v>11574</v>
      </c>
      <c r="J927" s="106">
        <v>37826</v>
      </c>
    </row>
    <row r="928" spans="1:10" hidden="1" x14ac:dyDescent="0.2">
      <c r="A928" s="104" t="s">
        <v>13335</v>
      </c>
      <c r="D928" s="104" t="s">
        <v>15668</v>
      </c>
      <c r="E928" s="104">
        <f t="shared" si="14"/>
        <v>2680003010</v>
      </c>
      <c r="F928" s="104" t="s">
        <v>11406</v>
      </c>
      <c r="G928" s="104" t="s">
        <v>14422</v>
      </c>
      <c r="H928" s="104" t="s">
        <v>15667</v>
      </c>
      <c r="I928" s="104" t="s">
        <v>15669</v>
      </c>
      <c r="J928" s="106">
        <v>37826</v>
      </c>
    </row>
    <row r="929" spans="1:12" hidden="1" x14ac:dyDescent="0.2">
      <c r="A929" s="104" t="s">
        <v>13335</v>
      </c>
      <c r="D929" s="104" t="s">
        <v>15670</v>
      </c>
      <c r="E929" s="104">
        <f t="shared" si="14"/>
        <v>2801000000</v>
      </c>
      <c r="F929" s="104" t="s">
        <v>15671</v>
      </c>
      <c r="G929" s="104" t="s">
        <v>8616</v>
      </c>
      <c r="H929" s="104" t="s">
        <v>11581</v>
      </c>
      <c r="I929" s="104" t="s">
        <v>15137</v>
      </c>
      <c r="J929" s="106">
        <v>36552</v>
      </c>
    </row>
    <row r="930" spans="1:12" hidden="1" x14ac:dyDescent="0.2">
      <c r="A930" s="104" t="s">
        <v>13335</v>
      </c>
      <c r="D930" s="104" t="s">
        <v>11582</v>
      </c>
      <c r="E930" s="104">
        <f t="shared" si="14"/>
        <v>2801000001</v>
      </c>
      <c r="F930" s="104" t="s">
        <v>15671</v>
      </c>
      <c r="G930" s="104" t="s">
        <v>8616</v>
      </c>
      <c r="H930" s="104" t="s">
        <v>11581</v>
      </c>
      <c r="I930" s="104" t="s">
        <v>14427</v>
      </c>
    </row>
    <row r="931" spans="1:12" hidden="1" x14ac:dyDescent="0.2">
      <c r="A931" s="104" t="s">
        <v>13335</v>
      </c>
      <c r="D931" s="104" t="s">
        <v>14428</v>
      </c>
      <c r="E931" s="104">
        <f t="shared" si="14"/>
        <v>2801000002</v>
      </c>
      <c r="F931" s="104" t="s">
        <v>15671</v>
      </c>
      <c r="G931" s="104" t="s">
        <v>8616</v>
      </c>
      <c r="H931" s="104" t="s">
        <v>11581</v>
      </c>
      <c r="I931" s="104" t="s">
        <v>14429</v>
      </c>
    </row>
    <row r="932" spans="1:12" hidden="1" x14ac:dyDescent="0.2">
      <c r="A932" s="104" t="s">
        <v>13335</v>
      </c>
      <c r="D932" s="104" t="s">
        <v>14430</v>
      </c>
      <c r="E932" s="104">
        <f t="shared" si="14"/>
        <v>2801000003</v>
      </c>
      <c r="F932" s="104" t="s">
        <v>15671</v>
      </c>
      <c r="G932" s="104" t="s">
        <v>8616</v>
      </c>
      <c r="H932" s="104" t="s">
        <v>11581</v>
      </c>
      <c r="I932" s="104" t="s">
        <v>14431</v>
      </c>
    </row>
    <row r="933" spans="1:12" hidden="1" x14ac:dyDescent="0.2">
      <c r="A933" s="104" t="s">
        <v>13335</v>
      </c>
      <c r="D933" s="104" t="s">
        <v>14432</v>
      </c>
      <c r="E933" s="104">
        <f t="shared" si="14"/>
        <v>2801000004</v>
      </c>
      <c r="F933" s="104" t="s">
        <v>15671</v>
      </c>
      <c r="G933" s="104" t="s">
        <v>8616</v>
      </c>
      <c r="H933" s="104" t="s">
        <v>11581</v>
      </c>
      <c r="I933" s="104" t="s">
        <v>14433</v>
      </c>
    </row>
    <row r="934" spans="1:12" hidden="1" x14ac:dyDescent="0.2">
      <c r="A934" s="104" t="s">
        <v>13335</v>
      </c>
      <c r="D934" s="104" t="s">
        <v>14434</v>
      </c>
      <c r="E934" s="104">
        <f t="shared" si="14"/>
        <v>2801000005</v>
      </c>
      <c r="F934" s="104" t="s">
        <v>15671</v>
      </c>
      <c r="G934" s="104" t="s">
        <v>8616</v>
      </c>
      <c r="H934" s="104" t="s">
        <v>11581</v>
      </c>
      <c r="I934" s="104" t="s">
        <v>14435</v>
      </c>
    </row>
    <row r="935" spans="1:12" hidden="1" x14ac:dyDescent="0.2">
      <c r="A935" s="104" t="s">
        <v>13335</v>
      </c>
      <c r="D935" s="104" t="s">
        <v>14436</v>
      </c>
      <c r="E935" s="104">
        <f t="shared" si="14"/>
        <v>2801000006</v>
      </c>
      <c r="F935" s="104" t="s">
        <v>15671</v>
      </c>
      <c r="G935" s="104" t="s">
        <v>8616</v>
      </c>
      <c r="H935" s="104" t="s">
        <v>11581</v>
      </c>
      <c r="I935" s="104" t="s">
        <v>14437</v>
      </c>
    </row>
    <row r="936" spans="1:12" hidden="1" x14ac:dyDescent="0.2">
      <c r="A936" s="104" t="s">
        <v>13335</v>
      </c>
      <c r="D936" s="104" t="s">
        <v>14438</v>
      </c>
      <c r="E936" s="104">
        <f t="shared" si="14"/>
        <v>2801000007</v>
      </c>
      <c r="F936" s="104" t="s">
        <v>15671</v>
      </c>
      <c r="G936" s="104" t="s">
        <v>8616</v>
      </c>
      <c r="H936" s="104" t="s">
        <v>11581</v>
      </c>
      <c r="I936" s="104" t="s">
        <v>14439</v>
      </c>
    </row>
    <row r="937" spans="1:12" hidden="1" x14ac:dyDescent="0.2">
      <c r="A937" s="104" t="s">
        <v>13335</v>
      </c>
      <c r="D937" s="104" t="s">
        <v>14440</v>
      </c>
      <c r="E937" s="104">
        <f t="shared" si="14"/>
        <v>2801000008</v>
      </c>
      <c r="F937" s="104" t="s">
        <v>15671</v>
      </c>
      <c r="G937" s="104" t="s">
        <v>8616</v>
      </c>
      <c r="H937" s="104" t="s">
        <v>11581</v>
      </c>
      <c r="I937" s="104" t="s">
        <v>14441</v>
      </c>
    </row>
    <row r="938" spans="1:12" hidden="1" x14ac:dyDescent="0.2">
      <c r="A938" s="104" t="s">
        <v>13335</v>
      </c>
      <c r="D938" s="104" t="s">
        <v>14442</v>
      </c>
      <c r="E938" s="104">
        <f t="shared" si="14"/>
        <v>2801500000</v>
      </c>
      <c r="F938" s="104" t="s">
        <v>15671</v>
      </c>
      <c r="G938" s="104" t="s">
        <v>8616</v>
      </c>
      <c r="H938" s="104" t="s">
        <v>14443</v>
      </c>
      <c r="I938" s="104" t="s">
        <v>14444</v>
      </c>
      <c r="K938" s="106">
        <v>36552</v>
      </c>
      <c r="L938" s="104" t="s">
        <v>14445</v>
      </c>
    </row>
    <row r="939" spans="1:12" hidden="1" x14ac:dyDescent="0.2">
      <c r="A939" s="104" t="s">
        <v>13335</v>
      </c>
      <c r="D939" s="104" t="s">
        <v>14446</v>
      </c>
      <c r="E939" s="104">
        <f t="shared" si="14"/>
        <v>2801500100</v>
      </c>
      <c r="F939" s="104" t="s">
        <v>15671</v>
      </c>
      <c r="G939" s="104" t="s">
        <v>8616</v>
      </c>
      <c r="H939" s="104" t="s">
        <v>14443</v>
      </c>
      <c r="I939" s="104" t="s">
        <v>14447</v>
      </c>
      <c r="K939" s="106">
        <v>36552</v>
      </c>
      <c r="L939" s="104" t="s">
        <v>14448</v>
      </c>
    </row>
    <row r="940" spans="1:12" hidden="1" x14ac:dyDescent="0.2">
      <c r="A940" s="104" t="s">
        <v>13335</v>
      </c>
      <c r="D940" s="104" t="s">
        <v>14449</v>
      </c>
      <c r="E940" s="104">
        <f t="shared" si="14"/>
        <v>2801500111</v>
      </c>
      <c r="F940" s="104" t="s">
        <v>15671</v>
      </c>
      <c r="G940" s="104" t="s">
        <v>8616</v>
      </c>
      <c r="H940" s="104" t="s">
        <v>14443</v>
      </c>
      <c r="I940" s="104" t="s">
        <v>14450</v>
      </c>
      <c r="K940" s="106">
        <v>36552</v>
      </c>
      <c r="L940" s="104" t="s">
        <v>14448</v>
      </c>
    </row>
    <row r="941" spans="1:12" hidden="1" x14ac:dyDescent="0.2">
      <c r="A941" s="104" t="s">
        <v>13335</v>
      </c>
      <c r="D941" s="104" t="s">
        <v>14451</v>
      </c>
      <c r="E941" s="104">
        <f t="shared" si="14"/>
        <v>2801500112</v>
      </c>
      <c r="F941" s="104" t="s">
        <v>15671</v>
      </c>
      <c r="G941" s="104" t="s">
        <v>8616</v>
      </c>
      <c r="H941" s="104" t="s">
        <v>14443</v>
      </c>
      <c r="I941" s="104" t="s">
        <v>14452</v>
      </c>
      <c r="K941" s="106">
        <v>36552</v>
      </c>
      <c r="L941" s="104" t="s">
        <v>14448</v>
      </c>
    </row>
    <row r="942" spans="1:12" hidden="1" x14ac:dyDescent="0.2">
      <c r="A942" s="104" t="s">
        <v>13335</v>
      </c>
      <c r="D942" s="104" t="s">
        <v>14453</v>
      </c>
      <c r="E942" s="104">
        <f t="shared" si="14"/>
        <v>2801500120</v>
      </c>
      <c r="F942" s="104" t="s">
        <v>15671</v>
      </c>
      <c r="G942" s="104" t="s">
        <v>8616</v>
      </c>
      <c r="H942" s="104" t="s">
        <v>14443</v>
      </c>
      <c r="I942" s="104" t="s">
        <v>14454</v>
      </c>
      <c r="K942" s="106">
        <v>36552</v>
      </c>
      <c r="L942" s="104" t="s">
        <v>14448</v>
      </c>
    </row>
    <row r="943" spans="1:12" hidden="1" x14ac:dyDescent="0.2">
      <c r="A943" s="104" t="s">
        <v>13335</v>
      </c>
      <c r="D943" s="104" t="s">
        <v>14455</v>
      </c>
      <c r="E943" s="104">
        <f t="shared" si="14"/>
        <v>2801500130</v>
      </c>
      <c r="F943" s="104" t="s">
        <v>15671</v>
      </c>
      <c r="G943" s="104" t="s">
        <v>8616</v>
      </c>
      <c r="H943" s="104" t="s">
        <v>14443</v>
      </c>
      <c r="I943" s="104" t="s">
        <v>14456</v>
      </c>
      <c r="K943" s="106">
        <v>36552</v>
      </c>
      <c r="L943" s="104" t="s">
        <v>14448</v>
      </c>
    </row>
    <row r="944" spans="1:12" hidden="1" x14ac:dyDescent="0.2">
      <c r="A944" s="104" t="s">
        <v>13335</v>
      </c>
      <c r="D944" s="104" t="s">
        <v>14457</v>
      </c>
      <c r="E944" s="104">
        <f t="shared" si="14"/>
        <v>2801500141</v>
      </c>
      <c r="F944" s="104" t="s">
        <v>15671</v>
      </c>
      <c r="G944" s="104" t="s">
        <v>8616</v>
      </c>
      <c r="H944" s="104" t="s">
        <v>14443</v>
      </c>
      <c r="I944" s="104" t="s">
        <v>14458</v>
      </c>
      <c r="K944" s="106">
        <v>36552</v>
      </c>
      <c r="L944" s="104" t="s">
        <v>14448</v>
      </c>
    </row>
    <row r="945" spans="1:12" hidden="1" x14ac:dyDescent="0.2">
      <c r="A945" s="104" t="s">
        <v>13335</v>
      </c>
      <c r="D945" s="104" t="s">
        <v>14459</v>
      </c>
      <c r="E945" s="104">
        <f t="shared" si="14"/>
        <v>2801500142</v>
      </c>
      <c r="F945" s="104" t="s">
        <v>15671</v>
      </c>
      <c r="G945" s="104" t="s">
        <v>8616</v>
      </c>
      <c r="H945" s="104" t="s">
        <v>14443</v>
      </c>
      <c r="I945" s="104" t="s">
        <v>16822</v>
      </c>
      <c r="K945" s="106">
        <v>36552</v>
      </c>
      <c r="L945" s="104" t="s">
        <v>14448</v>
      </c>
    </row>
    <row r="946" spans="1:12" hidden="1" x14ac:dyDescent="0.2">
      <c r="A946" s="104" t="s">
        <v>13335</v>
      </c>
      <c r="D946" s="104" t="s">
        <v>16823</v>
      </c>
      <c r="E946" s="104">
        <f t="shared" si="14"/>
        <v>2801500150</v>
      </c>
      <c r="F946" s="104" t="s">
        <v>15671</v>
      </c>
      <c r="G946" s="104" t="s">
        <v>8616</v>
      </c>
      <c r="H946" s="104" t="s">
        <v>14443</v>
      </c>
      <c r="I946" s="104" t="s">
        <v>16824</v>
      </c>
      <c r="K946" s="106">
        <v>36552</v>
      </c>
      <c r="L946" s="104" t="s">
        <v>14448</v>
      </c>
    </row>
    <row r="947" spans="1:12" hidden="1" x14ac:dyDescent="0.2">
      <c r="A947" s="104" t="s">
        <v>13335</v>
      </c>
      <c r="D947" s="104" t="s">
        <v>16825</v>
      </c>
      <c r="E947" s="104">
        <f t="shared" si="14"/>
        <v>2801500160</v>
      </c>
      <c r="F947" s="104" t="s">
        <v>15671</v>
      </c>
      <c r="G947" s="104" t="s">
        <v>8616</v>
      </c>
      <c r="H947" s="104" t="s">
        <v>14443</v>
      </c>
      <c r="I947" s="104" t="s">
        <v>16826</v>
      </c>
      <c r="K947" s="106">
        <v>36552</v>
      </c>
      <c r="L947" s="104" t="s">
        <v>14448</v>
      </c>
    </row>
    <row r="948" spans="1:12" hidden="1" x14ac:dyDescent="0.2">
      <c r="A948" s="104" t="s">
        <v>13335</v>
      </c>
      <c r="D948" s="104" t="s">
        <v>16827</v>
      </c>
      <c r="E948" s="104">
        <f t="shared" si="14"/>
        <v>2801500170</v>
      </c>
      <c r="F948" s="104" t="s">
        <v>15671</v>
      </c>
      <c r="G948" s="104" t="s">
        <v>8616</v>
      </c>
      <c r="H948" s="104" t="s">
        <v>14443</v>
      </c>
      <c r="I948" s="104" t="s">
        <v>16828</v>
      </c>
      <c r="K948" s="106">
        <v>36552</v>
      </c>
      <c r="L948" s="104" t="s">
        <v>14448</v>
      </c>
    </row>
    <row r="949" spans="1:12" hidden="1" x14ac:dyDescent="0.2">
      <c r="A949" s="104" t="s">
        <v>13335</v>
      </c>
      <c r="D949" s="104" t="s">
        <v>16829</v>
      </c>
      <c r="E949" s="104">
        <f t="shared" si="14"/>
        <v>2801500181</v>
      </c>
      <c r="F949" s="104" t="s">
        <v>15671</v>
      </c>
      <c r="G949" s="104" t="s">
        <v>8616</v>
      </c>
      <c r="H949" s="104" t="s">
        <v>14443</v>
      </c>
      <c r="I949" s="104" t="s">
        <v>16830</v>
      </c>
      <c r="K949" s="106">
        <v>36552</v>
      </c>
      <c r="L949" s="104" t="s">
        <v>14448</v>
      </c>
    </row>
    <row r="950" spans="1:12" hidden="1" x14ac:dyDescent="0.2">
      <c r="A950" s="104" t="s">
        <v>13335</v>
      </c>
      <c r="D950" s="104" t="s">
        <v>16831</v>
      </c>
      <c r="E950" s="104">
        <f t="shared" si="14"/>
        <v>2801500182</v>
      </c>
      <c r="F950" s="104" t="s">
        <v>15671</v>
      </c>
      <c r="G950" s="104" t="s">
        <v>8616</v>
      </c>
      <c r="H950" s="104" t="s">
        <v>14443</v>
      </c>
      <c r="I950" s="104" t="s">
        <v>16832</v>
      </c>
      <c r="K950" s="106">
        <v>36552</v>
      </c>
      <c r="L950" s="104" t="s">
        <v>14448</v>
      </c>
    </row>
    <row r="951" spans="1:12" hidden="1" x14ac:dyDescent="0.2">
      <c r="A951" s="104" t="s">
        <v>13335</v>
      </c>
      <c r="D951" s="104" t="s">
        <v>16833</v>
      </c>
      <c r="E951" s="104">
        <f t="shared" si="14"/>
        <v>2801500191</v>
      </c>
      <c r="F951" s="104" t="s">
        <v>15671</v>
      </c>
      <c r="G951" s="104" t="s">
        <v>8616</v>
      </c>
      <c r="H951" s="104" t="s">
        <v>14443</v>
      </c>
      <c r="I951" s="104" t="s">
        <v>16834</v>
      </c>
      <c r="K951" s="106">
        <v>36552</v>
      </c>
      <c r="L951" s="104" t="s">
        <v>14448</v>
      </c>
    </row>
    <row r="952" spans="1:12" hidden="1" x14ac:dyDescent="0.2">
      <c r="A952" s="104" t="s">
        <v>13335</v>
      </c>
      <c r="D952" s="104" t="s">
        <v>16835</v>
      </c>
      <c r="E952" s="104">
        <f t="shared" si="14"/>
        <v>2801500192</v>
      </c>
      <c r="F952" s="104" t="s">
        <v>15671</v>
      </c>
      <c r="G952" s="104" t="s">
        <v>8616</v>
      </c>
      <c r="H952" s="104" t="s">
        <v>14443</v>
      </c>
      <c r="I952" s="104" t="s">
        <v>16836</v>
      </c>
      <c r="K952" s="106">
        <v>36552</v>
      </c>
      <c r="L952" s="104" t="s">
        <v>14448</v>
      </c>
    </row>
    <row r="953" spans="1:12" hidden="1" x14ac:dyDescent="0.2">
      <c r="A953" s="104" t="s">
        <v>13335</v>
      </c>
      <c r="D953" s="104" t="s">
        <v>16837</v>
      </c>
      <c r="E953" s="104">
        <f t="shared" si="14"/>
        <v>2801500201</v>
      </c>
      <c r="F953" s="104" t="s">
        <v>15671</v>
      </c>
      <c r="G953" s="104" t="s">
        <v>8616</v>
      </c>
      <c r="H953" s="104" t="s">
        <v>14443</v>
      </c>
      <c r="I953" s="104" t="s">
        <v>16838</v>
      </c>
      <c r="K953" s="106">
        <v>36552</v>
      </c>
      <c r="L953" s="104" t="s">
        <v>14448</v>
      </c>
    </row>
    <row r="954" spans="1:12" hidden="1" x14ac:dyDescent="0.2">
      <c r="A954" s="104" t="s">
        <v>13335</v>
      </c>
      <c r="D954" s="104" t="s">
        <v>16839</v>
      </c>
      <c r="E954" s="104">
        <f t="shared" si="14"/>
        <v>2801500202</v>
      </c>
      <c r="F954" s="104" t="s">
        <v>15671</v>
      </c>
      <c r="G954" s="104" t="s">
        <v>8616</v>
      </c>
      <c r="H954" s="104" t="s">
        <v>14443</v>
      </c>
      <c r="I954" s="104" t="s">
        <v>16840</v>
      </c>
      <c r="K954" s="106">
        <v>36552</v>
      </c>
      <c r="L954" s="104" t="s">
        <v>14448</v>
      </c>
    </row>
    <row r="955" spans="1:12" hidden="1" x14ac:dyDescent="0.2">
      <c r="A955" s="104" t="s">
        <v>13335</v>
      </c>
      <c r="D955" s="104" t="s">
        <v>16841</v>
      </c>
      <c r="E955" s="104">
        <f t="shared" si="14"/>
        <v>2801500210</v>
      </c>
      <c r="F955" s="104" t="s">
        <v>15671</v>
      </c>
      <c r="G955" s="104" t="s">
        <v>8616</v>
      </c>
      <c r="H955" s="104" t="s">
        <v>14443</v>
      </c>
      <c r="I955" s="104" t="s">
        <v>16842</v>
      </c>
      <c r="K955" s="106">
        <v>36552</v>
      </c>
      <c r="L955" s="104" t="s">
        <v>14448</v>
      </c>
    </row>
    <row r="956" spans="1:12" hidden="1" x14ac:dyDescent="0.2">
      <c r="A956" s="104" t="s">
        <v>13335</v>
      </c>
      <c r="D956" s="104" t="s">
        <v>16843</v>
      </c>
      <c r="E956" s="104">
        <f t="shared" si="14"/>
        <v>2801500220</v>
      </c>
      <c r="F956" s="104" t="s">
        <v>15671</v>
      </c>
      <c r="G956" s="104" t="s">
        <v>8616</v>
      </c>
      <c r="H956" s="104" t="s">
        <v>14443</v>
      </c>
      <c r="I956" s="104" t="s">
        <v>15351</v>
      </c>
      <c r="K956" s="106">
        <v>36552</v>
      </c>
      <c r="L956" s="104" t="s">
        <v>14448</v>
      </c>
    </row>
    <row r="957" spans="1:12" hidden="1" x14ac:dyDescent="0.2">
      <c r="A957" s="104" t="s">
        <v>13335</v>
      </c>
      <c r="D957" s="104" t="s">
        <v>15352</v>
      </c>
      <c r="E957" s="104">
        <f t="shared" si="14"/>
        <v>2801500230</v>
      </c>
      <c r="F957" s="104" t="s">
        <v>15671</v>
      </c>
      <c r="G957" s="104" t="s">
        <v>8616</v>
      </c>
      <c r="H957" s="104" t="s">
        <v>14443</v>
      </c>
      <c r="I957" s="104" t="s">
        <v>15353</v>
      </c>
      <c r="K957" s="106">
        <v>36552</v>
      </c>
      <c r="L957" s="104" t="s">
        <v>14448</v>
      </c>
    </row>
    <row r="958" spans="1:12" hidden="1" x14ac:dyDescent="0.2">
      <c r="A958" s="104" t="s">
        <v>13335</v>
      </c>
      <c r="D958" s="104" t="s">
        <v>15354</v>
      </c>
      <c r="E958" s="104">
        <f t="shared" si="14"/>
        <v>2801500240</v>
      </c>
      <c r="F958" s="104" t="s">
        <v>15671</v>
      </c>
      <c r="G958" s="104" t="s">
        <v>8616</v>
      </c>
      <c r="H958" s="104" t="s">
        <v>14443</v>
      </c>
      <c r="I958" s="104" t="s">
        <v>15355</v>
      </c>
      <c r="K958" s="106">
        <v>36552</v>
      </c>
      <c r="L958" s="104" t="s">
        <v>14448</v>
      </c>
    </row>
    <row r="959" spans="1:12" hidden="1" x14ac:dyDescent="0.2">
      <c r="A959" s="104" t="s">
        <v>13335</v>
      </c>
      <c r="D959" s="104" t="s">
        <v>15356</v>
      </c>
      <c r="E959" s="104">
        <f t="shared" si="14"/>
        <v>2801500250</v>
      </c>
      <c r="F959" s="104" t="s">
        <v>15671</v>
      </c>
      <c r="G959" s="104" t="s">
        <v>8616</v>
      </c>
      <c r="H959" s="104" t="s">
        <v>14443</v>
      </c>
      <c r="I959" s="104" t="s">
        <v>15357</v>
      </c>
      <c r="K959" s="106">
        <v>36552</v>
      </c>
      <c r="L959" s="104" t="s">
        <v>14448</v>
      </c>
    </row>
    <row r="960" spans="1:12" hidden="1" x14ac:dyDescent="0.2">
      <c r="A960" s="104" t="s">
        <v>13335</v>
      </c>
      <c r="D960" s="104" t="s">
        <v>15358</v>
      </c>
      <c r="E960" s="104">
        <f t="shared" si="14"/>
        <v>2801500261</v>
      </c>
      <c r="F960" s="104" t="s">
        <v>15671</v>
      </c>
      <c r="G960" s="104" t="s">
        <v>8616</v>
      </c>
      <c r="H960" s="104" t="s">
        <v>14443</v>
      </c>
      <c r="I960" s="104" t="s">
        <v>15359</v>
      </c>
      <c r="K960" s="106">
        <v>36552</v>
      </c>
      <c r="L960" s="104" t="s">
        <v>14448</v>
      </c>
    </row>
    <row r="961" spans="1:12" hidden="1" x14ac:dyDescent="0.2">
      <c r="A961" s="104" t="s">
        <v>13335</v>
      </c>
      <c r="D961" s="104" t="s">
        <v>15360</v>
      </c>
      <c r="E961" s="104">
        <f t="shared" si="14"/>
        <v>2801500262</v>
      </c>
      <c r="F961" s="104" t="s">
        <v>15671</v>
      </c>
      <c r="G961" s="104" t="s">
        <v>8616</v>
      </c>
      <c r="H961" s="104" t="s">
        <v>14443</v>
      </c>
      <c r="I961" s="104" t="s">
        <v>15361</v>
      </c>
      <c r="K961" s="106">
        <v>36552</v>
      </c>
      <c r="L961" s="104" t="s">
        <v>14448</v>
      </c>
    </row>
    <row r="962" spans="1:12" hidden="1" x14ac:dyDescent="0.2">
      <c r="A962" s="104" t="s">
        <v>13335</v>
      </c>
      <c r="D962" s="104" t="s">
        <v>15362</v>
      </c>
      <c r="E962" s="104">
        <f t="shared" ref="E962:E1025" si="15">VALUE(D962)</f>
        <v>2801500300</v>
      </c>
      <c r="F962" s="104" t="s">
        <v>15671</v>
      </c>
      <c r="G962" s="104" t="s">
        <v>8616</v>
      </c>
      <c r="H962" s="104" t="s">
        <v>14443</v>
      </c>
      <c r="I962" s="104" t="s">
        <v>15363</v>
      </c>
      <c r="K962" s="106">
        <v>36552</v>
      </c>
      <c r="L962" s="104" t="s">
        <v>14448</v>
      </c>
    </row>
    <row r="963" spans="1:12" hidden="1" x14ac:dyDescent="0.2">
      <c r="A963" s="104" t="s">
        <v>13335</v>
      </c>
      <c r="D963" s="104" t="s">
        <v>15364</v>
      </c>
      <c r="E963" s="104">
        <f t="shared" si="15"/>
        <v>2801500310</v>
      </c>
      <c r="F963" s="104" t="s">
        <v>15671</v>
      </c>
      <c r="G963" s="104" t="s">
        <v>8616</v>
      </c>
      <c r="H963" s="104" t="s">
        <v>14443</v>
      </c>
      <c r="I963" s="104" t="s">
        <v>15365</v>
      </c>
      <c r="K963" s="106">
        <v>36552</v>
      </c>
      <c r="L963" s="104" t="s">
        <v>14448</v>
      </c>
    </row>
    <row r="964" spans="1:12" hidden="1" x14ac:dyDescent="0.2">
      <c r="A964" s="104" t="s">
        <v>13335</v>
      </c>
      <c r="D964" s="104" t="s">
        <v>15366</v>
      </c>
      <c r="E964" s="104">
        <f t="shared" si="15"/>
        <v>2801500320</v>
      </c>
      <c r="F964" s="104" t="s">
        <v>15671</v>
      </c>
      <c r="G964" s="104" t="s">
        <v>8616</v>
      </c>
      <c r="H964" s="104" t="s">
        <v>14443</v>
      </c>
      <c r="I964" s="104" t="s">
        <v>15367</v>
      </c>
      <c r="K964" s="106">
        <v>36552</v>
      </c>
      <c r="L964" s="104" t="s">
        <v>14448</v>
      </c>
    </row>
    <row r="965" spans="1:12" hidden="1" x14ac:dyDescent="0.2">
      <c r="A965" s="104" t="s">
        <v>13335</v>
      </c>
      <c r="D965" s="104" t="s">
        <v>15368</v>
      </c>
      <c r="E965" s="104">
        <f t="shared" si="15"/>
        <v>2801500330</v>
      </c>
      <c r="F965" s="104" t="s">
        <v>15671</v>
      </c>
      <c r="G965" s="104" t="s">
        <v>8616</v>
      </c>
      <c r="H965" s="104" t="s">
        <v>14443</v>
      </c>
      <c r="I965" s="104" t="s">
        <v>15369</v>
      </c>
      <c r="K965" s="106">
        <v>36552</v>
      </c>
      <c r="L965" s="104" t="s">
        <v>14448</v>
      </c>
    </row>
    <row r="966" spans="1:12" hidden="1" x14ac:dyDescent="0.2">
      <c r="A966" s="104" t="s">
        <v>13335</v>
      </c>
      <c r="D966" s="104" t="s">
        <v>15370</v>
      </c>
      <c r="E966" s="104">
        <f t="shared" si="15"/>
        <v>2801500340</v>
      </c>
      <c r="F966" s="104" t="s">
        <v>15671</v>
      </c>
      <c r="G966" s="104" t="s">
        <v>8616</v>
      </c>
      <c r="H966" s="104" t="s">
        <v>14443</v>
      </c>
      <c r="I966" s="104" t="s">
        <v>15371</v>
      </c>
      <c r="K966" s="106">
        <v>36552</v>
      </c>
      <c r="L966" s="104" t="s">
        <v>14448</v>
      </c>
    </row>
    <row r="967" spans="1:12" hidden="1" x14ac:dyDescent="0.2">
      <c r="A967" s="104" t="s">
        <v>13335</v>
      </c>
      <c r="D967" s="104" t="s">
        <v>15372</v>
      </c>
      <c r="E967" s="104">
        <f t="shared" si="15"/>
        <v>2801500350</v>
      </c>
      <c r="F967" s="104" t="s">
        <v>15671</v>
      </c>
      <c r="G967" s="104" t="s">
        <v>8616</v>
      </c>
      <c r="H967" s="104" t="s">
        <v>14443</v>
      </c>
      <c r="I967" s="104" t="s">
        <v>15373</v>
      </c>
      <c r="K967" s="106">
        <v>36552</v>
      </c>
      <c r="L967" s="104" t="s">
        <v>14448</v>
      </c>
    </row>
    <row r="968" spans="1:12" hidden="1" x14ac:dyDescent="0.2">
      <c r="A968" s="104" t="s">
        <v>13335</v>
      </c>
      <c r="D968" s="104" t="s">
        <v>15374</v>
      </c>
      <c r="E968" s="104">
        <f t="shared" si="15"/>
        <v>2801500360</v>
      </c>
      <c r="F968" s="104" t="s">
        <v>15671</v>
      </c>
      <c r="G968" s="104" t="s">
        <v>8616</v>
      </c>
      <c r="H968" s="104" t="s">
        <v>14443</v>
      </c>
      <c r="I968" s="104" t="s">
        <v>15375</v>
      </c>
      <c r="K968" s="106">
        <v>36552</v>
      </c>
      <c r="L968" s="104" t="s">
        <v>14448</v>
      </c>
    </row>
    <row r="969" spans="1:12" hidden="1" x14ac:dyDescent="0.2">
      <c r="A969" s="104" t="s">
        <v>13335</v>
      </c>
      <c r="D969" s="104" t="s">
        <v>15376</v>
      </c>
      <c r="E969" s="104">
        <f t="shared" si="15"/>
        <v>2801500370</v>
      </c>
      <c r="F969" s="104" t="s">
        <v>15671</v>
      </c>
      <c r="G969" s="104" t="s">
        <v>8616</v>
      </c>
      <c r="H969" s="104" t="s">
        <v>14443</v>
      </c>
      <c r="I969" s="104" t="s">
        <v>15377</v>
      </c>
      <c r="K969" s="106">
        <v>36552</v>
      </c>
      <c r="L969" s="104" t="s">
        <v>14448</v>
      </c>
    </row>
    <row r="970" spans="1:12" hidden="1" x14ac:dyDescent="0.2">
      <c r="A970" s="104" t="s">
        <v>13335</v>
      </c>
      <c r="D970" s="104" t="s">
        <v>15378</v>
      </c>
      <c r="E970" s="104">
        <f t="shared" si="15"/>
        <v>2801500380</v>
      </c>
      <c r="F970" s="104" t="s">
        <v>15671</v>
      </c>
      <c r="G970" s="104" t="s">
        <v>8616</v>
      </c>
      <c r="H970" s="104" t="s">
        <v>14443</v>
      </c>
      <c r="I970" s="104" t="s">
        <v>15379</v>
      </c>
      <c r="K970" s="106">
        <v>36552</v>
      </c>
      <c r="L970" s="104" t="s">
        <v>14448</v>
      </c>
    </row>
    <row r="971" spans="1:12" hidden="1" x14ac:dyDescent="0.2">
      <c r="A971" s="104" t="s">
        <v>13335</v>
      </c>
      <c r="D971" s="104" t="s">
        <v>15380</v>
      </c>
      <c r="E971" s="104">
        <f t="shared" si="15"/>
        <v>2801500390</v>
      </c>
      <c r="F971" s="104" t="s">
        <v>15671</v>
      </c>
      <c r="G971" s="104" t="s">
        <v>8616</v>
      </c>
      <c r="H971" s="104" t="s">
        <v>14443</v>
      </c>
      <c r="I971" s="104" t="s">
        <v>15381</v>
      </c>
      <c r="K971" s="106">
        <v>36552</v>
      </c>
      <c r="L971" s="104" t="s">
        <v>14448</v>
      </c>
    </row>
    <row r="972" spans="1:12" hidden="1" x14ac:dyDescent="0.2">
      <c r="A972" s="104" t="s">
        <v>13335</v>
      </c>
      <c r="D972" s="104" t="s">
        <v>15382</v>
      </c>
      <c r="E972" s="104">
        <f t="shared" si="15"/>
        <v>2801500400</v>
      </c>
      <c r="F972" s="104" t="s">
        <v>15671</v>
      </c>
      <c r="G972" s="104" t="s">
        <v>8616</v>
      </c>
      <c r="H972" s="104" t="s">
        <v>14443</v>
      </c>
      <c r="I972" s="104" t="s">
        <v>15383</v>
      </c>
      <c r="K972" s="106">
        <v>36552</v>
      </c>
      <c r="L972" s="104" t="s">
        <v>14448</v>
      </c>
    </row>
    <row r="973" spans="1:12" hidden="1" x14ac:dyDescent="0.2">
      <c r="A973" s="104" t="s">
        <v>13335</v>
      </c>
      <c r="D973" s="104" t="s">
        <v>15384</v>
      </c>
      <c r="E973" s="104">
        <f t="shared" si="15"/>
        <v>2801500410</v>
      </c>
      <c r="F973" s="104" t="s">
        <v>15671</v>
      </c>
      <c r="G973" s="104" t="s">
        <v>8616</v>
      </c>
      <c r="H973" s="104" t="s">
        <v>14443</v>
      </c>
      <c r="I973" s="104" t="s">
        <v>15385</v>
      </c>
      <c r="K973" s="106">
        <v>36552</v>
      </c>
      <c r="L973" s="104" t="s">
        <v>14448</v>
      </c>
    </row>
    <row r="974" spans="1:12" hidden="1" x14ac:dyDescent="0.2">
      <c r="A974" s="104" t="s">
        <v>13335</v>
      </c>
      <c r="D974" s="104" t="s">
        <v>15386</v>
      </c>
      <c r="E974" s="104">
        <f t="shared" si="15"/>
        <v>2801500420</v>
      </c>
      <c r="F974" s="104" t="s">
        <v>15671</v>
      </c>
      <c r="G974" s="104" t="s">
        <v>8616</v>
      </c>
      <c r="H974" s="104" t="s">
        <v>14443</v>
      </c>
      <c r="I974" s="104" t="s">
        <v>15387</v>
      </c>
      <c r="K974" s="106">
        <v>36552</v>
      </c>
      <c r="L974" s="104" t="s">
        <v>14448</v>
      </c>
    </row>
    <row r="975" spans="1:12" hidden="1" x14ac:dyDescent="0.2">
      <c r="A975" s="104" t="s">
        <v>13335</v>
      </c>
      <c r="D975" s="104" t="s">
        <v>15388</v>
      </c>
      <c r="E975" s="104">
        <f t="shared" si="15"/>
        <v>2801500430</v>
      </c>
      <c r="F975" s="104" t="s">
        <v>15671</v>
      </c>
      <c r="G975" s="104" t="s">
        <v>8616</v>
      </c>
      <c r="H975" s="104" t="s">
        <v>14443</v>
      </c>
      <c r="I975" s="104" t="s">
        <v>15389</v>
      </c>
      <c r="K975" s="106">
        <v>36552</v>
      </c>
      <c r="L975" s="104" t="s">
        <v>14448</v>
      </c>
    </row>
    <row r="976" spans="1:12" hidden="1" x14ac:dyDescent="0.2">
      <c r="A976" s="104" t="s">
        <v>13335</v>
      </c>
      <c r="D976" s="104" t="s">
        <v>15390</v>
      </c>
      <c r="E976" s="104">
        <f t="shared" si="15"/>
        <v>2801500440</v>
      </c>
      <c r="F976" s="104" t="s">
        <v>15671</v>
      </c>
      <c r="G976" s="104" t="s">
        <v>8616</v>
      </c>
      <c r="H976" s="104" t="s">
        <v>14443</v>
      </c>
      <c r="I976" s="104" t="s">
        <v>15391</v>
      </c>
      <c r="K976" s="106">
        <v>36552</v>
      </c>
      <c r="L976" s="104" t="s">
        <v>14448</v>
      </c>
    </row>
    <row r="977" spans="1:12" hidden="1" x14ac:dyDescent="0.2">
      <c r="A977" s="104" t="s">
        <v>13335</v>
      </c>
      <c r="D977" s="104" t="s">
        <v>15392</v>
      </c>
      <c r="E977" s="104">
        <f t="shared" si="15"/>
        <v>2801500450</v>
      </c>
      <c r="F977" s="104" t="s">
        <v>15671</v>
      </c>
      <c r="G977" s="104" t="s">
        <v>8616</v>
      </c>
      <c r="H977" s="104" t="s">
        <v>14443</v>
      </c>
      <c r="I977" s="104" t="s">
        <v>15393</v>
      </c>
      <c r="J977" s="106">
        <v>37236</v>
      </c>
    </row>
    <row r="978" spans="1:12" hidden="1" x14ac:dyDescent="0.2">
      <c r="A978" s="104" t="s">
        <v>13335</v>
      </c>
      <c r="D978" s="104" t="s">
        <v>15394</v>
      </c>
      <c r="E978" s="104">
        <f t="shared" si="15"/>
        <v>2801500500</v>
      </c>
      <c r="F978" s="104" t="s">
        <v>15671</v>
      </c>
      <c r="G978" s="104" t="s">
        <v>8616</v>
      </c>
      <c r="H978" s="104" t="s">
        <v>14443</v>
      </c>
      <c r="I978" s="104" t="s">
        <v>15395</v>
      </c>
      <c r="K978" s="106">
        <v>36552</v>
      </c>
      <c r="L978" s="104" t="s">
        <v>14448</v>
      </c>
    </row>
    <row r="979" spans="1:12" hidden="1" x14ac:dyDescent="0.2">
      <c r="A979" s="104" t="s">
        <v>13335</v>
      </c>
      <c r="D979" s="104" t="s">
        <v>15396</v>
      </c>
      <c r="E979" s="104">
        <f t="shared" si="15"/>
        <v>2801500600</v>
      </c>
      <c r="F979" s="104" t="s">
        <v>15671</v>
      </c>
      <c r="G979" s="104" t="s">
        <v>8616</v>
      </c>
      <c r="H979" s="104" t="s">
        <v>14443</v>
      </c>
      <c r="I979" s="104" t="s">
        <v>15397</v>
      </c>
      <c r="K979" s="106">
        <v>36552</v>
      </c>
      <c r="L979" s="104" t="s">
        <v>14448</v>
      </c>
    </row>
    <row r="980" spans="1:12" hidden="1" x14ac:dyDescent="0.2">
      <c r="A980" s="104" t="s">
        <v>13335</v>
      </c>
      <c r="D980" s="104" t="s">
        <v>15398</v>
      </c>
      <c r="E980" s="104">
        <f t="shared" si="15"/>
        <v>2801500610</v>
      </c>
      <c r="F980" s="104" t="s">
        <v>15671</v>
      </c>
      <c r="G980" s="104" t="s">
        <v>8616</v>
      </c>
      <c r="H980" s="104" t="s">
        <v>14443</v>
      </c>
      <c r="I980" s="104" t="s">
        <v>15399</v>
      </c>
      <c r="K980" s="106">
        <v>36552</v>
      </c>
      <c r="L980" s="104" t="s">
        <v>14448</v>
      </c>
    </row>
    <row r="981" spans="1:12" hidden="1" x14ac:dyDescent="0.2">
      <c r="A981" s="104" t="s">
        <v>13335</v>
      </c>
      <c r="D981" s="104" t="s">
        <v>15400</v>
      </c>
      <c r="E981" s="104">
        <f t="shared" si="15"/>
        <v>2801500620</v>
      </c>
      <c r="F981" s="104" t="s">
        <v>15671</v>
      </c>
      <c r="G981" s="104" t="s">
        <v>8616</v>
      </c>
      <c r="H981" s="104" t="s">
        <v>14443</v>
      </c>
      <c r="I981" s="104" t="s">
        <v>15401</v>
      </c>
      <c r="K981" s="106">
        <v>36552</v>
      </c>
      <c r="L981" s="104" t="s">
        <v>14448</v>
      </c>
    </row>
    <row r="982" spans="1:12" hidden="1" x14ac:dyDescent="0.2">
      <c r="A982" s="104" t="s">
        <v>13335</v>
      </c>
      <c r="D982" s="104" t="s">
        <v>15402</v>
      </c>
      <c r="E982" s="104">
        <f t="shared" si="15"/>
        <v>2801501000</v>
      </c>
      <c r="F982" s="104" t="s">
        <v>15671</v>
      </c>
      <c r="G982" s="104" t="s">
        <v>8616</v>
      </c>
      <c r="H982" s="104" t="s">
        <v>15403</v>
      </c>
      <c r="I982" s="104" t="s">
        <v>14444</v>
      </c>
      <c r="J982" s="106">
        <v>36552</v>
      </c>
    </row>
    <row r="983" spans="1:12" hidden="1" x14ac:dyDescent="0.2">
      <c r="A983" s="104" t="s">
        <v>13335</v>
      </c>
      <c r="D983" s="104" t="s">
        <v>15404</v>
      </c>
      <c r="E983" s="104">
        <f t="shared" si="15"/>
        <v>2801501105</v>
      </c>
      <c r="F983" s="104" t="s">
        <v>15671</v>
      </c>
      <c r="G983" s="104" t="s">
        <v>8616</v>
      </c>
      <c r="H983" s="104" t="s">
        <v>15403</v>
      </c>
      <c r="I983" s="104" t="s">
        <v>15405</v>
      </c>
      <c r="J983" s="106">
        <v>36552</v>
      </c>
    </row>
    <row r="984" spans="1:12" hidden="1" x14ac:dyDescent="0.2">
      <c r="A984" s="104" t="s">
        <v>13335</v>
      </c>
      <c r="D984" s="104" t="s">
        <v>15406</v>
      </c>
      <c r="E984" s="104">
        <f t="shared" si="15"/>
        <v>2801501130</v>
      </c>
      <c r="F984" s="104" t="s">
        <v>15671</v>
      </c>
      <c r="G984" s="104" t="s">
        <v>8616</v>
      </c>
      <c r="H984" s="104" t="s">
        <v>15403</v>
      </c>
      <c r="I984" s="104" t="s">
        <v>15407</v>
      </c>
      <c r="J984" s="106">
        <v>36552</v>
      </c>
    </row>
    <row r="985" spans="1:12" hidden="1" x14ac:dyDescent="0.2">
      <c r="A985" s="104" t="s">
        <v>13335</v>
      </c>
      <c r="D985" s="104" t="s">
        <v>15408</v>
      </c>
      <c r="E985" s="104">
        <f t="shared" si="15"/>
        <v>2801501170</v>
      </c>
      <c r="F985" s="104" t="s">
        <v>15671</v>
      </c>
      <c r="G985" s="104" t="s">
        <v>8616</v>
      </c>
      <c r="H985" s="104" t="s">
        <v>15403</v>
      </c>
      <c r="I985" s="104" t="s">
        <v>15409</v>
      </c>
      <c r="J985" s="106">
        <v>36552</v>
      </c>
    </row>
    <row r="986" spans="1:12" hidden="1" x14ac:dyDescent="0.2">
      <c r="A986" s="104" t="s">
        <v>13335</v>
      </c>
      <c r="D986" s="104" t="s">
        <v>15410</v>
      </c>
      <c r="E986" s="104">
        <f t="shared" si="15"/>
        <v>2801501260</v>
      </c>
      <c r="F986" s="104" t="s">
        <v>15671</v>
      </c>
      <c r="G986" s="104" t="s">
        <v>8616</v>
      </c>
      <c r="H986" s="104" t="s">
        <v>15403</v>
      </c>
      <c r="I986" s="104" t="s">
        <v>15411</v>
      </c>
      <c r="J986" s="106">
        <v>36552</v>
      </c>
    </row>
    <row r="987" spans="1:12" hidden="1" x14ac:dyDescent="0.2">
      <c r="A987" s="104" t="s">
        <v>13335</v>
      </c>
      <c r="D987" s="104" t="s">
        <v>15412</v>
      </c>
      <c r="E987" s="104">
        <f t="shared" si="15"/>
        <v>2801501270</v>
      </c>
      <c r="F987" s="104" t="s">
        <v>15671</v>
      </c>
      <c r="G987" s="104" t="s">
        <v>8616</v>
      </c>
      <c r="H987" s="104" t="s">
        <v>15403</v>
      </c>
      <c r="I987" s="104" t="s">
        <v>15413</v>
      </c>
      <c r="J987" s="106">
        <v>36552</v>
      </c>
    </row>
    <row r="988" spans="1:12" hidden="1" x14ac:dyDescent="0.2">
      <c r="A988" s="104" t="s">
        <v>13335</v>
      </c>
      <c r="D988" s="104" t="s">
        <v>15414</v>
      </c>
      <c r="E988" s="104">
        <f t="shared" si="15"/>
        <v>2801502000</v>
      </c>
      <c r="F988" s="104" t="s">
        <v>15671</v>
      </c>
      <c r="G988" s="104" t="s">
        <v>8616</v>
      </c>
      <c r="H988" s="104" t="s">
        <v>16653</v>
      </c>
      <c r="I988" s="104" t="s">
        <v>14444</v>
      </c>
      <c r="J988" s="106">
        <v>36552</v>
      </c>
    </row>
    <row r="989" spans="1:12" hidden="1" x14ac:dyDescent="0.2">
      <c r="A989" s="104" t="s">
        <v>13335</v>
      </c>
      <c r="D989" s="104" t="s">
        <v>16654</v>
      </c>
      <c r="E989" s="104">
        <f t="shared" si="15"/>
        <v>2801502105</v>
      </c>
      <c r="F989" s="104" t="s">
        <v>15671</v>
      </c>
      <c r="G989" s="104" t="s">
        <v>8616</v>
      </c>
      <c r="H989" s="104" t="s">
        <v>16653</v>
      </c>
      <c r="I989" s="104" t="s">
        <v>15405</v>
      </c>
      <c r="J989" s="106">
        <v>36552</v>
      </c>
    </row>
    <row r="990" spans="1:12" hidden="1" x14ac:dyDescent="0.2">
      <c r="A990" s="104" t="s">
        <v>13335</v>
      </c>
      <c r="D990" s="104" t="s">
        <v>14626</v>
      </c>
      <c r="E990" s="104">
        <f t="shared" si="15"/>
        <v>2801502130</v>
      </c>
      <c r="F990" s="104" t="s">
        <v>15671</v>
      </c>
      <c r="G990" s="104" t="s">
        <v>8616</v>
      </c>
      <c r="H990" s="104" t="s">
        <v>16653</v>
      </c>
      <c r="I990" s="104" t="s">
        <v>15407</v>
      </c>
      <c r="J990" s="106">
        <v>36552</v>
      </c>
    </row>
    <row r="991" spans="1:12" hidden="1" x14ac:dyDescent="0.2">
      <c r="A991" s="104" t="s">
        <v>13335</v>
      </c>
      <c r="D991" s="104" t="s">
        <v>14627</v>
      </c>
      <c r="E991" s="104">
        <f t="shared" si="15"/>
        <v>2801502170</v>
      </c>
      <c r="F991" s="104" t="s">
        <v>15671</v>
      </c>
      <c r="G991" s="104" t="s">
        <v>8616</v>
      </c>
      <c r="H991" s="104" t="s">
        <v>16653</v>
      </c>
      <c r="I991" s="104" t="s">
        <v>15409</v>
      </c>
      <c r="J991" s="106">
        <v>36552</v>
      </c>
    </row>
    <row r="992" spans="1:12" hidden="1" x14ac:dyDescent="0.2">
      <c r="A992" s="104" t="s">
        <v>13335</v>
      </c>
      <c r="D992" s="104" t="s">
        <v>14628</v>
      </c>
      <c r="E992" s="104">
        <f t="shared" si="15"/>
        <v>2801502260</v>
      </c>
      <c r="F992" s="104" t="s">
        <v>15671</v>
      </c>
      <c r="G992" s="104" t="s">
        <v>8616</v>
      </c>
      <c r="H992" s="104" t="s">
        <v>16653</v>
      </c>
      <c r="I992" s="104" t="s">
        <v>15411</v>
      </c>
      <c r="J992" s="106">
        <v>36552</v>
      </c>
    </row>
    <row r="993" spans="1:12" hidden="1" x14ac:dyDescent="0.2">
      <c r="A993" s="104" t="s">
        <v>13335</v>
      </c>
      <c r="D993" s="104" t="s">
        <v>14629</v>
      </c>
      <c r="E993" s="104">
        <f t="shared" si="15"/>
        <v>2801502270</v>
      </c>
      <c r="F993" s="104" t="s">
        <v>15671</v>
      </c>
      <c r="G993" s="104" t="s">
        <v>8616</v>
      </c>
      <c r="H993" s="104" t="s">
        <v>16653</v>
      </c>
      <c r="I993" s="104" t="s">
        <v>15413</v>
      </c>
      <c r="J993" s="106">
        <v>36552</v>
      </c>
    </row>
    <row r="994" spans="1:12" hidden="1" x14ac:dyDescent="0.2">
      <c r="A994" s="104" t="s">
        <v>13335</v>
      </c>
      <c r="D994" s="104" t="s">
        <v>14630</v>
      </c>
      <c r="E994" s="104">
        <f t="shared" si="15"/>
        <v>2801520000</v>
      </c>
      <c r="F994" s="104" t="s">
        <v>15671</v>
      </c>
      <c r="G994" s="104" t="s">
        <v>8616</v>
      </c>
      <c r="H994" s="104" t="s">
        <v>14631</v>
      </c>
      <c r="I994" s="104" t="s">
        <v>14632</v>
      </c>
      <c r="K994" s="106">
        <v>36552</v>
      </c>
      <c r="L994" s="104" t="s">
        <v>14633</v>
      </c>
    </row>
    <row r="995" spans="1:12" hidden="1" x14ac:dyDescent="0.2">
      <c r="A995" s="104" t="s">
        <v>13335</v>
      </c>
      <c r="D995" s="104" t="s">
        <v>14634</v>
      </c>
      <c r="E995" s="104">
        <f t="shared" si="15"/>
        <v>2801520004</v>
      </c>
      <c r="F995" s="104" t="s">
        <v>15671</v>
      </c>
      <c r="G995" s="104" t="s">
        <v>8616</v>
      </c>
      <c r="H995" s="104" t="s">
        <v>14631</v>
      </c>
      <c r="I995" s="104" t="s">
        <v>14635</v>
      </c>
      <c r="J995" s="106">
        <v>36552</v>
      </c>
    </row>
    <row r="996" spans="1:12" hidden="1" x14ac:dyDescent="0.2">
      <c r="A996" s="104" t="s">
        <v>13335</v>
      </c>
      <c r="D996" s="104" t="s">
        <v>14636</v>
      </c>
      <c r="E996" s="104">
        <f t="shared" si="15"/>
        <v>2801520006</v>
      </c>
      <c r="F996" s="104" t="s">
        <v>15671</v>
      </c>
      <c r="G996" s="104" t="s">
        <v>8616</v>
      </c>
      <c r="H996" s="104" t="s">
        <v>14631</v>
      </c>
      <c r="I996" s="104" t="s">
        <v>16137</v>
      </c>
      <c r="J996" s="106">
        <v>36552</v>
      </c>
    </row>
    <row r="997" spans="1:12" hidden="1" x14ac:dyDescent="0.2">
      <c r="A997" s="104" t="s">
        <v>13335</v>
      </c>
      <c r="D997" s="104" t="s">
        <v>14637</v>
      </c>
      <c r="E997" s="104">
        <f t="shared" si="15"/>
        <v>2801520010</v>
      </c>
      <c r="F997" s="104" t="s">
        <v>15671</v>
      </c>
      <c r="G997" s="104" t="s">
        <v>8616</v>
      </c>
      <c r="H997" s="104" t="s">
        <v>14631</v>
      </c>
      <c r="I997" s="104" t="s">
        <v>14638</v>
      </c>
      <c r="J997" s="106">
        <v>36552</v>
      </c>
    </row>
    <row r="998" spans="1:12" hidden="1" x14ac:dyDescent="0.2">
      <c r="A998" s="104" t="s">
        <v>13335</v>
      </c>
      <c r="B998" s="104"/>
      <c r="D998" s="104" t="s">
        <v>14639</v>
      </c>
      <c r="E998" s="104">
        <f t="shared" si="15"/>
        <v>2801600000</v>
      </c>
      <c r="F998" s="104" t="s">
        <v>15671</v>
      </c>
      <c r="G998" s="104" t="s">
        <v>8616</v>
      </c>
      <c r="H998" s="104" t="s">
        <v>14640</v>
      </c>
      <c r="I998" s="104" t="s">
        <v>15137</v>
      </c>
    </row>
    <row r="999" spans="1:12" hidden="1" x14ac:dyDescent="0.2">
      <c r="A999" s="104" t="s">
        <v>13335</v>
      </c>
      <c r="D999" s="104" t="s">
        <v>14641</v>
      </c>
      <c r="E999" s="104">
        <f t="shared" si="15"/>
        <v>2801700001</v>
      </c>
      <c r="F999" s="104" t="s">
        <v>15671</v>
      </c>
      <c r="G999" s="104" t="s">
        <v>8616</v>
      </c>
      <c r="H999" s="104" t="s">
        <v>14642</v>
      </c>
      <c r="I999" s="104" t="s">
        <v>14643</v>
      </c>
      <c r="J999" s="106">
        <v>36504</v>
      </c>
    </row>
    <row r="1000" spans="1:12" hidden="1" x14ac:dyDescent="0.2">
      <c r="A1000" s="104" t="s">
        <v>13335</v>
      </c>
      <c r="D1000" s="104" t="s">
        <v>14644</v>
      </c>
      <c r="E1000" s="104">
        <f t="shared" si="15"/>
        <v>2801700002</v>
      </c>
      <c r="F1000" s="104" t="s">
        <v>15671</v>
      </c>
      <c r="G1000" s="104" t="s">
        <v>8616</v>
      </c>
      <c r="H1000" s="104" t="s">
        <v>14642</v>
      </c>
      <c r="I1000" s="104" t="s">
        <v>14645</v>
      </c>
      <c r="J1000" s="106">
        <v>36504</v>
      </c>
      <c r="K1000" s="106">
        <v>37544</v>
      </c>
      <c r="L1000" s="104" t="s">
        <v>14646</v>
      </c>
    </row>
    <row r="1001" spans="1:12" hidden="1" x14ac:dyDescent="0.2">
      <c r="A1001" s="104" t="s">
        <v>13335</v>
      </c>
      <c r="D1001" s="104" t="s">
        <v>14647</v>
      </c>
      <c r="E1001" s="104">
        <f t="shared" si="15"/>
        <v>2801700003</v>
      </c>
      <c r="F1001" s="104" t="s">
        <v>15671</v>
      </c>
      <c r="G1001" s="104" t="s">
        <v>8616</v>
      </c>
      <c r="H1001" s="104" t="s">
        <v>14642</v>
      </c>
      <c r="I1001" s="104" t="s">
        <v>14648</v>
      </c>
      <c r="J1001" s="106">
        <v>36504</v>
      </c>
    </row>
    <row r="1002" spans="1:12" hidden="1" x14ac:dyDescent="0.2">
      <c r="A1002" s="104" t="s">
        <v>13335</v>
      </c>
      <c r="D1002" s="104" t="s">
        <v>14649</v>
      </c>
      <c r="E1002" s="104">
        <f t="shared" si="15"/>
        <v>2801700004</v>
      </c>
      <c r="F1002" s="104" t="s">
        <v>15671</v>
      </c>
      <c r="G1002" s="104" t="s">
        <v>8616</v>
      </c>
      <c r="H1002" s="104" t="s">
        <v>14642</v>
      </c>
      <c r="I1002" s="104" t="s">
        <v>14650</v>
      </c>
      <c r="J1002" s="106">
        <v>36504</v>
      </c>
    </row>
    <row r="1003" spans="1:12" hidden="1" x14ac:dyDescent="0.2">
      <c r="A1003" s="104" t="s">
        <v>13335</v>
      </c>
      <c r="D1003" s="104" t="s">
        <v>14651</v>
      </c>
      <c r="E1003" s="104">
        <f t="shared" si="15"/>
        <v>2801700005</v>
      </c>
      <c r="F1003" s="104" t="s">
        <v>15671</v>
      </c>
      <c r="G1003" s="104" t="s">
        <v>8616</v>
      </c>
      <c r="H1003" s="104" t="s">
        <v>14642</v>
      </c>
      <c r="I1003" s="104" t="s">
        <v>14652</v>
      </c>
      <c r="J1003" s="106">
        <v>36504</v>
      </c>
    </row>
    <row r="1004" spans="1:12" hidden="1" x14ac:dyDescent="0.2">
      <c r="A1004" s="104" t="s">
        <v>13335</v>
      </c>
      <c r="D1004" s="104" t="s">
        <v>14653</v>
      </c>
      <c r="E1004" s="104">
        <f t="shared" si="15"/>
        <v>2801700006</v>
      </c>
      <c r="F1004" s="104" t="s">
        <v>15671</v>
      </c>
      <c r="G1004" s="104" t="s">
        <v>8616</v>
      </c>
      <c r="H1004" s="104" t="s">
        <v>14642</v>
      </c>
      <c r="I1004" s="104" t="s">
        <v>14654</v>
      </c>
      <c r="J1004" s="106">
        <v>36504</v>
      </c>
    </row>
    <row r="1005" spans="1:12" hidden="1" x14ac:dyDescent="0.2">
      <c r="A1005" s="104" t="s">
        <v>13335</v>
      </c>
      <c r="D1005" s="104" t="s">
        <v>14655</v>
      </c>
      <c r="E1005" s="104">
        <f t="shared" si="15"/>
        <v>2801700007</v>
      </c>
      <c r="F1005" s="104" t="s">
        <v>15671</v>
      </c>
      <c r="G1005" s="104" t="s">
        <v>8616</v>
      </c>
      <c r="H1005" s="104" t="s">
        <v>14642</v>
      </c>
      <c r="I1005" s="104" t="s">
        <v>14656</v>
      </c>
      <c r="J1005" s="106">
        <v>36504</v>
      </c>
    </row>
    <row r="1006" spans="1:12" hidden="1" x14ac:dyDescent="0.2">
      <c r="A1006" s="104" t="s">
        <v>13335</v>
      </c>
      <c r="D1006" s="104" t="s">
        <v>14657</v>
      </c>
      <c r="E1006" s="104">
        <f t="shared" si="15"/>
        <v>2801700008</v>
      </c>
      <c r="F1006" s="104" t="s">
        <v>15671</v>
      </c>
      <c r="G1006" s="104" t="s">
        <v>8616</v>
      </c>
      <c r="H1006" s="104" t="s">
        <v>14642</v>
      </c>
      <c r="I1006" s="104" t="s">
        <v>14658</v>
      </c>
      <c r="J1006" s="106">
        <v>36504</v>
      </c>
    </row>
    <row r="1007" spans="1:12" hidden="1" x14ac:dyDescent="0.2">
      <c r="A1007" s="104" t="s">
        <v>13335</v>
      </c>
      <c r="D1007" s="104" t="s">
        <v>14659</v>
      </c>
      <c r="E1007" s="104">
        <f t="shared" si="15"/>
        <v>2801700009</v>
      </c>
      <c r="F1007" s="104" t="s">
        <v>15671</v>
      </c>
      <c r="G1007" s="104" t="s">
        <v>8616</v>
      </c>
      <c r="H1007" s="104" t="s">
        <v>14642</v>
      </c>
      <c r="I1007" s="104" t="s">
        <v>14660</v>
      </c>
      <c r="J1007" s="106">
        <v>36504</v>
      </c>
      <c r="K1007" s="106">
        <v>37544</v>
      </c>
      <c r="L1007" s="104" t="s">
        <v>14661</v>
      </c>
    </row>
    <row r="1008" spans="1:12" hidden="1" x14ac:dyDescent="0.2">
      <c r="A1008" s="104" t="s">
        <v>13335</v>
      </c>
      <c r="D1008" s="104" t="s">
        <v>14662</v>
      </c>
      <c r="E1008" s="104">
        <f t="shared" si="15"/>
        <v>2801700010</v>
      </c>
      <c r="F1008" s="104" t="s">
        <v>15671</v>
      </c>
      <c r="G1008" s="104" t="s">
        <v>8616</v>
      </c>
      <c r="H1008" s="104" t="s">
        <v>14642</v>
      </c>
      <c r="I1008" s="104" t="s">
        <v>14663</v>
      </c>
      <c r="J1008" s="106">
        <v>36504</v>
      </c>
      <c r="K1008" s="106">
        <v>37544</v>
      </c>
      <c r="L1008" s="104" t="s">
        <v>14664</v>
      </c>
    </row>
    <row r="1009" spans="1:12" hidden="1" x14ac:dyDescent="0.2">
      <c r="A1009" s="104" t="s">
        <v>13335</v>
      </c>
      <c r="D1009" s="104" t="s">
        <v>14665</v>
      </c>
      <c r="E1009" s="104">
        <f t="shared" si="15"/>
        <v>2801700011</v>
      </c>
      <c r="F1009" s="104" t="s">
        <v>15671</v>
      </c>
      <c r="G1009" s="104" t="s">
        <v>8616</v>
      </c>
      <c r="H1009" s="104" t="s">
        <v>14642</v>
      </c>
      <c r="I1009" s="104" t="s">
        <v>14666</v>
      </c>
      <c r="J1009" s="106">
        <v>37544</v>
      </c>
    </row>
    <row r="1010" spans="1:12" hidden="1" x14ac:dyDescent="0.2">
      <c r="A1010" s="104" t="s">
        <v>13335</v>
      </c>
      <c r="D1010" s="104" t="s">
        <v>14667</v>
      </c>
      <c r="E1010" s="104">
        <f t="shared" si="15"/>
        <v>2801700012</v>
      </c>
      <c r="F1010" s="104" t="s">
        <v>15671</v>
      </c>
      <c r="G1010" s="104" t="s">
        <v>8616</v>
      </c>
      <c r="H1010" s="104" t="s">
        <v>14642</v>
      </c>
      <c r="I1010" s="104" t="s">
        <v>14668</v>
      </c>
      <c r="J1010" s="106">
        <v>37544</v>
      </c>
    </row>
    <row r="1011" spans="1:12" hidden="1" x14ac:dyDescent="0.2">
      <c r="A1011" s="104" t="s">
        <v>13335</v>
      </c>
      <c r="D1011" s="104" t="s">
        <v>14669</v>
      </c>
      <c r="E1011" s="104">
        <f t="shared" si="15"/>
        <v>2801700013</v>
      </c>
      <c r="F1011" s="104" t="s">
        <v>15671</v>
      </c>
      <c r="G1011" s="104" t="s">
        <v>8616</v>
      </c>
      <c r="H1011" s="104" t="s">
        <v>14642</v>
      </c>
      <c r="I1011" s="104" t="s">
        <v>14670</v>
      </c>
      <c r="J1011" s="106">
        <v>37544</v>
      </c>
    </row>
    <row r="1012" spans="1:12" hidden="1" x14ac:dyDescent="0.2">
      <c r="A1012" s="104" t="s">
        <v>13335</v>
      </c>
      <c r="D1012" s="104" t="s">
        <v>14671</v>
      </c>
      <c r="E1012" s="104">
        <f t="shared" si="15"/>
        <v>2801700014</v>
      </c>
      <c r="F1012" s="104" t="s">
        <v>15671</v>
      </c>
      <c r="G1012" s="104" t="s">
        <v>8616</v>
      </c>
      <c r="H1012" s="104" t="s">
        <v>14642</v>
      </c>
      <c r="I1012" s="104" t="s">
        <v>14672</v>
      </c>
      <c r="J1012" s="106">
        <v>37544</v>
      </c>
    </row>
    <row r="1013" spans="1:12" hidden="1" x14ac:dyDescent="0.2">
      <c r="A1013" s="104" t="s">
        <v>13335</v>
      </c>
      <c r="D1013" s="104" t="s">
        <v>14673</v>
      </c>
      <c r="E1013" s="104">
        <f t="shared" si="15"/>
        <v>2801700015</v>
      </c>
      <c r="F1013" s="104" t="s">
        <v>15671</v>
      </c>
      <c r="G1013" s="104" t="s">
        <v>8616</v>
      </c>
      <c r="H1013" s="104" t="s">
        <v>14642</v>
      </c>
      <c r="I1013" s="104" t="s">
        <v>14674</v>
      </c>
      <c r="J1013" s="106">
        <v>37544</v>
      </c>
    </row>
    <row r="1014" spans="1:12" hidden="1" x14ac:dyDescent="0.2">
      <c r="A1014" s="104" t="s">
        <v>13335</v>
      </c>
      <c r="D1014" s="104" t="s">
        <v>14675</v>
      </c>
      <c r="E1014" s="104">
        <f t="shared" si="15"/>
        <v>2801700099</v>
      </c>
      <c r="F1014" s="104" t="s">
        <v>15671</v>
      </c>
      <c r="G1014" s="104" t="s">
        <v>8616</v>
      </c>
      <c r="H1014" s="104" t="s">
        <v>14642</v>
      </c>
      <c r="I1014" s="104" t="s">
        <v>14676</v>
      </c>
      <c r="J1014" s="106">
        <v>37544</v>
      </c>
    </row>
    <row r="1015" spans="1:12" hidden="1" x14ac:dyDescent="0.2">
      <c r="A1015" s="104" t="s">
        <v>13335</v>
      </c>
      <c r="B1015" s="107" t="s">
        <v>10412</v>
      </c>
      <c r="D1015" s="104" t="s">
        <v>14677</v>
      </c>
      <c r="E1015" s="104">
        <f t="shared" si="15"/>
        <v>2805000000</v>
      </c>
      <c r="F1015" s="104" t="s">
        <v>15671</v>
      </c>
      <c r="G1015" s="104" t="s">
        <v>14678</v>
      </c>
      <c r="H1015" s="104" t="s">
        <v>14679</v>
      </c>
      <c r="I1015" s="104" t="s">
        <v>15137</v>
      </c>
      <c r="K1015" s="106">
        <v>37302</v>
      </c>
      <c r="L1015" s="104" t="s">
        <v>14301</v>
      </c>
    </row>
    <row r="1016" spans="1:12" hidden="1" x14ac:dyDescent="0.2">
      <c r="A1016" s="104" t="s">
        <v>13335</v>
      </c>
      <c r="D1016" s="104" t="s">
        <v>14680</v>
      </c>
      <c r="E1016" s="104">
        <f t="shared" si="15"/>
        <v>2805001000</v>
      </c>
      <c r="F1016" s="104" t="s">
        <v>15671</v>
      </c>
      <c r="G1016" s="104" t="s">
        <v>14678</v>
      </c>
      <c r="H1016" s="104" t="s">
        <v>14681</v>
      </c>
      <c r="I1016" s="104" t="s">
        <v>14682</v>
      </c>
      <c r="K1016" s="106">
        <v>37544</v>
      </c>
      <c r="L1016" s="104" t="s">
        <v>14683</v>
      </c>
    </row>
    <row r="1017" spans="1:12" hidden="1" x14ac:dyDescent="0.2">
      <c r="A1017" s="104" t="s">
        <v>13335</v>
      </c>
      <c r="D1017" s="104" t="s">
        <v>14684</v>
      </c>
      <c r="E1017" s="104">
        <f t="shared" si="15"/>
        <v>2805001100</v>
      </c>
      <c r="F1017" s="104" t="s">
        <v>15671</v>
      </c>
      <c r="G1017" s="104" t="s">
        <v>14678</v>
      </c>
      <c r="H1017" s="104" t="s">
        <v>14681</v>
      </c>
      <c r="I1017" s="104" t="s">
        <v>14685</v>
      </c>
      <c r="J1017" s="106">
        <v>38040</v>
      </c>
    </row>
    <row r="1018" spans="1:12" hidden="1" x14ac:dyDescent="0.2">
      <c r="A1018" s="104" t="s">
        <v>13335</v>
      </c>
      <c r="D1018" s="104" t="s">
        <v>14686</v>
      </c>
      <c r="E1018" s="104">
        <f t="shared" si="15"/>
        <v>2805001200</v>
      </c>
      <c r="F1018" s="104" t="s">
        <v>15671</v>
      </c>
      <c r="G1018" s="104" t="s">
        <v>14678</v>
      </c>
      <c r="H1018" s="104" t="s">
        <v>14681</v>
      </c>
      <c r="I1018" s="104" t="s">
        <v>14687</v>
      </c>
      <c r="J1018" s="106">
        <v>38040</v>
      </c>
    </row>
    <row r="1019" spans="1:12" hidden="1" x14ac:dyDescent="0.2">
      <c r="A1019" s="104" t="s">
        <v>13335</v>
      </c>
      <c r="D1019" s="104" t="s">
        <v>14688</v>
      </c>
      <c r="E1019" s="104">
        <f t="shared" si="15"/>
        <v>2805001300</v>
      </c>
      <c r="F1019" s="104" t="s">
        <v>15671</v>
      </c>
      <c r="G1019" s="104" t="s">
        <v>14678</v>
      </c>
      <c r="H1019" s="104" t="s">
        <v>14681</v>
      </c>
      <c r="I1019" s="104" t="s">
        <v>14689</v>
      </c>
      <c r="J1019" s="106">
        <v>38040</v>
      </c>
    </row>
    <row r="1020" spans="1:12" hidden="1" x14ac:dyDescent="0.2">
      <c r="A1020" s="104" t="s">
        <v>13335</v>
      </c>
      <c r="D1020" s="104" t="s">
        <v>14690</v>
      </c>
      <c r="E1020" s="104">
        <f t="shared" si="15"/>
        <v>2805002000</v>
      </c>
      <c r="F1020" s="104" t="s">
        <v>15671</v>
      </c>
      <c r="G1020" s="104" t="s">
        <v>14678</v>
      </c>
      <c r="H1020" s="104" t="s">
        <v>14691</v>
      </c>
      <c r="I1020" s="104" t="s">
        <v>16354</v>
      </c>
      <c r="J1020" s="106">
        <v>38040</v>
      </c>
    </row>
    <row r="1021" spans="1:12" hidden="1" x14ac:dyDescent="0.2">
      <c r="A1021" s="104" t="s">
        <v>13335</v>
      </c>
      <c r="D1021" s="104" t="s">
        <v>14692</v>
      </c>
      <c r="E1021" s="104">
        <f t="shared" si="15"/>
        <v>2805003100</v>
      </c>
      <c r="F1021" s="104" t="s">
        <v>15671</v>
      </c>
      <c r="G1021" s="104" t="s">
        <v>14678</v>
      </c>
      <c r="H1021" s="104" t="s">
        <v>14693</v>
      </c>
      <c r="I1021" s="104" t="s">
        <v>14685</v>
      </c>
      <c r="J1021" s="106">
        <v>38040</v>
      </c>
    </row>
    <row r="1022" spans="1:12" hidden="1" x14ac:dyDescent="0.2">
      <c r="A1022" s="104" t="s">
        <v>13335</v>
      </c>
      <c r="B1022" s="107" t="s">
        <v>10412</v>
      </c>
      <c r="C1022" s="104" t="s">
        <v>14694</v>
      </c>
      <c r="D1022" s="104" t="s">
        <v>14695</v>
      </c>
      <c r="E1022" s="104">
        <f t="shared" si="15"/>
        <v>2805005000</v>
      </c>
      <c r="F1022" s="104" t="s">
        <v>15671</v>
      </c>
      <c r="G1022" s="104" t="s">
        <v>14678</v>
      </c>
      <c r="H1022" s="104" t="s">
        <v>14696</v>
      </c>
      <c r="I1022" s="104" t="s">
        <v>14697</v>
      </c>
      <c r="K1022" s="106">
        <v>37544</v>
      </c>
      <c r="L1022" s="104" t="s">
        <v>14698</v>
      </c>
    </row>
    <row r="1023" spans="1:12" hidden="1" x14ac:dyDescent="0.2">
      <c r="A1023" s="104" t="s">
        <v>13335</v>
      </c>
      <c r="D1023" s="104" t="s">
        <v>14699</v>
      </c>
      <c r="E1023" s="104">
        <f t="shared" si="15"/>
        <v>2805007100</v>
      </c>
      <c r="F1023" s="104" t="s">
        <v>15671</v>
      </c>
      <c r="G1023" s="104" t="s">
        <v>14678</v>
      </c>
      <c r="H1023" s="104" t="s">
        <v>15889</v>
      </c>
      <c r="I1023" s="104" t="s">
        <v>14685</v>
      </c>
      <c r="J1023" s="106">
        <v>38040</v>
      </c>
    </row>
    <row r="1024" spans="1:12" hidden="1" x14ac:dyDescent="0.2">
      <c r="A1024" s="104" t="s">
        <v>13335</v>
      </c>
      <c r="D1024" s="104" t="s">
        <v>15890</v>
      </c>
      <c r="E1024" s="104">
        <f t="shared" si="15"/>
        <v>2805007300</v>
      </c>
      <c r="F1024" s="104" t="s">
        <v>15671</v>
      </c>
      <c r="G1024" s="104" t="s">
        <v>14678</v>
      </c>
      <c r="H1024" s="104" t="s">
        <v>15889</v>
      </c>
      <c r="I1024" s="104" t="s">
        <v>14689</v>
      </c>
      <c r="J1024" s="106">
        <v>38040</v>
      </c>
    </row>
    <row r="1025" spans="1:12" hidden="1" x14ac:dyDescent="0.2">
      <c r="A1025" s="104" t="s">
        <v>13335</v>
      </c>
      <c r="D1025" s="104" t="s">
        <v>15891</v>
      </c>
      <c r="E1025" s="104">
        <f t="shared" si="15"/>
        <v>2805008100</v>
      </c>
      <c r="F1025" s="104" t="s">
        <v>15671</v>
      </c>
      <c r="G1025" s="104" t="s">
        <v>14678</v>
      </c>
      <c r="H1025" s="104" t="s">
        <v>15892</v>
      </c>
      <c r="I1025" s="104" t="s">
        <v>14685</v>
      </c>
      <c r="J1025" s="106">
        <v>38040</v>
      </c>
    </row>
    <row r="1026" spans="1:12" hidden="1" x14ac:dyDescent="0.2">
      <c r="A1026" s="104" t="s">
        <v>13335</v>
      </c>
      <c r="D1026" s="104" t="s">
        <v>15893</v>
      </c>
      <c r="E1026" s="104">
        <f t="shared" ref="E1026:E1089" si="16">VALUE(D1026)</f>
        <v>2805008200</v>
      </c>
      <c r="F1026" s="104" t="s">
        <v>15671</v>
      </c>
      <c r="G1026" s="104" t="s">
        <v>14678</v>
      </c>
      <c r="H1026" s="104" t="s">
        <v>15892</v>
      </c>
      <c r="I1026" s="104" t="s">
        <v>14687</v>
      </c>
      <c r="J1026" s="106">
        <v>38040</v>
      </c>
    </row>
    <row r="1027" spans="1:12" hidden="1" x14ac:dyDescent="0.2">
      <c r="A1027" s="104" t="s">
        <v>13335</v>
      </c>
      <c r="D1027" s="104" t="s">
        <v>15894</v>
      </c>
      <c r="E1027" s="104">
        <f t="shared" si="16"/>
        <v>2805008300</v>
      </c>
      <c r="F1027" s="104" t="s">
        <v>15671</v>
      </c>
      <c r="G1027" s="104" t="s">
        <v>14678</v>
      </c>
      <c r="H1027" s="104" t="s">
        <v>15892</v>
      </c>
      <c r="I1027" s="104" t="s">
        <v>14689</v>
      </c>
      <c r="J1027" s="106">
        <v>38040</v>
      </c>
    </row>
    <row r="1028" spans="1:12" hidden="1" x14ac:dyDescent="0.2">
      <c r="A1028" s="104" t="s">
        <v>13335</v>
      </c>
      <c r="D1028" s="104" t="s">
        <v>15895</v>
      </c>
      <c r="E1028" s="104">
        <f t="shared" si="16"/>
        <v>2805009100</v>
      </c>
      <c r="F1028" s="104" t="s">
        <v>15671</v>
      </c>
      <c r="G1028" s="104" t="s">
        <v>14678</v>
      </c>
      <c r="H1028" s="104" t="s">
        <v>15896</v>
      </c>
      <c r="I1028" s="104" t="s">
        <v>14685</v>
      </c>
      <c r="J1028" s="106">
        <v>38040</v>
      </c>
    </row>
    <row r="1029" spans="1:12" hidden="1" x14ac:dyDescent="0.2">
      <c r="A1029" s="104" t="s">
        <v>13335</v>
      </c>
      <c r="D1029" s="104" t="s">
        <v>15897</v>
      </c>
      <c r="E1029" s="104">
        <f t="shared" si="16"/>
        <v>2805009200</v>
      </c>
      <c r="F1029" s="104" t="s">
        <v>15671</v>
      </c>
      <c r="G1029" s="104" t="s">
        <v>14678</v>
      </c>
      <c r="H1029" s="104" t="s">
        <v>15896</v>
      </c>
      <c r="I1029" s="104" t="s">
        <v>14687</v>
      </c>
      <c r="J1029" s="106">
        <v>38040</v>
      </c>
    </row>
    <row r="1030" spans="1:12" hidden="1" x14ac:dyDescent="0.2">
      <c r="A1030" s="104" t="s">
        <v>13335</v>
      </c>
      <c r="D1030" s="104" t="s">
        <v>15898</v>
      </c>
      <c r="E1030" s="104">
        <f t="shared" si="16"/>
        <v>2805009300</v>
      </c>
      <c r="F1030" s="104" t="s">
        <v>15671</v>
      </c>
      <c r="G1030" s="104" t="s">
        <v>14678</v>
      </c>
      <c r="H1030" s="104" t="s">
        <v>15896</v>
      </c>
      <c r="I1030" s="104" t="s">
        <v>14689</v>
      </c>
      <c r="J1030" s="106">
        <v>38040</v>
      </c>
    </row>
    <row r="1031" spans="1:12" hidden="1" x14ac:dyDescent="0.2">
      <c r="A1031" s="104" t="s">
        <v>13335</v>
      </c>
      <c r="D1031" s="104" t="s">
        <v>15899</v>
      </c>
      <c r="E1031" s="104">
        <f t="shared" si="16"/>
        <v>2805010100</v>
      </c>
      <c r="F1031" s="104" t="s">
        <v>15671</v>
      </c>
      <c r="G1031" s="104" t="s">
        <v>14678</v>
      </c>
      <c r="H1031" s="104" t="s">
        <v>15900</v>
      </c>
      <c r="I1031" s="104" t="s">
        <v>14685</v>
      </c>
      <c r="J1031" s="106">
        <v>38040</v>
      </c>
    </row>
    <row r="1032" spans="1:12" hidden="1" x14ac:dyDescent="0.2">
      <c r="A1032" s="104" t="s">
        <v>13335</v>
      </c>
      <c r="D1032" s="104" t="s">
        <v>14702</v>
      </c>
      <c r="E1032" s="104">
        <f t="shared" si="16"/>
        <v>2805010200</v>
      </c>
      <c r="F1032" s="104" t="s">
        <v>15671</v>
      </c>
      <c r="G1032" s="104" t="s">
        <v>14678</v>
      </c>
      <c r="H1032" s="104" t="s">
        <v>15900</v>
      </c>
      <c r="I1032" s="104" t="s">
        <v>14687</v>
      </c>
      <c r="J1032" s="106">
        <v>38040</v>
      </c>
    </row>
    <row r="1033" spans="1:12" hidden="1" x14ac:dyDescent="0.2">
      <c r="A1033" s="104" t="s">
        <v>13335</v>
      </c>
      <c r="D1033" s="104" t="s">
        <v>14703</v>
      </c>
      <c r="E1033" s="104">
        <f t="shared" si="16"/>
        <v>2805010300</v>
      </c>
      <c r="F1033" s="104" t="s">
        <v>15671</v>
      </c>
      <c r="G1033" s="104" t="s">
        <v>14678</v>
      </c>
      <c r="H1033" s="104" t="s">
        <v>15900</v>
      </c>
      <c r="I1033" s="104" t="s">
        <v>14689</v>
      </c>
      <c r="J1033" s="106">
        <v>38040</v>
      </c>
    </row>
    <row r="1034" spans="1:12" hidden="1" x14ac:dyDescent="0.2">
      <c r="A1034" s="104" t="s">
        <v>13335</v>
      </c>
      <c r="B1034" s="107" t="s">
        <v>10412</v>
      </c>
      <c r="C1034" s="104" t="s">
        <v>14704</v>
      </c>
      <c r="D1034" s="104" t="s">
        <v>14705</v>
      </c>
      <c r="E1034" s="104">
        <f t="shared" si="16"/>
        <v>2805015000</v>
      </c>
      <c r="F1034" s="104" t="s">
        <v>15671</v>
      </c>
      <c r="G1034" s="104" t="s">
        <v>14678</v>
      </c>
      <c r="H1034" s="104" t="s">
        <v>14706</v>
      </c>
      <c r="I1034" s="104" t="s">
        <v>14707</v>
      </c>
      <c r="K1034" s="106">
        <v>37544</v>
      </c>
      <c r="L1034" s="104" t="s">
        <v>14698</v>
      </c>
    </row>
    <row r="1035" spans="1:12" hidden="1" x14ac:dyDescent="0.2">
      <c r="A1035" s="104" t="s">
        <v>13335</v>
      </c>
      <c r="D1035" s="104" t="s">
        <v>14708</v>
      </c>
      <c r="E1035" s="104">
        <f t="shared" si="16"/>
        <v>2805018000</v>
      </c>
      <c r="F1035" s="104" t="s">
        <v>15671</v>
      </c>
      <c r="G1035" s="104" t="s">
        <v>14678</v>
      </c>
      <c r="H1035" s="104" t="s">
        <v>14709</v>
      </c>
      <c r="I1035" s="104" t="s">
        <v>16354</v>
      </c>
      <c r="J1035" s="106">
        <v>38040</v>
      </c>
    </row>
    <row r="1036" spans="1:12" hidden="1" x14ac:dyDescent="0.2">
      <c r="A1036" s="104" t="s">
        <v>13335</v>
      </c>
      <c r="D1036" s="104" t="s">
        <v>14710</v>
      </c>
      <c r="E1036" s="104">
        <f t="shared" si="16"/>
        <v>2805019100</v>
      </c>
      <c r="F1036" s="104" t="s">
        <v>15671</v>
      </c>
      <c r="G1036" s="104" t="s">
        <v>14678</v>
      </c>
      <c r="H1036" s="104" t="s">
        <v>11759</v>
      </c>
      <c r="I1036" s="104" t="s">
        <v>14685</v>
      </c>
      <c r="J1036" s="106">
        <v>38040</v>
      </c>
    </row>
    <row r="1037" spans="1:12" hidden="1" x14ac:dyDescent="0.2">
      <c r="A1037" s="104" t="s">
        <v>13335</v>
      </c>
      <c r="D1037" s="104" t="s">
        <v>11760</v>
      </c>
      <c r="E1037" s="104">
        <f t="shared" si="16"/>
        <v>2805019200</v>
      </c>
      <c r="F1037" s="104" t="s">
        <v>15671</v>
      </c>
      <c r="G1037" s="104" t="s">
        <v>14678</v>
      </c>
      <c r="H1037" s="104" t="s">
        <v>11759</v>
      </c>
      <c r="I1037" s="104" t="s">
        <v>14687</v>
      </c>
      <c r="J1037" s="106">
        <v>38040</v>
      </c>
    </row>
    <row r="1038" spans="1:12" hidden="1" x14ac:dyDescent="0.2">
      <c r="A1038" s="104" t="s">
        <v>13335</v>
      </c>
      <c r="D1038" s="104" t="s">
        <v>11761</v>
      </c>
      <c r="E1038" s="104">
        <f t="shared" si="16"/>
        <v>2805019300</v>
      </c>
      <c r="F1038" s="104" t="s">
        <v>15671</v>
      </c>
      <c r="G1038" s="104" t="s">
        <v>14678</v>
      </c>
      <c r="H1038" s="104" t="s">
        <v>11759</v>
      </c>
      <c r="I1038" s="104" t="s">
        <v>14689</v>
      </c>
      <c r="J1038" s="106">
        <v>38040</v>
      </c>
    </row>
    <row r="1039" spans="1:12" hidden="1" x14ac:dyDescent="0.2">
      <c r="A1039" s="104" t="s">
        <v>13335</v>
      </c>
      <c r="D1039" s="104" t="s">
        <v>11762</v>
      </c>
      <c r="E1039" s="104">
        <f t="shared" si="16"/>
        <v>2805020000</v>
      </c>
      <c r="F1039" s="104" t="s">
        <v>15671</v>
      </c>
      <c r="G1039" s="104" t="s">
        <v>14678</v>
      </c>
      <c r="H1039" s="104" t="s">
        <v>11763</v>
      </c>
      <c r="I1039" s="104" t="s">
        <v>11764</v>
      </c>
      <c r="J1039" s="106">
        <v>36504</v>
      </c>
      <c r="K1039" s="106">
        <v>38040</v>
      </c>
      <c r="L1039" s="104" t="s">
        <v>11765</v>
      </c>
    </row>
    <row r="1040" spans="1:12" hidden="1" x14ac:dyDescent="0.2">
      <c r="A1040" s="104" t="s">
        <v>13335</v>
      </c>
      <c r="D1040" s="104" t="s">
        <v>11766</v>
      </c>
      <c r="E1040" s="104">
        <f t="shared" si="16"/>
        <v>2805020001</v>
      </c>
      <c r="F1040" s="104" t="s">
        <v>15671</v>
      </c>
      <c r="G1040" s="104" t="s">
        <v>14678</v>
      </c>
      <c r="H1040" s="104" t="s">
        <v>11763</v>
      </c>
      <c r="I1040" s="104" t="s">
        <v>11767</v>
      </c>
      <c r="J1040" s="106">
        <v>37544</v>
      </c>
    </row>
    <row r="1041" spans="1:12" hidden="1" x14ac:dyDescent="0.2">
      <c r="A1041" s="104" t="s">
        <v>13335</v>
      </c>
      <c r="D1041" s="104" t="s">
        <v>11768</v>
      </c>
      <c r="E1041" s="104">
        <f t="shared" si="16"/>
        <v>2805020002</v>
      </c>
      <c r="F1041" s="104" t="s">
        <v>15671</v>
      </c>
      <c r="G1041" s="104" t="s">
        <v>14678</v>
      </c>
      <c r="H1041" s="104" t="s">
        <v>11763</v>
      </c>
      <c r="I1041" s="104" t="s">
        <v>11769</v>
      </c>
      <c r="J1041" s="106">
        <v>37544</v>
      </c>
    </row>
    <row r="1042" spans="1:12" hidden="1" x14ac:dyDescent="0.2">
      <c r="A1042" s="104" t="s">
        <v>13335</v>
      </c>
      <c r="D1042" s="104" t="s">
        <v>11770</v>
      </c>
      <c r="E1042" s="104">
        <f t="shared" si="16"/>
        <v>2805020003</v>
      </c>
      <c r="F1042" s="104" t="s">
        <v>15671</v>
      </c>
      <c r="G1042" s="104" t="s">
        <v>14678</v>
      </c>
      <c r="H1042" s="104" t="s">
        <v>11763</v>
      </c>
      <c r="I1042" s="104" t="s">
        <v>11771</v>
      </c>
      <c r="J1042" s="106">
        <v>37544</v>
      </c>
    </row>
    <row r="1043" spans="1:12" hidden="1" x14ac:dyDescent="0.2">
      <c r="A1043" s="104" t="s">
        <v>13335</v>
      </c>
      <c r="D1043" s="104" t="s">
        <v>11772</v>
      </c>
      <c r="E1043" s="104">
        <f t="shared" si="16"/>
        <v>2805020004</v>
      </c>
      <c r="F1043" s="104" t="s">
        <v>15671</v>
      </c>
      <c r="G1043" s="104" t="s">
        <v>14678</v>
      </c>
      <c r="H1043" s="104" t="s">
        <v>11763</v>
      </c>
      <c r="I1043" s="104" t="s">
        <v>11773</v>
      </c>
      <c r="J1043" s="106">
        <v>37544</v>
      </c>
    </row>
    <row r="1044" spans="1:12" hidden="1" x14ac:dyDescent="0.2">
      <c r="A1044" s="104" t="s">
        <v>13335</v>
      </c>
      <c r="D1044" s="104" t="s">
        <v>11774</v>
      </c>
      <c r="E1044" s="104">
        <f t="shared" si="16"/>
        <v>2805021100</v>
      </c>
      <c r="F1044" s="104" t="s">
        <v>15671</v>
      </c>
      <c r="G1044" s="104" t="s">
        <v>14678</v>
      </c>
      <c r="H1044" s="104" t="s">
        <v>11775</v>
      </c>
      <c r="I1044" s="104" t="s">
        <v>14685</v>
      </c>
      <c r="J1044" s="106">
        <v>38040</v>
      </c>
    </row>
    <row r="1045" spans="1:12" hidden="1" x14ac:dyDescent="0.2">
      <c r="A1045" s="104" t="s">
        <v>13335</v>
      </c>
      <c r="D1045" s="104" t="s">
        <v>11776</v>
      </c>
      <c r="E1045" s="104">
        <f t="shared" si="16"/>
        <v>2805021200</v>
      </c>
      <c r="F1045" s="104" t="s">
        <v>15671</v>
      </c>
      <c r="G1045" s="104" t="s">
        <v>14678</v>
      </c>
      <c r="H1045" s="104" t="s">
        <v>11775</v>
      </c>
      <c r="I1045" s="104" t="s">
        <v>14687</v>
      </c>
      <c r="J1045" s="106">
        <v>38040</v>
      </c>
    </row>
    <row r="1046" spans="1:12" hidden="1" x14ac:dyDescent="0.2">
      <c r="A1046" s="104" t="s">
        <v>13335</v>
      </c>
      <c r="D1046" s="104" t="s">
        <v>11777</v>
      </c>
      <c r="E1046" s="104">
        <f t="shared" si="16"/>
        <v>2805021300</v>
      </c>
      <c r="F1046" s="104" t="s">
        <v>15671</v>
      </c>
      <c r="G1046" s="104" t="s">
        <v>14678</v>
      </c>
      <c r="H1046" s="104" t="s">
        <v>11775</v>
      </c>
      <c r="I1046" s="104" t="s">
        <v>14689</v>
      </c>
      <c r="J1046" s="106">
        <v>38040</v>
      </c>
    </row>
    <row r="1047" spans="1:12" hidden="1" x14ac:dyDescent="0.2">
      <c r="A1047" s="104" t="s">
        <v>13335</v>
      </c>
      <c r="D1047" s="104" t="s">
        <v>11778</v>
      </c>
      <c r="E1047" s="104">
        <f t="shared" si="16"/>
        <v>2805022100</v>
      </c>
      <c r="F1047" s="104" t="s">
        <v>15671</v>
      </c>
      <c r="G1047" s="104" t="s">
        <v>14678</v>
      </c>
      <c r="H1047" s="104" t="s">
        <v>11779</v>
      </c>
      <c r="I1047" s="104" t="s">
        <v>14685</v>
      </c>
      <c r="J1047" s="106">
        <v>38040</v>
      </c>
    </row>
    <row r="1048" spans="1:12" hidden="1" x14ac:dyDescent="0.2">
      <c r="A1048" s="104" t="s">
        <v>13335</v>
      </c>
      <c r="D1048" s="104" t="s">
        <v>11780</v>
      </c>
      <c r="E1048" s="104">
        <f t="shared" si="16"/>
        <v>2805022200</v>
      </c>
      <c r="F1048" s="104" t="s">
        <v>15671</v>
      </c>
      <c r="G1048" s="104" t="s">
        <v>14678</v>
      </c>
      <c r="H1048" s="104" t="s">
        <v>11779</v>
      </c>
      <c r="I1048" s="104" t="s">
        <v>14687</v>
      </c>
      <c r="J1048" s="106">
        <v>38040</v>
      </c>
    </row>
    <row r="1049" spans="1:12" hidden="1" x14ac:dyDescent="0.2">
      <c r="A1049" s="104" t="s">
        <v>13335</v>
      </c>
      <c r="D1049" s="104" t="s">
        <v>11781</v>
      </c>
      <c r="E1049" s="104">
        <f t="shared" si="16"/>
        <v>2805022300</v>
      </c>
      <c r="F1049" s="104" t="s">
        <v>15671</v>
      </c>
      <c r="G1049" s="104" t="s">
        <v>14678</v>
      </c>
      <c r="H1049" s="104" t="s">
        <v>11779</v>
      </c>
      <c r="I1049" s="104" t="s">
        <v>14689</v>
      </c>
      <c r="J1049" s="106">
        <v>38040</v>
      </c>
    </row>
    <row r="1050" spans="1:12" hidden="1" x14ac:dyDescent="0.2">
      <c r="A1050" s="104" t="s">
        <v>13335</v>
      </c>
      <c r="D1050" s="104" t="s">
        <v>11782</v>
      </c>
      <c r="E1050" s="104">
        <f t="shared" si="16"/>
        <v>2805023100</v>
      </c>
      <c r="F1050" s="104" t="s">
        <v>15671</v>
      </c>
      <c r="G1050" s="104" t="s">
        <v>14678</v>
      </c>
      <c r="H1050" s="104" t="s">
        <v>11783</v>
      </c>
      <c r="I1050" s="104" t="s">
        <v>14685</v>
      </c>
      <c r="J1050" s="106">
        <v>38040</v>
      </c>
    </row>
    <row r="1051" spans="1:12" hidden="1" x14ac:dyDescent="0.2">
      <c r="A1051" s="104" t="s">
        <v>13335</v>
      </c>
      <c r="D1051" s="104" t="s">
        <v>11784</v>
      </c>
      <c r="E1051" s="104">
        <f t="shared" si="16"/>
        <v>2805023200</v>
      </c>
      <c r="F1051" s="104" t="s">
        <v>15671</v>
      </c>
      <c r="G1051" s="104" t="s">
        <v>14678</v>
      </c>
      <c r="H1051" s="104" t="s">
        <v>11783</v>
      </c>
      <c r="I1051" s="104" t="s">
        <v>14687</v>
      </c>
      <c r="J1051" s="106">
        <v>38040</v>
      </c>
    </row>
    <row r="1052" spans="1:12" hidden="1" x14ac:dyDescent="0.2">
      <c r="A1052" s="104" t="s">
        <v>13335</v>
      </c>
      <c r="D1052" s="104" t="s">
        <v>11785</v>
      </c>
      <c r="E1052" s="104">
        <f t="shared" si="16"/>
        <v>2805023300</v>
      </c>
      <c r="F1052" s="104" t="s">
        <v>15671</v>
      </c>
      <c r="G1052" s="104" t="s">
        <v>14678</v>
      </c>
      <c r="H1052" s="104" t="s">
        <v>11783</v>
      </c>
      <c r="I1052" s="104" t="s">
        <v>14689</v>
      </c>
      <c r="J1052" s="106">
        <v>38040</v>
      </c>
    </row>
    <row r="1053" spans="1:12" hidden="1" x14ac:dyDescent="0.2">
      <c r="A1053" s="104" t="s">
        <v>13335</v>
      </c>
      <c r="D1053" s="104" t="s">
        <v>14704</v>
      </c>
      <c r="E1053" s="104">
        <f t="shared" si="16"/>
        <v>2805025000</v>
      </c>
      <c r="F1053" s="104" t="s">
        <v>15671</v>
      </c>
      <c r="G1053" s="104" t="s">
        <v>14678</v>
      </c>
      <c r="H1053" s="104" t="s">
        <v>11786</v>
      </c>
      <c r="I1053" s="104" t="s">
        <v>11787</v>
      </c>
      <c r="J1053" s="106">
        <v>36504</v>
      </c>
      <c r="K1053" s="106">
        <v>38040</v>
      </c>
      <c r="L1053" s="104" t="s">
        <v>11765</v>
      </c>
    </row>
    <row r="1054" spans="1:12" hidden="1" x14ac:dyDescent="0.2">
      <c r="A1054" s="104" t="s">
        <v>13335</v>
      </c>
      <c r="D1054" s="104" t="s">
        <v>14694</v>
      </c>
      <c r="E1054" s="104">
        <f t="shared" si="16"/>
        <v>2805030000</v>
      </c>
      <c r="F1054" s="104" t="s">
        <v>15671</v>
      </c>
      <c r="G1054" s="104" t="s">
        <v>14678</v>
      </c>
      <c r="H1054" s="104" t="s">
        <v>11788</v>
      </c>
      <c r="I1054" s="104" t="s">
        <v>11789</v>
      </c>
      <c r="J1054" s="106">
        <v>36504</v>
      </c>
      <c r="K1054" s="106">
        <v>38040</v>
      </c>
      <c r="L1054" s="104" t="s">
        <v>11790</v>
      </c>
    </row>
    <row r="1055" spans="1:12" hidden="1" x14ac:dyDescent="0.2">
      <c r="A1055" s="104" t="s">
        <v>13335</v>
      </c>
      <c r="D1055" s="104" t="s">
        <v>11791</v>
      </c>
      <c r="E1055" s="104">
        <f t="shared" si="16"/>
        <v>2805030001</v>
      </c>
      <c r="F1055" s="104" t="s">
        <v>15671</v>
      </c>
      <c r="G1055" s="104" t="s">
        <v>14678</v>
      </c>
      <c r="H1055" s="104" t="s">
        <v>11788</v>
      </c>
      <c r="I1055" s="104" t="s">
        <v>11792</v>
      </c>
      <c r="J1055" s="106">
        <v>37544</v>
      </c>
    </row>
    <row r="1056" spans="1:12" hidden="1" x14ac:dyDescent="0.2">
      <c r="A1056" s="104" t="s">
        <v>13335</v>
      </c>
      <c r="D1056" s="104" t="s">
        <v>11793</v>
      </c>
      <c r="E1056" s="104">
        <f t="shared" si="16"/>
        <v>2805030002</v>
      </c>
      <c r="F1056" s="104" t="s">
        <v>15671</v>
      </c>
      <c r="G1056" s="104" t="s">
        <v>14678</v>
      </c>
      <c r="H1056" s="104" t="s">
        <v>11788</v>
      </c>
      <c r="I1056" s="104" t="s">
        <v>11794</v>
      </c>
      <c r="J1056" s="106">
        <v>37544</v>
      </c>
    </row>
    <row r="1057" spans="1:12" hidden="1" x14ac:dyDescent="0.2">
      <c r="A1057" s="104" t="s">
        <v>13335</v>
      </c>
      <c r="D1057" s="104" t="s">
        <v>11795</v>
      </c>
      <c r="E1057" s="104">
        <f t="shared" si="16"/>
        <v>2805030003</v>
      </c>
      <c r="F1057" s="104" t="s">
        <v>15671</v>
      </c>
      <c r="G1057" s="104" t="s">
        <v>14678</v>
      </c>
      <c r="H1057" s="104" t="s">
        <v>11788</v>
      </c>
      <c r="I1057" s="104" t="s">
        <v>11796</v>
      </c>
      <c r="J1057" s="106">
        <v>37544</v>
      </c>
    </row>
    <row r="1058" spans="1:12" hidden="1" x14ac:dyDescent="0.2">
      <c r="A1058" s="104" t="s">
        <v>13335</v>
      </c>
      <c r="D1058" s="104" t="s">
        <v>11797</v>
      </c>
      <c r="E1058" s="104">
        <f t="shared" si="16"/>
        <v>2805030004</v>
      </c>
      <c r="F1058" s="104" t="s">
        <v>15671</v>
      </c>
      <c r="G1058" s="104" t="s">
        <v>14678</v>
      </c>
      <c r="H1058" s="104" t="s">
        <v>11788</v>
      </c>
      <c r="I1058" s="104" t="s">
        <v>11798</v>
      </c>
      <c r="J1058" s="106">
        <v>37544</v>
      </c>
    </row>
    <row r="1059" spans="1:12" hidden="1" x14ac:dyDescent="0.2">
      <c r="A1059" s="104" t="s">
        <v>13335</v>
      </c>
      <c r="D1059" s="104" t="s">
        <v>11799</v>
      </c>
      <c r="E1059" s="104">
        <f t="shared" si="16"/>
        <v>2805030007</v>
      </c>
      <c r="F1059" s="104" t="s">
        <v>15671</v>
      </c>
      <c r="G1059" s="104" t="s">
        <v>14678</v>
      </c>
      <c r="H1059" s="104" t="s">
        <v>11788</v>
      </c>
      <c r="I1059" s="104" t="s">
        <v>11800</v>
      </c>
      <c r="J1059" s="106">
        <v>37544</v>
      </c>
    </row>
    <row r="1060" spans="1:12" hidden="1" x14ac:dyDescent="0.2">
      <c r="A1060" s="104" t="s">
        <v>13335</v>
      </c>
      <c r="D1060" s="104" t="s">
        <v>11801</v>
      </c>
      <c r="E1060" s="104">
        <f t="shared" si="16"/>
        <v>2805030008</v>
      </c>
      <c r="F1060" s="104" t="s">
        <v>15671</v>
      </c>
      <c r="G1060" s="104" t="s">
        <v>14678</v>
      </c>
      <c r="H1060" s="104" t="s">
        <v>11788</v>
      </c>
      <c r="I1060" s="104" t="s">
        <v>11802</v>
      </c>
      <c r="J1060" s="106">
        <v>37544</v>
      </c>
    </row>
    <row r="1061" spans="1:12" hidden="1" x14ac:dyDescent="0.2">
      <c r="A1061" s="104" t="s">
        <v>13335</v>
      </c>
      <c r="D1061" s="104" t="s">
        <v>11803</v>
      </c>
      <c r="E1061" s="104">
        <f t="shared" si="16"/>
        <v>2805030009</v>
      </c>
      <c r="F1061" s="104" t="s">
        <v>15671</v>
      </c>
      <c r="G1061" s="104" t="s">
        <v>14678</v>
      </c>
      <c r="H1061" s="104" t="s">
        <v>11788</v>
      </c>
      <c r="I1061" s="104" t="s">
        <v>11804</v>
      </c>
      <c r="J1061" s="106">
        <v>37544</v>
      </c>
    </row>
    <row r="1062" spans="1:12" hidden="1" x14ac:dyDescent="0.2">
      <c r="A1062" s="104" t="s">
        <v>13335</v>
      </c>
      <c r="D1062" s="104" t="s">
        <v>11805</v>
      </c>
      <c r="E1062" s="104">
        <f t="shared" si="16"/>
        <v>2805035000</v>
      </c>
      <c r="F1062" s="104" t="s">
        <v>15671</v>
      </c>
      <c r="G1062" s="104" t="s">
        <v>14678</v>
      </c>
      <c r="H1062" s="104" t="s">
        <v>11806</v>
      </c>
      <c r="I1062" s="104" t="s">
        <v>16354</v>
      </c>
      <c r="J1062" s="106">
        <v>36516</v>
      </c>
      <c r="K1062" s="106">
        <v>38040</v>
      </c>
      <c r="L1062" s="104" t="s">
        <v>11807</v>
      </c>
    </row>
    <row r="1063" spans="1:12" hidden="1" x14ac:dyDescent="0.2">
      <c r="A1063" s="104" t="s">
        <v>13335</v>
      </c>
      <c r="D1063" s="104" t="s">
        <v>11808</v>
      </c>
      <c r="E1063" s="104">
        <f t="shared" si="16"/>
        <v>2805039100</v>
      </c>
      <c r="F1063" s="104" t="s">
        <v>15671</v>
      </c>
      <c r="G1063" s="104" t="s">
        <v>14678</v>
      </c>
      <c r="H1063" s="104" t="s">
        <v>11809</v>
      </c>
      <c r="I1063" s="104" t="s">
        <v>14685</v>
      </c>
      <c r="J1063" s="106">
        <v>38040</v>
      </c>
    </row>
    <row r="1064" spans="1:12" hidden="1" x14ac:dyDescent="0.2">
      <c r="A1064" s="104" t="s">
        <v>13335</v>
      </c>
      <c r="D1064" s="104" t="s">
        <v>11810</v>
      </c>
      <c r="E1064" s="104">
        <f t="shared" si="16"/>
        <v>2805039200</v>
      </c>
      <c r="F1064" s="104" t="s">
        <v>15671</v>
      </c>
      <c r="G1064" s="104" t="s">
        <v>14678</v>
      </c>
      <c r="H1064" s="104" t="s">
        <v>11809</v>
      </c>
      <c r="I1064" s="104" t="s">
        <v>14687</v>
      </c>
      <c r="J1064" s="106">
        <v>38040</v>
      </c>
    </row>
    <row r="1065" spans="1:12" hidden="1" x14ac:dyDescent="0.2">
      <c r="A1065" s="104" t="s">
        <v>13335</v>
      </c>
      <c r="D1065" s="104" t="s">
        <v>11811</v>
      </c>
      <c r="E1065" s="104">
        <f t="shared" si="16"/>
        <v>2805039300</v>
      </c>
      <c r="F1065" s="104" t="s">
        <v>15671</v>
      </c>
      <c r="G1065" s="104" t="s">
        <v>14678</v>
      </c>
      <c r="H1065" s="104" t="s">
        <v>11809</v>
      </c>
      <c r="I1065" s="104" t="s">
        <v>14689</v>
      </c>
      <c r="J1065" s="106">
        <v>38040</v>
      </c>
    </row>
    <row r="1066" spans="1:12" hidden="1" x14ac:dyDescent="0.2">
      <c r="A1066" s="104" t="s">
        <v>13335</v>
      </c>
      <c r="D1066" s="104" t="s">
        <v>11812</v>
      </c>
      <c r="E1066" s="104">
        <f t="shared" si="16"/>
        <v>2805040000</v>
      </c>
      <c r="F1066" s="104" t="s">
        <v>15671</v>
      </c>
      <c r="G1066" s="104" t="s">
        <v>14678</v>
      </c>
      <c r="H1066" s="104" t="s">
        <v>11813</v>
      </c>
      <c r="I1066" s="104" t="s">
        <v>15137</v>
      </c>
      <c r="J1066" s="106">
        <v>36504</v>
      </c>
      <c r="K1066" s="106">
        <v>37544</v>
      </c>
      <c r="L1066" s="104" t="s">
        <v>14683</v>
      </c>
    </row>
    <row r="1067" spans="1:12" hidden="1" x14ac:dyDescent="0.2">
      <c r="A1067" s="104" t="s">
        <v>13335</v>
      </c>
      <c r="D1067" s="104" t="s">
        <v>11814</v>
      </c>
      <c r="E1067" s="104">
        <f t="shared" si="16"/>
        <v>2805045000</v>
      </c>
      <c r="F1067" s="104" t="s">
        <v>15671</v>
      </c>
      <c r="G1067" s="104" t="s">
        <v>14678</v>
      </c>
      <c r="H1067" s="104" t="s">
        <v>8851</v>
      </c>
      <c r="I1067" s="104" t="s">
        <v>16354</v>
      </c>
      <c r="J1067" s="106">
        <v>38040</v>
      </c>
    </row>
    <row r="1068" spans="1:12" hidden="1" x14ac:dyDescent="0.2">
      <c r="A1068" s="104" t="s">
        <v>13335</v>
      </c>
      <c r="B1068" s="107" t="s">
        <v>10412</v>
      </c>
      <c r="C1068" s="104" t="s">
        <v>11814</v>
      </c>
      <c r="D1068" s="104" t="s">
        <v>8852</v>
      </c>
      <c r="E1068" s="104">
        <f t="shared" si="16"/>
        <v>2805045001</v>
      </c>
      <c r="F1068" s="104" t="s">
        <v>15671</v>
      </c>
      <c r="G1068" s="104" t="s">
        <v>14678</v>
      </c>
      <c r="H1068" s="104" t="s">
        <v>8851</v>
      </c>
      <c r="I1068" s="104" t="s">
        <v>15137</v>
      </c>
      <c r="J1068" s="106">
        <v>36516</v>
      </c>
      <c r="K1068" s="106">
        <v>37544</v>
      </c>
      <c r="L1068" s="104" t="s">
        <v>14683</v>
      </c>
    </row>
    <row r="1069" spans="1:12" hidden="1" x14ac:dyDescent="0.2">
      <c r="A1069" s="104" t="s">
        <v>13335</v>
      </c>
      <c r="D1069" s="104" t="s">
        <v>8853</v>
      </c>
      <c r="E1069" s="104">
        <f t="shared" si="16"/>
        <v>2805045002</v>
      </c>
      <c r="F1069" s="104" t="s">
        <v>15671</v>
      </c>
      <c r="G1069" s="104" t="s">
        <v>14678</v>
      </c>
      <c r="H1069" s="104" t="s">
        <v>8851</v>
      </c>
      <c r="I1069" s="104" t="s">
        <v>8854</v>
      </c>
      <c r="J1069" s="106">
        <v>37544</v>
      </c>
    </row>
    <row r="1070" spans="1:12" hidden="1" x14ac:dyDescent="0.2">
      <c r="A1070" s="104" t="s">
        <v>13335</v>
      </c>
      <c r="D1070" s="104" t="s">
        <v>8855</v>
      </c>
      <c r="E1070" s="104">
        <f t="shared" si="16"/>
        <v>2805045003</v>
      </c>
      <c r="F1070" s="104" t="s">
        <v>15671</v>
      </c>
      <c r="G1070" s="104" t="s">
        <v>14678</v>
      </c>
      <c r="H1070" s="104" t="s">
        <v>8851</v>
      </c>
      <c r="I1070" s="104" t="s">
        <v>8856</v>
      </c>
      <c r="J1070" s="106">
        <v>37544</v>
      </c>
    </row>
    <row r="1071" spans="1:12" hidden="1" x14ac:dyDescent="0.2">
      <c r="A1071" s="104" t="s">
        <v>13335</v>
      </c>
      <c r="D1071" s="104" t="s">
        <v>8857</v>
      </c>
      <c r="E1071" s="104">
        <f t="shared" si="16"/>
        <v>2805047100</v>
      </c>
      <c r="F1071" s="104" t="s">
        <v>15671</v>
      </c>
      <c r="G1071" s="104" t="s">
        <v>14678</v>
      </c>
      <c r="H1071" s="104" t="s">
        <v>8858</v>
      </c>
      <c r="I1071" s="104" t="s">
        <v>14685</v>
      </c>
      <c r="J1071" s="106">
        <v>38040</v>
      </c>
    </row>
    <row r="1072" spans="1:12" hidden="1" x14ac:dyDescent="0.2">
      <c r="A1072" s="104" t="s">
        <v>13335</v>
      </c>
      <c r="D1072" s="104" t="s">
        <v>8859</v>
      </c>
      <c r="E1072" s="104">
        <f t="shared" si="16"/>
        <v>2805047300</v>
      </c>
      <c r="F1072" s="104" t="s">
        <v>15671</v>
      </c>
      <c r="G1072" s="104" t="s">
        <v>14678</v>
      </c>
      <c r="H1072" s="104" t="s">
        <v>8858</v>
      </c>
      <c r="I1072" s="104" t="s">
        <v>14689</v>
      </c>
      <c r="J1072" s="106">
        <v>38040</v>
      </c>
    </row>
    <row r="1073" spans="1:12" hidden="1" x14ac:dyDescent="0.2">
      <c r="A1073" s="104" t="s">
        <v>13335</v>
      </c>
      <c r="D1073" s="104" t="s">
        <v>8860</v>
      </c>
      <c r="E1073" s="104">
        <f t="shared" si="16"/>
        <v>2805053100</v>
      </c>
      <c r="F1073" s="104" t="s">
        <v>15671</v>
      </c>
      <c r="G1073" s="104" t="s">
        <v>14678</v>
      </c>
      <c r="H1073" s="104" t="s">
        <v>8861</v>
      </c>
      <c r="I1073" s="104" t="s">
        <v>14685</v>
      </c>
      <c r="J1073" s="106">
        <v>38040</v>
      </c>
    </row>
    <row r="1074" spans="1:12" hidden="1" x14ac:dyDescent="0.2">
      <c r="A1074" s="104" t="s">
        <v>13335</v>
      </c>
      <c r="D1074" s="104" t="s">
        <v>8862</v>
      </c>
      <c r="E1074" s="104">
        <f t="shared" si="16"/>
        <v>2806010000</v>
      </c>
      <c r="F1074" s="104" t="s">
        <v>15671</v>
      </c>
      <c r="G1074" s="104" t="s">
        <v>8863</v>
      </c>
      <c r="H1074" s="104" t="s">
        <v>8864</v>
      </c>
      <c r="I1074" s="104" t="s">
        <v>15137</v>
      </c>
      <c r="J1074" s="106">
        <v>37544</v>
      </c>
    </row>
    <row r="1075" spans="1:12" hidden="1" x14ac:dyDescent="0.2">
      <c r="A1075" s="104" t="s">
        <v>13335</v>
      </c>
      <c r="D1075" s="104" t="s">
        <v>8865</v>
      </c>
      <c r="E1075" s="104">
        <f t="shared" si="16"/>
        <v>2806015000</v>
      </c>
      <c r="F1075" s="104" t="s">
        <v>15671</v>
      </c>
      <c r="G1075" s="104" t="s">
        <v>8863</v>
      </c>
      <c r="H1075" s="104" t="s">
        <v>8866</v>
      </c>
      <c r="I1075" s="104" t="s">
        <v>15137</v>
      </c>
      <c r="J1075" s="106">
        <v>37544</v>
      </c>
    </row>
    <row r="1076" spans="1:12" hidden="1" x14ac:dyDescent="0.2">
      <c r="A1076" s="104" t="s">
        <v>13335</v>
      </c>
      <c r="D1076" s="104" t="s">
        <v>8867</v>
      </c>
      <c r="E1076" s="104">
        <f t="shared" si="16"/>
        <v>2807020001</v>
      </c>
      <c r="F1076" s="104" t="s">
        <v>15671</v>
      </c>
      <c r="G1076" s="104" t="s">
        <v>8868</v>
      </c>
      <c r="H1076" s="104" t="s">
        <v>8869</v>
      </c>
      <c r="I1076" s="104" t="s">
        <v>8870</v>
      </c>
      <c r="J1076" s="106">
        <v>37544</v>
      </c>
    </row>
    <row r="1077" spans="1:12" hidden="1" x14ac:dyDescent="0.2">
      <c r="A1077" s="104" t="s">
        <v>13335</v>
      </c>
      <c r="D1077" s="104" t="s">
        <v>8871</v>
      </c>
      <c r="E1077" s="104">
        <f t="shared" si="16"/>
        <v>2807020002</v>
      </c>
      <c r="F1077" s="104" t="s">
        <v>15671</v>
      </c>
      <c r="G1077" s="104" t="s">
        <v>8868</v>
      </c>
      <c r="H1077" s="104" t="s">
        <v>8869</v>
      </c>
      <c r="I1077" s="104" t="s">
        <v>8872</v>
      </c>
      <c r="J1077" s="106">
        <v>37544</v>
      </c>
    </row>
    <row r="1078" spans="1:12" hidden="1" x14ac:dyDescent="0.2">
      <c r="A1078" s="104" t="s">
        <v>13335</v>
      </c>
      <c r="D1078" s="104" t="s">
        <v>8873</v>
      </c>
      <c r="E1078" s="104">
        <f t="shared" si="16"/>
        <v>2807025000</v>
      </c>
      <c r="F1078" s="104" t="s">
        <v>15671</v>
      </c>
      <c r="G1078" s="104" t="s">
        <v>8868</v>
      </c>
      <c r="H1078" s="104" t="s">
        <v>8874</v>
      </c>
      <c r="I1078" s="104" t="s">
        <v>15137</v>
      </c>
      <c r="J1078" s="106">
        <v>37544</v>
      </c>
    </row>
    <row r="1079" spans="1:12" hidden="1" x14ac:dyDescent="0.2">
      <c r="A1079" s="104" t="s">
        <v>13335</v>
      </c>
      <c r="D1079" s="104" t="s">
        <v>8875</v>
      </c>
      <c r="E1079" s="104">
        <f t="shared" si="16"/>
        <v>2807030000</v>
      </c>
      <c r="F1079" s="104" t="s">
        <v>15671</v>
      </c>
      <c r="G1079" s="104" t="s">
        <v>8868</v>
      </c>
      <c r="H1079" s="104" t="s">
        <v>8876</v>
      </c>
      <c r="I1079" s="104" t="s">
        <v>15137</v>
      </c>
      <c r="J1079" s="106">
        <v>37544</v>
      </c>
    </row>
    <row r="1080" spans="1:12" hidden="1" x14ac:dyDescent="0.2">
      <c r="A1080" s="104" t="s">
        <v>13335</v>
      </c>
      <c r="D1080" s="104" t="s">
        <v>8877</v>
      </c>
      <c r="E1080" s="104">
        <f t="shared" si="16"/>
        <v>2807035000</v>
      </c>
      <c r="F1080" s="104" t="s">
        <v>15671</v>
      </c>
      <c r="G1080" s="104" t="s">
        <v>8868</v>
      </c>
      <c r="H1080" s="104" t="s">
        <v>8878</v>
      </c>
      <c r="I1080" s="104" t="s">
        <v>15137</v>
      </c>
      <c r="J1080" s="106">
        <v>37544</v>
      </c>
    </row>
    <row r="1081" spans="1:12" hidden="1" x14ac:dyDescent="0.2">
      <c r="A1081" s="104" t="s">
        <v>13335</v>
      </c>
      <c r="D1081" s="104" t="s">
        <v>8879</v>
      </c>
      <c r="E1081" s="104">
        <f t="shared" si="16"/>
        <v>2807040000</v>
      </c>
      <c r="F1081" s="104" t="s">
        <v>15671</v>
      </c>
      <c r="G1081" s="104" t="s">
        <v>8868</v>
      </c>
      <c r="H1081" s="104" t="s">
        <v>8880</v>
      </c>
      <c r="I1081" s="104" t="s">
        <v>15137</v>
      </c>
      <c r="J1081" s="106">
        <v>37544</v>
      </c>
    </row>
    <row r="1082" spans="1:12" hidden="1" x14ac:dyDescent="0.2">
      <c r="A1082" s="104" t="s">
        <v>13335</v>
      </c>
      <c r="D1082" s="104" t="s">
        <v>8881</v>
      </c>
      <c r="E1082" s="104">
        <f t="shared" si="16"/>
        <v>2807045000</v>
      </c>
      <c r="F1082" s="104" t="s">
        <v>15671</v>
      </c>
      <c r="G1082" s="104" t="s">
        <v>8868</v>
      </c>
      <c r="H1082" s="104" t="s">
        <v>8882</v>
      </c>
      <c r="I1082" s="104" t="s">
        <v>15137</v>
      </c>
      <c r="J1082" s="106">
        <v>37544</v>
      </c>
    </row>
    <row r="1083" spans="1:12" hidden="1" x14ac:dyDescent="0.2">
      <c r="A1083" s="104" t="s">
        <v>13335</v>
      </c>
      <c r="D1083" s="104" t="s">
        <v>8883</v>
      </c>
      <c r="E1083" s="104">
        <f t="shared" si="16"/>
        <v>2810001000</v>
      </c>
      <c r="F1083" s="104" t="s">
        <v>15671</v>
      </c>
      <c r="G1083" s="104" t="s">
        <v>8884</v>
      </c>
      <c r="H1083" s="104" t="s">
        <v>8885</v>
      </c>
      <c r="I1083" s="104" t="s">
        <v>15137</v>
      </c>
    </row>
    <row r="1084" spans="1:12" hidden="1" x14ac:dyDescent="0.2">
      <c r="A1084" s="104" t="s">
        <v>13335</v>
      </c>
      <c r="D1084" s="104" t="s">
        <v>8886</v>
      </c>
      <c r="E1084" s="104">
        <f t="shared" si="16"/>
        <v>2810003000</v>
      </c>
      <c r="F1084" s="104" t="s">
        <v>15671</v>
      </c>
      <c r="G1084" s="104" t="s">
        <v>8884</v>
      </c>
      <c r="H1084" s="104" t="s">
        <v>8887</v>
      </c>
      <c r="I1084" s="104" t="s">
        <v>15137</v>
      </c>
      <c r="J1084" s="106">
        <v>36504</v>
      </c>
    </row>
    <row r="1085" spans="1:12" hidden="1" x14ac:dyDescent="0.2">
      <c r="A1085" s="104" t="s">
        <v>13335</v>
      </c>
      <c r="D1085" s="104" t="s">
        <v>8888</v>
      </c>
      <c r="E1085" s="104">
        <f t="shared" si="16"/>
        <v>2810005000</v>
      </c>
      <c r="F1085" s="104" t="s">
        <v>15671</v>
      </c>
      <c r="G1085" s="104" t="s">
        <v>8884</v>
      </c>
      <c r="H1085" s="104" t="s">
        <v>8889</v>
      </c>
      <c r="I1085" s="104" t="s">
        <v>15137</v>
      </c>
      <c r="K1085" s="106">
        <v>36769</v>
      </c>
      <c r="L1085" s="104" t="s">
        <v>8890</v>
      </c>
    </row>
    <row r="1086" spans="1:12" hidden="1" x14ac:dyDescent="0.2">
      <c r="A1086" s="104" t="s">
        <v>13335</v>
      </c>
      <c r="D1086" s="104" t="s">
        <v>8891</v>
      </c>
      <c r="E1086" s="104">
        <f t="shared" si="16"/>
        <v>2810010000</v>
      </c>
      <c r="F1086" s="104" t="s">
        <v>15671</v>
      </c>
      <c r="G1086" s="104" t="s">
        <v>8884</v>
      </c>
      <c r="H1086" s="104" t="s">
        <v>8892</v>
      </c>
      <c r="I1086" s="104" t="s">
        <v>15137</v>
      </c>
      <c r="J1086" s="106">
        <v>36797</v>
      </c>
      <c r="K1086" s="106">
        <v>37544</v>
      </c>
      <c r="L1086" s="104" t="s">
        <v>8893</v>
      </c>
    </row>
    <row r="1087" spans="1:12" hidden="1" x14ac:dyDescent="0.2">
      <c r="A1087" s="104" t="s">
        <v>13335</v>
      </c>
      <c r="D1087" s="104" t="s">
        <v>8894</v>
      </c>
      <c r="E1087" s="104">
        <f t="shared" si="16"/>
        <v>2810015000</v>
      </c>
      <c r="F1087" s="104" t="s">
        <v>15671</v>
      </c>
      <c r="G1087" s="104" t="s">
        <v>8884</v>
      </c>
      <c r="H1087" s="104" t="s">
        <v>8895</v>
      </c>
      <c r="I1087" s="104" t="s">
        <v>15137</v>
      </c>
      <c r="K1087" s="106">
        <v>36769</v>
      </c>
      <c r="L1087" s="104" t="s">
        <v>8896</v>
      </c>
    </row>
    <row r="1088" spans="1:12" hidden="1" x14ac:dyDescent="0.2">
      <c r="A1088" s="104" t="s">
        <v>13335</v>
      </c>
      <c r="D1088" s="104" t="s">
        <v>8897</v>
      </c>
      <c r="E1088" s="104">
        <f t="shared" si="16"/>
        <v>2810020000</v>
      </c>
      <c r="F1088" s="104" t="s">
        <v>15671</v>
      </c>
      <c r="G1088" s="104" t="s">
        <v>8884</v>
      </c>
      <c r="H1088" s="104" t="s">
        <v>8898</v>
      </c>
      <c r="I1088" s="104" t="s">
        <v>15137</v>
      </c>
      <c r="J1088" s="106">
        <v>37223</v>
      </c>
    </row>
    <row r="1089" spans="1:12" hidden="1" x14ac:dyDescent="0.2">
      <c r="A1089" s="104" t="s">
        <v>13335</v>
      </c>
      <c r="D1089" s="104" t="s">
        <v>8899</v>
      </c>
      <c r="E1089" s="104">
        <f t="shared" si="16"/>
        <v>2810025000</v>
      </c>
      <c r="F1089" s="104" t="s">
        <v>15671</v>
      </c>
      <c r="G1089" s="104" t="s">
        <v>8884</v>
      </c>
      <c r="H1089" s="104" t="s">
        <v>8900</v>
      </c>
      <c r="I1089" s="104" t="s">
        <v>15137</v>
      </c>
      <c r="K1089" s="106">
        <v>37778</v>
      </c>
      <c r="L1089" s="104" t="s">
        <v>8901</v>
      </c>
    </row>
    <row r="1090" spans="1:12" hidden="1" x14ac:dyDescent="0.2">
      <c r="A1090" s="104" t="s">
        <v>13335</v>
      </c>
      <c r="D1090" s="104" t="s">
        <v>8902</v>
      </c>
      <c r="E1090" s="104">
        <f t="shared" ref="E1090:E1153" si="17">VALUE(D1090)</f>
        <v>2810030000</v>
      </c>
      <c r="F1090" s="104" t="s">
        <v>15671</v>
      </c>
      <c r="G1090" s="104" t="s">
        <v>8884</v>
      </c>
      <c r="H1090" s="104" t="s">
        <v>8903</v>
      </c>
      <c r="I1090" s="104" t="s">
        <v>15137</v>
      </c>
    </row>
    <row r="1091" spans="1:12" hidden="1" x14ac:dyDescent="0.2">
      <c r="A1091" s="104" t="s">
        <v>13335</v>
      </c>
      <c r="D1091" s="104" t="s">
        <v>8904</v>
      </c>
      <c r="E1091" s="104">
        <f t="shared" si="17"/>
        <v>2810035000</v>
      </c>
      <c r="F1091" s="104" t="s">
        <v>15671</v>
      </c>
      <c r="G1091" s="104" t="s">
        <v>8884</v>
      </c>
      <c r="H1091" s="104" t="s">
        <v>8905</v>
      </c>
      <c r="I1091" s="104" t="s">
        <v>15137</v>
      </c>
    </row>
    <row r="1092" spans="1:12" hidden="1" x14ac:dyDescent="0.2">
      <c r="A1092" s="104" t="s">
        <v>13335</v>
      </c>
      <c r="D1092" s="104" t="s">
        <v>8906</v>
      </c>
      <c r="E1092" s="104">
        <f t="shared" si="17"/>
        <v>2810040000</v>
      </c>
      <c r="F1092" s="104" t="s">
        <v>15671</v>
      </c>
      <c r="G1092" s="104" t="s">
        <v>8884</v>
      </c>
      <c r="H1092" s="104" t="s">
        <v>8907</v>
      </c>
      <c r="I1092" s="104" t="s">
        <v>15137</v>
      </c>
    </row>
    <row r="1093" spans="1:12" hidden="1" x14ac:dyDescent="0.2">
      <c r="A1093" s="104" t="s">
        <v>13335</v>
      </c>
      <c r="D1093" s="104" t="s">
        <v>8908</v>
      </c>
      <c r="E1093" s="104">
        <f t="shared" si="17"/>
        <v>2810050000</v>
      </c>
      <c r="F1093" s="104" t="s">
        <v>15671</v>
      </c>
      <c r="G1093" s="104" t="s">
        <v>8884</v>
      </c>
      <c r="H1093" s="104" t="s">
        <v>8909</v>
      </c>
      <c r="I1093" s="104" t="s">
        <v>15137</v>
      </c>
    </row>
    <row r="1094" spans="1:12" hidden="1" x14ac:dyDescent="0.2">
      <c r="A1094" s="104" t="s">
        <v>13335</v>
      </c>
      <c r="D1094" s="104" t="s">
        <v>8910</v>
      </c>
      <c r="E1094" s="104">
        <f t="shared" si="17"/>
        <v>2810060100</v>
      </c>
      <c r="F1094" s="104" t="s">
        <v>15671</v>
      </c>
      <c r="G1094" s="104" t="s">
        <v>8884</v>
      </c>
      <c r="H1094" s="104" t="s">
        <v>8911</v>
      </c>
      <c r="I1094" s="104" t="s">
        <v>8912</v>
      </c>
    </row>
    <row r="1095" spans="1:12" hidden="1" x14ac:dyDescent="0.2">
      <c r="A1095" s="104" t="s">
        <v>13335</v>
      </c>
      <c r="D1095" s="104" t="s">
        <v>8913</v>
      </c>
      <c r="E1095" s="104">
        <f t="shared" si="17"/>
        <v>2810060200</v>
      </c>
      <c r="F1095" s="104" t="s">
        <v>15671</v>
      </c>
      <c r="G1095" s="104" t="s">
        <v>8884</v>
      </c>
      <c r="H1095" s="104" t="s">
        <v>8911</v>
      </c>
      <c r="I1095" s="104" t="s">
        <v>8914</v>
      </c>
    </row>
    <row r="1096" spans="1:12" hidden="1" x14ac:dyDescent="0.2">
      <c r="A1096" s="104" t="s">
        <v>13335</v>
      </c>
      <c r="D1096" s="104" t="s">
        <v>8915</v>
      </c>
      <c r="E1096" s="104">
        <f t="shared" si="17"/>
        <v>2820000000</v>
      </c>
      <c r="F1096" s="104" t="s">
        <v>15671</v>
      </c>
      <c r="G1096" s="104" t="s">
        <v>8916</v>
      </c>
      <c r="H1096" s="104" t="s">
        <v>8917</v>
      </c>
      <c r="I1096" s="104" t="s">
        <v>15137</v>
      </c>
    </row>
    <row r="1097" spans="1:12" hidden="1" x14ac:dyDescent="0.2">
      <c r="A1097" s="104" t="s">
        <v>13335</v>
      </c>
      <c r="D1097" s="104" t="s">
        <v>8918</v>
      </c>
      <c r="E1097" s="104">
        <f t="shared" si="17"/>
        <v>2820010000</v>
      </c>
      <c r="F1097" s="104" t="s">
        <v>15671</v>
      </c>
      <c r="G1097" s="104" t="s">
        <v>8916</v>
      </c>
      <c r="H1097" s="104" t="s">
        <v>8919</v>
      </c>
      <c r="I1097" s="104" t="s">
        <v>15137</v>
      </c>
    </row>
    <row r="1098" spans="1:12" hidden="1" x14ac:dyDescent="0.2">
      <c r="A1098" s="104" t="s">
        <v>13335</v>
      </c>
      <c r="D1098" s="104" t="s">
        <v>8920</v>
      </c>
      <c r="E1098" s="104">
        <f t="shared" si="17"/>
        <v>2820020000</v>
      </c>
      <c r="F1098" s="104" t="s">
        <v>15671</v>
      </c>
      <c r="G1098" s="104" t="s">
        <v>8916</v>
      </c>
      <c r="H1098" s="104" t="s">
        <v>8921</v>
      </c>
      <c r="I1098" s="104" t="s">
        <v>15137</v>
      </c>
    </row>
    <row r="1099" spans="1:12" hidden="1" x14ac:dyDescent="0.2">
      <c r="A1099" s="104" t="s">
        <v>13335</v>
      </c>
      <c r="D1099" s="104" t="s">
        <v>8922</v>
      </c>
      <c r="E1099" s="104">
        <f t="shared" si="17"/>
        <v>2830000000</v>
      </c>
      <c r="F1099" s="104" t="s">
        <v>15671</v>
      </c>
      <c r="G1099" s="104" t="s">
        <v>8923</v>
      </c>
      <c r="H1099" s="104" t="s">
        <v>8924</v>
      </c>
      <c r="I1099" s="104" t="s">
        <v>15137</v>
      </c>
    </row>
    <row r="1100" spans="1:12" hidden="1" x14ac:dyDescent="0.2">
      <c r="A1100" s="104" t="s">
        <v>13335</v>
      </c>
      <c r="D1100" s="104" t="s">
        <v>8925</v>
      </c>
      <c r="E1100" s="104">
        <f t="shared" si="17"/>
        <v>2830001000</v>
      </c>
      <c r="F1100" s="104" t="s">
        <v>15671</v>
      </c>
      <c r="G1100" s="104" t="s">
        <v>8923</v>
      </c>
      <c r="H1100" s="104" t="s">
        <v>8926</v>
      </c>
      <c r="I1100" s="104" t="s">
        <v>15137</v>
      </c>
    </row>
    <row r="1101" spans="1:12" hidden="1" x14ac:dyDescent="0.2">
      <c r="A1101" s="104" t="s">
        <v>13335</v>
      </c>
      <c r="D1101" s="104" t="s">
        <v>8927</v>
      </c>
      <c r="E1101" s="104">
        <f t="shared" si="17"/>
        <v>2830010000</v>
      </c>
      <c r="F1101" s="104" t="s">
        <v>15671</v>
      </c>
      <c r="G1101" s="104" t="s">
        <v>8923</v>
      </c>
      <c r="H1101" s="104" t="s">
        <v>8928</v>
      </c>
      <c r="I1101" s="104" t="s">
        <v>15137</v>
      </c>
    </row>
    <row r="1102" spans="1:12" hidden="1" x14ac:dyDescent="0.2">
      <c r="A1102" s="104" t="s">
        <v>13335</v>
      </c>
      <c r="D1102" s="104" t="s">
        <v>8929</v>
      </c>
      <c r="E1102" s="104">
        <f t="shared" si="17"/>
        <v>2840000000</v>
      </c>
      <c r="F1102" s="104" t="s">
        <v>15671</v>
      </c>
      <c r="G1102" s="104" t="s">
        <v>8930</v>
      </c>
      <c r="H1102" s="104" t="s">
        <v>8930</v>
      </c>
      <c r="I1102" s="104" t="s">
        <v>15137</v>
      </c>
    </row>
    <row r="1103" spans="1:12" hidden="1" x14ac:dyDescent="0.2">
      <c r="A1103" s="104" t="s">
        <v>13335</v>
      </c>
      <c r="D1103" s="104" t="s">
        <v>8931</v>
      </c>
      <c r="E1103" s="104">
        <f t="shared" si="17"/>
        <v>2840000010</v>
      </c>
      <c r="F1103" s="104" t="s">
        <v>15671</v>
      </c>
      <c r="G1103" s="104" t="s">
        <v>8930</v>
      </c>
      <c r="H1103" s="104" t="s">
        <v>8930</v>
      </c>
      <c r="I1103" s="104" t="s">
        <v>8932</v>
      </c>
    </row>
    <row r="1104" spans="1:12" hidden="1" x14ac:dyDescent="0.2">
      <c r="A1104" s="104" t="s">
        <v>13335</v>
      </c>
      <c r="D1104" s="104" t="s">
        <v>8933</v>
      </c>
      <c r="E1104" s="104">
        <f t="shared" si="17"/>
        <v>2840000020</v>
      </c>
      <c r="F1104" s="104" t="s">
        <v>15671</v>
      </c>
      <c r="G1104" s="104" t="s">
        <v>8930</v>
      </c>
      <c r="H1104" s="104" t="s">
        <v>8930</v>
      </c>
      <c r="I1104" s="104" t="s">
        <v>10407</v>
      </c>
    </row>
    <row r="1105" spans="1:9" hidden="1" x14ac:dyDescent="0.2">
      <c r="A1105" s="104" t="s">
        <v>13335</v>
      </c>
      <c r="D1105" s="104" t="s">
        <v>8934</v>
      </c>
      <c r="E1105" s="104">
        <f t="shared" si="17"/>
        <v>2840000030</v>
      </c>
      <c r="F1105" s="104" t="s">
        <v>15671</v>
      </c>
      <c r="G1105" s="104" t="s">
        <v>8930</v>
      </c>
      <c r="H1105" s="104" t="s">
        <v>8930</v>
      </c>
      <c r="I1105" s="104" t="s">
        <v>8935</v>
      </c>
    </row>
    <row r="1106" spans="1:9" hidden="1" x14ac:dyDescent="0.2">
      <c r="A1106" s="104" t="s">
        <v>13335</v>
      </c>
      <c r="D1106" s="104" t="s">
        <v>11850</v>
      </c>
      <c r="E1106" s="104">
        <f t="shared" si="17"/>
        <v>2840000040</v>
      </c>
      <c r="F1106" s="104" t="s">
        <v>15671</v>
      </c>
      <c r="G1106" s="104" t="s">
        <v>8930</v>
      </c>
      <c r="H1106" s="104" t="s">
        <v>8930</v>
      </c>
      <c r="I1106" s="104" t="s">
        <v>11851</v>
      </c>
    </row>
    <row r="1107" spans="1:9" hidden="1" x14ac:dyDescent="0.2">
      <c r="A1107" s="104" t="s">
        <v>13335</v>
      </c>
      <c r="D1107" s="104" t="s">
        <v>11852</v>
      </c>
      <c r="E1107" s="104">
        <f t="shared" si="17"/>
        <v>2840000050</v>
      </c>
      <c r="F1107" s="104" t="s">
        <v>15671</v>
      </c>
      <c r="G1107" s="104" t="s">
        <v>8930</v>
      </c>
      <c r="H1107" s="104" t="s">
        <v>8930</v>
      </c>
      <c r="I1107" s="104" t="s">
        <v>11853</v>
      </c>
    </row>
    <row r="1108" spans="1:9" hidden="1" x14ac:dyDescent="0.2">
      <c r="A1108" s="104" t="s">
        <v>13335</v>
      </c>
      <c r="D1108" s="104" t="s">
        <v>11854</v>
      </c>
      <c r="E1108" s="104">
        <f t="shared" si="17"/>
        <v>2840010000</v>
      </c>
      <c r="F1108" s="104" t="s">
        <v>15671</v>
      </c>
      <c r="G1108" s="104" t="s">
        <v>8930</v>
      </c>
      <c r="H1108" s="104" t="s">
        <v>11855</v>
      </c>
      <c r="I1108" s="104" t="s">
        <v>15137</v>
      </c>
    </row>
    <row r="1109" spans="1:9" hidden="1" x14ac:dyDescent="0.2">
      <c r="A1109" s="104" t="s">
        <v>13335</v>
      </c>
      <c r="D1109" s="104" t="s">
        <v>11856</v>
      </c>
      <c r="E1109" s="104">
        <f t="shared" si="17"/>
        <v>2840010010</v>
      </c>
      <c r="F1109" s="104" t="s">
        <v>15671</v>
      </c>
      <c r="G1109" s="104" t="s">
        <v>8930</v>
      </c>
      <c r="H1109" s="104" t="s">
        <v>11855</v>
      </c>
      <c r="I1109" s="104" t="s">
        <v>8932</v>
      </c>
    </row>
    <row r="1110" spans="1:9" hidden="1" x14ac:dyDescent="0.2">
      <c r="A1110" s="104" t="s">
        <v>13335</v>
      </c>
      <c r="D1110" s="104" t="s">
        <v>11857</v>
      </c>
      <c r="E1110" s="104">
        <f t="shared" si="17"/>
        <v>2840010020</v>
      </c>
      <c r="F1110" s="104" t="s">
        <v>15671</v>
      </c>
      <c r="G1110" s="104" t="s">
        <v>8930</v>
      </c>
      <c r="H1110" s="104" t="s">
        <v>11855</v>
      </c>
      <c r="I1110" s="104" t="s">
        <v>10407</v>
      </c>
    </row>
    <row r="1111" spans="1:9" hidden="1" x14ac:dyDescent="0.2">
      <c r="A1111" s="104" t="s">
        <v>13335</v>
      </c>
      <c r="D1111" s="104" t="s">
        <v>11858</v>
      </c>
      <c r="E1111" s="104">
        <f t="shared" si="17"/>
        <v>2840010030</v>
      </c>
      <c r="F1111" s="104" t="s">
        <v>15671</v>
      </c>
      <c r="G1111" s="104" t="s">
        <v>8930</v>
      </c>
      <c r="H1111" s="104" t="s">
        <v>11855</v>
      </c>
      <c r="I1111" s="104" t="s">
        <v>8935</v>
      </c>
    </row>
    <row r="1112" spans="1:9" hidden="1" x14ac:dyDescent="0.2">
      <c r="A1112" s="104" t="s">
        <v>13335</v>
      </c>
      <c r="D1112" s="104" t="s">
        <v>11859</v>
      </c>
      <c r="E1112" s="104">
        <f t="shared" si="17"/>
        <v>2840010040</v>
      </c>
      <c r="F1112" s="104" t="s">
        <v>15671</v>
      </c>
      <c r="G1112" s="104" t="s">
        <v>8930</v>
      </c>
      <c r="H1112" s="104" t="s">
        <v>11855</v>
      </c>
      <c r="I1112" s="104" t="s">
        <v>11851</v>
      </c>
    </row>
    <row r="1113" spans="1:9" hidden="1" x14ac:dyDescent="0.2">
      <c r="A1113" s="104" t="s">
        <v>13335</v>
      </c>
      <c r="D1113" s="104" t="s">
        <v>11860</v>
      </c>
      <c r="E1113" s="104">
        <f t="shared" si="17"/>
        <v>2840010050</v>
      </c>
      <c r="F1113" s="104" t="s">
        <v>15671</v>
      </c>
      <c r="G1113" s="104" t="s">
        <v>8930</v>
      </c>
      <c r="H1113" s="104" t="s">
        <v>11855</v>
      </c>
      <c r="I1113" s="104" t="s">
        <v>11853</v>
      </c>
    </row>
    <row r="1114" spans="1:9" hidden="1" x14ac:dyDescent="0.2">
      <c r="A1114" s="104" t="s">
        <v>13335</v>
      </c>
      <c r="D1114" s="104" t="s">
        <v>11861</v>
      </c>
      <c r="E1114" s="104">
        <f t="shared" si="17"/>
        <v>2840020000</v>
      </c>
      <c r="F1114" s="104" t="s">
        <v>15671</v>
      </c>
      <c r="G1114" s="104" t="s">
        <v>8930</v>
      </c>
      <c r="H1114" s="104" t="s">
        <v>11862</v>
      </c>
      <c r="I1114" s="104" t="s">
        <v>15137</v>
      </c>
    </row>
    <row r="1115" spans="1:9" hidden="1" x14ac:dyDescent="0.2">
      <c r="A1115" s="104" t="s">
        <v>13335</v>
      </c>
      <c r="D1115" s="104" t="s">
        <v>11863</v>
      </c>
      <c r="E1115" s="104">
        <f t="shared" si="17"/>
        <v>2840020010</v>
      </c>
      <c r="F1115" s="104" t="s">
        <v>15671</v>
      </c>
      <c r="G1115" s="104" t="s">
        <v>8930</v>
      </c>
      <c r="H1115" s="104" t="s">
        <v>11862</v>
      </c>
      <c r="I1115" s="104" t="s">
        <v>8932</v>
      </c>
    </row>
    <row r="1116" spans="1:9" hidden="1" x14ac:dyDescent="0.2">
      <c r="A1116" s="104" t="s">
        <v>13335</v>
      </c>
      <c r="D1116" s="104" t="s">
        <v>11864</v>
      </c>
      <c r="E1116" s="104">
        <f t="shared" si="17"/>
        <v>2840020020</v>
      </c>
      <c r="F1116" s="104" t="s">
        <v>15671</v>
      </c>
      <c r="G1116" s="104" t="s">
        <v>8930</v>
      </c>
      <c r="H1116" s="104" t="s">
        <v>11862</v>
      </c>
      <c r="I1116" s="104" t="s">
        <v>10407</v>
      </c>
    </row>
    <row r="1117" spans="1:9" hidden="1" x14ac:dyDescent="0.2">
      <c r="A1117" s="104" t="s">
        <v>13335</v>
      </c>
      <c r="D1117" s="104" t="s">
        <v>11865</v>
      </c>
      <c r="E1117" s="104">
        <f t="shared" si="17"/>
        <v>2840020030</v>
      </c>
      <c r="F1117" s="104" t="s">
        <v>15671</v>
      </c>
      <c r="G1117" s="104" t="s">
        <v>8930</v>
      </c>
      <c r="H1117" s="104" t="s">
        <v>11862</v>
      </c>
      <c r="I1117" s="104" t="s">
        <v>8935</v>
      </c>
    </row>
    <row r="1118" spans="1:9" hidden="1" x14ac:dyDescent="0.2">
      <c r="A1118" s="104" t="s">
        <v>13335</v>
      </c>
      <c r="D1118" s="104" t="s">
        <v>11866</v>
      </c>
      <c r="E1118" s="104">
        <f t="shared" si="17"/>
        <v>2840020040</v>
      </c>
      <c r="F1118" s="104" t="s">
        <v>15671</v>
      </c>
      <c r="G1118" s="104" t="s">
        <v>8930</v>
      </c>
      <c r="H1118" s="104" t="s">
        <v>11862</v>
      </c>
      <c r="I1118" s="104" t="s">
        <v>11851</v>
      </c>
    </row>
    <row r="1119" spans="1:9" hidden="1" x14ac:dyDescent="0.2">
      <c r="A1119" s="104" t="s">
        <v>13335</v>
      </c>
      <c r="D1119" s="104" t="s">
        <v>11867</v>
      </c>
      <c r="E1119" s="104">
        <f t="shared" si="17"/>
        <v>2840020050</v>
      </c>
      <c r="F1119" s="104" t="s">
        <v>15671</v>
      </c>
      <c r="G1119" s="104" t="s">
        <v>8930</v>
      </c>
      <c r="H1119" s="104" t="s">
        <v>11862</v>
      </c>
      <c r="I1119" s="104" t="s">
        <v>11853</v>
      </c>
    </row>
    <row r="1120" spans="1:9" hidden="1" x14ac:dyDescent="0.2">
      <c r="A1120" s="104" t="s">
        <v>13335</v>
      </c>
      <c r="D1120" s="104" t="s">
        <v>11868</v>
      </c>
      <c r="E1120" s="104">
        <f t="shared" si="17"/>
        <v>2840030000</v>
      </c>
      <c r="F1120" s="104" t="s">
        <v>15671</v>
      </c>
      <c r="G1120" s="104" t="s">
        <v>8930</v>
      </c>
      <c r="H1120" s="104" t="s">
        <v>11869</v>
      </c>
      <c r="I1120" s="104" t="s">
        <v>15137</v>
      </c>
    </row>
    <row r="1121" spans="1:9" hidden="1" x14ac:dyDescent="0.2">
      <c r="A1121" s="104" t="s">
        <v>13335</v>
      </c>
      <c r="D1121" s="104" t="s">
        <v>11870</v>
      </c>
      <c r="E1121" s="104">
        <f t="shared" si="17"/>
        <v>2840030010</v>
      </c>
      <c r="F1121" s="104" t="s">
        <v>15671</v>
      </c>
      <c r="G1121" s="104" t="s">
        <v>8930</v>
      </c>
      <c r="H1121" s="104" t="s">
        <v>11869</v>
      </c>
      <c r="I1121" s="104" t="s">
        <v>11871</v>
      </c>
    </row>
    <row r="1122" spans="1:9" hidden="1" x14ac:dyDescent="0.2">
      <c r="A1122" s="104" t="s">
        <v>13335</v>
      </c>
      <c r="D1122" s="104" t="s">
        <v>11872</v>
      </c>
      <c r="E1122" s="104">
        <f t="shared" si="17"/>
        <v>2841000000</v>
      </c>
      <c r="F1122" s="104" t="s">
        <v>15671</v>
      </c>
      <c r="G1122" s="104" t="s">
        <v>11873</v>
      </c>
      <c r="H1122" s="104" t="s">
        <v>11873</v>
      </c>
      <c r="I1122" s="104" t="s">
        <v>15137</v>
      </c>
    </row>
    <row r="1123" spans="1:9" hidden="1" x14ac:dyDescent="0.2">
      <c r="A1123" s="104" t="s">
        <v>13335</v>
      </c>
      <c r="D1123" s="104" t="s">
        <v>11874</v>
      </c>
      <c r="E1123" s="104">
        <f t="shared" si="17"/>
        <v>2841000010</v>
      </c>
      <c r="F1123" s="104" t="s">
        <v>15671</v>
      </c>
      <c r="G1123" s="104" t="s">
        <v>11873</v>
      </c>
      <c r="H1123" s="104" t="s">
        <v>11873</v>
      </c>
      <c r="I1123" s="104" t="s">
        <v>8932</v>
      </c>
    </row>
    <row r="1124" spans="1:9" hidden="1" x14ac:dyDescent="0.2">
      <c r="A1124" s="104" t="s">
        <v>13335</v>
      </c>
      <c r="D1124" s="104" t="s">
        <v>11875</v>
      </c>
      <c r="E1124" s="104">
        <f t="shared" si="17"/>
        <v>2841000020</v>
      </c>
      <c r="F1124" s="104" t="s">
        <v>15671</v>
      </c>
      <c r="G1124" s="104" t="s">
        <v>11873</v>
      </c>
      <c r="H1124" s="104" t="s">
        <v>11873</v>
      </c>
      <c r="I1124" s="104" t="s">
        <v>10407</v>
      </c>
    </row>
    <row r="1125" spans="1:9" hidden="1" x14ac:dyDescent="0.2">
      <c r="A1125" s="104" t="s">
        <v>13335</v>
      </c>
      <c r="D1125" s="104" t="s">
        <v>11876</v>
      </c>
      <c r="E1125" s="104">
        <f t="shared" si="17"/>
        <v>2841000030</v>
      </c>
      <c r="F1125" s="104" t="s">
        <v>15671</v>
      </c>
      <c r="G1125" s="104" t="s">
        <v>11873</v>
      </c>
      <c r="H1125" s="104" t="s">
        <v>11873</v>
      </c>
      <c r="I1125" s="104" t="s">
        <v>8935</v>
      </c>
    </row>
    <row r="1126" spans="1:9" hidden="1" x14ac:dyDescent="0.2">
      <c r="A1126" s="104" t="s">
        <v>13335</v>
      </c>
      <c r="D1126" s="104" t="s">
        <v>11877</v>
      </c>
      <c r="E1126" s="104">
        <f t="shared" si="17"/>
        <v>2841000040</v>
      </c>
      <c r="F1126" s="104" t="s">
        <v>15671</v>
      </c>
      <c r="G1126" s="104" t="s">
        <v>11873</v>
      </c>
      <c r="H1126" s="104" t="s">
        <v>11873</v>
      </c>
      <c r="I1126" s="104" t="s">
        <v>11851</v>
      </c>
    </row>
    <row r="1127" spans="1:9" hidden="1" x14ac:dyDescent="0.2">
      <c r="A1127" s="104" t="s">
        <v>13335</v>
      </c>
      <c r="D1127" s="104" t="s">
        <v>11878</v>
      </c>
      <c r="E1127" s="104">
        <f t="shared" si="17"/>
        <v>2841000050</v>
      </c>
      <c r="F1127" s="104" t="s">
        <v>15671</v>
      </c>
      <c r="G1127" s="104" t="s">
        <v>11873</v>
      </c>
      <c r="H1127" s="104" t="s">
        <v>11873</v>
      </c>
      <c r="I1127" s="104" t="s">
        <v>11853</v>
      </c>
    </row>
    <row r="1128" spans="1:9" hidden="1" x14ac:dyDescent="0.2">
      <c r="A1128" s="104" t="s">
        <v>13335</v>
      </c>
      <c r="D1128" s="104" t="s">
        <v>11879</v>
      </c>
      <c r="E1128" s="104">
        <f t="shared" si="17"/>
        <v>2841010000</v>
      </c>
      <c r="F1128" s="104" t="s">
        <v>15671</v>
      </c>
      <c r="G1128" s="104" t="s">
        <v>11873</v>
      </c>
      <c r="H1128" s="104" t="s">
        <v>11880</v>
      </c>
      <c r="I1128" s="104" t="s">
        <v>15137</v>
      </c>
    </row>
    <row r="1129" spans="1:9" hidden="1" x14ac:dyDescent="0.2">
      <c r="A1129" s="104" t="s">
        <v>13335</v>
      </c>
      <c r="D1129" s="104" t="s">
        <v>11881</v>
      </c>
      <c r="E1129" s="104">
        <f t="shared" si="17"/>
        <v>2841010010</v>
      </c>
      <c r="F1129" s="104" t="s">
        <v>15671</v>
      </c>
      <c r="G1129" s="104" t="s">
        <v>11873</v>
      </c>
      <c r="H1129" s="104" t="s">
        <v>11880</v>
      </c>
      <c r="I1129" s="104" t="s">
        <v>8932</v>
      </c>
    </row>
    <row r="1130" spans="1:9" hidden="1" x14ac:dyDescent="0.2">
      <c r="A1130" s="104" t="s">
        <v>13335</v>
      </c>
      <c r="D1130" s="104" t="s">
        <v>11882</v>
      </c>
      <c r="E1130" s="104">
        <f t="shared" si="17"/>
        <v>2841010020</v>
      </c>
      <c r="F1130" s="104" t="s">
        <v>15671</v>
      </c>
      <c r="G1130" s="104" t="s">
        <v>11873</v>
      </c>
      <c r="H1130" s="104" t="s">
        <v>11880</v>
      </c>
      <c r="I1130" s="104" t="s">
        <v>10407</v>
      </c>
    </row>
    <row r="1131" spans="1:9" hidden="1" x14ac:dyDescent="0.2">
      <c r="A1131" s="104" t="s">
        <v>13335</v>
      </c>
      <c r="D1131" s="104" t="s">
        <v>11883</v>
      </c>
      <c r="E1131" s="104">
        <f t="shared" si="17"/>
        <v>2841010030</v>
      </c>
      <c r="F1131" s="104" t="s">
        <v>15671</v>
      </c>
      <c r="G1131" s="104" t="s">
        <v>11873</v>
      </c>
      <c r="H1131" s="104" t="s">
        <v>11880</v>
      </c>
      <c r="I1131" s="104" t="s">
        <v>8935</v>
      </c>
    </row>
    <row r="1132" spans="1:9" hidden="1" x14ac:dyDescent="0.2">
      <c r="A1132" s="104" t="s">
        <v>13335</v>
      </c>
      <c r="D1132" s="104" t="s">
        <v>11884</v>
      </c>
      <c r="E1132" s="104">
        <f t="shared" si="17"/>
        <v>2841010040</v>
      </c>
      <c r="F1132" s="104" t="s">
        <v>15671</v>
      </c>
      <c r="G1132" s="104" t="s">
        <v>11873</v>
      </c>
      <c r="H1132" s="104" t="s">
        <v>11880</v>
      </c>
      <c r="I1132" s="104" t="s">
        <v>11851</v>
      </c>
    </row>
    <row r="1133" spans="1:9" hidden="1" x14ac:dyDescent="0.2">
      <c r="A1133" s="104" t="s">
        <v>13335</v>
      </c>
      <c r="D1133" s="104" t="s">
        <v>11885</v>
      </c>
      <c r="E1133" s="104">
        <f t="shared" si="17"/>
        <v>2841010050</v>
      </c>
      <c r="F1133" s="104" t="s">
        <v>15671</v>
      </c>
      <c r="G1133" s="104" t="s">
        <v>11873</v>
      </c>
      <c r="H1133" s="104" t="s">
        <v>11880</v>
      </c>
      <c r="I1133" s="104" t="s">
        <v>11853</v>
      </c>
    </row>
    <row r="1134" spans="1:9" hidden="1" x14ac:dyDescent="0.2">
      <c r="A1134" s="104" t="s">
        <v>13335</v>
      </c>
      <c r="D1134" s="104" t="s">
        <v>11886</v>
      </c>
      <c r="E1134" s="104">
        <f t="shared" si="17"/>
        <v>2850000000</v>
      </c>
      <c r="F1134" s="104" t="s">
        <v>15671</v>
      </c>
      <c r="G1134" s="104" t="s">
        <v>11887</v>
      </c>
      <c r="H1134" s="104" t="s">
        <v>11888</v>
      </c>
      <c r="I1134" s="104" t="s">
        <v>11889</v>
      </c>
    </row>
    <row r="1135" spans="1:9" hidden="1" x14ac:dyDescent="0.2">
      <c r="A1135" s="104" t="s">
        <v>13335</v>
      </c>
      <c r="D1135" s="104" t="s">
        <v>11890</v>
      </c>
      <c r="E1135" s="104">
        <f t="shared" si="17"/>
        <v>2850000010</v>
      </c>
      <c r="F1135" s="104" t="s">
        <v>15671</v>
      </c>
      <c r="G1135" s="104" t="s">
        <v>11887</v>
      </c>
      <c r="H1135" s="104" t="s">
        <v>11888</v>
      </c>
      <c r="I1135" s="104" t="s">
        <v>11891</v>
      </c>
    </row>
    <row r="1136" spans="1:9" hidden="1" x14ac:dyDescent="0.2">
      <c r="A1136" s="104" t="s">
        <v>13335</v>
      </c>
      <c r="D1136" s="104" t="s">
        <v>11892</v>
      </c>
      <c r="E1136" s="104">
        <f t="shared" si="17"/>
        <v>2850000030</v>
      </c>
      <c r="F1136" s="104" t="s">
        <v>15671</v>
      </c>
      <c r="G1136" s="104" t="s">
        <v>11887</v>
      </c>
      <c r="H1136" s="104" t="s">
        <v>11888</v>
      </c>
      <c r="I1136" s="104" t="s">
        <v>11893</v>
      </c>
    </row>
    <row r="1137" spans="1:10" hidden="1" x14ac:dyDescent="0.2">
      <c r="A1137" s="104" t="s">
        <v>13335</v>
      </c>
      <c r="D1137" s="104" t="s">
        <v>11894</v>
      </c>
      <c r="E1137" s="104">
        <f t="shared" si="17"/>
        <v>2861000000</v>
      </c>
      <c r="F1137" s="104" t="s">
        <v>15671</v>
      </c>
      <c r="G1137" s="104" t="s">
        <v>14796</v>
      </c>
      <c r="H1137" s="104" t="s">
        <v>15137</v>
      </c>
      <c r="I1137" s="104" t="s">
        <v>15137</v>
      </c>
      <c r="J1137" s="106">
        <v>36504</v>
      </c>
    </row>
    <row r="1138" spans="1:10" hidden="1" x14ac:dyDescent="0.2">
      <c r="A1138" s="104" t="s">
        <v>13335</v>
      </c>
      <c r="D1138" s="104" t="s">
        <v>14797</v>
      </c>
      <c r="E1138" s="104">
        <f t="shared" si="17"/>
        <v>2862000000</v>
      </c>
      <c r="F1138" s="104" t="s">
        <v>15671</v>
      </c>
      <c r="G1138" s="104" t="s">
        <v>14798</v>
      </c>
      <c r="H1138" s="104" t="s">
        <v>14799</v>
      </c>
      <c r="I1138" s="104" t="s">
        <v>15137</v>
      </c>
      <c r="J1138" s="106">
        <v>36504</v>
      </c>
    </row>
    <row r="1139" spans="1:10" hidden="1" x14ac:dyDescent="0.2">
      <c r="A1139" s="104" t="s">
        <v>13335</v>
      </c>
      <c r="D1139" s="104" t="s">
        <v>14800</v>
      </c>
      <c r="E1139" s="104">
        <f t="shared" si="17"/>
        <v>2862001000</v>
      </c>
      <c r="F1139" s="104" t="s">
        <v>15671</v>
      </c>
      <c r="G1139" s="104" t="s">
        <v>14798</v>
      </c>
      <c r="H1139" s="104" t="s">
        <v>14801</v>
      </c>
      <c r="I1139" s="104" t="s">
        <v>15137</v>
      </c>
    </row>
    <row r="1140" spans="1:10" hidden="1" x14ac:dyDescent="0.2">
      <c r="A1140" s="104" t="s">
        <v>13335</v>
      </c>
      <c r="D1140" s="104" t="s">
        <v>14802</v>
      </c>
      <c r="E1140" s="104">
        <f t="shared" si="17"/>
        <v>2862002000</v>
      </c>
      <c r="F1140" s="104" t="s">
        <v>15671</v>
      </c>
      <c r="G1140" s="104" t="s">
        <v>14798</v>
      </c>
      <c r="H1140" s="104" t="s">
        <v>15829</v>
      </c>
      <c r="I1140" s="104" t="s">
        <v>15137</v>
      </c>
    </row>
    <row r="1141" spans="1:10" hidden="1" x14ac:dyDescent="0.2">
      <c r="A1141" s="104" t="s">
        <v>14803</v>
      </c>
      <c r="D1141" s="104" t="s">
        <v>14804</v>
      </c>
      <c r="E1141" s="104">
        <f t="shared" si="17"/>
        <v>2701001000</v>
      </c>
      <c r="F1141" s="104" t="s">
        <v>14805</v>
      </c>
      <c r="G1141" s="104" t="s">
        <v>14806</v>
      </c>
      <c r="H1141" s="104" t="s">
        <v>14807</v>
      </c>
      <c r="I1141" s="104" t="s">
        <v>15137</v>
      </c>
    </row>
    <row r="1142" spans="1:10" hidden="1" x14ac:dyDescent="0.2">
      <c r="A1142" s="104" t="s">
        <v>14803</v>
      </c>
      <c r="D1142" s="104" t="s">
        <v>16058</v>
      </c>
      <c r="E1142" s="104">
        <f t="shared" si="17"/>
        <v>2701010000</v>
      </c>
      <c r="F1142" s="104" t="s">
        <v>14805</v>
      </c>
      <c r="G1142" s="104" t="s">
        <v>14806</v>
      </c>
      <c r="H1142" s="104" t="s">
        <v>16059</v>
      </c>
      <c r="I1142" s="104" t="s">
        <v>15137</v>
      </c>
    </row>
    <row r="1143" spans="1:10" hidden="1" x14ac:dyDescent="0.2">
      <c r="A1143" s="104" t="s">
        <v>14803</v>
      </c>
      <c r="D1143" s="104" t="s">
        <v>16060</v>
      </c>
      <c r="E1143" s="104">
        <f t="shared" si="17"/>
        <v>2701020000</v>
      </c>
      <c r="F1143" s="104" t="s">
        <v>14805</v>
      </c>
      <c r="G1143" s="104" t="s">
        <v>14806</v>
      </c>
      <c r="H1143" s="104" t="s">
        <v>16061</v>
      </c>
      <c r="I1143" s="104" t="s">
        <v>15137</v>
      </c>
    </row>
    <row r="1144" spans="1:10" hidden="1" x14ac:dyDescent="0.2">
      <c r="A1144" s="104" t="s">
        <v>14803</v>
      </c>
      <c r="D1144" s="104" t="s">
        <v>16073</v>
      </c>
      <c r="E1144" s="104">
        <f t="shared" si="17"/>
        <v>2701030000</v>
      </c>
      <c r="F1144" s="104" t="s">
        <v>14805</v>
      </c>
      <c r="G1144" s="104" t="s">
        <v>14806</v>
      </c>
      <c r="H1144" s="104" t="s">
        <v>16074</v>
      </c>
      <c r="I1144" s="104" t="s">
        <v>15137</v>
      </c>
    </row>
    <row r="1145" spans="1:10" hidden="1" x14ac:dyDescent="0.2">
      <c r="A1145" s="104" t="s">
        <v>14803</v>
      </c>
      <c r="D1145" s="104" t="s">
        <v>16075</v>
      </c>
      <c r="E1145" s="104">
        <f t="shared" si="17"/>
        <v>2701200000</v>
      </c>
      <c r="F1145" s="104" t="s">
        <v>14805</v>
      </c>
      <c r="G1145" s="104" t="s">
        <v>14806</v>
      </c>
      <c r="H1145" s="104" t="s">
        <v>16076</v>
      </c>
      <c r="I1145" s="104" t="s">
        <v>15137</v>
      </c>
    </row>
    <row r="1146" spans="1:10" hidden="1" x14ac:dyDescent="0.2">
      <c r="A1146" s="104" t="s">
        <v>14803</v>
      </c>
      <c r="D1146" s="104" t="s">
        <v>16077</v>
      </c>
      <c r="E1146" s="104">
        <f t="shared" si="17"/>
        <v>2701220000</v>
      </c>
      <c r="F1146" s="104" t="s">
        <v>14805</v>
      </c>
      <c r="G1146" s="104" t="s">
        <v>14806</v>
      </c>
      <c r="H1146" s="104" t="s">
        <v>16078</v>
      </c>
      <c r="I1146" s="104" t="s">
        <v>15137</v>
      </c>
    </row>
    <row r="1147" spans="1:10" hidden="1" x14ac:dyDescent="0.2">
      <c r="A1147" s="104" t="s">
        <v>14803</v>
      </c>
      <c r="D1147" s="104" t="s">
        <v>16079</v>
      </c>
      <c r="E1147" s="104">
        <f t="shared" si="17"/>
        <v>2701220001</v>
      </c>
      <c r="F1147" s="104" t="s">
        <v>14805</v>
      </c>
      <c r="G1147" s="104" t="s">
        <v>14806</v>
      </c>
      <c r="H1147" s="104" t="s">
        <v>16078</v>
      </c>
      <c r="I1147" s="104" t="s">
        <v>16080</v>
      </c>
    </row>
    <row r="1148" spans="1:10" hidden="1" x14ac:dyDescent="0.2">
      <c r="A1148" s="104" t="s">
        <v>14803</v>
      </c>
      <c r="D1148" s="104" t="s">
        <v>16081</v>
      </c>
      <c r="E1148" s="104">
        <f t="shared" si="17"/>
        <v>2701220002</v>
      </c>
      <c r="F1148" s="104" t="s">
        <v>14805</v>
      </c>
      <c r="G1148" s="104" t="s">
        <v>14806</v>
      </c>
      <c r="H1148" s="104" t="s">
        <v>16078</v>
      </c>
      <c r="I1148" s="104" t="s">
        <v>16082</v>
      </c>
    </row>
    <row r="1149" spans="1:10" hidden="1" x14ac:dyDescent="0.2">
      <c r="A1149" s="104" t="s">
        <v>14803</v>
      </c>
      <c r="D1149" s="104" t="s">
        <v>16083</v>
      </c>
      <c r="E1149" s="104">
        <f t="shared" si="17"/>
        <v>2701220003</v>
      </c>
      <c r="F1149" s="104" t="s">
        <v>14805</v>
      </c>
      <c r="G1149" s="104" t="s">
        <v>14806</v>
      </c>
      <c r="H1149" s="104" t="s">
        <v>16078</v>
      </c>
      <c r="I1149" s="104" t="s">
        <v>16084</v>
      </c>
    </row>
    <row r="1150" spans="1:10" hidden="1" x14ac:dyDescent="0.2">
      <c r="A1150" s="104" t="s">
        <v>14803</v>
      </c>
      <c r="D1150" s="104" t="s">
        <v>16085</v>
      </c>
      <c r="E1150" s="104">
        <f t="shared" si="17"/>
        <v>2701220004</v>
      </c>
      <c r="F1150" s="104" t="s">
        <v>14805</v>
      </c>
      <c r="G1150" s="104" t="s">
        <v>14806</v>
      </c>
      <c r="H1150" s="104" t="s">
        <v>16078</v>
      </c>
      <c r="I1150" s="104" t="s">
        <v>16086</v>
      </c>
    </row>
    <row r="1151" spans="1:10" hidden="1" x14ac:dyDescent="0.2">
      <c r="A1151" s="104" t="s">
        <v>14803</v>
      </c>
      <c r="D1151" s="104" t="s">
        <v>16087</v>
      </c>
      <c r="E1151" s="104">
        <f t="shared" si="17"/>
        <v>2701220005</v>
      </c>
      <c r="F1151" s="104" t="s">
        <v>14805</v>
      </c>
      <c r="G1151" s="104" t="s">
        <v>14806</v>
      </c>
      <c r="H1151" s="104" t="s">
        <v>16078</v>
      </c>
      <c r="I1151" s="104" t="s">
        <v>16088</v>
      </c>
    </row>
    <row r="1152" spans="1:10" hidden="1" x14ac:dyDescent="0.2">
      <c r="A1152" s="104" t="s">
        <v>14803</v>
      </c>
      <c r="D1152" s="104" t="s">
        <v>16089</v>
      </c>
      <c r="E1152" s="104">
        <f t="shared" si="17"/>
        <v>2701220006</v>
      </c>
      <c r="F1152" s="104" t="s">
        <v>14805</v>
      </c>
      <c r="G1152" s="104" t="s">
        <v>14806</v>
      </c>
      <c r="H1152" s="104" t="s">
        <v>16078</v>
      </c>
      <c r="I1152" s="104" t="s">
        <v>16090</v>
      </c>
    </row>
    <row r="1153" spans="1:12" hidden="1" x14ac:dyDescent="0.2">
      <c r="A1153" s="104" t="s">
        <v>14803</v>
      </c>
      <c r="D1153" s="104" t="s">
        <v>16091</v>
      </c>
      <c r="E1153" s="104">
        <f t="shared" si="17"/>
        <v>2701220007</v>
      </c>
      <c r="F1153" s="104" t="s">
        <v>14805</v>
      </c>
      <c r="G1153" s="104" t="s">
        <v>14806</v>
      </c>
      <c r="H1153" s="104" t="s">
        <v>16078</v>
      </c>
      <c r="I1153" s="104" t="s">
        <v>16092</v>
      </c>
    </row>
    <row r="1154" spans="1:12" hidden="1" x14ac:dyDescent="0.2">
      <c r="A1154" s="104" t="s">
        <v>14803</v>
      </c>
      <c r="D1154" s="104" t="s">
        <v>16093</v>
      </c>
      <c r="E1154" s="104">
        <f t="shared" ref="E1154:E1217" si="18">VALUE(D1154)</f>
        <v>2701220008</v>
      </c>
      <c r="F1154" s="104" t="s">
        <v>14805</v>
      </c>
      <c r="G1154" s="104" t="s">
        <v>14806</v>
      </c>
      <c r="H1154" s="104" t="s">
        <v>16078</v>
      </c>
      <c r="I1154" s="104" t="s">
        <v>16094</v>
      </c>
    </row>
    <row r="1155" spans="1:12" hidden="1" x14ac:dyDescent="0.2">
      <c r="A1155" s="104" t="s">
        <v>14803</v>
      </c>
      <c r="D1155" s="104" t="s">
        <v>16095</v>
      </c>
      <c r="E1155" s="104">
        <f t="shared" si="18"/>
        <v>2701220009</v>
      </c>
      <c r="F1155" s="104" t="s">
        <v>14805</v>
      </c>
      <c r="G1155" s="104" t="s">
        <v>14806</v>
      </c>
      <c r="H1155" s="104" t="s">
        <v>16078</v>
      </c>
      <c r="I1155" s="104" t="s">
        <v>15411</v>
      </c>
    </row>
    <row r="1156" spans="1:12" hidden="1" x14ac:dyDescent="0.2">
      <c r="A1156" s="104" t="s">
        <v>14803</v>
      </c>
      <c r="D1156" s="104" t="s">
        <v>16096</v>
      </c>
      <c r="E1156" s="104">
        <f t="shared" si="18"/>
        <v>2701220999</v>
      </c>
      <c r="F1156" s="104" t="s">
        <v>14805</v>
      </c>
      <c r="G1156" s="104" t="s">
        <v>14806</v>
      </c>
      <c r="H1156" s="104" t="s">
        <v>16078</v>
      </c>
      <c r="I1156" s="104" t="s">
        <v>16097</v>
      </c>
    </row>
    <row r="1157" spans="1:12" hidden="1" x14ac:dyDescent="0.2">
      <c r="A1157" s="104" t="s">
        <v>14803</v>
      </c>
      <c r="D1157" s="104" t="s">
        <v>16098</v>
      </c>
      <c r="E1157" s="104">
        <f t="shared" si="18"/>
        <v>2701240000</v>
      </c>
      <c r="F1157" s="104" t="s">
        <v>14805</v>
      </c>
      <c r="G1157" s="104" t="s">
        <v>14806</v>
      </c>
      <c r="H1157" s="104" t="s">
        <v>16099</v>
      </c>
      <c r="I1157" s="104" t="s">
        <v>15137</v>
      </c>
    </row>
    <row r="1158" spans="1:12" hidden="1" x14ac:dyDescent="0.2">
      <c r="A1158" s="104" t="s">
        <v>14803</v>
      </c>
      <c r="D1158" s="104" t="s">
        <v>16100</v>
      </c>
      <c r="E1158" s="104">
        <f t="shared" si="18"/>
        <v>2701250000</v>
      </c>
      <c r="F1158" s="104" t="s">
        <v>14805</v>
      </c>
      <c r="G1158" s="104" t="s">
        <v>14806</v>
      </c>
      <c r="H1158" s="104" t="s">
        <v>16101</v>
      </c>
      <c r="I1158" s="104" t="s">
        <v>15137</v>
      </c>
      <c r="J1158" s="106">
        <v>36797</v>
      </c>
    </row>
    <row r="1159" spans="1:12" hidden="1" x14ac:dyDescent="0.2">
      <c r="A1159" s="104" t="s">
        <v>14803</v>
      </c>
      <c r="D1159" s="104" t="s">
        <v>16102</v>
      </c>
      <c r="E1159" s="104">
        <f t="shared" si="18"/>
        <v>2701260000</v>
      </c>
      <c r="F1159" s="104" t="s">
        <v>14805</v>
      </c>
      <c r="G1159" s="104" t="s">
        <v>14806</v>
      </c>
      <c r="H1159" s="104" t="s">
        <v>16103</v>
      </c>
      <c r="I1159" s="104" t="s">
        <v>15137</v>
      </c>
    </row>
    <row r="1160" spans="1:12" hidden="1" x14ac:dyDescent="0.2">
      <c r="A1160" s="104" t="s">
        <v>14803</v>
      </c>
      <c r="D1160" s="104" t="s">
        <v>16104</v>
      </c>
      <c r="E1160" s="104">
        <f t="shared" si="18"/>
        <v>2701270000</v>
      </c>
      <c r="F1160" s="104" t="s">
        <v>14805</v>
      </c>
      <c r="G1160" s="104" t="s">
        <v>14806</v>
      </c>
      <c r="H1160" s="104" t="s">
        <v>16105</v>
      </c>
      <c r="I1160" s="104" t="s">
        <v>15137</v>
      </c>
      <c r="J1160" s="106">
        <v>36797</v>
      </c>
    </row>
    <row r="1161" spans="1:12" hidden="1" x14ac:dyDescent="0.2">
      <c r="A1161" s="104" t="s">
        <v>14803</v>
      </c>
      <c r="D1161" s="104" t="s">
        <v>16106</v>
      </c>
      <c r="E1161" s="104">
        <f t="shared" si="18"/>
        <v>2701280000</v>
      </c>
      <c r="F1161" s="104" t="s">
        <v>14805</v>
      </c>
      <c r="G1161" s="104" t="s">
        <v>14806</v>
      </c>
      <c r="H1161" s="104" t="s">
        <v>16107</v>
      </c>
      <c r="I1161" s="104" t="s">
        <v>15137</v>
      </c>
    </row>
    <row r="1162" spans="1:12" hidden="1" x14ac:dyDescent="0.2">
      <c r="A1162" s="104" t="s">
        <v>14803</v>
      </c>
      <c r="D1162" s="104" t="s">
        <v>16108</v>
      </c>
      <c r="E1162" s="104">
        <f t="shared" si="18"/>
        <v>2701290000</v>
      </c>
      <c r="F1162" s="104" t="s">
        <v>14805</v>
      </c>
      <c r="G1162" s="104" t="s">
        <v>14806</v>
      </c>
      <c r="H1162" s="104" t="s">
        <v>16109</v>
      </c>
      <c r="I1162" s="104" t="s">
        <v>15137</v>
      </c>
    </row>
    <row r="1163" spans="1:12" hidden="1" x14ac:dyDescent="0.2">
      <c r="A1163" s="104" t="s">
        <v>14803</v>
      </c>
      <c r="D1163" s="104" t="s">
        <v>16110</v>
      </c>
      <c r="E1163" s="104">
        <f t="shared" si="18"/>
        <v>2701400000</v>
      </c>
      <c r="F1163" s="104" t="s">
        <v>14805</v>
      </c>
      <c r="G1163" s="104" t="s">
        <v>14806</v>
      </c>
      <c r="H1163" s="104" t="s">
        <v>16111</v>
      </c>
      <c r="I1163" s="104" t="s">
        <v>15137</v>
      </c>
      <c r="K1163" s="106">
        <v>37589</v>
      </c>
      <c r="L1163" s="104" t="s">
        <v>16112</v>
      </c>
    </row>
    <row r="1164" spans="1:12" hidden="1" x14ac:dyDescent="0.2">
      <c r="A1164" s="104" t="s">
        <v>14803</v>
      </c>
      <c r="D1164" s="104" t="s">
        <v>16113</v>
      </c>
      <c r="E1164" s="104">
        <f t="shared" si="18"/>
        <v>2701405000</v>
      </c>
      <c r="F1164" s="104" t="s">
        <v>14805</v>
      </c>
      <c r="G1164" s="104" t="s">
        <v>14806</v>
      </c>
      <c r="H1164" s="104" t="s">
        <v>16114</v>
      </c>
      <c r="I1164" s="104" t="s">
        <v>15137</v>
      </c>
      <c r="J1164" s="106">
        <v>37589</v>
      </c>
    </row>
    <row r="1165" spans="1:12" hidden="1" x14ac:dyDescent="0.2">
      <c r="A1165" s="104" t="s">
        <v>14803</v>
      </c>
      <c r="D1165" s="104" t="s">
        <v>16115</v>
      </c>
      <c r="E1165" s="104">
        <f t="shared" si="18"/>
        <v>2701410000</v>
      </c>
      <c r="F1165" s="104" t="s">
        <v>14805</v>
      </c>
      <c r="G1165" s="104" t="s">
        <v>14806</v>
      </c>
      <c r="H1165" s="104" t="s">
        <v>16116</v>
      </c>
      <c r="I1165" s="104" t="s">
        <v>15137</v>
      </c>
      <c r="J1165" s="106">
        <v>37589</v>
      </c>
    </row>
    <row r="1166" spans="1:12" hidden="1" x14ac:dyDescent="0.2">
      <c r="A1166" s="104" t="s">
        <v>14803</v>
      </c>
      <c r="D1166" s="104" t="s">
        <v>16117</v>
      </c>
      <c r="E1166" s="104">
        <f t="shared" si="18"/>
        <v>2701411000</v>
      </c>
      <c r="F1166" s="104" t="s">
        <v>14805</v>
      </c>
      <c r="G1166" s="104" t="s">
        <v>14806</v>
      </c>
      <c r="H1166" s="104" t="s">
        <v>16118</v>
      </c>
      <c r="I1166" s="104" t="s">
        <v>15137</v>
      </c>
      <c r="J1166" s="106">
        <v>37589</v>
      </c>
    </row>
    <row r="1167" spans="1:12" hidden="1" x14ac:dyDescent="0.2">
      <c r="A1167" s="104" t="s">
        <v>14803</v>
      </c>
      <c r="D1167" s="104" t="s">
        <v>16119</v>
      </c>
      <c r="E1167" s="104">
        <f t="shared" si="18"/>
        <v>2701412000</v>
      </c>
      <c r="F1167" s="104" t="s">
        <v>14805</v>
      </c>
      <c r="G1167" s="104" t="s">
        <v>14806</v>
      </c>
      <c r="H1167" s="104" t="s">
        <v>16120</v>
      </c>
      <c r="I1167" s="104" t="s">
        <v>15137</v>
      </c>
      <c r="J1167" s="106">
        <v>37589</v>
      </c>
    </row>
    <row r="1168" spans="1:12" hidden="1" x14ac:dyDescent="0.2">
      <c r="A1168" s="104" t="s">
        <v>14803</v>
      </c>
      <c r="D1168" s="104" t="s">
        <v>16121</v>
      </c>
      <c r="E1168" s="104">
        <f t="shared" si="18"/>
        <v>2701413000</v>
      </c>
      <c r="F1168" s="104" t="s">
        <v>14805</v>
      </c>
      <c r="G1168" s="104" t="s">
        <v>14806</v>
      </c>
      <c r="H1168" s="104" t="s">
        <v>16122</v>
      </c>
      <c r="I1168" s="104" t="s">
        <v>15137</v>
      </c>
      <c r="J1168" s="106">
        <v>37589</v>
      </c>
    </row>
    <row r="1169" spans="1:12" hidden="1" x14ac:dyDescent="0.2">
      <c r="A1169" s="104" t="s">
        <v>14803</v>
      </c>
      <c r="D1169" s="104" t="s">
        <v>16123</v>
      </c>
      <c r="E1169" s="104">
        <f t="shared" si="18"/>
        <v>2701414000</v>
      </c>
      <c r="F1169" s="104" t="s">
        <v>14805</v>
      </c>
      <c r="G1169" s="104" t="s">
        <v>14806</v>
      </c>
      <c r="H1169" s="104" t="s">
        <v>14939</v>
      </c>
      <c r="I1169" s="104" t="s">
        <v>15137</v>
      </c>
      <c r="J1169" s="106">
        <v>37589</v>
      </c>
    </row>
    <row r="1170" spans="1:12" hidden="1" x14ac:dyDescent="0.2">
      <c r="A1170" s="104" t="s">
        <v>14803</v>
      </c>
      <c r="D1170" s="104" t="s">
        <v>14940</v>
      </c>
      <c r="E1170" s="104">
        <f t="shared" si="18"/>
        <v>2701415000</v>
      </c>
      <c r="F1170" s="104" t="s">
        <v>14805</v>
      </c>
      <c r="G1170" s="104" t="s">
        <v>14806</v>
      </c>
      <c r="H1170" s="104" t="s">
        <v>14941</v>
      </c>
      <c r="I1170" s="104" t="s">
        <v>15137</v>
      </c>
      <c r="J1170" s="106">
        <v>37589</v>
      </c>
    </row>
    <row r="1171" spans="1:12" hidden="1" x14ac:dyDescent="0.2">
      <c r="A1171" s="104" t="s">
        <v>14803</v>
      </c>
      <c r="D1171" s="104" t="s">
        <v>14942</v>
      </c>
      <c r="E1171" s="104">
        <f t="shared" si="18"/>
        <v>2701416000</v>
      </c>
      <c r="F1171" s="104" t="s">
        <v>14805</v>
      </c>
      <c r="G1171" s="104" t="s">
        <v>14806</v>
      </c>
      <c r="H1171" s="104" t="s">
        <v>14943</v>
      </c>
      <c r="I1171" s="104" t="s">
        <v>15137</v>
      </c>
      <c r="J1171" s="106">
        <v>37589</v>
      </c>
    </row>
    <row r="1172" spans="1:12" hidden="1" x14ac:dyDescent="0.2">
      <c r="A1172" s="104" t="s">
        <v>14803</v>
      </c>
      <c r="D1172" s="104" t="s">
        <v>14944</v>
      </c>
      <c r="E1172" s="104">
        <f t="shared" si="18"/>
        <v>2701417000</v>
      </c>
      <c r="F1172" s="104" t="s">
        <v>14805</v>
      </c>
      <c r="G1172" s="104" t="s">
        <v>14806</v>
      </c>
      <c r="H1172" s="104" t="s">
        <v>14945</v>
      </c>
      <c r="I1172" s="104" t="s">
        <v>15137</v>
      </c>
      <c r="J1172" s="106">
        <v>37589</v>
      </c>
    </row>
    <row r="1173" spans="1:12" hidden="1" x14ac:dyDescent="0.2">
      <c r="A1173" s="104" t="s">
        <v>14803</v>
      </c>
      <c r="D1173" s="104" t="s">
        <v>14946</v>
      </c>
      <c r="E1173" s="104">
        <f t="shared" si="18"/>
        <v>2701420000</v>
      </c>
      <c r="F1173" s="104" t="s">
        <v>14805</v>
      </c>
      <c r="G1173" s="104" t="s">
        <v>14806</v>
      </c>
      <c r="H1173" s="104" t="s">
        <v>14947</v>
      </c>
      <c r="I1173" s="104" t="s">
        <v>15137</v>
      </c>
      <c r="K1173" s="106">
        <v>37589</v>
      </c>
      <c r="L1173" s="104" t="s">
        <v>14948</v>
      </c>
    </row>
    <row r="1174" spans="1:12" hidden="1" x14ac:dyDescent="0.2">
      <c r="A1174" s="104" t="s">
        <v>14803</v>
      </c>
      <c r="D1174" s="104" t="s">
        <v>14949</v>
      </c>
      <c r="E1174" s="104">
        <f t="shared" si="18"/>
        <v>2701421000</v>
      </c>
      <c r="F1174" s="104" t="s">
        <v>14805</v>
      </c>
      <c r="G1174" s="104" t="s">
        <v>14806</v>
      </c>
      <c r="H1174" s="104" t="s">
        <v>14950</v>
      </c>
      <c r="I1174" s="104" t="s">
        <v>15137</v>
      </c>
      <c r="J1174" s="106">
        <v>37589</v>
      </c>
    </row>
    <row r="1175" spans="1:12" hidden="1" x14ac:dyDescent="0.2">
      <c r="A1175" s="104" t="s">
        <v>14803</v>
      </c>
      <c r="D1175" s="104" t="s">
        <v>14951</v>
      </c>
      <c r="E1175" s="104">
        <f t="shared" si="18"/>
        <v>2701422000</v>
      </c>
      <c r="F1175" s="104" t="s">
        <v>14805</v>
      </c>
      <c r="G1175" s="104" t="s">
        <v>14806</v>
      </c>
      <c r="H1175" s="104" t="s">
        <v>14952</v>
      </c>
      <c r="I1175" s="104" t="s">
        <v>15137</v>
      </c>
      <c r="J1175" s="106">
        <v>37589</v>
      </c>
    </row>
    <row r="1176" spans="1:12" hidden="1" x14ac:dyDescent="0.2">
      <c r="A1176" s="104" t="s">
        <v>14803</v>
      </c>
      <c r="D1176" s="104" t="s">
        <v>14953</v>
      </c>
      <c r="E1176" s="104">
        <f t="shared" si="18"/>
        <v>2701423000</v>
      </c>
      <c r="F1176" s="104" t="s">
        <v>14805</v>
      </c>
      <c r="G1176" s="104" t="s">
        <v>14806</v>
      </c>
      <c r="H1176" s="104" t="s">
        <v>14954</v>
      </c>
      <c r="I1176" s="104" t="s">
        <v>15137</v>
      </c>
      <c r="J1176" s="106">
        <v>37589</v>
      </c>
    </row>
    <row r="1177" spans="1:12" hidden="1" x14ac:dyDescent="0.2">
      <c r="A1177" s="104" t="s">
        <v>14803</v>
      </c>
      <c r="D1177" s="104" t="s">
        <v>14955</v>
      </c>
      <c r="E1177" s="104">
        <f t="shared" si="18"/>
        <v>2701424000</v>
      </c>
      <c r="F1177" s="104" t="s">
        <v>14805</v>
      </c>
      <c r="G1177" s="104" t="s">
        <v>14806</v>
      </c>
      <c r="H1177" s="104" t="s">
        <v>14956</v>
      </c>
      <c r="I1177" s="104" t="s">
        <v>15137</v>
      </c>
      <c r="J1177" s="106">
        <v>37589</v>
      </c>
    </row>
    <row r="1178" spans="1:12" hidden="1" x14ac:dyDescent="0.2">
      <c r="A1178" s="104" t="s">
        <v>14803</v>
      </c>
      <c r="D1178" s="104" t="s">
        <v>14957</v>
      </c>
      <c r="E1178" s="104">
        <f t="shared" si="18"/>
        <v>2701430000</v>
      </c>
      <c r="F1178" s="104" t="s">
        <v>14805</v>
      </c>
      <c r="G1178" s="104" t="s">
        <v>14806</v>
      </c>
      <c r="H1178" s="104" t="s">
        <v>14958</v>
      </c>
      <c r="I1178" s="104" t="s">
        <v>15137</v>
      </c>
      <c r="J1178" s="106">
        <v>37589</v>
      </c>
    </row>
    <row r="1179" spans="1:12" hidden="1" x14ac:dyDescent="0.2">
      <c r="A1179" s="104" t="s">
        <v>14803</v>
      </c>
      <c r="D1179" s="104" t="s">
        <v>14959</v>
      </c>
      <c r="E1179" s="104">
        <f t="shared" si="18"/>
        <v>2701431000</v>
      </c>
      <c r="F1179" s="104" t="s">
        <v>14805</v>
      </c>
      <c r="G1179" s="104" t="s">
        <v>14806</v>
      </c>
      <c r="H1179" s="104" t="s">
        <v>14960</v>
      </c>
      <c r="I1179" s="104" t="s">
        <v>15137</v>
      </c>
      <c r="J1179" s="106">
        <v>37589</v>
      </c>
    </row>
    <row r="1180" spans="1:12" hidden="1" x14ac:dyDescent="0.2">
      <c r="A1180" s="104" t="s">
        <v>14803</v>
      </c>
      <c r="D1180" s="104" t="s">
        <v>14961</v>
      </c>
      <c r="E1180" s="104">
        <f t="shared" si="18"/>
        <v>2701432000</v>
      </c>
      <c r="F1180" s="104" t="s">
        <v>14805</v>
      </c>
      <c r="G1180" s="104" t="s">
        <v>14806</v>
      </c>
      <c r="H1180" s="104" t="s">
        <v>14962</v>
      </c>
      <c r="I1180" s="104" t="s">
        <v>15137</v>
      </c>
      <c r="J1180" s="106">
        <v>37589</v>
      </c>
    </row>
    <row r="1181" spans="1:12" hidden="1" x14ac:dyDescent="0.2">
      <c r="A1181" s="104" t="s">
        <v>14803</v>
      </c>
      <c r="D1181" s="104" t="s">
        <v>14963</v>
      </c>
      <c r="E1181" s="104">
        <f t="shared" si="18"/>
        <v>2701433000</v>
      </c>
      <c r="F1181" s="104" t="s">
        <v>14805</v>
      </c>
      <c r="G1181" s="104" t="s">
        <v>14806</v>
      </c>
      <c r="H1181" s="104" t="s">
        <v>14964</v>
      </c>
      <c r="I1181" s="104" t="s">
        <v>15137</v>
      </c>
      <c r="J1181" s="106">
        <v>37589</v>
      </c>
    </row>
    <row r="1182" spans="1:12" hidden="1" x14ac:dyDescent="0.2">
      <c r="A1182" s="104" t="s">
        <v>14803</v>
      </c>
      <c r="D1182" s="104" t="s">
        <v>14965</v>
      </c>
      <c r="E1182" s="104">
        <f t="shared" si="18"/>
        <v>2701440000</v>
      </c>
      <c r="F1182" s="104" t="s">
        <v>14805</v>
      </c>
      <c r="G1182" s="104" t="s">
        <v>14806</v>
      </c>
      <c r="H1182" s="104" t="s">
        <v>14966</v>
      </c>
      <c r="I1182" s="104" t="s">
        <v>15137</v>
      </c>
      <c r="K1182" s="106">
        <v>37589</v>
      </c>
      <c r="L1182" s="104" t="s">
        <v>14967</v>
      </c>
    </row>
    <row r="1183" spans="1:12" hidden="1" x14ac:dyDescent="0.2">
      <c r="A1183" s="104" t="s">
        <v>14803</v>
      </c>
      <c r="D1183" s="104" t="s">
        <v>14968</v>
      </c>
      <c r="E1183" s="104">
        <f t="shared" si="18"/>
        <v>2701441000</v>
      </c>
      <c r="F1183" s="104" t="s">
        <v>14805</v>
      </c>
      <c r="G1183" s="104" t="s">
        <v>14806</v>
      </c>
      <c r="H1183" s="104" t="s">
        <v>14969</v>
      </c>
      <c r="I1183" s="104" t="s">
        <v>15137</v>
      </c>
      <c r="J1183" s="106">
        <v>37589</v>
      </c>
    </row>
    <row r="1184" spans="1:12" hidden="1" x14ac:dyDescent="0.2">
      <c r="A1184" s="104" t="s">
        <v>14803</v>
      </c>
      <c r="D1184" s="104" t="s">
        <v>14970</v>
      </c>
      <c r="E1184" s="104">
        <f t="shared" si="18"/>
        <v>2701442000</v>
      </c>
      <c r="F1184" s="104" t="s">
        <v>14805</v>
      </c>
      <c r="G1184" s="104" t="s">
        <v>14806</v>
      </c>
      <c r="H1184" s="104" t="s">
        <v>14971</v>
      </c>
      <c r="I1184" s="104" t="s">
        <v>15137</v>
      </c>
      <c r="J1184" s="106">
        <v>37589</v>
      </c>
    </row>
    <row r="1185" spans="1:12" hidden="1" x14ac:dyDescent="0.2">
      <c r="A1185" s="104" t="s">
        <v>14803</v>
      </c>
      <c r="D1185" s="104" t="s">
        <v>14972</v>
      </c>
      <c r="E1185" s="104">
        <f t="shared" si="18"/>
        <v>2701443000</v>
      </c>
      <c r="F1185" s="104" t="s">
        <v>14805</v>
      </c>
      <c r="G1185" s="104" t="s">
        <v>14806</v>
      </c>
      <c r="H1185" s="104" t="s">
        <v>14973</v>
      </c>
      <c r="I1185" s="104" t="s">
        <v>15137</v>
      </c>
      <c r="J1185" s="106">
        <v>37589</v>
      </c>
    </row>
    <row r="1186" spans="1:12" hidden="1" x14ac:dyDescent="0.2">
      <c r="A1186" s="104" t="s">
        <v>14803</v>
      </c>
      <c r="D1186" s="104" t="s">
        <v>14974</v>
      </c>
      <c r="E1186" s="104">
        <f t="shared" si="18"/>
        <v>2701450000</v>
      </c>
      <c r="F1186" s="104" t="s">
        <v>14805</v>
      </c>
      <c r="G1186" s="104" t="s">
        <v>14806</v>
      </c>
      <c r="H1186" s="104" t="s">
        <v>14975</v>
      </c>
      <c r="I1186" s="104" t="s">
        <v>15137</v>
      </c>
      <c r="J1186" s="106">
        <v>37589</v>
      </c>
    </row>
    <row r="1187" spans="1:12" hidden="1" x14ac:dyDescent="0.2">
      <c r="A1187" s="104" t="s">
        <v>14803</v>
      </c>
      <c r="D1187" s="104" t="s">
        <v>14976</v>
      </c>
      <c r="E1187" s="104">
        <f t="shared" si="18"/>
        <v>2701451000</v>
      </c>
      <c r="F1187" s="104" t="s">
        <v>14805</v>
      </c>
      <c r="G1187" s="104" t="s">
        <v>14806</v>
      </c>
      <c r="H1187" s="104" t="s">
        <v>14977</v>
      </c>
      <c r="I1187" s="104" t="s">
        <v>15137</v>
      </c>
      <c r="J1187" s="106">
        <v>37589</v>
      </c>
    </row>
    <row r="1188" spans="1:12" hidden="1" x14ac:dyDescent="0.2">
      <c r="A1188" s="104" t="s">
        <v>14803</v>
      </c>
      <c r="D1188" s="104" t="s">
        <v>14978</v>
      </c>
      <c r="E1188" s="104">
        <f t="shared" si="18"/>
        <v>2701452000</v>
      </c>
      <c r="F1188" s="104" t="s">
        <v>14805</v>
      </c>
      <c r="G1188" s="104" t="s">
        <v>14806</v>
      </c>
      <c r="H1188" s="104" t="s">
        <v>14979</v>
      </c>
      <c r="I1188" s="104" t="s">
        <v>15137</v>
      </c>
      <c r="J1188" s="106">
        <v>37589</v>
      </c>
    </row>
    <row r="1189" spans="1:12" hidden="1" x14ac:dyDescent="0.2">
      <c r="A1189" s="104" t="s">
        <v>14803</v>
      </c>
      <c r="D1189" s="104" t="s">
        <v>14980</v>
      </c>
      <c r="E1189" s="104">
        <f t="shared" si="18"/>
        <v>2701453000</v>
      </c>
      <c r="F1189" s="104" t="s">
        <v>14805</v>
      </c>
      <c r="G1189" s="104" t="s">
        <v>14806</v>
      </c>
      <c r="H1189" s="104" t="s">
        <v>14981</v>
      </c>
      <c r="I1189" s="104" t="s">
        <v>15137</v>
      </c>
      <c r="J1189" s="106">
        <v>37589</v>
      </c>
    </row>
    <row r="1190" spans="1:12" hidden="1" x14ac:dyDescent="0.2">
      <c r="A1190" s="104" t="s">
        <v>14803</v>
      </c>
      <c r="D1190" s="104" t="s">
        <v>14982</v>
      </c>
      <c r="E1190" s="104">
        <f t="shared" si="18"/>
        <v>2701454000</v>
      </c>
      <c r="F1190" s="104" t="s">
        <v>14805</v>
      </c>
      <c r="G1190" s="104" t="s">
        <v>14806</v>
      </c>
      <c r="H1190" s="104" t="s">
        <v>14983</v>
      </c>
      <c r="I1190" s="104" t="s">
        <v>15137</v>
      </c>
      <c r="J1190" s="106">
        <v>37589</v>
      </c>
    </row>
    <row r="1191" spans="1:12" hidden="1" x14ac:dyDescent="0.2">
      <c r="A1191" s="104" t="s">
        <v>14803</v>
      </c>
      <c r="D1191" s="104" t="s">
        <v>14984</v>
      </c>
      <c r="E1191" s="104">
        <f t="shared" si="18"/>
        <v>2701460000</v>
      </c>
      <c r="F1191" s="104" t="s">
        <v>14805</v>
      </c>
      <c r="G1191" s="104" t="s">
        <v>14806</v>
      </c>
      <c r="H1191" s="104" t="s">
        <v>14985</v>
      </c>
      <c r="I1191" s="104" t="s">
        <v>15137</v>
      </c>
      <c r="K1191" s="106">
        <v>37589</v>
      </c>
      <c r="L1191" s="104" t="s">
        <v>14986</v>
      </c>
    </row>
    <row r="1192" spans="1:12" hidden="1" x14ac:dyDescent="0.2">
      <c r="A1192" s="104" t="s">
        <v>14803</v>
      </c>
      <c r="D1192" s="104" t="s">
        <v>14987</v>
      </c>
      <c r="E1192" s="104">
        <f t="shared" si="18"/>
        <v>2701461000</v>
      </c>
      <c r="F1192" s="104" t="s">
        <v>14805</v>
      </c>
      <c r="G1192" s="104" t="s">
        <v>14806</v>
      </c>
      <c r="H1192" s="104" t="s">
        <v>14988</v>
      </c>
      <c r="I1192" s="104" t="s">
        <v>15137</v>
      </c>
      <c r="J1192" s="106">
        <v>37589</v>
      </c>
    </row>
    <row r="1193" spans="1:12" hidden="1" x14ac:dyDescent="0.2">
      <c r="A1193" s="104" t="s">
        <v>14803</v>
      </c>
      <c r="D1193" s="104" t="s">
        <v>14989</v>
      </c>
      <c r="E1193" s="104">
        <f t="shared" si="18"/>
        <v>2701462000</v>
      </c>
      <c r="F1193" s="104" t="s">
        <v>14805</v>
      </c>
      <c r="G1193" s="104" t="s">
        <v>14806</v>
      </c>
      <c r="H1193" s="104" t="s">
        <v>14990</v>
      </c>
      <c r="I1193" s="104" t="s">
        <v>15137</v>
      </c>
      <c r="J1193" s="106">
        <v>37589</v>
      </c>
    </row>
    <row r="1194" spans="1:12" hidden="1" x14ac:dyDescent="0.2">
      <c r="A1194" s="104" t="s">
        <v>14803</v>
      </c>
      <c r="D1194" s="104" t="s">
        <v>14991</v>
      </c>
      <c r="E1194" s="104">
        <f t="shared" si="18"/>
        <v>2701470000</v>
      </c>
      <c r="F1194" s="104" t="s">
        <v>14805</v>
      </c>
      <c r="G1194" s="104" t="s">
        <v>14806</v>
      </c>
      <c r="H1194" s="104" t="s">
        <v>14992</v>
      </c>
      <c r="I1194" s="104" t="s">
        <v>15137</v>
      </c>
      <c r="J1194" s="106">
        <v>37589</v>
      </c>
    </row>
    <row r="1195" spans="1:12" hidden="1" x14ac:dyDescent="0.2">
      <c r="A1195" s="104" t="s">
        <v>14803</v>
      </c>
      <c r="D1195" s="104" t="s">
        <v>14993</v>
      </c>
      <c r="E1195" s="104">
        <f t="shared" si="18"/>
        <v>2701471000</v>
      </c>
      <c r="F1195" s="104" t="s">
        <v>14805</v>
      </c>
      <c r="G1195" s="104" t="s">
        <v>14806</v>
      </c>
      <c r="H1195" s="104" t="s">
        <v>14994</v>
      </c>
      <c r="I1195" s="104" t="s">
        <v>15137</v>
      </c>
      <c r="J1195" s="106">
        <v>37589</v>
      </c>
    </row>
    <row r="1196" spans="1:12" hidden="1" x14ac:dyDescent="0.2">
      <c r="A1196" s="104" t="s">
        <v>14803</v>
      </c>
      <c r="D1196" s="104" t="s">
        <v>14995</v>
      </c>
      <c r="E1196" s="104">
        <f t="shared" si="18"/>
        <v>2701472000</v>
      </c>
      <c r="F1196" s="104" t="s">
        <v>14805</v>
      </c>
      <c r="G1196" s="104" t="s">
        <v>14806</v>
      </c>
      <c r="H1196" s="104" t="s">
        <v>14996</v>
      </c>
      <c r="I1196" s="104" t="s">
        <v>15137</v>
      </c>
      <c r="J1196" s="106">
        <v>37589</v>
      </c>
    </row>
    <row r="1197" spans="1:12" hidden="1" x14ac:dyDescent="0.2">
      <c r="A1197" s="104" t="s">
        <v>14803</v>
      </c>
      <c r="D1197" s="104" t="s">
        <v>14997</v>
      </c>
      <c r="E1197" s="104">
        <f t="shared" si="18"/>
        <v>2701473000</v>
      </c>
      <c r="F1197" s="104" t="s">
        <v>14805</v>
      </c>
      <c r="G1197" s="104" t="s">
        <v>14806</v>
      </c>
      <c r="H1197" s="104" t="s">
        <v>14998</v>
      </c>
      <c r="I1197" s="104" t="s">
        <v>15137</v>
      </c>
      <c r="J1197" s="106">
        <v>37589</v>
      </c>
    </row>
    <row r="1198" spans="1:12" hidden="1" x14ac:dyDescent="0.2">
      <c r="A1198" s="104" t="s">
        <v>14803</v>
      </c>
      <c r="D1198" s="104" t="s">
        <v>14999</v>
      </c>
      <c r="E1198" s="104">
        <f t="shared" si="18"/>
        <v>2701474000</v>
      </c>
      <c r="F1198" s="104" t="s">
        <v>14805</v>
      </c>
      <c r="G1198" s="104" t="s">
        <v>14806</v>
      </c>
      <c r="H1198" s="104" t="s">
        <v>12058</v>
      </c>
      <c r="I1198" s="104" t="s">
        <v>15137</v>
      </c>
      <c r="J1198" s="106">
        <v>37589</v>
      </c>
    </row>
    <row r="1199" spans="1:12" hidden="1" x14ac:dyDescent="0.2">
      <c r="A1199" s="104" t="s">
        <v>14803</v>
      </c>
      <c r="D1199" s="104" t="s">
        <v>12059</v>
      </c>
      <c r="E1199" s="104">
        <f t="shared" si="18"/>
        <v>2701475000</v>
      </c>
      <c r="F1199" s="104" t="s">
        <v>14805</v>
      </c>
      <c r="G1199" s="104" t="s">
        <v>14806</v>
      </c>
      <c r="H1199" s="104" t="s">
        <v>12060</v>
      </c>
      <c r="I1199" s="104" t="s">
        <v>15137</v>
      </c>
      <c r="J1199" s="106">
        <v>37589</v>
      </c>
    </row>
    <row r="1200" spans="1:12" hidden="1" x14ac:dyDescent="0.2">
      <c r="A1200" s="104" t="s">
        <v>14803</v>
      </c>
      <c r="D1200" s="104" t="s">
        <v>12061</v>
      </c>
      <c r="E1200" s="104">
        <f t="shared" si="18"/>
        <v>2701476000</v>
      </c>
      <c r="F1200" s="104" t="s">
        <v>14805</v>
      </c>
      <c r="G1200" s="104" t="s">
        <v>14806</v>
      </c>
      <c r="H1200" s="104" t="s">
        <v>12062</v>
      </c>
      <c r="I1200" s="104" t="s">
        <v>15137</v>
      </c>
      <c r="J1200" s="106">
        <v>37589</v>
      </c>
    </row>
    <row r="1201" spans="1:12" hidden="1" x14ac:dyDescent="0.2">
      <c r="A1201" s="104" t="s">
        <v>14803</v>
      </c>
      <c r="D1201" s="104" t="s">
        <v>12063</v>
      </c>
      <c r="E1201" s="104">
        <f t="shared" si="18"/>
        <v>2701477000</v>
      </c>
      <c r="F1201" s="104" t="s">
        <v>14805</v>
      </c>
      <c r="G1201" s="104" t="s">
        <v>14806</v>
      </c>
      <c r="H1201" s="104" t="s">
        <v>12064</v>
      </c>
      <c r="I1201" s="104" t="s">
        <v>15137</v>
      </c>
      <c r="J1201" s="106">
        <v>37589</v>
      </c>
    </row>
    <row r="1202" spans="1:12" hidden="1" x14ac:dyDescent="0.2">
      <c r="A1202" s="104" t="s">
        <v>14803</v>
      </c>
      <c r="D1202" s="104" t="s">
        <v>12065</v>
      </c>
      <c r="E1202" s="104">
        <f t="shared" si="18"/>
        <v>2701480000</v>
      </c>
      <c r="F1202" s="104" t="s">
        <v>14805</v>
      </c>
      <c r="G1202" s="104" t="s">
        <v>14806</v>
      </c>
      <c r="H1202" s="104" t="s">
        <v>12066</v>
      </c>
      <c r="I1202" s="104" t="s">
        <v>15137</v>
      </c>
      <c r="K1202" s="106">
        <v>37589</v>
      </c>
      <c r="L1202" s="104" t="s">
        <v>12067</v>
      </c>
    </row>
    <row r="1203" spans="1:12" hidden="1" x14ac:dyDescent="0.2">
      <c r="A1203" s="104" t="s">
        <v>14803</v>
      </c>
      <c r="D1203" s="104" t="s">
        <v>12068</v>
      </c>
      <c r="E1203" s="104">
        <f t="shared" si="18"/>
        <v>2701481000</v>
      </c>
      <c r="F1203" s="104" t="s">
        <v>14805</v>
      </c>
      <c r="G1203" s="104" t="s">
        <v>14806</v>
      </c>
      <c r="H1203" s="104" t="s">
        <v>12069</v>
      </c>
      <c r="I1203" s="104" t="s">
        <v>15137</v>
      </c>
      <c r="J1203" s="106">
        <v>37589</v>
      </c>
    </row>
    <row r="1204" spans="1:12" hidden="1" x14ac:dyDescent="0.2">
      <c r="A1204" s="104" t="s">
        <v>14803</v>
      </c>
      <c r="D1204" s="104" t="s">
        <v>12070</v>
      </c>
      <c r="E1204" s="104">
        <f t="shared" si="18"/>
        <v>2701482000</v>
      </c>
      <c r="F1204" s="104" t="s">
        <v>14805</v>
      </c>
      <c r="G1204" s="104" t="s">
        <v>14806</v>
      </c>
      <c r="H1204" s="104" t="s">
        <v>12071</v>
      </c>
      <c r="I1204" s="104" t="s">
        <v>15137</v>
      </c>
      <c r="J1204" s="106">
        <v>37589</v>
      </c>
    </row>
    <row r="1205" spans="1:12" hidden="1" x14ac:dyDescent="0.2">
      <c r="A1205" s="104" t="s">
        <v>14803</v>
      </c>
      <c r="D1205" s="104" t="s">
        <v>12072</v>
      </c>
      <c r="E1205" s="104">
        <f t="shared" si="18"/>
        <v>2701483000</v>
      </c>
      <c r="F1205" s="104" t="s">
        <v>14805</v>
      </c>
      <c r="G1205" s="104" t="s">
        <v>14806</v>
      </c>
      <c r="H1205" s="104" t="s">
        <v>12073</v>
      </c>
      <c r="I1205" s="104" t="s">
        <v>15137</v>
      </c>
      <c r="J1205" s="106">
        <v>37589</v>
      </c>
    </row>
    <row r="1206" spans="1:12" hidden="1" x14ac:dyDescent="0.2">
      <c r="A1206" s="104" t="s">
        <v>14803</v>
      </c>
      <c r="D1206" s="104" t="s">
        <v>12074</v>
      </c>
      <c r="E1206" s="104">
        <f t="shared" si="18"/>
        <v>2701484000</v>
      </c>
      <c r="F1206" s="104" t="s">
        <v>14805</v>
      </c>
      <c r="G1206" s="104" t="s">
        <v>14806</v>
      </c>
      <c r="H1206" s="104" t="s">
        <v>12075</v>
      </c>
      <c r="I1206" s="104" t="s">
        <v>15137</v>
      </c>
      <c r="J1206" s="106">
        <v>37589</v>
      </c>
    </row>
    <row r="1207" spans="1:12" hidden="1" x14ac:dyDescent="0.2">
      <c r="A1207" s="104" t="s">
        <v>14803</v>
      </c>
      <c r="D1207" s="104" t="s">
        <v>12076</v>
      </c>
      <c r="E1207" s="104">
        <f t="shared" si="18"/>
        <v>2701485000</v>
      </c>
      <c r="F1207" s="104" t="s">
        <v>14805</v>
      </c>
      <c r="G1207" s="104" t="s">
        <v>14806</v>
      </c>
      <c r="H1207" s="104" t="s">
        <v>12077</v>
      </c>
      <c r="I1207" s="104" t="s">
        <v>15137</v>
      </c>
      <c r="J1207" s="106">
        <v>37589</v>
      </c>
    </row>
    <row r="1208" spans="1:12" hidden="1" x14ac:dyDescent="0.2">
      <c r="A1208" s="104" t="s">
        <v>14803</v>
      </c>
      <c r="D1208" s="104" t="s">
        <v>12078</v>
      </c>
      <c r="E1208" s="104">
        <f t="shared" si="18"/>
        <v>2701490000</v>
      </c>
      <c r="F1208" s="104" t="s">
        <v>14805</v>
      </c>
      <c r="G1208" s="104" t="s">
        <v>14806</v>
      </c>
      <c r="H1208" s="104" t="s">
        <v>12079</v>
      </c>
      <c r="I1208" s="104" t="s">
        <v>15137</v>
      </c>
      <c r="J1208" s="106">
        <v>37589</v>
      </c>
    </row>
    <row r="1209" spans="1:12" hidden="1" x14ac:dyDescent="0.2">
      <c r="A1209" s="104" t="s">
        <v>14803</v>
      </c>
      <c r="D1209" s="104" t="s">
        <v>12080</v>
      </c>
      <c r="E1209" s="104">
        <f t="shared" si="18"/>
        <v>2701491000</v>
      </c>
      <c r="F1209" s="104" t="s">
        <v>14805</v>
      </c>
      <c r="G1209" s="104" t="s">
        <v>14806</v>
      </c>
      <c r="H1209" s="104" t="s">
        <v>12081</v>
      </c>
      <c r="I1209" s="104" t="s">
        <v>15137</v>
      </c>
      <c r="J1209" s="106">
        <v>37589</v>
      </c>
    </row>
    <row r="1210" spans="1:12" hidden="1" x14ac:dyDescent="0.2">
      <c r="A1210" s="104" t="s">
        <v>14803</v>
      </c>
      <c r="D1210" s="104" t="s">
        <v>12082</v>
      </c>
      <c r="E1210" s="104">
        <f t="shared" si="18"/>
        <v>2701492000</v>
      </c>
      <c r="F1210" s="104" t="s">
        <v>14805</v>
      </c>
      <c r="G1210" s="104" t="s">
        <v>14806</v>
      </c>
      <c r="H1210" s="104" t="s">
        <v>12083</v>
      </c>
      <c r="I1210" s="104" t="s">
        <v>15137</v>
      </c>
      <c r="J1210" s="106">
        <v>37589</v>
      </c>
    </row>
    <row r="1211" spans="1:12" hidden="1" x14ac:dyDescent="0.2">
      <c r="A1211" s="104" t="s">
        <v>14803</v>
      </c>
      <c r="B1211" s="107" t="s">
        <v>10412</v>
      </c>
      <c r="C1211" s="104" t="s">
        <v>11805</v>
      </c>
      <c r="D1211" s="104" t="s">
        <v>12084</v>
      </c>
      <c r="E1211" s="104">
        <f t="shared" si="18"/>
        <v>2710020030</v>
      </c>
      <c r="F1211" s="104" t="s">
        <v>14805</v>
      </c>
      <c r="G1211" s="104" t="s">
        <v>14678</v>
      </c>
      <c r="H1211" s="104" t="s">
        <v>12085</v>
      </c>
      <c r="I1211" s="104" t="s">
        <v>15137</v>
      </c>
      <c r="J1211" s="106">
        <v>36837</v>
      </c>
      <c r="K1211" s="106">
        <v>38014</v>
      </c>
      <c r="L1211" s="104" t="s">
        <v>12086</v>
      </c>
    </row>
    <row r="1212" spans="1:12" hidden="1" x14ac:dyDescent="0.2">
      <c r="A1212" s="104" t="s">
        <v>14803</v>
      </c>
      <c r="D1212" s="104" t="s">
        <v>12087</v>
      </c>
      <c r="E1212" s="104">
        <f t="shared" si="18"/>
        <v>2730001000</v>
      </c>
      <c r="F1212" s="104" t="s">
        <v>14805</v>
      </c>
      <c r="G1212" s="104" t="s">
        <v>9158</v>
      </c>
      <c r="H1212" s="104" t="s">
        <v>9159</v>
      </c>
      <c r="I1212" s="104" t="s">
        <v>15137</v>
      </c>
    </row>
    <row r="1213" spans="1:12" hidden="1" x14ac:dyDescent="0.2">
      <c r="A1213" s="104" t="s">
        <v>14803</v>
      </c>
      <c r="D1213" s="104" t="s">
        <v>9160</v>
      </c>
      <c r="E1213" s="104">
        <f t="shared" si="18"/>
        <v>2730050000</v>
      </c>
      <c r="F1213" s="104" t="s">
        <v>14805</v>
      </c>
      <c r="G1213" s="104" t="s">
        <v>9158</v>
      </c>
      <c r="H1213" s="104" t="s">
        <v>9161</v>
      </c>
      <c r="I1213" s="104" t="s">
        <v>15137</v>
      </c>
    </row>
    <row r="1214" spans="1:12" hidden="1" x14ac:dyDescent="0.2">
      <c r="A1214" s="104" t="s">
        <v>14803</v>
      </c>
      <c r="D1214" s="104" t="s">
        <v>6245</v>
      </c>
      <c r="E1214" s="104">
        <f t="shared" si="18"/>
        <v>2730100000</v>
      </c>
      <c r="F1214" s="104" t="s">
        <v>14805</v>
      </c>
      <c r="G1214" s="104" t="s">
        <v>9158</v>
      </c>
      <c r="H1214" s="104" t="s">
        <v>10409</v>
      </c>
      <c r="I1214" s="104" t="s">
        <v>15137</v>
      </c>
    </row>
    <row r="1215" spans="1:12" hidden="1" x14ac:dyDescent="0.2">
      <c r="A1215" s="104" t="s">
        <v>14803</v>
      </c>
      <c r="D1215" s="104" t="s">
        <v>6246</v>
      </c>
      <c r="E1215" s="104">
        <f t="shared" si="18"/>
        <v>2730100001</v>
      </c>
      <c r="F1215" s="104" t="s">
        <v>14805</v>
      </c>
      <c r="G1215" s="104" t="s">
        <v>9158</v>
      </c>
      <c r="H1215" s="104" t="s">
        <v>10409</v>
      </c>
      <c r="I1215" s="104" t="s">
        <v>6247</v>
      </c>
    </row>
    <row r="1216" spans="1:12" hidden="1" x14ac:dyDescent="0.2">
      <c r="A1216" s="104" t="s">
        <v>14803</v>
      </c>
      <c r="D1216" s="104" t="s">
        <v>6248</v>
      </c>
      <c r="E1216" s="104">
        <f t="shared" si="18"/>
        <v>2740001000</v>
      </c>
      <c r="F1216" s="104" t="s">
        <v>14805</v>
      </c>
      <c r="G1216" s="104" t="s">
        <v>6249</v>
      </c>
      <c r="H1216" s="104" t="s">
        <v>6250</v>
      </c>
      <c r="I1216" s="104" t="s">
        <v>15137</v>
      </c>
    </row>
    <row r="1217" spans="1:12" hidden="1" x14ac:dyDescent="0.2">
      <c r="A1217" s="104" t="s">
        <v>14803</v>
      </c>
      <c r="D1217" s="104" t="s">
        <v>6251</v>
      </c>
      <c r="E1217" s="104">
        <f t="shared" si="18"/>
        <v>2740020000</v>
      </c>
      <c r="F1217" s="104" t="s">
        <v>14805</v>
      </c>
      <c r="G1217" s="104" t="s">
        <v>6249</v>
      </c>
      <c r="H1217" s="104" t="s">
        <v>14975</v>
      </c>
      <c r="I1217" s="104" t="s">
        <v>15137</v>
      </c>
    </row>
    <row r="1218" spans="1:12" hidden="1" x14ac:dyDescent="0.2">
      <c r="A1218" s="104" t="s">
        <v>14803</v>
      </c>
      <c r="D1218" s="104" t="s">
        <v>6252</v>
      </c>
      <c r="E1218" s="104">
        <f t="shared" ref="E1218:E1281" si="19">VALUE(D1218)</f>
        <v>2740020010</v>
      </c>
      <c r="F1218" s="104" t="s">
        <v>14805</v>
      </c>
      <c r="G1218" s="104" t="s">
        <v>6249</v>
      </c>
      <c r="H1218" s="104" t="s">
        <v>14975</v>
      </c>
      <c r="I1218" s="104" t="s">
        <v>6253</v>
      </c>
    </row>
    <row r="1219" spans="1:12" hidden="1" x14ac:dyDescent="0.2">
      <c r="A1219" s="104" t="s">
        <v>14803</v>
      </c>
      <c r="D1219" s="104" t="s">
        <v>6254</v>
      </c>
      <c r="E1219" s="104">
        <f t="shared" si="19"/>
        <v>2740030000</v>
      </c>
      <c r="F1219" s="104" t="s">
        <v>14805</v>
      </c>
      <c r="G1219" s="104" t="s">
        <v>6249</v>
      </c>
      <c r="H1219" s="104" t="s">
        <v>6255</v>
      </c>
      <c r="I1219" s="104" t="s">
        <v>15137</v>
      </c>
    </row>
    <row r="1220" spans="1:12" hidden="1" x14ac:dyDescent="0.2">
      <c r="A1220" s="104" t="s">
        <v>14803</v>
      </c>
      <c r="D1220" s="104" t="s">
        <v>6256</v>
      </c>
      <c r="E1220" s="104">
        <f t="shared" si="19"/>
        <v>2740030010</v>
      </c>
      <c r="F1220" s="104" t="s">
        <v>14805</v>
      </c>
      <c r="G1220" s="104" t="s">
        <v>6249</v>
      </c>
      <c r="H1220" s="104" t="s">
        <v>6255</v>
      </c>
      <c r="I1220" s="104" t="s">
        <v>6253</v>
      </c>
    </row>
    <row r="1221" spans="1:12" hidden="1" x14ac:dyDescent="0.2">
      <c r="A1221" s="104" t="s">
        <v>14803</v>
      </c>
      <c r="D1221" s="104" t="s">
        <v>6257</v>
      </c>
      <c r="E1221" s="104">
        <f t="shared" si="19"/>
        <v>2740040000</v>
      </c>
      <c r="F1221" s="104" t="s">
        <v>14805</v>
      </c>
      <c r="G1221" s="104" t="s">
        <v>6249</v>
      </c>
      <c r="H1221" s="104" t="s">
        <v>6258</v>
      </c>
      <c r="I1221" s="104" t="s">
        <v>15137</v>
      </c>
    </row>
    <row r="1222" spans="1:12" hidden="1" x14ac:dyDescent="0.2">
      <c r="A1222" s="104" t="s">
        <v>14803</v>
      </c>
      <c r="D1222" s="104" t="s">
        <v>6259</v>
      </c>
      <c r="E1222" s="104">
        <f t="shared" si="19"/>
        <v>2740040010</v>
      </c>
      <c r="F1222" s="104" t="s">
        <v>14805</v>
      </c>
      <c r="G1222" s="104" t="s">
        <v>6249</v>
      </c>
      <c r="H1222" s="104" t="s">
        <v>6258</v>
      </c>
      <c r="I1222" s="104" t="s">
        <v>6253</v>
      </c>
    </row>
    <row r="1223" spans="1:12" hidden="1" x14ac:dyDescent="0.2">
      <c r="A1223" s="104" t="s">
        <v>6260</v>
      </c>
      <c r="D1223" s="104" t="s">
        <v>6261</v>
      </c>
      <c r="E1223" s="104">
        <f t="shared" si="19"/>
        <v>2260000000</v>
      </c>
      <c r="F1223" s="104" t="s">
        <v>13305</v>
      </c>
      <c r="G1223" s="104" t="s">
        <v>6262</v>
      </c>
      <c r="H1223" s="104" t="s">
        <v>6263</v>
      </c>
      <c r="I1223" s="104" t="s">
        <v>6264</v>
      </c>
    </row>
    <row r="1224" spans="1:12" hidden="1" x14ac:dyDescent="0.2">
      <c r="A1224" s="104" t="s">
        <v>6260</v>
      </c>
      <c r="D1224" s="104" t="s">
        <v>6265</v>
      </c>
      <c r="E1224" s="104">
        <f t="shared" si="19"/>
        <v>2260001000</v>
      </c>
      <c r="F1224" s="104" t="s">
        <v>13305</v>
      </c>
      <c r="G1224" s="104" t="s">
        <v>6262</v>
      </c>
      <c r="H1224" s="104" t="s">
        <v>6266</v>
      </c>
      <c r="I1224" s="104" t="s">
        <v>15137</v>
      </c>
    </row>
    <row r="1225" spans="1:12" hidden="1" x14ac:dyDescent="0.2">
      <c r="A1225" s="104" t="s">
        <v>6260</v>
      </c>
      <c r="D1225" s="104" t="s">
        <v>6267</v>
      </c>
      <c r="E1225" s="104">
        <f t="shared" si="19"/>
        <v>2260001010</v>
      </c>
      <c r="F1225" s="104" t="s">
        <v>13305</v>
      </c>
      <c r="G1225" s="104" t="s">
        <v>6262</v>
      </c>
      <c r="H1225" s="104" t="s">
        <v>6266</v>
      </c>
      <c r="I1225" s="104" t="s">
        <v>6268</v>
      </c>
    </row>
    <row r="1226" spans="1:12" hidden="1" x14ac:dyDescent="0.2">
      <c r="A1226" s="104" t="s">
        <v>6260</v>
      </c>
      <c r="D1226" s="104" t="s">
        <v>6269</v>
      </c>
      <c r="E1226" s="104">
        <f t="shared" si="19"/>
        <v>2260001020</v>
      </c>
      <c r="F1226" s="104" t="s">
        <v>13305</v>
      </c>
      <c r="G1226" s="104" t="s">
        <v>6262</v>
      </c>
      <c r="H1226" s="104" t="s">
        <v>6266</v>
      </c>
      <c r="I1226" s="104" t="s">
        <v>6270</v>
      </c>
    </row>
    <row r="1227" spans="1:12" hidden="1" x14ac:dyDescent="0.2">
      <c r="A1227" s="104" t="s">
        <v>6260</v>
      </c>
      <c r="D1227" s="104" t="s">
        <v>6271</v>
      </c>
      <c r="E1227" s="104">
        <f t="shared" si="19"/>
        <v>2260001030</v>
      </c>
      <c r="F1227" s="104" t="s">
        <v>13305</v>
      </c>
      <c r="G1227" s="104" t="s">
        <v>6262</v>
      </c>
      <c r="H1227" s="104" t="s">
        <v>6266</v>
      </c>
      <c r="I1227" s="104" t="s">
        <v>6272</v>
      </c>
      <c r="K1227" s="106">
        <v>37342</v>
      </c>
      <c r="L1227" s="104" t="s">
        <v>6273</v>
      </c>
    </row>
    <row r="1228" spans="1:12" hidden="1" x14ac:dyDescent="0.2">
      <c r="A1228" s="104" t="s">
        <v>6260</v>
      </c>
      <c r="D1228" s="104" t="s">
        <v>6274</v>
      </c>
      <c r="E1228" s="104">
        <f t="shared" si="19"/>
        <v>2260001040</v>
      </c>
      <c r="F1228" s="104" t="s">
        <v>13305</v>
      </c>
      <c r="G1228" s="104" t="s">
        <v>6262</v>
      </c>
      <c r="H1228" s="104" t="s">
        <v>6266</v>
      </c>
      <c r="I1228" s="104" t="s">
        <v>6275</v>
      </c>
    </row>
    <row r="1229" spans="1:12" hidden="1" x14ac:dyDescent="0.2">
      <c r="A1229" s="104" t="s">
        <v>6260</v>
      </c>
      <c r="D1229" s="104" t="s">
        <v>6276</v>
      </c>
      <c r="E1229" s="104">
        <f t="shared" si="19"/>
        <v>2260001050</v>
      </c>
      <c r="F1229" s="104" t="s">
        <v>13305</v>
      </c>
      <c r="G1229" s="104" t="s">
        <v>6262</v>
      </c>
      <c r="H1229" s="104" t="s">
        <v>6266</v>
      </c>
      <c r="I1229" s="104" t="s">
        <v>6277</v>
      </c>
    </row>
    <row r="1230" spans="1:12" hidden="1" x14ac:dyDescent="0.2">
      <c r="A1230" s="104" t="s">
        <v>6260</v>
      </c>
      <c r="D1230" s="104" t="s">
        <v>6278</v>
      </c>
      <c r="E1230" s="104">
        <f t="shared" si="19"/>
        <v>2260001060</v>
      </c>
      <c r="F1230" s="104" t="s">
        <v>13305</v>
      </c>
      <c r="G1230" s="104" t="s">
        <v>6262</v>
      </c>
      <c r="H1230" s="104" t="s">
        <v>6266</v>
      </c>
      <c r="I1230" s="104" t="s">
        <v>6279</v>
      </c>
    </row>
    <row r="1231" spans="1:12" hidden="1" x14ac:dyDescent="0.2">
      <c r="A1231" s="104" t="s">
        <v>6260</v>
      </c>
      <c r="D1231" s="104" t="s">
        <v>6280</v>
      </c>
      <c r="E1231" s="104">
        <f t="shared" si="19"/>
        <v>2260002000</v>
      </c>
      <c r="F1231" s="104" t="s">
        <v>13305</v>
      </c>
      <c r="G1231" s="104" t="s">
        <v>6262</v>
      </c>
      <c r="H1231" s="104" t="s">
        <v>6281</v>
      </c>
      <c r="I1231" s="104" t="s">
        <v>15137</v>
      </c>
      <c r="K1231" s="106">
        <v>36504</v>
      </c>
      <c r="L1231" s="104" t="s">
        <v>6282</v>
      </c>
    </row>
    <row r="1232" spans="1:12" hidden="1" x14ac:dyDescent="0.2">
      <c r="A1232" s="104" t="s">
        <v>6260</v>
      </c>
      <c r="D1232" s="104" t="s">
        <v>6283</v>
      </c>
      <c r="E1232" s="104">
        <f t="shared" si="19"/>
        <v>2260002003</v>
      </c>
      <c r="F1232" s="104" t="s">
        <v>13305</v>
      </c>
      <c r="G1232" s="104" t="s">
        <v>6262</v>
      </c>
      <c r="H1232" s="104" t="s">
        <v>6281</v>
      </c>
      <c r="I1232" s="104" t="s">
        <v>6284</v>
      </c>
      <c r="K1232" s="106">
        <v>36504</v>
      </c>
      <c r="L1232" s="104" t="s">
        <v>6285</v>
      </c>
    </row>
    <row r="1233" spans="1:12" hidden="1" x14ac:dyDescent="0.2">
      <c r="A1233" s="104" t="s">
        <v>6260</v>
      </c>
      <c r="D1233" s="104" t="s">
        <v>6286</v>
      </c>
      <c r="E1233" s="104">
        <f t="shared" si="19"/>
        <v>2260002006</v>
      </c>
      <c r="F1233" s="104" t="s">
        <v>13305</v>
      </c>
      <c r="G1233" s="104" t="s">
        <v>6262</v>
      </c>
      <c r="H1233" s="104" t="s">
        <v>6281</v>
      </c>
      <c r="I1233" s="104" t="s">
        <v>6287</v>
      </c>
    </row>
    <row r="1234" spans="1:12" hidden="1" x14ac:dyDescent="0.2">
      <c r="A1234" s="104" t="s">
        <v>6260</v>
      </c>
      <c r="D1234" s="104" t="s">
        <v>6288</v>
      </c>
      <c r="E1234" s="104">
        <f t="shared" si="19"/>
        <v>2260002009</v>
      </c>
      <c r="F1234" s="104" t="s">
        <v>13305</v>
      </c>
      <c r="G1234" s="104" t="s">
        <v>6262</v>
      </c>
      <c r="H1234" s="104" t="s">
        <v>6281</v>
      </c>
      <c r="I1234" s="104" t="s">
        <v>6289</v>
      </c>
    </row>
    <row r="1235" spans="1:12" hidden="1" x14ac:dyDescent="0.2">
      <c r="A1235" s="104" t="s">
        <v>6260</v>
      </c>
      <c r="D1235" s="104" t="s">
        <v>6290</v>
      </c>
      <c r="E1235" s="104">
        <f t="shared" si="19"/>
        <v>2260002012</v>
      </c>
      <c r="F1235" s="104" t="s">
        <v>13305</v>
      </c>
      <c r="G1235" s="104" t="s">
        <v>6262</v>
      </c>
      <c r="H1235" s="104" t="s">
        <v>6281</v>
      </c>
      <c r="I1235" s="104" t="s">
        <v>6291</v>
      </c>
      <c r="K1235" s="106">
        <v>36504</v>
      </c>
      <c r="L1235" s="104" t="s">
        <v>6292</v>
      </c>
    </row>
    <row r="1236" spans="1:12" hidden="1" x14ac:dyDescent="0.2">
      <c r="A1236" s="104" t="s">
        <v>6260</v>
      </c>
      <c r="D1236" s="104" t="s">
        <v>6293</v>
      </c>
      <c r="E1236" s="104">
        <f t="shared" si="19"/>
        <v>2260002015</v>
      </c>
      <c r="F1236" s="104" t="s">
        <v>13305</v>
      </c>
      <c r="G1236" s="104" t="s">
        <v>6262</v>
      </c>
      <c r="H1236" s="104" t="s">
        <v>6281</v>
      </c>
      <c r="I1236" s="104" t="s">
        <v>6294</v>
      </c>
    </row>
    <row r="1237" spans="1:12" hidden="1" x14ac:dyDescent="0.2">
      <c r="A1237" s="104" t="s">
        <v>6260</v>
      </c>
      <c r="D1237" s="104" t="s">
        <v>6295</v>
      </c>
      <c r="E1237" s="104">
        <f t="shared" si="19"/>
        <v>2260002018</v>
      </c>
      <c r="F1237" s="104" t="s">
        <v>13305</v>
      </c>
      <c r="G1237" s="104" t="s">
        <v>6262</v>
      </c>
      <c r="H1237" s="104" t="s">
        <v>6281</v>
      </c>
      <c r="I1237" s="104" t="s">
        <v>6296</v>
      </c>
    </row>
    <row r="1238" spans="1:12" hidden="1" x14ac:dyDescent="0.2">
      <c r="A1238" s="104" t="s">
        <v>6260</v>
      </c>
      <c r="D1238" s="104" t="s">
        <v>6297</v>
      </c>
      <c r="E1238" s="104">
        <f t="shared" si="19"/>
        <v>2260002021</v>
      </c>
      <c r="F1238" s="104" t="s">
        <v>13305</v>
      </c>
      <c r="G1238" s="104" t="s">
        <v>6262</v>
      </c>
      <c r="H1238" s="104" t="s">
        <v>6281</v>
      </c>
      <c r="I1238" s="104" t="s">
        <v>6298</v>
      </c>
    </row>
    <row r="1239" spans="1:12" hidden="1" x14ac:dyDescent="0.2">
      <c r="A1239" s="104" t="s">
        <v>6260</v>
      </c>
      <c r="D1239" s="104" t="s">
        <v>6299</v>
      </c>
      <c r="E1239" s="104">
        <f t="shared" si="19"/>
        <v>2260002024</v>
      </c>
      <c r="F1239" s="104" t="s">
        <v>13305</v>
      </c>
      <c r="G1239" s="104" t="s">
        <v>6262</v>
      </c>
      <c r="H1239" s="104" t="s">
        <v>6281</v>
      </c>
      <c r="I1239" s="104" t="s">
        <v>9177</v>
      </c>
    </row>
    <row r="1240" spans="1:12" hidden="1" x14ac:dyDescent="0.2">
      <c r="A1240" s="104" t="s">
        <v>6260</v>
      </c>
      <c r="D1240" s="104" t="s">
        <v>9178</v>
      </c>
      <c r="E1240" s="104">
        <f t="shared" si="19"/>
        <v>2260002027</v>
      </c>
      <c r="F1240" s="104" t="s">
        <v>13305</v>
      </c>
      <c r="G1240" s="104" t="s">
        <v>6262</v>
      </c>
      <c r="H1240" s="104" t="s">
        <v>6281</v>
      </c>
      <c r="I1240" s="104" t="s">
        <v>9179</v>
      </c>
      <c r="K1240" s="106">
        <v>36504</v>
      </c>
      <c r="L1240" s="104" t="s">
        <v>9180</v>
      </c>
    </row>
    <row r="1241" spans="1:12" hidden="1" x14ac:dyDescent="0.2">
      <c r="A1241" s="104" t="s">
        <v>6260</v>
      </c>
      <c r="D1241" s="104" t="s">
        <v>9181</v>
      </c>
      <c r="E1241" s="104">
        <f t="shared" si="19"/>
        <v>2260002030</v>
      </c>
      <c r="F1241" s="104" t="s">
        <v>13305</v>
      </c>
      <c r="G1241" s="104" t="s">
        <v>6262</v>
      </c>
      <c r="H1241" s="104" t="s">
        <v>6281</v>
      </c>
      <c r="I1241" s="104" t="s">
        <v>9182</v>
      </c>
    </row>
    <row r="1242" spans="1:12" hidden="1" x14ac:dyDescent="0.2">
      <c r="A1242" s="104" t="s">
        <v>6260</v>
      </c>
      <c r="D1242" s="104" t="s">
        <v>9183</v>
      </c>
      <c r="E1242" s="104">
        <f t="shared" si="19"/>
        <v>2260002033</v>
      </c>
      <c r="F1242" s="104" t="s">
        <v>13305</v>
      </c>
      <c r="G1242" s="104" t="s">
        <v>6262</v>
      </c>
      <c r="H1242" s="104" t="s">
        <v>6281</v>
      </c>
      <c r="I1242" s="104" t="s">
        <v>9184</v>
      </c>
    </row>
    <row r="1243" spans="1:12" hidden="1" x14ac:dyDescent="0.2">
      <c r="A1243" s="104" t="s">
        <v>6260</v>
      </c>
      <c r="D1243" s="104" t="s">
        <v>9185</v>
      </c>
      <c r="E1243" s="104">
        <f t="shared" si="19"/>
        <v>2260002036</v>
      </c>
      <c r="F1243" s="104" t="s">
        <v>13305</v>
      </c>
      <c r="G1243" s="104" t="s">
        <v>6262</v>
      </c>
      <c r="H1243" s="104" t="s">
        <v>6281</v>
      </c>
      <c r="I1243" s="104" t="s">
        <v>9186</v>
      </c>
    </row>
    <row r="1244" spans="1:12" hidden="1" x14ac:dyDescent="0.2">
      <c r="A1244" s="104" t="s">
        <v>6260</v>
      </c>
      <c r="D1244" s="104" t="s">
        <v>9187</v>
      </c>
      <c r="E1244" s="104">
        <f t="shared" si="19"/>
        <v>2260002039</v>
      </c>
      <c r="F1244" s="104" t="s">
        <v>13305</v>
      </c>
      <c r="G1244" s="104" t="s">
        <v>6262</v>
      </c>
      <c r="H1244" s="104" t="s">
        <v>6281</v>
      </c>
      <c r="I1244" s="104" t="s">
        <v>9188</v>
      </c>
    </row>
    <row r="1245" spans="1:12" hidden="1" x14ac:dyDescent="0.2">
      <c r="A1245" s="104" t="s">
        <v>6260</v>
      </c>
      <c r="D1245" s="104" t="s">
        <v>9189</v>
      </c>
      <c r="E1245" s="104">
        <f t="shared" si="19"/>
        <v>2260002042</v>
      </c>
      <c r="F1245" s="104" t="s">
        <v>13305</v>
      </c>
      <c r="G1245" s="104" t="s">
        <v>6262</v>
      </c>
      <c r="H1245" s="104" t="s">
        <v>6281</v>
      </c>
      <c r="I1245" s="104" t="s">
        <v>9190</v>
      </c>
    </row>
    <row r="1246" spans="1:12" hidden="1" x14ac:dyDescent="0.2">
      <c r="A1246" s="104" t="s">
        <v>6260</v>
      </c>
      <c r="D1246" s="104" t="s">
        <v>9191</v>
      </c>
      <c r="E1246" s="104">
        <f t="shared" si="19"/>
        <v>2260002045</v>
      </c>
      <c r="F1246" s="104" t="s">
        <v>13305</v>
      </c>
      <c r="G1246" s="104" t="s">
        <v>6262</v>
      </c>
      <c r="H1246" s="104" t="s">
        <v>6281</v>
      </c>
      <c r="I1246" s="104" t="s">
        <v>9192</v>
      </c>
    </row>
    <row r="1247" spans="1:12" hidden="1" x14ac:dyDescent="0.2">
      <c r="A1247" s="104" t="s">
        <v>6260</v>
      </c>
      <c r="D1247" s="104" t="s">
        <v>9193</v>
      </c>
      <c r="E1247" s="104">
        <f t="shared" si="19"/>
        <v>2260002048</v>
      </c>
      <c r="F1247" s="104" t="s">
        <v>13305</v>
      </c>
      <c r="G1247" s="104" t="s">
        <v>6262</v>
      </c>
      <c r="H1247" s="104" t="s">
        <v>6281</v>
      </c>
      <c r="I1247" s="104" t="s">
        <v>9194</v>
      </c>
    </row>
    <row r="1248" spans="1:12" hidden="1" x14ac:dyDescent="0.2">
      <c r="A1248" s="104" t="s">
        <v>6260</v>
      </c>
      <c r="D1248" s="104" t="s">
        <v>9195</v>
      </c>
      <c r="E1248" s="104">
        <f t="shared" si="19"/>
        <v>2260002051</v>
      </c>
      <c r="F1248" s="104" t="s">
        <v>13305</v>
      </c>
      <c r="G1248" s="104" t="s">
        <v>6262</v>
      </c>
      <c r="H1248" s="104" t="s">
        <v>6281</v>
      </c>
      <c r="I1248" s="104" t="s">
        <v>9196</v>
      </c>
    </row>
    <row r="1249" spans="1:12" hidden="1" x14ac:dyDescent="0.2">
      <c r="A1249" s="104" t="s">
        <v>6260</v>
      </c>
      <c r="D1249" s="104" t="s">
        <v>9197</v>
      </c>
      <c r="E1249" s="104">
        <f t="shared" si="19"/>
        <v>2260002054</v>
      </c>
      <c r="F1249" s="104" t="s">
        <v>13305</v>
      </c>
      <c r="G1249" s="104" t="s">
        <v>6262</v>
      </c>
      <c r="H1249" s="104" t="s">
        <v>6281</v>
      </c>
      <c r="I1249" s="104" t="s">
        <v>9198</v>
      </c>
    </row>
    <row r="1250" spans="1:12" hidden="1" x14ac:dyDescent="0.2">
      <c r="A1250" s="104" t="s">
        <v>6260</v>
      </c>
      <c r="D1250" s="104" t="s">
        <v>9199</v>
      </c>
      <c r="E1250" s="104">
        <f t="shared" si="19"/>
        <v>2260002057</v>
      </c>
      <c r="F1250" s="104" t="s">
        <v>13305</v>
      </c>
      <c r="G1250" s="104" t="s">
        <v>6262</v>
      </c>
      <c r="H1250" s="104" t="s">
        <v>6281</v>
      </c>
      <c r="I1250" s="104" t="s">
        <v>9200</v>
      </c>
    </row>
    <row r="1251" spans="1:12" hidden="1" x14ac:dyDescent="0.2">
      <c r="A1251" s="104" t="s">
        <v>6260</v>
      </c>
      <c r="D1251" s="104" t="s">
        <v>9201</v>
      </c>
      <c r="E1251" s="104">
        <f t="shared" si="19"/>
        <v>2260002060</v>
      </c>
      <c r="F1251" s="104" t="s">
        <v>13305</v>
      </c>
      <c r="G1251" s="104" t="s">
        <v>6262</v>
      </c>
      <c r="H1251" s="104" t="s">
        <v>6281</v>
      </c>
      <c r="I1251" s="104" t="s">
        <v>9202</v>
      </c>
    </row>
    <row r="1252" spans="1:12" hidden="1" x14ac:dyDescent="0.2">
      <c r="A1252" s="104" t="s">
        <v>6260</v>
      </c>
      <c r="D1252" s="104" t="s">
        <v>9203</v>
      </c>
      <c r="E1252" s="104">
        <f t="shared" si="19"/>
        <v>2260002063</v>
      </c>
      <c r="F1252" s="104" t="s">
        <v>13305</v>
      </c>
      <c r="G1252" s="104" t="s">
        <v>6262</v>
      </c>
      <c r="H1252" s="104" t="s">
        <v>6281</v>
      </c>
      <c r="I1252" s="104" t="s">
        <v>9204</v>
      </c>
      <c r="K1252" s="106">
        <v>36504</v>
      </c>
      <c r="L1252" s="104" t="s">
        <v>9205</v>
      </c>
    </row>
    <row r="1253" spans="1:12" hidden="1" x14ac:dyDescent="0.2">
      <c r="A1253" s="104" t="s">
        <v>6260</v>
      </c>
      <c r="D1253" s="104" t="s">
        <v>9206</v>
      </c>
      <c r="E1253" s="104">
        <f t="shared" si="19"/>
        <v>2260002066</v>
      </c>
      <c r="F1253" s="104" t="s">
        <v>13305</v>
      </c>
      <c r="G1253" s="104" t="s">
        <v>6262</v>
      </c>
      <c r="H1253" s="104" t="s">
        <v>6281</v>
      </c>
      <c r="I1253" s="104" t="s">
        <v>9207</v>
      </c>
    </row>
    <row r="1254" spans="1:12" hidden="1" x14ac:dyDescent="0.2">
      <c r="A1254" s="104" t="s">
        <v>6260</v>
      </c>
      <c r="D1254" s="104" t="s">
        <v>9208</v>
      </c>
      <c r="E1254" s="104">
        <f t="shared" si="19"/>
        <v>2260002069</v>
      </c>
      <c r="F1254" s="104" t="s">
        <v>13305</v>
      </c>
      <c r="G1254" s="104" t="s">
        <v>6262</v>
      </c>
      <c r="H1254" s="104" t="s">
        <v>6281</v>
      </c>
      <c r="I1254" s="104" t="s">
        <v>9209</v>
      </c>
      <c r="K1254" s="106">
        <v>36504</v>
      </c>
      <c r="L1254" s="104" t="s">
        <v>9205</v>
      </c>
    </row>
    <row r="1255" spans="1:12" hidden="1" x14ac:dyDescent="0.2">
      <c r="A1255" s="104" t="s">
        <v>6260</v>
      </c>
      <c r="D1255" s="104" t="s">
        <v>9210</v>
      </c>
      <c r="E1255" s="104">
        <f t="shared" si="19"/>
        <v>2260002072</v>
      </c>
      <c r="F1255" s="104" t="s">
        <v>13305</v>
      </c>
      <c r="G1255" s="104" t="s">
        <v>6262</v>
      </c>
      <c r="H1255" s="104" t="s">
        <v>6281</v>
      </c>
      <c r="I1255" s="104" t="s">
        <v>9211</v>
      </c>
    </row>
    <row r="1256" spans="1:12" hidden="1" x14ac:dyDescent="0.2">
      <c r="A1256" s="104" t="s">
        <v>6260</v>
      </c>
      <c r="D1256" s="104" t="s">
        <v>9212</v>
      </c>
      <c r="E1256" s="104">
        <f t="shared" si="19"/>
        <v>2260002075</v>
      </c>
      <c r="F1256" s="104" t="s">
        <v>13305</v>
      </c>
      <c r="G1256" s="104" t="s">
        <v>6262</v>
      </c>
      <c r="H1256" s="104" t="s">
        <v>6281</v>
      </c>
      <c r="I1256" s="104" t="s">
        <v>9213</v>
      </c>
    </row>
    <row r="1257" spans="1:12" hidden="1" x14ac:dyDescent="0.2">
      <c r="A1257" s="104" t="s">
        <v>6260</v>
      </c>
      <c r="D1257" s="104" t="s">
        <v>9214</v>
      </c>
      <c r="E1257" s="104">
        <f t="shared" si="19"/>
        <v>2260002078</v>
      </c>
      <c r="F1257" s="104" t="s">
        <v>13305</v>
      </c>
      <c r="G1257" s="104" t="s">
        <v>6262</v>
      </c>
      <c r="H1257" s="104" t="s">
        <v>6281</v>
      </c>
      <c r="I1257" s="104" t="s">
        <v>9215</v>
      </c>
    </row>
    <row r="1258" spans="1:12" hidden="1" x14ac:dyDescent="0.2">
      <c r="A1258" s="104" t="s">
        <v>6260</v>
      </c>
      <c r="D1258" s="104" t="s">
        <v>9216</v>
      </c>
      <c r="E1258" s="104">
        <f t="shared" si="19"/>
        <v>2260002081</v>
      </c>
      <c r="F1258" s="104" t="s">
        <v>13305</v>
      </c>
      <c r="G1258" s="104" t="s">
        <v>6262</v>
      </c>
      <c r="H1258" s="104" t="s">
        <v>6281</v>
      </c>
      <c r="I1258" s="104" t="s">
        <v>9217</v>
      </c>
    </row>
    <row r="1259" spans="1:12" hidden="1" x14ac:dyDescent="0.2">
      <c r="A1259" s="104" t="s">
        <v>6260</v>
      </c>
      <c r="D1259" s="104" t="s">
        <v>9218</v>
      </c>
      <c r="E1259" s="104">
        <f t="shared" si="19"/>
        <v>2260003000</v>
      </c>
      <c r="F1259" s="104" t="s">
        <v>13305</v>
      </c>
      <c r="G1259" s="104" t="s">
        <v>6262</v>
      </c>
      <c r="H1259" s="104" t="s">
        <v>9219</v>
      </c>
      <c r="I1259" s="104" t="s">
        <v>15137</v>
      </c>
    </row>
    <row r="1260" spans="1:12" hidden="1" x14ac:dyDescent="0.2">
      <c r="A1260" s="104" t="s">
        <v>6260</v>
      </c>
      <c r="D1260" s="104" t="s">
        <v>9220</v>
      </c>
      <c r="E1260" s="104">
        <f t="shared" si="19"/>
        <v>2260003010</v>
      </c>
      <c r="F1260" s="104" t="s">
        <v>13305</v>
      </c>
      <c r="G1260" s="104" t="s">
        <v>6262</v>
      </c>
      <c r="H1260" s="104" t="s">
        <v>9219</v>
      </c>
      <c r="I1260" s="104" t="s">
        <v>9221</v>
      </c>
    </row>
    <row r="1261" spans="1:12" hidden="1" x14ac:dyDescent="0.2">
      <c r="A1261" s="104" t="s">
        <v>6260</v>
      </c>
      <c r="D1261" s="104" t="s">
        <v>9222</v>
      </c>
      <c r="E1261" s="104">
        <f t="shared" si="19"/>
        <v>2260003020</v>
      </c>
      <c r="F1261" s="104" t="s">
        <v>13305</v>
      </c>
      <c r="G1261" s="104" t="s">
        <v>6262</v>
      </c>
      <c r="H1261" s="104" t="s">
        <v>9219</v>
      </c>
      <c r="I1261" s="104" t="s">
        <v>9223</v>
      </c>
    </row>
    <row r="1262" spans="1:12" hidden="1" x14ac:dyDescent="0.2">
      <c r="A1262" s="104" t="s">
        <v>6260</v>
      </c>
      <c r="D1262" s="104" t="s">
        <v>9224</v>
      </c>
      <c r="E1262" s="104">
        <f t="shared" si="19"/>
        <v>2260003030</v>
      </c>
      <c r="F1262" s="104" t="s">
        <v>13305</v>
      </c>
      <c r="G1262" s="104" t="s">
        <v>6262</v>
      </c>
      <c r="H1262" s="104" t="s">
        <v>9219</v>
      </c>
      <c r="I1262" s="104" t="s">
        <v>9225</v>
      </c>
    </row>
    <row r="1263" spans="1:12" hidden="1" x14ac:dyDescent="0.2">
      <c r="A1263" s="104" t="s">
        <v>6260</v>
      </c>
      <c r="D1263" s="104" t="s">
        <v>9226</v>
      </c>
      <c r="E1263" s="104">
        <f t="shared" si="19"/>
        <v>2260003040</v>
      </c>
      <c r="F1263" s="104" t="s">
        <v>13305</v>
      </c>
      <c r="G1263" s="104" t="s">
        <v>6262</v>
      </c>
      <c r="H1263" s="104" t="s">
        <v>9219</v>
      </c>
      <c r="I1263" s="104" t="s">
        <v>9227</v>
      </c>
    </row>
    <row r="1264" spans="1:12" hidden="1" x14ac:dyDescent="0.2">
      <c r="A1264" s="104" t="s">
        <v>6260</v>
      </c>
      <c r="D1264" s="104" t="s">
        <v>9228</v>
      </c>
      <c r="E1264" s="104">
        <f t="shared" si="19"/>
        <v>2260003050</v>
      </c>
      <c r="F1264" s="104" t="s">
        <v>13305</v>
      </c>
      <c r="G1264" s="104" t="s">
        <v>6262</v>
      </c>
      <c r="H1264" s="104" t="s">
        <v>9219</v>
      </c>
      <c r="I1264" s="104" t="s">
        <v>9229</v>
      </c>
    </row>
    <row r="1265" spans="1:12" hidden="1" x14ac:dyDescent="0.2">
      <c r="A1265" s="104" t="s">
        <v>6260</v>
      </c>
      <c r="D1265" s="104" t="s">
        <v>9230</v>
      </c>
      <c r="E1265" s="104">
        <f t="shared" si="19"/>
        <v>2260003060</v>
      </c>
      <c r="F1265" s="104" t="s">
        <v>13305</v>
      </c>
      <c r="G1265" s="104" t="s">
        <v>6262</v>
      </c>
      <c r="H1265" s="104" t="s">
        <v>9219</v>
      </c>
      <c r="I1265" s="104" t="s">
        <v>9231</v>
      </c>
      <c r="J1265" s="106">
        <v>36504</v>
      </c>
    </row>
    <row r="1266" spans="1:12" hidden="1" x14ac:dyDescent="0.2">
      <c r="A1266" s="104" t="s">
        <v>6260</v>
      </c>
      <c r="D1266" s="104" t="s">
        <v>9232</v>
      </c>
      <c r="E1266" s="104">
        <f t="shared" si="19"/>
        <v>2260003070</v>
      </c>
      <c r="F1266" s="104" t="s">
        <v>13305</v>
      </c>
      <c r="G1266" s="104" t="s">
        <v>6262</v>
      </c>
      <c r="H1266" s="104" t="s">
        <v>9219</v>
      </c>
      <c r="I1266" s="104" t="s">
        <v>9233</v>
      </c>
      <c r="J1266" s="106">
        <v>36504</v>
      </c>
    </row>
    <row r="1267" spans="1:12" hidden="1" x14ac:dyDescent="0.2">
      <c r="A1267" s="104" t="s">
        <v>6260</v>
      </c>
      <c r="D1267" s="104" t="s">
        <v>9234</v>
      </c>
      <c r="E1267" s="104">
        <f t="shared" si="19"/>
        <v>2260004000</v>
      </c>
      <c r="F1267" s="104" t="s">
        <v>13305</v>
      </c>
      <c r="G1267" s="104" t="s">
        <v>6262</v>
      </c>
      <c r="H1267" s="104" t="s">
        <v>9235</v>
      </c>
      <c r="I1267" s="104" t="s">
        <v>6264</v>
      </c>
      <c r="K1267" s="106">
        <v>36515</v>
      </c>
      <c r="L1267" s="104" t="s">
        <v>9236</v>
      </c>
    </row>
    <row r="1268" spans="1:12" hidden="1" x14ac:dyDescent="0.2">
      <c r="A1268" s="104" t="s">
        <v>6260</v>
      </c>
      <c r="D1268" s="104" t="s">
        <v>9237</v>
      </c>
      <c r="E1268" s="104">
        <f t="shared" si="19"/>
        <v>2260004010</v>
      </c>
      <c r="F1268" s="104" t="s">
        <v>13305</v>
      </c>
      <c r="G1268" s="104" t="s">
        <v>6262</v>
      </c>
      <c r="H1268" s="104" t="s">
        <v>9235</v>
      </c>
      <c r="I1268" s="104" t="s">
        <v>9238</v>
      </c>
      <c r="K1268" s="106">
        <v>36504</v>
      </c>
      <c r="L1268" s="104" t="s">
        <v>9239</v>
      </c>
    </row>
    <row r="1269" spans="1:12" hidden="1" x14ac:dyDescent="0.2">
      <c r="A1269" s="104" t="s">
        <v>6260</v>
      </c>
      <c r="D1269" s="104" t="s">
        <v>9240</v>
      </c>
      <c r="E1269" s="104">
        <f t="shared" si="19"/>
        <v>2260004011</v>
      </c>
      <c r="F1269" s="104" t="s">
        <v>13305</v>
      </c>
      <c r="G1269" s="104" t="s">
        <v>6262</v>
      </c>
      <c r="H1269" s="104" t="s">
        <v>9235</v>
      </c>
      <c r="I1269" s="104" t="s">
        <v>9241</v>
      </c>
      <c r="J1269" s="106">
        <v>36504</v>
      </c>
    </row>
    <row r="1270" spans="1:12" hidden="1" x14ac:dyDescent="0.2">
      <c r="A1270" s="104" t="s">
        <v>6260</v>
      </c>
      <c r="D1270" s="104" t="s">
        <v>9242</v>
      </c>
      <c r="E1270" s="104">
        <f t="shared" si="19"/>
        <v>2260004015</v>
      </c>
      <c r="F1270" s="104" t="s">
        <v>13305</v>
      </c>
      <c r="G1270" s="104" t="s">
        <v>6262</v>
      </c>
      <c r="H1270" s="104" t="s">
        <v>9235</v>
      </c>
      <c r="I1270" s="104" t="s">
        <v>9243</v>
      </c>
      <c r="K1270" s="106">
        <v>36504</v>
      </c>
      <c r="L1270" s="104" t="s">
        <v>9244</v>
      </c>
    </row>
    <row r="1271" spans="1:12" hidden="1" x14ac:dyDescent="0.2">
      <c r="A1271" s="104" t="s">
        <v>6260</v>
      </c>
      <c r="D1271" s="104" t="s">
        <v>9245</v>
      </c>
      <c r="E1271" s="104">
        <f t="shared" si="19"/>
        <v>2260004016</v>
      </c>
      <c r="F1271" s="104" t="s">
        <v>13305</v>
      </c>
      <c r="G1271" s="104" t="s">
        <v>6262</v>
      </c>
      <c r="H1271" s="104" t="s">
        <v>9235</v>
      </c>
      <c r="I1271" s="104" t="s">
        <v>12118</v>
      </c>
      <c r="J1271" s="106">
        <v>36504</v>
      </c>
    </row>
    <row r="1272" spans="1:12" hidden="1" x14ac:dyDescent="0.2">
      <c r="A1272" s="104" t="s">
        <v>6260</v>
      </c>
      <c r="D1272" s="104" t="s">
        <v>12119</v>
      </c>
      <c r="E1272" s="104">
        <f t="shared" si="19"/>
        <v>2260004020</v>
      </c>
      <c r="F1272" s="104" t="s">
        <v>13305</v>
      </c>
      <c r="G1272" s="104" t="s">
        <v>6262</v>
      </c>
      <c r="H1272" s="104" t="s">
        <v>9235</v>
      </c>
      <c r="I1272" s="104" t="s">
        <v>12120</v>
      </c>
      <c r="K1272" s="106">
        <v>36504</v>
      </c>
      <c r="L1272" s="104" t="s">
        <v>12121</v>
      </c>
    </row>
    <row r="1273" spans="1:12" hidden="1" x14ac:dyDescent="0.2">
      <c r="A1273" s="104" t="s">
        <v>6260</v>
      </c>
      <c r="D1273" s="104" t="s">
        <v>12122</v>
      </c>
      <c r="E1273" s="104">
        <f t="shared" si="19"/>
        <v>2260004021</v>
      </c>
      <c r="F1273" s="104" t="s">
        <v>13305</v>
      </c>
      <c r="G1273" s="104" t="s">
        <v>6262</v>
      </c>
      <c r="H1273" s="104" t="s">
        <v>9235</v>
      </c>
      <c r="I1273" s="104" t="s">
        <v>12123</v>
      </c>
      <c r="J1273" s="106">
        <v>36504</v>
      </c>
    </row>
    <row r="1274" spans="1:12" hidden="1" x14ac:dyDescent="0.2">
      <c r="A1274" s="104" t="s">
        <v>6260</v>
      </c>
      <c r="D1274" s="104" t="s">
        <v>12124</v>
      </c>
      <c r="E1274" s="104">
        <f t="shared" si="19"/>
        <v>2260004025</v>
      </c>
      <c r="F1274" s="104" t="s">
        <v>13305</v>
      </c>
      <c r="G1274" s="104" t="s">
        <v>6262</v>
      </c>
      <c r="H1274" s="104" t="s">
        <v>9235</v>
      </c>
      <c r="I1274" s="104" t="s">
        <v>12125</v>
      </c>
      <c r="K1274" s="106">
        <v>36504</v>
      </c>
      <c r="L1274" s="104" t="s">
        <v>9239</v>
      </c>
    </row>
    <row r="1275" spans="1:12" hidden="1" x14ac:dyDescent="0.2">
      <c r="A1275" s="104" t="s">
        <v>6260</v>
      </c>
      <c r="D1275" s="104" t="s">
        <v>12126</v>
      </c>
      <c r="E1275" s="104">
        <f t="shared" si="19"/>
        <v>2260004026</v>
      </c>
      <c r="F1275" s="104" t="s">
        <v>13305</v>
      </c>
      <c r="G1275" s="104" t="s">
        <v>6262</v>
      </c>
      <c r="H1275" s="104" t="s">
        <v>9235</v>
      </c>
      <c r="I1275" s="104" t="s">
        <v>12127</v>
      </c>
      <c r="J1275" s="106">
        <v>36504</v>
      </c>
    </row>
    <row r="1276" spans="1:12" hidden="1" x14ac:dyDescent="0.2">
      <c r="A1276" s="104" t="s">
        <v>6260</v>
      </c>
      <c r="D1276" s="104" t="s">
        <v>12128</v>
      </c>
      <c r="E1276" s="104">
        <f t="shared" si="19"/>
        <v>2260004030</v>
      </c>
      <c r="F1276" s="104" t="s">
        <v>13305</v>
      </c>
      <c r="G1276" s="104" t="s">
        <v>6262</v>
      </c>
      <c r="H1276" s="104" t="s">
        <v>9235</v>
      </c>
      <c r="I1276" s="104" t="s">
        <v>12129</v>
      </c>
      <c r="K1276" s="106">
        <v>36504</v>
      </c>
      <c r="L1276" s="104" t="s">
        <v>9239</v>
      </c>
    </row>
    <row r="1277" spans="1:12" hidden="1" x14ac:dyDescent="0.2">
      <c r="A1277" s="104" t="s">
        <v>6260</v>
      </c>
      <c r="D1277" s="104" t="s">
        <v>12130</v>
      </c>
      <c r="E1277" s="104">
        <f t="shared" si="19"/>
        <v>2260004031</v>
      </c>
      <c r="F1277" s="104" t="s">
        <v>13305</v>
      </c>
      <c r="G1277" s="104" t="s">
        <v>6262</v>
      </c>
      <c r="H1277" s="104" t="s">
        <v>9235</v>
      </c>
      <c r="I1277" s="104" t="s">
        <v>12131</v>
      </c>
      <c r="J1277" s="106">
        <v>36504</v>
      </c>
    </row>
    <row r="1278" spans="1:12" hidden="1" x14ac:dyDescent="0.2">
      <c r="A1278" s="104" t="s">
        <v>6260</v>
      </c>
      <c r="D1278" s="104" t="s">
        <v>12132</v>
      </c>
      <c r="E1278" s="104">
        <f t="shared" si="19"/>
        <v>2260004035</v>
      </c>
      <c r="F1278" s="104" t="s">
        <v>13305</v>
      </c>
      <c r="G1278" s="104" t="s">
        <v>6262</v>
      </c>
      <c r="H1278" s="104" t="s">
        <v>9235</v>
      </c>
      <c r="I1278" s="104" t="s">
        <v>12133</v>
      </c>
      <c r="K1278" s="106">
        <v>36504</v>
      </c>
      <c r="L1278" s="104" t="s">
        <v>9239</v>
      </c>
    </row>
    <row r="1279" spans="1:12" hidden="1" x14ac:dyDescent="0.2">
      <c r="A1279" s="104" t="s">
        <v>6260</v>
      </c>
      <c r="D1279" s="104" t="s">
        <v>12134</v>
      </c>
      <c r="E1279" s="104">
        <f t="shared" si="19"/>
        <v>2260004036</v>
      </c>
      <c r="F1279" s="104" t="s">
        <v>13305</v>
      </c>
      <c r="G1279" s="104" t="s">
        <v>6262</v>
      </c>
      <c r="H1279" s="104" t="s">
        <v>9235</v>
      </c>
      <c r="I1279" s="104" t="s">
        <v>15146</v>
      </c>
      <c r="J1279" s="106">
        <v>36504</v>
      </c>
    </row>
    <row r="1280" spans="1:12" hidden="1" x14ac:dyDescent="0.2">
      <c r="A1280" s="104" t="s">
        <v>6260</v>
      </c>
      <c r="D1280" s="104" t="s">
        <v>15147</v>
      </c>
      <c r="E1280" s="104">
        <f t="shared" si="19"/>
        <v>2260004040</v>
      </c>
      <c r="F1280" s="104" t="s">
        <v>13305</v>
      </c>
      <c r="G1280" s="104" t="s">
        <v>6262</v>
      </c>
      <c r="H1280" s="104" t="s">
        <v>9235</v>
      </c>
      <c r="I1280" s="104" t="s">
        <v>15148</v>
      </c>
      <c r="K1280" s="106">
        <v>36504</v>
      </c>
      <c r="L1280" s="104" t="s">
        <v>9239</v>
      </c>
    </row>
    <row r="1281" spans="1:12" hidden="1" x14ac:dyDescent="0.2">
      <c r="A1281" s="104" t="s">
        <v>6260</v>
      </c>
      <c r="D1281" s="104" t="s">
        <v>15149</v>
      </c>
      <c r="E1281" s="104">
        <f t="shared" si="19"/>
        <v>2260004041</v>
      </c>
      <c r="F1281" s="104" t="s">
        <v>13305</v>
      </c>
      <c r="G1281" s="104" t="s">
        <v>6262</v>
      </c>
      <c r="H1281" s="104" t="s">
        <v>9235</v>
      </c>
      <c r="I1281" s="104" t="s">
        <v>15150</v>
      </c>
      <c r="J1281" s="106">
        <v>36504</v>
      </c>
    </row>
    <row r="1282" spans="1:12" hidden="1" x14ac:dyDescent="0.2">
      <c r="A1282" s="104" t="s">
        <v>6260</v>
      </c>
      <c r="D1282" s="104" t="s">
        <v>15151</v>
      </c>
      <c r="E1282" s="104">
        <f t="shared" ref="E1282:E1345" si="20">VALUE(D1282)</f>
        <v>2260004045</v>
      </c>
      <c r="F1282" s="104" t="s">
        <v>13305</v>
      </c>
      <c r="G1282" s="104" t="s">
        <v>6262</v>
      </c>
      <c r="H1282" s="104" t="s">
        <v>9235</v>
      </c>
      <c r="I1282" s="104" t="s">
        <v>15152</v>
      </c>
      <c r="K1282" s="106">
        <v>36504</v>
      </c>
      <c r="L1282" s="104" t="s">
        <v>9239</v>
      </c>
    </row>
    <row r="1283" spans="1:12" hidden="1" x14ac:dyDescent="0.2">
      <c r="A1283" s="104" t="s">
        <v>6260</v>
      </c>
      <c r="D1283" s="104" t="s">
        <v>15153</v>
      </c>
      <c r="E1283" s="104">
        <f t="shared" si="20"/>
        <v>2260004046</v>
      </c>
      <c r="F1283" s="104" t="s">
        <v>13305</v>
      </c>
      <c r="G1283" s="104" t="s">
        <v>6262</v>
      </c>
      <c r="H1283" s="104" t="s">
        <v>9235</v>
      </c>
      <c r="I1283" s="104" t="s">
        <v>15154</v>
      </c>
      <c r="J1283" s="106">
        <v>36504</v>
      </c>
    </row>
    <row r="1284" spans="1:12" hidden="1" x14ac:dyDescent="0.2">
      <c r="A1284" s="104" t="s">
        <v>6260</v>
      </c>
      <c r="D1284" s="104" t="s">
        <v>15155</v>
      </c>
      <c r="E1284" s="104">
        <f t="shared" si="20"/>
        <v>2260004050</v>
      </c>
      <c r="F1284" s="104" t="s">
        <v>13305</v>
      </c>
      <c r="G1284" s="104" t="s">
        <v>6262</v>
      </c>
      <c r="H1284" s="104" t="s">
        <v>9235</v>
      </c>
      <c r="I1284" s="104" t="s">
        <v>15156</v>
      </c>
      <c r="K1284" s="106">
        <v>36504</v>
      </c>
      <c r="L1284" s="104" t="s">
        <v>9244</v>
      </c>
    </row>
    <row r="1285" spans="1:12" hidden="1" x14ac:dyDescent="0.2">
      <c r="A1285" s="104" t="s">
        <v>6260</v>
      </c>
      <c r="D1285" s="104" t="s">
        <v>15157</v>
      </c>
      <c r="E1285" s="104">
        <f t="shared" si="20"/>
        <v>2260004051</v>
      </c>
      <c r="F1285" s="104" t="s">
        <v>13305</v>
      </c>
      <c r="G1285" s="104" t="s">
        <v>6262</v>
      </c>
      <c r="H1285" s="104" t="s">
        <v>9235</v>
      </c>
      <c r="I1285" s="104" t="s">
        <v>15158</v>
      </c>
      <c r="J1285" s="106">
        <v>36504</v>
      </c>
    </row>
    <row r="1286" spans="1:12" hidden="1" x14ac:dyDescent="0.2">
      <c r="A1286" s="104" t="s">
        <v>6260</v>
      </c>
      <c r="D1286" s="104" t="s">
        <v>15159</v>
      </c>
      <c r="E1286" s="104">
        <f t="shared" si="20"/>
        <v>2260004055</v>
      </c>
      <c r="F1286" s="104" t="s">
        <v>13305</v>
      </c>
      <c r="G1286" s="104" t="s">
        <v>6262</v>
      </c>
      <c r="H1286" s="104" t="s">
        <v>9235</v>
      </c>
      <c r="I1286" s="104" t="s">
        <v>15160</v>
      </c>
      <c r="K1286" s="106">
        <v>36504</v>
      </c>
      <c r="L1286" s="104" t="s">
        <v>9239</v>
      </c>
    </row>
    <row r="1287" spans="1:12" hidden="1" x14ac:dyDescent="0.2">
      <c r="A1287" s="104" t="s">
        <v>6260</v>
      </c>
      <c r="D1287" s="104" t="s">
        <v>15161</v>
      </c>
      <c r="E1287" s="104">
        <f t="shared" si="20"/>
        <v>2260004056</v>
      </c>
      <c r="F1287" s="104" t="s">
        <v>13305</v>
      </c>
      <c r="G1287" s="104" t="s">
        <v>6262</v>
      </c>
      <c r="H1287" s="104" t="s">
        <v>9235</v>
      </c>
      <c r="I1287" s="104" t="s">
        <v>15162</v>
      </c>
      <c r="J1287" s="106">
        <v>36504</v>
      </c>
    </row>
    <row r="1288" spans="1:12" hidden="1" x14ac:dyDescent="0.2">
      <c r="A1288" s="104" t="s">
        <v>6260</v>
      </c>
      <c r="D1288" s="104" t="s">
        <v>15163</v>
      </c>
      <c r="E1288" s="104">
        <f t="shared" si="20"/>
        <v>2260004060</v>
      </c>
      <c r="F1288" s="104" t="s">
        <v>13305</v>
      </c>
      <c r="G1288" s="104" t="s">
        <v>6262</v>
      </c>
      <c r="H1288" s="104" t="s">
        <v>9235</v>
      </c>
      <c r="I1288" s="104" t="s">
        <v>15164</v>
      </c>
      <c r="K1288" s="106">
        <v>36504</v>
      </c>
      <c r="L1288" s="104" t="s">
        <v>9239</v>
      </c>
    </row>
    <row r="1289" spans="1:12" hidden="1" x14ac:dyDescent="0.2">
      <c r="A1289" s="104" t="s">
        <v>6260</v>
      </c>
      <c r="D1289" s="104" t="s">
        <v>15165</v>
      </c>
      <c r="E1289" s="104">
        <f t="shared" si="20"/>
        <v>2260004061</v>
      </c>
      <c r="F1289" s="104" t="s">
        <v>13305</v>
      </c>
      <c r="G1289" s="104" t="s">
        <v>6262</v>
      </c>
      <c r="H1289" s="104" t="s">
        <v>9235</v>
      </c>
      <c r="I1289" s="104" t="s">
        <v>15166</v>
      </c>
      <c r="J1289" s="106">
        <v>36504</v>
      </c>
    </row>
    <row r="1290" spans="1:12" hidden="1" x14ac:dyDescent="0.2">
      <c r="A1290" s="104" t="s">
        <v>6260</v>
      </c>
      <c r="D1290" s="104" t="s">
        <v>15167</v>
      </c>
      <c r="E1290" s="104">
        <f t="shared" si="20"/>
        <v>2260004065</v>
      </c>
      <c r="F1290" s="104" t="s">
        <v>13305</v>
      </c>
      <c r="G1290" s="104" t="s">
        <v>6262</v>
      </c>
      <c r="H1290" s="104" t="s">
        <v>9235</v>
      </c>
      <c r="I1290" s="104" t="s">
        <v>15168</v>
      </c>
      <c r="K1290" s="106">
        <v>36504</v>
      </c>
      <c r="L1290" s="104" t="s">
        <v>9239</v>
      </c>
    </row>
    <row r="1291" spans="1:12" hidden="1" x14ac:dyDescent="0.2">
      <c r="A1291" s="104" t="s">
        <v>6260</v>
      </c>
      <c r="D1291" s="104" t="s">
        <v>15169</v>
      </c>
      <c r="E1291" s="104">
        <f t="shared" si="20"/>
        <v>2260004066</v>
      </c>
      <c r="F1291" s="104" t="s">
        <v>13305</v>
      </c>
      <c r="G1291" s="104" t="s">
        <v>6262</v>
      </c>
      <c r="H1291" s="104" t="s">
        <v>9235</v>
      </c>
      <c r="I1291" s="104" t="s">
        <v>15170</v>
      </c>
      <c r="J1291" s="106">
        <v>36504</v>
      </c>
    </row>
    <row r="1292" spans="1:12" hidden="1" x14ac:dyDescent="0.2">
      <c r="A1292" s="104" t="s">
        <v>6260</v>
      </c>
      <c r="D1292" s="104" t="s">
        <v>15171</v>
      </c>
      <c r="E1292" s="104">
        <f t="shared" si="20"/>
        <v>2260004070</v>
      </c>
      <c r="F1292" s="104" t="s">
        <v>13305</v>
      </c>
      <c r="G1292" s="104" t="s">
        <v>6262</v>
      </c>
      <c r="H1292" s="104" t="s">
        <v>9235</v>
      </c>
      <c r="I1292" s="104" t="s">
        <v>15172</v>
      </c>
      <c r="K1292" s="106">
        <v>36504</v>
      </c>
      <c r="L1292" s="104" t="s">
        <v>6292</v>
      </c>
    </row>
    <row r="1293" spans="1:12" hidden="1" x14ac:dyDescent="0.2">
      <c r="A1293" s="104" t="s">
        <v>6260</v>
      </c>
      <c r="D1293" s="104" t="s">
        <v>15173</v>
      </c>
      <c r="E1293" s="104">
        <f t="shared" si="20"/>
        <v>2260004071</v>
      </c>
      <c r="F1293" s="104" t="s">
        <v>13305</v>
      </c>
      <c r="G1293" s="104" t="s">
        <v>6262</v>
      </c>
      <c r="H1293" s="104" t="s">
        <v>9235</v>
      </c>
      <c r="I1293" s="104" t="s">
        <v>15174</v>
      </c>
      <c r="J1293" s="106">
        <v>36504</v>
      </c>
    </row>
    <row r="1294" spans="1:12" hidden="1" x14ac:dyDescent="0.2">
      <c r="A1294" s="104" t="s">
        <v>6260</v>
      </c>
      <c r="D1294" s="104" t="s">
        <v>15175</v>
      </c>
      <c r="E1294" s="104">
        <f t="shared" si="20"/>
        <v>2260004075</v>
      </c>
      <c r="F1294" s="104" t="s">
        <v>13305</v>
      </c>
      <c r="G1294" s="104" t="s">
        <v>6262</v>
      </c>
      <c r="H1294" s="104" t="s">
        <v>9235</v>
      </c>
      <c r="I1294" s="104" t="s">
        <v>15176</v>
      </c>
      <c r="K1294" s="106">
        <v>36504</v>
      </c>
      <c r="L1294" s="104" t="s">
        <v>9239</v>
      </c>
    </row>
    <row r="1295" spans="1:12" hidden="1" x14ac:dyDescent="0.2">
      <c r="A1295" s="104" t="s">
        <v>6260</v>
      </c>
      <c r="D1295" s="104" t="s">
        <v>15177</v>
      </c>
      <c r="E1295" s="104">
        <f t="shared" si="20"/>
        <v>2260004076</v>
      </c>
      <c r="F1295" s="104" t="s">
        <v>13305</v>
      </c>
      <c r="G1295" s="104" t="s">
        <v>6262</v>
      </c>
      <c r="H1295" s="104" t="s">
        <v>9235</v>
      </c>
      <c r="I1295" s="104" t="s">
        <v>15178</v>
      </c>
      <c r="J1295" s="106">
        <v>36504</v>
      </c>
    </row>
    <row r="1296" spans="1:12" hidden="1" x14ac:dyDescent="0.2">
      <c r="A1296" s="104" t="s">
        <v>6260</v>
      </c>
      <c r="D1296" s="104" t="s">
        <v>15179</v>
      </c>
      <c r="E1296" s="104">
        <f t="shared" si="20"/>
        <v>2260005000</v>
      </c>
      <c r="F1296" s="104" t="s">
        <v>13305</v>
      </c>
      <c r="G1296" s="104" t="s">
        <v>6262</v>
      </c>
      <c r="H1296" s="104" t="s">
        <v>15180</v>
      </c>
      <c r="I1296" s="104" t="s">
        <v>15137</v>
      </c>
      <c r="K1296" s="106">
        <v>36504</v>
      </c>
      <c r="L1296" s="104" t="s">
        <v>15181</v>
      </c>
    </row>
    <row r="1297" spans="1:12" hidden="1" x14ac:dyDescent="0.2">
      <c r="A1297" s="104" t="s">
        <v>6260</v>
      </c>
      <c r="D1297" s="104" t="s">
        <v>15182</v>
      </c>
      <c r="E1297" s="104">
        <f t="shared" si="20"/>
        <v>2260005010</v>
      </c>
      <c r="F1297" s="104" t="s">
        <v>13305</v>
      </c>
      <c r="G1297" s="104" t="s">
        <v>6262</v>
      </c>
      <c r="H1297" s="104" t="s">
        <v>15180</v>
      </c>
      <c r="I1297" s="104" t="s">
        <v>15183</v>
      </c>
    </row>
    <row r="1298" spans="1:12" hidden="1" x14ac:dyDescent="0.2">
      <c r="A1298" s="104" t="s">
        <v>6260</v>
      </c>
      <c r="D1298" s="104" t="s">
        <v>15184</v>
      </c>
      <c r="E1298" s="104">
        <f t="shared" si="20"/>
        <v>2260005015</v>
      </c>
      <c r="F1298" s="104" t="s">
        <v>13305</v>
      </c>
      <c r="G1298" s="104" t="s">
        <v>6262</v>
      </c>
      <c r="H1298" s="104" t="s">
        <v>15180</v>
      </c>
      <c r="I1298" s="104" t="s">
        <v>15185</v>
      </c>
    </row>
    <row r="1299" spans="1:12" hidden="1" x14ac:dyDescent="0.2">
      <c r="A1299" s="104" t="s">
        <v>6260</v>
      </c>
      <c r="D1299" s="104" t="s">
        <v>15186</v>
      </c>
      <c r="E1299" s="104">
        <f t="shared" si="20"/>
        <v>2260005020</v>
      </c>
      <c r="F1299" s="104" t="s">
        <v>13305</v>
      </c>
      <c r="G1299" s="104" t="s">
        <v>6262</v>
      </c>
      <c r="H1299" s="104" t="s">
        <v>15180</v>
      </c>
      <c r="I1299" s="104" t="s">
        <v>15187</v>
      </c>
    </row>
    <row r="1300" spans="1:12" hidden="1" x14ac:dyDescent="0.2">
      <c r="A1300" s="104" t="s">
        <v>6260</v>
      </c>
      <c r="D1300" s="104" t="s">
        <v>15188</v>
      </c>
      <c r="E1300" s="104">
        <f t="shared" si="20"/>
        <v>2260005025</v>
      </c>
      <c r="F1300" s="104" t="s">
        <v>13305</v>
      </c>
      <c r="G1300" s="104" t="s">
        <v>6262</v>
      </c>
      <c r="H1300" s="104" t="s">
        <v>15180</v>
      </c>
      <c r="I1300" s="104" t="s">
        <v>15189</v>
      </c>
    </row>
    <row r="1301" spans="1:12" hidden="1" x14ac:dyDescent="0.2">
      <c r="A1301" s="104" t="s">
        <v>6260</v>
      </c>
      <c r="D1301" s="104" t="s">
        <v>15190</v>
      </c>
      <c r="E1301" s="104">
        <f t="shared" si="20"/>
        <v>2260005030</v>
      </c>
      <c r="F1301" s="104" t="s">
        <v>13305</v>
      </c>
      <c r="G1301" s="104" t="s">
        <v>6262</v>
      </c>
      <c r="H1301" s="104" t="s">
        <v>15180</v>
      </c>
      <c r="I1301" s="104" t="s">
        <v>15191</v>
      </c>
    </row>
    <row r="1302" spans="1:12" hidden="1" x14ac:dyDescent="0.2">
      <c r="A1302" s="104" t="s">
        <v>6260</v>
      </c>
      <c r="D1302" s="104" t="s">
        <v>15192</v>
      </c>
      <c r="E1302" s="104">
        <f t="shared" si="20"/>
        <v>2260005035</v>
      </c>
      <c r="F1302" s="104" t="s">
        <v>13305</v>
      </c>
      <c r="G1302" s="104" t="s">
        <v>6262</v>
      </c>
      <c r="H1302" s="104" t="s">
        <v>15180</v>
      </c>
      <c r="I1302" s="104" t="s">
        <v>15193</v>
      </c>
    </row>
    <row r="1303" spans="1:12" hidden="1" x14ac:dyDescent="0.2">
      <c r="A1303" s="104" t="s">
        <v>6260</v>
      </c>
      <c r="D1303" s="104" t="s">
        <v>15194</v>
      </c>
      <c r="E1303" s="104">
        <f t="shared" si="20"/>
        <v>2260005040</v>
      </c>
      <c r="F1303" s="104" t="s">
        <v>13305</v>
      </c>
      <c r="G1303" s="104" t="s">
        <v>6262</v>
      </c>
      <c r="H1303" s="104" t="s">
        <v>15180</v>
      </c>
      <c r="I1303" s="104" t="s">
        <v>15195</v>
      </c>
      <c r="K1303" s="106">
        <v>36504</v>
      </c>
      <c r="L1303" s="104" t="s">
        <v>15196</v>
      </c>
    </row>
    <row r="1304" spans="1:12" hidden="1" x14ac:dyDescent="0.2">
      <c r="A1304" s="104" t="s">
        <v>6260</v>
      </c>
      <c r="D1304" s="104" t="s">
        <v>15197</v>
      </c>
      <c r="E1304" s="104">
        <f t="shared" si="20"/>
        <v>2260005045</v>
      </c>
      <c r="F1304" s="104" t="s">
        <v>13305</v>
      </c>
      <c r="G1304" s="104" t="s">
        <v>6262</v>
      </c>
      <c r="H1304" s="104" t="s">
        <v>15180</v>
      </c>
      <c r="I1304" s="104" t="s">
        <v>15198</v>
      </c>
    </row>
    <row r="1305" spans="1:12" hidden="1" x14ac:dyDescent="0.2">
      <c r="A1305" s="104" t="s">
        <v>6260</v>
      </c>
      <c r="D1305" s="104" t="s">
        <v>15199</v>
      </c>
      <c r="E1305" s="104">
        <f t="shared" si="20"/>
        <v>2260005050</v>
      </c>
      <c r="F1305" s="104" t="s">
        <v>13305</v>
      </c>
      <c r="G1305" s="104" t="s">
        <v>6262</v>
      </c>
      <c r="H1305" s="104" t="s">
        <v>15180</v>
      </c>
      <c r="I1305" s="104" t="s">
        <v>15200</v>
      </c>
    </row>
    <row r="1306" spans="1:12" hidden="1" x14ac:dyDescent="0.2">
      <c r="A1306" s="104" t="s">
        <v>6260</v>
      </c>
      <c r="D1306" s="104" t="s">
        <v>15201</v>
      </c>
      <c r="E1306" s="104">
        <f t="shared" si="20"/>
        <v>2260005055</v>
      </c>
      <c r="F1306" s="104" t="s">
        <v>13305</v>
      </c>
      <c r="G1306" s="104" t="s">
        <v>6262</v>
      </c>
      <c r="H1306" s="104" t="s">
        <v>15180</v>
      </c>
      <c r="I1306" s="104" t="s">
        <v>15202</v>
      </c>
    </row>
    <row r="1307" spans="1:12" hidden="1" x14ac:dyDescent="0.2">
      <c r="A1307" s="104" t="s">
        <v>6260</v>
      </c>
      <c r="D1307" s="104" t="s">
        <v>15203</v>
      </c>
      <c r="E1307" s="104">
        <f t="shared" si="20"/>
        <v>2260005060</v>
      </c>
      <c r="F1307" s="104" t="s">
        <v>13305</v>
      </c>
      <c r="G1307" s="104" t="s">
        <v>6262</v>
      </c>
      <c r="H1307" s="104" t="s">
        <v>15180</v>
      </c>
      <c r="I1307" s="104" t="s">
        <v>15204</v>
      </c>
      <c r="J1307" s="106">
        <v>36504</v>
      </c>
    </row>
    <row r="1308" spans="1:12" hidden="1" x14ac:dyDescent="0.2">
      <c r="A1308" s="104" t="s">
        <v>6260</v>
      </c>
      <c r="D1308" s="104" t="s">
        <v>16383</v>
      </c>
      <c r="E1308" s="104">
        <f t="shared" si="20"/>
        <v>2260006000</v>
      </c>
      <c r="F1308" s="104" t="s">
        <v>13305</v>
      </c>
      <c r="G1308" s="104" t="s">
        <v>6262</v>
      </c>
      <c r="H1308" s="104" t="s">
        <v>16384</v>
      </c>
      <c r="I1308" s="104" t="s">
        <v>15137</v>
      </c>
      <c r="K1308" s="106">
        <v>36504</v>
      </c>
      <c r="L1308" s="104" t="s">
        <v>16385</v>
      </c>
    </row>
    <row r="1309" spans="1:12" hidden="1" x14ac:dyDescent="0.2">
      <c r="A1309" s="104" t="s">
        <v>6260</v>
      </c>
      <c r="D1309" s="104" t="s">
        <v>16386</v>
      </c>
      <c r="E1309" s="104">
        <f t="shared" si="20"/>
        <v>2260006005</v>
      </c>
      <c r="F1309" s="104" t="s">
        <v>13305</v>
      </c>
      <c r="G1309" s="104" t="s">
        <v>6262</v>
      </c>
      <c r="H1309" s="104" t="s">
        <v>16384</v>
      </c>
      <c r="I1309" s="104" t="s">
        <v>16387</v>
      </c>
      <c r="K1309" s="106">
        <v>36504</v>
      </c>
      <c r="L1309" s="104" t="s">
        <v>16388</v>
      </c>
    </row>
    <row r="1310" spans="1:12" hidden="1" x14ac:dyDescent="0.2">
      <c r="A1310" s="104" t="s">
        <v>6260</v>
      </c>
      <c r="D1310" s="104" t="s">
        <v>16389</v>
      </c>
      <c r="E1310" s="104">
        <f t="shared" si="20"/>
        <v>2260006010</v>
      </c>
      <c r="F1310" s="104" t="s">
        <v>13305</v>
      </c>
      <c r="G1310" s="104" t="s">
        <v>6262</v>
      </c>
      <c r="H1310" s="104" t="s">
        <v>16384</v>
      </c>
      <c r="I1310" s="104" t="s">
        <v>16390</v>
      </c>
      <c r="K1310" s="106">
        <v>36504</v>
      </c>
      <c r="L1310" s="104" t="s">
        <v>16388</v>
      </c>
    </row>
    <row r="1311" spans="1:12" hidden="1" x14ac:dyDescent="0.2">
      <c r="A1311" s="104" t="s">
        <v>6260</v>
      </c>
      <c r="D1311" s="104" t="s">
        <v>16391</v>
      </c>
      <c r="E1311" s="104">
        <f t="shared" si="20"/>
        <v>2260006015</v>
      </c>
      <c r="F1311" s="104" t="s">
        <v>13305</v>
      </c>
      <c r="G1311" s="104" t="s">
        <v>6262</v>
      </c>
      <c r="H1311" s="104" t="s">
        <v>16384</v>
      </c>
      <c r="I1311" s="104" t="s">
        <v>16392</v>
      </c>
      <c r="K1311" s="106">
        <v>36504</v>
      </c>
      <c r="L1311" s="104" t="s">
        <v>16388</v>
      </c>
    </row>
    <row r="1312" spans="1:12" hidden="1" x14ac:dyDescent="0.2">
      <c r="A1312" s="104" t="s">
        <v>6260</v>
      </c>
      <c r="D1312" s="104" t="s">
        <v>16393</v>
      </c>
      <c r="E1312" s="104">
        <f t="shared" si="20"/>
        <v>2260006020</v>
      </c>
      <c r="F1312" s="104" t="s">
        <v>13305</v>
      </c>
      <c r="G1312" s="104" t="s">
        <v>6262</v>
      </c>
      <c r="H1312" s="104" t="s">
        <v>16384</v>
      </c>
      <c r="I1312" s="104" t="s">
        <v>16394</v>
      </c>
      <c r="K1312" s="106">
        <v>36504</v>
      </c>
      <c r="L1312" s="104" t="s">
        <v>16388</v>
      </c>
    </row>
    <row r="1313" spans="1:12" hidden="1" x14ac:dyDescent="0.2">
      <c r="A1313" s="104" t="s">
        <v>6260</v>
      </c>
      <c r="D1313" s="104" t="s">
        <v>16395</v>
      </c>
      <c r="E1313" s="104">
        <f t="shared" si="20"/>
        <v>2260006025</v>
      </c>
      <c r="F1313" s="104" t="s">
        <v>13305</v>
      </c>
      <c r="G1313" s="104" t="s">
        <v>6262</v>
      </c>
      <c r="H1313" s="104" t="s">
        <v>16384</v>
      </c>
      <c r="I1313" s="104" t="s">
        <v>16396</v>
      </c>
      <c r="K1313" s="106">
        <v>36504</v>
      </c>
      <c r="L1313" s="104" t="s">
        <v>16388</v>
      </c>
    </row>
    <row r="1314" spans="1:12" hidden="1" x14ac:dyDescent="0.2">
      <c r="A1314" s="104" t="s">
        <v>6260</v>
      </c>
      <c r="D1314" s="104" t="s">
        <v>16397</v>
      </c>
      <c r="E1314" s="104">
        <f t="shared" si="20"/>
        <v>2260006030</v>
      </c>
      <c r="F1314" s="104" t="s">
        <v>13305</v>
      </c>
      <c r="G1314" s="104" t="s">
        <v>6262</v>
      </c>
      <c r="H1314" s="104" t="s">
        <v>16384</v>
      </c>
      <c r="I1314" s="104" t="s">
        <v>16398</v>
      </c>
      <c r="K1314" s="106">
        <v>36504</v>
      </c>
      <c r="L1314" s="104" t="s">
        <v>16388</v>
      </c>
    </row>
    <row r="1315" spans="1:12" hidden="1" x14ac:dyDescent="0.2">
      <c r="A1315" s="104" t="s">
        <v>6260</v>
      </c>
      <c r="D1315" s="104" t="s">
        <v>16399</v>
      </c>
      <c r="E1315" s="104">
        <f t="shared" si="20"/>
        <v>2260007000</v>
      </c>
      <c r="F1315" s="104" t="s">
        <v>13305</v>
      </c>
      <c r="G1315" s="104" t="s">
        <v>6262</v>
      </c>
      <c r="H1315" s="104" t="s">
        <v>16400</v>
      </c>
      <c r="I1315" s="104" t="s">
        <v>15137</v>
      </c>
    </row>
    <row r="1316" spans="1:12" hidden="1" x14ac:dyDescent="0.2">
      <c r="A1316" s="104" t="s">
        <v>6260</v>
      </c>
      <c r="D1316" s="104" t="s">
        <v>16401</v>
      </c>
      <c r="E1316" s="104">
        <f t="shared" si="20"/>
        <v>2260007005</v>
      </c>
      <c r="F1316" s="104" t="s">
        <v>13305</v>
      </c>
      <c r="G1316" s="104" t="s">
        <v>6262</v>
      </c>
      <c r="H1316" s="104" t="s">
        <v>16400</v>
      </c>
      <c r="I1316" s="104" t="s">
        <v>16402</v>
      </c>
      <c r="K1316" s="106">
        <v>36504</v>
      </c>
      <c r="L1316" s="104" t="s">
        <v>16403</v>
      </c>
    </row>
    <row r="1317" spans="1:12" hidden="1" x14ac:dyDescent="0.2">
      <c r="A1317" s="104" t="s">
        <v>6260</v>
      </c>
      <c r="D1317" s="104" t="s">
        <v>16404</v>
      </c>
      <c r="E1317" s="104">
        <f t="shared" si="20"/>
        <v>2260007010</v>
      </c>
      <c r="F1317" s="104" t="s">
        <v>13305</v>
      </c>
      <c r="G1317" s="104" t="s">
        <v>6262</v>
      </c>
      <c r="H1317" s="104" t="s">
        <v>16400</v>
      </c>
      <c r="I1317" s="104" t="s">
        <v>16405</v>
      </c>
      <c r="K1317" s="106">
        <v>36504</v>
      </c>
      <c r="L1317" s="104" t="s">
        <v>15196</v>
      </c>
    </row>
    <row r="1318" spans="1:12" hidden="1" x14ac:dyDescent="0.2">
      <c r="A1318" s="104" t="s">
        <v>6260</v>
      </c>
      <c r="D1318" s="104" t="s">
        <v>16406</v>
      </c>
      <c r="E1318" s="104">
        <f t="shared" si="20"/>
        <v>2260007015</v>
      </c>
      <c r="F1318" s="104" t="s">
        <v>13305</v>
      </c>
      <c r="G1318" s="104" t="s">
        <v>6262</v>
      </c>
      <c r="H1318" s="104" t="s">
        <v>16400</v>
      </c>
      <c r="I1318" s="104" t="s">
        <v>16407</v>
      </c>
      <c r="K1318" s="106">
        <v>36504</v>
      </c>
      <c r="L1318" s="104" t="s">
        <v>16408</v>
      </c>
    </row>
    <row r="1319" spans="1:12" hidden="1" x14ac:dyDescent="0.2">
      <c r="A1319" s="104" t="s">
        <v>6260</v>
      </c>
      <c r="D1319" s="104" t="s">
        <v>16409</v>
      </c>
      <c r="E1319" s="104">
        <f t="shared" si="20"/>
        <v>2260007020</v>
      </c>
      <c r="F1319" s="104" t="s">
        <v>13305</v>
      </c>
      <c r="G1319" s="104" t="s">
        <v>6262</v>
      </c>
      <c r="H1319" s="104" t="s">
        <v>16400</v>
      </c>
      <c r="I1319" s="104" t="s">
        <v>16410</v>
      </c>
      <c r="K1319" s="106">
        <v>36504</v>
      </c>
      <c r="L1319" s="104" t="s">
        <v>6292</v>
      </c>
    </row>
    <row r="1320" spans="1:12" hidden="1" x14ac:dyDescent="0.2">
      <c r="A1320" s="104" t="s">
        <v>6260</v>
      </c>
      <c r="D1320" s="104" t="s">
        <v>16411</v>
      </c>
      <c r="E1320" s="104">
        <f t="shared" si="20"/>
        <v>2260008000</v>
      </c>
      <c r="F1320" s="104" t="s">
        <v>13305</v>
      </c>
      <c r="G1320" s="104" t="s">
        <v>6262</v>
      </c>
      <c r="H1320" s="104" t="s">
        <v>16412</v>
      </c>
      <c r="I1320" s="104" t="s">
        <v>15137</v>
      </c>
      <c r="K1320" s="106">
        <v>36504</v>
      </c>
      <c r="L1320" s="104" t="s">
        <v>16413</v>
      </c>
    </row>
    <row r="1321" spans="1:12" hidden="1" x14ac:dyDescent="0.2">
      <c r="A1321" s="104" t="s">
        <v>6260</v>
      </c>
      <c r="D1321" s="104" t="s">
        <v>16414</v>
      </c>
      <c r="E1321" s="104">
        <f t="shared" si="20"/>
        <v>2260008005</v>
      </c>
      <c r="F1321" s="104" t="s">
        <v>13305</v>
      </c>
      <c r="G1321" s="104" t="s">
        <v>6262</v>
      </c>
      <c r="H1321" s="104" t="s">
        <v>16412</v>
      </c>
      <c r="I1321" s="104" t="s">
        <v>16412</v>
      </c>
      <c r="K1321" s="106">
        <v>36504</v>
      </c>
      <c r="L1321" s="104" t="s">
        <v>16415</v>
      </c>
    </row>
    <row r="1322" spans="1:12" hidden="1" x14ac:dyDescent="0.2">
      <c r="A1322" s="104" t="s">
        <v>6260</v>
      </c>
      <c r="D1322" s="104" t="s">
        <v>16416</v>
      </c>
      <c r="E1322" s="104">
        <f t="shared" si="20"/>
        <v>2260008010</v>
      </c>
      <c r="F1322" s="104" t="s">
        <v>13305</v>
      </c>
      <c r="G1322" s="104" t="s">
        <v>6262</v>
      </c>
      <c r="H1322" s="104" t="s">
        <v>16412</v>
      </c>
      <c r="I1322" s="104" t="s">
        <v>16417</v>
      </c>
      <c r="K1322" s="106">
        <v>36504</v>
      </c>
      <c r="L1322" s="104" t="s">
        <v>6292</v>
      </c>
    </row>
    <row r="1323" spans="1:12" hidden="1" x14ac:dyDescent="0.2">
      <c r="A1323" s="104" t="s">
        <v>6260</v>
      </c>
      <c r="D1323" s="104" t="s">
        <v>16418</v>
      </c>
      <c r="E1323" s="104">
        <f t="shared" si="20"/>
        <v>2260009000</v>
      </c>
      <c r="F1323" s="104" t="s">
        <v>13305</v>
      </c>
      <c r="G1323" s="104" t="s">
        <v>6262</v>
      </c>
      <c r="H1323" s="104" t="s">
        <v>16419</v>
      </c>
      <c r="I1323" s="104" t="s">
        <v>6264</v>
      </c>
      <c r="J1323" s="106">
        <v>36504</v>
      </c>
    </row>
    <row r="1324" spans="1:12" hidden="1" x14ac:dyDescent="0.2">
      <c r="A1324" s="104" t="s">
        <v>6260</v>
      </c>
      <c r="D1324" s="104" t="s">
        <v>13572</v>
      </c>
      <c r="E1324" s="104">
        <f t="shared" si="20"/>
        <v>2260009010</v>
      </c>
      <c r="F1324" s="104" t="s">
        <v>13305</v>
      </c>
      <c r="G1324" s="104" t="s">
        <v>6262</v>
      </c>
      <c r="H1324" s="104" t="s">
        <v>16419</v>
      </c>
      <c r="I1324" s="104" t="s">
        <v>13573</v>
      </c>
      <c r="J1324" s="106">
        <v>36504</v>
      </c>
    </row>
    <row r="1325" spans="1:12" hidden="1" x14ac:dyDescent="0.2">
      <c r="A1325" s="104" t="s">
        <v>6260</v>
      </c>
      <c r="D1325" s="104" t="s">
        <v>13574</v>
      </c>
      <c r="E1325" s="104">
        <f t="shared" si="20"/>
        <v>2260010000</v>
      </c>
      <c r="F1325" s="104" t="s">
        <v>13305</v>
      </c>
      <c r="G1325" s="104" t="s">
        <v>6262</v>
      </c>
      <c r="H1325" s="104" t="s">
        <v>9219</v>
      </c>
      <c r="I1325" s="104" t="s">
        <v>6264</v>
      </c>
      <c r="J1325" s="106">
        <v>36504</v>
      </c>
    </row>
    <row r="1326" spans="1:12" hidden="1" x14ac:dyDescent="0.2">
      <c r="A1326" s="104" t="s">
        <v>6260</v>
      </c>
      <c r="D1326" s="104" t="s">
        <v>13575</v>
      </c>
      <c r="E1326" s="104">
        <f t="shared" si="20"/>
        <v>2260010010</v>
      </c>
      <c r="F1326" s="104" t="s">
        <v>13305</v>
      </c>
      <c r="G1326" s="104" t="s">
        <v>6262</v>
      </c>
      <c r="H1326" s="104" t="s">
        <v>9219</v>
      </c>
      <c r="I1326" s="104" t="s">
        <v>13576</v>
      </c>
      <c r="J1326" s="106">
        <v>36504</v>
      </c>
    </row>
    <row r="1327" spans="1:12" hidden="1" x14ac:dyDescent="0.2">
      <c r="A1327" s="104" t="s">
        <v>6260</v>
      </c>
      <c r="D1327" s="104" t="s">
        <v>13577</v>
      </c>
      <c r="E1327" s="104">
        <f t="shared" si="20"/>
        <v>2265000000</v>
      </c>
      <c r="F1327" s="104" t="s">
        <v>13305</v>
      </c>
      <c r="G1327" s="104" t="s">
        <v>13578</v>
      </c>
      <c r="H1327" s="104" t="s">
        <v>13579</v>
      </c>
      <c r="I1327" s="104" t="s">
        <v>6264</v>
      </c>
    </row>
    <row r="1328" spans="1:12" hidden="1" x14ac:dyDescent="0.2">
      <c r="A1328" s="104" t="s">
        <v>6260</v>
      </c>
      <c r="D1328" s="104" t="s">
        <v>13580</v>
      </c>
      <c r="E1328" s="104">
        <f t="shared" si="20"/>
        <v>2265001000</v>
      </c>
      <c r="F1328" s="104" t="s">
        <v>13305</v>
      </c>
      <c r="G1328" s="104" t="s">
        <v>13578</v>
      </c>
      <c r="H1328" s="104" t="s">
        <v>6266</v>
      </c>
      <c r="I1328" s="104" t="s">
        <v>15137</v>
      </c>
    </row>
    <row r="1329" spans="1:12" hidden="1" x14ac:dyDescent="0.2">
      <c r="A1329" s="104" t="s">
        <v>6260</v>
      </c>
      <c r="D1329" s="104" t="s">
        <v>13581</v>
      </c>
      <c r="E1329" s="104">
        <f t="shared" si="20"/>
        <v>2265001010</v>
      </c>
      <c r="F1329" s="104" t="s">
        <v>13305</v>
      </c>
      <c r="G1329" s="104" t="s">
        <v>13578</v>
      </c>
      <c r="H1329" s="104" t="s">
        <v>6266</v>
      </c>
      <c r="I1329" s="104" t="s">
        <v>6268</v>
      </c>
    </row>
    <row r="1330" spans="1:12" hidden="1" x14ac:dyDescent="0.2">
      <c r="A1330" s="104" t="s">
        <v>6260</v>
      </c>
      <c r="D1330" s="104" t="s">
        <v>13582</v>
      </c>
      <c r="E1330" s="104">
        <f t="shared" si="20"/>
        <v>2265001020</v>
      </c>
      <c r="F1330" s="104" t="s">
        <v>13305</v>
      </c>
      <c r="G1330" s="104" t="s">
        <v>13578</v>
      </c>
      <c r="H1330" s="104" t="s">
        <v>6266</v>
      </c>
      <c r="I1330" s="104" t="s">
        <v>6270</v>
      </c>
    </row>
    <row r="1331" spans="1:12" hidden="1" x14ac:dyDescent="0.2">
      <c r="A1331" s="104" t="s">
        <v>6260</v>
      </c>
      <c r="D1331" s="104" t="s">
        <v>13583</v>
      </c>
      <c r="E1331" s="104">
        <f t="shared" si="20"/>
        <v>2265001030</v>
      </c>
      <c r="F1331" s="104" t="s">
        <v>13305</v>
      </c>
      <c r="G1331" s="104" t="s">
        <v>13578</v>
      </c>
      <c r="H1331" s="104" t="s">
        <v>6266</v>
      </c>
      <c r="I1331" s="104" t="s">
        <v>6272</v>
      </c>
      <c r="K1331" s="106">
        <v>37342</v>
      </c>
      <c r="L1331" s="104" t="s">
        <v>6273</v>
      </c>
    </row>
    <row r="1332" spans="1:12" hidden="1" x14ac:dyDescent="0.2">
      <c r="A1332" s="104" t="s">
        <v>6260</v>
      </c>
      <c r="D1332" s="104" t="s">
        <v>13584</v>
      </c>
      <c r="E1332" s="104">
        <f t="shared" si="20"/>
        <v>2265001040</v>
      </c>
      <c r="F1332" s="104" t="s">
        <v>13305</v>
      </c>
      <c r="G1332" s="104" t="s">
        <v>13578</v>
      </c>
      <c r="H1332" s="104" t="s">
        <v>6266</v>
      </c>
      <c r="I1332" s="104" t="s">
        <v>6275</v>
      </c>
    </row>
    <row r="1333" spans="1:12" hidden="1" x14ac:dyDescent="0.2">
      <c r="A1333" s="104" t="s">
        <v>6260</v>
      </c>
      <c r="D1333" s="104" t="s">
        <v>13585</v>
      </c>
      <c r="E1333" s="104">
        <f t="shared" si="20"/>
        <v>2265001050</v>
      </c>
      <c r="F1333" s="104" t="s">
        <v>13305</v>
      </c>
      <c r="G1333" s="104" t="s">
        <v>13578</v>
      </c>
      <c r="H1333" s="104" t="s">
        <v>6266</v>
      </c>
      <c r="I1333" s="104" t="s">
        <v>6277</v>
      </c>
    </row>
    <row r="1334" spans="1:12" hidden="1" x14ac:dyDescent="0.2">
      <c r="A1334" s="104" t="s">
        <v>6260</v>
      </c>
      <c r="D1334" s="104" t="s">
        <v>13586</v>
      </c>
      <c r="E1334" s="104">
        <f t="shared" si="20"/>
        <v>2265001060</v>
      </c>
      <c r="F1334" s="104" t="s">
        <v>13305</v>
      </c>
      <c r="G1334" s="104" t="s">
        <v>13578</v>
      </c>
      <c r="H1334" s="104" t="s">
        <v>6266</v>
      </c>
      <c r="I1334" s="104" t="s">
        <v>6279</v>
      </c>
    </row>
    <row r="1335" spans="1:12" hidden="1" x14ac:dyDescent="0.2">
      <c r="A1335" s="104" t="s">
        <v>6260</v>
      </c>
      <c r="D1335" s="104" t="s">
        <v>13587</v>
      </c>
      <c r="E1335" s="104">
        <f t="shared" si="20"/>
        <v>2265002000</v>
      </c>
      <c r="F1335" s="104" t="s">
        <v>13305</v>
      </c>
      <c r="G1335" s="104" t="s">
        <v>13578</v>
      </c>
      <c r="H1335" s="104" t="s">
        <v>6281</v>
      </c>
      <c r="I1335" s="104" t="s">
        <v>15137</v>
      </c>
      <c r="K1335" s="106">
        <v>36504</v>
      </c>
      <c r="L1335" s="104" t="s">
        <v>6282</v>
      </c>
    </row>
    <row r="1336" spans="1:12" hidden="1" x14ac:dyDescent="0.2">
      <c r="A1336" s="104" t="s">
        <v>6260</v>
      </c>
      <c r="D1336" s="104" t="s">
        <v>13588</v>
      </c>
      <c r="E1336" s="104">
        <f t="shared" si="20"/>
        <v>2265002003</v>
      </c>
      <c r="F1336" s="104" t="s">
        <v>13305</v>
      </c>
      <c r="G1336" s="104" t="s">
        <v>13578</v>
      </c>
      <c r="H1336" s="104" t="s">
        <v>6281</v>
      </c>
      <c r="I1336" s="104" t="s">
        <v>6284</v>
      </c>
      <c r="K1336" s="106">
        <v>36504</v>
      </c>
      <c r="L1336" s="104" t="s">
        <v>6285</v>
      </c>
    </row>
    <row r="1337" spans="1:12" hidden="1" x14ac:dyDescent="0.2">
      <c r="A1337" s="104" t="s">
        <v>6260</v>
      </c>
      <c r="D1337" s="104" t="s">
        <v>13589</v>
      </c>
      <c r="E1337" s="104">
        <f t="shared" si="20"/>
        <v>2265002006</v>
      </c>
      <c r="F1337" s="104" t="s">
        <v>13305</v>
      </c>
      <c r="G1337" s="104" t="s">
        <v>13578</v>
      </c>
      <c r="H1337" s="104" t="s">
        <v>6281</v>
      </c>
      <c r="I1337" s="104" t="s">
        <v>6287</v>
      </c>
    </row>
    <row r="1338" spans="1:12" hidden="1" x14ac:dyDescent="0.2">
      <c r="A1338" s="104" t="s">
        <v>6260</v>
      </c>
      <c r="D1338" s="104" t="s">
        <v>13590</v>
      </c>
      <c r="E1338" s="104">
        <f t="shared" si="20"/>
        <v>2265002009</v>
      </c>
      <c r="F1338" s="104" t="s">
        <v>13305</v>
      </c>
      <c r="G1338" s="104" t="s">
        <v>13578</v>
      </c>
      <c r="H1338" s="104" t="s">
        <v>6281</v>
      </c>
      <c r="I1338" s="104" t="s">
        <v>6289</v>
      </c>
    </row>
    <row r="1339" spans="1:12" hidden="1" x14ac:dyDescent="0.2">
      <c r="A1339" s="104" t="s">
        <v>6260</v>
      </c>
      <c r="D1339" s="104" t="s">
        <v>13591</v>
      </c>
      <c r="E1339" s="104">
        <f t="shared" si="20"/>
        <v>2265002012</v>
      </c>
      <c r="F1339" s="104" t="s">
        <v>13305</v>
      </c>
      <c r="G1339" s="104" t="s">
        <v>13578</v>
      </c>
      <c r="H1339" s="104" t="s">
        <v>6281</v>
      </c>
      <c r="I1339" s="104" t="s">
        <v>6291</v>
      </c>
      <c r="K1339" s="106">
        <v>36504</v>
      </c>
      <c r="L1339" s="104" t="s">
        <v>6292</v>
      </c>
    </row>
    <row r="1340" spans="1:12" hidden="1" x14ac:dyDescent="0.2">
      <c r="A1340" s="104" t="s">
        <v>6260</v>
      </c>
      <c r="D1340" s="104" t="s">
        <v>13592</v>
      </c>
      <c r="E1340" s="104">
        <f t="shared" si="20"/>
        <v>2265002015</v>
      </c>
      <c r="F1340" s="104" t="s">
        <v>13305</v>
      </c>
      <c r="G1340" s="104" t="s">
        <v>13578</v>
      </c>
      <c r="H1340" s="104" t="s">
        <v>6281</v>
      </c>
      <c r="I1340" s="104" t="s">
        <v>6294</v>
      </c>
    </row>
    <row r="1341" spans="1:12" hidden="1" x14ac:dyDescent="0.2">
      <c r="A1341" s="104" t="s">
        <v>6260</v>
      </c>
      <c r="D1341" s="104" t="s">
        <v>13593</v>
      </c>
      <c r="E1341" s="104">
        <f t="shared" si="20"/>
        <v>2265002018</v>
      </c>
      <c r="F1341" s="104" t="s">
        <v>13305</v>
      </c>
      <c r="G1341" s="104" t="s">
        <v>13578</v>
      </c>
      <c r="H1341" s="104" t="s">
        <v>6281</v>
      </c>
      <c r="I1341" s="104" t="s">
        <v>6296</v>
      </c>
    </row>
    <row r="1342" spans="1:12" hidden="1" x14ac:dyDescent="0.2">
      <c r="A1342" s="104" t="s">
        <v>6260</v>
      </c>
      <c r="D1342" s="104" t="s">
        <v>13594</v>
      </c>
      <c r="E1342" s="104">
        <f t="shared" si="20"/>
        <v>2265002021</v>
      </c>
      <c r="F1342" s="104" t="s">
        <v>13305</v>
      </c>
      <c r="G1342" s="104" t="s">
        <v>13578</v>
      </c>
      <c r="H1342" s="104" t="s">
        <v>6281</v>
      </c>
      <c r="I1342" s="104" t="s">
        <v>6298</v>
      </c>
    </row>
    <row r="1343" spans="1:12" hidden="1" x14ac:dyDescent="0.2">
      <c r="A1343" s="104" t="s">
        <v>6260</v>
      </c>
      <c r="D1343" s="104" t="s">
        <v>13595</v>
      </c>
      <c r="E1343" s="104">
        <f t="shared" si="20"/>
        <v>2265002024</v>
      </c>
      <c r="F1343" s="104" t="s">
        <v>13305</v>
      </c>
      <c r="G1343" s="104" t="s">
        <v>13578</v>
      </c>
      <c r="H1343" s="104" t="s">
        <v>6281</v>
      </c>
      <c r="I1343" s="104" t="s">
        <v>9177</v>
      </c>
    </row>
    <row r="1344" spans="1:12" hidden="1" x14ac:dyDescent="0.2">
      <c r="A1344" s="104" t="s">
        <v>6260</v>
      </c>
      <c r="D1344" s="104" t="s">
        <v>13596</v>
      </c>
      <c r="E1344" s="104">
        <f t="shared" si="20"/>
        <v>2265002027</v>
      </c>
      <c r="F1344" s="104" t="s">
        <v>13305</v>
      </c>
      <c r="G1344" s="104" t="s">
        <v>13578</v>
      </c>
      <c r="H1344" s="104" t="s">
        <v>6281</v>
      </c>
      <c r="I1344" s="104" t="s">
        <v>9179</v>
      </c>
      <c r="K1344" s="106">
        <v>36504</v>
      </c>
      <c r="L1344" s="104" t="s">
        <v>9180</v>
      </c>
    </row>
    <row r="1345" spans="1:12" hidden="1" x14ac:dyDescent="0.2">
      <c r="A1345" s="104" t="s">
        <v>6260</v>
      </c>
      <c r="D1345" s="104" t="s">
        <v>13597</v>
      </c>
      <c r="E1345" s="104">
        <f t="shared" si="20"/>
        <v>2265002030</v>
      </c>
      <c r="F1345" s="104" t="s">
        <v>13305</v>
      </c>
      <c r="G1345" s="104" t="s">
        <v>13578</v>
      </c>
      <c r="H1345" s="104" t="s">
        <v>6281</v>
      </c>
      <c r="I1345" s="104" t="s">
        <v>9182</v>
      </c>
    </row>
    <row r="1346" spans="1:12" hidden="1" x14ac:dyDescent="0.2">
      <c r="A1346" s="104" t="s">
        <v>6260</v>
      </c>
      <c r="D1346" s="104" t="s">
        <v>13598</v>
      </c>
      <c r="E1346" s="104">
        <f t="shared" ref="E1346:E1409" si="21">VALUE(D1346)</f>
        <v>2265002033</v>
      </c>
      <c r="F1346" s="104" t="s">
        <v>13305</v>
      </c>
      <c r="G1346" s="104" t="s">
        <v>13578</v>
      </c>
      <c r="H1346" s="104" t="s">
        <v>6281</v>
      </c>
      <c r="I1346" s="104" t="s">
        <v>9184</v>
      </c>
    </row>
    <row r="1347" spans="1:12" hidden="1" x14ac:dyDescent="0.2">
      <c r="A1347" s="104" t="s">
        <v>6260</v>
      </c>
      <c r="D1347" s="104" t="s">
        <v>13599</v>
      </c>
      <c r="E1347" s="104">
        <f t="shared" si="21"/>
        <v>2265002036</v>
      </c>
      <c r="F1347" s="104" t="s">
        <v>13305</v>
      </c>
      <c r="G1347" s="104" t="s">
        <v>13578</v>
      </c>
      <c r="H1347" s="104" t="s">
        <v>6281</v>
      </c>
      <c r="I1347" s="104" t="s">
        <v>9186</v>
      </c>
    </row>
    <row r="1348" spans="1:12" hidden="1" x14ac:dyDescent="0.2">
      <c r="A1348" s="104" t="s">
        <v>6260</v>
      </c>
      <c r="D1348" s="104" t="s">
        <v>13600</v>
      </c>
      <c r="E1348" s="104">
        <f t="shared" si="21"/>
        <v>2265002039</v>
      </c>
      <c r="F1348" s="104" t="s">
        <v>13305</v>
      </c>
      <c r="G1348" s="104" t="s">
        <v>13578</v>
      </c>
      <c r="H1348" s="104" t="s">
        <v>6281</v>
      </c>
      <c r="I1348" s="104" t="s">
        <v>9188</v>
      </c>
    </row>
    <row r="1349" spans="1:12" hidden="1" x14ac:dyDescent="0.2">
      <c r="A1349" s="104" t="s">
        <v>6260</v>
      </c>
      <c r="D1349" s="104" t="s">
        <v>13601</v>
      </c>
      <c r="E1349" s="104">
        <f t="shared" si="21"/>
        <v>2265002042</v>
      </c>
      <c r="F1349" s="104" t="s">
        <v>13305</v>
      </c>
      <c r="G1349" s="104" t="s">
        <v>13578</v>
      </c>
      <c r="H1349" s="104" t="s">
        <v>6281</v>
      </c>
      <c r="I1349" s="104" t="s">
        <v>9190</v>
      </c>
    </row>
    <row r="1350" spans="1:12" hidden="1" x14ac:dyDescent="0.2">
      <c r="A1350" s="104" t="s">
        <v>6260</v>
      </c>
      <c r="D1350" s="104" t="s">
        <v>13602</v>
      </c>
      <c r="E1350" s="104">
        <f t="shared" si="21"/>
        <v>2265002045</v>
      </c>
      <c r="F1350" s="104" t="s">
        <v>13305</v>
      </c>
      <c r="G1350" s="104" t="s">
        <v>13578</v>
      </c>
      <c r="H1350" s="104" t="s">
        <v>6281</v>
      </c>
      <c r="I1350" s="104" t="s">
        <v>9192</v>
      </c>
    </row>
    <row r="1351" spans="1:12" hidden="1" x14ac:dyDescent="0.2">
      <c r="A1351" s="104" t="s">
        <v>6260</v>
      </c>
      <c r="D1351" s="104" t="s">
        <v>13603</v>
      </c>
      <c r="E1351" s="104">
        <f t="shared" si="21"/>
        <v>2265002048</v>
      </c>
      <c r="F1351" s="104" t="s">
        <v>13305</v>
      </c>
      <c r="G1351" s="104" t="s">
        <v>13578</v>
      </c>
      <c r="H1351" s="104" t="s">
        <v>6281</v>
      </c>
      <c r="I1351" s="104" t="s">
        <v>9194</v>
      </c>
    </row>
    <row r="1352" spans="1:12" hidden="1" x14ac:dyDescent="0.2">
      <c r="A1352" s="104" t="s">
        <v>6260</v>
      </c>
      <c r="D1352" s="104" t="s">
        <v>13604</v>
      </c>
      <c r="E1352" s="104">
        <f t="shared" si="21"/>
        <v>2265002051</v>
      </c>
      <c r="F1352" s="104" t="s">
        <v>13305</v>
      </c>
      <c r="G1352" s="104" t="s">
        <v>13578</v>
      </c>
      <c r="H1352" s="104" t="s">
        <v>6281</v>
      </c>
      <c r="I1352" s="104" t="s">
        <v>9196</v>
      </c>
    </row>
    <row r="1353" spans="1:12" hidden="1" x14ac:dyDescent="0.2">
      <c r="A1353" s="104" t="s">
        <v>6260</v>
      </c>
      <c r="D1353" s="104" t="s">
        <v>13605</v>
      </c>
      <c r="E1353" s="104">
        <f t="shared" si="21"/>
        <v>2265002054</v>
      </c>
      <c r="F1353" s="104" t="s">
        <v>13305</v>
      </c>
      <c r="G1353" s="104" t="s">
        <v>13578</v>
      </c>
      <c r="H1353" s="104" t="s">
        <v>6281</v>
      </c>
      <c r="I1353" s="104" t="s">
        <v>9198</v>
      </c>
    </row>
    <row r="1354" spans="1:12" hidden="1" x14ac:dyDescent="0.2">
      <c r="A1354" s="104" t="s">
        <v>6260</v>
      </c>
      <c r="D1354" s="104" t="s">
        <v>13606</v>
      </c>
      <c r="E1354" s="104">
        <f t="shared" si="21"/>
        <v>2265002057</v>
      </c>
      <c r="F1354" s="104" t="s">
        <v>13305</v>
      </c>
      <c r="G1354" s="104" t="s">
        <v>13578</v>
      </c>
      <c r="H1354" s="104" t="s">
        <v>6281</v>
      </c>
      <c r="I1354" s="104" t="s">
        <v>9200</v>
      </c>
    </row>
    <row r="1355" spans="1:12" hidden="1" x14ac:dyDescent="0.2">
      <c r="A1355" s="104" t="s">
        <v>6260</v>
      </c>
      <c r="D1355" s="104" t="s">
        <v>15271</v>
      </c>
      <c r="E1355" s="104">
        <f t="shared" si="21"/>
        <v>2265002060</v>
      </c>
      <c r="F1355" s="104" t="s">
        <v>13305</v>
      </c>
      <c r="G1355" s="104" t="s">
        <v>13578</v>
      </c>
      <c r="H1355" s="104" t="s">
        <v>6281</v>
      </c>
      <c r="I1355" s="104" t="s">
        <v>9202</v>
      </c>
    </row>
    <row r="1356" spans="1:12" hidden="1" x14ac:dyDescent="0.2">
      <c r="A1356" s="104" t="s">
        <v>6260</v>
      </c>
      <c r="D1356" s="104" t="s">
        <v>15272</v>
      </c>
      <c r="E1356" s="104">
        <f t="shared" si="21"/>
        <v>2265002063</v>
      </c>
      <c r="F1356" s="104" t="s">
        <v>13305</v>
      </c>
      <c r="G1356" s="104" t="s">
        <v>13578</v>
      </c>
      <c r="H1356" s="104" t="s">
        <v>6281</v>
      </c>
      <c r="I1356" s="104" t="s">
        <v>9204</v>
      </c>
      <c r="K1356" s="106">
        <v>36504</v>
      </c>
      <c r="L1356" s="104" t="s">
        <v>9205</v>
      </c>
    </row>
    <row r="1357" spans="1:12" hidden="1" x14ac:dyDescent="0.2">
      <c r="A1357" s="104" t="s">
        <v>6260</v>
      </c>
      <c r="D1357" s="104" t="s">
        <v>15273</v>
      </c>
      <c r="E1357" s="104">
        <f t="shared" si="21"/>
        <v>2265002066</v>
      </c>
      <c r="F1357" s="104" t="s">
        <v>13305</v>
      </c>
      <c r="G1357" s="104" t="s">
        <v>13578</v>
      </c>
      <c r="H1357" s="104" t="s">
        <v>6281</v>
      </c>
      <c r="I1357" s="104" t="s">
        <v>9207</v>
      </c>
    </row>
    <row r="1358" spans="1:12" hidden="1" x14ac:dyDescent="0.2">
      <c r="A1358" s="104" t="s">
        <v>6260</v>
      </c>
      <c r="D1358" s="104" t="s">
        <v>15274</v>
      </c>
      <c r="E1358" s="104">
        <f t="shared" si="21"/>
        <v>2265002069</v>
      </c>
      <c r="F1358" s="104" t="s">
        <v>13305</v>
      </c>
      <c r="G1358" s="104" t="s">
        <v>13578</v>
      </c>
      <c r="H1358" s="104" t="s">
        <v>6281</v>
      </c>
      <c r="I1358" s="104" t="s">
        <v>9209</v>
      </c>
      <c r="K1358" s="106">
        <v>36504</v>
      </c>
      <c r="L1358" s="104" t="s">
        <v>9205</v>
      </c>
    </row>
    <row r="1359" spans="1:12" hidden="1" x14ac:dyDescent="0.2">
      <c r="A1359" s="104" t="s">
        <v>6260</v>
      </c>
      <c r="D1359" s="104" t="s">
        <v>15275</v>
      </c>
      <c r="E1359" s="104">
        <f t="shared" si="21"/>
        <v>2265002072</v>
      </c>
      <c r="F1359" s="104" t="s">
        <v>13305</v>
      </c>
      <c r="G1359" s="104" t="s">
        <v>13578</v>
      </c>
      <c r="H1359" s="104" t="s">
        <v>6281</v>
      </c>
      <c r="I1359" s="104" t="s">
        <v>9211</v>
      </c>
    </row>
    <row r="1360" spans="1:12" hidden="1" x14ac:dyDescent="0.2">
      <c r="A1360" s="104" t="s">
        <v>6260</v>
      </c>
      <c r="D1360" s="104" t="s">
        <v>15276</v>
      </c>
      <c r="E1360" s="104">
        <f t="shared" si="21"/>
        <v>2265002075</v>
      </c>
      <c r="F1360" s="104" t="s">
        <v>13305</v>
      </c>
      <c r="G1360" s="104" t="s">
        <v>13578</v>
      </c>
      <c r="H1360" s="104" t="s">
        <v>6281</v>
      </c>
      <c r="I1360" s="104" t="s">
        <v>9213</v>
      </c>
    </row>
    <row r="1361" spans="1:12" hidden="1" x14ac:dyDescent="0.2">
      <c r="A1361" s="104" t="s">
        <v>6260</v>
      </c>
      <c r="D1361" s="104" t="s">
        <v>15277</v>
      </c>
      <c r="E1361" s="104">
        <f t="shared" si="21"/>
        <v>2265002078</v>
      </c>
      <c r="F1361" s="104" t="s">
        <v>13305</v>
      </c>
      <c r="G1361" s="104" t="s">
        <v>13578</v>
      </c>
      <c r="H1361" s="104" t="s">
        <v>6281</v>
      </c>
      <c r="I1361" s="104" t="s">
        <v>9215</v>
      </c>
    </row>
    <row r="1362" spans="1:12" hidden="1" x14ac:dyDescent="0.2">
      <c r="A1362" s="104" t="s">
        <v>6260</v>
      </c>
      <c r="D1362" s="104" t="s">
        <v>15278</v>
      </c>
      <c r="E1362" s="104">
        <f t="shared" si="21"/>
        <v>2265002081</v>
      </c>
      <c r="F1362" s="104" t="s">
        <v>13305</v>
      </c>
      <c r="G1362" s="104" t="s">
        <v>13578</v>
      </c>
      <c r="H1362" s="104" t="s">
        <v>6281</v>
      </c>
      <c r="I1362" s="104" t="s">
        <v>9217</v>
      </c>
    </row>
    <row r="1363" spans="1:12" hidden="1" x14ac:dyDescent="0.2">
      <c r="A1363" s="104" t="s">
        <v>6260</v>
      </c>
      <c r="D1363" s="104" t="s">
        <v>15279</v>
      </c>
      <c r="E1363" s="104">
        <f t="shared" si="21"/>
        <v>2265003000</v>
      </c>
      <c r="F1363" s="104" t="s">
        <v>13305</v>
      </c>
      <c r="G1363" s="104" t="s">
        <v>13578</v>
      </c>
      <c r="H1363" s="104" t="s">
        <v>9219</v>
      </c>
      <c r="I1363" s="104" t="s">
        <v>15137</v>
      </c>
    </row>
    <row r="1364" spans="1:12" hidden="1" x14ac:dyDescent="0.2">
      <c r="A1364" s="104" t="s">
        <v>6260</v>
      </c>
      <c r="D1364" s="104" t="s">
        <v>15280</v>
      </c>
      <c r="E1364" s="104">
        <f t="shared" si="21"/>
        <v>2265003010</v>
      </c>
      <c r="F1364" s="104" t="s">
        <v>13305</v>
      </c>
      <c r="G1364" s="104" t="s">
        <v>13578</v>
      </c>
      <c r="H1364" s="104" t="s">
        <v>9219</v>
      </c>
      <c r="I1364" s="104" t="s">
        <v>9221</v>
      </c>
    </row>
    <row r="1365" spans="1:12" hidden="1" x14ac:dyDescent="0.2">
      <c r="A1365" s="104" t="s">
        <v>6260</v>
      </c>
      <c r="D1365" s="104" t="s">
        <v>15281</v>
      </c>
      <c r="E1365" s="104">
        <f t="shared" si="21"/>
        <v>2265003020</v>
      </c>
      <c r="F1365" s="104" t="s">
        <v>13305</v>
      </c>
      <c r="G1365" s="104" t="s">
        <v>13578</v>
      </c>
      <c r="H1365" s="104" t="s">
        <v>9219</v>
      </c>
      <c r="I1365" s="104" t="s">
        <v>9223</v>
      </c>
    </row>
    <row r="1366" spans="1:12" hidden="1" x14ac:dyDescent="0.2">
      <c r="A1366" s="104" t="s">
        <v>6260</v>
      </c>
      <c r="D1366" s="104" t="s">
        <v>15282</v>
      </c>
      <c r="E1366" s="104">
        <f t="shared" si="21"/>
        <v>2265003030</v>
      </c>
      <c r="F1366" s="104" t="s">
        <v>13305</v>
      </c>
      <c r="G1366" s="104" t="s">
        <v>13578</v>
      </c>
      <c r="H1366" s="104" t="s">
        <v>9219</v>
      </c>
      <c r="I1366" s="104" t="s">
        <v>9225</v>
      </c>
    </row>
    <row r="1367" spans="1:12" hidden="1" x14ac:dyDescent="0.2">
      <c r="A1367" s="104" t="s">
        <v>6260</v>
      </c>
      <c r="D1367" s="104" t="s">
        <v>15283</v>
      </c>
      <c r="E1367" s="104">
        <f t="shared" si="21"/>
        <v>2265003040</v>
      </c>
      <c r="F1367" s="104" t="s">
        <v>13305</v>
      </c>
      <c r="G1367" s="104" t="s">
        <v>13578</v>
      </c>
      <c r="H1367" s="104" t="s">
        <v>9219</v>
      </c>
      <c r="I1367" s="104" t="s">
        <v>9227</v>
      </c>
    </row>
    <row r="1368" spans="1:12" hidden="1" x14ac:dyDescent="0.2">
      <c r="A1368" s="104" t="s">
        <v>6260</v>
      </c>
      <c r="D1368" s="104" t="s">
        <v>15284</v>
      </c>
      <c r="E1368" s="104">
        <f t="shared" si="21"/>
        <v>2265003050</v>
      </c>
      <c r="F1368" s="104" t="s">
        <v>13305</v>
      </c>
      <c r="G1368" s="104" t="s">
        <v>13578</v>
      </c>
      <c r="H1368" s="104" t="s">
        <v>9219</v>
      </c>
      <c r="I1368" s="104" t="s">
        <v>9229</v>
      </c>
    </row>
    <row r="1369" spans="1:12" hidden="1" x14ac:dyDescent="0.2">
      <c r="A1369" s="104" t="s">
        <v>6260</v>
      </c>
      <c r="D1369" s="104" t="s">
        <v>15285</v>
      </c>
      <c r="E1369" s="104">
        <f t="shared" si="21"/>
        <v>2265003060</v>
      </c>
      <c r="F1369" s="104" t="s">
        <v>13305</v>
      </c>
      <c r="G1369" s="104" t="s">
        <v>13578</v>
      </c>
      <c r="H1369" s="104" t="s">
        <v>9219</v>
      </c>
      <c r="I1369" s="104" t="s">
        <v>9231</v>
      </c>
      <c r="J1369" s="106">
        <v>36504</v>
      </c>
    </row>
    <row r="1370" spans="1:12" hidden="1" x14ac:dyDescent="0.2">
      <c r="A1370" s="104" t="s">
        <v>6260</v>
      </c>
      <c r="D1370" s="104" t="s">
        <v>15286</v>
      </c>
      <c r="E1370" s="104">
        <f t="shared" si="21"/>
        <v>2265003070</v>
      </c>
      <c r="F1370" s="104" t="s">
        <v>13305</v>
      </c>
      <c r="G1370" s="104" t="s">
        <v>13578</v>
      </c>
      <c r="H1370" s="104" t="s">
        <v>9219</v>
      </c>
      <c r="I1370" s="104" t="s">
        <v>9233</v>
      </c>
      <c r="J1370" s="106">
        <v>36504</v>
      </c>
    </row>
    <row r="1371" spans="1:12" hidden="1" x14ac:dyDescent="0.2">
      <c r="A1371" s="104" t="s">
        <v>6260</v>
      </c>
      <c r="D1371" s="104" t="s">
        <v>15287</v>
      </c>
      <c r="E1371" s="104">
        <f t="shared" si="21"/>
        <v>2265004000</v>
      </c>
      <c r="F1371" s="104" t="s">
        <v>13305</v>
      </c>
      <c r="G1371" s="104" t="s">
        <v>13578</v>
      </c>
      <c r="H1371" s="104" t="s">
        <v>9235</v>
      </c>
      <c r="I1371" s="104" t="s">
        <v>6264</v>
      </c>
      <c r="K1371" s="106">
        <v>36515</v>
      </c>
      <c r="L1371" s="104" t="s">
        <v>9236</v>
      </c>
    </row>
    <row r="1372" spans="1:12" hidden="1" x14ac:dyDescent="0.2">
      <c r="A1372" s="104" t="s">
        <v>6260</v>
      </c>
      <c r="D1372" s="104" t="s">
        <v>15288</v>
      </c>
      <c r="E1372" s="104">
        <f t="shared" si="21"/>
        <v>2265004010</v>
      </c>
      <c r="F1372" s="104" t="s">
        <v>13305</v>
      </c>
      <c r="G1372" s="104" t="s">
        <v>13578</v>
      </c>
      <c r="H1372" s="104" t="s">
        <v>9235</v>
      </c>
      <c r="I1372" s="104" t="s">
        <v>9238</v>
      </c>
      <c r="K1372" s="106">
        <v>36504</v>
      </c>
      <c r="L1372" s="104" t="s">
        <v>9239</v>
      </c>
    </row>
    <row r="1373" spans="1:12" hidden="1" x14ac:dyDescent="0.2">
      <c r="A1373" s="104" t="s">
        <v>6260</v>
      </c>
      <c r="D1373" s="104" t="s">
        <v>15289</v>
      </c>
      <c r="E1373" s="104">
        <f t="shared" si="21"/>
        <v>2265004011</v>
      </c>
      <c r="F1373" s="104" t="s">
        <v>13305</v>
      </c>
      <c r="G1373" s="104" t="s">
        <v>13578</v>
      </c>
      <c r="H1373" s="104" t="s">
        <v>9235</v>
      </c>
      <c r="I1373" s="104" t="s">
        <v>9241</v>
      </c>
      <c r="J1373" s="106">
        <v>36504</v>
      </c>
    </row>
    <row r="1374" spans="1:12" hidden="1" x14ac:dyDescent="0.2">
      <c r="A1374" s="104" t="s">
        <v>6260</v>
      </c>
      <c r="D1374" s="104" t="s">
        <v>15290</v>
      </c>
      <c r="E1374" s="104">
        <f t="shared" si="21"/>
        <v>2265004015</v>
      </c>
      <c r="F1374" s="104" t="s">
        <v>13305</v>
      </c>
      <c r="G1374" s="104" t="s">
        <v>13578</v>
      </c>
      <c r="H1374" s="104" t="s">
        <v>9235</v>
      </c>
      <c r="I1374" s="104" t="s">
        <v>9243</v>
      </c>
      <c r="K1374" s="106">
        <v>36504</v>
      </c>
      <c r="L1374" s="104" t="s">
        <v>9244</v>
      </c>
    </row>
    <row r="1375" spans="1:12" hidden="1" x14ac:dyDescent="0.2">
      <c r="A1375" s="104" t="s">
        <v>6260</v>
      </c>
      <c r="D1375" s="104" t="s">
        <v>15291</v>
      </c>
      <c r="E1375" s="104">
        <f t="shared" si="21"/>
        <v>2265004016</v>
      </c>
      <c r="F1375" s="104" t="s">
        <v>13305</v>
      </c>
      <c r="G1375" s="104" t="s">
        <v>13578</v>
      </c>
      <c r="H1375" s="104" t="s">
        <v>9235</v>
      </c>
      <c r="I1375" s="104" t="s">
        <v>12118</v>
      </c>
      <c r="J1375" s="106">
        <v>36504</v>
      </c>
    </row>
    <row r="1376" spans="1:12" hidden="1" x14ac:dyDescent="0.2">
      <c r="A1376" s="104" t="s">
        <v>6260</v>
      </c>
      <c r="D1376" s="104" t="s">
        <v>15292</v>
      </c>
      <c r="E1376" s="104">
        <f t="shared" si="21"/>
        <v>2265004020</v>
      </c>
      <c r="F1376" s="104" t="s">
        <v>13305</v>
      </c>
      <c r="G1376" s="104" t="s">
        <v>13578</v>
      </c>
      <c r="H1376" s="104" t="s">
        <v>9235</v>
      </c>
      <c r="I1376" s="104" t="s">
        <v>12120</v>
      </c>
      <c r="K1376" s="106">
        <v>36504</v>
      </c>
      <c r="L1376" s="104" t="s">
        <v>12121</v>
      </c>
    </row>
    <row r="1377" spans="1:12" hidden="1" x14ac:dyDescent="0.2">
      <c r="A1377" s="104" t="s">
        <v>6260</v>
      </c>
      <c r="D1377" s="104" t="s">
        <v>15293</v>
      </c>
      <c r="E1377" s="104">
        <f t="shared" si="21"/>
        <v>2265004021</v>
      </c>
      <c r="F1377" s="104" t="s">
        <v>13305</v>
      </c>
      <c r="G1377" s="104" t="s">
        <v>13578</v>
      </c>
      <c r="H1377" s="104" t="s">
        <v>9235</v>
      </c>
      <c r="I1377" s="104" t="s">
        <v>12123</v>
      </c>
      <c r="J1377" s="106">
        <v>36504</v>
      </c>
    </row>
    <row r="1378" spans="1:12" hidden="1" x14ac:dyDescent="0.2">
      <c r="A1378" s="104" t="s">
        <v>6260</v>
      </c>
      <c r="D1378" s="104" t="s">
        <v>15294</v>
      </c>
      <c r="E1378" s="104">
        <f t="shared" si="21"/>
        <v>2265004025</v>
      </c>
      <c r="F1378" s="104" t="s">
        <v>13305</v>
      </c>
      <c r="G1378" s="104" t="s">
        <v>13578</v>
      </c>
      <c r="H1378" s="104" t="s">
        <v>9235</v>
      </c>
      <c r="I1378" s="104" t="s">
        <v>12125</v>
      </c>
      <c r="K1378" s="106">
        <v>36504</v>
      </c>
      <c r="L1378" s="104" t="s">
        <v>9239</v>
      </c>
    </row>
    <row r="1379" spans="1:12" hidden="1" x14ac:dyDescent="0.2">
      <c r="A1379" s="104" t="s">
        <v>6260</v>
      </c>
      <c r="D1379" s="104" t="s">
        <v>15295</v>
      </c>
      <c r="E1379" s="104">
        <f t="shared" si="21"/>
        <v>2265004026</v>
      </c>
      <c r="F1379" s="104" t="s">
        <v>13305</v>
      </c>
      <c r="G1379" s="104" t="s">
        <v>13578</v>
      </c>
      <c r="H1379" s="104" t="s">
        <v>9235</v>
      </c>
      <c r="I1379" s="104" t="s">
        <v>12127</v>
      </c>
      <c r="J1379" s="106">
        <v>36504</v>
      </c>
    </row>
    <row r="1380" spans="1:12" hidden="1" x14ac:dyDescent="0.2">
      <c r="A1380" s="104" t="s">
        <v>6260</v>
      </c>
      <c r="D1380" s="104" t="s">
        <v>15296</v>
      </c>
      <c r="E1380" s="104">
        <f t="shared" si="21"/>
        <v>2265004030</v>
      </c>
      <c r="F1380" s="104" t="s">
        <v>13305</v>
      </c>
      <c r="G1380" s="104" t="s">
        <v>13578</v>
      </c>
      <c r="H1380" s="104" t="s">
        <v>9235</v>
      </c>
      <c r="I1380" s="104" t="s">
        <v>12129</v>
      </c>
      <c r="K1380" s="106">
        <v>36504</v>
      </c>
      <c r="L1380" s="104" t="s">
        <v>9239</v>
      </c>
    </row>
    <row r="1381" spans="1:12" hidden="1" x14ac:dyDescent="0.2">
      <c r="A1381" s="104" t="s">
        <v>6260</v>
      </c>
      <c r="D1381" s="104" t="s">
        <v>15297</v>
      </c>
      <c r="E1381" s="104">
        <f t="shared" si="21"/>
        <v>2265004031</v>
      </c>
      <c r="F1381" s="104" t="s">
        <v>13305</v>
      </c>
      <c r="G1381" s="104" t="s">
        <v>13578</v>
      </c>
      <c r="H1381" s="104" t="s">
        <v>9235</v>
      </c>
      <c r="I1381" s="104" t="s">
        <v>12131</v>
      </c>
      <c r="J1381" s="106">
        <v>36504</v>
      </c>
    </row>
    <row r="1382" spans="1:12" hidden="1" x14ac:dyDescent="0.2">
      <c r="A1382" s="104" t="s">
        <v>6260</v>
      </c>
      <c r="D1382" s="104" t="s">
        <v>15298</v>
      </c>
      <c r="E1382" s="104">
        <f t="shared" si="21"/>
        <v>2265004035</v>
      </c>
      <c r="F1382" s="104" t="s">
        <v>13305</v>
      </c>
      <c r="G1382" s="104" t="s">
        <v>13578</v>
      </c>
      <c r="H1382" s="104" t="s">
        <v>9235</v>
      </c>
      <c r="I1382" s="104" t="s">
        <v>12133</v>
      </c>
      <c r="K1382" s="106">
        <v>36504</v>
      </c>
      <c r="L1382" s="104" t="s">
        <v>9239</v>
      </c>
    </row>
    <row r="1383" spans="1:12" hidden="1" x14ac:dyDescent="0.2">
      <c r="A1383" s="104" t="s">
        <v>6260</v>
      </c>
      <c r="D1383" s="104" t="s">
        <v>15299</v>
      </c>
      <c r="E1383" s="104">
        <f t="shared" si="21"/>
        <v>2265004036</v>
      </c>
      <c r="F1383" s="104" t="s">
        <v>13305</v>
      </c>
      <c r="G1383" s="104" t="s">
        <v>13578</v>
      </c>
      <c r="H1383" s="104" t="s">
        <v>9235</v>
      </c>
      <c r="I1383" s="104" t="s">
        <v>15146</v>
      </c>
      <c r="J1383" s="106">
        <v>36504</v>
      </c>
    </row>
    <row r="1384" spans="1:12" hidden="1" x14ac:dyDescent="0.2">
      <c r="A1384" s="104" t="s">
        <v>6260</v>
      </c>
      <c r="D1384" s="104" t="s">
        <v>15300</v>
      </c>
      <c r="E1384" s="104">
        <f t="shared" si="21"/>
        <v>2265004040</v>
      </c>
      <c r="F1384" s="104" t="s">
        <v>13305</v>
      </c>
      <c r="G1384" s="104" t="s">
        <v>13578</v>
      </c>
      <c r="H1384" s="104" t="s">
        <v>9235</v>
      </c>
      <c r="I1384" s="104" t="s">
        <v>15148</v>
      </c>
      <c r="K1384" s="106">
        <v>36504</v>
      </c>
      <c r="L1384" s="104" t="s">
        <v>9239</v>
      </c>
    </row>
    <row r="1385" spans="1:12" hidden="1" x14ac:dyDescent="0.2">
      <c r="A1385" s="104" t="s">
        <v>6260</v>
      </c>
      <c r="D1385" s="104" t="s">
        <v>15301</v>
      </c>
      <c r="E1385" s="104">
        <f t="shared" si="21"/>
        <v>2265004041</v>
      </c>
      <c r="F1385" s="104" t="s">
        <v>13305</v>
      </c>
      <c r="G1385" s="104" t="s">
        <v>13578</v>
      </c>
      <c r="H1385" s="104" t="s">
        <v>9235</v>
      </c>
      <c r="I1385" s="104" t="s">
        <v>15150</v>
      </c>
      <c r="J1385" s="106">
        <v>36504</v>
      </c>
    </row>
    <row r="1386" spans="1:12" hidden="1" x14ac:dyDescent="0.2">
      <c r="A1386" s="104" t="s">
        <v>6260</v>
      </c>
      <c r="D1386" s="104" t="s">
        <v>15302</v>
      </c>
      <c r="E1386" s="104">
        <f t="shared" si="21"/>
        <v>2265004045</v>
      </c>
      <c r="F1386" s="104" t="s">
        <v>13305</v>
      </c>
      <c r="G1386" s="104" t="s">
        <v>13578</v>
      </c>
      <c r="H1386" s="104" t="s">
        <v>9235</v>
      </c>
      <c r="I1386" s="104" t="s">
        <v>15152</v>
      </c>
      <c r="K1386" s="106">
        <v>36504</v>
      </c>
      <c r="L1386" s="104" t="s">
        <v>9239</v>
      </c>
    </row>
    <row r="1387" spans="1:12" hidden="1" x14ac:dyDescent="0.2">
      <c r="A1387" s="104" t="s">
        <v>6260</v>
      </c>
      <c r="D1387" s="104" t="s">
        <v>15303</v>
      </c>
      <c r="E1387" s="104">
        <f t="shared" si="21"/>
        <v>2265004046</v>
      </c>
      <c r="F1387" s="104" t="s">
        <v>13305</v>
      </c>
      <c r="G1387" s="104" t="s">
        <v>13578</v>
      </c>
      <c r="H1387" s="104" t="s">
        <v>9235</v>
      </c>
      <c r="I1387" s="104" t="s">
        <v>15154</v>
      </c>
      <c r="J1387" s="106">
        <v>36504</v>
      </c>
    </row>
    <row r="1388" spans="1:12" hidden="1" x14ac:dyDescent="0.2">
      <c r="A1388" s="104" t="s">
        <v>6260</v>
      </c>
      <c r="D1388" s="104" t="s">
        <v>15304</v>
      </c>
      <c r="E1388" s="104">
        <f t="shared" si="21"/>
        <v>2265004050</v>
      </c>
      <c r="F1388" s="104" t="s">
        <v>13305</v>
      </c>
      <c r="G1388" s="104" t="s">
        <v>13578</v>
      </c>
      <c r="H1388" s="104" t="s">
        <v>9235</v>
      </c>
      <c r="I1388" s="104" t="s">
        <v>15156</v>
      </c>
      <c r="K1388" s="106">
        <v>36504</v>
      </c>
      <c r="L1388" s="104" t="s">
        <v>9244</v>
      </c>
    </row>
    <row r="1389" spans="1:12" hidden="1" x14ac:dyDescent="0.2">
      <c r="A1389" s="104" t="s">
        <v>6260</v>
      </c>
      <c r="D1389" s="104" t="s">
        <v>15305</v>
      </c>
      <c r="E1389" s="104">
        <f t="shared" si="21"/>
        <v>2265004051</v>
      </c>
      <c r="F1389" s="104" t="s">
        <v>13305</v>
      </c>
      <c r="G1389" s="104" t="s">
        <v>13578</v>
      </c>
      <c r="H1389" s="104" t="s">
        <v>9235</v>
      </c>
      <c r="I1389" s="104" t="s">
        <v>15158</v>
      </c>
      <c r="J1389" s="106">
        <v>36504</v>
      </c>
    </row>
    <row r="1390" spans="1:12" hidden="1" x14ac:dyDescent="0.2">
      <c r="A1390" s="104" t="s">
        <v>6260</v>
      </c>
      <c r="D1390" s="104" t="s">
        <v>15306</v>
      </c>
      <c r="E1390" s="104">
        <f t="shared" si="21"/>
        <v>2265004055</v>
      </c>
      <c r="F1390" s="104" t="s">
        <v>13305</v>
      </c>
      <c r="G1390" s="104" t="s">
        <v>13578</v>
      </c>
      <c r="H1390" s="104" t="s">
        <v>9235</v>
      </c>
      <c r="I1390" s="104" t="s">
        <v>15160</v>
      </c>
      <c r="K1390" s="106">
        <v>36504</v>
      </c>
      <c r="L1390" s="104" t="s">
        <v>9239</v>
      </c>
    </row>
    <row r="1391" spans="1:12" hidden="1" x14ac:dyDescent="0.2">
      <c r="A1391" s="104" t="s">
        <v>6260</v>
      </c>
      <c r="D1391" s="104" t="s">
        <v>15307</v>
      </c>
      <c r="E1391" s="104">
        <f t="shared" si="21"/>
        <v>2265004056</v>
      </c>
      <c r="F1391" s="104" t="s">
        <v>13305</v>
      </c>
      <c r="G1391" s="104" t="s">
        <v>13578</v>
      </c>
      <c r="H1391" s="104" t="s">
        <v>9235</v>
      </c>
      <c r="I1391" s="104" t="s">
        <v>15162</v>
      </c>
      <c r="J1391" s="106">
        <v>36504</v>
      </c>
    </row>
    <row r="1392" spans="1:12" hidden="1" x14ac:dyDescent="0.2">
      <c r="A1392" s="104" t="s">
        <v>6260</v>
      </c>
      <c r="D1392" s="104" t="s">
        <v>15308</v>
      </c>
      <c r="E1392" s="104">
        <f t="shared" si="21"/>
        <v>2265004060</v>
      </c>
      <c r="F1392" s="104" t="s">
        <v>13305</v>
      </c>
      <c r="G1392" s="104" t="s">
        <v>13578</v>
      </c>
      <c r="H1392" s="104" t="s">
        <v>9235</v>
      </c>
      <c r="I1392" s="104" t="s">
        <v>15164</v>
      </c>
      <c r="K1392" s="106">
        <v>36504</v>
      </c>
      <c r="L1392" s="104" t="s">
        <v>9239</v>
      </c>
    </row>
    <row r="1393" spans="1:12" hidden="1" x14ac:dyDescent="0.2">
      <c r="A1393" s="104" t="s">
        <v>6260</v>
      </c>
      <c r="D1393" s="104" t="s">
        <v>15309</v>
      </c>
      <c r="E1393" s="104">
        <f t="shared" si="21"/>
        <v>2265004061</v>
      </c>
      <c r="F1393" s="104" t="s">
        <v>13305</v>
      </c>
      <c r="G1393" s="104" t="s">
        <v>13578</v>
      </c>
      <c r="H1393" s="104" t="s">
        <v>9235</v>
      </c>
      <c r="I1393" s="104" t="s">
        <v>15166</v>
      </c>
      <c r="J1393" s="106">
        <v>36504</v>
      </c>
    </row>
    <row r="1394" spans="1:12" hidden="1" x14ac:dyDescent="0.2">
      <c r="A1394" s="104" t="s">
        <v>6260</v>
      </c>
      <c r="D1394" s="104" t="s">
        <v>15310</v>
      </c>
      <c r="E1394" s="104">
        <f t="shared" si="21"/>
        <v>2265004065</v>
      </c>
      <c r="F1394" s="104" t="s">
        <v>13305</v>
      </c>
      <c r="G1394" s="104" t="s">
        <v>13578</v>
      </c>
      <c r="H1394" s="104" t="s">
        <v>9235</v>
      </c>
      <c r="I1394" s="104" t="s">
        <v>15168</v>
      </c>
      <c r="K1394" s="106">
        <v>36504</v>
      </c>
      <c r="L1394" s="104" t="s">
        <v>9239</v>
      </c>
    </row>
    <row r="1395" spans="1:12" hidden="1" x14ac:dyDescent="0.2">
      <c r="A1395" s="104" t="s">
        <v>6260</v>
      </c>
      <c r="D1395" s="104" t="s">
        <v>15311</v>
      </c>
      <c r="E1395" s="104">
        <f t="shared" si="21"/>
        <v>2265004066</v>
      </c>
      <c r="F1395" s="104" t="s">
        <v>13305</v>
      </c>
      <c r="G1395" s="104" t="s">
        <v>13578</v>
      </c>
      <c r="H1395" s="104" t="s">
        <v>9235</v>
      </c>
      <c r="I1395" s="104" t="s">
        <v>15170</v>
      </c>
      <c r="J1395" s="106">
        <v>36504</v>
      </c>
    </row>
    <row r="1396" spans="1:12" hidden="1" x14ac:dyDescent="0.2">
      <c r="A1396" s="104" t="s">
        <v>6260</v>
      </c>
      <c r="D1396" s="104" t="s">
        <v>15312</v>
      </c>
      <c r="E1396" s="104">
        <f t="shared" si="21"/>
        <v>2265004070</v>
      </c>
      <c r="F1396" s="104" t="s">
        <v>13305</v>
      </c>
      <c r="G1396" s="104" t="s">
        <v>13578</v>
      </c>
      <c r="H1396" s="104" t="s">
        <v>9235</v>
      </c>
      <c r="I1396" s="104" t="s">
        <v>15313</v>
      </c>
      <c r="K1396" s="106">
        <v>36504</v>
      </c>
      <c r="L1396" s="104" t="s">
        <v>6292</v>
      </c>
    </row>
    <row r="1397" spans="1:12" hidden="1" x14ac:dyDescent="0.2">
      <c r="A1397" s="104" t="s">
        <v>6260</v>
      </c>
      <c r="D1397" s="104" t="s">
        <v>15314</v>
      </c>
      <c r="E1397" s="104">
        <f t="shared" si="21"/>
        <v>2265004071</v>
      </c>
      <c r="F1397" s="104" t="s">
        <v>13305</v>
      </c>
      <c r="G1397" s="104" t="s">
        <v>13578</v>
      </c>
      <c r="H1397" s="104" t="s">
        <v>9235</v>
      </c>
      <c r="I1397" s="104" t="s">
        <v>15174</v>
      </c>
      <c r="J1397" s="106">
        <v>36504</v>
      </c>
    </row>
    <row r="1398" spans="1:12" hidden="1" x14ac:dyDescent="0.2">
      <c r="A1398" s="104" t="s">
        <v>6260</v>
      </c>
      <c r="D1398" s="104" t="s">
        <v>15315</v>
      </c>
      <c r="E1398" s="104">
        <f t="shared" si="21"/>
        <v>2265004075</v>
      </c>
      <c r="F1398" s="104" t="s">
        <v>13305</v>
      </c>
      <c r="G1398" s="104" t="s">
        <v>13578</v>
      </c>
      <c r="H1398" s="104" t="s">
        <v>9235</v>
      </c>
      <c r="I1398" s="104" t="s">
        <v>15176</v>
      </c>
      <c r="K1398" s="106">
        <v>36504</v>
      </c>
      <c r="L1398" s="104" t="s">
        <v>9239</v>
      </c>
    </row>
    <row r="1399" spans="1:12" hidden="1" x14ac:dyDescent="0.2">
      <c r="A1399" s="104" t="s">
        <v>6260</v>
      </c>
      <c r="D1399" s="104" t="s">
        <v>15316</v>
      </c>
      <c r="E1399" s="104">
        <f t="shared" si="21"/>
        <v>2265004076</v>
      </c>
      <c r="F1399" s="104" t="s">
        <v>13305</v>
      </c>
      <c r="G1399" s="104" t="s">
        <v>13578</v>
      </c>
      <c r="H1399" s="104" t="s">
        <v>9235</v>
      </c>
      <c r="I1399" s="104" t="s">
        <v>15178</v>
      </c>
      <c r="J1399" s="106">
        <v>36504</v>
      </c>
    </row>
    <row r="1400" spans="1:12" hidden="1" x14ac:dyDescent="0.2">
      <c r="A1400" s="104" t="s">
        <v>6260</v>
      </c>
      <c r="D1400" s="104" t="s">
        <v>15317</v>
      </c>
      <c r="E1400" s="104">
        <f t="shared" si="21"/>
        <v>2265005000</v>
      </c>
      <c r="F1400" s="104" t="s">
        <v>13305</v>
      </c>
      <c r="G1400" s="104" t="s">
        <v>13578</v>
      </c>
      <c r="H1400" s="104" t="s">
        <v>15180</v>
      </c>
      <c r="I1400" s="104" t="s">
        <v>15137</v>
      </c>
      <c r="K1400" s="106">
        <v>36504</v>
      </c>
      <c r="L1400" s="104" t="s">
        <v>15181</v>
      </c>
    </row>
    <row r="1401" spans="1:12" hidden="1" x14ac:dyDescent="0.2">
      <c r="A1401" s="104" t="s">
        <v>6260</v>
      </c>
      <c r="D1401" s="104" t="s">
        <v>15318</v>
      </c>
      <c r="E1401" s="104">
        <f t="shared" si="21"/>
        <v>2265005010</v>
      </c>
      <c r="F1401" s="104" t="s">
        <v>13305</v>
      </c>
      <c r="G1401" s="104" t="s">
        <v>13578</v>
      </c>
      <c r="H1401" s="104" t="s">
        <v>15180</v>
      </c>
      <c r="I1401" s="104" t="s">
        <v>15183</v>
      </c>
    </row>
    <row r="1402" spans="1:12" hidden="1" x14ac:dyDescent="0.2">
      <c r="A1402" s="104" t="s">
        <v>6260</v>
      </c>
      <c r="D1402" s="104" t="s">
        <v>15319</v>
      </c>
      <c r="E1402" s="104">
        <f t="shared" si="21"/>
        <v>2265005015</v>
      </c>
      <c r="F1402" s="104" t="s">
        <v>13305</v>
      </c>
      <c r="G1402" s="104" t="s">
        <v>13578</v>
      </c>
      <c r="H1402" s="104" t="s">
        <v>15180</v>
      </c>
      <c r="I1402" s="104" t="s">
        <v>15185</v>
      </c>
    </row>
    <row r="1403" spans="1:12" hidden="1" x14ac:dyDescent="0.2">
      <c r="A1403" s="104" t="s">
        <v>6260</v>
      </c>
      <c r="D1403" s="104" t="s">
        <v>15320</v>
      </c>
      <c r="E1403" s="104">
        <f t="shared" si="21"/>
        <v>2265005020</v>
      </c>
      <c r="F1403" s="104" t="s">
        <v>13305</v>
      </c>
      <c r="G1403" s="104" t="s">
        <v>13578</v>
      </c>
      <c r="H1403" s="104" t="s">
        <v>15180</v>
      </c>
      <c r="I1403" s="104" t="s">
        <v>15187</v>
      </c>
    </row>
    <row r="1404" spans="1:12" hidden="1" x14ac:dyDescent="0.2">
      <c r="A1404" s="104" t="s">
        <v>6260</v>
      </c>
      <c r="D1404" s="104" t="s">
        <v>15321</v>
      </c>
      <c r="E1404" s="104">
        <f t="shared" si="21"/>
        <v>2265005025</v>
      </c>
      <c r="F1404" s="104" t="s">
        <v>13305</v>
      </c>
      <c r="G1404" s="104" t="s">
        <v>13578</v>
      </c>
      <c r="H1404" s="104" t="s">
        <v>15180</v>
      </c>
      <c r="I1404" s="104" t="s">
        <v>15189</v>
      </c>
    </row>
    <row r="1405" spans="1:12" hidden="1" x14ac:dyDescent="0.2">
      <c r="A1405" s="104" t="s">
        <v>6260</v>
      </c>
      <c r="D1405" s="104" t="s">
        <v>15322</v>
      </c>
      <c r="E1405" s="104">
        <f t="shared" si="21"/>
        <v>2265005030</v>
      </c>
      <c r="F1405" s="104" t="s">
        <v>13305</v>
      </c>
      <c r="G1405" s="104" t="s">
        <v>13578</v>
      </c>
      <c r="H1405" s="104" t="s">
        <v>15180</v>
      </c>
      <c r="I1405" s="104" t="s">
        <v>15191</v>
      </c>
    </row>
    <row r="1406" spans="1:12" hidden="1" x14ac:dyDescent="0.2">
      <c r="A1406" s="104" t="s">
        <v>6260</v>
      </c>
      <c r="D1406" s="104" t="s">
        <v>15323</v>
      </c>
      <c r="E1406" s="104">
        <f t="shared" si="21"/>
        <v>2265005035</v>
      </c>
      <c r="F1406" s="104" t="s">
        <v>13305</v>
      </c>
      <c r="G1406" s="104" t="s">
        <v>13578</v>
      </c>
      <c r="H1406" s="104" t="s">
        <v>15180</v>
      </c>
      <c r="I1406" s="104" t="s">
        <v>15193</v>
      </c>
    </row>
    <row r="1407" spans="1:12" hidden="1" x14ac:dyDescent="0.2">
      <c r="A1407" s="104" t="s">
        <v>6260</v>
      </c>
      <c r="D1407" s="104" t="s">
        <v>15324</v>
      </c>
      <c r="E1407" s="104">
        <f t="shared" si="21"/>
        <v>2265005040</v>
      </c>
      <c r="F1407" s="104" t="s">
        <v>13305</v>
      </c>
      <c r="G1407" s="104" t="s">
        <v>13578</v>
      </c>
      <c r="H1407" s="104" t="s">
        <v>15180</v>
      </c>
      <c r="I1407" s="104" t="s">
        <v>15195</v>
      </c>
      <c r="K1407" s="106">
        <v>36504</v>
      </c>
      <c r="L1407" s="104" t="s">
        <v>15196</v>
      </c>
    </row>
    <row r="1408" spans="1:12" hidden="1" x14ac:dyDescent="0.2">
      <c r="A1408" s="104" t="s">
        <v>6260</v>
      </c>
      <c r="D1408" s="104" t="s">
        <v>15325</v>
      </c>
      <c r="E1408" s="104">
        <f t="shared" si="21"/>
        <v>2265005045</v>
      </c>
      <c r="F1408" s="104" t="s">
        <v>13305</v>
      </c>
      <c r="G1408" s="104" t="s">
        <v>13578</v>
      </c>
      <c r="H1408" s="104" t="s">
        <v>15180</v>
      </c>
      <c r="I1408" s="104" t="s">
        <v>15198</v>
      </c>
    </row>
    <row r="1409" spans="1:12" hidden="1" x14ac:dyDescent="0.2">
      <c r="A1409" s="104" t="s">
        <v>6260</v>
      </c>
      <c r="D1409" s="104" t="s">
        <v>15326</v>
      </c>
      <c r="E1409" s="104">
        <f t="shared" si="21"/>
        <v>2265005050</v>
      </c>
      <c r="F1409" s="104" t="s">
        <v>13305</v>
      </c>
      <c r="G1409" s="104" t="s">
        <v>13578</v>
      </c>
      <c r="H1409" s="104" t="s">
        <v>15180</v>
      </c>
      <c r="I1409" s="104" t="s">
        <v>15200</v>
      </c>
    </row>
    <row r="1410" spans="1:12" hidden="1" x14ac:dyDescent="0.2">
      <c r="A1410" s="104" t="s">
        <v>6260</v>
      </c>
      <c r="D1410" s="104" t="s">
        <v>15327</v>
      </c>
      <c r="E1410" s="104">
        <f t="shared" ref="E1410:E1473" si="22">VALUE(D1410)</f>
        <v>2265005055</v>
      </c>
      <c r="F1410" s="104" t="s">
        <v>13305</v>
      </c>
      <c r="G1410" s="104" t="s">
        <v>13578</v>
      </c>
      <c r="H1410" s="104" t="s">
        <v>15180</v>
      </c>
      <c r="I1410" s="104" t="s">
        <v>15202</v>
      </c>
    </row>
    <row r="1411" spans="1:12" hidden="1" x14ac:dyDescent="0.2">
      <c r="A1411" s="104" t="s">
        <v>6260</v>
      </c>
      <c r="D1411" s="104" t="s">
        <v>15328</v>
      </c>
      <c r="E1411" s="104">
        <f t="shared" si="22"/>
        <v>2265005060</v>
      </c>
      <c r="F1411" s="104" t="s">
        <v>13305</v>
      </c>
      <c r="G1411" s="104" t="s">
        <v>13578</v>
      </c>
      <c r="H1411" s="104" t="s">
        <v>15180</v>
      </c>
      <c r="I1411" s="104" t="s">
        <v>15204</v>
      </c>
      <c r="J1411" s="106">
        <v>36504</v>
      </c>
    </row>
    <row r="1412" spans="1:12" hidden="1" x14ac:dyDescent="0.2">
      <c r="A1412" s="104" t="s">
        <v>6260</v>
      </c>
      <c r="D1412" s="104" t="s">
        <v>15329</v>
      </c>
      <c r="E1412" s="104">
        <f t="shared" si="22"/>
        <v>2265006000</v>
      </c>
      <c r="F1412" s="104" t="s">
        <v>13305</v>
      </c>
      <c r="G1412" s="104" t="s">
        <v>13578</v>
      </c>
      <c r="H1412" s="104" t="s">
        <v>16384</v>
      </c>
      <c r="I1412" s="104" t="s">
        <v>15137</v>
      </c>
      <c r="K1412" s="106">
        <v>36504</v>
      </c>
      <c r="L1412" s="104" t="s">
        <v>16385</v>
      </c>
    </row>
    <row r="1413" spans="1:12" hidden="1" x14ac:dyDescent="0.2">
      <c r="A1413" s="104" t="s">
        <v>6260</v>
      </c>
      <c r="D1413" s="104" t="s">
        <v>15330</v>
      </c>
      <c r="E1413" s="104">
        <f t="shared" si="22"/>
        <v>2265006005</v>
      </c>
      <c r="F1413" s="104" t="s">
        <v>13305</v>
      </c>
      <c r="G1413" s="104" t="s">
        <v>13578</v>
      </c>
      <c r="H1413" s="104" t="s">
        <v>16384</v>
      </c>
      <c r="I1413" s="104" t="s">
        <v>16387</v>
      </c>
      <c r="K1413" s="106">
        <v>36504</v>
      </c>
      <c r="L1413" s="104" t="s">
        <v>16388</v>
      </c>
    </row>
    <row r="1414" spans="1:12" hidden="1" x14ac:dyDescent="0.2">
      <c r="A1414" s="104" t="s">
        <v>6260</v>
      </c>
      <c r="D1414" s="104" t="s">
        <v>15331</v>
      </c>
      <c r="E1414" s="104">
        <f t="shared" si="22"/>
        <v>2265006010</v>
      </c>
      <c r="F1414" s="104" t="s">
        <v>13305</v>
      </c>
      <c r="G1414" s="104" t="s">
        <v>13578</v>
      </c>
      <c r="H1414" s="104" t="s">
        <v>16384</v>
      </c>
      <c r="I1414" s="104" t="s">
        <v>16390</v>
      </c>
      <c r="K1414" s="106">
        <v>36504</v>
      </c>
      <c r="L1414" s="104" t="s">
        <v>16388</v>
      </c>
    </row>
    <row r="1415" spans="1:12" hidden="1" x14ac:dyDescent="0.2">
      <c r="A1415" s="104" t="s">
        <v>6260</v>
      </c>
      <c r="D1415" s="104" t="s">
        <v>15332</v>
      </c>
      <c r="E1415" s="104">
        <f t="shared" si="22"/>
        <v>2265006015</v>
      </c>
      <c r="F1415" s="104" t="s">
        <v>13305</v>
      </c>
      <c r="G1415" s="104" t="s">
        <v>13578</v>
      </c>
      <c r="H1415" s="104" t="s">
        <v>16384</v>
      </c>
      <c r="I1415" s="104" t="s">
        <v>16392</v>
      </c>
      <c r="K1415" s="106">
        <v>36504</v>
      </c>
      <c r="L1415" s="104" t="s">
        <v>16388</v>
      </c>
    </row>
    <row r="1416" spans="1:12" hidden="1" x14ac:dyDescent="0.2">
      <c r="A1416" s="104" t="s">
        <v>6260</v>
      </c>
      <c r="D1416" s="104" t="s">
        <v>15333</v>
      </c>
      <c r="E1416" s="104">
        <f t="shared" si="22"/>
        <v>2265006020</v>
      </c>
      <c r="F1416" s="104" t="s">
        <v>13305</v>
      </c>
      <c r="G1416" s="104" t="s">
        <v>13578</v>
      </c>
      <c r="H1416" s="104" t="s">
        <v>16384</v>
      </c>
      <c r="I1416" s="104" t="s">
        <v>16394</v>
      </c>
      <c r="K1416" s="106">
        <v>36504</v>
      </c>
      <c r="L1416" s="104" t="s">
        <v>16388</v>
      </c>
    </row>
    <row r="1417" spans="1:12" hidden="1" x14ac:dyDescent="0.2">
      <c r="A1417" s="104" t="s">
        <v>6260</v>
      </c>
      <c r="D1417" s="104" t="s">
        <v>15334</v>
      </c>
      <c r="E1417" s="104">
        <f t="shared" si="22"/>
        <v>2265006025</v>
      </c>
      <c r="F1417" s="104" t="s">
        <v>13305</v>
      </c>
      <c r="G1417" s="104" t="s">
        <v>13578</v>
      </c>
      <c r="H1417" s="104" t="s">
        <v>16384</v>
      </c>
      <c r="I1417" s="104" t="s">
        <v>16396</v>
      </c>
      <c r="K1417" s="106">
        <v>36504</v>
      </c>
      <c r="L1417" s="104" t="s">
        <v>16388</v>
      </c>
    </row>
    <row r="1418" spans="1:12" hidden="1" x14ac:dyDescent="0.2">
      <c r="A1418" s="104" t="s">
        <v>6260</v>
      </c>
      <c r="D1418" s="104" t="s">
        <v>15335</v>
      </c>
      <c r="E1418" s="104">
        <f t="shared" si="22"/>
        <v>2265006030</v>
      </c>
      <c r="F1418" s="104" t="s">
        <v>13305</v>
      </c>
      <c r="G1418" s="104" t="s">
        <v>13578</v>
      </c>
      <c r="H1418" s="104" t="s">
        <v>16384</v>
      </c>
      <c r="I1418" s="104" t="s">
        <v>16398</v>
      </c>
      <c r="K1418" s="106">
        <v>36504</v>
      </c>
      <c r="L1418" s="104" t="s">
        <v>16388</v>
      </c>
    </row>
    <row r="1419" spans="1:12" hidden="1" x14ac:dyDescent="0.2">
      <c r="A1419" s="104" t="s">
        <v>6260</v>
      </c>
      <c r="D1419" s="104" t="s">
        <v>15336</v>
      </c>
      <c r="E1419" s="104">
        <f t="shared" si="22"/>
        <v>2265007000</v>
      </c>
      <c r="F1419" s="104" t="s">
        <v>13305</v>
      </c>
      <c r="G1419" s="104" t="s">
        <v>13578</v>
      </c>
      <c r="H1419" s="104" t="s">
        <v>16400</v>
      </c>
      <c r="I1419" s="104" t="s">
        <v>15137</v>
      </c>
    </row>
    <row r="1420" spans="1:12" hidden="1" x14ac:dyDescent="0.2">
      <c r="A1420" s="104" t="s">
        <v>6260</v>
      </c>
      <c r="D1420" s="104" t="s">
        <v>15337</v>
      </c>
      <c r="E1420" s="104">
        <f t="shared" si="22"/>
        <v>2265007005</v>
      </c>
      <c r="F1420" s="104" t="s">
        <v>13305</v>
      </c>
      <c r="G1420" s="104" t="s">
        <v>13578</v>
      </c>
      <c r="H1420" s="104" t="s">
        <v>16400</v>
      </c>
      <c r="I1420" s="104" t="s">
        <v>16402</v>
      </c>
      <c r="K1420" s="106">
        <v>36504</v>
      </c>
      <c r="L1420" s="104" t="s">
        <v>16403</v>
      </c>
    </row>
    <row r="1421" spans="1:12" hidden="1" x14ac:dyDescent="0.2">
      <c r="A1421" s="104" t="s">
        <v>6260</v>
      </c>
      <c r="D1421" s="104" t="s">
        <v>15338</v>
      </c>
      <c r="E1421" s="104">
        <f t="shared" si="22"/>
        <v>2265007010</v>
      </c>
      <c r="F1421" s="104" t="s">
        <v>13305</v>
      </c>
      <c r="G1421" s="104" t="s">
        <v>13578</v>
      </c>
      <c r="H1421" s="104" t="s">
        <v>16400</v>
      </c>
      <c r="I1421" s="104" t="s">
        <v>16405</v>
      </c>
      <c r="K1421" s="106">
        <v>36504</v>
      </c>
      <c r="L1421" s="104" t="s">
        <v>15196</v>
      </c>
    </row>
    <row r="1422" spans="1:12" hidden="1" x14ac:dyDescent="0.2">
      <c r="A1422" s="104" t="s">
        <v>6260</v>
      </c>
      <c r="D1422" s="104" t="s">
        <v>15339</v>
      </c>
      <c r="E1422" s="104">
        <f t="shared" si="22"/>
        <v>2265007015</v>
      </c>
      <c r="F1422" s="104" t="s">
        <v>13305</v>
      </c>
      <c r="G1422" s="104" t="s">
        <v>13578</v>
      </c>
      <c r="H1422" s="104" t="s">
        <v>16400</v>
      </c>
      <c r="I1422" s="104" t="s">
        <v>16407</v>
      </c>
      <c r="K1422" s="106">
        <v>36504</v>
      </c>
      <c r="L1422" s="104" t="s">
        <v>16408</v>
      </c>
    </row>
    <row r="1423" spans="1:12" hidden="1" x14ac:dyDescent="0.2">
      <c r="A1423" s="104" t="s">
        <v>6260</v>
      </c>
      <c r="D1423" s="104" t="s">
        <v>15340</v>
      </c>
      <c r="E1423" s="104">
        <f t="shared" si="22"/>
        <v>2265007020</v>
      </c>
      <c r="F1423" s="104" t="s">
        <v>13305</v>
      </c>
      <c r="G1423" s="104" t="s">
        <v>13578</v>
      </c>
      <c r="H1423" s="104" t="s">
        <v>16400</v>
      </c>
      <c r="I1423" s="104" t="s">
        <v>15341</v>
      </c>
      <c r="K1423" s="106">
        <v>36504</v>
      </c>
      <c r="L1423" s="104" t="s">
        <v>6292</v>
      </c>
    </row>
    <row r="1424" spans="1:12" hidden="1" x14ac:dyDescent="0.2">
      <c r="A1424" s="104" t="s">
        <v>6260</v>
      </c>
      <c r="D1424" s="104" t="s">
        <v>15342</v>
      </c>
      <c r="E1424" s="104">
        <f t="shared" si="22"/>
        <v>2265008000</v>
      </c>
      <c r="F1424" s="104" t="s">
        <v>13305</v>
      </c>
      <c r="G1424" s="104" t="s">
        <v>13578</v>
      </c>
      <c r="H1424" s="104" t="s">
        <v>16412</v>
      </c>
      <c r="I1424" s="104" t="s">
        <v>15137</v>
      </c>
      <c r="K1424" s="106">
        <v>36504</v>
      </c>
      <c r="L1424" s="104" t="s">
        <v>16413</v>
      </c>
    </row>
    <row r="1425" spans="1:12" hidden="1" x14ac:dyDescent="0.2">
      <c r="A1425" s="104" t="s">
        <v>6260</v>
      </c>
      <c r="D1425" s="104" t="s">
        <v>15343</v>
      </c>
      <c r="E1425" s="104">
        <f t="shared" si="22"/>
        <v>2265008005</v>
      </c>
      <c r="F1425" s="104" t="s">
        <v>13305</v>
      </c>
      <c r="G1425" s="104" t="s">
        <v>13578</v>
      </c>
      <c r="H1425" s="104" t="s">
        <v>16412</v>
      </c>
      <c r="I1425" s="104" t="s">
        <v>16412</v>
      </c>
      <c r="K1425" s="106">
        <v>36504</v>
      </c>
      <c r="L1425" s="104" t="s">
        <v>16415</v>
      </c>
    </row>
    <row r="1426" spans="1:12" hidden="1" x14ac:dyDescent="0.2">
      <c r="A1426" s="104" t="s">
        <v>6260</v>
      </c>
      <c r="D1426" s="104" t="s">
        <v>15344</v>
      </c>
      <c r="E1426" s="104">
        <f t="shared" si="22"/>
        <v>2265008010</v>
      </c>
      <c r="F1426" s="104" t="s">
        <v>13305</v>
      </c>
      <c r="G1426" s="104" t="s">
        <v>13578</v>
      </c>
      <c r="H1426" s="104" t="s">
        <v>16412</v>
      </c>
      <c r="I1426" s="104" t="s">
        <v>16417</v>
      </c>
      <c r="K1426" s="106">
        <v>36504</v>
      </c>
      <c r="L1426" s="104" t="s">
        <v>6292</v>
      </c>
    </row>
    <row r="1427" spans="1:12" hidden="1" x14ac:dyDescent="0.2">
      <c r="A1427" s="104" t="s">
        <v>6260</v>
      </c>
      <c r="D1427" s="104" t="s">
        <v>15345</v>
      </c>
      <c r="E1427" s="104">
        <f t="shared" si="22"/>
        <v>2265009000</v>
      </c>
      <c r="F1427" s="104" t="s">
        <v>13305</v>
      </c>
      <c r="G1427" s="104" t="s">
        <v>13578</v>
      </c>
      <c r="H1427" s="104" t="s">
        <v>16419</v>
      </c>
      <c r="I1427" s="104" t="s">
        <v>6264</v>
      </c>
      <c r="J1427" s="106">
        <v>36504</v>
      </c>
    </row>
    <row r="1428" spans="1:12" hidden="1" x14ac:dyDescent="0.2">
      <c r="A1428" s="104" t="s">
        <v>6260</v>
      </c>
      <c r="D1428" s="104" t="s">
        <v>15346</v>
      </c>
      <c r="E1428" s="104">
        <f t="shared" si="22"/>
        <v>2265009010</v>
      </c>
      <c r="F1428" s="104" t="s">
        <v>13305</v>
      </c>
      <c r="G1428" s="104" t="s">
        <v>13578</v>
      </c>
      <c r="H1428" s="104" t="s">
        <v>16419</v>
      </c>
      <c r="I1428" s="104" t="s">
        <v>13573</v>
      </c>
      <c r="J1428" s="106">
        <v>36504</v>
      </c>
    </row>
    <row r="1429" spans="1:12" hidden="1" x14ac:dyDescent="0.2">
      <c r="A1429" s="104" t="s">
        <v>6260</v>
      </c>
      <c r="D1429" s="104" t="s">
        <v>15347</v>
      </c>
      <c r="E1429" s="104">
        <f t="shared" si="22"/>
        <v>2265010000</v>
      </c>
      <c r="F1429" s="104" t="s">
        <v>13305</v>
      </c>
      <c r="G1429" s="104" t="s">
        <v>13578</v>
      </c>
      <c r="H1429" s="104" t="s">
        <v>9219</v>
      </c>
      <c r="I1429" s="104" t="s">
        <v>6264</v>
      </c>
      <c r="J1429" s="106">
        <v>36504</v>
      </c>
    </row>
    <row r="1430" spans="1:12" hidden="1" x14ac:dyDescent="0.2">
      <c r="A1430" s="104" t="s">
        <v>6260</v>
      </c>
      <c r="D1430" s="104" t="s">
        <v>15348</v>
      </c>
      <c r="E1430" s="104">
        <f t="shared" si="22"/>
        <v>2265010010</v>
      </c>
      <c r="F1430" s="104" t="s">
        <v>13305</v>
      </c>
      <c r="G1430" s="104" t="s">
        <v>13578</v>
      </c>
      <c r="H1430" s="104" t="s">
        <v>9219</v>
      </c>
      <c r="I1430" s="104" t="s">
        <v>13576</v>
      </c>
      <c r="J1430" s="106">
        <v>36504</v>
      </c>
    </row>
    <row r="1431" spans="1:12" hidden="1" x14ac:dyDescent="0.2">
      <c r="A1431" s="104" t="s">
        <v>6260</v>
      </c>
      <c r="D1431" s="104" t="s">
        <v>15349</v>
      </c>
      <c r="E1431" s="104">
        <f t="shared" si="22"/>
        <v>2267000000</v>
      </c>
      <c r="F1431" s="104" t="s">
        <v>13305</v>
      </c>
      <c r="G1431" s="104" t="s">
        <v>15350</v>
      </c>
      <c r="H1431" s="104" t="s">
        <v>12332</v>
      </c>
      <c r="I1431" s="104" t="s">
        <v>6264</v>
      </c>
      <c r="J1431" s="106">
        <v>36504</v>
      </c>
    </row>
    <row r="1432" spans="1:12" hidden="1" x14ac:dyDescent="0.2">
      <c r="A1432" s="104" t="s">
        <v>6260</v>
      </c>
      <c r="D1432" s="104" t="s">
        <v>12333</v>
      </c>
      <c r="E1432" s="104">
        <f t="shared" si="22"/>
        <v>2267001000</v>
      </c>
      <c r="F1432" s="104" t="s">
        <v>13305</v>
      </c>
      <c r="G1432" s="104" t="s">
        <v>15350</v>
      </c>
      <c r="H1432" s="104" t="s">
        <v>6266</v>
      </c>
      <c r="I1432" s="104" t="s">
        <v>6264</v>
      </c>
      <c r="J1432" s="106">
        <v>36504</v>
      </c>
    </row>
    <row r="1433" spans="1:12" hidden="1" x14ac:dyDescent="0.2">
      <c r="A1433" s="104" t="s">
        <v>6260</v>
      </c>
      <c r="D1433" s="104" t="s">
        <v>12334</v>
      </c>
      <c r="E1433" s="104">
        <f t="shared" si="22"/>
        <v>2267001010</v>
      </c>
      <c r="F1433" s="104" t="s">
        <v>13305</v>
      </c>
      <c r="G1433" s="104" t="s">
        <v>15350</v>
      </c>
      <c r="H1433" s="104" t="s">
        <v>6266</v>
      </c>
      <c r="I1433" s="104" t="s">
        <v>6268</v>
      </c>
      <c r="J1433" s="106">
        <v>36504</v>
      </c>
    </row>
    <row r="1434" spans="1:12" hidden="1" x14ac:dyDescent="0.2">
      <c r="A1434" s="104" t="s">
        <v>6260</v>
      </c>
      <c r="D1434" s="104" t="s">
        <v>12335</v>
      </c>
      <c r="E1434" s="104">
        <f t="shared" si="22"/>
        <v>2267001020</v>
      </c>
      <c r="F1434" s="104" t="s">
        <v>13305</v>
      </c>
      <c r="G1434" s="104" t="s">
        <v>15350</v>
      </c>
      <c r="H1434" s="104" t="s">
        <v>6266</v>
      </c>
      <c r="I1434" s="104" t="s">
        <v>6270</v>
      </c>
      <c r="J1434" s="106">
        <v>36504</v>
      </c>
    </row>
    <row r="1435" spans="1:12" hidden="1" x14ac:dyDescent="0.2">
      <c r="A1435" s="104" t="s">
        <v>6260</v>
      </c>
      <c r="D1435" s="104" t="s">
        <v>12336</v>
      </c>
      <c r="E1435" s="104">
        <f t="shared" si="22"/>
        <v>2267001030</v>
      </c>
      <c r="F1435" s="104" t="s">
        <v>13305</v>
      </c>
      <c r="G1435" s="104" t="s">
        <v>15350</v>
      </c>
      <c r="H1435" s="104" t="s">
        <v>6266</v>
      </c>
      <c r="I1435" s="104" t="s">
        <v>6272</v>
      </c>
      <c r="J1435" s="106">
        <v>36504</v>
      </c>
    </row>
    <row r="1436" spans="1:12" hidden="1" x14ac:dyDescent="0.2">
      <c r="A1436" s="104" t="s">
        <v>6260</v>
      </c>
      <c r="D1436" s="104" t="s">
        <v>12337</v>
      </c>
      <c r="E1436" s="104">
        <f t="shared" si="22"/>
        <v>2267001040</v>
      </c>
      <c r="F1436" s="104" t="s">
        <v>13305</v>
      </c>
      <c r="G1436" s="104" t="s">
        <v>15350</v>
      </c>
      <c r="H1436" s="104" t="s">
        <v>6266</v>
      </c>
      <c r="I1436" s="104" t="s">
        <v>6275</v>
      </c>
      <c r="J1436" s="106">
        <v>36504</v>
      </c>
    </row>
    <row r="1437" spans="1:12" hidden="1" x14ac:dyDescent="0.2">
      <c r="A1437" s="104" t="s">
        <v>6260</v>
      </c>
      <c r="D1437" s="104" t="s">
        <v>12338</v>
      </c>
      <c r="E1437" s="104">
        <f t="shared" si="22"/>
        <v>2267001050</v>
      </c>
      <c r="F1437" s="104" t="s">
        <v>13305</v>
      </c>
      <c r="G1437" s="104" t="s">
        <v>15350</v>
      </c>
      <c r="H1437" s="104" t="s">
        <v>6266</v>
      </c>
      <c r="I1437" s="104" t="s">
        <v>6277</v>
      </c>
      <c r="J1437" s="106">
        <v>36504</v>
      </c>
    </row>
    <row r="1438" spans="1:12" hidden="1" x14ac:dyDescent="0.2">
      <c r="A1438" s="104" t="s">
        <v>6260</v>
      </c>
      <c r="D1438" s="104" t="s">
        <v>12339</v>
      </c>
      <c r="E1438" s="104">
        <f t="shared" si="22"/>
        <v>2267001060</v>
      </c>
      <c r="F1438" s="104" t="s">
        <v>13305</v>
      </c>
      <c r="G1438" s="104" t="s">
        <v>15350</v>
      </c>
      <c r="H1438" s="104" t="s">
        <v>6266</v>
      </c>
      <c r="I1438" s="104" t="s">
        <v>6279</v>
      </c>
      <c r="J1438" s="106">
        <v>36504</v>
      </c>
    </row>
    <row r="1439" spans="1:12" hidden="1" x14ac:dyDescent="0.2">
      <c r="A1439" s="104" t="s">
        <v>6260</v>
      </c>
      <c r="D1439" s="104" t="s">
        <v>12340</v>
      </c>
      <c r="E1439" s="104">
        <f t="shared" si="22"/>
        <v>2267002000</v>
      </c>
      <c r="F1439" s="104" t="s">
        <v>13305</v>
      </c>
      <c r="G1439" s="104" t="s">
        <v>15350</v>
      </c>
      <c r="H1439" s="104" t="s">
        <v>6281</v>
      </c>
      <c r="I1439" s="104" t="s">
        <v>6264</v>
      </c>
      <c r="J1439" s="106">
        <v>36504</v>
      </c>
    </row>
    <row r="1440" spans="1:12" hidden="1" x14ac:dyDescent="0.2">
      <c r="A1440" s="104" t="s">
        <v>6260</v>
      </c>
      <c r="D1440" s="104" t="s">
        <v>12341</v>
      </c>
      <c r="E1440" s="104">
        <f t="shared" si="22"/>
        <v>2267002003</v>
      </c>
      <c r="F1440" s="104" t="s">
        <v>13305</v>
      </c>
      <c r="G1440" s="104" t="s">
        <v>15350</v>
      </c>
      <c r="H1440" s="104" t="s">
        <v>6281</v>
      </c>
      <c r="I1440" s="104" t="s">
        <v>6284</v>
      </c>
      <c r="J1440" s="106">
        <v>36504</v>
      </c>
    </row>
    <row r="1441" spans="1:10" hidden="1" x14ac:dyDescent="0.2">
      <c r="A1441" s="104" t="s">
        <v>6260</v>
      </c>
      <c r="D1441" s="104" t="s">
        <v>12342</v>
      </c>
      <c r="E1441" s="104">
        <f t="shared" si="22"/>
        <v>2267002006</v>
      </c>
      <c r="F1441" s="104" t="s">
        <v>13305</v>
      </c>
      <c r="G1441" s="104" t="s">
        <v>15350</v>
      </c>
      <c r="H1441" s="104" t="s">
        <v>6281</v>
      </c>
      <c r="I1441" s="104" t="s">
        <v>6287</v>
      </c>
      <c r="J1441" s="106">
        <v>36504</v>
      </c>
    </row>
    <row r="1442" spans="1:10" hidden="1" x14ac:dyDescent="0.2">
      <c r="A1442" s="104" t="s">
        <v>6260</v>
      </c>
      <c r="D1442" s="104" t="s">
        <v>12343</v>
      </c>
      <c r="E1442" s="104">
        <f t="shared" si="22"/>
        <v>2267002009</v>
      </c>
      <c r="F1442" s="104" t="s">
        <v>13305</v>
      </c>
      <c r="G1442" s="104" t="s">
        <v>15350</v>
      </c>
      <c r="H1442" s="104" t="s">
        <v>6281</v>
      </c>
      <c r="I1442" s="104" t="s">
        <v>6289</v>
      </c>
      <c r="J1442" s="106">
        <v>36504</v>
      </c>
    </row>
    <row r="1443" spans="1:10" hidden="1" x14ac:dyDescent="0.2">
      <c r="A1443" s="104" t="s">
        <v>6260</v>
      </c>
      <c r="D1443" s="104" t="s">
        <v>12344</v>
      </c>
      <c r="E1443" s="104">
        <f t="shared" si="22"/>
        <v>2267002015</v>
      </c>
      <c r="F1443" s="104" t="s">
        <v>13305</v>
      </c>
      <c r="G1443" s="104" t="s">
        <v>15350</v>
      </c>
      <c r="H1443" s="104" t="s">
        <v>6281</v>
      </c>
      <c r="I1443" s="104" t="s">
        <v>6294</v>
      </c>
      <c r="J1443" s="106">
        <v>36504</v>
      </c>
    </row>
    <row r="1444" spans="1:10" hidden="1" x14ac:dyDescent="0.2">
      <c r="A1444" s="104" t="s">
        <v>6260</v>
      </c>
      <c r="D1444" s="104" t="s">
        <v>12345</v>
      </c>
      <c r="E1444" s="104">
        <f t="shared" si="22"/>
        <v>2267002018</v>
      </c>
      <c r="F1444" s="104" t="s">
        <v>13305</v>
      </c>
      <c r="G1444" s="104" t="s">
        <v>15350</v>
      </c>
      <c r="H1444" s="104" t="s">
        <v>6281</v>
      </c>
      <c r="I1444" s="104" t="s">
        <v>6296</v>
      </c>
      <c r="J1444" s="106">
        <v>36504</v>
      </c>
    </row>
    <row r="1445" spans="1:10" hidden="1" x14ac:dyDescent="0.2">
      <c r="A1445" s="104" t="s">
        <v>6260</v>
      </c>
      <c r="D1445" s="104" t="s">
        <v>12346</v>
      </c>
      <c r="E1445" s="104">
        <f t="shared" si="22"/>
        <v>2267002021</v>
      </c>
      <c r="F1445" s="104" t="s">
        <v>13305</v>
      </c>
      <c r="G1445" s="104" t="s">
        <v>15350</v>
      </c>
      <c r="H1445" s="104" t="s">
        <v>6281</v>
      </c>
      <c r="I1445" s="104" t="s">
        <v>6298</v>
      </c>
      <c r="J1445" s="106">
        <v>36504</v>
      </c>
    </row>
    <row r="1446" spans="1:10" hidden="1" x14ac:dyDescent="0.2">
      <c r="A1446" s="104" t="s">
        <v>6260</v>
      </c>
      <c r="D1446" s="104" t="s">
        <v>12347</v>
      </c>
      <c r="E1446" s="104">
        <f t="shared" si="22"/>
        <v>2267002024</v>
      </c>
      <c r="F1446" s="104" t="s">
        <v>13305</v>
      </c>
      <c r="G1446" s="104" t="s">
        <v>15350</v>
      </c>
      <c r="H1446" s="104" t="s">
        <v>6281</v>
      </c>
      <c r="I1446" s="104" t="s">
        <v>9177</v>
      </c>
      <c r="J1446" s="106">
        <v>36504</v>
      </c>
    </row>
    <row r="1447" spans="1:10" hidden="1" x14ac:dyDescent="0.2">
      <c r="A1447" s="104" t="s">
        <v>6260</v>
      </c>
      <c r="D1447" s="104" t="s">
        <v>12348</v>
      </c>
      <c r="E1447" s="104">
        <f t="shared" si="22"/>
        <v>2267002027</v>
      </c>
      <c r="F1447" s="104" t="s">
        <v>13305</v>
      </c>
      <c r="G1447" s="104" t="s">
        <v>15350</v>
      </c>
      <c r="H1447" s="104" t="s">
        <v>6281</v>
      </c>
      <c r="I1447" s="104" t="s">
        <v>9179</v>
      </c>
      <c r="J1447" s="106">
        <v>36504</v>
      </c>
    </row>
    <row r="1448" spans="1:10" hidden="1" x14ac:dyDescent="0.2">
      <c r="A1448" s="104" t="s">
        <v>6260</v>
      </c>
      <c r="D1448" s="104" t="s">
        <v>12349</v>
      </c>
      <c r="E1448" s="104">
        <f t="shared" si="22"/>
        <v>2267002030</v>
      </c>
      <c r="F1448" s="104" t="s">
        <v>13305</v>
      </c>
      <c r="G1448" s="104" t="s">
        <v>15350</v>
      </c>
      <c r="H1448" s="104" t="s">
        <v>6281</v>
      </c>
      <c r="I1448" s="104" t="s">
        <v>9182</v>
      </c>
      <c r="J1448" s="106">
        <v>36504</v>
      </c>
    </row>
    <row r="1449" spans="1:10" hidden="1" x14ac:dyDescent="0.2">
      <c r="A1449" s="104" t="s">
        <v>6260</v>
      </c>
      <c r="D1449" s="104" t="s">
        <v>12350</v>
      </c>
      <c r="E1449" s="104">
        <f t="shared" si="22"/>
        <v>2267002033</v>
      </c>
      <c r="F1449" s="104" t="s">
        <v>13305</v>
      </c>
      <c r="G1449" s="104" t="s">
        <v>15350</v>
      </c>
      <c r="H1449" s="104" t="s">
        <v>6281</v>
      </c>
      <c r="I1449" s="104" t="s">
        <v>9184</v>
      </c>
      <c r="J1449" s="106">
        <v>36504</v>
      </c>
    </row>
    <row r="1450" spans="1:10" hidden="1" x14ac:dyDescent="0.2">
      <c r="A1450" s="104" t="s">
        <v>6260</v>
      </c>
      <c r="D1450" s="104" t="s">
        <v>12351</v>
      </c>
      <c r="E1450" s="104">
        <f t="shared" si="22"/>
        <v>2267002036</v>
      </c>
      <c r="F1450" s="104" t="s">
        <v>13305</v>
      </c>
      <c r="G1450" s="104" t="s">
        <v>15350</v>
      </c>
      <c r="H1450" s="104" t="s">
        <v>6281</v>
      </c>
      <c r="I1450" s="104" t="s">
        <v>9186</v>
      </c>
      <c r="J1450" s="106">
        <v>36504</v>
      </c>
    </row>
    <row r="1451" spans="1:10" hidden="1" x14ac:dyDescent="0.2">
      <c r="A1451" s="104" t="s">
        <v>6260</v>
      </c>
      <c r="D1451" s="104" t="s">
        <v>12352</v>
      </c>
      <c r="E1451" s="104">
        <f t="shared" si="22"/>
        <v>2267002039</v>
      </c>
      <c r="F1451" s="104" t="s">
        <v>13305</v>
      </c>
      <c r="G1451" s="104" t="s">
        <v>15350</v>
      </c>
      <c r="H1451" s="104" t="s">
        <v>6281</v>
      </c>
      <c r="I1451" s="104" t="s">
        <v>9188</v>
      </c>
      <c r="J1451" s="106">
        <v>36504</v>
      </c>
    </row>
    <row r="1452" spans="1:10" hidden="1" x14ac:dyDescent="0.2">
      <c r="A1452" s="104" t="s">
        <v>6260</v>
      </c>
      <c r="D1452" s="104" t="s">
        <v>12353</v>
      </c>
      <c r="E1452" s="104">
        <f t="shared" si="22"/>
        <v>2267002042</v>
      </c>
      <c r="F1452" s="104" t="s">
        <v>13305</v>
      </c>
      <c r="G1452" s="104" t="s">
        <v>15350</v>
      </c>
      <c r="H1452" s="104" t="s">
        <v>6281</v>
      </c>
      <c r="I1452" s="104" t="s">
        <v>9190</v>
      </c>
      <c r="J1452" s="106">
        <v>36504</v>
      </c>
    </row>
    <row r="1453" spans="1:10" hidden="1" x14ac:dyDescent="0.2">
      <c r="A1453" s="104" t="s">
        <v>6260</v>
      </c>
      <c r="D1453" s="104" t="s">
        <v>12354</v>
      </c>
      <c r="E1453" s="104">
        <f t="shared" si="22"/>
        <v>2267002045</v>
      </c>
      <c r="F1453" s="104" t="s">
        <v>13305</v>
      </c>
      <c r="G1453" s="104" t="s">
        <v>15350</v>
      </c>
      <c r="H1453" s="104" t="s">
        <v>6281</v>
      </c>
      <c r="I1453" s="104" t="s">
        <v>9192</v>
      </c>
      <c r="J1453" s="106">
        <v>36504</v>
      </c>
    </row>
    <row r="1454" spans="1:10" hidden="1" x14ac:dyDescent="0.2">
      <c r="A1454" s="104" t="s">
        <v>6260</v>
      </c>
      <c r="D1454" s="104" t="s">
        <v>12355</v>
      </c>
      <c r="E1454" s="104">
        <f t="shared" si="22"/>
        <v>2267002048</v>
      </c>
      <c r="F1454" s="104" t="s">
        <v>13305</v>
      </c>
      <c r="G1454" s="104" t="s">
        <v>15350</v>
      </c>
      <c r="H1454" s="104" t="s">
        <v>6281</v>
      </c>
      <c r="I1454" s="104" t="s">
        <v>9194</v>
      </c>
      <c r="J1454" s="106">
        <v>36504</v>
      </c>
    </row>
    <row r="1455" spans="1:10" hidden="1" x14ac:dyDescent="0.2">
      <c r="A1455" s="104" t="s">
        <v>6260</v>
      </c>
      <c r="D1455" s="104" t="s">
        <v>12356</v>
      </c>
      <c r="E1455" s="104">
        <f t="shared" si="22"/>
        <v>2267002051</v>
      </c>
      <c r="F1455" s="104" t="s">
        <v>13305</v>
      </c>
      <c r="G1455" s="104" t="s">
        <v>15350</v>
      </c>
      <c r="H1455" s="104" t="s">
        <v>6281</v>
      </c>
      <c r="I1455" s="104" t="s">
        <v>9196</v>
      </c>
      <c r="J1455" s="106">
        <v>36504</v>
      </c>
    </row>
    <row r="1456" spans="1:10" hidden="1" x14ac:dyDescent="0.2">
      <c r="A1456" s="104" t="s">
        <v>6260</v>
      </c>
      <c r="D1456" s="104" t="s">
        <v>12357</v>
      </c>
      <c r="E1456" s="104">
        <f t="shared" si="22"/>
        <v>2267002054</v>
      </c>
      <c r="F1456" s="104" t="s">
        <v>13305</v>
      </c>
      <c r="G1456" s="104" t="s">
        <v>15350</v>
      </c>
      <c r="H1456" s="104" t="s">
        <v>6281</v>
      </c>
      <c r="I1456" s="104" t="s">
        <v>9198</v>
      </c>
      <c r="J1456" s="106">
        <v>36504</v>
      </c>
    </row>
    <row r="1457" spans="1:10" hidden="1" x14ac:dyDescent="0.2">
      <c r="A1457" s="104" t="s">
        <v>6260</v>
      </c>
      <c r="D1457" s="104" t="s">
        <v>12358</v>
      </c>
      <c r="E1457" s="104">
        <f t="shared" si="22"/>
        <v>2267002057</v>
      </c>
      <c r="F1457" s="104" t="s">
        <v>13305</v>
      </c>
      <c r="G1457" s="104" t="s">
        <v>15350</v>
      </c>
      <c r="H1457" s="104" t="s">
        <v>6281</v>
      </c>
      <c r="I1457" s="104" t="s">
        <v>9200</v>
      </c>
      <c r="J1457" s="106">
        <v>36504</v>
      </c>
    </row>
    <row r="1458" spans="1:10" hidden="1" x14ac:dyDescent="0.2">
      <c r="A1458" s="104" t="s">
        <v>6260</v>
      </c>
      <c r="D1458" s="104" t="s">
        <v>12359</v>
      </c>
      <c r="E1458" s="104">
        <f t="shared" si="22"/>
        <v>2267002060</v>
      </c>
      <c r="F1458" s="104" t="s">
        <v>13305</v>
      </c>
      <c r="G1458" s="104" t="s">
        <v>15350</v>
      </c>
      <c r="H1458" s="104" t="s">
        <v>6281</v>
      </c>
      <c r="I1458" s="104" t="s">
        <v>9202</v>
      </c>
      <c r="J1458" s="106">
        <v>36504</v>
      </c>
    </row>
    <row r="1459" spans="1:10" hidden="1" x14ac:dyDescent="0.2">
      <c r="A1459" s="104" t="s">
        <v>6260</v>
      </c>
      <c r="D1459" s="104" t="s">
        <v>12360</v>
      </c>
      <c r="E1459" s="104">
        <f t="shared" si="22"/>
        <v>2267002063</v>
      </c>
      <c r="F1459" s="104" t="s">
        <v>13305</v>
      </c>
      <c r="G1459" s="104" t="s">
        <v>15350</v>
      </c>
      <c r="H1459" s="104" t="s">
        <v>6281</v>
      </c>
      <c r="I1459" s="104" t="s">
        <v>9204</v>
      </c>
      <c r="J1459" s="106">
        <v>36504</v>
      </c>
    </row>
    <row r="1460" spans="1:10" hidden="1" x14ac:dyDescent="0.2">
      <c r="A1460" s="104" t="s">
        <v>6260</v>
      </c>
      <c r="D1460" s="104" t="s">
        <v>12361</v>
      </c>
      <c r="E1460" s="104">
        <f t="shared" si="22"/>
        <v>2267002066</v>
      </c>
      <c r="F1460" s="104" t="s">
        <v>13305</v>
      </c>
      <c r="G1460" s="104" t="s">
        <v>15350</v>
      </c>
      <c r="H1460" s="104" t="s">
        <v>6281</v>
      </c>
      <c r="I1460" s="104" t="s">
        <v>9207</v>
      </c>
      <c r="J1460" s="106">
        <v>36504</v>
      </c>
    </row>
    <row r="1461" spans="1:10" hidden="1" x14ac:dyDescent="0.2">
      <c r="A1461" s="104" t="s">
        <v>6260</v>
      </c>
      <c r="D1461" s="104" t="s">
        <v>12362</v>
      </c>
      <c r="E1461" s="104">
        <f t="shared" si="22"/>
        <v>2267002069</v>
      </c>
      <c r="F1461" s="104" t="s">
        <v>13305</v>
      </c>
      <c r="G1461" s="104" t="s">
        <v>15350</v>
      </c>
      <c r="H1461" s="104" t="s">
        <v>6281</v>
      </c>
      <c r="I1461" s="104" t="s">
        <v>9209</v>
      </c>
      <c r="J1461" s="106">
        <v>36504</v>
      </c>
    </row>
    <row r="1462" spans="1:10" hidden="1" x14ac:dyDescent="0.2">
      <c r="A1462" s="104" t="s">
        <v>6260</v>
      </c>
      <c r="D1462" s="104" t="s">
        <v>12363</v>
      </c>
      <c r="E1462" s="104">
        <f t="shared" si="22"/>
        <v>2267002072</v>
      </c>
      <c r="F1462" s="104" t="s">
        <v>13305</v>
      </c>
      <c r="G1462" s="104" t="s">
        <v>15350</v>
      </c>
      <c r="H1462" s="104" t="s">
        <v>6281</v>
      </c>
      <c r="I1462" s="104" t="s">
        <v>9211</v>
      </c>
      <c r="J1462" s="106">
        <v>36504</v>
      </c>
    </row>
    <row r="1463" spans="1:10" hidden="1" x14ac:dyDescent="0.2">
      <c r="A1463" s="104" t="s">
        <v>6260</v>
      </c>
      <c r="D1463" s="104" t="s">
        <v>12364</v>
      </c>
      <c r="E1463" s="104">
        <f t="shared" si="22"/>
        <v>2267002075</v>
      </c>
      <c r="F1463" s="104" t="s">
        <v>13305</v>
      </c>
      <c r="G1463" s="104" t="s">
        <v>15350</v>
      </c>
      <c r="H1463" s="104" t="s">
        <v>6281</v>
      </c>
      <c r="I1463" s="104" t="s">
        <v>9213</v>
      </c>
      <c r="J1463" s="106">
        <v>36504</v>
      </c>
    </row>
    <row r="1464" spans="1:10" hidden="1" x14ac:dyDescent="0.2">
      <c r="A1464" s="104" t="s">
        <v>6260</v>
      </c>
      <c r="D1464" s="104" t="s">
        <v>12365</v>
      </c>
      <c r="E1464" s="104">
        <f t="shared" si="22"/>
        <v>2267002078</v>
      </c>
      <c r="F1464" s="104" t="s">
        <v>13305</v>
      </c>
      <c r="G1464" s="104" t="s">
        <v>15350</v>
      </c>
      <c r="H1464" s="104" t="s">
        <v>6281</v>
      </c>
      <c r="I1464" s="104" t="s">
        <v>9215</v>
      </c>
      <c r="J1464" s="106">
        <v>36504</v>
      </c>
    </row>
    <row r="1465" spans="1:10" hidden="1" x14ac:dyDescent="0.2">
      <c r="A1465" s="104" t="s">
        <v>6260</v>
      </c>
      <c r="D1465" s="104" t="s">
        <v>12366</v>
      </c>
      <c r="E1465" s="104">
        <f t="shared" si="22"/>
        <v>2267002081</v>
      </c>
      <c r="F1465" s="104" t="s">
        <v>13305</v>
      </c>
      <c r="G1465" s="104" t="s">
        <v>15350</v>
      </c>
      <c r="H1465" s="104" t="s">
        <v>6281</v>
      </c>
      <c r="I1465" s="104" t="s">
        <v>9217</v>
      </c>
      <c r="J1465" s="106">
        <v>36504</v>
      </c>
    </row>
    <row r="1466" spans="1:10" hidden="1" x14ac:dyDescent="0.2">
      <c r="A1466" s="104" t="s">
        <v>6260</v>
      </c>
      <c r="D1466" s="104" t="s">
        <v>12367</v>
      </c>
      <c r="E1466" s="104">
        <f t="shared" si="22"/>
        <v>2267003000</v>
      </c>
      <c r="F1466" s="104" t="s">
        <v>13305</v>
      </c>
      <c r="G1466" s="104" t="s">
        <v>15350</v>
      </c>
      <c r="H1466" s="104" t="s">
        <v>9219</v>
      </c>
      <c r="I1466" s="104" t="s">
        <v>6264</v>
      </c>
      <c r="J1466" s="106">
        <v>36504</v>
      </c>
    </row>
    <row r="1467" spans="1:10" hidden="1" x14ac:dyDescent="0.2">
      <c r="A1467" s="104" t="s">
        <v>6260</v>
      </c>
      <c r="D1467" s="104" t="s">
        <v>12368</v>
      </c>
      <c r="E1467" s="104">
        <f t="shared" si="22"/>
        <v>2267003010</v>
      </c>
      <c r="F1467" s="104" t="s">
        <v>13305</v>
      </c>
      <c r="G1467" s="104" t="s">
        <v>15350</v>
      </c>
      <c r="H1467" s="104" t="s">
        <v>9219</v>
      </c>
      <c r="I1467" s="104" t="s">
        <v>9221</v>
      </c>
      <c r="J1467" s="106">
        <v>36504</v>
      </c>
    </row>
    <row r="1468" spans="1:10" hidden="1" x14ac:dyDescent="0.2">
      <c r="A1468" s="104" t="s">
        <v>6260</v>
      </c>
      <c r="D1468" s="104" t="s">
        <v>12369</v>
      </c>
      <c r="E1468" s="104">
        <f t="shared" si="22"/>
        <v>2267003020</v>
      </c>
      <c r="F1468" s="104" t="s">
        <v>13305</v>
      </c>
      <c r="G1468" s="104" t="s">
        <v>15350</v>
      </c>
      <c r="H1468" s="104" t="s">
        <v>9219</v>
      </c>
      <c r="I1468" s="104" t="s">
        <v>9223</v>
      </c>
      <c r="J1468" s="106">
        <v>36504</v>
      </c>
    </row>
    <row r="1469" spans="1:10" hidden="1" x14ac:dyDescent="0.2">
      <c r="A1469" s="104" t="s">
        <v>6260</v>
      </c>
      <c r="D1469" s="104" t="s">
        <v>12370</v>
      </c>
      <c r="E1469" s="104">
        <f t="shared" si="22"/>
        <v>2267003030</v>
      </c>
      <c r="F1469" s="104" t="s">
        <v>13305</v>
      </c>
      <c r="G1469" s="104" t="s">
        <v>15350</v>
      </c>
      <c r="H1469" s="104" t="s">
        <v>9219</v>
      </c>
      <c r="I1469" s="104" t="s">
        <v>9225</v>
      </c>
      <c r="J1469" s="106">
        <v>36504</v>
      </c>
    </row>
    <row r="1470" spans="1:10" hidden="1" x14ac:dyDescent="0.2">
      <c r="A1470" s="104" t="s">
        <v>6260</v>
      </c>
      <c r="D1470" s="104" t="s">
        <v>12371</v>
      </c>
      <c r="E1470" s="104">
        <f t="shared" si="22"/>
        <v>2267003040</v>
      </c>
      <c r="F1470" s="104" t="s">
        <v>13305</v>
      </c>
      <c r="G1470" s="104" t="s">
        <v>15350</v>
      </c>
      <c r="H1470" s="104" t="s">
        <v>9219</v>
      </c>
      <c r="I1470" s="104" t="s">
        <v>9227</v>
      </c>
      <c r="J1470" s="106">
        <v>36504</v>
      </c>
    </row>
    <row r="1471" spans="1:10" hidden="1" x14ac:dyDescent="0.2">
      <c r="A1471" s="104" t="s">
        <v>6260</v>
      </c>
      <c r="D1471" s="104" t="s">
        <v>12372</v>
      </c>
      <c r="E1471" s="104">
        <f t="shared" si="22"/>
        <v>2267003050</v>
      </c>
      <c r="F1471" s="104" t="s">
        <v>13305</v>
      </c>
      <c r="G1471" s="104" t="s">
        <v>15350</v>
      </c>
      <c r="H1471" s="104" t="s">
        <v>9219</v>
      </c>
      <c r="I1471" s="104" t="s">
        <v>9229</v>
      </c>
      <c r="J1471" s="106">
        <v>36504</v>
      </c>
    </row>
    <row r="1472" spans="1:10" hidden="1" x14ac:dyDescent="0.2">
      <c r="A1472" s="104" t="s">
        <v>6260</v>
      </c>
      <c r="D1472" s="104" t="s">
        <v>12373</v>
      </c>
      <c r="E1472" s="104">
        <f t="shared" si="22"/>
        <v>2267003060</v>
      </c>
      <c r="F1472" s="104" t="s">
        <v>13305</v>
      </c>
      <c r="G1472" s="104" t="s">
        <v>15350</v>
      </c>
      <c r="H1472" s="104" t="s">
        <v>9219</v>
      </c>
      <c r="I1472" s="104" t="s">
        <v>9231</v>
      </c>
      <c r="J1472" s="106">
        <v>36504</v>
      </c>
    </row>
    <row r="1473" spans="1:10" hidden="1" x14ac:dyDescent="0.2">
      <c r="A1473" s="104" t="s">
        <v>6260</v>
      </c>
      <c r="D1473" s="104" t="s">
        <v>12374</v>
      </c>
      <c r="E1473" s="104">
        <f t="shared" si="22"/>
        <v>2267003070</v>
      </c>
      <c r="F1473" s="104" t="s">
        <v>13305</v>
      </c>
      <c r="G1473" s="104" t="s">
        <v>15350</v>
      </c>
      <c r="H1473" s="104" t="s">
        <v>9219</v>
      </c>
      <c r="I1473" s="104" t="s">
        <v>9233</v>
      </c>
      <c r="J1473" s="106">
        <v>36504</v>
      </c>
    </row>
    <row r="1474" spans="1:10" hidden="1" x14ac:dyDescent="0.2">
      <c r="A1474" s="104" t="s">
        <v>6260</v>
      </c>
      <c r="D1474" s="104" t="s">
        <v>12375</v>
      </c>
      <c r="E1474" s="104">
        <f t="shared" ref="E1474:E1537" si="23">VALUE(D1474)</f>
        <v>2267004000</v>
      </c>
      <c r="F1474" s="104" t="s">
        <v>13305</v>
      </c>
      <c r="G1474" s="104" t="s">
        <v>15350</v>
      </c>
      <c r="H1474" s="104" t="s">
        <v>9235</v>
      </c>
      <c r="I1474" s="104" t="s">
        <v>6264</v>
      </c>
      <c r="J1474" s="106">
        <v>36504</v>
      </c>
    </row>
    <row r="1475" spans="1:10" hidden="1" x14ac:dyDescent="0.2">
      <c r="A1475" s="104" t="s">
        <v>6260</v>
      </c>
      <c r="D1475" s="104" t="s">
        <v>12376</v>
      </c>
      <c r="E1475" s="104">
        <f t="shared" si="23"/>
        <v>2267004010</v>
      </c>
      <c r="F1475" s="104" t="s">
        <v>13305</v>
      </c>
      <c r="G1475" s="104" t="s">
        <v>15350</v>
      </c>
      <c r="H1475" s="104" t="s">
        <v>9235</v>
      </c>
      <c r="I1475" s="104" t="s">
        <v>9238</v>
      </c>
      <c r="J1475" s="106">
        <v>36504</v>
      </c>
    </row>
    <row r="1476" spans="1:10" hidden="1" x14ac:dyDescent="0.2">
      <c r="A1476" s="104" t="s">
        <v>6260</v>
      </c>
      <c r="D1476" s="104" t="s">
        <v>12377</v>
      </c>
      <c r="E1476" s="104">
        <f t="shared" si="23"/>
        <v>2267004011</v>
      </c>
      <c r="F1476" s="104" t="s">
        <v>13305</v>
      </c>
      <c r="G1476" s="104" t="s">
        <v>15350</v>
      </c>
      <c r="H1476" s="104" t="s">
        <v>9235</v>
      </c>
      <c r="I1476" s="104" t="s">
        <v>9241</v>
      </c>
      <c r="J1476" s="106">
        <v>36504</v>
      </c>
    </row>
    <row r="1477" spans="1:10" hidden="1" x14ac:dyDescent="0.2">
      <c r="A1477" s="104" t="s">
        <v>6260</v>
      </c>
      <c r="D1477" s="104" t="s">
        <v>12378</v>
      </c>
      <c r="E1477" s="104">
        <f t="shared" si="23"/>
        <v>2267004015</v>
      </c>
      <c r="F1477" s="104" t="s">
        <v>13305</v>
      </c>
      <c r="G1477" s="104" t="s">
        <v>15350</v>
      </c>
      <c r="H1477" s="104" t="s">
        <v>9235</v>
      </c>
      <c r="I1477" s="104" t="s">
        <v>9243</v>
      </c>
      <c r="J1477" s="106">
        <v>36504</v>
      </c>
    </row>
    <row r="1478" spans="1:10" hidden="1" x14ac:dyDescent="0.2">
      <c r="A1478" s="104" t="s">
        <v>6260</v>
      </c>
      <c r="D1478" s="104" t="s">
        <v>12379</v>
      </c>
      <c r="E1478" s="104">
        <f t="shared" si="23"/>
        <v>2267004016</v>
      </c>
      <c r="F1478" s="104" t="s">
        <v>13305</v>
      </c>
      <c r="G1478" s="104" t="s">
        <v>15350</v>
      </c>
      <c r="H1478" s="104" t="s">
        <v>9235</v>
      </c>
      <c r="I1478" s="104" t="s">
        <v>12118</v>
      </c>
      <c r="J1478" s="106">
        <v>36504</v>
      </c>
    </row>
    <row r="1479" spans="1:10" hidden="1" x14ac:dyDescent="0.2">
      <c r="A1479" s="104" t="s">
        <v>6260</v>
      </c>
      <c r="D1479" s="104" t="s">
        <v>12380</v>
      </c>
      <c r="E1479" s="104">
        <f t="shared" si="23"/>
        <v>2267004020</v>
      </c>
      <c r="F1479" s="104" t="s">
        <v>13305</v>
      </c>
      <c r="G1479" s="104" t="s">
        <v>15350</v>
      </c>
      <c r="H1479" s="104" t="s">
        <v>9235</v>
      </c>
      <c r="I1479" s="104" t="s">
        <v>12120</v>
      </c>
      <c r="J1479" s="106">
        <v>36504</v>
      </c>
    </row>
    <row r="1480" spans="1:10" hidden="1" x14ac:dyDescent="0.2">
      <c r="A1480" s="104" t="s">
        <v>6260</v>
      </c>
      <c r="D1480" s="104" t="s">
        <v>12381</v>
      </c>
      <c r="E1480" s="104">
        <f t="shared" si="23"/>
        <v>2267004021</v>
      </c>
      <c r="F1480" s="104" t="s">
        <v>13305</v>
      </c>
      <c r="G1480" s="104" t="s">
        <v>15350</v>
      </c>
      <c r="H1480" s="104" t="s">
        <v>9235</v>
      </c>
      <c r="I1480" s="104" t="s">
        <v>12123</v>
      </c>
      <c r="J1480" s="106">
        <v>36504</v>
      </c>
    </row>
    <row r="1481" spans="1:10" hidden="1" x14ac:dyDescent="0.2">
      <c r="A1481" s="104" t="s">
        <v>6260</v>
      </c>
      <c r="D1481" s="104" t="s">
        <v>12382</v>
      </c>
      <c r="E1481" s="104">
        <f t="shared" si="23"/>
        <v>2267004025</v>
      </c>
      <c r="F1481" s="104" t="s">
        <v>13305</v>
      </c>
      <c r="G1481" s="104" t="s">
        <v>15350</v>
      </c>
      <c r="H1481" s="104" t="s">
        <v>9235</v>
      </c>
      <c r="I1481" s="104" t="s">
        <v>12125</v>
      </c>
      <c r="J1481" s="106">
        <v>36504</v>
      </c>
    </row>
    <row r="1482" spans="1:10" hidden="1" x14ac:dyDescent="0.2">
      <c r="A1482" s="104" t="s">
        <v>6260</v>
      </c>
      <c r="D1482" s="104" t="s">
        <v>12383</v>
      </c>
      <c r="E1482" s="104">
        <f t="shared" si="23"/>
        <v>2267004026</v>
      </c>
      <c r="F1482" s="104" t="s">
        <v>13305</v>
      </c>
      <c r="G1482" s="104" t="s">
        <v>15350</v>
      </c>
      <c r="H1482" s="104" t="s">
        <v>9235</v>
      </c>
      <c r="I1482" s="104" t="s">
        <v>12127</v>
      </c>
      <c r="J1482" s="106">
        <v>36504</v>
      </c>
    </row>
    <row r="1483" spans="1:10" hidden="1" x14ac:dyDescent="0.2">
      <c r="A1483" s="104" t="s">
        <v>6260</v>
      </c>
      <c r="D1483" s="104" t="s">
        <v>12384</v>
      </c>
      <c r="E1483" s="104">
        <f t="shared" si="23"/>
        <v>2267004030</v>
      </c>
      <c r="F1483" s="104" t="s">
        <v>13305</v>
      </c>
      <c r="G1483" s="104" t="s">
        <v>15350</v>
      </c>
      <c r="H1483" s="104" t="s">
        <v>9235</v>
      </c>
      <c r="I1483" s="104" t="s">
        <v>12129</v>
      </c>
      <c r="J1483" s="106">
        <v>36504</v>
      </c>
    </row>
    <row r="1484" spans="1:10" hidden="1" x14ac:dyDescent="0.2">
      <c r="A1484" s="104" t="s">
        <v>6260</v>
      </c>
      <c r="D1484" s="104" t="s">
        <v>12385</v>
      </c>
      <c r="E1484" s="104">
        <f t="shared" si="23"/>
        <v>2267004031</v>
      </c>
      <c r="F1484" s="104" t="s">
        <v>13305</v>
      </c>
      <c r="G1484" s="104" t="s">
        <v>15350</v>
      </c>
      <c r="H1484" s="104" t="s">
        <v>9235</v>
      </c>
      <c r="I1484" s="104" t="s">
        <v>12131</v>
      </c>
      <c r="J1484" s="106">
        <v>36504</v>
      </c>
    </row>
    <row r="1485" spans="1:10" hidden="1" x14ac:dyDescent="0.2">
      <c r="A1485" s="104" t="s">
        <v>6260</v>
      </c>
      <c r="D1485" s="104" t="s">
        <v>12386</v>
      </c>
      <c r="E1485" s="104">
        <f t="shared" si="23"/>
        <v>2267004035</v>
      </c>
      <c r="F1485" s="104" t="s">
        <v>13305</v>
      </c>
      <c r="G1485" s="104" t="s">
        <v>15350</v>
      </c>
      <c r="H1485" s="104" t="s">
        <v>9235</v>
      </c>
      <c r="I1485" s="104" t="s">
        <v>12133</v>
      </c>
      <c r="J1485" s="106">
        <v>36504</v>
      </c>
    </row>
    <row r="1486" spans="1:10" hidden="1" x14ac:dyDescent="0.2">
      <c r="A1486" s="104" t="s">
        <v>6260</v>
      </c>
      <c r="D1486" s="104" t="s">
        <v>12387</v>
      </c>
      <c r="E1486" s="104">
        <f t="shared" si="23"/>
        <v>2267004036</v>
      </c>
      <c r="F1486" s="104" t="s">
        <v>13305</v>
      </c>
      <c r="G1486" s="104" t="s">
        <v>15350</v>
      </c>
      <c r="H1486" s="104" t="s">
        <v>9235</v>
      </c>
      <c r="I1486" s="104" t="s">
        <v>15146</v>
      </c>
      <c r="J1486" s="106">
        <v>36504</v>
      </c>
    </row>
    <row r="1487" spans="1:10" hidden="1" x14ac:dyDescent="0.2">
      <c r="A1487" s="104" t="s">
        <v>6260</v>
      </c>
      <c r="D1487" s="104" t="s">
        <v>12388</v>
      </c>
      <c r="E1487" s="104">
        <f t="shared" si="23"/>
        <v>2267004040</v>
      </c>
      <c r="F1487" s="104" t="s">
        <v>13305</v>
      </c>
      <c r="G1487" s="104" t="s">
        <v>15350</v>
      </c>
      <c r="H1487" s="104" t="s">
        <v>9235</v>
      </c>
      <c r="I1487" s="104" t="s">
        <v>15148</v>
      </c>
      <c r="J1487" s="106">
        <v>36504</v>
      </c>
    </row>
    <row r="1488" spans="1:10" hidden="1" x14ac:dyDescent="0.2">
      <c r="A1488" s="104" t="s">
        <v>6260</v>
      </c>
      <c r="D1488" s="104" t="s">
        <v>12389</v>
      </c>
      <c r="E1488" s="104">
        <f t="shared" si="23"/>
        <v>2267004041</v>
      </c>
      <c r="F1488" s="104" t="s">
        <v>13305</v>
      </c>
      <c r="G1488" s="104" t="s">
        <v>15350</v>
      </c>
      <c r="H1488" s="104" t="s">
        <v>9235</v>
      </c>
      <c r="I1488" s="104" t="s">
        <v>15150</v>
      </c>
      <c r="J1488" s="106">
        <v>36504</v>
      </c>
    </row>
    <row r="1489" spans="1:10" hidden="1" x14ac:dyDescent="0.2">
      <c r="A1489" s="104" t="s">
        <v>6260</v>
      </c>
      <c r="D1489" s="104" t="s">
        <v>12390</v>
      </c>
      <c r="E1489" s="104">
        <f t="shared" si="23"/>
        <v>2267004045</v>
      </c>
      <c r="F1489" s="104" t="s">
        <v>13305</v>
      </c>
      <c r="G1489" s="104" t="s">
        <v>15350</v>
      </c>
      <c r="H1489" s="104" t="s">
        <v>9235</v>
      </c>
      <c r="I1489" s="104" t="s">
        <v>15152</v>
      </c>
      <c r="J1489" s="106">
        <v>36504</v>
      </c>
    </row>
    <row r="1490" spans="1:10" hidden="1" x14ac:dyDescent="0.2">
      <c r="A1490" s="104" t="s">
        <v>6260</v>
      </c>
      <c r="D1490" s="104" t="s">
        <v>12391</v>
      </c>
      <c r="E1490" s="104">
        <f t="shared" si="23"/>
        <v>2267004046</v>
      </c>
      <c r="F1490" s="104" t="s">
        <v>13305</v>
      </c>
      <c r="G1490" s="104" t="s">
        <v>15350</v>
      </c>
      <c r="H1490" s="104" t="s">
        <v>9235</v>
      </c>
      <c r="I1490" s="104" t="s">
        <v>15154</v>
      </c>
      <c r="J1490" s="106">
        <v>36504</v>
      </c>
    </row>
    <row r="1491" spans="1:10" hidden="1" x14ac:dyDescent="0.2">
      <c r="A1491" s="104" t="s">
        <v>6260</v>
      </c>
      <c r="D1491" s="104" t="s">
        <v>12392</v>
      </c>
      <c r="E1491" s="104">
        <f t="shared" si="23"/>
        <v>2267004050</v>
      </c>
      <c r="F1491" s="104" t="s">
        <v>13305</v>
      </c>
      <c r="G1491" s="104" t="s">
        <v>15350</v>
      </c>
      <c r="H1491" s="104" t="s">
        <v>9235</v>
      </c>
      <c r="I1491" s="104" t="s">
        <v>15156</v>
      </c>
      <c r="J1491" s="106">
        <v>36504</v>
      </c>
    </row>
    <row r="1492" spans="1:10" hidden="1" x14ac:dyDescent="0.2">
      <c r="A1492" s="104" t="s">
        <v>6260</v>
      </c>
      <c r="D1492" s="104" t="s">
        <v>12393</v>
      </c>
      <c r="E1492" s="104">
        <f t="shared" si="23"/>
        <v>2267004051</v>
      </c>
      <c r="F1492" s="104" t="s">
        <v>13305</v>
      </c>
      <c r="G1492" s="104" t="s">
        <v>15350</v>
      </c>
      <c r="H1492" s="104" t="s">
        <v>9235</v>
      </c>
      <c r="I1492" s="104" t="s">
        <v>15158</v>
      </c>
      <c r="J1492" s="106">
        <v>36504</v>
      </c>
    </row>
    <row r="1493" spans="1:10" hidden="1" x14ac:dyDescent="0.2">
      <c r="A1493" s="104" t="s">
        <v>6260</v>
      </c>
      <c r="D1493" s="104" t="s">
        <v>12394</v>
      </c>
      <c r="E1493" s="104">
        <f t="shared" si="23"/>
        <v>2267004055</v>
      </c>
      <c r="F1493" s="104" t="s">
        <v>13305</v>
      </c>
      <c r="G1493" s="104" t="s">
        <v>15350</v>
      </c>
      <c r="H1493" s="104" t="s">
        <v>9235</v>
      </c>
      <c r="I1493" s="104" t="s">
        <v>15160</v>
      </c>
      <c r="J1493" s="106">
        <v>36504</v>
      </c>
    </row>
    <row r="1494" spans="1:10" hidden="1" x14ac:dyDescent="0.2">
      <c r="A1494" s="104" t="s">
        <v>6260</v>
      </c>
      <c r="D1494" s="104" t="s">
        <v>12395</v>
      </c>
      <c r="E1494" s="104">
        <f t="shared" si="23"/>
        <v>2267004056</v>
      </c>
      <c r="F1494" s="104" t="s">
        <v>13305</v>
      </c>
      <c r="G1494" s="104" t="s">
        <v>15350</v>
      </c>
      <c r="H1494" s="104" t="s">
        <v>9235</v>
      </c>
      <c r="I1494" s="104" t="s">
        <v>15162</v>
      </c>
      <c r="J1494" s="106">
        <v>36504</v>
      </c>
    </row>
    <row r="1495" spans="1:10" hidden="1" x14ac:dyDescent="0.2">
      <c r="A1495" s="104" t="s">
        <v>6260</v>
      </c>
      <c r="D1495" s="104" t="s">
        <v>12396</v>
      </c>
      <c r="E1495" s="104">
        <f t="shared" si="23"/>
        <v>2267004060</v>
      </c>
      <c r="F1495" s="104" t="s">
        <v>13305</v>
      </c>
      <c r="G1495" s="104" t="s">
        <v>15350</v>
      </c>
      <c r="H1495" s="104" t="s">
        <v>9235</v>
      </c>
      <c r="I1495" s="104" t="s">
        <v>15164</v>
      </c>
      <c r="J1495" s="106">
        <v>36504</v>
      </c>
    </row>
    <row r="1496" spans="1:10" hidden="1" x14ac:dyDescent="0.2">
      <c r="A1496" s="104" t="s">
        <v>6260</v>
      </c>
      <c r="D1496" s="104" t="s">
        <v>12397</v>
      </c>
      <c r="E1496" s="104">
        <f t="shared" si="23"/>
        <v>2267004061</v>
      </c>
      <c r="F1496" s="104" t="s">
        <v>13305</v>
      </c>
      <c r="G1496" s="104" t="s">
        <v>15350</v>
      </c>
      <c r="H1496" s="104" t="s">
        <v>9235</v>
      </c>
      <c r="I1496" s="104" t="s">
        <v>15166</v>
      </c>
      <c r="J1496" s="106">
        <v>36504</v>
      </c>
    </row>
    <row r="1497" spans="1:10" hidden="1" x14ac:dyDescent="0.2">
      <c r="A1497" s="104" t="s">
        <v>6260</v>
      </c>
      <c r="D1497" s="104" t="s">
        <v>12398</v>
      </c>
      <c r="E1497" s="104">
        <f t="shared" si="23"/>
        <v>2267004065</v>
      </c>
      <c r="F1497" s="104" t="s">
        <v>13305</v>
      </c>
      <c r="G1497" s="104" t="s">
        <v>15350</v>
      </c>
      <c r="H1497" s="104" t="s">
        <v>9235</v>
      </c>
      <c r="I1497" s="104" t="s">
        <v>15168</v>
      </c>
      <c r="J1497" s="106">
        <v>36504</v>
      </c>
    </row>
    <row r="1498" spans="1:10" hidden="1" x14ac:dyDescent="0.2">
      <c r="A1498" s="104" t="s">
        <v>6260</v>
      </c>
      <c r="D1498" s="104" t="s">
        <v>12399</v>
      </c>
      <c r="E1498" s="104">
        <f t="shared" si="23"/>
        <v>2267004066</v>
      </c>
      <c r="F1498" s="104" t="s">
        <v>13305</v>
      </c>
      <c r="G1498" s="104" t="s">
        <v>15350</v>
      </c>
      <c r="H1498" s="104" t="s">
        <v>9235</v>
      </c>
      <c r="I1498" s="104" t="s">
        <v>15170</v>
      </c>
      <c r="J1498" s="106">
        <v>36504</v>
      </c>
    </row>
    <row r="1499" spans="1:10" hidden="1" x14ac:dyDescent="0.2">
      <c r="A1499" s="104" t="s">
        <v>6260</v>
      </c>
      <c r="D1499" s="104" t="s">
        <v>12400</v>
      </c>
      <c r="E1499" s="104">
        <f t="shared" si="23"/>
        <v>2267004071</v>
      </c>
      <c r="F1499" s="104" t="s">
        <v>13305</v>
      </c>
      <c r="G1499" s="104" t="s">
        <v>15350</v>
      </c>
      <c r="H1499" s="104" t="s">
        <v>9235</v>
      </c>
      <c r="I1499" s="104" t="s">
        <v>15174</v>
      </c>
      <c r="J1499" s="106">
        <v>36504</v>
      </c>
    </row>
    <row r="1500" spans="1:10" hidden="1" x14ac:dyDescent="0.2">
      <c r="A1500" s="104" t="s">
        <v>6260</v>
      </c>
      <c r="D1500" s="104" t="s">
        <v>12401</v>
      </c>
      <c r="E1500" s="104">
        <f t="shared" si="23"/>
        <v>2267004075</v>
      </c>
      <c r="F1500" s="104" t="s">
        <v>13305</v>
      </c>
      <c r="G1500" s="104" t="s">
        <v>15350</v>
      </c>
      <c r="H1500" s="104" t="s">
        <v>9235</v>
      </c>
      <c r="I1500" s="104" t="s">
        <v>15176</v>
      </c>
      <c r="J1500" s="106">
        <v>36504</v>
      </c>
    </row>
    <row r="1501" spans="1:10" hidden="1" x14ac:dyDescent="0.2">
      <c r="A1501" s="104" t="s">
        <v>6260</v>
      </c>
      <c r="D1501" s="104" t="s">
        <v>12402</v>
      </c>
      <c r="E1501" s="104">
        <f t="shared" si="23"/>
        <v>2267004076</v>
      </c>
      <c r="F1501" s="104" t="s">
        <v>13305</v>
      </c>
      <c r="G1501" s="104" t="s">
        <v>15350</v>
      </c>
      <c r="H1501" s="104" t="s">
        <v>9235</v>
      </c>
      <c r="I1501" s="104" t="s">
        <v>15178</v>
      </c>
      <c r="J1501" s="106">
        <v>36504</v>
      </c>
    </row>
    <row r="1502" spans="1:10" hidden="1" x14ac:dyDescent="0.2">
      <c r="A1502" s="104" t="s">
        <v>6260</v>
      </c>
      <c r="D1502" s="104" t="s">
        <v>12403</v>
      </c>
      <c r="E1502" s="104">
        <f t="shared" si="23"/>
        <v>2267005000</v>
      </c>
      <c r="F1502" s="104" t="s">
        <v>13305</v>
      </c>
      <c r="G1502" s="104" t="s">
        <v>15350</v>
      </c>
      <c r="H1502" s="104" t="s">
        <v>15180</v>
      </c>
      <c r="I1502" s="104" t="s">
        <v>6264</v>
      </c>
      <c r="J1502" s="106">
        <v>36504</v>
      </c>
    </row>
    <row r="1503" spans="1:10" hidden="1" x14ac:dyDescent="0.2">
      <c r="A1503" s="104" t="s">
        <v>6260</v>
      </c>
      <c r="D1503" s="104" t="s">
        <v>12404</v>
      </c>
      <c r="E1503" s="104">
        <f t="shared" si="23"/>
        <v>2267005010</v>
      </c>
      <c r="F1503" s="104" t="s">
        <v>13305</v>
      </c>
      <c r="G1503" s="104" t="s">
        <v>15350</v>
      </c>
      <c r="H1503" s="104" t="s">
        <v>15180</v>
      </c>
      <c r="I1503" s="104" t="s">
        <v>15183</v>
      </c>
      <c r="J1503" s="106">
        <v>36504</v>
      </c>
    </row>
    <row r="1504" spans="1:10" hidden="1" x14ac:dyDescent="0.2">
      <c r="A1504" s="104" t="s">
        <v>6260</v>
      </c>
      <c r="D1504" s="104" t="s">
        <v>12405</v>
      </c>
      <c r="E1504" s="104">
        <f t="shared" si="23"/>
        <v>2267005015</v>
      </c>
      <c r="F1504" s="104" t="s">
        <v>13305</v>
      </c>
      <c r="G1504" s="104" t="s">
        <v>15350</v>
      </c>
      <c r="H1504" s="104" t="s">
        <v>15180</v>
      </c>
      <c r="I1504" s="104" t="s">
        <v>15185</v>
      </c>
      <c r="J1504" s="106">
        <v>36504</v>
      </c>
    </row>
    <row r="1505" spans="1:10" hidden="1" x14ac:dyDescent="0.2">
      <c r="A1505" s="104" t="s">
        <v>6260</v>
      </c>
      <c r="D1505" s="104" t="s">
        <v>12406</v>
      </c>
      <c r="E1505" s="104">
        <f t="shared" si="23"/>
        <v>2267005020</v>
      </c>
      <c r="F1505" s="104" t="s">
        <v>13305</v>
      </c>
      <c r="G1505" s="104" t="s">
        <v>15350</v>
      </c>
      <c r="H1505" s="104" t="s">
        <v>15180</v>
      </c>
      <c r="I1505" s="104" t="s">
        <v>15187</v>
      </c>
      <c r="J1505" s="106">
        <v>36504</v>
      </c>
    </row>
    <row r="1506" spans="1:10" hidden="1" x14ac:dyDescent="0.2">
      <c r="A1506" s="104" t="s">
        <v>6260</v>
      </c>
      <c r="D1506" s="104" t="s">
        <v>12407</v>
      </c>
      <c r="E1506" s="104">
        <f t="shared" si="23"/>
        <v>2267005025</v>
      </c>
      <c r="F1506" s="104" t="s">
        <v>13305</v>
      </c>
      <c r="G1506" s="104" t="s">
        <v>15350</v>
      </c>
      <c r="H1506" s="104" t="s">
        <v>15180</v>
      </c>
      <c r="I1506" s="104" t="s">
        <v>15189</v>
      </c>
      <c r="J1506" s="106">
        <v>36504</v>
      </c>
    </row>
    <row r="1507" spans="1:10" hidden="1" x14ac:dyDescent="0.2">
      <c r="A1507" s="104" t="s">
        <v>6260</v>
      </c>
      <c r="D1507" s="104" t="s">
        <v>12408</v>
      </c>
      <c r="E1507" s="104">
        <f t="shared" si="23"/>
        <v>2267005030</v>
      </c>
      <c r="F1507" s="104" t="s">
        <v>13305</v>
      </c>
      <c r="G1507" s="104" t="s">
        <v>15350</v>
      </c>
      <c r="H1507" s="104" t="s">
        <v>15180</v>
      </c>
      <c r="I1507" s="104" t="s">
        <v>15191</v>
      </c>
      <c r="J1507" s="106">
        <v>36504</v>
      </c>
    </row>
    <row r="1508" spans="1:10" hidden="1" x14ac:dyDescent="0.2">
      <c r="A1508" s="104" t="s">
        <v>6260</v>
      </c>
      <c r="D1508" s="104" t="s">
        <v>12409</v>
      </c>
      <c r="E1508" s="104">
        <f t="shared" si="23"/>
        <v>2267005035</v>
      </c>
      <c r="F1508" s="104" t="s">
        <v>13305</v>
      </c>
      <c r="G1508" s="104" t="s">
        <v>15350</v>
      </c>
      <c r="H1508" s="104" t="s">
        <v>15180</v>
      </c>
      <c r="I1508" s="104" t="s">
        <v>15193</v>
      </c>
      <c r="J1508" s="106">
        <v>36504</v>
      </c>
    </row>
    <row r="1509" spans="1:10" hidden="1" x14ac:dyDescent="0.2">
      <c r="A1509" s="104" t="s">
        <v>6260</v>
      </c>
      <c r="D1509" s="104" t="s">
        <v>12410</v>
      </c>
      <c r="E1509" s="104">
        <f t="shared" si="23"/>
        <v>2267005040</v>
      </c>
      <c r="F1509" s="104" t="s">
        <v>13305</v>
      </c>
      <c r="G1509" s="104" t="s">
        <v>15350</v>
      </c>
      <c r="H1509" s="104" t="s">
        <v>15180</v>
      </c>
      <c r="I1509" s="104" t="s">
        <v>15195</v>
      </c>
      <c r="J1509" s="106">
        <v>36504</v>
      </c>
    </row>
    <row r="1510" spans="1:10" hidden="1" x14ac:dyDescent="0.2">
      <c r="A1510" s="104" t="s">
        <v>6260</v>
      </c>
      <c r="D1510" s="104" t="s">
        <v>12411</v>
      </c>
      <c r="E1510" s="104">
        <f t="shared" si="23"/>
        <v>2267005045</v>
      </c>
      <c r="F1510" s="104" t="s">
        <v>13305</v>
      </c>
      <c r="G1510" s="104" t="s">
        <v>15350</v>
      </c>
      <c r="H1510" s="104" t="s">
        <v>15180</v>
      </c>
      <c r="I1510" s="104" t="s">
        <v>15198</v>
      </c>
      <c r="J1510" s="106">
        <v>36504</v>
      </c>
    </row>
    <row r="1511" spans="1:10" hidden="1" x14ac:dyDescent="0.2">
      <c r="A1511" s="104" t="s">
        <v>6260</v>
      </c>
      <c r="D1511" s="104" t="s">
        <v>12412</v>
      </c>
      <c r="E1511" s="104">
        <f t="shared" si="23"/>
        <v>2267005050</v>
      </c>
      <c r="F1511" s="104" t="s">
        <v>13305</v>
      </c>
      <c r="G1511" s="104" t="s">
        <v>15350</v>
      </c>
      <c r="H1511" s="104" t="s">
        <v>15180</v>
      </c>
      <c r="I1511" s="104" t="s">
        <v>15200</v>
      </c>
      <c r="J1511" s="106">
        <v>36504</v>
      </c>
    </row>
    <row r="1512" spans="1:10" hidden="1" x14ac:dyDescent="0.2">
      <c r="A1512" s="104" t="s">
        <v>6260</v>
      </c>
      <c r="D1512" s="104" t="s">
        <v>12413</v>
      </c>
      <c r="E1512" s="104">
        <f t="shared" si="23"/>
        <v>2267005055</v>
      </c>
      <c r="F1512" s="104" t="s">
        <v>13305</v>
      </c>
      <c r="G1512" s="104" t="s">
        <v>15350</v>
      </c>
      <c r="H1512" s="104" t="s">
        <v>15180</v>
      </c>
      <c r="I1512" s="104" t="s">
        <v>15202</v>
      </c>
      <c r="J1512" s="106">
        <v>36504</v>
      </c>
    </row>
    <row r="1513" spans="1:10" hidden="1" x14ac:dyDescent="0.2">
      <c r="A1513" s="104" t="s">
        <v>6260</v>
      </c>
      <c r="D1513" s="104" t="s">
        <v>12414</v>
      </c>
      <c r="E1513" s="104">
        <f t="shared" si="23"/>
        <v>2267005060</v>
      </c>
      <c r="F1513" s="104" t="s">
        <v>13305</v>
      </c>
      <c r="G1513" s="104" t="s">
        <v>15350</v>
      </c>
      <c r="H1513" s="104" t="s">
        <v>15180</v>
      </c>
      <c r="I1513" s="104" t="s">
        <v>15204</v>
      </c>
      <c r="J1513" s="106">
        <v>36504</v>
      </c>
    </row>
    <row r="1514" spans="1:10" hidden="1" x14ac:dyDescent="0.2">
      <c r="A1514" s="104" t="s">
        <v>6260</v>
      </c>
      <c r="D1514" s="104" t="s">
        <v>12415</v>
      </c>
      <c r="E1514" s="104">
        <f t="shared" si="23"/>
        <v>2267006000</v>
      </c>
      <c r="F1514" s="104" t="s">
        <v>13305</v>
      </c>
      <c r="G1514" s="104" t="s">
        <v>15350</v>
      </c>
      <c r="H1514" s="104" t="s">
        <v>16384</v>
      </c>
      <c r="I1514" s="104" t="s">
        <v>6264</v>
      </c>
      <c r="J1514" s="106">
        <v>36504</v>
      </c>
    </row>
    <row r="1515" spans="1:10" hidden="1" x14ac:dyDescent="0.2">
      <c r="A1515" s="104" t="s">
        <v>6260</v>
      </c>
      <c r="D1515" s="104" t="s">
        <v>12416</v>
      </c>
      <c r="E1515" s="104">
        <f t="shared" si="23"/>
        <v>2267006005</v>
      </c>
      <c r="F1515" s="104" t="s">
        <v>13305</v>
      </c>
      <c r="G1515" s="104" t="s">
        <v>15350</v>
      </c>
      <c r="H1515" s="104" t="s">
        <v>16384</v>
      </c>
      <c r="I1515" s="104" t="s">
        <v>16387</v>
      </c>
      <c r="J1515" s="106">
        <v>36504</v>
      </c>
    </row>
    <row r="1516" spans="1:10" hidden="1" x14ac:dyDescent="0.2">
      <c r="A1516" s="104" t="s">
        <v>6260</v>
      </c>
      <c r="D1516" s="104" t="s">
        <v>12417</v>
      </c>
      <c r="E1516" s="104">
        <f t="shared" si="23"/>
        <v>2267006010</v>
      </c>
      <c r="F1516" s="104" t="s">
        <v>13305</v>
      </c>
      <c r="G1516" s="104" t="s">
        <v>15350</v>
      </c>
      <c r="H1516" s="104" t="s">
        <v>16384</v>
      </c>
      <c r="I1516" s="104" t="s">
        <v>16390</v>
      </c>
      <c r="J1516" s="106">
        <v>36504</v>
      </c>
    </row>
    <row r="1517" spans="1:10" hidden="1" x14ac:dyDescent="0.2">
      <c r="A1517" s="104" t="s">
        <v>6260</v>
      </c>
      <c r="D1517" s="104" t="s">
        <v>12418</v>
      </c>
      <c r="E1517" s="104">
        <f t="shared" si="23"/>
        <v>2267006015</v>
      </c>
      <c r="F1517" s="104" t="s">
        <v>13305</v>
      </c>
      <c r="G1517" s="104" t="s">
        <v>15350</v>
      </c>
      <c r="H1517" s="104" t="s">
        <v>16384</v>
      </c>
      <c r="I1517" s="104" t="s">
        <v>16392</v>
      </c>
      <c r="J1517" s="106">
        <v>36504</v>
      </c>
    </row>
    <row r="1518" spans="1:10" hidden="1" x14ac:dyDescent="0.2">
      <c r="A1518" s="104" t="s">
        <v>6260</v>
      </c>
      <c r="D1518" s="104" t="s">
        <v>12419</v>
      </c>
      <c r="E1518" s="104">
        <f t="shared" si="23"/>
        <v>2267006020</v>
      </c>
      <c r="F1518" s="104" t="s">
        <v>13305</v>
      </c>
      <c r="G1518" s="104" t="s">
        <v>15350</v>
      </c>
      <c r="H1518" s="104" t="s">
        <v>16384</v>
      </c>
      <c r="I1518" s="104" t="s">
        <v>16394</v>
      </c>
      <c r="J1518" s="106">
        <v>36504</v>
      </c>
    </row>
    <row r="1519" spans="1:10" hidden="1" x14ac:dyDescent="0.2">
      <c r="A1519" s="104" t="s">
        <v>6260</v>
      </c>
      <c r="D1519" s="104" t="s">
        <v>12420</v>
      </c>
      <c r="E1519" s="104">
        <f t="shared" si="23"/>
        <v>2267006025</v>
      </c>
      <c r="F1519" s="104" t="s">
        <v>13305</v>
      </c>
      <c r="G1519" s="104" t="s">
        <v>15350</v>
      </c>
      <c r="H1519" s="104" t="s">
        <v>16384</v>
      </c>
      <c r="I1519" s="104" t="s">
        <v>16396</v>
      </c>
      <c r="J1519" s="106">
        <v>36504</v>
      </c>
    </row>
    <row r="1520" spans="1:10" hidden="1" x14ac:dyDescent="0.2">
      <c r="A1520" s="104" t="s">
        <v>6260</v>
      </c>
      <c r="D1520" s="104" t="s">
        <v>12421</v>
      </c>
      <c r="E1520" s="104">
        <f t="shared" si="23"/>
        <v>2267006030</v>
      </c>
      <c r="F1520" s="104" t="s">
        <v>13305</v>
      </c>
      <c r="G1520" s="104" t="s">
        <v>15350</v>
      </c>
      <c r="H1520" s="104" t="s">
        <v>16384</v>
      </c>
      <c r="I1520" s="104" t="s">
        <v>16398</v>
      </c>
      <c r="J1520" s="106">
        <v>36504</v>
      </c>
    </row>
    <row r="1521" spans="1:10" hidden="1" x14ac:dyDescent="0.2">
      <c r="A1521" s="104" t="s">
        <v>6260</v>
      </c>
      <c r="D1521" s="104" t="s">
        <v>12422</v>
      </c>
      <c r="E1521" s="104">
        <f t="shared" si="23"/>
        <v>2267007000</v>
      </c>
      <c r="F1521" s="104" t="s">
        <v>13305</v>
      </c>
      <c r="G1521" s="104" t="s">
        <v>15350</v>
      </c>
      <c r="H1521" s="104" t="s">
        <v>16400</v>
      </c>
      <c r="I1521" s="104" t="s">
        <v>6264</v>
      </c>
      <c r="J1521" s="106">
        <v>36504</v>
      </c>
    </row>
    <row r="1522" spans="1:10" hidden="1" x14ac:dyDescent="0.2">
      <c r="A1522" s="104" t="s">
        <v>6260</v>
      </c>
      <c r="D1522" s="104" t="s">
        <v>12423</v>
      </c>
      <c r="E1522" s="104">
        <f t="shared" si="23"/>
        <v>2267007005</v>
      </c>
      <c r="F1522" s="104" t="s">
        <v>13305</v>
      </c>
      <c r="G1522" s="104" t="s">
        <v>15350</v>
      </c>
      <c r="H1522" s="104" t="s">
        <v>16400</v>
      </c>
      <c r="I1522" s="104" t="s">
        <v>16402</v>
      </c>
      <c r="J1522" s="106">
        <v>36504</v>
      </c>
    </row>
    <row r="1523" spans="1:10" hidden="1" x14ac:dyDescent="0.2">
      <c r="A1523" s="104" t="s">
        <v>6260</v>
      </c>
      <c r="D1523" s="104" t="s">
        <v>12424</v>
      </c>
      <c r="E1523" s="104">
        <f t="shared" si="23"/>
        <v>2267007010</v>
      </c>
      <c r="F1523" s="104" t="s">
        <v>13305</v>
      </c>
      <c r="G1523" s="104" t="s">
        <v>15350</v>
      </c>
      <c r="H1523" s="104" t="s">
        <v>16400</v>
      </c>
      <c r="I1523" s="104" t="s">
        <v>16405</v>
      </c>
      <c r="J1523" s="106">
        <v>36504</v>
      </c>
    </row>
    <row r="1524" spans="1:10" hidden="1" x14ac:dyDescent="0.2">
      <c r="A1524" s="104" t="s">
        <v>6260</v>
      </c>
      <c r="D1524" s="104" t="s">
        <v>12425</v>
      </c>
      <c r="E1524" s="104">
        <f t="shared" si="23"/>
        <v>2267007015</v>
      </c>
      <c r="F1524" s="104" t="s">
        <v>13305</v>
      </c>
      <c r="G1524" s="104" t="s">
        <v>15350</v>
      </c>
      <c r="H1524" s="104" t="s">
        <v>16400</v>
      </c>
      <c r="I1524" s="104" t="s">
        <v>16407</v>
      </c>
      <c r="J1524" s="106">
        <v>36504</v>
      </c>
    </row>
    <row r="1525" spans="1:10" hidden="1" x14ac:dyDescent="0.2">
      <c r="A1525" s="104" t="s">
        <v>6260</v>
      </c>
      <c r="D1525" s="104" t="s">
        <v>12426</v>
      </c>
      <c r="E1525" s="104">
        <f t="shared" si="23"/>
        <v>2267008000</v>
      </c>
      <c r="F1525" s="104" t="s">
        <v>13305</v>
      </c>
      <c r="G1525" s="104" t="s">
        <v>15350</v>
      </c>
      <c r="H1525" s="104" t="s">
        <v>16412</v>
      </c>
      <c r="I1525" s="104" t="s">
        <v>6264</v>
      </c>
      <c r="J1525" s="106">
        <v>36504</v>
      </c>
    </row>
    <row r="1526" spans="1:10" hidden="1" x14ac:dyDescent="0.2">
      <c r="A1526" s="104" t="s">
        <v>6260</v>
      </c>
      <c r="D1526" s="104" t="s">
        <v>12427</v>
      </c>
      <c r="E1526" s="104">
        <f t="shared" si="23"/>
        <v>2267008005</v>
      </c>
      <c r="F1526" s="104" t="s">
        <v>13305</v>
      </c>
      <c r="G1526" s="104" t="s">
        <v>15350</v>
      </c>
      <c r="H1526" s="104" t="s">
        <v>16412</v>
      </c>
      <c r="I1526" s="104" t="s">
        <v>16412</v>
      </c>
      <c r="J1526" s="106">
        <v>36504</v>
      </c>
    </row>
    <row r="1527" spans="1:10" hidden="1" x14ac:dyDescent="0.2">
      <c r="A1527" s="104" t="s">
        <v>6260</v>
      </c>
      <c r="D1527" s="104" t="s">
        <v>12428</v>
      </c>
      <c r="E1527" s="104">
        <f t="shared" si="23"/>
        <v>2267009000</v>
      </c>
      <c r="F1527" s="104" t="s">
        <v>13305</v>
      </c>
      <c r="G1527" s="104" t="s">
        <v>15350</v>
      </c>
      <c r="H1527" s="104" t="s">
        <v>16419</v>
      </c>
      <c r="I1527" s="104" t="s">
        <v>6264</v>
      </c>
      <c r="J1527" s="106">
        <v>36504</v>
      </c>
    </row>
    <row r="1528" spans="1:10" hidden="1" x14ac:dyDescent="0.2">
      <c r="A1528" s="104" t="s">
        <v>6260</v>
      </c>
      <c r="D1528" s="104" t="s">
        <v>12429</v>
      </c>
      <c r="E1528" s="104">
        <f t="shared" si="23"/>
        <v>2267009010</v>
      </c>
      <c r="F1528" s="104" t="s">
        <v>13305</v>
      </c>
      <c r="G1528" s="104" t="s">
        <v>15350</v>
      </c>
      <c r="H1528" s="104" t="s">
        <v>16419</v>
      </c>
      <c r="I1528" s="104" t="s">
        <v>13573</v>
      </c>
      <c r="J1528" s="106">
        <v>36504</v>
      </c>
    </row>
    <row r="1529" spans="1:10" hidden="1" x14ac:dyDescent="0.2">
      <c r="A1529" s="104" t="s">
        <v>6260</v>
      </c>
      <c r="D1529" s="104" t="s">
        <v>12430</v>
      </c>
      <c r="E1529" s="104">
        <f t="shared" si="23"/>
        <v>2267010000</v>
      </c>
      <c r="F1529" s="104" t="s">
        <v>13305</v>
      </c>
      <c r="G1529" s="104" t="s">
        <v>15350</v>
      </c>
      <c r="H1529" s="104" t="s">
        <v>9219</v>
      </c>
      <c r="I1529" s="104" t="s">
        <v>6264</v>
      </c>
      <c r="J1529" s="106">
        <v>36504</v>
      </c>
    </row>
    <row r="1530" spans="1:10" hidden="1" x14ac:dyDescent="0.2">
      <c r="A1530" s="104" t="s">
        <v>6260</v>
      </c>
      <c r="D1530" s="104" t="s">
        <v>12431</v>
      </c>
      <c r="E1530" s="104">
        <f t="shared" si="23"/>
        <v>2267010010</v>
      </c>
      <c r="F1530" s="104" t="s">
        <v>13305</v>
      </c>
      <c r="G1530" s="104" t="s">
        <v>15350</v>
      </c>
      <c r="H1530" s="104" t="s">
        <v>9219</v>
      </c>
      <c r="I1530" s="104" t="s">
        <v>13576</v>
      </c>
      <c r="J1530" s="106">
        <v>36504</v>
      </c>
    </row>
    <row r="1531" spans="1:10" hidden="1" x14ac:dyDescent="0.2">
      <c r="A1531" s="104" t="s">
        <v>6260</v>
      </c>
      <c r="D1531" s="104" t="s">
        <v>12432</v>
      </c>
      <c r="E1531" s="104">
        <f t="shared" si="23"/>
        <v>2268000000</v>
      </c>
      <c r="F1531" s="104" t="s">
        <v>13305</v>
      </c>
      <c r="G1531" s="104" t="s">
        <v>12433</v>
      </c>
      <c r="H1531" s="104" t="s">
        <v>12434</v>
      </c>
      <c r="I1531" s="104" t="s">
        <v>6264</v>
      </c>
      <c r="J1531" s="106">
        <v>36504</v>
      </c>
    </row>
    <row r="1532" spans="1:10" hidden="1" x14ac:dyDescent="0.2">
      <c r="A1532" s="104" t="s">
        <v>6260</v>
      </c>
      <c r="D1532" s="104" t="s">
        <v>12435</v>
      </c>
      <c r="E1532" s="104">
        <f t="shared" si="23"/>
        <v>2268001000</v>
      </c>
      <c r="F1532" s="104" t="s">
        <v>13305</v>
      </c>
      <c r="G1532" s="104" t="s">
        <v>12433</v>
      </c>
      <c r="H1532" s="104" t="s">
        <v>6266</v>
      </c>
      <c r="I1532" s="104" t="s">
        <v>6264</v>
      </c>
      <c r="J1532" s="106">
        <v>36504</v>
      </c>
    </row>
    <row r="1533" spans="1:10" hidden="1" x14ac:dyDescent="0.2">
      <c r="A1533" s="104" t="s">
        <v>6260</v>
      </c>
      <c r="D1533" s="104" t="s">
        <v>12436</v>
      </c>
      <c r="E1533" s="104">
        <f t="shared" si="23"/>
        <v>2268001010</v>
      </c>
      <c r="F1533" s="104" t="s">
        <v>13305</v>
      </c>
      <c r="G1533" s="104" t="s">
        <v>12433</v>
      </c>
      <c r="H1533" s="104" t="s">
        <v>6266</v>
      </c>
      <c r="I1533" s="104" t="s">
        <v>6268</v>
      </c>
      <c r="J1533" s="106">
        <v>36504</v>
      </c>
    </row>
    <row r="1534" spans="1:10" hidden="1" x14ac:dyDescent="0.2">
      <c r="A1534" s="104" t="s">
        <v>6260</v>
      </c>
      <c r="D1534" s="104" t="s">
        <v>12437</v>
      </c>
      <c r="E1534" s="104">
        <f t="shared" si="23"/>
        <v>2268001020</v>
      </c>
      <c r="F1534" s="104" t="s">
        <v>13305</v>
      </c>
      <c r="G1534" s="104" t="s">
        <v>12433</v>
      </c>
      <c r="H1534" s="104" t="s">
        <v>6266</v>
      </c>
      <c r="I1534" s="104" t="s">
        <v>6270</v>
      </c>
      <c r="J1534" s="106">
        <v>36504</v>
      </c>
    </row>
    <row r="1535" spans="1:10" hidden="1" x14ac:dyDescent="0.2">
      <c r="A1535" s="104" t="s">
        <v>6260</v>
      </c>
      <c r="D1535" s="104" t="s">
        <v>12438</v>
      </c>
      <c r="E1535" s="104">
        <f t="shared" si="23"/>
        <v>2268001030</v>
      </c>
      <c r="F1535" s="104" t="s">
        <v>13305</v>
      </c>
      <c r="G1535" s="104" t="s">
        <v>12433</v>
      </c>
      <c r="H1535" s="104" t="s">
        <v>6266</v>
      </c>
      <c r="I1535" s="104" t="s">
        <v>6272</v>
      </c>
      <c r="J1535" s="106">
        <v>36504</v>
      </c>
    </row>
    <row r="1536" spans="1:10" hidden="1" x14ac:dyDescent="0.2">
      <c r="A1536" s="104" t="s">
        <v>6260</v>
      </c>
      <c r="D1536" s="104" t="s">
        <v>12439</v>
      </c>
      <c r="E1536" s="104">
        <f t="shared" si="23"/>
        <v>2268001040</v>
      </c>
      <c r="F1536" s="104" t="s">
        <v>13305</v>
      </c>
      <c r="G1536" s="104" t="s">
        <v>12433</v>
      </c>
      <c r="H1536" s="104" t="s">
        <v>6266</v>
      </c>
      <c r="I1536" s="104" t="s">
        <v>6275</v>
      </c>
      <c r="J1536" s="106">
        <v>36504</v>
      </c>
    </row>
    <row r="1537" spans="1:10" hidden="1" x14ac:dyDescent="0.2">
      <c r="A1537" s="104" t="s">
        <v>6260</v>
      </c>
      <c r="D1537" s="104" t="s">
        <v>12440</v>
      </c>
      <c r="E1537" s="104">
        <f t="shared" si="23"/>
        <v>2268001050</v>
      </c>
      <c r="F1537" s="104" t="s">
        <v>13305</v>
      </c>
      <c r="G1537" s="104" t="s">
        <v>12433</v>
      </c>
      <c r="H1537" s="104" t="s">
        <v>6266</v>
      </c>
      <c r="I1537" s="104" t="s">
        <v>6277</v>
      </c>
      <c r="J1537" s="106">
        <v>36504</v>
      </c>
    </row>
    <row r="1538" spans="1:10" hidden="1" x14ac:dyDescent="0.2">
      <c r="A1538" s="104" t="s">
        <v>6260</v>
      </c>
      <c r="D1538" s="104" t="s">
        <v>12441</v>
      </c>
      <c r="E1538" s="104">
        <f t="shared" ref="E1538:E1601" si="24">VALUE(D1538)</f>
        <v>2268001060</v>
      </c>
      <c r="F1538" s="104" t="s">
        <v>13305</v>
      </c>
      <c r="G1538" s="104" t="s">
        <v>12433</v>
      </c>
      <c r="H1538" s="104" t="s">
        <v>6266</v>
      </c>
      <c r="I1538" s="104" t="s">
        <v>6279</v>
      </c>
      <c r="J1538" s="106">
        <v>36504</v>
      </c>
    </row>
    <row r="1539" spans="1:10" hidden="1" x14ac:dyDescent="0.2">
      <c r="A1539" s="104" t="s">
        <v>6260</v>
      </c>
      <c r="D1539" s="104" t="s">
        <v>12442</v>
      </c>
      <c r="E1539" s="104">
        <f t="shared" si="24"/>
        <v>2268002000</v>
      </c>
      <c r="F1539" s="104" t="s">
        <v>13305</v>
      </c>
      <c r="G1539" s="104" t="s">
        <v>12433</v>
      </c>
      <c r="H1539" s="104" t="s">
        <v>6281</v>
      </c>
      <c r="I1539" s="104" t="s">
        <v>6264</v>
      </c>
      <c r="J1539" s="106">
        <v>36504</v>
      </c>
    </row>
    <row r="1540" spans="1:10" hidden="1" x14ac:dyDescent="0.2">
      <c r="A1540" s="104" t="s">
        <v>6260</v>
      </c>
      <c r="D1540" s="104" t="s">
        <v>12443</v>
      </c>
      <c r="E1540" s="104">
        <f t="shared" si="24"/>
        <v>2268002003</v>
      </c>
      <c r="F1540" s="104" t="s">
        <v>13305</v>
      </c>
      <c r="G1540" s="104" t="s">
        <v>12433</v>
      </c>
      <c r="H1540" s="104" t="s">
        <v>6281</v>
      </c>
      <c r="I1540" s="104" t="s">
        <v>6284</v>
      </c>
      <c r="J1540" s="106">
        <v>36504</v>
      </c>
    </row>
    <row r="1541" spans="1:10" hidden="1" x14ac:dyDescent="0.2">
      <c r="A1541" s="104" t="s">
        <v>6260</v>
      </c>
      <c r="D1541" s="104" t="s">
        <v>12444</v>
      </c>
      <c r="E1541" s="104">
        <f t="shared" si="24"/>
        <v>2268002006</v>
      </c>
      <c r="F1541" s="104" t="s">
        <v>13305</v>
      </c>
      <c r="G1541" s="104" t="s">
        <v>12433</v>
      </c>
      <c r="H1541" s="104" t="s">
        <v>6281</v>
      </c>
      <c r="I1541" s="104" t="s">
        <v>6287</v>
      </c>
      <c r="J1541" s="106">
        <v>36504</v>
      </c>
    </row>
    <row r="1542" spans="1:10" hidden="1" x14ac:dyDescent="0.2">
      <c r="A1542" s="104" t="s">
        <v>6260</v>
      </c>
      <c r="D1542" s="104" t="s">
        <v>12445</v>
      </c>
      <c r="E1542" s="104">
        <f t="shared" si="24"/>
        <v>2268002009</v>
      </c>
      <c r="F1542" s="104" t="s">
        <v>13305</v>
      </c>
      <c r="G1542" s="104" t="s">
        <v>12433</v>
      </c>
      <c r="H1542" s="104" t="s">
        <v>6281</v>
      </c>
      <c r="I1542" s="104" t="s">
        <v>6289</v>
      </c>
      <c r="J1542" s="106">
        <v>36504</v>
      </c>
    </row>
    <row r="1543" spans="1:10" hidden="1" x14ac:dyDescent="0.2">
      <c r="A1543" s="104" t="s">
        <v>6260</v>
      </c>
      <c r="D1543" s="104" t="s">
        <v>12446</v>
      </c>
      <c r="E1543" s="104">
        <f t="shared" si="24"/>
        <v>2268002015</v>
      </c>
      <c r="F1543" s="104" t="s">
        <v>13305</v>
      </c>
      <c r="G1543" s="104" t="s">
        <v>12433</v>
      </c>
      <c r="H1543" s="104" t="s">
        <v>6281</v>
      </c>
      <c r="I1543" s="104" t="s">
        <v>6294</v>
      </c>
      <c r="J1543" s="106">
        <v>36504</v>
      </c>
    </row>
    <row r="1544" spans="1:10" hidden="1" x14ac:dyDescent="0.2">
      <c r="A1544" s="104" t="s">
        <v>6260</v>
      </c>
      <c r="D1544" s="104" t="s">
        <v>12447</v>
      </c>
      <c r="E1544" s="104">
        <f t="shared" si="24"/>
        <v>2268002018</v>
      </c>
      <c r="F1544" s="104" t="s">
        <v>13305</v>
      </c>
      <c r="G1544" s="104" t="s">
        <v>12433</v>
      </c>
      <c r="H1544" s="104" t="s">
        <v>6281</v>
      </c>
      <c r="I1544" s="104" t="s">
        <v>6296</v>
      </c>
      <c r="J1544" s="106">
        <v>36504</v>
      </c>
    </row>
    <row r="1545" spans="1:10" hidden="1" x14ac:dyDescent="0.2">
      <c r="A1545" s="104" t="s">
        <v>6260</v>
      </c>
      <c r="D1545" s="104" t="s">
        <v>12448</v>
      </c>
      <c r="E1545" s="104">
        <f t="shared" si="24"/>
        <v>2268002021</v>
      </c>
      <c r="F1545" s="104" t="s">
        <v>13305</v>
      </c>
      <c r="G1545" s="104" t="s">
        <v>12433</v>
      </c>
      <c r="H1545" s="104" t="s">
        <v>6281</v>
      </c>
      <c r="I1545" s="104" t="s">
        <v>6298</v>
      </c>
      <c r="J1545" s="106">
        <v>36504</v>
      </c>
    </row>
    <row r="1546" spans="1:10" hidden="1" x14ac:dyDescent="0.2">
      <c r="A1546" s="104" t="s">
        <v>6260</v>
      </c>
      <c r="D1546" s="104" t="s">
        <v>12449</v>
      </c>
      <c r="E1546" s="104">
        <f t="shared" si="24"/>
        <v>2268002024</v>
      </c>
      <c r="F1546" s="104" t="s">
        <v>13305</v>
      </c>
      <c r="G1546" s="104" t="s">
        <v>12433</v>
      </c>
      <c r="H1546" s="104" t="s">
        <v>6281</v>
      </c>
      <c r="I1546" s="104" t="s">
        <v>9177</v>
      </c>
      <c r="J1546" s="106">
        <v>36504</v>
      </c>
    </row>
    <row r="1547" spans="1:10" hidden="1" x14ac:dyDescent="0.2">
      <c r="A1547" s="104" t="s">
        <v>6260</v>
      </c>
      <c r="D1547" s="104" t="s">
        <v>12450</v>
      </c>
      <c r="E1547" s="104">
        <f t="shared" si="24"/>
        <v>2268002027</v>
      </c>
      <c r="F1547" s="104" t="s">
        <v>13305</v>
      </c>
      <c r="G1547" s="104" t="s">
        <v>12433</v>
      </c>
      <c r="H1547" s="104" t="s">
        <v>6281</v>
      </c>
      <c r="I1547" s="104" t="s">
        <v>9179</v>
      </c>
      <c r="J1547" s="106">
        <v>36504</v>
      </c>
    </row>
    <row r="1548" spans="1:10" hidden="1" x14ac:dyDescent="0.2">
      <c r="A1548" s="104" t="s">
        <v>6260</v>
      </c>
      <c r="D1548" s="104" t="s">
        <v>12451</v>
      </c>
      <c r="E1548" s="104">
        <f t="shared" si="24"/>
        <v>2268002030</v>
      </c>
      <c r="F1548" s="104" t="s">
        <v>13305</v>
      </c>
      <c r="G1548" s="104" t="s">
        <v>12433</v>
      </c>
      <c r="H1548" s="104" t="s">
        <v>6281</v>
      </c>
      <c r="I1548" s="104" t="s">
        <v>9182</v>
      </c>
      <c r="J1548" s="106">
        <v>36504</v>
      </c>
    </row>
    <row r="1549" spans="1:10" hidden="1" x14ac:dyDescent="0.2">
      <c r="A1549" s="104" t="s">
        <v>6260</v>
      </c>
      <c r="D1549" s="104" t="s">
        <v>12452</v>
      </c>
      <c r="E1549" s="104">
        <f t="shared" si="24"/>
        <v>2268002033</v>
      </c>
      <c r="F1549" s="104" t="s">
        <v>13305</v>
      </c>
      <c r="G1549" s="104" t="s">
        <v>12433</v>
      </c>
      <c r="H1549" s="104" t="s">
        <v>6281</v>
      </c>
      <c r="I1549" s="104" t="s">
        <v>9184</v>
      </c>
      <c r="J1549" s="106">
        <v>36504</v>
      </c>
    </row>
    <row r="1550" spans="1:10" hidden="1" x14ac:dyDescent="0.2">
      <c r="A1550" s="104" t="s">
        <v>6260</v>
      </c>
      <c r="D1550" s="104" t="s">
        <v>12453</v>
      </c>
      <c r="E1550" s="104">
        <f t="shared" si="24"/>
        <v>2268002036</v>
      </c>
      <c r="F1550" s="104" t="s">
        <v>13305</v>
      </c>
      <c r="G1550" s="104" t="s">
        <v>12433</v>
      </c>
      <c r="H1550" s="104" t="s">
        <v>6281</v>
      </c>
      <c r="I1550" s="104" t="s">
        <v>9186</v>
      </c>
      <c r="J1550" s="106">
        <v>36504</v>
      </c>
    </row>
    <row r="1551" spans="1:10" hidden="1" x14ac:dyDescent="0.2">
      <c r="A1551" s="104" t="s">
        <v>6260</v>
      </c>
      <c r="D1551" s="104" t="s">
        <v>12454</v>
      </c>
      <c r="E1551" s="104">
        <f t="shared" si="24"/>
        <v>2268002039</v>
      </c>
      <c r="F1551" s="104" t="s">
        <v>13305</v>
      </c>
      <c r="G1551" s="104" t="s">
        <v>12433</v>
      </c>
      <c r="H1551" s="104" t="s">
        <v>6281</v>
      </c>
      <c r="I1551" s="104" t="s">
        <v>9188</v>
      </c>
      <c r="J1551" s="106">
        <v>36504</v>
      </c>
    </row>
    <row r="1552" spans="1:10" hidden="1" x14ac:dyDescent="0.2">
      <c r="A1552" s="104" t="s">
        <v>6260</v>
      </c>
      <c r="D1552" s="104" t="s">
        <v>12455</v>
      </c>
      <c r="E1552" s="104">
        <f t="shared" si="24"/>
        <v>2268002042</v>
      </c>
      <c r="F1552" s="104" t="s">
        <v>13305</v>
      </c>
      <c r="G1552" s="104" t="s">
        <v>12433</v>
      </c>
      <c r="H1552" s="104" t="s">
        <v>6281</v>
      </c>
      <c r="I1552" s="104" t="s">
        <v>9190</v>
      </c>
      <c r="J1552" s="106">
        <v>36504</v>
      </c>
    </row>
    <row r="1553" spans="1:10" hidden="1" x14ac:dyDescent="0.2">
      <c r="A1553" s="104" t="s">
        <v>6260</v>
      </c>
      <c r="D1553" s="104" t="s">
        <v>12456</v>
      </c>
      <c r="E1553" s="104">
        <f t="shared" si="24"/>
        <v>2268002045</v>
      </c>
      <c r="F1553" s="104" t="s">
        <v>13305</v>
      </c>
      <c r="G1553" s="104" t="s">
        <v>12433</v>
      </c>
      <c r="H1553" s="104" t="s">
        <v>6281</v>
      </c>
      <c r="I1553" s="104" t="s">
        <v>9192</v>
      </c>
      <c r="J1553" s="106">
        <v>36504</v>
      </c>
    </row>
    <row r="1554" spans="1:10" hidden="1" x14ac:dyDescent="0.2">
      <c r="A1554" s="104" t="s">
        <v>6260</v>
      </c>
      <c r="D1554" s="104" t="s">
        <v>12457</v>
      </c>
      <c r="E1554" s="104">
        <f t="shared" si="24"/>
        <v>2268002048</v>
      </c>
      <c r="F1554" s="104" t="s">
        <v>13305</v>
      </c>
      <c r="G1554" s="104" t="s">
        <v>12433</v>
      </c>
      <c r="H1554" s="104" t="s">
        <v>6281</v>
      </c>
      <c r="I1554" s="104" t="s">
        <v>9194</v>
      </c>
      <c r="J1554" s="106">
        <v>36504</v>
      </c>
    </row>
    <row r="1555" spans="1:10" hidden="1" x14ac:dyDescent="0.2">
      <c r="A1555" s="104" t="s">
        <v>6260</v>
      </c>
      <c r="D1555" s="104" t="s">
        <v>12458</v>
      </c>
      <c r="E1555" s="104">
        <f t="shared" si="24"/>
        <v>2268002051</v>
      </c>
      <c r="F1555" s="104" t="s">
        <v>13305</v>
      </c>
      <c r="G1555" s="104" t="s">
        <v>12433</v>
      </c>
      <c r="H1555" s="104" t="s">
        <v>6281</v>
      </c>
      <c r="I1555" s="104" t="s">
        <v>9196</v>
      </c>
      <c r="J1555" s="106">
        <v>36504</v>
      </c>
    </row>
    <row r="1556" spans="1:10" hidden="1" x14ac:dyDescent="0.2">
      <c r="A1556" s="104" t="s">
        <v>6260</v>
      </c>
      <c r="D1556" s="104" t="s">
        <v>12459</v>
      </c>
      <c r="E1556" s="104">
        <f t="shared" si="24"/>
        <v>2268002054</v>
      </c>
      <c r="F1556" s="104" t="s">
        <v>13305</v>
      </c>
      <c r="G1556" s="104" t="s">
        <v>12433</v>
      </c>
      <c r="H1556" s="104" t="s">
        <v>6281</v>
      </c>
      <c r="I1556" s="104" t="s">
        <v>9198</v>
      </c>
      <c r="J1556" s="106">
        <v>36504</v>
      </c>
    </row>
    <row r="1557" spans="1:10" hidden="1" x14ac:dyDescent="0.2">
      <c r="A1557" s="104" t="s">
        <v>6260</v>
      </c>
      <c r="D1557" s="104" t="s">
        <v>12460</v>
      </c>
      <c r="E1557" s="104">
        <f t="shared" si="24"/>
        <v>2268002057</v>
      </c>
      <c r="F1557" s="104" t="s">
        <v>13305</v>
      </c>
      <c r="G1557" s="104" t="s">
        <v>12433</v>
      </c>
      <c r="H1557" s="104" t="s">
        <v>6281</v>
      </c>
      <c r="I1557" s="104" t="s">
        <v>9200</v>
      </c>
      <c r="J1557" s="106">
        <v>36504</v>
      </c>
    </row>
    <row r="1558" spans="1:10" hidden="1" x14ac:dyDescent="0.2">
      <c r="A1558" s="104" t="s">
        <v>6260</v>
      </c>
      <c r="D1558" s="104" t="s">
        <v>12461</v>
      </c>
      <c r="E1558" s="104">
        <f t="shared" si="24"/>
        <v>2268002060</v>
      </c>
      <c r="F1558" s="104" t="s">
        <v>13305</v>
      </c>
      <c r="G1558" s="104" t="s">
        <v>12433</v>
      </c>
      <c r="H1558" s="104" t="s">
        <v>6281</v>
      </c>
      <c r="I1558" s="104" t="s">
        <v>9202</v>
      </c>
      <c r="J1558" s="106">
        <v>36504</v>
      </c>
    </row>
    <row r="1559" spans="1:10" hidden="1" x14ac:dyDescent="0.2">
      <c r="A1559" s="104" t="s">
        <v>6260</v>
      </c>
      <c r="D1559" s="104" t="s">
        <v>12462</v>
      </c>
      <c r="E1559" s="104">
        <f t="shared" si="24"/>
        <v>2268002063</v>
      </c>
      <c r="F1559" s="104" t="s">
        <v>13305</v>
      </c>
      <c r="G1559" s="104" t="s">
        <v>12433</v>
      </c>
      <c r="H1559" s="104" t="s">
        <v>6281</v>
      </c>
      <c r="I1559" s="104" t="s">
        <v>9204</v>
      </c>
      <c r="J1559" s="106">
        <v>36504</v>
      </c>
    </row>
    <row r="1560" spans="1:10" hidden="1" x14ac:dyDescent="0.2">
      <c r="A1560" s="104" t="s">
        <v>6260</v>
      </c>
      <c r="D1560" s="104" t="s">
        <v>12463</v>
      </c>
      <c r="E1560" s="104">
        <f t="shared" si="24"/>
        <v>2268002066</v>
      </c>
      <c r="F1560" s="104" t="s">
        <v>13305</v>
      </c>
      <c r="G1560" s="104" t="s">
        <v>12433</v>
      </c>
      <c r="H1560" s="104" t="s">
        <v>6281</v>
      </c>
      <c r="I1560" s="104" t="s">
        <v>9207</v>
      </c>
      <c r="J1560" s="106">
        <v>36504</v>
      </c>
    </row>
    <row r="1561" spans="1:10" hidden="1" x14ac:dyDescent="0.2">
      <c r="A1561" s="104" t="s">
        <v>6260</v>
      </c>
      <c r="D1561" s="104" t="s">
        <v>12464</v>
      </c>
      <c r="E1561" s="104">
        <f t="shared" si="24"/>
        <v>2268002069</v>
      </c>
      <c r="F1561" s="104" t="s">
        <v>13305</v>
      </c>
      <c r="G1561" s="104" t="s">
        <v>12433</v>
      </c>
      <c r="H1561" s="104" t="s">
        <v>6281</v>
      </c>
      <c r="I1561" s="104" t="s">
        <v>9209</v>
      </c>
      <c r="J1561" s="106">
        <v>36504</v>
      </c>
    </row>
    <row r="1562" spans="1:10" hidden="1" x14ac:dyDescent="0.2">
      <c r="A1562" s="104" t="s">
        <v>6260</v>
      </c>
      <c r="D1562" s="104" t="s">
        <v>12465</v>
      </c>
      <c r="E1562" s="104">
        <f t="shared" si="24"/>
        <v>2268002072</v>
      </c>
      <c r="F1562" s="104" t="s">
        <v>13305</v>
      </c>
      <c r="G1562" s="104" t="s">
        <v>12433</v>
      </c>
      <c r="H1562" s="104" t="s">
        <v>6281</v>
      </c>
      <c r="I1562" s="104" t="s">
        <v>9211</v>
      </c>
      <c r="J1562" s="106">
        <v>36504</v>
      </c>
    </row>
    <row r="1563" spans="1:10" hidden="1" x14ac:dyDescent="0.2">
      <c r="A1563" s="104" t="s">
        <v>6260</v>
      </c>
      <c r="D1563" s="104" t="s">
        <v>12466</v>
      </c>
      <c r="E1563" s="104">
        <f t="shared" si="24"/>
        <v>2268002075</v>
      </c>
      <c r="F1563" s="104" t="s">
        <v>13305</v>
      </c>
      <c r="G1563" s="104" t="s">
        <v>12433</v>
      </c>
      <c r="H1563" s="104" t="s">
        <v>6281</v>
      </c>
      <c r="I1563" s="104" t="s">
        <v>9213</v>
      </c>
      <c r="J1563" s="106">
        <v>36504</v>
      </c>
    </row>
    <row r="1564" spans="1:10" hidden="1" x14ac:dyDescent="0.2">
      <c r="A1564" s="104" t="s">
        <v>6260</v>
      </c>
      <c r="D1564" s="104" t="s">
        <v>12467</v>
      </c>
      <c r="E1564" s="104">
        <f t="shared" si="24"/>
        <v>2268002078</v>
      </c>
      <c r="F1564" s="104" t="s">
        <v>13305</v>
      </c>
      <c r="G1564" s="104" t="s">
        <v>12433</v>
      </c>
      <c r="H1564" s="104" t="s">
        <v>6281</v>
      </c>
      <c r="I1564" s="104" t="s">
        <v>9215</v>
      </c>
      <c r="J1564" s="106">
        <v>36504</v>
      </c>
    </row>
    <row r="1565" spans="1:10" hidden="1" x14ac:dyDescent="0.2">
      <c r="A1565" s="104" t="s">
        <v>6260</v>
      </c>
      <c r="D1565" s="104" t="s">
        <v>12468</v>
      </c>
      <c r="E1565" s="104">
        <f t="shared" si="24"/>
        <v>2268002081</v>
      </c>
      <c r="F1565" s="104" t="s">
        <v>13305</v>
      </c>
      <c r="G1565" s="104" t="s">
        <v>12433</v>
      </c>
      <c r="H1565" s="104" t="s">
        <v>6281</v>
      </c>
      <c r="I1565" s="104" t="s">
        <v>9217</v>
      </c>
      <c r="J1565" s="106">
        <v>36504</v>
      </c>
    </row>
    <row r="1566" spans="1:10" hidden="1" x14ac:dyDescent="0.2">
      <c r="A1566" s="104" t="s">
        <v>6260</v>
      </c>
      <c r="D1566" s="104" t="s">
        <v>12469</v>
      </c>
      <c r="E1566" s="104">
        <f t="shared" si="24"/>
        <v>2268003000</v>
      </c>
      <c r="F1566" s="104" t="s">
        <v>13305</v>
      </c>
      <c r="G1566" s="104" t="s">
        <v>12433</v>
      </c>
      <c r="H1566" s="104" t="s">
        <v>9219</v>
      </c>
      <c r="I1566" s="104" t="s">
        <v>6264</v>
      </c>
      <c r="J1566" s="106">
        <v>36504</v>
      </c>
    </row>
    <row r="1567" spans="1:10" hidden="1" x14ac:dyDescent="0.2">
      <c r="A1567" s="104" t="s">
        <v>6260</v>
      </c>
      <c r="D1567" s="104" t="s">
        <v>12470</v>
      </c>
      <c r="E1567" s="104">
        <f t="shared" si="24"/>
        <v>2268003010</v>
      </c>
      <c r="F1567" s="104" t="s">
        <v>13305</v>
      </c>
      <c r="G1567" s="104" t="s">
        <v>12433</v>
      </c>
      <c r="H1567" s="104" t="s">
        <v>9219</v>
      </c>
      <c r="I1567" s="104" t="s">
        <v>9221</v>
      </c>
      <c r="J1567" s="106">
        <v>36504</v>
      </c>
    </row>
    <row r="1568" spans="1:10" hidden="1" x14ac:dyDescent="0.2">
      <c r="A1568" s="104" t="s">
        <v>6260</v>
      </c>
      <c r="D1568" s="104" t="s">
        <v>12471</v>
      </c>
      <c r="E1568" s="104">
        <f t="shared" si="24"/>
        <v>2268003020</v>
      </c>
      <c r="F1568" s="104" t="s">
        <v>13305</v>
      </c>
      <c r="G1568" s="104" t="s">
        <v>12433</v>
      </c>
      <c r="H1568" s="104" t="s">
        <v>9219</v>
      </c>
      <c r="I1568" s="104" t="s">
        <v>9223</v>
      </c>
      <c r="J1568" s="106">
        <v>36504</v>
      </c>
    </row>
    <row r="1569" spans="1:10" hidden="1" x14ac:dyDescent="0.2">
      <c r="A1569" s="104" t="s">
        <v>6260</v>
      </c>
      <c r="D1569" s="104" t="s">
        <v>12472</v>
      </c>
      <c r="E1569" s="104">
        <f t="shared" si="24"/>
        <v>2268003030</v>
      </c>
      <c r="F1569" s="104" t="s">
        <v>13305</v>
      </c>
      <c r="G1569" s="104" t="s">
        <v>12433</v>
      </c>
      <c r="H1569" s="104" t="s">
        <v>9219</v>
      </c>
      <c r="I1569" s="104" t="s">
        <v>9225</v>
      </c>
      <c r="J1569" s="106">
        <v>36504</v>
      </c>
    </row>
    <row r="1570" spans="1:10" hidden="1" x14ac:dyDescent="0.2">
      <c r="A1570" s="104" t="s">
        <v>6260</v>
      </c>
      <c r="D1570" s="104" t="s">
        <v>12473</v>
      </c>
      <c r="E1570" s="104">
        <f t="shared" si="24"/>
        <v>2268003040</v>
      </c>
      <c r="F1570" s="104" t="s">
        <v>13305</v>
      </c>
      <c r="G1570" s="104" t="s">
        <v>12433</v>
      </c>
      <c r="H1570" s="104" t="s">
        <v>9219</v>
      </c>
      <c r="I1570" s="104" t="s">
        <v>9227</v>
      </c>
      <c r="J1570" s="106">
        <v>36504</v>
      </c>
    </row>
    <row r="1571" spans="1:10" hidden="1" x14ac:dyDescent="0.2">
      <c r="A1571" s="104" t="s">
        <v>6260</v>
      </c>
      <c r="D1571" s="104" t="s">
        <v>12474</v>
      </c>
      <c r="E1571" s="104">
        <f t="shared" si="24"/>
        <v>2268003050</v>
      </c>
      <c r="F1571" s="104" t="s">
        <v>13305</v>
      </c>
      <c r="G1571" s="104" t="s">
        <v>12433</v>
      </c>
      <c r="H1571" s="104" t="s">
        <v>9219</v>
      </c>
      <c r="I1571" s="104" t="s">
        <v>9229</v>
      </c>
      <c r="J1571" s="106">
        <v>36504</v>
      </c>
    </row>
    <row r="1572" spans="1:10" hidden="1" x14ac:dyDescent="0.2">
      <c r="A1572" s="104" t="s">
        <v>6260</v>
      </c>
      <c r="D1572" s="104" t="s">
        <v>12475</v>
      </c>
      <c r="E1572" s="104">
        <f t="shared" si="24"/>
        <v>2268003060</v>
      </c>
      <c r="F1572" s="104" t="s">
        <v>13305</v>
      </c>
      <c r="G1572" s="104" t="s">
        <v>12433</v>
      </c>
      <c r="H1572" s="104" t="s">
        <v>9219</v>
      </c>
      <c r="I1572" s="104" t="s">
        <v>9231</v>
      </c>
      <c r="J1572" s="106">
        <v>36504</v>
      </c>
    </row>
    <row r="1573" spans="1:10" hidden="1" x14ac:dyDescent="0.2">
      <c r="A1573" s="104" t="s">
        <v>6260</v>
      </c>
      <c r="D1573" s="104" t="s">
        <v>12476</v>
      </c>
      <c r="E1573" s="104">
        <f t="shared" si="24"/>
        <v>2268003070</v>
      </c>
      <c r="F1573" s="104" t="s">
        <v>13305</v>
      </c>
      <c r="G1573" s="104" t="s">
        <v>12433</v>
      </c>
      <c r="H1573" s="104" t="s">
        <v>9219</v>
      </c>
      <c r="I1573" s="104" t="s">
        <v>9233</v>
      </c>
      <c r="J1573" s="106">
        <v>36504</v>
      </c>
    </row>
    <row r="1574" spans="1:10" hidden="1" x14ac:dyDescent="0.2">
      <c r="A1574" s="104" t="s">
        <v>6260</v>
      </c>
      <c r="D1574" s="104" t="s">
        <v>12477</v>
      </c>
      <c r="E1574" s="104">
        <f t="shared" si="24"/>
        <v>2268004000</v>
      </c>
      <c r="F1574" s="104" t="s">
        <v>13305</v>
      </c>
      <c r="G1574" s="104" t="s">
        <v>12433</v>
      </c>
      <c r="H1574" s="104" t="s">
        <v>9235</v>
      </c>
      <c r="I1574" s="104" t="s">
        <v>6264</v>
      </c>
      <c r="J1574" s="106">
        <v>36504</v>
      </c>
    </row>
    <row r="1575" spans="1:10" hidden="1" x14ac:dyDescent="0.2">
      <c r="A1575" s="104" t="s">
        <v>6260</v>
      </c>
      <c r="D1575" s="104" t="s">
        <v>12478</v>
      </c>
      <c r="E1575" s="104">
        <f t="shared" si="24"/>
        <v>2268004010</v>
      </c>
      <c r="F1575" s="104" t="s">
        <v>13305</v>
      </c>
      <c r="G1575" s="104" t="s">
        <v>12433</v>
      </c>
      <c r="H1575" s="104" t="s">
        <v>9235</v>
      </c>
      <c r="I1575" s="104" t="s">
        <v>9238</v>
      </c>
      <c r="J1575" s="106">
        <v>36504</v>
      </c>
    </row>
    <row r="1576" spans="1:10" hidden="1" x14ac:dyDescent="0.2">
      <c r="A1576" s="104" t="s">
        <v>6260</v>
      </c>
      <c r="D1576" s="104" t="s">
        <v>12479</v>
      </c>
      <c r="E1576" s="104">
        <f t="shared" si="24"/>
        <v>2268004011</v>
      </c>
      <c r="F1576" s="104" t="s">
        <v>13305</v>
      </c>
      <c r="G1576" s="104" t="s">
        <v>12433</v>
      </c>
      <c r="H1576" s="104" t="s">
        <v>9235</v>
      </c>
      <c r="I1576" s="104" t="s">
        <v>9241</v>
      </c>
      <c r="J1576" s="106">
        <v>36504</v>
      </c>
    </row>
    <row r="1577" spans="1:10" hidden="1" x14ac:dyDescent="0.2">
      <c r="A1577" s="104" t="s">
        <v>6260</v>
      </c>
      <c r="D1577" s="104" t="s">
        <v>12480</v>
      </c>
      <c r="E1577" s="104">
        <f t="shared" si="24"/>
        <v>2268004015</v>
      </c>
      <c r="F1577" s="104" t="s">
        <v>13305</v>
      </c>
      <c r="G1577" s="104" t="s">
        <v>12433</v>
      </c>
      <c r="H1577" s="104" t="s">
        <v>9235</v>
      </c>
      <c r="I1577" s="104" t="s">
        <v>9243</v>
      </c>
      <c r="J1577" s="106">
        <v>36504</v>
      </c>
    </row>
    <row r="1578" spans="1:10" hidden="1" x14ac:dyDescent="0.2">
      <c r="A1578" s="104" t="s">
        <v>6260</v>
      </c>
      <c r="D1578" s="104" t="s">
        <v>12487</v>
      </c>
      <c r="E1578" s="104">
        <f t="shared" si="24"/>
        <v>2268004016</v>
      </c>
      <c r="F1578" s="104" t="s">
        <v>13305</v>
      </c>
      <c r="G1578" s="104" t="s">
        <v>12433</v>
      </c>
      <c r="H1578" s="104" t="s">
        <v>9235</v>
      </c>
      <c r="I1578" s="104" t="s">
        <v>12118</v>
      </c>
      <c r="J1578" s="106">
        <v>36504</v>
      </c>
    </row>
    <row r="1579" spans="1:10" hidden="1" x14ac:dyDescent="0.2">
      <c r="A1579" s="104" t="s">
        <v>6260</v>
      </c>
      <c r="D1579" s="104" t="s">
        <v>12488</v>
      </c>
      <c r="E1579" s="104">
        <f t="shared" si="24"/>
        <v>2268004020</v>
      </c>
      <c r="F1579" s="104" t="s">
        <v>13305</v>
      </c>
      <c r="G1579" s="104" t="s">
        <v>12433</v>
      </c>
      <c r="H1579" s="104" t="s">
        <v>9235</v>
      </c>
      <c r="I1579" s="104" t="s">
        <v>12120</v>
      </c>
      <c r="J1579" s="106">
        <v>36504</v>
      </c>
    </row>
    <row r="1580" spans="1:10" hidden="1" x14ac:dyDescent="0.2">
      <c r="A1580" s="104" t="s">
        <v>6260</v>
      </c>
      <c r="D1580" s="104" t="s">
        <v>12489</v>
      </c>
      <c r="E1580" s="104">
        <f t="shared" si="24"/>
        <v>2268004021</v>
      </c>
      <c r="F1580" s="104" t="s">
        <v>13305</v>
      </c>
      <c r="G1580" s="104" t="s">
        <v>12433</v>
      </c>
      <c r="H1580" s="104" t="s">
        <v>9235</v>
      </c>
      <c r="I1580" s="104" t="s">
        <v>12123</v>
      </c>
      <c r="J1580" s="106">
        <v>36504</v>
      </c>
    </row>
    <row r="1581" spans="1:10" hidden="1" x14ac:dyDescent="0.2">
      <c r="A1581" s="104" t="s">
        <v>6260</v>
      </c>
      <c r="D1581" s="104" t="s">
        <v>12490</v>
      </c>
      <c r="E1581" s="104">
        <f t="shared" si="24"/>
        <v>2268004025</v>
      </c>
      <c r="F1581" s="104" t="s">
        <v>13305</v>
      </c>
      <c r="G1581" s="104" t="s">
        <v>12433</v>
      </c>
      <c r="H1581" s="104" t="s">
        <v>9235</v>
      </c>
      <c r="I1581" s="104" t="s">
        <v>12125</v>
      </c>
      <c r="J1581" s="106">
        <v>36504</v>
      </c>
    </row>
    <row r="1582" spans="1:10" hidden="1" x14ac:dyDescent="0.2">
      <c r="A1582" s="104" t="s">
        <v>6260</v>
      </c>
      <c r="D1582" s="104" t="s">
        <v>12491</v>
      </c>
      <c r="E1582" s="104">
        <f t="shared" si="24"/>
        <v>2268004026</v>
      </c>
      <c r="F1582" s="104" t="s">
        <v>13305</v>
      </c>
      <c r="G1582" s="104" t="s">
        <v>12433</v>
      </c>
      <c r="H1582" s="104" t="s">
        <v>9235</v>
      </c>
      <c r="I1582" s="104" t="s">
        <v>12127</v>
      </c>
      <c r="J1582" s="106">
        <v>36504</v>
      </c>
    </row>
    <row r="1583" spans="1:10" hidden="1" x14ac:dyDescent="0.2">
      <c r="A1583" s="104" t="s">
        <v>6260</v>
      </c>
      <c r="D1583" s="104" t="s">
        <v>12492</v>
      </c>
      <c r="E1583" s="104">
        <f t="shared" si="24"/>
        <v>2268004030</v>
      </c>
      <c r="F1583" s="104" t="s">
        <v>13305</v>
      </c>
      <c r="G1583" s="104" t="s">
        <v>12433</v>
      </c>
      <c r="H1583" s="104" t="s">
        <v>9235</v>
      </c>
      <c r="I1583" s="104" t="s">
        <v>12129</v>
      </c>
      <c r="J1583" s="106">
        <v>36504</v>
      </c>
    </row>
    <row r="1584" spans="1:10" hidden="1" x14ac:dyDescent="0.2">
      <c r="A1584" s="104" t="s">
        <v>6260</v>
      </c>
      <c r="D1584" s="104" t="s">
        <v>12493</v>
      </c>
      <c r="E1584" s="104">
        <f t="shared" si="24"/>
        <v>2268004031</v>
      </c>
      <c r="F1584" s="104" t="s">
        <v>13305</v>
      </c>
      <c r="G1584" s="104" t="s">
        <v>12433</v>
      </c>
      <c r="H1584" s="104" t="s">
        <v>9235</v>
      </c>
      <c r="I1584" s="104" t="s">
        <v>12131</v>
      </c>
      <c r="J1584" s="106">
        <v>36504</v>
      </c>
    </row>
    <row r="1585" spans="1:10" hidden="1" x14ac:dyDescent="0.2">
      <c r="A1585" s="104" t="s">
        <v>6260</v>
      </c>
      <c r="D1585" s="104" t="s">
        <v>12494</v>
      </c>
      <c r="E1585" s="104">
        <f t="shared" si="24"/>
        <v>2268004035</v>
      </c>
      <c r="F1585" s="104" t="s">
        <v>13305</v>
      </c>
      <c r="G1585" s="104" t="s">
        <v>12433</v>
      </c>
      <c r="H1585" s="104" t="s">
        <v>9235</v>
      </c>
      <c r="I1585" s="104" t="s">
        <v>12133</v>
      </c>
      <c r="J1585" s="106">
        <v>36504</v>
      </c>
    </row>
    <row r="1586" spans="1:10" hidden="1" x14ac:dyDescent="0.2">
      <c r="A1586" s="104" t="s">
        <v>6260</v>
      </c>
      <c r="D1586" s="104" t="s">
        <v>12495</v>
      </c>
      <c r="E1586" s="104">
        <f t="shared" si="24"/>
        <v>2268004036</v>
      </c>
      <c r="F1586" s="104" t="s">
        <v>13305</v>
      </c>
      <c r="G1586" s="104" t="s">
        <v>12433</v>
      </c>
      <c r="H1586" s="104" t="s">
        <v>9235</v>
      </c>
      <c r="I1586" s="104" t="s">
        <v>15146</v>
      </c>
      <c r="J1586" s="106">
        <v>36504</v>
      </c>
    </row>
    <row r="1587" spans="1:10" hidden="1" x14ac:dyDescent="0.2">
      <c r="A1587" s="104" t="s">
        <v>6260</v>
      </c>
      <c r="D1587" s="104" t="s">
        <v>12496</v>
      </c>
      <c r="E1587" s="104">
        <f t="shared" si="24"/>
        <v>2268004040</v>
      </c>
      <c r="F1587" s="104" t="s">
        <v>13305</v>
      </c>
      <c r="G1587" s="104" t="s">
        <v>12433</v>
      </c>
      <c r="H1587" s="104" t="s">
        <v>9235</v>
      </c>
      <c r="I1587" s="104" t="s">
        <v>15148</v>
      </c>
      <c r="J1587" s="106">
        <v>36504</v>
      </c>
    </row>
    <row r="1588" spans="1:10" hidden="1" x14ac:dyDescent="0.2">
      <c r="A1588" s="104" t="s">
        <v>6260</v>
      </c>
      <c r="D1588" s="104" t="s">
        <v>12497</v>
      </c>
      <c r="E1588" s="104">
        <f t="shared" si="24"/>
        <v>2268004041</v>
      </c>
      <c r="F1588" s="104" t="s">
        <v>13305</v>
      </c>
      <c r="G1588" s="104" t="s">
        <v>12433</v>
      </c>
      <c r="H1588" s="104" t="s">
        <v>9235</v>
      </c>
      <c r="I1588" s="104" t="s">
        <v>15150</v>
      </c>
      <c r="J1588" s="106">
        <v>36504</v>
      </c>
    </row>
    <row r="1589" spans="1:10" hidden="1" x14ac:dyDescent="0.2">
      <c r="A1589" s="104" t="s">
        <v>6260</v>
      </c>
      <c r="D1589" s="104" t="s">
        <v>12498</v>
      </c>
      <c r="E1589" s="104">
        <f t="shared" si="24"/>
        <v>2268004045</v>
      </c>
      <c r="F1589" s="104" t="s">
        <v>13305</v>
      </c>
      <c r="G1589" s="104" t="s">
        <v>12433</v>
      </c>
      <c r="H1589" s="104" t="s">
        <v>9235</v>
      </c>
      <c r="I1589" s="104" t="s">
        <v>15152</v>
      </c>
      <c r="J1589" s="106">
        <v>36504</v>
      </c>
    </row>
    <row r="1590" spans="1:10" hidden="1" x14ac:dyDescent="0.2">
      <c r="A1590" s="104" t="s">
        <v>6260</v>
      </c>
      <c r="D1590" s="104" t="s">
        <v>12499</v>
      </c>
      <c r="E1590" s="104">
        <f t="shared" si="24"/>
        <v>2268004046</v>
      </c>
      <c r="F1590" s="104" t="s">
        <v>13305</v>
      </c>
      <c r="G1590" s="104" t="s">
        <v>12433</v>
      </c>
      <c r="H1590" s="104" t="s">
        <v>9235</v>
      </c>
      <c r="I1590" s="104" t="s">
        <v>15154</v>
      </c>
      <c r="J1590" s="106">
        <v>36504</v>
      </c>
    </row>
    <row r="1591" spans="1:10" hidden="1" x14ac:dyDescent="0.2">
      <c r="A1591" s="104" t="s">
        <v>6260</v>
      </c>
      <c r="D1591" s="104" t="s">
        <v>12500</v>
      </c>
      <c r="E1591" s="104">
        <f t="shared" si="24"/>
        <v>2268004050</v>
      </c>
      <c r="F1591" s="104" t="s">
        <v>13305</v>
      </c>
      <c r="G1591" s="104" t="s">
        <v>12433</v>
      </c>
      <c r="H1591" s="104" t="s">
        <v>9235</v>
      </c>
      <c r="I1591" s="104" t="s">
        <v>15156</v>
      </c>
      <c r="J1591" s="106">
        <v>36504</v>
      </c>
    </row>
    <row r="1592" spans="1:10" hidden="1" x14ac:dyDescent="0.2">
      <c r="A1592" s="104" t="s">
        <v>6260</v>
      </c>
      <c r="D1592" s="104" t="s">
        <v>12501</v>
      </c>
      <c r="E1592" s="104">
        <f t="shared" si="24"/>
        <v>2268004051</v>
      </c>
      <c r="F1592" s="104" t="s">
        <v>13305</v>
      </c>
      <c r="G1592" s="104" t="s">
        <v>12433</v>
      </c>
      <c r="H1592" s="104" t="s">
        <v>9235</v>
      </c>
      <c r="I1592" s="104" t="s">
        <v>15158</v>
      </c>
      <c r="J1592" s="106">
        <v>36504</v>
      </c>
    </row>
    <row r="1593" spans="1:10" hidden="1" x14ac:dyDescent="0.2">
      <c r="A1593" s="104" t="s">
        <v>6260</v>
      </c>
      <c r="D1593" s="104" t="s">
        <v>12502</v>
      </c>
      <c r="E1593" s="104">
        <f t="shared" si="24"/>
        <v>2268004055</v>
      </c>
      <c r="F1593" s="104" t="s">
        <v>13305</v>
      </c>
      <c r="G1593" s="104" t="s">
        <v>12433</v>
      </c>
      <c r="H1593" s="104" t="s">
        <v>9235</v>
      </c>
      <c r="I1593" s="104" t="s">
        <v>15160</v>
      </c>
      <c r="J1593" s="106">
        <v>36504</v>
      </c>
    </row>
    <row r="1594" spans="1:10" hidden="1" x14ac:dyDescent="0.2">
      <c r="A1594" s="104" t="s">
        <v>6260</v>
      </c>
      <c r="D1594" s="104" t="s">
        <v>12503</v>
      </c>
      <c r="E1594" s="104">
        <f t="shared" si="24"/>
        <v>2268004056</v>
      </c>
      <c r="F1594" s="104" t="s">
        <v>13305</v>
      </c>
      <c r="G1594" s="104" t="s">
        <v>12433</v>
      </c>
      <c r="H1594" s="104" t="s">
        <v>9235</v>
      </c>
      <c r="I1594" s="104" t="s">
        <v>15162</v>
      </c>
      <c r="J1594" s="106">
        <v>36504</v>
      </c>
    </row>
    <row r="1595" spans="1:10" hidden="1" x14ac:dyDescent="0.2">
      <c r="A1595" s="104" t="s">
        <v>6260</v>
      </c>
      <c r="D1595" s="104" t="s">
        <v>12504</v>
      </c>
      <c r="E1595" s="104">
        <f t="shared" si="24"/>
        <v>2268004060</v>
      </c>
      <c r="F1595" s="104" t="s">
        <v>13305</v>
      </c>
      <c r="G1595" s="104" t="s">
        <v>12433</v>
      </c>
      <c r="H1595" s="104" t="s">
        <v>9235</v>
      </c>
      <c r="I1595" s="104" t="s">
        <v>15164</v>
      </c>
      <c r="J1595" s="106">
        <v>36504</v>
      </c>
    </row>
    <row r="1596" spans="1:10" hidden="1" x14ac:dyDescent="0.2">
      <c r="A1596" s="104" t="s">
        <v>6260</v>
      </c>
      <c r="D1596" s="104" t="s">
        <v>12505</v>
      </c>
      <c r="E1596" s="104">
        <f t="shared" si="24"/>
        <v>2268004061</v>
      </c>
      <c r="F1596" s="104" t="s">
        <v>13305</v>
      </c>
      <c r="G1596" s="104" t="s">
        <v>12433</v>
      </c>
      <c r="H1596" s="104" t="s">
        <v>9235</v>
      </c>
      <c r="I1596" s="104" t="s">
        <v>15166</v>
      </c>
      <c r="J1596" s="106">
        <v>36504</v>
      </c>
    </row>
    <row r="1597" spans="1:10" hidden="1" x14ac:dyDescent="0.2">
      <c r="A1597" s="104" t="s">
        <v>6260</v>
      </c>
      <c r="D1597" s="104" t="s">
        <v>12506</v>
      </c>
      <c r="E1597" s="104">
        <f t="shared" si="24"/>
        <v>2268004065</v>
      </c>
      <c r="F1597" s="104" t="s">
        <v>13305</v>
      </c>
      <c r="G1597" s="104" t="s">
        <v>12433</v>
      </c>
      <c r="H1597" s="104" t="s">
        <v>9235</v>
      </c>
      <c r="I1597" s="104" t="s">
        <v>15168</v>
      </c>
      <c r="J1597" s="106">
        <v>36504</v>
      </c>
    </row>
    <row r="1598" spans="1:10" hidden="1" x14ac:dyDescent="0.2">
      <c r="A1598" s="104" t="s">
        <v>6260</v>
      </c>
      <c r="D1598" s="104" t="s">
        <v>12507</v>
      </c>
      <c r="E1598" s="104">
        <f t="shared" si="24"/>
        <v>2268004066</v>
      </c>
      <c r="F1598" s="104" t="s">
        <v>13305</v>
      </c>
      <c r="G1598" s="104" t="s">
        <v>12433</v>
      </c>
      <c r="H1598" s="104" t="s">
        <v>9235</v>
      </c>
      <c r="I1598" s="104" t="s">
        <v>15170</v>
      </c>
      <c r="J1598" s="106">
        <v>36504</v>
      </c>
    </row>
    <row r="1599" spans="1:10" hidden="1" x14ac:dyDescent="0.2">
      <c r="A1599" s="104" t="s">
        <v>6260</v>
      </c>
      <c r="D1599" s="104" t="s">
        <v>12508</v>
      </c>
      <c r="E1599" s="104">
        <f t="shared" si="24"/>
        <v>2268004071</v>
      </c>
      <c r="F1599" s="104" t="s">
        <v>13305</v>
      </c>
      <c r="G1599" s="104" t="s">
        <v>12433</v>
      </c>
      <c r="H1599" s="104" t="s">
        <v>9235</v>
      </c>
      <c r="I1599" s="104" t="s">
        <v>15174</v>
      </c>
      <c r="J1599" s="106">
        <v>36504</v>
      </c>
    </row>
    <row r="1600" spans="1:10" hidden="1" x14ac:dyDescent="0.2">
      <c r="A1600" s="104" t="s">
        <v>6260</v>
      </c>
      <c r="D1600" s="104" t="s">
        <v>12509</v>
      </c>
      <c r="E1600" s="104">
        <f t="shared" si="24"/>
        <v>2268004075</v>
      </c>
      <c r="F1600" s="104" t="s">
        <v>13305</v>
      </c>
      <c r="G1600" s="104" t="s">
        <v>12433</v>
      </c>
      <c r="H1600" s="104" t="s">
        <v>9235</v>
      </c>
      <c r="I1600" s="104" t="s">
        <v>15176</v>
      </c>
      <c r="J1600" s="106">
        <v>36504</v>
      </c>
    </row>
    <row r="1601" spans="1:10" hidden="1" x14ac:dyDescent="0.2">
      <c r="A1601" s="104" t="s">
        <v>6260</v>
      </c>
      <c r="D1601" s="104" t="s">
        <v>12510</v>
      </c>
      <c r="E1601" s="104">
        <f t="shared" si="24"/>
        <v>2268004076</v>
      </c>
      <c r="F1601" s="104" t="s">
        <v>13305</v>
      </c>
      <c r="G1601" s="104" t="s">
        <v>12433</v>
      </c>
      <c r="H1601" s="104" t="s">
        <v>9235</v>
      </c>
      <c r="I1601" s="104" t="s">
        <v>15178</v>
      </c>
      <c r="J1601" s="106">
        <v>36504</v>
      </c>
    </row>
    <row r="1602" spans="1:10" hidden="1" x14ac:dyDescent="0.2">
      <c r="A1602" s="104" t="s">
        <v>6260</v>
      </c>
      <c r="D1602" s="104" t="s">
        <v>12511</v>
      </c>
      <c r="E1602" s="104">
        <f t="shared" ref="E1602:E1665" si="25">VALUE(D1602)</f>
        <v>2268005000</v>
      </c>
      <c r="F1602" s="104" t="s">
        <v>13305</v>
      </c>
      <c r="G1602" s="104" t="s">
        <v>12433</v>
      </c>
      <c r="H1602" s="104" t="s">
        <v>15180</v>
      </c>
      <c r="I1602" s="104" t="s">
        <v>6264</v>
      </c>
      <c r="J1602" s="106">
        <v>36504</v>
      </c>
    </row>
    <row r="1603" spans="1:10" hidden="1" x14ac:dyDescent="0.2">
      <c r="A1603" s="104" t="s">
        <v>6260</v>
      </c>
      <c r="D1603" s="104" t="s">
        <v>12512</v>
      </c>
      <c r="E1603" s="104">
        <f t="shared" si="25"/>
        <v>2268005010</v>
      </c>
      <c r="F1603" s="104" t="s">
        <v>13305</v>
      </c>
      <c r="G1603" s="104" t="s">
        <v>12433</v>
      </c>
      <c r="H1603" s="104" t="s">
        <v>15180</v>
      </c>
      <c r="I1603" s="104" t="s">
        <v>15183</v>
      </c>
      <c r="J1603" s="106">
        <v>36504</v>
      </c>
    </row>
    <row r="1604" spans="1:10" hidden="1" x14ac:dyDescent="0.2">
      <c r="A1604" s="104" t="s">
        <v>6260</v>
      </c>
      <c r="D1604" s="104" t="s">
        <v>12513</v>
      </c>
      <c r="E1604" s="104">
        <f t="shared" si="25"/>
        <v>2268005015</v>
      </c>
      <c r="F1604" s="104" t="s">
        <v>13305</v>
      </c>
      <c r="G1604" s="104" t="s">
        <v>12433</v>
      </c>
      <c r="H1604" s="104" t="s">
        <v>15180</v>
      </c>
      <c r="I1604" s="104" t="s">
        <v>15185</v>
      </c>
      <c r="J1604" s="106">
        <v>36504</v>
      </c>
    </row>
    <row r="1605" spans="1:10" hidden="1" x14ac:dyDescent="0.2">
      <c r="A1605" s="104" t="s">
        <v>6260</v>
      </c>
      <c r="D1605" s="104" t="s">
        <v>12514</v>
      </c>
      <c r="E1605" s="104">
        <f t="shared" si="25"/>
        <v>2268005020</v>
      </c>
      <c r="F1605" s="104" t="s">
        <v>13305</v>
      </c>
      <c r="G1605" s="104" t="s">
        <v>12433</v>
      </c>
      <c r="H1605" s="104" t="s">
        <v>15180</v>
      </c>
      <c r="I1605" s="104" t="s">
        <v>15187</v>
      </c>
      <c r="J1605" s="106">
        <v>36504</v>
      </c>
    </row>
    <row r="1606" spans="1:10" hidden="1" x14ac:dyDescent="0.2">
      <c r="A1606" s="104" t="s">
        <v>6260</v>
      </c>
      <c r="D1606" s="104" t="s">
        <v>12515</v>
      </c>
      <c r="E1606" s="104">
        <f t="shared" si="25"/>
        <v>2268005025</v>
      </c>
      <c r="F1606" s="104" t="s">
        <v>13305</v>
      </c>
      <c r="G1606" s="104" t="s">
        <v>12433</v>
      </c>
      <c r="H1606" s="104" t="s">
        <v>15180</v>
      </c>
      <c r="I1606" s="104" t="s">
        <v>15189</v>
      </c>
      <c r="J1606" s="106">
        <v>36504</v>
      </c>
    </row>
    <row r="1607" spans="1:10" hidden="1" x14ac:dyDescent="0.2">
      <c r="A1607" s="104" t="s">
        <v>6260</v>
      </c>
      <c r="D1607" s="104" t="s">
        <v>12516</v>
      </c>
      <c r="E1607" s="104">
        <f t="shared" si="25"/>
        <v>2268005030</v>
      </c>
      <c r="F1607" s="104" t="s">
        <v>13305</v>
      </c>
      <c r="G1607" s="104" t="s">
        <v>12433</v>
      </c>
      <c r="H1607" s="104" t="s">
        <v>15180</v>
      </c>
      <c r="I1607" s="104" t="s">
        <v>15191</v>
      </c>
      <c r="J1607" s="106">
        <v>36504</v>
      </c>
    </row>
    <row r="1608" spans="1:10" hidden="1" x14ac:dyDescent="0.2">
      <c r="A1608" s="104" t="s">
        <v>6260</v>
      </c>
      <c r="D1608" s="104" t="s">
        <v>12517</v>
      </c>
      <c r="E1608" s="104">
        <f t="shared" si="25"/>
        <v>2268005035</v>
      </c>
      <c r="F1608" s="104" t="s">
        <v>13305</v>
      </c>
      <c r="G1608" s="104" t="s">
        <v>12433</v>
      </c>
      <c r="H1608" s="104" t="s">
        <v>15180</v>
      </c>
      <c r="I1608" s="104" t="s">
        <v>15193</v>
      </c>
      <c r="J1608" s="106">
        <v>36504</v>
      </c>
    </row>
    <row r="1609" spans="1:10" hidden="1" x14ac:dyDescent="0.2">
      <c r="A1609" s="104" t="s">
        <v>6260</v>
      </c>
      <c r="D1609" s="104" t="s">
        <v>12518</v>
      </c>
      <c r="E1609" s="104">
        <f t="shared" si="25"/>
        <v>2268005040</v>
      </c>
      <c r="F1609" s="104" t="s">
        <v>13305</v>
      </c>
      <c r="G1609" s="104" t="s">
        <v>12433</v>
      </c>
      <c r="H1609" s="104" t="s">
        <v>15180</v>
      </c>
      <c r="I1609" s="104" t="s">
        <v>15195</v>
      </c>
      <c r="J1609" s="106">
        <v>36504</v>
      </c>
    </row>
    <row r="1610" spans="1:10" hidden="1" x14ac:dyDescent="0.2">
      <c r="A1610" s="104" t="s">
        <v>6260</v>
      </c>
      <c r="D1610" s="104" t="s">
        <v>12519</v>
      </c>
      <c r="E1610" s="104">
        <f t="shared" si="25"/>
        <v>2268005045</v>
      </c>
      <c r="F1610" s="104" t="s">
        <v>13305</v>
      </c>
      <c r="G1610" s="104" t="s">
        <v>12433</v>
      </c>
      <c r="H1610" s="104" t="s">
        <v>15180</v>
      </c>
      <c r="I1610" s="104" t="s">
        <v>15198</v>
      </c>
      <c r="J1610" s="106">
        <v>36504</v>
      </c>
    </row>
    <row r="1611" spans="1:10" hidden="1" x14ac:dyDescent="0.2">
      <c r="A1611" s="104" t="s">
        <v>6260</v>
      </c>
      <c r="D1611" s="104" t="s">
        <v>12520</v>
      </c>
      <c r="E1611" s="104">
        <f t="shared" si="25"/>
        <v>2268005050</v>
      </c>
      <c r="F1611" s="104" t="s">
        <v>13305</v>
      </c>
      <c r="G1611" s="104" t="s">
        <v>12433</v>
      </c>
      <c r="H1611" s="104" t="s">
        <v>15180</v>
      </c>
      <c r="I1611" s="104" t="s">
        <v>15200</v>
      </c>
      <c r="J1611" s="106">
        <v>36504</v>
      </c>
    </row>
    <row r="1612" spans="1:10" hidden="1" x14ac:dyDescent="0.2">
      <c r="A1612" s="104" t="s">
        <v>6260</v>
      </c>
      <c r="D1612" s="104" t="s">
        <v>15485</v>
      </c>
      <c r="E1612" s="104">
        <f t="shared" si="25"/>
        <v>2268005055</v>
      </c>
      <c r="F1612" s="104" t="s">
        <v>13305</v>
      </c>
      <c r="G1612" s="104" t="s">
        <v>12433</v>
      </c>
      <c r="H1612" s="104" t="s">
        <v>15180</v>
      </c>
      <c r="I1612" s="104" t="s">
        <v>15202</v>
      </c>
      <c r="J1612" s="106">
        <v>36504</v>
      </c>
    </row>
    <row r="1613" spans="1:10" hidden="1" x14ac:dyDescent="0.2">
      <c r="A1613" s="104" t="s">
        <v>6260</v>
      </c>
      <c r="D1613" s="104" t="s">
        <v>15486</v>
      </c>
      <c r="E1613" s="104">
        <f t="shared" si="25"/>
        <v>2268005060</v>
      </c>
      <c r="F1613" s="104" t="s">
        <v>13305</v>
      </c>
      <c r="G1613" s="104" t="s">
        <v>12433</v>
      </c>
      <c r="H1613" s="104" t="s">
        <v>15180</v>
      </c>
      <c r="I1613" s="104" t="s">
        <v>15204</v>
      </c>
      <c r="J1613" s="106">
        <v>36504</v>
      </c>
    </row>
    <row r="1614" spans="1:10" hidden="1" x14ac:dyDescent="0.2">
      <c r="A1614" s="104" t="s">
        <v>6260</v>
      </c>
      <c r="D1614" s="104" t="s">
        <v>15487</v>
      </c>
      <c r="E1614" s="104">
        <f t="shared" si="25"/>
        <v>2268006000</v>
      </c>
      <c r="F1614" s="104" t="s">
        <v>13305</v>
      </c>
      <c r="G1614" s="104" t="s">
        <v>12433</v>
      </c>
      <c r="H1614" s="104" t="s">
        <v>16384</v>
      </c>
      <c r="I1614" s="104" t="s">
        <v>6264</v>
      </c>
      <c r="J1614" s="106">
        <v>36504</v>
      </c>
    </row>
    <row r="1615" spans="1:10" hidden="1" x14ac:dyDescent="0.2">
      <c r="A1615" s="104" t="s">
        <v>6260</v>
      </c>
      <c r="D1615" s="104" t="s">
        <v>15488</v>
      </c>
      <c r="E1615" s="104">
        <f t="shared" si="25"/>
        <v>2268006005</v>
      </c>
      <c r="F1615" s="104" t="s">
        <v>13305</v>
      </c>
      <c r="G1615" s="104" t="s">
        <v>12433</v>
      </c>
      <c r="H1615" s="104" t="s">
        <v>16384</v>
      </c>
      <c r="I1615" s="104" t="s">
        <v>16387</v>
      </c>
      <c r="J1615" s="106">
        <v>36504</v>
      </c>
    </row>
    <row r="1616" spans="1:10" hidden="1" x14ac:dyDescent="0.2">
      <c r="A1616" s="104" t="s">
        <v>6260</v>
      </c>
      <c r="D1616" s="104" t="s">
        <v>15489</v>
      </c>
      <c r="E1616" s="104">
        <f t="shared" si="25"/>
        <v>2268006010</v>
      </c>
      <c r="F1616" s="104" t="s">
        <v>13305</v>
      </c>
      <c r="G1616" s="104" t="s">
        <v>12433</v>
      </c>
      <c r="H1616" s="104" t="s">
        <v>16384</v>
      </c>
      <c r="I1616" s="104" t="s">
        <v>16390</v>
      </c>
      <c r="J1616" s="106">
        <v>36504</v>
      </c>
    </row>
    <row r="1617" spans="1:10" hidden="1" x14ac:dyDescent="0.2">
      <c r="A1617" s="104" t="s">
        <v>6260</v>
      </c>
      <c r="D1617" s="104" t="s">
        <v>15490</v>
      </c>
      <c r="E1617" s="104">
        <f t="shared" si="25"/>
        <v>2268006015</v>
      </c>
      <c r="F1617" s="104" t="s">
        <v>13305</v>
      </c>
      <c r="G1617" s="104" t="s">
        <v>12433</v>
      </c>
      <c r="H1617" s="104" t="s">
        <v>16384</v>
      </c>
      <c r="I1617" s="104" t="s">
        <v>16392</v>
      </c>
      <c r="J1617" s="106">
        <v>36504</v>
      </c>
    </row>
    <row r="1618" spans="1:10" hidden="1" x14ac:dyDescent="0.2">
      <c r="A1618" s="104" t="s">
        <v>6260</v>
      </c>
      <c r="D1618" s="104" t="s">
        <v>15491</v>
      </c>
      <c r="E1618" s="104">
        <f t="shared" si="25"/>
        <v>2268006020</v>
      </c>
      <c r="F1618" s="104" t="s">
        <v>13305</v>
      </c>
      <c r="G1618" s="104" t="s">
        <v>12433</v>
      </c>
      <c r="H1618" s="104" t="s">
        <v>16384</v>
      </c>
      <c r="I1618" s="104" t="s">
        <v>16394</v>
      </c>
      <c r="J1618" s="106">
        <v>36504</v>
      </c>
    </row>
    <row r="1619" spans="1:10" hidden="1" x14ac:dyDescent="0.2">
      <c r="A1619" s="104" t="s">
        <v>6260</v>
      </c>
      <c r="D1619" s="104" t="s">
        <v>15492</v>
      </c>
      <c r="E1619" s="104">
        <f t="shared" si="25"/>
        <v>2268006025</v>
      </c>
      <c r="F1619" s="104" t="s">
        <v>13305</v>
      </c>
      <c r="G1619" s="104" t="s">
        <v>12433</v>
      </c>
      <c r="H1619" s="104" t="s">
        <v>16384</v>
      </c>
      <c r="I1619" s="104" t="s">
        <v>16396</v>
      </c>
      <c r="J1619" s="106">
        <v>36504</v>
      </c>
    </row>
    <row r="1620" spans="1:10" hidden="1" x14ac:dyDescent="0.2">
      <c r="A1620" s="104" t="s">
        <v>6260</v>
      </c>
      <c r="D1620" s="104" t="s">
        <v>15493</v>
      </c>
      <c r="E1620" s="104">
        <f t="shared" si="25"/>
        <v>2268006030</v>
      </c>
      <c r="F1620" s="104" t="s">
        <v>13305</v>
      </c>
      <c r="G1620" s="104" t="s">
        <v>12433</v>
      </c>
      <c r="H1620" s="104" t="s">
        <v>16384</v>
      </c>
      <c r="I1620" s="104" t="s">
        <v>16398</v>
      </c>
      <c r="J1620" s="106">
        <v>36504</v>
      </c>
    </row>
    <row r="1621" spans="1:10" hidden="1" x14ac:dyDescent="0.2">
      <c r="A1621" s="104" t="s">
        <v>6260</v>
      </c>
      <c r="D1621" s="104" t="s">
        <v>15494</v>
      </c>
      <c r="E1621" s="104">
        <f t="shared" si="25"/>
        <v>2268007000</v>
      </c>
      <c r="F1621" s="104" t="s">
        <v>13305</v>
      </c>
      <c r="G1621" s="104" t="s">
        <v>12433</v>
      </c>
      <c r="H1621" s="104" t="s">
        <v>16400</v>
      </c>
      <c r="I1621" s="104" t="s">
        <v>6264</v>
      </c>
      <c r="J1621" s="106">
        <v>36504</v>
      </c>
    </row>
    <row r="1622" spans="1:10" hidden="1" x14ac:dyDescent="0.2">
      <c r="A1622" s="104" t="s">
        <v>6260</v>
      </c>
      <c r="D1622" s="104" t="s">
        <v>15495</v>
      </c>
      <c r="E1622" s="104">
        <f t="shared" si="25"/>
        <v>2268007005</v>
      </c>
      <c r="F1622" s="104" t="s">
        <v>13305</v>
      </c>
      <c r="G1622" s="104" t="s">
        <v>12433</v>
      </c>
      <c r="H1622" s="104" t="s">
        <v>16400</v>
      </c>
      <c r="I1622" s="104" t="s">
        <v>16402</v>
      </c>
      <c r="J1622" s="106">
        <v>36504</v>
      </c>
    </row>
    <row r="1623" spans="1:10" hidden="1" x14ac:dyDescent="0.2">
      <c r="A1623" s="104" t="s">
        <v>6260</v>
      </c>
      <c r="D1623" s="104" t="s">
        <v>15496</v>
      </c>
      <c r="E1623" s="104">
        <f t="shared" si="25"/>
        <v>2268007010</v>
      </c>
      <c r="F1623" s="104" t="s">
        <v>13305</v>
      </c>
      <c r="G1623" s="104" t="s">
        <v>12433</v>
      </c>
      <c r="H1623" s="104" t="s">
        <v>16400</v>
      </c>
      <c r="I1623" s="104" t="s">
        <v>16405</v>
      </c>
      <c r="J1623" s="106">
        <v>36504</v>
      </c>
    </row>
    <row r="1624" spans="1:10" hidden="1" x14ac:dyDescent="0.2">
      <c r="A1624" s="104" t="s">
        <v>6260</v>
      </c>
      <c r="D1624" s="104" t="s">
        <v>15497</v>
      </c>
      <c r="E1624" s="104">
        <f t="shared" si="25"/>
        <v>2268007015</v>
      </c>
      <c r="F1624" s="104" t="s">
        <v>13305</v>
      </c>
      <c r="G1624" s="104" t="s">
        <v>12433</v>
      </c>
      <c r="H1624" s="104" t="s">
        <v>16400</v>
      </c>
      <c r="I1624" s="104" t="s">
        <v>16407</v>
      </c>
      <c r="J1624" s="106">
        <v>36504</v>
      </c>
    </row>
    <row r="1625" spans="1:10" hidden="1" x14ac:dyDescent="0.2">
      <c r="A1625" s="104" t="s">
        <v>6260</v>
      </c>
      <c r="D1625" s="104" t="s">
        <v>15498</v>
      </c>
      <c r="E1625" s="104">
        <f t="shared" si="25"/>
        <v>2268008000</v>
      </c>
      <c r="F1625" s="104" t="s">
        <v>13305</v>
      </c>
      <c r="G1625" s="104" t="s">
        <v>12433</v>
      </c>
      <c r="H1625" s="104" t="s">
        <v>16412</v>
      </c>
      <c r="I1625" s="104" t="s">
        <v>6264</v>
      </c>
      <c r="J1625" s="106">
        <v>36504</v>
      </c>
    </row>
    <row r="1626" spans="1:10" hidden="1" x14ac:dyDescent="0.2">
      <c r="A1626" s="104" t="s">
        <v>6260</v>
      </c>
      <c r="D1626" s="104" t="s">
        <v>15499</v>
      </c>
      <c r="E1626" s="104">
        <f t="shared" si="25"/>
        <v>2268008005</v>
      </c>
      <c r="F1626" s="104" t="s">
        <v>13305</v>
      </c>
      <c r="G1626" s="104" t="s">
        <v>12433</v>
      </c>
      <c r="H1626" s="104" t="s">
        <v>16412</v>
      </c>
      <c r="I1626" s="104" t="s">
        <v>16412</v>
      </c>
      <c r="J1626" s="106">
        <v>36504</v>
      </c>
    </row>
    <row r="1627" spans="1:10" hidden="1" x14ac:dyDescent="0.2">
      <c r="A1627" s="104" t="s">
        <v>6260</v>
      </c>
      <c r="D1627" s="104" t="s">
        <v>15500</v>
      </c>
      <c r="E1627" s="104">
        <f t="shared" si="25"/>
        <v>2268009000</v>
      </c>
      <c r="F1627" s="104" t="s">
        <v>13305</v>
      </c>
      <c r="G1627" s="104" t="s">
        <v>12433</v>
      </c>
      <c r="H1627" s="104" t="s">
        <v>16419</v>
      </c>
      <c r="I1627" s="104" t="s">
        <v>6264</v>
      </c>
      <c r="J1627" s="106">
        <v>36504</v>
      </c>
    </row>
    <row r="1628" spans="1:10" hidden="1" x14ac:dyDescent="0.2">
      <c r="A1628" s="104" t="s">
        <v>6260</v>
      </c>
      <c r="D1628" s="104" t="s">
        <v>15501</v>
      </c>
      <c r="E1628" s="104">
        <f t="shared" si="25"/>
        <v>2268009010</v>
      </c>
      <c r="F1628" s="104" t="s">
        <v>13305</v>
      </c>
      <c r="G1628" s="104" t="s">
        <v>12433</v>
      </c>
      <c r="H1628" s="104" t="s">
        <v>16419</v>
      </c>
      <c r="I1628" s="104" t="s">
        <v>13573</v>
      </c>
      <c r="J1628" s="106">
        <v>36504</v>
      </c>
    </row>
    <row r="1629" spans="1:10" hidden="1" x14ac:dyDescent="0.2">
      <c r="A1629" s="104" t="s">
        <v>6260</v>
      </c>
      <c r="D1629" s="104" t="s">
        <v>15502</v>
      </c>
      <c r="E1629" s="104">
        <f t="shared" si="25"/>
        <v>2268010000</v>
      </c>
      <c r="F1629" s="104" t="s">
        <v>13305</v>
      </c>
      <c r="G1629" s="104" t="s">
        <v>12433</v>
      </c>
      <c r="H1629" s="104" t="s">
        <v>9219</v>
      </c>
      <c r="I1629" s="104" t="s">
        <v>6264</v>
      </c>
      <c r="J1629" s="106">
        <v>36504</v>
      </c>
    </row>
    <row r="1630" spans="1:10" hidden="1" x14ac:dyDescent="0.2">
      <c r="A1630" s="104" t="s">
        <v>6260</v>
      </c>
      <c r="D1630" s="104" t="s">
        <v>15503</v>
      </c>
      <c r="E1630" s="104">
        <f t="shared" si="25"/>
        <v>2268010010</v>
      </c>
      <c r="F1630" s="104" t="s">
        <v>13305</v>
      </c>
      <c r="G1630" s="104" t="s">
        <v>12433</v>
      </c>
      <c r="H1630" s="104" t="s">
        <v>9219</v>
      </c>
      <c r="I1630" s="104" t="s">
        <v>13576</v>
      </c>
      <c r="J1630" s="106">
        <v>36504</v>
      </c>
    </row>
    <row r="1631" spans="1:10" hidden="1" x14ac:dyDescent="0.2">
      <c r="A1631" s="104" t="s">
        <v>6260</v>
      </c>
      <c r="D1631" s="104" t="s">
        <v>15504</v>
      </c>
      <c r="E1631" s="104">
        <f t="shared" si="25"/>
        <v>2270000000</v>
      </c>
      <c r="F1631" s="104" t="s">
        <v>13305</v>
      </c>
      <c r="G1631" s="104" t="s">
        <v>15505</v>
      </c>
      <c r="H1631" s="104" t="s">
        <v>15506</v>
      </c>
      <c r="I1631" s="104" t="s">
        <v>15137</v>
      </c>
    </row>
    <row r="1632" spans="1:10" hidden="1" x14ac:dyDescent="0.2">
      <c r="A1632" s="104" t="s">
        <v>6260</v>
      </c>
      <c r="D1632" s="104" t="s">
        <v>15507</v>
      </c>
      <c r="E1632" s="104">
        <f t="shared" si="25"/>
        <v>2270001000</v>
      </c>
      <c r="F1632" s="104" t="s">
        <v>13305</v>
      </c>
      <c r="G1632" s="104" t="s">
        <v>15505</v>
      </c>
      <c r="H1632" s="104" t="s">
        <v>6266</v>
      </c>
      <c r="I1632" s="104" t="s">
        <v>15137</v>
      </c>
    </row>
    <row r="1633" spans="1:12" hidden="1" x14ac:dyDescent="0.2">
      <c r="A1633" s="104" t="s">
        <v>6260</v>
      </c>
      <c r="D1633" s="104" t="s">
        <v>15508</v>
      </c>
      <c r="E1633" s="104">
        <f t="shared" si="25"/>
        <v>2270001010</v>
      </c>
      <c r="F1633" s="104" t="s">
        <v>13305</v>
      </c>
      <c r="G1633" s="104" t="s">
        <v>15505</v>
      </c>
      <c r="H1633" s="104" t="s">
        <v>6266</v>
      </c>
      <c r="I1633" s="104" t="s">
        <v>6268</v>
      </c>
    </row>
    <row r="1634" spans="1:12" hidden="1" x14ac:dyDescent="0.2">
      <c r="A1634" s="104" t="s">
        <v>6260</v>
      </c>
      <c r="D1634" s="104" t="s">
        <v>15509</v>
      </c>
      <c r="E1634" s="104">
        <f t="shared" si="25"/>
        <v>2270001020</v>
      </c>
      <c r="F1634" s="104" t="s">
        <v>13305</v>
      </c>
      <c r="G1634" s="104" t="s">
        <v>15505</v>
      </c>
      <c r="H1634" s="104" t="s">
        <v>6266</v>
      </c>
      <c r="I1634" s="104" t="s">
        <v>6270</v>
      </c>
    </row>
    <row r="1635" spans="1:12" hidden="1" x14ac:dyDescent="0.2">
      <c r="A1635" s="104" t="s">
        <v>6260</v>
      </c>
      <c r="D1635" s="104" t="s">
        <v>15510</v>
      </c>
      <c r="E1635" s="104">
        <f t="shared" si="25"/>
        <v>2270001030</v>
      </c>
      <c r="F1635" s="104" t="s">
        <v>13305</v>
      </c>
      <c r="G1635" s="104" t="s">
        <v>15505</v>
      </c>
      <c r="H1635" s="104" t="s">
        <v>6266</v>
      </c>
      <c r="I1635" s="104" t="s">
        <v>6272</v>
      </c>
    </row>
    <row r="1636" spans="1:12" hidden="1" x14ac:dyDescent="0.2">
      <c r="A1636" s="104" t="s">
        <v>6260</v>
      </c>
      <c r="D1636" s="104" t="s">
        <v>15511</v>
      </c>
      <c r="E1636" s="104">
        <f t="shared" si="25"/>
        <v>2270001040</v>
      </c>
      <c r="F1636" s="104" t="s">
        <v>13305</v>
      </c>
      <c r="G1636" s="104" t="s">
        <v>15505</v>
      </c>
      <c r="H1636" s="104" t="s">
        <v>6266</v>
      </c>
      <c r="I1636" s="104" t="s">
        <v>6275</v>
      </c>
    </row>
    <row r="1637" spans="1:12" hidden="1" x14ac:dyDescent="0.2">
      <c r="A1637" s="104" t="s">
        <v>6260</v>
      </c>
      <c r="D1637" s="104" t="s">
        <v>15468</v>
      </c>
      <c r="E1637" s="104">
        <f t="shared" si="25"/>
        <v>2270001050</v>
      </c>
      <c r="F1637" s="104" t="s">
        <v>13305</v>
      </c>
      <c r="G1637" s="104" t="s">
        <v>15505</v>
      </c>
      <c r="H1637" s="104" t="s">
        <v>6266</v>
      </c>
      <c r="I1637" s="104" t="s">
        <v>6277</v>
      </c>
    </row>
    <row r="1638" spans="1:12" hidden="1" x14ac:dyDescent="0.2">
      <c r="A1638" s="104" t="s">
        <v>6260</v>
      </c>
      <c r="D1638" s="104" t="s">
        <v>15469</v>
      </c>
      <c r="E1638" s="104">
        <f t="shared" si="25"/>
        <v>2270001060</v>
      </c>
      <c r="F1638" s="104" t="s">
        <v>13305</v>
      </c>
      <c r="G1638" s="104" t="s">
        <v>15505</v>
      </c>
      <c r="H1638" s="104" t="s">
        <v>6266</v>
      </c>
      <c r="I1638" s="104" t="s">
        <v>6279</v>
      </c>
    </row>
    <row r="1639" spans="1:12" hidden="1" x14ac:dyDescent="0.2">
      <c r="A1639" s="104" t="s">
        <v>6260</v>
      </c>
      <c r="D1639" s="104" t="s">
        <v>15470</v>
      </c>
      <c r="E1639" s="104">
        <f t="shared" si="25"/>
        <v>2270002000</v>
      </c>
      <c r="F1639" s="104" t="s">
        <v>13305</v>
      </c>
      <c r="G1639" s="104" t="s">
        <v>15505</v>
      </c>
      <c r="H1639" s="104" t="s">
        <v>6281</v>
      </c>
      <c r="I1639" s="104" t="s">
        <v>15137</v>
      </c>
      <c r="K1639" s="106">
        <v>36504</v>
      </c>
      <c r="L1639" s="104" t="s">
        <v>6282</v>
      </c>
    </row>
    <row r="1640" spans="1:12" hidden="1" x14ac:dyDescent="0.2">
      <c r="A1640" s="104" t="s">
        <v>6260</v>
      </c>
      <c r="D1640" s="104" t="s">
        <v>15471</v>
      </c>
      <c r="E1640" s="104">
        <f t="shared" si="25"/>
        <v>2270002003</v>
      </c>
      <c r="F1640" s="104" t="s">
        <v>13305</v>
      </c>
      <c r="G1640" s="104" t="s">
        <v>15505</v>
      </c>
      <c r="H1640" s="104" t="s">
        <v>6281</v>
      </c>
      <c r="I1640" s="104" t="s">
        <v>6284</v>
      </c>
      <c r="K1640" s="106">
        <v>36504</v>
      </c>
      <c r="L1640" s="104" t="s">
        <v>6285</v>
      </c>
    </row>
    <row r="1641" spans="1:12" hidden="1" x14ac:dyDescent="0.2">
      <c r="A1641" s="104" t="s">
        <v>6260</v>
      </c>
      <c r="D1641" s="104" t="s">
        <v>15472</v>
      </c>
      <c r="E1641" s="104">
        <f t="shared" si="25"/>
        <v>2270002006</v>
      </c>
      <c r="F1641" s="104" t="s">
        <v>13305</v>
      </c>
      <c r="G1641" s="104" t="s">
        <v>15505</v>
      </c>
      <c r="H1641" s="104" t="s">
        <v>6281</v>
      </c>
      <c r="I1641" s="104" t="s">
        <v>6287</v>
      </c>
    </row>
    <row r="1642" spans="1:12" hidden="1" x14ac:dyDescent="0.2">
      <c r="A1642" s="104" t="s">
        <v>6260</v>
      </c>
      <c r="D1642" s="104" t="s">
        <v>15473</v>
      </c>
      <c r="E1642" s="104">
        <f t="shared" si="25"/>
        <v>2270002009</v>
      </c>
      <c r="F1642" s="104" t="s">
        <v>13305</v>
      </c>
      <c r="G1642" s="104" t="s">
        <v>15505</v>
      </c>
      <c r="H1642" s="104" t="s">
        <v>6281</v>
      </c>
      <c r="I1642" s="104" t="s">
        <v>6289</v>
      </c>
    </row>
    <row r="1643" spans="1:12" hidden="1" x14ac:dyDescent="0.2">
      <c r="A1643" s="104" t="s">
        <v>6260</v>
      </c>
      <c r="D1643" s="104" t="s">
        <v>15474</v>
      </c>
      <c r="E1643" s="104">
        <f t="shared" si="25"/>
        <v>2270002012</v>
      </c>
      <c r="F1643" s="104" t="s">
        <v>13305</v>
      </c>
      <c r="G1643" s="104" t="s">
        <v>15505</v>
      </c>
      <c r="H1643" s="104" t="s">
        <v>6281</v>
      </c>
      <c r="I1643" s="104" t="s">
        <v>6291</v>
      </c>
      <c r="K1643" s="106">
        <v>36504</v>
      </c>
      <c r="L1643" s="104" t="s">
        <v>6292</v>
      </c>
    </row>
    <row r="1644" spans="1:12" hidden="1" x14ac:dyDescent="0.2">
      <c r="A1644" s="104" t="s">
        <v>6260</v>
      </c>
      <c r="D1644" s="104" t="s">
        <v>15475</v>
      </c>
      <c r="E1644" s="104">
        <f t="shared" si="25"/>
        <v>2270002015</v>
      </c>
      <c r="F1644" s="104" t="s">
        <v>13305</v>
      </c>
      <c r="G1644" s="104" t="s">
        <v>15505</v>
      </c>
      <c r="H1644" s="104" t="s">
        <v>6281</v>
      </c>
      <c r="I1644" s="104" t="s">
        <v>6294</v>
      </c>
    </row>
    <row r="1645" spans="1:12" hidden="1" x14ac:dyDescent="0.2">
      <c r="A1645" s="104" t="s">
        <v>6260</v>
      </c>
      <c r="D1645" s="104" t="s">
        <v>15476</v>
      </c>
      <c r="E1645" s="104">
        <f t="shared" si="25"/>
        <v>2270002018</v>
      </c>
      <c r="F1645" s="104" t="s">
        <v>13305</v>
      </c>
      <c r="G1645" s="104" t="s">
        <v>15505</v>
      </c>
      <c r="H1645" s="104" t="s">
        <v>6281</v>
      </c>
      <c r="I1645" s="104" t="s">
        <v>6296</v>
      </c>
    </row>
    <row r="1646" spans="1:12" hidden="1" x14ac:dyDescent="0.2">
      <c r="A1646" s="104" t="s">
        <v>6260</v>
      </c>
      <c r="D1646" s="104" t="s">
        <v>15477</v>
      </c>
      <c r="E1646" s="104">
        <f t="shared" si="25"/>
        <v>2270002021</v>
      </c>
      <c r="F1646" s="104" t="s">
        <v>13305</v>
      </c>
      <c r="G1646" s="104" t="s">
        <v>15505</v>
      </c>
      <c r="H1646" s="104" t="s">
        <v>6281</v>
      </c>
      <c r="I1646" s="104" t="s">
        <v>6298</v>
      </c>
    </row>
    <row r="1647" spans="1:12" hidden="1" x14ac:dyDescent="0.2">
      <c r="A1647" s="104" t="s">
        <v>6260</v>
      </c>
      <c r="D1647" s="104" t="s">
        <v>15478</v>
      </c>
      <c r="E1647" s="104">
        <f t="shared" si="25"/>
        <v>2270002024</v>
      </c>
      <c r="F1647" s="104" t="s">
        <v>13305</v>
      </c>
      <c r="G1647" s="104" t="s">
        <v>15505</v>
      </c>
      <c r="H1647" s="104" t="s">
        <v>6281</v>
      </c>
      <c r="I1647" s="104" t="s">
        <v>9177</v>
      </c>
    </row>
    <row r="1648" spans="1:12" hidden="1" x14ac:dyDescent="0.2">
      <c r="A1648" s="104" t="s">
        <v>6260</v>
      </c>
      <c r="D1648" s="104" t="s">
        <v>15479</v>
      </c>
      <c r="E1648" s="104">
        <f t="shared" si="25"/>
        <v>2270002027</v>
      </c>
      <c r="F1648" s="104" t="s">
        <v>13305</v>
      </c>
      <c r="G1648" s="104" t="s">
        <v>15505</v>
      </c>
      <c r="H1648" s="104" t="s">
        <v>6281</v>
      </c>
      <c r="I1648" s="104" t="s">
        <v>9179</v>
      </c>
      <c r="K1648" s="106">
        <v>36504</v>
      </c>
      <c r="L1648" s="104" t="s">
        <v>9180</v>
      </c>
    </row>
    <row r="1649" spans="1:12" hidden="1" x14ac:dyDescent="0.2">
      <c r="A1649" s="104" t="s">
        <v>6260</v>
      </c>
      <c r="D1649" s="104" t="s">
        <v>15480</v>
      </c>
      <c r="E1649" s="104">
        <f t="shared" si="25"/>
        <v>2270002030</v>
      </c>
      <c r="F1649" s="104" t="s">
        <v>13305</v>
      </c>
      <c r="G1649" s="104" t="s">
        <v>15505</v>
      </c>
      <c r="H1649" s="104" t="s">
        <v>6281</v>
      </c>
      <c r="I1649" s="104" t="s">
        <v>9182</v>
      </c>
    </row>
    <row r="1650" spans="1:12" hidden="1" x14ac:dyDescent="0.2">
      <c r="A1650" s="104" t="s">
        <v>6260</v>
      </c>
      <c r="D1650" s="104" t="s">
        <v>15481</v>
      </c>
      <c r="E1650" s="104">
        <f t="shared" si="25"/>
        <v>2270002033</v>
      </c>
      <c r="F1650" s="104" t="s">
        <v>13305</v>
      </c>
      <c r="G1650" s="104" t="s">
        <v>15505</v>
      </c>
      <c r="H1650" s="104" t="s">
        <v>6281</v>
      </c>
      <c r="I1650" s="104" t="s">
        <v>9184</v>
      </c>
    </row>
    <row r="1651" spans="1:12" hidden="1" x14ac:dyDescent="0.2">
      <c r="A1651" s="104" t="s">
        <v>6260</v>
      </c>
      <c r="D1651" s="104" t="s">
        <v>15482</v>
      </c>
      <c r="E1651" s="104">
        <f t="shared" si="25"/>
        <v>2270002036</v>
      </c>
      <c r="F1651" s="104" t="s">
        <v>13305</v>
      </c>
      <c r="G1651" s="104" t="s">
        <v>15505</v>
      </c>
      <c r="H1651" s="104" t="s">
        <v>6281</v>
      </c>
      <c r="I1651" s="104" t="s">
        <v>9186</v>
      </c>
    </row>
    <row r="1652" spans="1:12" hidden="1" x14ac:dyDescent="0.2">
      <c r="A1652" s="104" t="s">
        <v>6260</v>
      </c>
      <c r="D1652" s="104" t="s">
        <v>15483</v>
      </c>
      <c r="E1652" s="104">
        <f t="shared" si="25"/>
        <v>2270002039</v>
      </c>
      <c r="F1652" s="104" t="s">
        <v>13305</v>
      </c>
      <c r="G1652" s="104" t="s">
        <v>15505</v>
      </c>
      <c r="H1652" s="104" t="s">
        <v>6281</v>
      </c>
      <c r="I1652" s="104" t="s">
        <v>9188</v>
      </c>
    </row>
    <row r="1653" spans="1:12" hidden="1" x14ac:dyDescent="0.2">
      <c r="A1653" s="104" t="s">
        <v>6260</v>
      </c>
      <c r="D1653" s="104" t="s">
        <v>15484</v>
      </c>
      <c r="E1653" s="104">
        <f t="shared" si="25"/>
        <v>2270002042</v>
      </c>
      <c r="F1653" s="104" t="s">
        <v>13305</v>
      </c>
      <c r="G1653" s="104" t="s">
        <v>15505</v>
      </c>
      <c r="H1653" s="104" t="s">
        <v>6281</v>
      </c>
      <c r="I1653" s="104" t="s">
        <v>9190</v>
      </c>
    </row>
    <row r="1654" spans="1:12" hidden="1" x14ac:dyDescent="0.2">
      <c r="A1654" s="104" t="s">
        <v>6260</v>
      </c>
      <c r="D1654" s="104" t="s">
        <v>15588</v>
      </c>
      <c r="E1654" s="104">
        <f t="shared" si="25"/>
        <v>2270002045</v>
      </c>
      <c r="F1654" s="104" t="s">
        <v>13305</v>
      </c>
      <c r="G1654" s="104" t="s">
        <v>15505</v>
      </c>
      <c r="H1654" s="104" t="s">
        <v>6281</v>
      </c>
      <c r="I1654" s="104" t="s">
        <v>9192</v>
      </c>
    </row>
    <row r="1655" spans="1:12" hidden="1" x14ac:dyDescent="0.2">
      <c r="A1655" s="104" t="s">
        <v>6260</v>
      </c>
      <c r="D1655" s="104" t="s">
        <v>15589</v>
      </c>
      <c r="E1655" s="104">
        <f t="shared" si="25"/>
        <v>2270002048</v>
      </c>
      <c r="F1655" s="104" t="s">
        <v>13305</v>
      </c>
      <c r="G1655" s="104" t="s">
        <v>15505</v>
      </c>
      <c r="H1655" s="104" t="s">
        <v>6281</v>
      </c>
      <c r="I1655" s="104" t="s">
        <v>9194</v>
      </c>
    </row>
    <row r="1656" spans="1:12" hidden="1" x14ac:dyDescent="0.2">
      <c r="A1656" s="104" t="s">
        <v>6260</v>
      </c>
      <c r="D1656" s="104" t="s">
        <v>15590</v>
      </c>
      <c r="E1656" s="104">
        <f t="shared" si="25"/>
        <v>2270002051</v>
      </c>
      <c r="F1656" s="104" t="s">
        <v>13305</v>
      </c>
      <c r="G1656" s="104" t="s">
        <v>15505</v>
      </c>
      <c r="H1656" s="104" t="s">
        <v>6281</v>
      </c>
      <c r="I1656" s="104" t="s">
        <v>9196</v>
      </c>
    </row>
    <row r="1657" spans="1:12" hidden="1" x14ac:dyDescent="0.2">
      <c r="A1657" s="104" t="s">
        <v>6260</v>
      </c>
      <c r="D1657" s="104" t="s">
        <v>15591</v>
      </c>
      <c r="E1657" s="104">
        <f t="shared" si="25"/>
        <v>2270002054</v>
      </c>
      <c r="F1657" s="104" t="s">
        <v>13305</v>
      </c>
      <c r="G1657" s="104" t="s">
        <v>15505</v>
      </c>
      <c r="H1657" s="104" t="s">
        <v>6281</v>
      </c>
      <c r="I1657" s="104" t="s">
        <v>9198</v>
      </c>
    </row>
    <row r="1658" spans="1:12" hidden="1" x14ac:dyDescent="0.2">
      <c r="A1658" s="104" t="s">
        <v>6260</v>
      </c>
      <c r="D1658" s="104" t="s">
        <v>15592</v>
      </c>
      <c r="E1658" s="104">
        <f t="shared" si="25"/>
        <v>2270002057</v>
      </c>
      <c r="F1658" s="104" t="s">
        <v>13305</v>
      </c>
      <c r="G1658" s="104" t="s">
        <v>15505</v>
      </c>
      <c r="H1658" s="104" t="s">
        <v>6281</v>
      </c>
      <c r="I1658" s="104" t="s">
        <v>9200</v>
      </c>
    </row>
    <row r="1659" spans="1:12" hidden="1" x14ac:dyDescent="0.2">
      <c r="A1659" s="104" t="s">
        <v>6260</v>
      </c>
      <c r="D1659" s="104" t="s">
        <v>15593</v>
      </c>
      <c r="E1659" s="104">
        <f t="shared" si="25"/>
        <v>2270002060</v>
      </c>
      <c r="F1659" s="104" t="s">
        <v>13305</v>
      </c>
      <c r="G1659" s="104" t="s">
        <v>15505</v>
      </c>
      <c r="H1659" s="104" t="s">
        <v>6281</v>
      </c>
      <c r="I1659" s="104" t="s">
        <v>9202</v>
      </c>
    </row>
    <row r="1660" spans="1:12" hidden="1" x14ac:dyDescent="0.2">
      <c r="A1660" s="104" t="s">
        <v>6260</v>
      </c>
      <c r="D1660" s="104" t="s">
        <v>15594</v>
      </c>
      <c r="E1660" s="104">
        <f t="shared" si="25"/>
        <v>2270002063</v>
      </c>
      <c r="F1660" s="104" t="s">
        <v>13305</v>
      </c>
      <c r="G1660" s="104" t="s">
        <v>15505</v>
      </c>
      <c r="H1660" s="104" t="s">
        <v>6281</v>
      </c>
      <c r="I1660" s="104" t="s">
        <v>9204</v>
      </c>
      <c r="K1660" s="106">
        <v>36504</v>
      </c>
      <c r="L1660" s="104" t="s">
        <v>9205</v>
      </c>
    </row>
    <row r="1661" spans="1:12" hidden="1" x14ac:dyDescent="0.2">
      <c r="A1661" s="104" t="s">
        <v>6260</v>
      </c>
      <c r="D1661" s="104" t="s">
        <v>15595</v>
      </c>
      <c r="E1661" s="104">
        <f t="shared" si="25"/>
        <v>2270002066</v>
      </c>
      <c r="F1661" s="104" t="s">
        <v>13305</v>
      </c>
      <c r="G1661" s="104" t="s">
        <v>15505</v>
      </c>
      <c r="H1661" s="104" t="s">
        <v>6281</v>
      </c>
      <c r="I1661" s="104" t="s">
        <v>9207</v>
      </c>
    </row>
    <row r="1662" spans="1:12" hidden="1" x14ac:dyDescent="0.2">
      <c r="A1662" s="104" t="s">
        <v>6260</v>
      </c>
      <c r="D1662" s="104" t="s">
        <v>15596</v>
      </c>
      <c r="E1662" s="104">
        <f t="shared" si="25"/>
        <v>2270002069</v>
      </c>
      <c r="F1662" s="104" t="s">
        <v>13305</v>
      </c>
      <c r="G1662" s="104" t="s">
        <v>15505</v>
      </c>
      <c r="H1662" s="104" t="s">
        <v>6281</v>
      </c>
      <c r="I1662" s="104" t="s">
        <v>9209</v>
      </c>
      <c r="K1662" s="106">
        <v>36504</v>
      </c>
      <c r="L1662" s="104" t="s">
        <v>9205</v>
      </c>
    </row>
    <row r="1663" spans="1:12" hidden="1" x14ac:dyDescent="0.2">
      <c r="A1663" s="104" t="s">
        <v>6260</v>
      </c>
      <c r="D1663" s="104" t="s">
        <v>15597</v>
      </c>
      <c r="E1663" s="104">
        <f t="shared" si="25"/>
        <v>2270002072</v>
      </c>
      <c r="F1663" s="104" t="s">
        <v>13305</v>
      </c>
      <c r="G1663" s="104" t="s">
        <v>15505</v>
      </c>
      <c r="H1663" s="104" t="s">
        <v>6281</v>
      </c>
      <c r="I1663" s="104" t="s">
        <v>9211</v>
      </c>
    </row>
    <row r="1664" spans="1:12" hidden="1" x14ac:dyDescent="0.2">
      <c r="A1664" s="104" t="s">
        <v>6260</v>
      </c>
      <c r="D1664" s="104" t="s">
        <v>15598</v>
      </c>
      <c r="E1664" s="104">
        <f t="shared" si="25"/>
        <v>2270002075</v>
      </c>
      <c r="F1664" s="104" t="s">
        <v>13305</v>
      </c>
      <c r="G1664" s="104" t="s">
        <v>15505</v>
      </c>
      <c r="H1664" s="104" t="s">
        <v>6281</v>
      </c>
      <c r="I1664" s="104" t="s">
        <v>9213</v>
      </c>
    </row>
    <row r="1665" spans="1:12" hidden="1" x14ac:dyDescent="0.2">
      <c r="A1665" s="104" t="s">
        <v>6260</v>
      </c>
      <c r="D1665" s="104" t="s">
        <v>15599</v>
      </c>
      <c r="E1665" s="104">
        <f t="shared" si="25"/>
        <v>2270002078</v>
      </c>
      <c r="F1665" s="104" t="s">
        <v>13305</v>
      </c>
      <c r="G1665" s="104" t="s">
        <v>15505</v>
      </c>
      <c r="H1665" s="104" t="s">
        <v>6281</v>
      </c>
      <c r="I1665" s="104" t="s">
        <v>9215</v>
      </c>
    </row>
    <row r="1666" spans="1:12" hidden="1" x14ac:dyDescent="0.2">
      <c r="A1666" s="104" t="s">
        <v>6260</v>
      </c>
      <c r="D1666" s="104" t="s">
        <v>15600</v>
      </c>
      <c r="E1666" s="104">
        <f t="shared" ref="E1666:E1729" si="26">VALUE(D1666)</f>
        <v>2270002081</v>
      </c>
      <c r="F1666" s="104" t="s">
        <v>13305</v>
      </c>
      <c r="G1666" s="104" t="s">
        <v>15505</v>
      </c>
      <c r="H1666" s="104" t="s">
        <v>6281</v>
      </c>
      <c r="I1666" s="104" t="s">
        <v>9217</v>
      </c>
    </row>
    <row r="1667" spans="1:12" hidden="1" x14ac:dyDescent="0.2">
      <c r="A1667" s="104" t="s">
        <v>6260</v>
      </c>
      <c r="D1667" s="104" t="s">
        <v>15601</v>
      </c>
      <c r="E1667" s="104">
        <f t="shared" si="26"/>
        <v>2270003000</v>
      </c>
      <c r="F1667" s="104" t="s">
        <v>13305</v>
      </c>
      <c r="G1667" s="104" t="s">
        <v>15505</v>
      </c>
      <c r="H1667" s="104" t="s">
        <v>9219</v>
      </c>
      <c r="I1667" s="104" t="s">
        <v>15137</v>
      </c>
    </row>
    <row r="1668" spans="1:12" hidden="1" x14ac:dyDescent="0.2">
      <c r="A1668" s="104" t="s">
        <v>6260</v>
      </c>
      <c r="D1668" s="104" t="s">
        <v>15602</v>
      </c>
      <c r="E1668" s="104">
        <f t="shared" si="26"/>
        <v>2270003010</v>
      </c>
      <c r="F1668" s="104" t="s">
        <v>13305</v>
      </c>
      <c r="G1668" s="104" t="s">
        <v>15505</v>
      </c>
      <c r="H1668" s="104" t="s">
        <v>9219</v>
      </c>
      <c r="I1668" s="104" t="s">
        <v>9221</v>
      </c>
    </row>
    <row r="1669" spans="1:12" hidden="1" x14ac:dyDescent="0.2">
      <c r="A1669" s="104" t="s">
        <v>6260</v>
      </c>
      <c r="D1669" s="104" t="s">
        <v>15603</v>
      </c>
      <c r="E1669" s="104">
        <f t="shared" si="26"/>
        <v>2270003020</v>
      </c>
      <c r="F1669" s="104" t="s">
        <v>13305</v>
      </c>
      <c r="G1669" s="104" t="s">
        <v>15505</v>
      </c>
      <c r="H1669" s="104" t="s">
        <v>9219</v>
      </c>
      <c r="I1669" s="104" t="s">
        <v>9223</v>
      </c>
    </row>
    <row r="1670" spans="1:12" hidden="1" x14ac:dyDescent="0.2">
      <c r="A1670" s="104" t="s">
        <v>6260</v>
      </c>
      <c r="D1670" s="104" t="s">
        <v>15604</v>
      </c>
      <c r="E1670" s="104">
        <f t="shared" si="26"/>
        <v>2270003030</v>
      </c>
      <c r="F1670" s="104" t="s">
        <v>13305</v>
      </c>
      <c r="G1670" s="104" t="s">
        <v>15505</v>
      </c>
      <c r="H1670" s="104" t="s">
        <v>9219</v>
      </c>
      <c r="I1670" s="104" t="s">
        <v>9225</v>
      </c>
    </row>
    <row r="1671" spans="1:12" hidden="1" x14ac:dyDescent="0.2">
      <c r="A1671" s="104" t="s">
        <v>6260</v>
      </c>
      <c r="D1671" s="104" t="s">
        <v>15605</v>
      </c>
      <c r="E1671" s="104">
        <f t="shared" si="26"/>
        <v>2270003040</v>
      </c>
      <c r="F1671" s="104" t="s">
        <v>13305</v>
      </c>
      <c r="G1671" s="104" t="s">
        <v>15505</v>
      </c>
      <c r="H1671" s="104" t="s">
        <v>9219</v>
      </c>
      <c r="I1671" s="104" t="s">
        <v>9227</v>
      </c>
    </row>
    <row r="1672" spans="1:12" hidden="1" x14ac:dyDescent="0.2">
      <c r="A1672" s="104" t="s">
        <v>6260</v>
      </c>
      <c r="D1672" s="104" t="s">
        <v>15606</v>
      </c>
      <c r="E1672" s="104">
        <f t="shared" si="26"/>
        <v>2270003050</v>
      </c>
      <c r="F1672" s="104" t="s">
        <v>13305</v>
      </c>
      <c r="G1672" s="104" t="s">
        <v>15505</v>
      </c>
      <c r="H1672" s="104" t="s">
        <v>9219</v>
      </c>
      <c r="I1672" s="104" t="s">
        <v>9229</v>
      </c>
    </row>
    <row r="1673" spans="1:12" hidden="1" x14ac:dyDescent="0.2">
      <c r="A1673" s="104" t="s">
        <v>6260</v>
      </c>
      <c r="D1673" s="104" t="s">
        <v>15607</v>
      </c>
      <c r="E1673" s="104">
        <f t="shared" si="26"/>
        <v>2270003060</v>
      </c>
      <c r="F1673" s="104" t="s">
        <v>13305</v>
      </c>
      <c r="G1673" s="104" t="s">
        <v>15505</v>
      </c>
      <c r="H1673" s="104" t="s">
        <v>9219</v>
      </c>
      <c r="I1673" s="104" t="s">
        <v>9231</v>
      </c>
      <c r="J1673" s="106">
        <v>36504</v>
      </c>
    </row>
    <row r="1674" spans="1:12" hidden="1" x14ac:dyDescent="0.2">
      <c r="A1674" s="104" t="s">
        <v>6260</v>
      </c>
      <c r="D1674" s="104" t="s">
        <v>15608</v>
      </c>
      <c r="E1674" s="104">
        <f t="shared" si="26"/>
        <v>2270003070</v>
      </c>
      <c r="F1674" s="104" t="s">
        <v>13305</v>
      </c>
      <c r="G1674" s="104" t="s">
        <v>15505</v>
      </c>
      <c r="H1674" s="104" t="s">
        <v>9219</v>
      </c>
      <c r="I1674" s="104" t="s">
        <v>9233</v>
      </c>
      <c r="J1674" s="106">
        <v>36504</v>
      </c>
    </row>
    <row r="1675" spans="1:12" hidden="1" x14ac:dyDescent="0.2">
      <c r="A1675" s="104" t="s">
        <v>6260</v>
      </c>
      <c r="D1675" s="104" t="s">
        <v>15609</v>
      </c>
      <c r="E1675" s="104">
        <f t="shared" si="26"/>
        <v>2270004000</v>
      </c>
      <c r="F1675" s="104" t="s">
        <v>13305</v>
      </c>
      <c r="G1675" s="104" t="s">
        <v>15505</v>
      </c>
      <c r="H1675" s="104" t="s">
        <v>9235</v>
      </c>
      <c r="I1675" s="104" t="s">
        <v>6264</v>
      </c>
      <c r="K1675" s="106">
        <v>36515</v>
      </c>
      <c r="L1675" s="104" t="s">
        <v>9236</v>
      </c>
    </row>
    <row r="1676" spans="1:12" hidden="1" x14ac:dyDescent="0.2">
      <c r="A1676" s="104" t="s">
        <v>6260</v>
      </c>
      <c r="D1676" s="104" t="s">
        <v>15610</v>
      </c>
      <c r="E1676" s="104">
        <f t="shared" si="26"/>
        <v>2270004010</v>
      </c>
      <c r="F1676" s="104" t="s">
        <v>13305</v>
      </c>
      <c r="G1676" s="104" t="s">
        <v>15505</v>
      </c>
      <c r="H1676" s="104" t="s">
        <v>9235</v>
      </c>
      <c r="I1676" s="104" t="s">
        <v>9238</v>
      </c>
      <c r="K1676" s="106">
        <v>36504</v>
      </c>
      <c r="L1676" s="104" t="s">
        <v>9239</v>
      </c>
    </row>
    <row r="1677" spans="1:12" hidden="1" x14ac:dyDescent="0.2">
      <c r="A1677" s="104" t="s">
        <v>6260</v>
      </c>
      <c r="D1677" s="104" t="s">
        <v>15611</v>
      </c>
      <c r="E1677" s="104">
        <f t="shared" si="26"/>
        <v>2270004011</v>
      </c>
      <c r="F1677" s="104" t="s">
        <v>13305</v>
      </c>
      <c r="G1677" s="104" t="s">
        <v>15505</v>
      </c>
      <c r="H1677" s="104" t="s">
        <v>9235</v>
      </c>
      <c r="I1677" s="104" t="s">
        <v>9241</v>
      </c>
      <c r="J1677" s="106">
        <v>36504</v>
      </c>
    </row>
    <row r="1678" spans="1:12" hidden="1" x14ac:dyDescent="0.2">
      <c r="A1678" s="104" t="s">
        <v>6260</v>
      </c>
      <c r="D1678" s="104" t="s">
        <v>15612</v>
      </c>
      <c r="E1678" s="104">
        <f t="shared" si="26"/>
        <v>2270004015</v>
      </c>
      <c r="F1678" s="104" t="s">
        <v>13305</v>
      </c>
      <c r="G1678" s="104" t="s">
        <v>15505</v>
      </c>
      <c r="H1678" s="104" t="s">
        <v>9235</v>
      </c>
      <c r="I1678" s="104" t="s">
        <v>9243</v>
      </c>
      <c r="K1678" s="106">
        <v>36504</v>
      </c>
      <c r="L1678" s="104" t="s">
        <v>9244</v>
      </c>
    </row>
    <row r="1679" spans="1:12" hidden="1" x14ac:dyDescent="0.2">
      <c r="A1679" s="104" t="s">
        <v>6260</v>
      </c>
      <c r="D1679" s="104" t="s">
        <v>15613</v>
      </c>
      <c r="E1679" s="104">
        <f t="shared" si="26"/>
        <v>2270004016</v>
      </c>
      <c r="F1679" s="104" t="s">
        <v>13305</v>
      </c>
      <c r="G1679" s="104" t="s">
        <v>15505</v>
      </c>
      <c r="H1679" s="104" t="s">
        <v>9235</v>
      </c>
      <c r="I1679" s="104" t="s">
        <v>12118</v>
      </c>
      <c r="J1679" s="106">
        <v>36504</v>
      </c>
    </row>
    <row r="1680" spans="1:12" hidden="1" x14ac:dyDescent="0.2">
      <c r="A1680" s="104" t="s">
        <v>6260</v>
      </c>
      <c r="D1680" s="104" t="s">
        <v>15614</v>
      </c>
      <c r="E1680" s="104">
        <f t="shared" si="26"/>
        <v>2270004020</v>
      </c>
      <c r="F1680" s="104" t="s">
        <v>13305</v>
      </c>
      <c r="G1680" s="104" t="s">
        <v>15505</v>
      </c>
      <c r="H1680" s="104" t="s">
        <v>9235</v>
      </c>
      <c r="I1680" s="104" t="s">
        <v>12120</v>
      </c>
      <c r="K1680" s="106">
        <v>36504</v>
      </c>
      <c r="L1680" s="104" t="s">
        <v>12121</v>
      </c>
    </row>
    <row r="1681" spans="1:12" hidden="1" x14ac:dyDescent="0.2">
      <c r="A1681" s="104" t="s">
        <v>6260</v>
      </c>
      <c r="D1681" s="104" t="s">
        <v>15615</v>
      </c>
      <c r="E1681" s="104">
        <f t="shared" si="26"/>
        <v>2270004021</v>
      </c>
      <c r="F1681" s="104" t="s">
        <v>13305</v>
      </c>
      <c r="G1681" s="104" t="s">
        <v>15505</v>
      </c>
      <c r="H1681" s="104" t="s">
        <v>9235</v>
      </c>
      <c r="I1681" s="104" t="s">
        <v>12123</v>
      </c>
      <c r="J1681" s="106">
        <v>36504</v>
      </c>
    </row>
    <row r="1682" spans="1:12" hidden="1" x14ac:dyDescent="0.2">
      <c r="A1682" s="104" t="s">
        <v>6260</v>
      </c>
      <c r="D1682" s="104" t="s">
        <v>15616</v>
      </c>
      <c r="E1682" s="104">
        <f t="shared" si="26"/>
        <v>2270004025</v>
      </c>
      <c r="F1682" s="104" t="s">
        <v>13305</v>
      </c>
      <c r="G1682" s="104" t="s">
        <v>15505</v>
      </c>
      <c r="H1682" s="104" t="s">
        <v>9235</v>
      </c>
      <c r="I1682" s="104" t="s">
        <v>12125</v>
      </c>
      <c r="K1682" s="106">
        <v>36504</v>
      </c>
      <c r="L1682" s="104" t="s">
        <v>9239</v>
      </c>
    </row>
    <row r="1683" spans="1:12" hidden="1" x14ac:dyDescent="0.2">
      <c r="A1683" s="104" t="s">
        <v>6260</v>
      </c>
      <c r="D1683" s="104" t="s">
        <v>15617</v>
      </c>
      <c r="E1683" s="104">
        <f t="shared" si="26"/>
        <v>2270004026</v>
      </c>
      <c r="F1683" s="104" t="s">
        <v>13305</v>
      </c>
      <c r="G1683" s="104" t="s">
        <v>15505</v>
      </c>
      <c r="H1683" s="104" t="s">
        <v>9235</v>
      </c>
      <c r="I1683" s="104" t="s">
        <v>12127</v>
      </c>
      <c r="J1683" s="106">
        <v>36504</v>
      </c>
    </row>
    <row r="1684" spans="1:12" hidden="1" x14ac:dyDescent="0.2">
      <c r="A1684" s="104" t="s">
        <v>6260</v>
      </c>
      <c r="D1684" s="104" t="s">
        <v>15618</v>
      </c>
      <c r="E1684" s="104">
        <f t="shared" si="26"/>
        <v>2270004030</v>
      </c>
      <c r="F1684" s="104" t="s">
        <v>13305</v>
      </c>
      <c r="G1684" s="104" t="s">
        <v>15505</v>
      </c>
      <c r="H1684" s="104" t="s">
        <v>9235</v>
      </c>
      <c r="I1684" s="104" t="s">
        <v>12129</v>
      </c>
      <c r="K1684" s="106">
        <v>36504</v>
      </c>
      <c r="L1684" s="104" t="s">
        <v>9239</v>
      </c>
    </row>
    <row r="1685" spans="1:12" hidden="1" x14ac:dyDescent="0.2">
      <c r="A1685" s="104" t="s">
        <v>6260</v>
      </c>
      <c r="D1685" s="104" t="s">
        <v>15619</v>
      </c>
      <c r="E1685" s="104">
        <f t="shared" si="26"/>
        <v>2270004031</v>
      </c>
      <c r="F1685" s="104" t="s">
        <v>13305</v>
      </c>
      <c r="G1685" s="104" t="s">
        <v>15505</v>
      </c>
      <c r="H1685" s="104" t="s">
        <v>9235</v>
      </c>
      <c r="I1685" s="104" t="s">
        <v>12131</v>
      </c>
      <c r="J1685" s="106">
        <v>36504</v>
      </c>
    </row>
    <row r="1686" spans="1:12" hidden="1" x14ac:dyDescent="0.2">
      <c r="A1686" s="104" t="s">
        <v>6260</v>
      </c>
      <c r="D1686" s="104" t="s">
        <v>15620</v>
      </c>
      <c r="E1686" s="104">
        <f t="shared" si="26"/>
        <v>2270004035</v>
      </c>
      <c r="F1686" s="104" t="s">
        <v>13305</v>
      </c>
      <c r="G1686" s="104" t="s">
        <v>15505</v>
      </c>
      <c r="H1686" s="104" t="s">
        <v>9235</v>
      </c>
      <c r="I1686" s="104" t="s">
        <v>12133</v>
      </c>
      <c r="K1686" s="106">
        <v>36504</v>
      </c>
      <c r="L1686" s="104" t="s">
        <v>9239</v>
      </c>
    </row>
    <row r="1687" spans="1:12" hidden="1" x14ac:dyDescent="0.2">
      <c r="A1687" s="104" t="s">
        <v>6260</v>
      </c>
      <c r="D1687" s="104" t="s">
        <v>15621</v>
      </c>
      <c r="E1687" s="104">
        <f t="shared" si="26"/>
        <v>2270004036</v>
      </c>
      <c r="F1687" s="104" t="s">
        <v>13305</v>
      </c>
      <c r="G1687" s="104" t="s">
        <v>15505</v>
      </c>
      <c r="H1687" s="104" t="s">
        <v>9235</v>
      </c>
      <c r="I1687" s="104" t="s">
        <v>15146</v>
      </c>
      <c r="J1687" s="106">
        <v>36504</v>
      </c>
    </row>
    <row r="1688" spans="1:12" hidden="1" x14ac:dyDescent="0.2">
      <c r="A1688" s="104" t="s">
        <v>6260</v>
      </c>
      <c r="D1688" s="104" t="s">
        <v>15622</v>
      </c>
      <c r="E1688" s="104">
        <f t="shared" si="26"/>
        <v>2270004040</v>
      </c>
      <c r="F1688" s="104" t="s">
        <v>13305</v>
      </c>
      <c r="G1688" s="104" t="s">
        <v>15505</v>
      </c>
      <c r="H1688" s="104" t="s">
        <v>9235</v>
      </c>
      <c r="I1688" s="104" t="s">
        <v>15148</v>
      </c>
      <c r="K1688" s="106">
        <v>36504</v>
      </c>
      <c r="L1688" s="104" t="s">
        <v>9239</v>
      </c>
    </row>
    <row r="1689" spans="1:12" hidden="1" x14ac:dyDescent="0.2">
      <c r="A1689" s="104" t="s">
        <v>6260</v>
      </c>
      <c r="D1689" s="104" t="s">
        <v>15623</v>
      </c>
      <c r="E1689" s="104">
        <f t="shared" si="26"/>
        <v>2270004041</v>
      </c>
      <c r="F1689" s="104" t="s">
        <v>13305</v>
      </c>
      <c r="G1689" s="104" t="s">
        <v>15505</v>
      </c>
      <c r="H1689" s="104" t="s">
        <v>9235</v>
      </c>
      <c r="I1689" s="104" t="s">
        <v>15150</v>
      </c>
      <c r="J1689" s="106">
        <v>36504</v>
      </c>
    </row>
    <row r="1690" spans="1:12" hidden="1" x14ac:dyDescent="0.2">
      <c r="A1690" s="104" t="s">
        <v>6260</v>
      </c>
      <c r="D1690" s="104" t="s">
        <v>15624</v>
      </c>
      <c r="E1690" s="104">
        <f t="shared" si="26"/>
        <v>2270004045</v>
      </c>
      <c r="F1690" s="104" t="s">
        <v>13305</v>
      </c>
      <c r="G1690" s="104" t="s">
        <v>15505</v>
      </c>
      <c r="H1690" s="104" t="s">
        <v>9235</v>
      </c>
      <c r="I1690" s="104" t="s">
        <v>15152</v>
      </c>
      <c r="K1690" s="106">
        <v>36504</v>
      </c>
      <c r="L1690" s="104" t="s">
        <v>9239</v>
      </c>
    </row>
    <row r="1691" spans="1:12" hidden="1" x14ac:dyDescent="0.2">
      <c r="A1691" s="104" t="s">
        <v>6260</v>
      </c>
      <c r="D1691" s="104" t="s">
        <v>15625</v>
      </c>
      <c r="E1691" s="104">
        <f t="shared" si="26"/>
        <v>2270004046</v>
      </c>
      <c r="F1691" s="104" t="s">
        <v>13305</v>
      </c>
      <c r="G1691" s="104" t="s">
        <v>15505</v>
      </c>
      <c r="H1691" s="104" t="s">
        <v>9235</v>
      </c>
      <c r="I1691" s="104" t="s">
        <v>15154</v>
      </c>
      <c r="J1691" s="106">
        <v>36504</v>
      </c>
    </row>
    <row r="1692" spans="1:12" hidden="1" x14ac:dyDescent="0.2">
      <c r="A1692" s="104" t="s">
        <v>6260</v>
      </c>
      <c r="D1692" s="104" t="s">
        <v>15626</v>
      </c>
      <c r="E1692" s="104">
        <f t="shared" si="26"/>
        <v>2270004050</v>
      </c>
      <c r="F1692" s="104" t="s">
        <v>13305</v>
      </c>
      <c r="G1692" s="104" t="s">
        <v>15505</v>
      </c>
      <c r="H1692" s="104" t="s">
        <v>9235</v>
      </c>
      <c r="I1692" s="104" t="s">
        <v>15156</v>
      </c>
      <c r="K1692" s="106">
        <v>36504</v>
      </c>
      <c r="L1692" s="104" t="s">
        <v>9244</v>
      </c>
    </row>
    <row r="1693" spans="1:12" hidden="1" x14ac:dyDescent="0.2">
      <c r="A1693" s="104" t="s">
        <v>6260</v>
      </c>
      <c r="D1693" s="104" t="s">
        <v>15627</v>
      </c>
      <c r="E1693" s="104">
        <f t="shared" si="26"/>
        <v>2270004051</v>
      </c>
      <c r="F1693" s="104" t="s">
        <v>13305</v>
      </c>
      <c r="G1693" s="104" t="s">
        <v>15505</v>
      </c>
      <c r="H1693" s="104" t="s">
        <v>9235</v>
      </c>
      <c r="I1693" s="104" t="s">
        <v>15158</v>
      </c>
      <c r="J1693" s="106">
        <v>36504</v>
      </c>
    </row>
    <row r="1694" spans="1:12" hidden="1" x14ac:dyDescent="0.2">
      <c r="A1694" s="104" t="s">
        <v>6260</v>
      </c>
      <c r="D1694" s="104" t="s">
        <v>15628</v>
      </c>
      <c r="E1694" s="104">
        <f t="shared" si="26"/>
        <v>2270004055</v>
      </c>
      <c r="F1694" s="104" t="s">
        <v>13305</v>
      </c>
      <c r="G1694" s="104" t="s">
        <v>15505</v>
      </c>
      <c r="H1694" s="104" t="s">
        <v>9235</v>
      </c>
      <c r="I1694" s="104" t="s">
        <v>15160</v>
      </c>
      <c r="K1694" s="106">
        <v>36504</v>
      </c>
      <c r="L1694" s="104" t="s">
        <v>9239</v>
      </c>
    </row>
    <row r="1695" spans="1:12" hidden="1" x14ac:dyDescent="0.2">
      <c r="A1695" s="104" t="s">
        <v>6260</v>
      </c>
      <c r="D1695" s="104" t="s">
        <v>15629</v>
      </c>
      <c r="E1695" s="104">
        <f t="shared" si="26"/>
        <v>2270004056</v>
      </c>
      <c r="F1695" s="104" t="s">
        <v>13305</v>
      </c>
      <c r="G1695" s="104" t="s">
        <v>15505</v>
      </c>
      <c r="H1695" s="104" t="s">
        <v>9235</v>
      </c>
      <c r="I1695" s="104" t="s">
        <v>15162</v>
      </c>
      <c r="J1695" s="106">
        <v>36504</v>
      </c>
    </row>
    <row r="1696" spans="1:12" hidden="1" x14ac:dyDescent="0.2">
      <c r="A1696" s="104" t="s">
        <v>6260</v>
      </c>
      <c r="D1696" s="104" t="s">
        <v>15630</v>
      </c>
      <c r="E1696" s="104">
        <f t="shared" si="26"/>
        <v>2270004060</v>
      </c>
      <c r="F1696" s="104" t="s">
        <v>13305</v>
      </c>
      <c r="G1696" s="104" t="s">
        <v>15505</v>
      </c>
      <c r="H1696" s="104" t="s">
        <v>9235</v>
      </c>
      <c r="I1696" s="104" t="s">
        <v>15164</v>
      </c>
      <c r="K1696" s="106">
        <v>36504</v>
      </c>
      <c r="L1696" s="104" t="s">
        <v>9239</v>
      </c>
    </row>
    <row r="1697" spans="1:12" hidden="1" x14ac:dyDescent="0.2">
      <c r="A1697" s="104" t="s">
        <v>6260</v>
      </c>
      <c r="D1697" s="104" t="s">
        <v>15631</v>
      </c>
      <c r="E1697" s="104">
        <f t="shared" si="26"/>
        <v>2270004061</v>
      </c>
      <c r="F1697" s="104" t="s">
        <v>13305</v>
      </c>
      <c r="G1697" s="104" t="s">
        <v>15505</v>
      </c>
      <c r="H1697" s="104" t="s">
        <v>9235</v>
      </c>
      <c r="I1697" s="104" t="s">
        <v>15166</v>
      </c>
      <c r="J1697" s="106">
        <v>36504</v>
      </c>
    </row>
    <row r="1698" spans="1:12" hidden="1" x14ac:dyDescent="0.2">
      <c r="A1698" s="104" t="s">
        <v>6260</v>
      </c>
      <c r="D1698" s="104" t="s">
        <v>15632</v>
      </c>
      <c r="E1698" s="104">
        <f t="shared" si="26"/>
        <v>2270004065</v>
      </c>
      <c r="F1698" s="104" t="s">
        <v>13305</v>
      </c>
      <c r="G1698" s="104" t="s">
        <v>15505</v>
      </c>
      <c r="H1698" s="104" t="s">
        <v>9235</v>
      </c>
      <c r="I1698" s="104" t="s">
        <v>15168</v>
      </c>
      <c r="K1698" s="106">
        <v>36504</v>
      </c>
      <c r="L1698" s="104" t="s">
        <v>9239</v>
      </c>
    </row>
    <row r="1699" spans="1:12" hidden="1" x14ac:dyDescent="0.2">
      <c r="A1699" s="104" t="s">
        <v>6260</v>
      </c>
      <c r="D1699" s="104" t="s">
        <v>15633</v>
      </c>
      <c r="E1699" s="104">
        <f t="shared" si="26"/>
        <v>2270004066</v>
      </c>
      <c r="F1699" s="104" t="s">
        <v>13305</v>
      </c>
      <c r="G1699" s="104" t="s">
        <v>15505</v>
      </c>
      <c r="H1699" s="104" t="s">
        <v>9235</v>
      </c>
      <c r="I1699" s="104" t="s">
        <v>15170</v>
      </c>
      <c r="J1699" s="106">
        <v>36504</v>
      </c>
    </row>
    <row r="1700" spans="1:12" hidden="1" x14ac:dyDescent="0.2">
      <c r="A1700" s="104" t="s">
        <v>6260</v>
      </c>
      <c r="D1700" s="104" t="s">
        <v>15634</v>
      </c>
      <c r="E1700" s="104">
        <f t="shared" si="26"/>
        <v>2270004070</v>
      </c>
      <c r="F1700" s="104" t="s">
        <v>13305</v>
      </c>
      <c r="G1700" s="104" t="s">
        <v>15505</v>
      </c>
      <c r="H1700" s="104" t="s">
        <v>9235</v>
      </c>
      <c r="I1700" s="104" t="s">
        <v>15635</v>
      </c>
      <c r="K1700" s="106">
        <v>36504</v>
      </c>
      <c r="L1700" s="104" t="s">
        <v>6292</v>
      </c>
    </row>
    <row r="1701" spans="1:12" hidden="1" x14ac:dyDescent="0.2">
      <c r="A1701" s="104" t="s">
        <v>6260</v>
      </c>
      <c r="D1701" s="104" t="s">
        <v>15636</v>
      </c>
      <c r="E1701" s="104">
        <f t="shared" si="26"/>
        <v>2270004071</v>
      </c>
      <c r="F1701" s="104" t="s">
        <v>13305</v>
      </c>
      <c r="G1701" s="104" t="s">
        <v>15505</v>
      </c>
      <c r="H1701" s="104" t="s">
        <v>9235</v>
      </c>
      <c r="I1701" s="104" t="s">
        <v>15174</v>
      </c>
      <c r="J1701" s="106">
        <v>36504</v>
      </c>
    </row>
    <row r="1702" spans="1:12" hidden="1" x14ac:dyDescent="0.2">
      <c r="A1702" s="104" t="s">
        <v>6260</v>
      </c>
      <c r="D1702" s="104" t="s">
        <v>15637</v>
      </c>
      <c r="E1702" s="104">
        <f t="shared" si="26"/>
        <v>2270004075</v>
      </c>
      <c r="F1702" s="104" t="s">
        <v>13305</v>
      </c>
      <c r="G1702" s="104" t="s">
        <v>15505</v>
      </c>
      <c r="H1702" s="104" t="s">
        <v>9235</v>
      </c>
      <c r="I1702" s="104" t="s">
        <v>15176</v>
      </c>
      <c r="K1702" s="106">
        <v>36504</v>
      </c>
      <c r="L1702" s="104" t="s">
        <v>9239</v>
      </c>
    </row>
    <row r="1703" spans="1:12" hidden="1" x14ac:dyDescent="0.2">
      <c r="A1703" s="104" t="s">
        <v>6260</v>
      </c>
      <c r="D1703" s="104" t="s">
        <v>15638</v>
      </c>
      <c r="E1703" s="104">
        <f t="shared" si="26"/>
        <v>2270004076</v>
      </c>
      <c r="F1703" s="104" t="s">
        <v>13305</v>
      </c>
      <c r="G1703" s="104" t="s">
        <v>15505</v>
      </c>
      <c r="H1703" s="104" t="s">
        <v>9235</v>
      </c>
      <c r="I1703" s="104" t="s">
        <v>15178</v>
      </c>
      <c r="J1703" s="106">
        <v>36504</v>
      </c>
    </row>
    <row r="1704" spans="1:12" hidden="1" x14ac:dyDescent="0.2">
      <c r="A1704" s="104" t="s">
        <v>6260</v>
      </c>
      <c r="D1704" s="104" t="s">
        <v>15639</v>
      </c>
      <c r="E1704" s="104">
        <f t="shared" si="26"/>
        <v>2270005000</v>
      </c>
      <c r="F1704" s="104" t="s">
        <v>13305</v>
      </c>
      <c r="G1704" s="104" t="s">
        <v>15505</v>
      </c>
      <c r="H1704" s="104" t="s">
        <v>15180</v>
      </c>
      <c r="I1704" s="104" t="s">
        <v>15137</v>
      </c>
      <c r="K1704" s="106">
        <v>36504</v>
      </c>
      <c r="L1704" s="104" t="s">
        <v>15181</v>
      </c>
    </row>
    <row r="1705" spans="1:12" hidden="1" x14ac:dyDescent="0.2">
      <c r="A1705" s="104" t="s">
        <v>6260</v>
      </c>
      <c r="D1705" s="104" t="s">
        <v>15640</v>
      </c>
      <c r="E1705" s="104">
        <f t="shared" si="26"/>
        <v>2270005010</v>
      </c>
      <c r="F1705" s="104" t="s">
        <v>13305</v>
      </c>
      <c r="G1705" s="104" t="s">
        <v>15505</v>
      </c>
      <c r="H1705" s="104" t="s">
        <v>15180</v>
      </c>
      <c r="I1705" s="104" t="s">
        <v>15183</v>
      </c>
    </row>
    <row r="1706" spans="1:12" hidden="1" x14ac:dyDescent="0.2">
      <c r="A1706" s="104" t="s">
        <v>6260</v>
      </c>
      <c r="D1706" s="104" t="s">
        <v>15641</v>
      </c>
      <c r="E1706" s="104">
        <f t="shared" si="26"/>
        <v>2270005015</v>
      </c>
      <c r="F1706" s="104" t="s">
        <v>13305</v>
      </c>
      <c r="G1706" s="104" t="s">
        <v>15505</v>
      </c>
      <c r="H1706" s="104" t="s">
        <v>15180</v>
      </c>
      <c r="I1706" s="104" t="s">
        <v>15185</v>
      </c>
    </row>
    <row r="1707" spans="1:12" hidden="1" x14ac:dyDescent="0.2">
      <c r="A1707" s="104" t="s">
        <v>6260</v>
      </c>
      <c r="D1707" s="104" t="s">
        <v>15642</v>
      </c>
      <c r="E1707" s="104">
        <f t="shared" si="26"/>
        <v>2270005020</v>
      </c>
      <c r="F1707" s="104" t="s">
        <v>13305</v>
      </c>
      <c r="G1707" s="104" t="s">
        <v>15505</v>
      </c>
      <c r="H1707" s="104" t="s">
        <v>15180</v>
      </c>
      <c r="I1707" s="104" t="s">
        <v>15187</v>
      </c>
    </row>
    <row r="1708" spans="1:12" hidden="1" x14ac:dyDescent="0.2">
      <c r="A1708" s="104" t="s">
        <v>6260</v>
      </c>
      <c r="D1708" s="104" t="s">
        <v>15643</v>
      </c>
      <c r="E1708" s="104">
        <f t="shared" si="26"/>
        <v>2270005025</v>
      </c>
      <c r="F1708" s="104" t="s">
        <v>13305</v>
      </c>
      <c r="G1708" s="104" t="s">
        <v>15505</v>
      </c>
      <c r="H1708" s="104" t="s">
        <v>15180</v>
      </c>
      <c r="I1708" s="104" t="s">
        <v>15189</v>
      </c>
    </row>
    <row r="1709" spans="1:12" hidden="1" x14ac:dyDescent="0.2">
      <c r="A1709" s="104" t="s">
        <v>6260</v>
      </c>
      <c r="D1709" s="104" t="s">
        <v>15644</v>
      </c>
      <c r="E1709" s="104">
        <f t="shared" si="26"/>
        <v>2270005030</v>
      </c>
      <c r="F1709" s="104" t="s">
        <v>13305</v>
      </c>
      <c r="G1709" s="104" t="s">
        <v>15505</v>
      </c>
      <c r="H1709" s="104" t="s">
        <v>15180</v>
      </c>
      <c r="I1709" s="104" t="s">
        <v>15191</v>
      </c>
    </row>
    <row r="1710" spans="1:12" hidden="1" x14ac:dyDescent="0.2">
      <c r="A1710" s="104" t="s">
        <v>6260</v>
      </c>
      <c r="D1710" s="104" t="s">
        <v>15645</v>
      </c>
      <c r="E1710" s="104">
        <f t="shared" si="26"/>
        <v>2270005035</v>
      </c>
      <c r="F1710" s="104" t="s">
        <v>13305</v>
      </c>
      <c r="G1710" s="104" t="s">
        <v>15505</v>
      </c>
      <c r="H1710" s="104" t="s">
        <v>15180</v>
      </c>
      <c r="I1710" s="104" t="s">
        <v>15193</v>
      </c>
    </row>
    <row r="1711" spans="1:12" hidden="1" x14ac:dyDescent="0.2">
      <c r="A1711" s="104" t="s">
        <v>6260</v>
      </c>
      <c r="D1711" s="104" t="s">
        <v>15646</v>
      </c>
      <c r="E1711" s="104">
        <f t="shared" si="26"/>
        <v>2270005040</v>
      </c>
      <c r="F1711" s="104" t="s">
        <v>13305</v>
      </c>
      <c r="G1711" s="104" t="s">
        <v>15505</v>
      </c>
      <c r="H1711" s="104" t="s">
        <v>15180</v>
      </c>
      <c r="I1711" s="104" t="s">
        <v>15195</v>
      </c>
      <c r="L1711" s="104" t="s">
        <v>15196</v>
      </c>
    </row>
    <row r="1712" spans="1:12" hidden="1" x14ac:dyDescent="0.2">
      <c r="A1712" s="104" t="s">
        <v>6260</v>
      </c>
      <c r="D1712" s="104" t="s">
        <v>15647</v>
      </c>
      <c r="E1712" s="104">
        <f t="shared" si="26"/>
        <v>2270005045</v>
      </c>
      <c r="F1712" s="104" t="s">
        <v>13305</v>
      </c>
      <c r="G1712" s="104" t="s">
        <v>15505</v>
      </c>
      <c r="H1712" s="104" t="s">
        <v>15180</v>
      </c>
      <c r="I1712" s="104" t="s">
        <v>15198</v>
      </c>
    </row>
    <row r="1713" spans="1:12" hidden="1" x14ac:dyDescent="0.2">
      <c r="A1713" s="104" t="s">
        <v>6260</v>
      </c>
      <c r="D1713" s="104" t="s">
        <v>15648</v>
      </c>
      <c r="E1713" s="104">
        <f t="shared" si="26"/>
        <v>2270005050</v>
      </c>
      <c r="F1713" s="104" t="s">
        <v>13305</v>
      </c>
      <c r="G1713" s="104" t="s">
        <v>15505</v>
      </c>
      <c r="H1713" s="104" t="s">
        <v>15180</v>
      </c>
      <c r="I1713" s="104" t="s">
        <v>15200</v>
      </c>
    </row>
    <row r="1714" spans="1:12" hidden="1" x14ac:dyDescent="0.2">
      <c r="A1714" s="104" t="s">
        <v>6260</v>
      </c>
      <c r="D1714" s="104" t="s">
        <v>15649</v>
      </c>
      <c r="E1714" s="104">
        <f t="shared" si="26"/>
        <v>2270005055</v>
      </c>
      <c r="F1714" s="104" t="s">
        <v>13305</v>
      </c>
      <c r="G1714" s="104" t="s">
        <v>15505</v>
      </c>
      <c r="H1714" s="104" t="s">
        <v>15180</v>
      </c>
      <c r="I1714" s="104" t="s">
        <v>15202</v>
      </c>
    </row>
    <row r="1715" spans="1:12" hidden="1" x14ac:dyDescent="0.2">
      <c r="A1715" s="104" t="s">
        <v>6260</v>
      </c>
      <c r="D1715" s="104" t="s">
        <v>15650</v>
      </c>
      <c r="E1715" s="104">
        <f t="shared" si="26"/>
        <v>2270005060</v>
      </c>
      <c r="F1715" s="104" t="s">
        <v>13305</v>
      </c>
      <c r="G1715" s="104" t="s">
        <v>15505</v>
      </c>
      <c r="H1715" s="104" t="s">
        <v>15180</v>
      </c>
      <c r="I1715" s="104" t="s">
        <v>15204</v>
      </c>
      <c r="J1715" s="106">
        <v>36504</v>
      </c>
    </row>
    <row r="1716" spans="1:12" hidden="1" x14ac:dyDescent="0.2">
      <c r="A1716" s="104" t="s">
        <v>6260</v>
      </c>
      <c r="D1716" s="104" t="s">
        <v>15651</v>
      </c>
      <c r="E1716" s="104">
        <f t="shared" si="26"/>
        <v>2270006000</v>
      </c>
      <c r="F1716" s="104" t="s">
        <v>13305</v>
      </c>
      <c r="G1716" s="104" t="s">
        <v>15505</v>
      </c>
      <c r="H1716" s="104" t="s">
        <v>16384</v>
      </c>
      <c r="I1716" s="104" t="s">
        <v>15137</v>
      </c>
      <c r="K1716" s="106">
        <v>36504</v>
      </c>
      <c r="L1716" s="104" t="s">
        <v>16385</v>
      </c>
    </row>
    <row r="1717" spans="1:12" hidden="1" x14ac:dyDescent="0.2">
      <c r="A1717" s="104" t="s">
        <v>6260</v>
      </c>
      <c r="D1717" s="104" t="s">
        <v>15652</v>
      </c>
      <c r="E1717" s="104">
        <f t="shared" si="26"/>
        <v>2270006005</v>
      </c>
      <c r="F1717" s="104" t="s">
        <v>13305</v>
      </c>
      <c r="G1717" s="104" t="s">
        <v>15505</v>
      </c>
      <c r="H1717" s="104" t="s">
        <v>16384</v>
      </c>
      <c r="I1717" s="104" t="s">
        <v>16387</v>
      </c>
      <c r="K1717" s="106">
        <v>36504</v>
      </c>
      <c r="L1717" s="104" t="s">
        <v>16388</v>
      </c>
    </row>
    <row r="1718" spans="1:12" hidden="1" x14ac:dyDescent="0.2">
      <c r="A1718" s="104" t="s">
        <v>6260</v>
      </c>
      <c r="D1718" s="104" t="s">
        <v>15653</v>
      </c>
      <c r="E1718" s="104">
        <f t="shared" si="26"/>
        <v>2270006010</v>
      </c>
      <c r="F1718" s="104" t="s">
        <v>13305</v>
      </c>
      <c r="G1718" s="104" t="s">
        <v>15505</v>
      </c>
      <c r="H1718" s="104" t="s">
        <v>16384</v>
      </c>
      <c r="I1718" s="104" t="s">
        <v>16390</v>
      </c>
      <c r="K1718" s="106">
        <v>36504</v>
      </c>
      <c r="L1718" s="104" t="s">
        <v>16388</v>
      </c>
    </row>
    <row r="1719" spans="1:12" hidden="1" x14ac:dyDescent="0.2">
      <c r="A1719" s="104" t="s">
        <v>6260</v>
      </c>
      <c r="D1719" s="104" t="s">
        <v>15654</v>
      </c>
      <c r="E1719" s="104">
        <f t="shared" si="26"/>
        <v>2270006015</v>
      </c>
      <c r="F1719" s="104" t="s">
        <v>13305</v>
      </c>
      <c r="G1719" s="104" t="s">
        <v>15505</v>
      </c>
      <c r="H1719" s="104" t="s">
        <v>16384</v>
      </c>
      <c r="I1719" s="104" t="s">
        <v>16392</v>
      </c>
      <c r="K1719" s="106">
        <v>36504</v>
      </c>
      <c r="L1719" s="104" t="s">
        <v>16388</v>
      </c>
    </row>
    <row r="1720" spans="1:12" hidden="1" x14ac:dyDescent="0.2">
      <c r="A1720" s="104" t="s">
        <v>6260</v>
      </c>
      <c r="D1720" s="104" t="s">
        <v>15655</v>
      </c>
      <c r="E1720" s="104">
        <f t="shared" si="26"/>
        <v>2270006020</v>
      </c>
      <c r="F1720" s="104" t="s">
        <v>13305</v>
      </c>
      <c r="G1720" s="104" t="s">
        <v>15505</v>
      </c>
      <c r="H1720" s="104" t="s">
        <v>16384</v>
      </c>
      <c r="I1720" s="104" t="s">
        <v>16394</v>
      </c>
      <c r="K1720" s="106">
        <v>36504</v>
      </c>
      <c r="L1720" s="104" t="s">
        <v>16388</v>
      </c>
    </row>
    <row r="1721" spans="1:12" hidden="1" x14ac:dyDescent="0.2">
      <c r="A1721" s="104" t="s">
        <v>6260</v>
      </c>
      <c r="D1721" s="104" t="s">
        <v>15656</v>
      </c>
      <c r="E1721" s="104">
        <f t="shared" si="26"/>
        <v>2270006025</v>
      </c>
      <c r="F1721" s="104" t="s">
        <v>13305</v>
      </c>
      <c r="G1721" s="104" t="s">
        <v>15505</v>
      </c>
      <c r="H1721" s="104" t="s">
        <v>16384</v>
      </c>
      <c r="I1721" s="104" t="s">
        <v>16396</v>
      </c>
      <c r="K1721" s="106">
        <v>36504</v>
      </c>
      <c r="L1721" s="104" t="s">
        <v>16388</v>
      </c>
    </row>
    <row r="1722" spans="1:12" hidden="1" x14ac:dyDescent="0.2">
      <c r="A1722" s="104" t="s">
        <v>6260</v>
      </c>
      <c r="D1722" s="104" t="s">
        <v>15657</v>
      </c>
      <c r="E1722" s="104">
        <f t="shared" si="26"/>
        <v>2270006030</v>
      </c>
      <c r="F1722" s="104" t="s">
        <v>13305</v>
      </c>
      <c r="G1722" s="104" t="s">
        <v>15505</v>
      </c>
      <c r="H1722" s="104" t="s">
        <v>16384</v>
      </c>
      <c r="I1722" s="104" t="s">
        <v>16398</v>
      </c>
      <c r="K1722" s="106">
        <v>36504</v>
      </c>
      <c r="L1722" s="104" t="s">
        <v>16388</v>
      </c>
    </row>
    <row r="1723" spans="1:12" hidden="1" x14ac:dyDescent="0.2">
      <c r="A1723" s="104" t="s">
        <v>6260</v>
      </c>
      <c r="D1723" s="104" t="s">
        <v>15658</v>
      </c>
      <c r="E1723" s="104">
        <f t="shared" si="26"/>
        <v>2270007000</v>
      </c>
      <c r="F1723" s="104" t="s">
        <v>13305</v>
      </c>
      <c r="G1723" s="104" t="s">
        <v>15505</v>
      </c>
      <c r="H1723" s="104" t="s">
        <v>16400</v>
      </c>
      <c r="I1723" s="104" t="s">
        <v>15137</v>
      </c>
    </row>
    <row r="1724" spans="1:12" hidden="1" x14ac:dyDescent="0.2">
      <c r="A1724" s="104" t="s">
        <v>6260</v>
      </c>
      <c r="D1724" s="104" t="s">
        <v>15659</v>
      </c>
      <c r="E1724" s="104">
        <f t="shared" si="26"/>
        <v>2270007005</v>
      </c>
      <c r="F1724" s="104" t="s">
        <v>13305</v>
      </c>
      <c r="G1724" s="104" t="s">
        <v>15505</v>
      </c>
      <c r="H1724" s="104" t="s">
        <v>16400</v>
      </c>
      <c r="I1724" s="104" t="s">
        <v>16402</v>
      </c>
      <c r="K1724" s="106">
        <v>36504</v>
      </c>
      <c r="L1724" s="104" t="s">
        <v>16403</v>
      </c>
    </row>
    <row r="1725" spans="1:12" hidden="1" x14ac:dyDescent="0.2">
      <c r="A1725" s="104" t="s">
        <v>6260</v>
      </c>
      <c r="D1725" s="104" t="s">
        <v>15660</v>
      </c>
      <c r="E1725" s="104">
        <f t="shared" si="26"/>
        <v>2270007010</v>
      </c>
      <c r="F1725" s="104" t="s">
        <v>13305</v>
      </c>
      <c r="G1725" s="104" t="s">
        <v>15505</v>
      </c>
      <c r="H1725" s="104" t="s">
        <v>16400</v>
      </c>
      <c r="I1725" s="104" t="s">
        <v>16405</v>
      </c>
      <c r="K1725" s="106">
        <v>36504</v>
      </c>
      <c r="L1725" s="104" t="s">
        <v>15196</v>
      </c>
    </row>
    <row r="1726" spans="1:12" hidden="1" x14ac:dyDescent="0.2">
      <c r="A1726" s="104" t="s">
        <v>6260</v>
      </c>
      <c r="D1726" s="104" t="s">
        <v>15661</v>
      </c>
      <c r="E1726" s="104">
        <f t="shared" si="26"/>
        <v>2270007015</v>
      </c>
      <c r="F1726" s="104" t="s">
        <v>13305</v>
      </c>
      <c r="G1726" s="104" t="s">
        <v>15505</v>
      </c>
      <c r="H1726" s="104" t="s">
        <v>16400</v>
      </c>
      <c r="I1726" s="104" t="s">
        <v>16407</v>
      </c>
      <c r="L1726" s="104" t="s">
        <v>16408</v>
      </c>
    </row>
    <row r="1727" spans="1:12" hidden="1" x14ac:dyDescent="0.2">
      <c r="A1727" s="104" t="s">
        <v>6260</v>
      </c>
      <c r="D1727" s="104" t="s">
        <v>15662</v>
      </c>
      <c r="E1727" s="104">
        <f t="shared" si="26"/>
        <v>2270007020</v>
      </c>
      <c r="F1727" s="104" t="s">
        <v>13305</v>
      </c>
      <c r="G1727" s="104" t="s">
        <v>15505</v>
      </c>
      <c r="H1727" s="104" t="s">
        <v>16400</v>
      </c>
      <c r="I1727" s="104" t="s">
        <v>12766</v>
      </c>
      <c r="K1727" s="106">
        <v>36504</v>
      </c>
      <c r="L1727" s="104" t="s">
        <v>6292</v>
      </c>
    </row>
    <row r="1728" spans="1:12" hidden="1" x14ac:dyDescent="0.2">
      <c r="A1728" s="104" t="s">
        <v>6260</v>
      </c>
      <c r="D1728" s="104" t="s">
        <v>12767</v>
      </c>
      <c r="E1728" s="104">
        <f t="shared" si="26"/>
        <v>2270008000</v>
      </c>
      <c r="F1728" s="104" t="s">
        <v>13305</v>
      </c>
      <c r="G1728" s="104" t="s">
        <v>15505</v>
      </c>
      <c r="H1728" s="104" t="s">
        <v>16412</v>
      </c>
      <c r="I1728" s="104" t="s">
        <v>15137</v>
      </c>
      <c r="L1728" s="104" t="s">
        <v>16413</v>
      </c>
    </row>
    <row r="1729" spans="1:12" hidden="1" x14ac:dyDescent="0.2">
      <c r="A1729" s="104" t="s">
        <v>6260</v>
      </c>
      <c r="D1729" s="104" t="s">
        <v>12768</v>
      </c>
      <c r="E1729" s="104">
        <f t="shared" si="26"/>
        <v>2270008005</v>
      </c>
      <c r="F1729" s="104" t="s">
        <v>13305</v>
      </c>
      <c r="G1729" s="104" t="s">
        <v>15505</v>
      </c>
      <c r="H1729" s="104" t="s">
        <v>16412</v>
      </c>
      <c r="I1729" s="104" t="s">
        <v>16412</v>
      </c>
      <c r="K1729" s="106">
        <v>36504</v>
      </c>
      <c r="L1729" s="104" t="s">
        <v>12769</v>
      </c>
    </row>
    <row r="1730" spans="1:12" hidden="1" x14ac:dyDescent="0.2">
      <c r="A1730" s="104" t="s">
        <v>6260</v>
      </c>
      <c r="D1730" s="104" t="s">
        <v>12770</v>
      </c>
      <c r="E1730" s="104">
        <f t="shared" ref="E1730:E1793" si="27">VALUE(D1730)</f>
        <v>2270008010</v>
      </c>
      <c r="F1730" s="104" t="s">
        <v>13305</v>
      </c>
      <c r="G1730" s="104" t="s">
        <v>15505</v>
      </c>
      <c r="H1730" s="104" t="s">
        <v>16412</v>
      </c>
      <c r="I1730" s="104" t="s">
        <v>16417</v>
      </c>
      <c r="K1730" s="106">
        <v>36504</v>
      </c>
      <c r="L1730" s="104" t="s">
        <v>6292</v>
      </c>
    </row>
    <row r="1731" spans="1:12" hidden="1" x14ac:dyDescent="0.2">
      <c r="A1731" s="104" t="s">
        <v>6260</v>
      </c>
      <c r="D1731" s="104" t="s">
        <v>12771</v>
      </c>
      <c r="E1731" s="104">
        <f t="shared" si="27"/>
        <v>2270009000</v>
      </c>
      <c r="F1731" s="104" t="s">
        <v>13305</v>
      </c>
      <c r="G1731" s="104" t="s">
        <v>15505</v>
      </c>
      <c r="H1731" s="104" t="s">
        <v>16419</v>
      </c>
      <c r="I1731" s="104" t="s">
        <v>6264</v>
      </c>
      <c r="J1731" s="106">
        <v>36504</v>
      </c>
    </row>
    <row r="1732" spans="1:12" hidden="1" x14ac:dyDescent="0.2">
      <c r="A1732" s="104" t="s">
        <v>6260</v>
      </c>
      <c r="D1732" s="104" t="s">
        <v>12772</v>
      </c>
      <c r="E1732" s="104">
        <f t="shared" si="27"/>
        <v>2270009010</v>
      </c>
      <c r="F1732" s="104" t="s">
        <v>13305</v>
      </c>
      <c r="G1732" s="104" t="s">
        <v>15505</v>
      </c>
      <c r="H1732" s="104" t="s">
        <v>16419</v>
      </c>
      <c r="I1732" s="104" t="s">
        <v>13573</v>
      </c>
      <c r="J1732" s="106">
        <v>36504</v>
      </c>
    </row>
    <row r="1733" spans="1:12" hidden="1" x14ac:dyDescent="0.2">
      <c r="A1733" s="104" t="s">
        <v>6260</v>
      </c>
      <c r="D1733" s="104" t="s">
        <v>12773</v>
      </c>
      <c r="E1733" s="104">
        <f t="shared" si="27"/>
        <v>2270010000</v>
      </c>
      <c r="F1733" s="104" t="s">
        <v>13305</v>
      </c>
      <c r="G1733" s="104" t="s">
        <v>15505</v>
      </c>
      <c r="H1733" s="104" t="s">
        <v>9219</v>
      </c>
      <c r="I1733" s="104" t="s">
        <v>6264</v>
      </c>
      <c r="J1733" s="106">
        <v>36504</v>
      </c>
    </row>
    <row r="1734" spans="1:12" hidden="1" x14ac:dyDescent="0.2">
      <c r="A1734" s="104" t="s">
        <v>6260</v>
      </c>
      <c r="D1734" s="104" t="s">
        <v>12774</v>
      </c>
      <c r="E1734" s="104">
        <f t="shared" si="27"/>
        <v>2270010010</v>
      </c>
      <c r="F1734" s="104" t="s">
        <v>13305</v>
      </c>
      <c r="G1734" s="104" t="s">
        <v>15505</v>
      </c>
      <c r="H1734" s="104" t="s">
        <v>9219</v>
      </c>
      <c r="I1734" s="104" t="s">
        <v>13576</v>
      </c>
      <c r="J1734" s="106">
        <v>36504</v>
      </c>
    </row>
    <row r="1735" spans="1:12" hidden="1" x14ac:dyDescent="0.2">
      <c r="A1735" s="104" t="s">
        <v>6260</v>
      </c>
      <c r="D1735" s="104" t="s">
        <v>12775</v>
      </c>
      <c r="E1735" s="104">
        <f t="shared" si="27"/>
        <v>2275000000</v>
      </c>
      <c r="F1735" s="104" t="s">
        <v>13305</v>
      </c>
      <c r="G1735" s="104" t="s">
        <v>12776</v>
      </c>
      <c r="H1735" s="104" t="s">
        <v>12777</v>
      </c>
      <c r="I1735" s="104" t="s">
        <v>15137</v>
      </c>
    </row>
    <row r="1736" spans="1:12" hidden="1" x14ac:dyDescent="0.2">
      <c r="A1736" s="104" t="s">
        <v>6260</v>
      </c>
      <c r="D1736" s="104" t="s">
        <v>12778</v>
      </c>
      <c r="E1736" s="104">
        <f t="shared" si="27"/>
        <v>2275001000</v>
      </c>
      <c r="F1736" s="104" t="s">
        <v>13305</v>
      </c>
      <c r="G1736" s="104" t="s">
        <v>12776</v>
      </c>
      <c r="H1736" s="104" t="s">
        <v>12779</v>
      </c>
      <c r="I1736" s="104" t="s">
        <v>15137</v>
      </c>
    </row>
    <row r="1737" spans="1:12" hidden="1" x14ac:dyDescent="0.2">
      <c r="A1737" s="104" t="s">
        <v>6260</v>
      </c>
      <c r="D1737" s="104" t="s">
        <v>12780</v>
      </c>
      <c r="E1737" s="104">
        <f t="shared" si="27"/>
        <v>2275020000</v>
      </c>
      <c r="F1737" s="104" t="s">
        <v>13305</v>
      </c>
      <c r="G1737" s="104" t="s">
        <v>12776</v>
      </c>
      <c r="H1737" s="104" t="s">
        <v>12781</v>
      </c>
      <c r="I1737" s="104" t="s">
        <v>12782</v>
      </c>
    </row>
    <row r="1738" spans="1:12" hidden="1" x14ac:dyDescent="0.2">
      <c r="A1738" s="104" t="s">
        <v>6260</v>
      </c>
      <c r="D1738" s="104" t="s">
        <v>12783</v>
      </c>
      <c r="E1738" s="104">
        <f t="shared" si="27"/>
        <v>2275050000</v>
      </c>
      <c r="F1738" s="104" t="s">
        <v>13305</v>
      </c>
      <c r="G1738" s="104" t="s">
        <v>12776</v>
      </c>
      <c r="H1738" s="104" t="s">
        <v>12784</v>
      </c>
      <c r="I1738" s="104" t="s">
        <v>15137</v>
      </c>
    </row>
    <row r="1739" spans="1:12" hidden="1" x14ac:dyDescent="0.2">
      <c r="A1739" s="104" t="s">
        <v>6260</v>
      </c>
      <c r="D1739" s="104" t="s">
        <v>12785</v>
      </c>
      <c r="E1739" s="104">
        <f t="shared" si="27"/>
        <v>2275060000</v>
      </c>
      <c r="F1739" s="104" t="s">
        <v>13305</v>
      </c>
      <c r="G1739" s="104" t="s">
        <v>12776</v>
      </c>
      <c r="H1739" s="104" t="s">
        <v>12786</v>
      </c>
      <c r="I1739" s="104" t="s">
        <v>15137</v>
      </c>
    </row>
    <row r="1740" spans="1:12" hidden="1" x14ac:dyDescent="0.2">
      <c r="A1740" s="104" t="s">
        <v>6260</v>
      </c>
      <c r="D1740" s="104" t="s">
        <v>12787</v>
      </c>
      <c r="E1740" s="104">
        <f t="shared" si="27"/>
        <v>2275070000</v>
      </c>
      <c r="F1740" s="104" t="s">
        <v>13305</v>
      </c>
      <c r="G1740" s="104" t="s">
        <v>12776</v>
      </c>
      <c r="H1740" s="104" t="s">
        <v>12788</v>
      </c>
      <c r="I1740" s="104" t="s">
        <v>15137</v>
      </c>
    </row>
    <row r="1741" spans="1:12" hidden="1" x14ac:dyDescent="0.2">
      <c r="A1741" s="104" t="s">
        <v>6260</v>
      </c>
      <c r="D1741" s="104" t="s">
        <v>12789</v>
      </c>
      <c r="E1741" s="104">
        <f t="shared" si="27"/>
        <v>2275085000</v>
      </c>
      <c r="F1741" s="104" t="s">
        <v>13305</v>
      </c>
      <c r="G1741" s="104" t="s">
        <v>12776</v>
      </c>
      <c r="H1741" s="104" t="s">
        <v>12790</v>
      </c>
      <c r="I1741" s="104" t="s">
        <v>15137</v>
      </c>
    </row>
    <row r="1742" spans="1:12" hidden="1" x14ac:dyDescent="0.2">
      <c r="A1742" s="104" t="s">
        <v>6260</v>
      </c>
      <c r="D1742" s="104" t="s">
        <v>12791</v>
      </c>
      <c r="E1742" s="104">
        <f t="shared" si="27"/>
        <v>2275900000</v>
      </c>
      <c r="F1742" s="104" t="s">
        <v>13305</v>
      </c>
      <c r="G1742" s="104" t="s">
        <v>12776</v>
      </c>
      <c r="H1742" s="104" t="s">
        <v>12792</v>
      </c>
      <c r="I1742" s="104" t="s">
        <v>12793</v>
      </c>
      <c r="K1742" s="106">
        <v>37459</v>
      </c>
      <c r="L1742" s="104" t="s">
        <v>12794</v>
      </c>
    </row>
    <row r="1743" spans="1:12" hidden="1" x14ac:dyDescent="0.2">
      <c r="A1743" s="104" t="s">
        <v>6260</v>
      </c>
      <c r="B1743" s="107" t="s">
        <v>10412</v>
      </c>
      <c r="D1743" s="104" t="s">
        <v>12795</v>
      </c>
      <c r="E1743" s="104">
        <f t="shared" si="27"/>
        <v>2275900101</v>
      </c>
      <c r="F1743" s="104" t="s">
        <v>13305</v>
      </c>
      <c r="G1743" s="104" t="s">
        <v>12776</v>
      </c>
      <c r="H1743" s="104" t="s">
        <v>12792</v>
      </c>
      <c r="I1743" s="104" t="s">
        <v>12796</v>
      </c>
    </row>
    <row r="1744" spans="1:12" hidden="1" x14ac:dyDescent="0.2">
      <c r="A1744" s="104" t="s">
        <v>6260</v>
      </c>
      <c r="B1744" s="107" t="s">
        <v>10412</v>
      </c>
      <c r="D1744" s="104" t="s">
        <v>12797</v>
      </c>
      <c r="E1744" s="104">
        <f t="shared" si="27"/>
        <v>2275900102</v>
      </c>
      <c r="F1744" s="104" t="s">
        <v>13305</v>
      </c>
      <c r="G1744" s="104" t="s">
        <v>12776</v>
      </c>
      <c r="H1744" s="104" t="s">
        <v>12792</v>
      </c>
      <c r="I1744" s="104" t="s">
        <v>12798</v>
      </c>
    </row>
    <row r="1745" spans="1:12" hidden="1" x14ac:dyDescent="0.2">
      <c r="A1745" s="104" t="s">
        <v>6260</v>
      </c>
      <c r="B1745" s="107" t="s">
        <v>10412</v>
      </c>
      <c r="D1745" s="104" t="s">
        <v>12799</v>
      </c>
      <c r="E1745" s="104">
        <f t="shared" si="27"/>
        <v>2275900103</v>
      </c>
      <c r="F1745" s="104" t="s">
        <v>13305</v>
      </c>
      <c r="G1745" s="104" t="s">
        <v>12776</v>
      </c>
      <c r="H1745" s="104" t="s">
        <v>12792</v>
      </c>
      <c r="I1745" s="104" t="s">
        <v>12800</v>
      </c>
    </row>
    <row r="1746" spans="1:12" hidden="1" x14ac:dyDescent="0.2">
      <c r="A1746" s="104" t="s">
        <v>6260</v>
      </c>
      <c r="B1746" s="107" t="s">
        <v>10412</v>
      </c>
      <c r="D1746" s="104" t="s">
        <v>16899</v>
      </c>
      <c r="E1746" s="104">
        <f t="shared" si="27"/>
        <v>2275900201</v>
      </c>
      <c r="F1746" s="104" t="s">
        <v>13305</v>
      </c>
      <c r="G1746" s="104" t="s">
        <v>12776</v>
      </c>
      <c r="H1746" s="104" t="s">
        <v>12792</v>
      </c>
      <c r="I1746" s="104" t="s">
        <v>13956</v>
      </c>
    </row>
    <row r="1747" spans="1:12" hidden="1" x14ac:dyDescent="0.2">
      <c r="A1747" s="104" t="s">
        <v>6260</v>
      </c>
      <c r="B1747" s="107" t="s">
        <v>10412</v>
      </c>
      <c r="D1747" s="104" t="s">
        <v>16900</v>
      </c>
      <c r="E1747" s="104">
        <f t="shared" si="27"/>
        <v>2275900202</v>
      </c>
      <c r="F1747" s="104" t="s">
        <v>13305</v>
      </c>
      <c r="G1747" s="104" t="s">
        <v>12776</v>
      </c>
      <c r="H1747" s="104" t="s">
        <v>12792</v>
      </c>
      <c r="I1747" s="104" t="s">
        <v>13958</v>
      </c>
    </row>
    <row r="1748" spans="1:12" hidden="1" x14ac:dyDescent="0.2">
      <c r="A1748" s="104" t="s">
        <v>6260</v>
      </c>
      <c r="B1748" s="107" t="s">
        <v>10412</v>
      </c>
      <c r="D1748" s="104" t="s">
        <v>16901</v>
      </c>
      <c r="E1748" s="104">
        <f t="shared" si="27"/>
        <v>2280000000</v>
      </c>
      <c r="F1748" s="104" t="s">
        <v>13305</v>
      </c>
      <c r="G1748" s="104" t="s">
        <v>16902</v>
      </c>
      <c r="H1748" s="104" t="s">
        <v>16903</v>
      </c>
      <c r="I1748" s="104" t="s">
        <v>16904</v>
      </c>
      <c r="J1748" s="106">
        <v>36504</v>
      </c>
      <c r="K1748" s="106">
        <v>37418</v>
      </c>
      <c r="L1748" s="104" t="s">
        <v>16905</v>
      </c>
    </row>
    <row r="1749" spans="1:12" hidden="1" x14ac:dyDescent="0.2">
      <c r="A1749" s="104" t="s">
        <v>6260</v>
      </c>
      <c r="D1749" s="104" t="s">
        <v>16906</v>
      </c>
      <c r="E1749" s="104">
        <f t="shared" si="27"/>
        <v>2280001000</v>
      </c>
      <c r="F1749" s="104" t="s">
        <v>13305</v>
      </c>
      <c r="G1749" s="104" t="s">
        <v>16902</v>
      </c>
      <c r="H1749" s="104" t="s">
        <v>15439</v>
      </c>
      <c r="I1749" s="104" t="s">
        <v>16904</v>
      </c>
    </row>
    <row r="1750" spans="1:12" hidden="1" x14ac:dyDescent="0.2">
      <c r="A1750" s="104" t="s">
        <v>6260</v>
      </c>
      <c r="B1750" s="107" t="s">
        <v>10412</v>
      </c>
      <c r="D1750" s="104" t="s">
        <v>16907</v>
      </c>
      <c r="E1750" s="104">
        <f t="shared" si="27"/>
        <v>2280001010</v>
      </c>
      <c r="F1750" s="104" t="s">
        <v>13305</v>
      </c>
      <c r="G1750" s="104" t="s">
        <v>16902</v>
      </c>
      <c r="H1750" s="104" t="s">
        <v>15439</v>
      </c>
      <c r="I1750" s="104" t="s">
        <v>16908</v>
      </c>
      <c r="K1750" s="106">
        <v>37418</v>
      </c>
      <c r="L1750" s="104" t="s">
        <v>16905</v>
      </c>
    </row>
    <row r="1751" spans="1:12" hidden="1" x14ac:dyDescent="0.2">
      <c r="A1751" s="104" t="s">
        <v>6260</v>
      </c>
      <c r="B1751" s="107" t="s">
        <v>10412</v>
      </c>
      <c r="D1751" s="104" t="s">
        <v>16909</v>
      </c>
      <c r="E1751" s="104">
        <f t="shared" si="27"/>
        <v>2280001020</v>
      </c>
      <c r="F1751" s="104" t="s">
        <v>13305</v>
      </c>
      <c r="G1751" s="104" t="s">
        <v>16902</v>
      </c>
      <c r="H1751" s="104" t="s">
        <v>15439</v>
      </c>
      <c r="I1751" s="104" t="s">
        <v>16910</v>
      </c>
      <c r="K1751" s="106">
        <v>37418</v>
      </c>
      <c r="L1751" s="104" t="s">
        <v>16905</v>
      </c>
    </row>
    <row r="1752" spans="1:12" hidden="1" x14ac:dyDescent="0.2">
      <c r="A1752" s="104" t="s">
        <v>6260</v>
      </c>
      <c r="B1752" s="107" t="s">
        <v>10412</v>
      </c>
      <c r="D1752" s="104" t="s">
        <v>16911</v>
      </c>
      <c r="E1752" s="104">
        <f t="shared" si="27"/>
        <v>2280001030</v>
      </c>
      <c r="F1752" s="104" t="s">
        <v>13305</v>
      </c>
      <c r="G1752" s="104" t="s">
        <v>16902</v>
      </c>
      <c r="H1752" s="104" t="s">
        <v>15439</v>
      </c>
      <c r="I1752" s="104" t="s">
        <v>16912</v>
      </c>
      <c r="K1752" s="106">
        <v>37418</v>
      </c>
      <c r="L1752" s="104" t="s">
        <v>16905</v>
      </c>
    </row>
    <row r="1753" spans="1:12" hidden="1" x14ac:dyDescent="0.2">
      <c r="A1753" s="104" t="s">
        <v>6260</v>
      </c>
      <c r="B1753" s="107" t="s">
        <v>10412</v>
      </c>
      <c r="D1753" s="104" t="s">
        <v>16913</v>
      </c>
      <c r="E1753" s="104">
        <f t="shared" si="27"/>
        <v>2280001040</v>
      </c>
      <c r="F1753" s="104" t="s">
        <v>13305</v>
      </c>
      <c r="G1753" s="104" t="s">
        <v>16902</v>
      </c>
      <c r="H1753" s="104" t="s">
        <v>15439</v>
      </c>
      <c r="I1753" s="104" t="s">
        <v>16914</v>
      </c>
      <c r="K1753" s="106">
        <v>37418</v>
      </c>
      <c r="L1753" s="104" t="s">
        <v>16905</v>
      </c>
    </row>
    <row r="1754" spans="1:12" hidden="1" x14ac:dyDescent="0.2">
      <c r="A1754" s="104" t="s">
        <v>6260</v>
      </c>
      <c r="B1754" s="107" t="s">
        <v>10412</v>
      </c>
      <c r="D1754" s="104" t="s">
        <v>16915</v>
      </c>
      <c r="E1754" s="104">
        <f t="shared" si="27"/>
        <v>2280002000</v>
      </c>
      <c r="F1754" s="104" t="s">
        <v>13305</v>
      </c>
      <c r="G1754" s="104" t="s">
        <v>16902</v>
      </c>
      <c r="H1754" s="104" t="s">
        <v>14635</v>
      </c>
      <c r="I1754" s="104" t="s">
        <v>16904</v>
      </c>
      <c r="K1754" s="106">
        <v>37418</v>
      </c>
      <c r="L1754" s="104" t="s">
        <v>16905</v>
      </c>
    </row>
    <row r="1755" spans="1:12" hidden="1" x14ac:dyDescent="0.2">
      <c r="A1755" s="104" t="s">
        <v>6260</v>
      </c>
      <c r="B1755" s="107" t="s">
        <v>10412</v>
      </c>
      <c r="D1755" s="104" t="s">
        <v>16916</v>
      </c>
      <c r="E1755" s="104">
        <f t="shared" si="27"/>
        <v>2280002010</v>
      </c>
      <c r="F1755" s="104" t="s">
        <v>13305</v>
      </c>
      <c r="G1755" s="104" t="s">
        <v>16902</v>
      </c>
      <c r="H1755" s="104" t="s">
        <v>14635</v>
      </c>
      <c r="I1755" s="104" t="s">
        <v>16908</v>
      </c>
      <c r="K1755" s="106">
        <v>37418</v>
      </c>
      <c r="L1755" s="104" t="s">
        <v>16905</v>
      </c>
    </row>
    <row r="1756" spans="1:12" hidden="1" x14ac:dyDescent="0.2">
      <c r="A1756" s="104" t="s">
        <v>6260</v>
      </c>
      <c r="B1756" s="107" t="s">
        <v>10412</v>
      </c>
      <c r="D1756" s="104" t="s">
        <v>16917</v>
      </c>
      <c r="E1756" s="104">
        <f t="shared" si="27"/>
        <v>2280002020</v>
      </c>
      <c r="F1756" s="104" t="s">
        <v>13305</v>
      </c>
      <c r="G1756" s="104" t="s">
        <v>16902</v>
      </c>
      <c r="H1756" s="104" t="s">
        <v>14635</v>
      </c>
      <c r="I1756" s="104" t="s">
        <v>16910</v>
      </c>
      <c r="K1756" s="106">
        <v>37418</v>
      </c>
      <c r="L1756" s="104" t="s">
        <v>16905</v>
      </c>
    </row>
    <row r="1757" spans="1:12" hidden="1" x14ac:dyDescent="0.2">
      <c r="A1757" s="104" t="s">
        <v>6260</v>
      </c>
      <c r="B1757" s="107" t="s">
        <v>10412</v>
      </c>
      <c r="D1757" s="104" t="s">
        <v>16918</v>
      </c>
      <c r="E1757" s="104">
        <f t="shared" si="27"/>
        <v>2280002030</v>
      </c>
      <c r="F1757" s="104" t="s">
        <v>13305</v>
      </c>
      <c r="G1757" s="104" t="s">
        <v>16902</v>
      </c>
      <c r="H1757" s="104" t="s">
        <v>14635</v>
      </c>
      <c r="I1757" s="104" t="s">
        <v>16912</v>
      </c>
      <c r="K1757" s="106">
        <v>37418</v>
      </c>
      <c r="L1757" s="104" t="s">
        <v>16905</v>
      </c>
    </row>
    <row r="1758" spans="1:12" hidden="1" x14ac:dyDescent="0.2">
      <c r="A1758" s="104" t="s">
        <v>6260</v>
      </c>
      <c r="B1758" s="107" t="s">
        <v>10412</v>
      </c>
      <c r="D1758" s="104" t="s">
        <v>16919</v>
      </c>
      <c r="E1758" s="104">
        <f t="shared" si="27"/>
        <v>2280002040</v>
      </c>
      <c r="F1758" s="104" t="s">
        <v>13305</v>
      </c>
      <c r="G1758" s="104" t="s">
        <v>16902</v>
      </c>
      <c r="H1758" s="104" t="s">
        <v>14635</v>
      </c>
      <c r="I1758" s="104" t="s">
        <v>16914</v>
      </c>
      <c r="K1758" s="106">
        <v>37418</v>
      </c>
      <c r="L1758" s="104" t="s">
        <v>16905</v>
      </c>
    </row>
    <row r="1759" spans="1:12" hidden="1" x14ac:dyDescent="0.2">
      <c r="A1759" s="104" t="s">
        <v>6260</v>
      </c>
      <c r="D1759" s="104" t="s">
        <v>16920</v>
      </c>
      <c r="E1759" s="104">
        <f t="shared" si="27"/>
        <v>2280002100</v>
      </c>
      <c r="F1759" s="104" t="s">
        <v>13305</v>
      </c>
      <c r="G1759" s="104" t="s">
        <v>16902</v>
      </c>
      <c r="H1759" s="104" t="s">
        <v>14635</v>
      </c>
      <c r="I1759" s="104" t="s">
        <v>16921</v>
      </c>
      <c r="J1759" s="106">
        <v>37418</v>
      </c>
    </row>
    <row r="1760" spans="1:12" hidden="1" x14ac:dyDescent="0.2">
      <c r="A1760" s="104" t="s">
        <v>6260</v>
      </c>
      <c r="D1760" s="104" t="s">
        <v>16922</v>
      </c>
      <c r="E1760" s="104">
        <f t="shared" si="27"/>
        <v>2280002200</v>
      </c>
      <c r="F1760" s="104" t="s">
        <v>13305</v>
      </c>
      <c r="G1760" s="104" t="s">
        <v>16902</v>
      </c>
      <c r="H1760" s="104" t="s">
        <v>14635</v>
      </c>
      <c r="I1760" s="104" t="s">
        <v>16923</v>
      </c>
      <c r="J1760" s="106">
        <v>37418</v>
      </c>
    </row>
    <row r="1761" spans="1:12" hidden="1" x14ac:dyDescent="0.2">
      <c r="A1761" s="104" t="s">
        <v>6260</v>
      </c>
      <c r="B1761" s="107" t="s">
        <v>10412</v>
      </c>
      <c r="D1761" s="104" t="s">
        <v>16924</v>
      </c>
      <c r="E1761" s="104">
        <f t="shared" si="27"/>
        <v>2280003000</v>
      </c>
      <c r="F1761" s="104" t="s">
        <v>13305</v>
      </c>
      <c r="G1761" s="104" t="s">
        <v>16902</v>
      </c>
      <c r="H1761" s="104" t="s">
        <v>16925</v>
      </c>
      <c r="I1761" s="104" t="s">
        <v>16904</v>
      </c>
      <c r="K1761" s="106">
        <v>37418</v>
      </c>
      <c r="L1761" s="104" t="s">
        <v>16905</v>
      </c>
    </row>
    <row r="1762" spans="1:12" hidden="1" x14ac:dyDescent="0.2">
      <c r="A1762" s="104" t="s">
        <v>6260</v>
      </c>
      <c r="B1762" s="107" t="s">
        <v>10412</v>
      </c>
      <c r="D1762" s="104" t="s">
        <v>16926</v>
      </c>
      <c r="E1762" s="104">
        <f t="shared" si="27"/>
        <v>2280003010</v>
      </c>
      <c r="F1762" s="104" t="s">
        <v>13305</v>
      </c>
      <c r="G1762" s="104" t="s">
        <v>16902</v>
      </c>
      <c r="H1762" s="104" t="s">
        <v>16925</v>
      </c>
      <c r="I1762" s="104" t="s">
        <v>16908</v>
      </c>
      <c r="K1762" s="106">
        <v>37418</v>
      </c>
      <c r="L1762" s="104" t="s">
        <v>16905</v>
      </c>
    </row>
    <row r="1763" spans="1:12" hidden="1" x14ac:dyDescent="0.2">
      <c r="A1763" s="104" t="s">
        <v>6260</v>
      </c>
      <c r="B1763" s="107" t="s">
        <v>10412</v>
      </c>
      <c r="D1763" s="104" t="s">
        <v>16927</v>
      </c>
      <c r="E1763" s="104">
        <f t="shared" si="27"/>
        <v>2280003020</v>
      </c>
      <c r="F1763" s="104" t="s">
        <v>13305</v>
      </c>
      <c r="G1763" s="104" t="s">
        <v>16902</v>
      </c>
      <c r="H1763" s="104" t="s">
        <v>16925</v>
      </c>
      <c r="I1763" s="104" t="s">
        <v>16910</v>
      </c>
      <c r="K1763" s="106">
        <v>37418</v>
      </c>
      <c r="L1763" s="104" t="s">
        <v>16905</v>
      </c>
    </row>
    <row r="1764" spans="1:12" hidden="1" x14ac:dyDescent="0.2">
      <c r="A1764" s="104" t="s">
        <v>6260</v>
      </c>
      <c r="B1764" s="107" t="s">
        <v>10412</v>
      </c>
      <c r="D1764" s="104" t="s">
        <v>16928</v>
      </c>
      <c r="E1764" s="104">
        <f t="shared" si="27"/>
        <v>2280003030</v>
      </c>
      <c r="F1764" s="104" t="s">
        <v>13305</v>
      </c>
      <c r="G1764" s="104" t="s">
        <v>16902</v>
      </c>
      <c r="H1764" s="104" t="s">
        <v>16925</v>
      </c>
      <c r="I1764" s="104" t="s">
        <v>16912</v>
      </c>
      <c r="K1764" s="106">
        <v>37418</v>
      </c>
      <c r="L1764" s="104" t="s">
        <v>16905</v>
      </c>
    </row>
    <row r="1765" spans="1:12" hidden="1" x14ac:dyDescent="0.2">
      <c r="A1765" s="104" t="s">
        <v>6260</v>
      </c>
      <c r="B1765" s="107" t="s">
        <v>10412</v>
      </c>
      <c r="D1765" s="104" t="s">
        <v>16929</v>
      </c>
      <c r="E1765" s="104">
        <f t="shared" si="27"/>
        <v>2280003040</v>
      </c>
      <c r="F1765" s="104" t="s">
        <v>13305</v>
      </c>
      <c r="G1765" s="104" t="s">
        <v>16902</v>
      </c>
      <c r="H1765" s="104" t="s">
        <v>16925</v>
      </c>
      <c r="I1765" s="104" t="s">
        <v>16914</v>
      </c>
      <c r="K1765" s="106">
        <v>37418</v>
      </c>
      <c r="L1765" s="104" t="s">
        <v>16905</v>
      </c>
    </row>
    <row r="1766" spans="1:12" hidden="1" x14ac:dyDescent="0.2">
      <c r="A1766" s="104" t="s">
        <v>6260</v>
      </c>
      <c r="D1766" s="104" t="s">
        <v>16930</v>
      </c>
      <c r="E1766" s="104">
        <f t="shared" si="27"/>
        <v>2280003100</v>
      </c>
      <c r="F1766" s="104" t="s">
        <v>13305</v>
      </c>
      <c r="G1766" s="104" t="s">
        <v>16902</v>
      </c>
      <c r="H1766" s="104" t="s">
        <v>16925</v>
      </c>
      <c r="I1766" s="104" t="s">
        <v>16921</v>
      </c>
      <c r="J1766" s="106">
        <v>37418</v>
      </c>
    </row>
    <row r="1767" spans="1:12" hidden="1" x14ac:dyDescent="0.2">
      <c r="A1767" s="104" t="s">
        <v>6260</v>
      </c>
      <c r="D1767" s="104" t="s">
        <v>16931</v>
      </c>
      <c r="E1767" s="104">
        <f t="shared" si="27"/>
        <v>2280003200</v>
      </c>
      <c r="F1767" s="104" t="s">
        <v>13305</v>
      </c>
      <c r="G1767" s="104" t="s">
        <v>16902</v>
      </c>
      <c r="H1767" s="104" t="s">
        <v>16925</v>
      </c>
      <c r="I1767" s="104" t="s">
        <v>16923</v>
      </c>
      <c r="J1767" s="106">
        <v>37418</v>
      </c>
    </row>
    <row r="1768" spans="1:12" hidden="1" x14ac:dyDescent="0.2">
      <c r="A1768" s="104" t="s">
        <v>6260</v>
      </c>
      <c r="D1768" s="104" t="s">
        <v>16932</v>
      </c>
      <c r="E1768" s="104">
        <f t="shared" si="27"/>
        <v>2280004000</v>
      </c>
      <c r="F1768" s="104" t="s">
        <v>13305</v>
      </c>
      <c r="G1768" s="104" t="s">
        <v>16902</v>
      </c>
      <c r="H1768" s="104" t="s">
        <v>13912</v>
      </c>
      <c r="I1768" s="104" t="s">
        <v>16904</v>
      </c>
    </row>
    <row r="1769" spans="1:12" hidden="1" x14ac:dyDescent="0.2">
      <c r="A1769" s="104" t="s">
        <v>6260</v>
      </c>
      <c r="B1769" s="107" t="s">
        <v>10412</v>
      </c>
      <c r="D1769" s="104" t="s">
        <v>16933</v>
      </c>
      <c r="E1769" s="104">
        <f t="shared" si="27"/>
        <v>2280004010</v>
      </c>
      <c r="F1769" s="104" t="s">
        <v>13305</v>
      </c>
      <c r="G1769" s="104" t="s">
        <v>16902</v>
      </c>
      <c r="H1769" s="104" t="s">
        <v>13912</v>
      </c>
      <c r="I1769" s="104" t="s">
        <v>16908</v>
      </c>
      <c r="K1769" s="106">
        <v>37418</v>
      </c>
      <c r="L1769" s="104" t="s">
        <v>16905</v>
      </c>
    </row>
    <row r="1770" spans="1:12" hidden="1" x14ac:dyDescent="0.2">
      <c r="A1770" s="104" t="s">
        <v>6260</v>
      </c>
      <c r="B1770" s="107" t="s">
        <v>10412</v>
      </c>
      <c r="D1770" s="104" t="s">
        <v>16934</v>
      </c>
      <c r="E1770" s="104">
        <f t="shared" si="27"/>
        <v>2280004020</v>
      </c>
      <c r="F1770" s="104" t="s">
        <v>13305</v>
      </c>
      <c r="G1770" s="104" t="s">
        <v>16902</v>
      </c>
      <c r="H1770" s="104" t="s">
        <v>13912</v>
      </c>
      <c r="I1770" s="104" t="s">
        <v>16910</v>
      </c>
      <c r="K1770" s="106">
        <v>37418</v>
      </c>
      <c r="L1770" s="104" t="s">
        <v>16905</v>
      </c>
    </row>
    <row r="1771" spans="1:12" hidden="1" x14ac:dyDescent="0.2">
      <c r="A1771" s="104" t="s">
        <v>6260</v>
      </c>
      <c r="B1771" s="107" t="s">
        <v>10412</v>
      </c>
      <c r="D1771" s="104" t="s">
        <v>16935</v>
      </c>
      <c r="E1771" s="104">
        <f t="shared" si="27"/>
        <v>2280004030</v>
      </c>
      <c r="F1771" s="104" t="s">
        <v>13305</v>
      </c>
      <c r="G1771" s="104" t="s">
        <v>16902</v>
      </c>
      <c r="H1771" s="104" t="s">
        <v>13912</v>
      </c>
      <c r="I1771" s="104" t="s">
        <v>16912</v>
      </c>
      <c r="K1771" s="106">
        <v>37418</v>
      </c>
      <c r="L1771" s="104" t="s">
        <v>16905</v>
      </c>
    </row>
    <row r="1772" spans="1:12" hidden="1" x14ac:dyDescent="0.2">
      <c r="A1772" s="104" t="s">
        <v>6260</v>
      </c>
      <c r="B1772" s="107" t="s">
        <v>10412</v>
      </c>
      <c r="D1772" s="104" t="s">
        <v>16936</v>
      </c>
      <c r="E1772" s="104">
        <f t="shared" si="27"/>
        <v>2280004040</v>
      </c>
      <c r="F1772" s="104" t="s">
        <v>13305</v>
      </c>
      <c r="G1772" s="104" t="s">
        <v>16902</v>
      </c>
      <c r="H1772" s="104" t="s">
        <v>13912</v>
      </c>
      <c r="I1772" s="104" t="s">
        <v>16914</v>
      </c>
      <c r="K1772" s="106">
        <v>37418</v>
      </c>
      <c r="L1772" s="104" t="s">
        <v>16905</v>
      </c>
    </row>
    <row r="1773" spans="1:12" hidden="1" x14ac:dyDescent="0.2">
      <c r="A1773" s="104" t="s">
        <v>6260</v>
      </c>
      <c r="D1773" s="104" t="s">
        <v>16937</v>
      </c>
      <c r="E1773" s="104">
        <f t="shared" si="27"/>
        <v>2282000000</v>
      </c>
      <c r="F1773" s="104" t="s">
        <v>13305</v>
      </c>
      <c r="G1773" s="104" t="s">
        <v>16938</v>
      </c>
      <c r="H1773" s="104" t="s">
        <v>16903</v>
      </c>
      <c r="I1773" s="104" t="s">
        <v>16904</v>
      </c>
      <c r="J1773" s="106">
        <v>36504</v>
      </c>
      <c r="K1773" s="106">
        <v>36504</v>
      </c>
      <c r="L1773" s="104" t="s">
        <v>16939</v>
      </c>
    </row>
    <row r="1774" spans="1:12" hidden="1" x14ac:dyDescent="0.2">
      <c r="A1774" s="104" t="s">
        <v>6260</v>
      </c>
      <c r="D1774" s="104" t="s">
        <v>16940</v>
      </c>
      <c r="E1774" s="104">
        <f t="shared" si="27"/>
        <v>2282005000</v>
      </c>
      <c r="F1774" s="104" t="s">
        <v>13305</v>
      </c>
      <c r="G1774" s="104" t="s">
        <v>16938</v>
      </c>
      <c r="H1774" s="104" t="s">
        <v>16941</v>
      </c>
      <c r="I1774" s="104" t="s">
        <v>15137</v>
      </c>
    </row>
    <row r="1775" spans="1:12" hidden="1" x14ac:dyDescent="0.2">
      <c r="A1775" s="104" t="s">
        <v>6260</v>
      </c>
      <c r="D1775" s="104" t="s">
        <v>16942</v>
      </c>
      <c r="E1775" s="104">
        <f t="shared" si="27"/>
        <v>2282005005</v>
      </c>
      <c r="F1775" s="104" t="s">
        <v>13305</v>
      </c>
      <c r="G1775" s="104" t="s">
        <v>16938</v>
      </c>
      <c r="H1775" s="104" t="s">
        <v>16941</v>
      </c>
      <c r="I1775" s="104" t="s">
        <v>16943</v>
      </c>
      <c r="K1775" s="106">
        <v>36504</v>
      </c>
      <c r="L1775" s="104" t="s">
        <v>6292</v>
      </c>
    </row>
    <row r="1776" spans="1:12" hidden="1" x14ac:dyDescent="0.2">
      <c r="A1776" s="104" t="s">
        <v>6260</v>
      </c>
      <c r="D1776" s="104" t="s">
        <v>16944</v>
      </c>
      <c r="E1776" s="104">
        <f t="shared" si="27"/>
        <v>2282005010</v>
      </c>
      <c r="F1776" s="104" t="s">
        <v>13305</v>
      </c>
      <c r="G1776" s="104" t="s">
        <v>16938</v>
      </c>
      <c r="H1776" s="104" t="s">
        <v>16941</v>
      </c>
      <c r="I1776" s="104" t="s">
        <v>16945</v>
      </c>
    </row>
    <row r="1777" spans="1:12" hidden="1" x14ac:dyDescent="0.2">
      <c r="A1777" s="104" t="s">
        <v>6260</v>
      </c>
      <c r="D1777" s="104" t="s">
        <v>16946</v>
      </c>
      <c r="E1777" s="104">
        <f t="shared" si="27"/>
        <v>2282005015</v>
      </c>
      <c r="F1777" s="104" t="s">
        <v>13305</v>
      </c>
      <c r="G1777" s="104" t="s">
        <v>16938</v>
      </c>
      <c r="H1777" s="104" t="s">
        <v>16941</v>
      </c>
      <c r="I1777" s="104" t="s">
        <v>16947</v>
      </c>
      <c r="K1777" s="106">
        <v>36504</v>
      </c>
      <c r="L1777" s="104" t="s">
        <v>16948</v>
      </c>
    </row>
    <row r="1778" spans="1:12" hidden="1" x14ac:dyDescent="0.2">
      <c r="A1778" s="104" t="s">
        <v>6260</v>
      </c>
      <c r="D1778" s="104" t="s">
        <v>16949</v>
      </c>
      <c r="E1778" s="104">
        <f t="shared" si="27"/>
        <v>2282005020</v>
      </c>
      <c r="F1778" s="104" t="s">
        <v>13305</v>
      </c>
      <c r="G1778" s="104" t="s">
        <v>16938</v>
      </c>
      <c r="H1778" s="104" t="s">
        <v>16941</v>
      </c>
      <c r="I1778" s="104" t="s">
        <v>16950</v>
      </c>
      <c r="K1778" s="106">
        <v>36504</v>
      </c>
      <c r="L1778" s="104" t="s">
        <v>6292</v>
      </c>
    </row>
    <row r="1779" spans="1:12" hidden="1" x14ac:dyDescent="0.2">
      <c r="A1779" s="104" t="s">
        <v>6260</v>
      </c>
      <c r="D1779" s="104" t="s">
        <v>16951</v>
      </c>
      <c r="E1779" s="104">
        <f t="shared" si="27"/>
        <v>2282005025</v>
      </c>
      <c r="F1779" s="104" t="s">
        <v>13305</v>
      </c>
      <c r="G1779" s="104" t="s">
        <v>16938</v>
      </c>
      <c r="H1779" s="104" t="s">
        <v>16941</v>
      </c>
      <c r="I1779" s="104" t="s">
        <v>16952</v>
      </c>
      <c r="K1779" s="106">
        <v>36504</v>
      </c>
      <c r="L1779" s="104" t="s">
        <v>6292</v>
      </c>
    </row>
    <row r="1780" spans="1:12" hidden="1" x14ac:dyDescent="0.2">
      <c r="A1780" s="104" t="s">
        <v>6260</v>
      </c>
      <c r="D1780" s="104" t="s">
        <v>16953</v>
      </c>
      <c r="E1780" s="104">
        <f t="shared" si="27"/>
        <v>2282010000</v>
      </c>
      <c r="F1780" s="104" t="s">
        <v>13305</v>
      </c>
      <c r="G1780" s="104" t="s">
        <v>16938</v>
      </c>
      <c r="H1780" s="104" t="s">
        <v>16954</v>
      </c>
      <c r="I1780" s="104" t="s">
        <v>15137</v>
      </c>
    </row>
    <row r="1781" spans="1:12" hidden="1" x14ac:dyDescent="0.2">
      <c r="A1781" s="104" t="s">
        <v>6260</v>
      </c>
      <c r="D1781" s="104" t="s">
        <v>16955</v>
      </c>
      <c r="E1781" s="104">
        <f t="shared" si="27"/>
        <v>2282010005</v>
      </c>
      <c r="F1781" s="104" t="s">
        <v>13305</v>
      </c>
      <c r="G1781" s="104" t="s">
        <v>16938</v>
      </c>
      <c r="H1781" s="104" t="s">
        <v>16954</v>
      </c>
      <c r="I1781" s="104" t="s">
        <v>16956</v>
      </c>
      <c r="K1781" s="106">
        <v>36504</v>
      </c>
      <c r="L1781" s="104" t="s">
        <v>16957</v>
      </c>
    </row>
    <row r="1782" spans="1:12" hidden="1" x14ac:dyDescent="0.2">
      <c r="A1782" s="104" t="s">
        <v>6260</v>
      </c>
      <c r="D1782" s="104" t="s">
        <v>16958</v>
      </c>
      <c r="E1782" s="104">
        <f t="shared" si="27"/>
        <v>2282010010</v>
      </c>
      <c r="F1782" s="104" t="s">
        <v>13305</v>
      </c>
      <c r="G1782" s="104" t="s">
        <v>16938</v>
      </c>
      <c r="H1782" s="104" t="s">
        <v>16954</v>
      </c>
      <c r="I1782" s="104" t="s">
        <v>16959</v>
      </c>
      <c r="K1782" s="106">
        <v>36504</v>
      </c>
      <c r="L1782" s="104" t="s">
        <v>6292</v>
      </c>
    </row>
    <row r="1783" spans="1:12" hidden="1" x14ac:dyDescent="0.2">
      <c r="A1783" s="104" t="s">
        <v>6260</v>
      </c>
      <c r="D1783" s="104" t="s">
        <v>16960</v>
      </c>
      <c r="E1783" s="104">
        <f t="shared" si="27"/>
        <v>2282010015</v>
      </c>
      <c r="F1783" s="104" t="s">
        <v>13305</v>
      </c>
      <c r="G1783" s="104" t="s">
        <v>16938</v>
      </c>
      <c r="H1783" s="104" t="s">
        <v>16954</v>
      </c>
      <c r="I1783" s="104" t="s">
        <v>16961</v>
      </c>
      <c r="K1783" s="106">
        <v>36504</v>
      </c>
      <c r="L1783" s="104" t="s">
        <v>6292</v>
      </c>
    </row>
    <row r="1784" spans="1:12" hidden="1" x14ac:dyDescent="0.2">
      <c r="A1784" s="104" t="s">
        <v>6260</v>
      </c>
      <c r="D1784" s="104" t="s">
        <v>16962</v>
      </c>
      <c r="E1784" s="104">
        <f t="shared" si="27"/>
        <v>2282010020</v>
      </c>
      <c r="F1784" s="104" t="s">
        <v>13305</v>
      </c>
      <c r="G1784" s="104" t="s">
        <v>16938</v>
      </c>
      <c r="H1784" s="104" t="s">
        <v>16954</v>
      </c>
      <c r="I1784" s="104" t="s">
        <v>16950</v>
      </c>
      <c r="K1784" s="106">
        <v>36504</v>
      </c>
      <c r="L1784" s="104" t="s">
        <v>6292</v>
      </c>
    </row>
    <row r="1785" spans="1:12" hidden="1" x14ac:dyDescent="0.2">
      <c r="A1785" s="104" t="s">
        <v>6260</v>
      </c>
      <c r="D1785" s="104" t="s">
        <v>16963</v>
      </c>
      <c r="E1785" s="104">
        <f t="shared" si="27"/>
        <v>2282010025</v>
      </c>
      <c r="F1785" s="104" t="s">
        <v>13305</v>
      </c>
      <c r="G1785" s="104" t="s">
        <v>16938</v>
      </c>
      <c r="H1785" s="104" t="s">
        <v>16954</v>
      </c>
      <c r="I1785" s="104" t="s">
        <v>16952</v>
      </c>
      <c r="K1785" s="106">
        <v>36504</v>
      </c>
      <c r="L1785" s="104" t="s">
        <v>6292</v>
      </c>
    </row>
    <row r="1786" spans="1:12" hidden="1" x14ac:dyDescent="0.2">
      <c r="A1786" s="104" t="s">
        <v>6260</v>
      </c>
      <c r="D1786" s="104" t="s">
        <v>16964</v>
      </c>
      <c r="E1786" s="104">
        <f t="shared" si="27"/>
        <v>2282020000</v>
      </c>
      <c r="F1786" s="104" t="s">
        <v>13305</v>
      </c>
      <c r="G1786" s="104" t="s">
        <v>16938</v>
      </c>
      <c r="H1786" s="104" t="s">
        <v>14635</v>
      </c>
      <c r="I1786" s="104" t="s">
        <v>15137</v>
      </c>
    </row>
    <row r="1787" spans="1:12" hidden="1" x14ac:dyDescent="0.2">
      <c r="A1787" s="104" t="s">
        <v>6260</v>
      </c>
      <c r="D1787" s="104" t="s">
        <v>16965</v>
      </c>
      <c r="E1787" s="104">
        <f t="shared" si="27"/>
        <v>2282020005</v>
      </c>
      <c r="F1787" s="104" t="s">
        <v>13305</v>
      </c>
      <c r="G1787" s="104" t="s">
        <v>16938</v>
      </c>
      <c r="H1787" s="104" t="s">
        <v>14635</v>
      </c>
      <c r="I1787" s="104" t="s">
        <v>16956</v>
      </c>
      <c r="K1787" s="106">
        <v>36504</v>
      </c>
      <c r="L1787" s="104" t="s">
        <v>16957</v>
      </c>
    </row>
    <row r="1788" spans="1:12" hidden="1" x14ac:dyDescent="0.2">
      <c r="A1788" s="104" t="s">
        <v>6260</v>
      </c>
      <c r="D1788" s="104" t="s">
        <v>16966</v>
      </c>
      <c r="E1788" s="104">
        <f t="shared" si="27"/>
        <v>2282020010</v>
      </c>
      <c r="F1788" s="104" t="s">
        <v>13305</v>
      </c>
      <c r="G1788" s="104" t="s">
        <v>16938</v>
      </c>
      <c r="H1788" s="104" t="s">
        <v>14635</v>
      </c>
      <c r="I1788" s="104" t="s">
        <v>16945</v>
      </c>
    </row>
    <row r="1789" spans="1:12" hidden="1" x14ac:dyDescent="0.2">
      <c r="A1789" s="104" t="s">
        <v>6260</v>
      </c>
      <c r="D1789" s="104" t="s">
        <v>16967</v>
      </c>
      <c r="E1789" s="104">
        <f t="shared" si="27"/>
        <v>2282020015</v>
      </c>
      <c r="F1789" s="104" t="s">
        <v>13305</v>
      </c>
      <c r="G1789" s="104" t="s">
        <v>16938</v>
      </c>
      <c r="H1789" s="104" t="s">
        <v>14635</v>
      </c>
      <c r="I1789" s="104" t="s">
        <v>16968</v>
      </c>
      <c r="K1789" s="106">
        <v>36504</v>
      </c>
      <c r="L1789" s="104" t="s">
        <v>6292</v>
      </c>
    </row>
    <row r="1790" spans="1:12" hidden="1" x14ac:dyDescent="0.2">
      <c r="A1790" s="104" t="s">
        <v>6260</v>
      </c>
      <c r="D1790" s="104" t="s">
        <v>16969</v>
      </c>
      <c r="E1790" s="104">
        <f t="shared" si="27"/>
        <v>2282020020</v>
      </c>
      <c r="F1790" s="104" t="s">
        <v>13305</v>
      </c>
      <c r="G1790" s="104" t="s">
        <v>16938</v>
      </c>
      <c r="H1790" s="104" t="s">
        <v>14635</v>
      </c>
      <c r="I1790" s="104" t="s">
        <v>16950</v>
      </c>
      <c r="K1790" s="106">
        <v>36504</v>
      </c>
      <c r="L1790" s="104" t="s">
        <v>6292</v>
      </c>
    </row>
    <row r="1791" spans="1:12" hidden="1" x14ac:dyDescent="0.2">
      <c r="A1791" s="104" t="s">
        <v>6260</v>
      </c>
      <c r="D1791" s="104" t="s">
        <v>16970</v>
      </c>
      <c r="E1791" s="104">
        <f t="shared" si="27"/>
        <v>2282020025</v>
      </c>
      <c r="F1791" s="104" t="s">
        <v>13305</v>
      </c>
      <c r="G1791" s="104" t="s">
        <v>16938</v>
      </c>
      <c r="H1791" s="104" t="s">
        <v>14635</v>
      </c>
      <c r="I1791" s="104" t="s">
        <v>16971</v>
      </c>
    </row>
    <row r="1792" spans="1:12" hidden="1" x14ac:dyDescent="0.2">
      <c r="A1792" s="104" t="s">
        <v>6260</v>
      </c>
      <c r="B1792" s="107" t="s">
        <v>10412</v>
      </c>
      <c r="D1792" s="104" t="s">
        <v>16972</v>
      </c>
      <c r="E1792" s="104">
        <f t="shared" si="27"/>
        <v>2283002000</v>
      </c>
      <c r="F1792" s="104" t="s">
        <v>13305</v>
      </c>
      <c r="G1792" s="104" t="s">
        <v>16973</v>
      </c>
      <c r="H1792" s="104" t="s">
        <v>14635</v>
      </c>
      <c r="I1792" s="104" t="s">
        <v>16974</v>
      </c>
      <c r="J1792" s="106">
        <v>36504</v>
      </c>
      <c r="K1792" s="106">
        <v>36504</v>
      </c>
      <c r="L1792" s="104" t="s">
        <v>6292</v>
      </c>
    </row>
    <row r="1793" spans="1:12" hidden="1" x14ac:dyDescent="0.2">
      <c r="A1793" s="104" t="s">
        <v>6260</v>
      </c>
      <c r="B1793" s="107" t="s">
        <v>10412</v>
      </c>
      <c r="D1793" s="104" t="s">
        <v>16975</v>
      </c>
      <c r="E1793" s="104">
        <f t="shared" si="27"/>
        <v>2285000000</v>
      </c>
      <c r="F1793" s="104" t="s">
        <v>13305</v>
      </c>
      <c r="G1793" s="104" t="s">
        <v>16976</v>
      </c>
      <c r="H1793" s="104" t="s">
        <v>16903</v>
      </c>
      <c r="I1793" s="104" t="s">
        <v>15137</v>
      </c>
      <c r="J1793" s="106">
        <v>36504</v>
      </c>
      <c r="K1793" s="106">
        <v>37418</v>
      </c>
      <c r="L1793" s="104" t="s">
        <v>16905</v>
      </c>
    </row>
    <row r="1794" spans="1:12" hidden="1" x14ac:dyDescent="0.2">
      <c r="A1794" s="104" t="s">
        <v>6260</v>
      </c>
      <c r="B1794" s="107" t="s">
        <v>10412</v>
      </c>
      <c r="D1794" s="104" t="s">
        <v>16977</v>
      </c>
      <c r="E1794" s="104">
        <f t="shared" ref="E1794:E1857" si="28">VALUE(D1794)</f>
        <v>2285002000</v>
      </c>
      <c r="F1794" s="104" t="s">
        <v>13305</v>
      </c>
      <c r="G1794" s="104" t="s">
        <v>16976</v>
      </c>
      <c r="H1794" s="104" t="s">
        <v>14635</v>
      </c>
      <c r="I1794" s="104" t="s">
        <v>15137</v>
      </c>
      <c r="K1794" s="106">
        <v>37418</v>
      </c>
      <c r="L1794" s="104" t="s">
        <v>16905</v>
      </c>
    </row>
    <row r="1795" spans="1:12" hidden="1" x14ac:dyDescent="0.2">
      <c r="A1795" s="104" t="s">
        <v>6260</v>
      </c>
      <c r="B1795" s="107" t="s">
        <v>10412</v>
      </c>
      <c r="D1795" s="104" t="s">
        <v>16978</v>
      </c>
      <c r="E1795" s="104">
        <f t="shared" si="28"/>
        <v>2285002005</v>
      </c>
      <c r="F1795" s="104" t="s">
        <v>13305</v>
      </c>
      <c r="G1795" s="104" t="s">
        <v>16976</v>
      </c>
      <c r="H1795" s="104" t="s">
        <v>14635</v>
      </c>
      <c r="I1795" s="104" t="s">
        <v>16782</v>
      </c>
      <c r="K1795" s="106">
        <v>37418</v>
      </c>
      <c r="L1795" s="104" t="s">
        <v>16783</v>
      </c>
    </row>
    <row r="1796" spans="1:12" hidden="1" x14ac:dyDescent="0.2">
      <c r="A1796" s="104" t="s">
        <v>6260</v>
      </c>
      <c r="D1796" s="104" t="s">
        <v>16784</v>
      </c>
      <c r="E1796" s="104">
        <f t="shared" si="28"/>
        <v>2285002006</v>
      </c>
      <c r="F1796" s="104" t="s">
        <v>13305</v>
      </c>
      <c r="G1796" s="104" t="s">
        <v>16976</v>
      </c>
      <c r="H1796" s="104" t="s">
        <v>14635</v>
      </c>
      <c r="I1796" s="104" t="s">
        <v>16785</v>
      </c>
      <c r="J1796" s="106">
        <v>37418</v>
      </c>
    </row>
    <row r="1797" spans="1:12" hidden="1" x14ac:dyDescent="0.2">
      <c r="A1797" s="104" t="s">
        <v>6260</v>
      </c>
      <c r="D1797" s="104" t="s">
        <v>16786</v>
      </c>
      <c r="E1797" s="104">
        <f t="shared" si="28"/>
        <v>2285002007</v>
      </c>
      <c r="F1797" s="104" t="s">
        <v>13305</v>
      </c>
      <c r="G1797" s="104" t="s">
        <v>16976</v>
      </c>
      <c r="H1797" s="104" t="s">
        <v>14635</v>
      </c>
      <c r="I1797" s="104" t="s">
        <v>16787</v>
      </c>
      <c r="J1797" s="106">
        <v>37418</v>
      </c>
    </row>
    <row r="1798" spans="1:12" hidden="1" x14ac:dyDescent="0.2">
      <c r="A1798" s="104" t="s">
        <v>6260</v>
      </c>
      <c r="D1798" s="104" t="s">
        <v>16788</v>
      </c>
      <c r="E1798" s="104">
        <f t="shared" si="28"/>
        <v>2285002008</v>
      </c>
      <c r="F1798" s="104" t="s">
        <v>13305</v>
      </c>
      <c r="G1798" s="104" t="s">
        <v>16976</v>
      </c>
      <c r="H1798" s="104" t="s">
        <v>14635</v>
      </c>
      <c r="I1798" s="104" t="s">
        <v>16789</v>
      </c>
      <c r="J1798" s="106">
        <v>37418</v>
      </c>
    </row>
    <row r="1799" spans="1:12" hidden="1" x14ac:dyDescent="0.2">
      <c r="A1799" s="104" t="s">
        <v>6260</v>
      </c>
      <c r="D1799" s="104" t="s">
        <v>16790</v>
      </c>
      <c r="E1799" s="104">
        <f t="shared" si="28"/>
        <v>2285002009</v>
      </c>
      <c r="F1799" s="104" t="s">
        <v>13305</v>
      </c>
      <c r="G1799" s="104" t="s">
        <v>16976</v>
      </c>
      <c r="H1799" s="104" t="s">
        <v>14635</v>
      </c>
      <c r="I1799" s="104" t="s">
        <v>16791</v>
      </c>
      <c r="J1799" s="106">
        <v>37418</v>
      </c>
    </row>
    <row r="1800" spans="1:12" hidden="1" x14ac:dyDescent="0.2">
      <c r="A1800" s="104" t="s">
        <v>6260</v>
      </c>
      <c r="D1800" s="104" t="s">
        <v>16792</v>
      </c>
      <c r="E1800" s="104">
        <f t="shared" si="28"/>
        <v>2285002010</v>
      </c>
      <c r="F1800" s="104" t="s">
        <v>13305</v>
      </c>
      <c r="G1800" s="104" t="s">
        <v>16976</v>
      </c>
      <c r="H1800" s="104" t="s">
        <v>14635</v>
      </c>
      <c r="I1800" s="104" t="s">
        <v>16793</v>
      </c>
    </row>
    <row r="1801" spans="1:12" hidden="1" x14ac:dyDescent="0.2">
      <c r="A1801" s="104" t="s">
        <v>6260</v>
      </c>
      <c r="D1801" s="104" t="s">
        <v>16794</v>
      </c>
      <c r="E1801" s="104">
        <f t="shared" si="28"/>
        <v>2285002015</v>
      </c>
      <c r="F1801" s="104" t="s">
        <v>13305</v>
      </c>
      <c r="G1801" s="104" t="s">
        <v>16976</v>
      </c>
      <c r="H1801" s="104" t="s">
        <v>14635</v>
      </c>
      <c r="I1801" s="104" t="s">
        <v>16795</v>
      </c>
      <c r="J1801" s="106">
        <v>36504</v>
      </c>
    </row>
    <row r="1802" spans="1:12" hidden="1" x14ac:dyDescent="0.2">
      <c r="A1802" s="104" t="s">
        <v>6260</v>
      </c>
      <c r="D1802" s="104" t="s">
        <v>16796</v>
      </c>
      <c r="E1802" s="104">
        <f t="shared" si="28"/>
        <v>2285003015</v>
      </c>
      <c r="F1802" s="104" t="s">
        <v>13305</v>
      </c>
      <c r="G1802" s="104" t="s">
        <v>16976</v>
      </c>
      <c r="H1802" s="104" t="s">
        <v>16797</v>
      </c>
      <c r="I1802" s="104" t="s">
        <v>16795</v>
      </c>
      <c r="J1802" s="106">
        <v>36504</v>
      </c>
    </row>
    <row r="1803" spans="1:12" hidden="1" x14ac:dyDescent="0.2">
      <c r="A1803" s="104" t="s">
        <v>6260</v>
      </c>
      <c r="D1803" s="104" t="s">
        <v>16798</v>
      </c>
      <c r="E1803" s="104">
        <f t="shared" si="28"/>
        <v>2285004015</v>
      </c>
      <c r="F1803" s="104" t="s">
        <v>13305</v>
      </c>
      <c r="G1803" s="104" t="s">
        <v>16976</v>
      </c>
      <c r="H1803" s="104" t="s">
        <v>16799</v>
      </c>
      <c r="I1803" s="104" t="s">
        <v>16795</v>
      </c>
      <c r="J1803" s="106">
        <v>36504</v>
      </c>
    </row>
    <row r="1804" spans="1:12" hidden="1" x14ac:dyDescent="0.2">
      <c r="A1804" s="104" t="s">
        <v>6260</v>
      </c>
      <c r="D1804" s="104" t="s">
        <v>16800</v>
      </c>
      <c r="E1804" s="104">
        <f t="shared" si="28"/>
        <v>2285006015</v>
      </c>
      <c r="F1804" s="104" t="s">
        <v>13305</v>
      </c>
      <c r="G1804" s="104" t="s">
        <v>16976</v>
      </c>
      <c r="H1804" s="104" t="s">
        <v>15350</v>
      </c>
      <c r="I1804" s="104" t="s">
        <v>16795</v>
      </c>
      <c r="J1804" s="106">
        <v>36504</v>
      </c>
    </row>
    <row r="1805" spans="1:12" hidden="1" x14ac:dyDescent="0.2">
      <c r="A1805" s="104" t="s">
        <v>6260</v>
      </c>
      <c r="D1805" s="104" t="s">
        <v>16801</v>
      </c>
      <c r="E1805" s="104">
        <f t="shared" si="28"/>
        <v>2285008015</v>
      </c>
      <c r="F1805" s="104" t="s">
        <v>13305</v>
      </c>
      <c r="G1805" s="104" t="s">
        <v>16976</v>
      </c>
      <c r="H1805" s="104" t="s">
        <v>12433</v>
      </c>
      <c r="I1805" s="104" t="s">
        <v>16795</v>
      </c>
      <c r="J1805" s="106">
        <v>36504</v>
      </c>
    </row>
    <row r="1806" spans="1:12" hidden="1" x14ac:dyDescent="0.2">
      <c r="A1806" s="107" t="s">
        <v>16802</v>
      </c>
      <c r="D1806" s="104" t="s">
        <v>16803</v>
      </c>
      <c r="E1806" s="104">
        <f t="shared" si="28"/>
        <v>2201001000</v>
      </c>
      <c r="F1806" s="104" t="s">
        <v>13305</v>
      </c>
      <c r="G1806" s="104" t="s">
        <v>16804</v>
      </c>
      <c r="H1806" s="104" t="s">
        <v>16805</v>
      </c>
      <c r="I1806" s="104" t="s">
        <v>16806</v>
      </c>
    </row>
    <row r="1807" spans="1:12" hidden="1" x14ac:dyDescent="0.2">
      <c r="A1807" s="107" t="s">
        <v>16802</v>
      </c>
      <c r="D1807" s="104" t="s">
        <v>16807</v>
      </c>
      <c r="E1807" s="104">
        <f t="shared" si="28"/>
        <v>2201001110</v>
      </c>
      <c r="F1807" s="104" t="s">
        <v>13305</v>
      </c>
      <c r="G1807" s="104" t="s">
        <v>16804</v>
      </c>
      <c r="H1807" s="104" t="s">
        <v>16805</v>
      </c>
      <c r="I1807" s="104" t="s">
        <v>16808</v>
      </c>
    </row>
    <row r="1808" spans="1:12" hidden="1" x14ac:dyDescent="0.2">
      <c r="A1808" s="107" t="s">
        <v>16802</v>
      </c>
      <c r="D1808" s="104" t="s">
        <v>16809</v>
      </c>
      <c r="E1808" s="104">
        <f t="shared" si="28"/>
        <v>2201001130</v>
      </c>
      <c r="F1808" s="104" t="s">
        <v>13305</v>
      </c>
      <c r="G1808" s="104" t="s">
        <v>16804</v>
      </c>
      <c r="H1808" s="104" t="s">
        <v>16805</v>
      </c>
      <c r="I1808" s="104" t="s">
        <v>16810</v>
      </c>
    </row>
    <row r="1809" spans="1:12" hidden="1" x14ac:dyDescent="0.2">
      <c r="A1809" s="107" t="s">
        <v>16802</v>
      </c>
      <c r="D1809" s="104" t="s">
        <v>16811</v>
      </c>
      <c r="E1809" s="104">
        <f t="shared" si="28"/>
        <v>2201001150</v>
      </c>
      <c r="F1809" s="104" t="s">
        <v>13305</v>
      </c>
      <c r="G1809" s="104" t="s">
        <v>16804</v>
      </c>
      <c r="H1809" s="104" t="s">
        <v>16805</v>
      </c>
      <c r="I1809" s="104" t="s">
        <v>16812</v>
      </c>
    </row>
    <row r="1810" spans="1:12" hidden="1" x14ac:dyDescent="0.2">
      <c r="A1810" s="107" t="s">
        <v>16802</v>
      </c>
      <c r="D1810" s="104" t="s">
        <v>16813</v>
      </c>
      <c r="E1810" s="104">
        <f t="shared" si="28"/>
        <v>2201001170</v>
      </c>
      <c r="F1810" s="104" t="s">
        <v>13305</v>
      </c>
      <c r="G1810" s="104" t="s">
        <v>16804</v>
      </c>
      <c r="H1810" s="104" t="s">
        <v>16805</v>
      </c>
      <c r="I1810" s="104" t="s">
        <v>16814</v>
      </c>
    </row>
    <row r="1811" spans="1:12" hidden="1" x14ac:dyDescent="0.2">
      <c r="A1811" s="107" t="s">
        <v>16802</v>
      </c>
      <c r="D1811" s="104" t="s">
        <v>16815</v>
      </c>
      <c r="E1811" s="104">
        <f t="shared" si="28"/>
        <v>2201001190</v>
      </c>
      <c r="F1811" s="104" t="s">
        <v>13305</v>
      </c>
      <c r="G1811" s="104" t="s">
        <v>16804</v>
      </c>
      <c r="H1811" s="104" t="s">
        <v>16805</v>
      </c>
      <c r="I1811" s="104" t="s">
        <v>16816</v>
      </c>
    </row>
    <row r="1812" spans="1:12" hidden="1" x14ac:dyDescent="0.2">
      <c r="A1812" s="107" t="s">
        <v>16802</v>
      </c>
      <c r="D1812" s="104" t="s">
        <v>16817</v>
      </c>
      <c r="E1812" s="104">
        <f t="shared" si="28"/>
        <v>2201001210</v>
      </c>
      <c r="F1812" s="104" t="s">
        <v>13305</v>
      </c>
      <c r="G1812" s="104" t="s">
        <v>16804</v>
      </c>
      <c r="H1812" s="104" t="s">
        <v>16805</v>
      </c>
      <c r="I1812" s="104" t="s">
        <v>16818</v>
      </c>
    </row>
    <row r="1813" spans="1:12" hidden="1" x14ac:dyDescent="0.2">
      <c r="A1813" s="107" t="s">
        <v>16802</v>
      </c>
      <c r="D1813" s="104" t="s">
        <v>16819</v>
      </c>
      <c r="E1813" s="104">
        <f t="shared" si="28"/>
        <v>2201001230</v>
      </c>
      <c r="F1813" s="104" t="s">
        <v>13305</v>
      </c>
      <c r="G1813" s="104" t="s">
        <v>16804</v>
      </c>
      <c r="H1813" s="104" t="s">
        <v>16805</v>
      </c>
      <c r="I1813" s="104" t="s">
        <v>16820</v>
      </c>
    </row>
    <row r="1814" spans="1:12" hidden="1" x14ac:dyDescent="0.2">
      <c r="A1814" s="107" t="s">
        <v>16802</v>
      </c>
      <c r="D1814" s="104" t="s">
        <v>16821</v>
      </c>
      <c r="E1814" s="104">
        <f t="shared" si="28"/>
        <v>2201001250</v>
      </c>
      <c r="F1814" s="104" t="s">
        <v>13305</v>
      </c>
      <c r="G1814" s="104" t="s">
        <v>16804</v>
      </c>
      <c r="H1814" s="104" t="s">
        <v>16805</v>
      </c>
      <c r="I1814" s="104" t="s">
        <v>12756</v>
      </c>
    </row>
    <row r="1815" spans="1:12" hidden="1" x14ac:dyDescent="0.2">
      <c r="A1815" s="107" t="s">
        <v>16802</v>
      </c>
      <c r="D1815" s="104" t="s">
        <v>12757</v>
      </c>
      <c r="E1815" s="104">
        <f t="shared" si="28"/>
        <v>2201001270</v>
      </c>
      <c r="F1815" s="104" t="s">
        <v>13305</v>
      </c>
      <c r="G1815" s="104" t="s">
        <v>16804</v>
      </c>
      <c r="H1815" s="104" t="s">
        <v>16805</v>
      </c>
      <c r="I1815" s="104" t="s">
        <v>12758</v>
      </c>
    </row>
    <row r="1816" spans="1:12" hidden="1" x14ac:dyDescent="0.2">
      <c r="A1816" s="107" t="s">
        <v>16802</v>
      </c>
      <c r="D1816" s="104" t="s">
        <v>12759</v>
      </c>
      <c r="E1816" s="104">
        <f t="shared" si="28"/>
        <v>2201001290</v>
      </c>
      <c r="F1816" s="104" t="s">
        <v>13305</v>
      </c>
      <c r="G1816" s="104" t="s">
        <v>16804</v>
      </c>
      <c r="H1816" s="104" t="s">
        <v>16805</v>
      </c>
      <c r="I1816" s="104" t="s">
        <v>12760</v>
      </c>
    </row>
    <row r="1817" spans="1:12" hidden="1" x14ac:dyDescent="0.2">
      <c r="A1817" s="107" t="s">
        <v>16802</v>
      </c>
      <c r="D1817" s="104" t="s">
        <v>12761</v>
      </c>
      <c r="E1817" s="104">
        <f t="shared" si="28"/>
        <v>2201001310</v>
      </c>
      <c r="F1817" s="104" t="s">
        <v>13305</v>
      </c>
      <c r="G1817" s="104" t="s">
        <v>16804</v>
      </c>
      <c r="H1817" s="104" t="s">
        <v>16805</v>
      </c>
      <c r="I1817" s="104" t="s">
        <v>12762</v>
      </c>
    </row>
    <row r="1818" spans="1:12" hidden="1" x14ac:dyDescent="0.2">
      <c r="A1818" s="107" t="s">
        <v>16802</v>
      </c>
      <c r="D1818" s="104" t="s">
        <v>12763</v>
      </c>
      <c r="E1818" s="104">
        <f t="shared" si="28"/>
        <v>2201001330</v>
      </c>
      <c r="F1818" s="104" t="s">
        <v>13305</v>
      </c>
      <c r="G1818" s="104" t="s">
        <v>16804</v>
      </c>
      <c r="H1818" s="104" t="s">
        <v>16805</v>
      </c>
      <c r="I1818" s="104" t="s">
        <v>12764</v>
      </c>
    </row>
    <row r="1819" spans="1:12" hidden="1" x14ac:dyDescent="0.2">
      <c r="A1819" s="107" t="s">
        <v>16802</v>
      </c>
      <c r="D1819" s="104" t="s">
        <v>12765</v>
      </c>
      <c r="E1819" s="104">
        <f t="shared" si="28"/>
        <v>2201020000</v>
      </c>
      <c r="F1819" s="104" t="s">
        <v>13305</v>
      </c>
      <c r="G1819" s="104" t="s">
        <v>16804</v>
      </c>
      <c r="H1819" s="104" t="s">
        <v>9852</v>
      </c>
      <c r="I1819" s="104" t="s">
        <v>16806</v>
      </c>
      <c r="K1819" s="106">
        <v>37300</v>
      </c>
      <c r="L1819" s="104" t="s">
        <v>9853</v>
      </c>
    </row>
    <row r="1820" spans="1:12" hidden="1" x14ac:dyDescent="0.2">
      <c r="A1820" s="107" t="s">
        <v>16802</v>
      </c>
      <c r="D1820" s="104" t="s">
        <v>9854</v>
      </c>
      <c r="E1820" s="104">
        <f t="shared" si="28"/>
        <v>2201020110</v>
      </c>
      <c r="F1820" s="104" t="s">
        <v>13305</v>
      </c>
      <c r="G1820" s="104" t="s">
        <v>16804</v>
      </c>
      <c r="H1820" s="104" t="s">
        <v>9852</v>
      </c>
      <c r="I1820" s="104" t="s">
        <v>16808</v>
      </c>
      <c r="K1820" s="106">
        <v>37300</v>
      </c>
      <c r="L1820" s="104" t="s">
        <v>9853</v>
      </c>
    </row>
    <row r="1821" spans="1:12" hidden="1" x14ac:dyDescent="0.2">
      <c r="A1821" s="107" t="s">
        <v>16802</v>
      </c>
      <c r="D1821" s="104" t="s">
        <v>9855</v>
      </c>
      <c r="E1821" s="104">
        <f t="shared" si="28"/>
        <v>2201020130</v>
      </c>
      <c r="F1821" s="104" t="s">
        <v>13305</v>
      </c>
      <c r="G1821" s="104" t="s">
        <v>16804</v>
      </c>
      <c r="H1821" s="104" t="s">
        <v>9852</v>
      </c>
      <c r="I1821" s="104" t="s">
        <v>16810</v>
      </c>
      <c r="K1821" s="106">
        <v>37300</v>
      </c>
      <c r="L1821" s="104" t="s">
        <v>9853</v>
      </c>
    </row>
    <row r="1822" spans="1:12" hidden="1" x14ac:dyDescent="0.2">
      <c r="A1822" s="107" t="s">
        <v>16802</v>
      </c>
      <c r="D1822" s="104" t="s">
        <v>9856</v>
      </c>
      <c r="E1822" s="104">
        <f t="shared" si="28"/>
        <v>2201020150</v>
      </c>
      <c r="F1822" s="104" t="s">
        <v>13305</v>
      </c>
      <c r="G1822" s="104" t="s">
        <v>16804</v>
      </c>
      <c r="H1822" s="104" t="s">
        <v>9852</v>
      </c>
      <c r="I1822" s="104" t="s">
        <v>16812</v>
      </c>
      <c r="K1822" s="106">
        <v>37300</v>
      </c>
      <c r="L1822" s="104" t="s">
        <v>9853</v>
      </c>
    </row>
    <row r="1823" spans="1:12" hidden="1" x14ac:dyDescent="0.2">
      <c r="A1823" s="107" t="s">
        <v>16802</v>
      </c>
      <c r="D1823" s="104" t="s">
        <v>9857</v>
      </c>
      <c r="E1823" s="104">
        <f t="shared" si="28"/>
        <v>2201020170</v>
      </c>
      <c r="F1823" s="104" t="s">
        <v>13305</v>
      </c>
      <c r="G1823" s="104" t="s">
        <v>16804</v>
      </c>
      <c r="H1823" s="104" t="s">
        <v>9852</v>
      </c>
      <c r="I1823" s="104" t="s">
        <v>16814</v>
      </c>
      <c r="K1823" s="106">
        <v>37300</v>
      </c>
      <c r="L1823" s="104" t="s">
        <v>9853</v>
      </c>
    </row>
    <row r="1824" spans="1:12" hidden="1" x14ac:dyDescent="0.2">
      <c r="A1824" s="107" t="s">
        <v>16802</v>
      </c>
      <c r="D1824" s="104" t="s">
        <v>9858</v>
      </c>
      <c r="E1824" s="104">
        <f t="shared" si="28"/>
        <v>2201020190</v>
      </c>
      <c r="F1824" s="104" t="s">
        <v>13305</v>
      </c>
      <c r="G1824" s="104" t="s">
        <v>16804</v>
      </c>
      <c r="H1824" s="104" t="s">
        <v>9852</v>
      </c>
      <c r="I1824" s="104" t="s">
        <v>16816</v>
      </c>
      <c r="K1824" s="106">
        <v>37300</v>
      </c>
      <c r="L1824" s="104" t="s">
        <v>9853</v>
      </c>
    </row>
    <row r="1825" spans="1:12" hidden="1" x14ac:dyDescent="0.2">
      <c r="A1825" s="107" t="s">
        <v>16802</v>
      </c>
      <c r="D1825" s="104" t="s">
        <v>9859</v>
      </c>
      <c r="E1825" s="104">
        <f t="shared" si="28"/>
        <v>2201020210</v>
      </c>
      <c r="F1825" s="104" t="s">
        <v>13305</v>
      </c>
      <c r="G1825" s="104" t="s">
        <v>16804</v>
      </c>
      <c r="H1825" s="104" t="s">
        <v>9852</v>
      </c>
      <c r="I1825" s="104" t="s">
        <v>16818</v>
      </c>
      <c r="K1825" s="106">
        <v>37300</v>
      </c>
      <c r="L1825" s="104" t="s">
        <v>9853</v>
      </c>
    </row>
    <row r="1826" spans="1:12" hidden="1" x14ac:dyDescent="0.2">
      <c r="A1826" s="107" t="s">
        <v>16802</v>
      </c>
      <c r="D1826" s="104" t="s">
        <v>9860</v>
      </c>
      <c r="E1826" s="104">
        <f t="shared" si="28"/>
        <v>2201020230</v>
      </c>
      <c r="F1826" s="104" t="s">
        <v>13305</v>
      </c>
      <c r="G1826" s="104" t="s">
        <v>16804</v>
      </c>
      <c r="H1826" s="104" t="s">
        <v>9852</v>
      </c>
      <c r="I1826" s="104" t="s">
        <v>16820</v>
      </c>
      <c r="K1826" s="106">
        <v>37300</v>
      </c>
      <c r="L1826" s="104" t="s">
        <v>9853</v>
      </c>
    </row>
    <row r="1827" spans="1:12" hidden="1" x14ac:dyDescent="0.2">
      <c r="A1827" s="107" t="s">
        <v>16802</v>
      </c>
      <c r="D1827" s="104" t="s">
        <v>9861</v>
      </c>
      <c r="E1827" s="104">
        <f t="shared" si="28"/>
        <v>2201020250</v>
      </c>
      <c r="F1827" s="104" t="s">
        <v>13305</v>
      </c>
      <c r="G1827" s="104" t="s">
        <v>16804</v>
      </c>
      <c r="H1827" s="104" t="s">
        <v>9852</v>
      </c>
      <c r="I1827" s="104" t="s">
        <v>12756</v>
      </c>
      <c r="K1827" s="106">
        <v>37300</v>
      </c>
      <c r="L1827" s="104" t="s">
        <v>9853</v>
      </c>
    </row>
    <row r="1828" spans="1:12" hidden="1" x14ac:dyDescent="0.2">
      <c r="A1828" s="107" t="s">
        <v>16802</v>
      </c>
      <c r="D1828" s="104" t="s">
        <v>9862</v>
      </c>
      <c r="E1828" s="104">
        <f t="shared" si="28"/>
        <v>2201020270</v>
      </c>
      <c r="F1828" s="104" t="s">
        <v>13305</v>
      </c>
      <c r="G1828" s="104" t="s">
        <v>16804</v>
      </c>
      <c r="H1828" s="104" t="s">
        <v>9852</v>
      </c>
      <c r="I1828" s="104" t="s">
        <v>12758</v>
      </c>
      <c r="K1828" s="106">
        <v>37300</v>
      </c>
      <c r="L1828" s="104" t="s">
        <v>9853</v>
      </c>
    </row>
    <row r="1829" spans="1:12" hidden="1" x14ac:dyDescent="0.2">
      <c r="A1829" s="107" t="s">
        <v>16802</v>
      </c>
      <c r="D1829" s="104" t="s">
        <v>12801</v>
      </c>
      <c r="E1829" s="104">
        <f t="shared" si="28"/>
        <v>2201020290</v>
      </c>
      <c r="F1829" s="104" t="s">
        <v>13305</v>
      </c>
      <c r="G1829" s="104" t="s">
        <v>16804</v>
      </c>
      <c r="H1829" s="104" t="s">
        <v>9852</v>
      </c>
      <c r="I1829" s="104" t="s">
        <v>12760</v>
      </c>
      <c r="K1829" s="106">
        <v>37300</v>
      </c>
      <c r="L1829" s="104" t="s">
        <v>9853</v>
      </c>
    </row>
    <row r="1830" spans="1:12" hidden="1" x14ac:dyDescent="0.2">
      <c r="A1830" s="107" t="s">
        <v>16802</v>
      </c>
      <c r="D1830" s="104" t="s">
        <v>12802</v>
      </c>
      <c r="E1830" s="104">
        <f t="shared" si="28"/>
        <v>2201020310</v>
      </c>
      <c r="F1830" s="104" t="s">
        <v>13305</v>
      </c>
      <c r="G1830" s="104" t="s">
        <v>16804</v>
      </c>
      <c r="H1830" s="104" t="s">
        <v>9852</v>
      </c>
      <c r="I1830" s="104" t="s">
        <v>12762</v>
      </c>
      <c r="K1830" s="106">
        <v>37300</v>
      </c>
      <c r="L1830" s="104" t="s">
        <v>9853</v>
      </c>
    </row>
    <row r="1831" spans="1:12" hidden="1" x14ac:dyDescent="0.2">
      <c r="A1831" s="107" t="s">
        <v>16802</v>
      </c>
      <c r="D1831" s="104" t="s">
        <v>12803</v>
      </c>
      <c r="E1831" s="104">
        <f t="shared" si="28"/>
        <v>2201020330</v>
      </c>
      <c r="F1831" s="104" t="s">
        <v>13305</v>
      </c>
      <c r="G1831" s="104" t="s">
        <v>16804</v>
      </c>
      <c r="H1831" s="104" t="s">
        <v>9852</v>
      </c>
      <c r="I1831" s="104" t="s">
        <v>12764</v>
      </c>
      <c r="K1831" s="106">
        <v>37300</v>
      </c>
      <c r="L1831" s="104" t="s">
        <v>9853</v>
      </c>
    </row>
    <row r="1832" spans="1:12" hidden="1" x14ac:dyDescent="0.2">
      <c r="A1832" s="107" t="s">
        <v>16802</v>
      </c>
      <c r="D1832" s="104" t="s">
        <v>12804</v>
      </c>
      <c r="E1832" s="104">
        <f t="shared" si="28"/>
        <v>2201040000</v>
      </c>
      <c r="F1832" s="104" t="s">
        <v>13305</v>
      </c>
      <c r="G1832" s="104" t="s">
        <v>16804</v>
      </c>
      <c r="H1832" s="104" t="s">
        <v>12805</v>
      </c>
      <c r="I1832" s="104" t="s">
        <v>16806</v>
      </c>
      <c r="K1832" s="106">
        <v>37300</v>
      </c>
      <c r="L1832" s="104" t="s">
        <v>9853</v>
      </c>
    </row>
    <row r="1833" spans="1:12" hidden="1" x14ac:dyDescent="0.2">
      <c r="A1833" s="107" t="s">
        <v>16802</v>
      </c>
      <c r="D1833" s="104" t="s">
        <v>12806</v>
      </c>
      <c r="E1833" s="104">
        <f t="shared" si="28"/>
        <v>2201040110</v>
      </c>
      <c r="F1833" s="104" t="s">
        <v>13305</v>
      </c>
      <c r="G1833" s="104" t="s">
        <v>16804</v>
      </c>
      <c r="H1833" s="104" t="s">
        <v>12805</v>
      </c>
      <c r="I1833" s="104" t="s">
        <v>16808</v>
      </c>
      <c r="K1833" s="106">
        <v>37300</v>
      </c>
      <c r="L1833" s="104" t="s">
        <v>9853</v>
      </c>
    </row>
    <row r="1834" spans="1:12" hidden="1" x14ac:dyDescent="0.2">
      <c r="A1834" s="107" t="s">
        <v>16802</v>
      </c>
      <c r="D1834" s="104" t="s">
        <v>12807</v>
      </c>
      <c r="E1834" s="104">
        <f t="shared" si="28"/>
        <v>2201040130</v>
      </c>
      <c r="F1834" s="104" t="s">
        <v>13305</v>
      </c>
      <c r="G1834" s="104" t="s">
        <v>16804</v>
      </c>
      <c r="H1834" s="104" t="s">
        <v>12805</v>
      </c>
      <c r="I1834" s="104" t="s">
        <v>16810</v>
      </c>
      <c r="K1834" s="106">
        <v>37300</v>
      </c>
      <c r="L1834" s="104" t="s">
        <v>9853</v>
      </c>
    </row>
    <row r="1835" spans="1:12" hidden="1" x14ac:dyDescent="0.2">
      <c r="A1835" s="107" t="s">
        <v>16802</v>
      </c>
      <c r="D1835" s="104" t="s">
        <v>12808</v>
      </c>
      <c r="E1835" s="104">
        <f t="shared" si="28"/>
        <v>2201040150</v>
      </c>
      <c r="F1835" s="104" t="s">
        <v>13305</v>
      </c>
      <c r="G1835" s="104" t="s">
        <v>16804</v>
      </c>
      <c r="H1835" s="104" t="s">
        <v>12805</v>
      </c>
      <c r="I1835" s="104" t="s">
        <v>16812</v>
      </c>
      <c r="K1835" s="106">
        <v>37300</v>
      </c>
      <c r="L1835" s="104" t="s">
        <v>9853</v>
      </c>
    </row>
    <row r="1836" spans="1:12" hidden="1" x14ac:dyDescent="0.2">
      <c r="A1836" s="107" t="s">
        <v>16802</v>
      </c>
      <c r="D1836" s="104" t="s">
        <v>12809</v>
      </c>
      <c r="E1836" s="104">
        <f t="shared" si="28"/>
        <v>2201040170</v>
      </c>
      <c r="F1836" s="104" t="s">
        <v>13305</v>
      </c>
      <c r="G1836" s="104" t="s">
        <v>16804</v>
      </c>
      <c r="H1836" s="104" t="s">
        <v>12805</v>
      </c>
      <c r="I1836" s="104" t="s">
        <v>16814</v>
      </c>
      <c r="K1836" s="106">
        <v>37300</v>
      </c>
      <c r="L1836" s="104" t="s">
        <v>9853</v>
      </c>
    </row>
    <row r="1837" spans="1:12" hidden="1" x14ac:dyDescent="0.2">
      <c r="A1837" s="107" t="s">
        <v>16802</v>
      </c>
      <c r="D1837" s="104" t="s">
        <v>12810</v>
      </c>
      <c r="E1837" s="104">
        <f t="shared" si="28"/>
        <v>2201040190</v>
      </c>
      <c r="F1837" s="104" t="s">
        <v>13305</v>
      </c>
      <c r="G1837" s="104" t="s">
        <v>16804</v>
      </c>
      <c r="H1837" s="104" t="s">
        <v>12805</v>
      </c>
      <c r="I1837" s="104" t="s">
        <v>16816</v>
      </c>
      <c r="K1837" s="106">
        <v>37300</v>
      </c>
      <c r="L1837" s="104" t="s">
        <v>9853</v>
      </c>
    </row>
    <row r="1838" spans="1:12" hidden="1" x14ac:dyDescent="0.2">
      <c r="A1838" s="107" t="s">
        <v>16802</v>
      </c>
      <c r="D1838" s="104" t="s">
        <v>12811</v>
      </c>
      <c r="E1838" s="104">
        <f t="shared" si="28"/>
        <v>2201040210</v>
      </c>
      <c r="F1838" s="104" t="s">
        <v>13305</v>
      </c>
      <c r="G1838" s="104" t="s">
        <v>16804</v>
      </c>
      <c r="H1838" s="104" t="s">
        <v>12805</v>
      </c>
      <c r="I1838" s="104" t="s">
        <v>16818</v>
      </c>
      <c r="K1838" s="106">
        <v>37300</v>
      </c>
      <c r="L1838" s="104" t="s">
        <v>9853</v>
      </c>
    </row>
    <row r="1839" spans="1:12" hidden="1" x14ac:dyDescent="0.2">
      <c r="A1839" s="107" t="s">
        <v>16802</v>
      </c>
      <c r="D1839" s="104" t="s">
        <v>12812</v>
      </c>
      <c r="E1839" s="104">
        <f t="shared" si="28"/>
        <v>2201040230</v>
      </c>
      <c r="F1839" s="104" t="s">
        <v>13305</v>
      </c>
      <c r="G1839" s="104" t="s">
        <v>16804</v>
      </c>
      <c r="H1839" s="104" t="s">
        <v>12805</v>
      </c>
      <c r="I1839" s="104" t="s">
        <v>16820</v>
      </c>
      <c r="K1839" s="106">
        <v>37300</v>
      </c>
      <c r="L1839" s="104" t="s">
        <v>9853</v>
      </c>
    </row>
    <row r="1840" spans="1:12" hidden="1" x14ac:dyDescent="0.2">
      <c r="A1840" s="107" t="s">
        <v>16802</v>
      </c>
      <c r="D1840" s="104" t="s">
        <v>12813</v>
      </c>
      <c r="E1840" s="104">
        <f t="shared" si="28"/>
        <v>2201040250</v>
      </c>
      <c r="F1840" s="104" t="s">
        <v>13305</v>
      </c>
      <c r="G1840" s="104" t="s">
        <v>16804</v>
      </c>
      <c r="H1840" s="104" t="s">
        <v>12805</v>
      </c>
      <c r="I1840" s="104" t="s">
        <v>12756</v>
      </c>
      <c r="K1840" s="106">
        <v>37300</v>
      </c>
      <c r="L1840" s="104" t="s">
        <v>9853</v>
      </c>
    </row>
    <row r="1841" spans="1:12" hidden="1" x14ac:dyDescent="0.2">
      <c r="A1841" s="107" t="s">
        <v>16802</v>
      </c>
      <c r="D1841" s="104" t="s">
        <v>12814</v>
      </c>
      <c r="E1841" s="104">
        <f t="shared" si="28"/>
        <v>2201040270</v>
      </c>
      <c r="F1841" s="104" t="s">
        <v>13305</v>
      </c>
      <c r="G1841" s="104" t="s">
        <v>16804</v>
      </c>
      <c r="H1841" s="104" t="s">
        <v>12805</v>
      </c>
      <c r="I1841" s="104" t="s">
        <v>12758</v>
      </c>
      <c r="K1841" s="106">
        <v>37300</v>
      </c>
      <c r="L1841" s="104" t="s">
        <v>9853</v>
      </c>
    </row>
    <row r="1842" spans="1:12" hidden="1" x14ac:dyDescent="0.2">
      <c r="A1842" s="107" t="s">
        <v>16802</v>
      </c>
      <c r="D1842" s="104" t="s">
        <v>12815</v>
      </c>
      <c r="E1842" s="104">
        <f t="shared" si="28"/>
        <v>2201040290</v>
      </c>
      <c r="F1842" s="104" t="s">
        <v>13305</v>
      </c>
      <c r="G1842" s="104" t="s">
        <v>16804</v>
      </c>
      <c r="H1842" s="104" t="s">
        <v>12805</v>
      </c>
      <c r="I1842" s="104" t="s">
        <v>12760</v>
      </c>
      <c r="K1842" s="106">
        <v>37300</v>
      </c>
      <c r="L1842" s="104" t="s">
        <v>9853</v>
      </c>
    </row>
    <row r="1843" spans="1:12" hidden="1" x14ac:dyDescent="0.2">
      <c r="A1843" s="107" t="s">
        <v>16802</v>
      </c>
      <c r="D1843" s="104" t="s">
        <v>12816</v>
      </c>
      <c r="E1843" s="104">
        <f t="shared" si="28"/>
        <v>2201040310</v>
      </c>
      <c r="F1843" s="104" t="s">
        <v>13305</v>
      </c>
      <c r="G1843" s="104" t="s">
        <v>16804</v>
      </c>
      <c r="H1843" s="104" t="s">
        <v>12805</v>
      </c>
      <c r="I1843" s="104" t="s">
        <v>12762</v>
      </c>
      <c r="K1843" s="106">
        <v>37300</v>
      </c>
      <c r="L1843" s="104" t="s">
        <v>9853</v>
      </c>
    </row>
    <row r="1844" spans="1:12" hidden="1" x14ac:dyDescent="0.2">
      <c r="A1844" s="107" t="s">
        <v>16802</v>
      </c>
      <c r="D1844" s="104" t="s">
        <v>12817</v>
      </c>
      <c r="E1844" s="104">
        <f t="shared" si="28"/>
        <v>2201040330</v>
      </c>
      <c r="F1844" s="104" t="s">
        <v>13305</v>
      </c>
      <c r="G1844" s="104" t="s">
        <v>16804</v>
      </c>
      <c r="H1844" s="104" t="s">
        <v>12805</v>
      </c>
      <c r="I1844" s="104" t="s">
        <v>12764</v>
      </c>
      <c r="K1844" s="106">
        <v>37300</v>
      </c>
      <c r="L1844" s="104" t="s">
        <v>9853</v>
      </c>
    </row>
    <row r="1845" spans="1:12" hidden="1" x14ac:dyDescent="0.2">
      <c r="A1845" s="107" t="s">
        <v>16802</v>
      </c>
      <c r="D1845" s="104" t="s">
        <v>12818</v>
      </c>
      <c r="E1845" s="104">
        <f t="shared" si="28"/>
        <v>2201070000</v>
      </c>
      <c r="F1845" s="104" t="s">
        <v>13305</v>
      </c>
      <c r="G1845" s="104" t="s">
        <v>16804</v>
      </c>
      <c r="H1845" s="104" t="s">
        <v>12819</v>
      </c>
      <c r="I1845" s="104" t="s">
        <v>16806</v>
      </c>
      <c r="K1845" s="106">
        <v>37300</v>
      </c>
      <c r="L1845" s="104" t="s">
        <v>9853</v>
      </c>
    </row>
    <row r="1846" spans="1:12" hidden="1" x14ac:dyDescent="0.2">
      <c r="A1846" s="107" t="s">
        <v>16802</v>
      </c>
      <c r="D1846" s="104" t="s">
        <v>12820</v>
      </c>
      <c r="E1846" s="104">
        <f t="shared" si="28"/>
        <v>2201070110</v>
      </c>
      <c r="F1846" s="104" t="s">
        <v>13305</v>
      </c>
      <c r="G1846" s="104" t="s">
        <v>16804</v>
      </c>
      <c r="H1846" s="104" t="s">
        <v>12819</v>
      </c>
      <c r="I1846" s="104" t="s">
        <v>16808</v>
      </c>
      <c r="K1846" s="106">
        <v>37300</v>
      </c>
      <c r="L1846" s="104" t="s">
        <v>9853</v>
      </c>
    </row>
    <row r="1847" spans="1:12" hidden="1" x14ac:dyDescent="0.2">
      <c r="A1847" s="107" t="s">
        <v>16802</v>
      </c>
      <c r="D1847" s="104" t="s">
        <v>12821</v>
      </c>
      <c r="E1847" s="104">
        <f t="shared" si="28"/>
        <v>2201070130</v>
      </c>
      <c r="F1847" s="104" t="s">
        <v>13305</v>
      </c>
      <c r="G1847" s="104" t="s">
        <v>16804</v>
      </c>
      <c r="H1847" s="104" t="s">
        <v>12819</v>
      </c>
      <c r="I1847" s="104" t="s">
        <v>16810</v>
      </c>
      <c r="K1847" s="106">
        <v>37042</v>
      </c>
      <c r="L1847" s="104" t="s">
        <v>12822</v>
      </c>
    </row>
    <row r="1848" spans="1:12" hidden="1" x14ac:dyDescent="0.2">
      <c r="A1848" s="107" t="s">
        <v>16802</v>
      </c>
      <c r="D1848" s="104" t="s">
        <v>12823</v>
      </c>
      <c r="E1848" s="104">
        <f t="shared" si="28"/>
        <v>2201070150</v>
      </c>
      <c r="F1848" s="104" t="s">
        <v>13305</v>
      </c>
      <c r="G1848" s="104" t="s">
        <v>16804</v>
      </c>
      <c r="H1848" s="104" t="s">
        <v>12819</v>
      </c>
      <c r="I1848" s="104" t="s">
        <v>16812</v>
      </c>
      <c r="K1848" s="106">
        <v>37300</v>
      </c>
      <c r="L1848" s="104" t="s">
        <v>9853</v>
      </c>
    </row>
    <row r="1849" spans="1:12" hidden="1" x14ac:dyDescent="0.2">
      <c r="A1849" s="107" t="s">
        <v>16802</v>
      </c>
      <c r="D1849" s="104" t="s">
        <v>12824</v>
      </c>
      <c r="E1849" s="104">
        <f t="shared" si="28"/>
        <v>2201070170</v>
      </c>
      <c r="F1849" s="104" t="s">
        <v>13305</v>
      </c>
      <c r="G1849" s="104" t="s">
        <v>16804</v>
      </c>
      <c r="H1849" s="104" t="s">
        <v>12819</v>
      </c>
      <c r="I1849" s="104" t="s">
        <v>16814</v>
      </c>
      <c r="K1849" s="106">
        <v>37300</v>
      </c>
      <c r="L1849" s="104" t="s">
        <v>9853</v>
      </c>
    </row>
    <row r="1850" spans="1:12" hidden="1" x14ac:dyDescent="0.2">
      <c r="A1850" s="107" t="s">
        <v>16802</v>
      </c>
      <c r="D1850" s="104" t="s">
        <v>12825</v>
      </c>
      <c r="E1850" s="104">
        <f t="shared" si="28"/>
        <v>2201070190</v>
      </c>
      <c r="F1850" s="104" t="s">
        <v>13305</v>
      </c>
      <c r="G1850" s="104" t="s">
        <v>16804</v>
      </c>
      <c r="H1850" s="104" t="s">
        <v>12819</v>
      </c>
      <c r="I1850" s="104" t="s">
        <v>16816</v>
      </c>
      <c r="K1850" s="106">
        <v>37300</v>
      </c>
      <c r="L1850" s="104" t="s">
        <v>9853</v>
      </c>
    </row>
    <row r="1851" spans="1:12" hidden="1" x14ac:dyDescent="0.2">
      <c r="A1851" s="107" t="s">
        <v>16802</v>
      </c>
      <c r="D1851" s="104" t="s">
        <v>12826</v>
      </c>
      <c r="E1851" s="104">
        <f t="shared" si="28"/>
        <v>2201070210</v>
      </c>
      <c r="F1851" s="104" t="s">
        <v>13305</v>
      </c>
      <c r="G1851" s="104" t="s">
        <v>16804</v>
      </c>
      <c r="H1851" s="104" t="s">
        <v>12819</v>
      </c>
      <c r="I1851" s="104" t="s">
        <v>16818</v>
      </c>
      <c r="K1851" s="106">
        <v>37300</v>
      </c>
      <c r="L1851" s="104" t="s">
        <v>9853</v>
      </c>
    </row>
    <row r="1852" spans="1:12" hidden="1" x14ac:dyDescent="0.2">
      <c r="A1852" s="107" t="s">
        <v>16802</v>
      </c>
      <c r="D1852" s="104" t="s">
        <v>12827</v>
      </c>
      <c r="E1852" s="104">
        <f t="shared" si="28"/>
        <v>2201070230</v>
      </c>
      <c r="F1852" s="104" t="s">
        <v>13305</v>
      </c>
      <c r="G1852" s="104" t="s">
        <v>16804</v>
      </c>
      <c r="H1852" s="104" t="s">
        <v>12819</v>
      </c>
      <c r="I1852" s="104" t="s">
        <v>16820</v>
      </c>
      <c r="K1852" s="106">
        <v>37300</v>
      </c>
      <c r="L1852" s="104" t="s">
        <v>9853</v>
      </c>
    </row>
    <row r="1853" spans="1:12" hidden="1" x14ac:dyDescent="0.2">
      <c r="A1853" s="107" t="s">
        <v>16802</v>
      </c>
      <c r="D1853" s="104" t="s">
        <v>12828</v>
      </c>
      <c r="E1853" s="104">
        <f t="shared" si="28"/>
        <v>2201070250</v>
      </c>
      <c r="F1853" s="104" t="s">
        <v>13305</v>
      </c>
      <c r="G1853" s="104" t="s">
        <v>16804</v>
      </c>
      <c r="H1853" s="104" t="s">
        <v>12819</v>
      </c>
      <c r="I1853" s="104" t="s">
        <v>12756</v>
      </c>
      <c r="K1853" s="106">
        <v>37300</v>
      </c>
      <c r="L1853" s="104" t="s">
        <v>9853</v>
      </c>
    </row>
    <row r="1854" spans="1:12" hidden="1" x14ac:dyDescent="0.2">
      <c r="A1854" s="107" t="s">
        <v>16802</v>
      </c>
      <c r="D1854" s="104" t="s">
        <v>12829</v>
      </c>
      <c r="E1854" s="104">
        <f t="shared" si="28"/>
        <v>2201070270</v>
      </c>
      <c r="F1854" s="104" t="s">
        <v>13305</v>
      </c>
      <c r="G1854" s="104" t="s">
        <v>16804</v>
      </c>
      <c r="H1854" s="104" t="s">
        <v>12819</v>
      </c>
      <c r="I1854" s="104" t="s">
        <v>12758</v>
      </c>
      <c r="K1854" s="106">
        <v>37300</v>
      </c>
      <c r="L1854" s="104" t="s">
        <v>9853</v>
      </c>
    </row>
    <row r="1855" spans="1:12" hidden="1" x14ac:dyDescent="0.2">
      <c r="A1855" s="107" t="s">
        <v>16802</v>
      </c>
      <c r="D1855" s="104" t="s">
        <v>12830</v>
      </c>
      <c r="E1855" s="104">
        <f t="shared" si="28"/>
        <v>2201070290</v>
      </c>
      <c r="F1855" s="104" t="s">
        <v>13305</v>
      </c>
      <c r="G1855" s="104" t="s">
        <v>16804</v>
      </c>
      <c r="H1855" s="104" t="s">
        <v>12819</v>
      </c>
      <c r="I1855" s="104" t="s">
        <v>12760</v>
      </c>
      <c r="K1855" s="106">
        <v>37300</v>
      </c>
      <c r="L1855" s="104" t="s">
        <v>9853</v>
      </c>
    </row>
    <row r="1856" spans="1:12" hidden="1" x14ac:dyDescent="0.2">
      <c r="A1856" s="107" t="s">
        <v>16802</v>
      </c>
      <c r="D1856" s="104" t="s">
        <v>12831</v>
      </c>
      <c r="E1856" s="104">
        <f t="shared" si="28"/>
        <v>2201070310</v>
      </c>
      <c r="F1856" s="104" t="s">
        <v>13305</v>
      </c>
      <c r="G1856" s="104" t="s">
        <v>16804</v>
      </c>
      <c r="H1856" s="104" t="s">
        <v>12819</v>
      </c>
      <c r="I1856" s="104" t="s">
        <v>12762</v>
      </c>
      <c r="K1856" s="106">
        <v>37300</v>
      </c>
      <c r="L1856" s="104" t="s">
        <v>9853</v>
      </c>
    </row>
    <row r="1857" spans="1:12" hidden="1" x14ac:dyDescent="0.2">
      <c r="A1857" s="107" t="s">
        <v>16802</v>
      </c>
      <c r="D1857" s="104" t="s">
        <v>12832</v>
      </c>
      <c r="E1857" s="104">
        <f t="shared" si="28"/>
        <v>2201070330</v>
      </c>
      <c r="F1857" s="104" t="s">
        <v>13305</v>
      </c>
      <c r="G1857" s="104" t="s">
        <v>16804</v>
      </c>
      <c r="H1857" s="104" t="s">
        <v>12819</v>
      </c>
      <c r="I1857" s="104" t="s">
        <v>12764</v>
      </c>
      <c r="K1857" s="106">
        <v>37300</v>
      </c>
      <c r="L1857" s="104" t="s">
        <v>9853</v>
      </c>
    </row>
    <row r="1858" spans="1:12" hidden="1" x14ac:dyDescent="0.2">
      <c r="A1858" s="107" t="s">
        <v>16802</v>
      </c>
      <c r="D1858" s="104" t="s">
        <v>12833</v>
      </c>
      <c r="E1858" s="104">
        <f t="shared" ref="E1858:E1921" si="29">VALUE(D1858)</f>
        <v>2201080000</v>
      </c>
      <c r="F1858" s="104" t="s">
        <v>13305</v>
      </c>
      <c r="G1858" s="104" t="s">
        <v>16804</v>
      </c>
      <c r="H1858" s="104" t="s">
        <v>12834</v>
      </c>
      <c r="I1858" s="104" t="s">
        <v>16806</v>
      </c>
    </row>
    <row r="1859" spans="1:12" hidden="1" x14ac:dyDescent="0.2">
      <c r="A1859" s="107" t="s">
        <v>16802</v>
      </c>
      <c r="D1859" s="104" t="s">
        <v>12835</v>
      </c>
      <c r="E1859" s="104">
        <f t="shared" si="29"/>
        <v>2201080110</v>
      </c>
      <c r="F1859" s="104" t="s">
        <v>13305</v>
      </c>
      <c r="G1859" s="104" t="s">
        <v>16804</v>
      </c>
      <c r="H1859" s="104" t="s">
        <v>12834</v>
      </c>
      <c r="I1859" s="104" t="s">
        <v>16808</v>
      </c>
    </row>
    <row r="1860" spans="1:12" hidden="1" x14ac:dyDescent="0.2">
      <c r="A1860" s="107" t="s">
        <v>16802</v>
      </c>
      <c r="D1860" s="104" t="s">
        <v>12836</v>
      </c>
      <c r="E1860" s="104">
        <f t="shared" si="29"/>
        <v>2201080130</v>
      </c>
      <c r="F1860" s="104" t="s">
        <v>13305</v>
      </c>
      <c r="G1860" s="104" t="s">
        <v>16804</v>
      </c>
      <c r="H1860" s="104" t="s">
        <v>12834</v>
      </c>
      <c r="I1860" s="104" t="s">
        <v>16810</v>
      </c>
    </row>
    <row r="1861" spans="1:12" hidden="1" x14ac:dyDescent="0.2">
      <c r="A1861" s="107" t="s">
        <v>16802</v>
      </c>
      <c r="D1861" s="104" t="s">
        <v>12837</v>
      </c>
      <c r="E1861" s="104">
        <f t="shared" si="29"/>
        <v>2201080150</v>
      </c>
      <c r="F1861" s="104" t="s">
        <v>13305</v>
      </c>
      <c r="G1861" s="104" t="s">
        <v>16804</v>
      </c>
      <c r="H1861" s="104" t="s">
        <v>12834</v>
      </c>
      <c r="I1861" s="104" t="s">
        <v>16812</v>
      </c>
    </row>
    <row r="1862" spans="1:12" hidden="1" x14ac:dyDescent="0.2">
      <c r="A1862" s="107" t="s">
        <v>16802</v>
      </c>
      <c r="D1862" s="104" t="s">
        <v>12838</v>
      </c>
      <c r="E1862" s="104">
        <f t="shared" si="29"/>
        <v>2201080170</v>
      </c>
      <c r="F1862" s="104" t="s">
        <v>13305</v>
      </c>
      <c r="G1862" s="104" t="s">
        <v>16804</v>
      </c>
      <c r="H1862" s="104" t="s">
        <v>12834</v>
      </c>
      <c r="I1862" s="104" t="s">
        <v>16814</v>
      </c>
    </row>
    <row r="1863" spans="1:12" hidden="1" x14ac:dyDescent="0.2">
      <c r="A1863" s="107" t="s">
        <v>16802</v>
      </c>
      <c r="D1863" s="104" t="s">
        <v>12839</v>
      </c>
      <c r="E1863" s="104">
        <f t="shared" si="29"/>
        <v>2201080190</v>
      </c>
      <c r="F1863" s="104" t="s">
        <v>13305</v>
      </c>
      <c r="G1863" s="104" t="s">
        <v>16804</v>
      </c>
      <c r="H1863" s="104" t="s">
        <v>12834</v>
      </c>
      <c r="I1863" s="104" t="s">
        <v>16816</v>
      </c>
    </row>
    <row r="1864" spans="1:12" hidden="1" x14ac:dyDescent="0.2">
      <c r="A1864" s="107" t="s">
        <v>16802</v>
      </c>
      <c r="D1864" s="104" t="s">
        <v>12840</v>
      </c>
      <c r="E1864" s="104">
        <f t="shared" si="29"/>
        <v>2201080210</v>
      </c>
      <c r="F1864" s="104" t="s">
        <v>13305</v>
      </c>
      <c r="G1864" s="104" t="s">
        <v>16804</v>
      </c>
      <c r="H1864" s="104" t="s">
        <v>12834</v>
      </c>
      <c r="I1864" s="104" t="s">
        <v>16818</v>
      </c>
    </row>
    <row r="1865" spans="1:12" hidden="1" x14ac:dyDescent="0.2">
      <c r="A1865" s="107" t="s">
        <v>16802</v>
      </c>
      <c r="D1865" s="104" t="s">
        <v>12841</v>
      </c>
      <c r="E1865" s="104">
        <f t="shared" si="29"/>
        <v>2201080230</v>
      </c>
      <c r="F1865" s="104" t="s">
        <v>13305</v>
      </c>
      <c r="G1865" s="104" t="s">
        <v>16804</v>
      </c>
      <c r="H1865" s="104" t="s">
        <v>12834</v>
      </c>
      <c r="I1865" s="104" t="s">
        <v>16820</v>
      </c>
    </row>
    <row r="1866" spans="1:12" hidden="1" x14ac:dyDescent="0.2">
      <c r="A1866" s="107" t="s">
        <v>16802</v>
      </c>
      <c r="D1866" s="104" t="s">
        <v>12842</v>
      </c>
      <c r="E1866" s="104">
        <f t="shared" si="29"/>
        <v>2201080250</v>
      </c>
      <c r="F1866" s="104" t="s">
        <v>13305</v>
      </c>
      <c r="G1866" s="104" t="s">
        <v>16804</v>
      </c>
      <c r="H1866" s="104" t="s">
        <v>12834</v>
      </c>
      <c r="I1866" s="104" t="s">
        <v>12756</v>
      </c>
    </row>
    <row r="1867" spans="1:12" hidden="1" x14ac:dyDescent="0.2">
      <c r="A1867" s="107" t="s">
        <v>16802</v>
      </c>
      <c r="D1867" s="104" t="s">
        <v>12843</v>
      </c>
      <c r="E1867" s="104">
        <f t="shared" si="29"/>
        <v>2201080270</v>
      </c>
      <c r="F1867" s="104" t="s">
        <v>13305</v>
      </c>
      <c r="G1867" s="104" t="s">
        <v>16804</v>
      </c>
      <c r="H1867" s="104" t="s">
        <v>12834</v>
      </c>
      <c r="I1867" s="104" t="s">
        <v>12758</v>
      </c>
    </row>
    <row r="1868" spans="1:12" hidden="1" x14ac:dyDescent="0.2">
      <c r="A1868" s="107" t="s">
        <v>16802</v>
      </c>
      <c r="D1868" s="104" t="s">
        <v>12844</v>
      </c>
      <c r="E1868" s="104">
        <f t="shared" si="29"/>
        <v>2201080290</v>
      </c>
      <c r="F1868" s="104" t="s">
        <v>13305</v>
      </c>
      <c r="G1868" s="104" t="s">
        <v>16804</v>
      </c>
      <c r="H1868" s="104" t="s">
        <v>12834</v>
      </c>
      <c r="I1868" s="104" t="s">
        <v>12760</v>
      </c>
    </row>
    <row r="1869" spans="1:12" hidden="1" x14ac:dyDescent="0.2">
      <c r="A1869" s="107" t="s">
        <v>16802</v>
      </c>
      <c r="D1869" s="104" t="s">
        <v>12845</v>
      </c>
      <c r="E1869" s="104">
        <f t="shared" si="29"/>
        <v>2201080310</v>
      </c>
      <c r="F1869" s="104" t="s">
        <v>13305</v>
      </c>
      <c r="G1869" s="104" t="s">
        <v>16804</v>
      </c>
      <c r="H1869" s="104" t="s">
        <v>12834</v>
      </c>
      <c r="I1869" s="104" t="s">
        <v>12762</v>
      </c>
    </row>
    <row r="1870" spans="1:12" hidden="1" x14ac:dyDescent="0.2">
      <c r="A1870" s="107" t="s">
        <v>16802</v>
      </c>
      <c r="D1870" s="104" t="s">
        <v>12846</v>
      </c>
      <c r="E1870" s="104">
        <f t="shared" si="29"/>
        <v>2201080330</v>
      </c>
      <c r="F1870" s="104" t="s">
        <v>13305</v>
      </c>
      <c r="G1870" s="104" t="s">
        <v>16804</v>
      </c>
      <c r="H1870" s="104" t="s">
        <v>12834</v>
      </c>
      <c r="I1870" s="104" t="s">
        <v>12764</v>
      </c>
    </row>
    <row r="1871" spans="1:12" hidden="1" x14ac:dyDescent="0.2">
      <c r="A1871" s="107" t="s">
        <v>16802</v>
      </c>
      <c r="D1871" s="104" t="s">
        <v>12847</v>
      </c>
      <c r="E1871" s="104">
        <f t="shared" si="29"/>
        <v>2230001000</v>
      </c>
      <c r="F1871" s="104" t="s">
        <v>13305</v>
      </c>
      <c r="G1871" s="104" t="s">
        <v>12848</v>
      </c>
      <c r="H1871" s="104" t="s">
        <v>12849</v>
      </c>
      <c r="I1871" s="104" t="s">
        <v>16806</v>
      </c>
    </row>
    <row r="1872" spans="1:12" hidden="1" x14ac:dyDescent="0.2">
      <c r="A1872" s="107" t="s">
        <v>16802</v>
      </c>
      <c r="D1872" s="104" t="s">
        <v>12850</v>
      </c>
      <c r="E1872" s="104">
        <f t="shared" si="29"/>
        <v>2230001110</v>
      </c>
      <c r="F1872" s="104" t="s">
        <v>13305</v>
      </c>
      <c r="G1872" s="104" t="s">
        <v>12848</v>
      </c>
      <c r="H1872" s="104" t="s">
        <v>12849</v>
      </c>
      <c r="I1872" s="104" t="s">
        <v>16808</v>
      </c>
    </row>
    <row r="1873" spans="1:12" hidden="1" x14ac:dyDescent="0.2">
      <c r="A1873" s="107" t="s">
        <v>16802</v>
      </c>
      <c r="D1873" s="104" t="s">
        <v>12851</v>
      </c>
      <c r="E1873" s="104">
        <f t="shared" si="29"/>
        <v>2230001130</v>
      </c>
      <c r="F1873" s="104" t="s">
        <v>13305</v>
      </c>
      <c r="G1873" s="104" t="s">
        <v>12848</v>
      </c>
      <c r="H1873" s="104" t="s">
        <v>12849</v>
      </c>
      <c r="I1873" s="104" t="s">
        <v>16810</v>
      </c>
    </row>
    <row r="1874" spans="1:12" hidden="1" x14ac:dyDescent="0.2">
      <c r="A1874" s="107" t="s">
        <v>16802</v>
      </c>
      <c r="D1874" s="104" t="s">
        <v>12852</v>
      </c>
      <c r="E1874" s="104">
        <f t="shared" si="29"/>
        <v>2230001150</v>
      </c>
      <c r="F1874" s="104" t="s">
        <v>13305</v>
      </c>
      <c r="G1874" s="104" t="s">
        <v>12848</v>
      </c>
      <c r="H1874" s="104" t="s">
        <v>12849</v>
      </c>
      <c r="I1874" s="104" t="s">
        <v>16812</v>
      </c>
    </row>
    <row r="1875" spans="1:12" hidden="1" x14ac:dyDescent="0.2">
      <c r="A1875" s="107" t="s">
        <v>16802</v>
      </c>
      <c r="D1875" s="104" t="s">
        <v>12853</v>
      </c>
      <c r="E1875" s="104">
        <f t="shared" si="29"/>
        <v>2230001170</v>
      </c>
      <c r="F1875" s="104" t="s">
        <v>13305</v>
      </c>
      <c r="G1875" s="104" t="s">
        <v>12848</v>
      </c>
      <c r="H1875" s="104" t="s">
        <v>12849</v>
      </c>
      <c r="I1875" s="104" t="s">
        <v>16814</v>
      </c>
    </row>
    <row r="1876" spans="1:12" hidden="1" x14ac:dyDescent="0.2">
      <c r="A1876" s="107" t="s">
        <v>16802</v>
      </c>
      <c r="D1876" s="104" t="s">
        <v>12854</v>
      </c>
      <c r="E1876" s="104">
        <f t="shared" si="29"/>
        <v>2230001190</v>
      </c>
      <c r="F1876" s="104" t="s">
        <v>13305</v>
      </c>
      <c r="G1876" s="104" t="s">
        <v>12848</v>
      </c>
      <c r="H1876" s="104" t="s">
        <v>12849</v>
      </c>
      <c r="I1876" s="104" t="s">
        <v>16816</v>
      </c>
    </row>
    <row r="1877" spans="1:12" hidden="1" x14ac:dyDescent="0.2">
      <c r="A1877" s="107" t="s">
        <v>16802</v>
      </c>
      <c r="D1877" s="104" t="s">
        <v>12855</v>
      </c>
      <c r="E1877" s="104">
        <f t="shared" si="29"/>
        <v>2230001210</v>
      </c>
      <c r="F1877" s="104" t="s">
        <v>13305</v>
      </c>
      <c r="G1877" s="104" t="s">
        <v>12848</v>
      </c>
      <c r="H1877" s="104" t="s">
        <v>12849</v>
      </c>
      <c r="I1877" s="104" t="s">
        <v>16818</v>
      </c>
    </row>
    <row r="1878" spans="1:12" hidden="1" x14ac:dyDescent="0.2">
      <c r="A1878" s="107" t="s">
        <v>16802</v>
      </c>
      <c r="D1878" s="104" t="s">
        <v>12856</v>
      </c>
      <c r="E1878" s="104">
        <f t="shared" si="29"/>
        <v>2230001230</v>
      </c>
      <c r="F1878" s="104" t="s">
        <v>13305</v>
      </c>
      <c r="G1878" s="104" t="s">
        <v>12848</v>
      </c>
      <c r="H1878" s="104" t="s">
        <v>12849</v>
      </c>
      <c r="I1878" s="104" t="s">
        <v>16820</v>
      </c>
    </row>
    <row r="1879" spans="1:12" hidden="1" x14ac:dyDescent="0.2">
      <c r="A1879" s="107" t="s">
        <v>16802</v>
      </c>
      <c r="D1879" s="104" t="s">
        <v>12857</v>
      </c>
      <c r="E1879" s="104">
        <f t="shared" si="29"/>
        <v>2230001250</v>
      </c>
      <c r="F1879" s="104" t="s">
        <v>13305</v>
      </c>
      <c r="G1879" s="104" t="s">
        <v>12848</v>
      </c>
      <c r="H1879" s="104" t="s">
        <v>12849</v>
      </c>
      <c r="I1879" s="104" t="s">
        <v>12756</v>
      </c>
    </row>
    <row r="1880" spans="1:12" hidden="1" x14ac:dyDescent="0.2">
      <c r="A1880" s="107" t="s">
        <v>16802</v>
      </c>
      <c r="D1880" s="104" t="s">
        <v>12858</v>
      </c>
      <c r="E1880" s="104">
        <f t="shared" si="29"/>
        <v>2230001270</v>
      </c>
      <c r="F1880" s="104" t="s">
        <v>13305</v>
      </c>
      <c r="G1880" s="104" t="s">
        <v>12848</v>
      </c>
      <c r="H1880" s="104" t="s">
        <v>12849</v>
      </c>
      <c r="I1880" s="104" t="s">
        <v>12758</v>
      </c>
    </row>
    <row r="1881" spans="1:12" hidden="1" x14ac:dyDescent="0.2">
      <c r="A1881" s="107" t="s">
        <v>16802</v>
      </c>
      <c r="D1881" s="104" t="s">
        <v>12859</v>
      </c>
      <c r="E1881" s="104">
        <f t="shared" si="29"/>
        <v>2230001290</v>
      </c>
      <c r="F1881" s="104" t="s">
        <v>13305</v>
      </c>
      <c r="G1881" s="104" t="s">
        <v>12848</v>
      </c>
      <c r="H1881" s="104" t="s">
        <v>12849</v>
      </c>
      <c r="I1881" s="104" t="s">
        <v>12760</v>
      </c>
    </row>
    <row r="1882" spans="1:12" hidden="1" x14ac:dyDescent="0.2">
      <c r="A1882" s="107" t="s">
        <v>16802</v>
      </c>
      <c r="D1882" s="104" t="s">
        <v>12860</v>
      </c>
      <c r="E1882" s="104">
        <f t="shared" si="29"/>
        <v>2230001310</v>
      </c>
      <c r="F1882" s="104" t="s">
        <v>13305</v>
      </c>
      <c r="G1882" s="104" t="s">
        <v>12848</v>
      </c>
      <c r="H1882" s="104" t="s">
        <v>12849</v>
      </c>
      <c r="I1882" s="104" t="s">
        <v>12762</v>
      </c>
    </row>
    <row r="1883" spans="1:12" hidden="1" x14ac:dyDescent="0.2">
      <c r="A1883" s="107" t="s">
        <v>16802</v>
      </c>
      <c r="D1883" s="104" t="s">
        <v>12861</v>
      </c>
      <c r="E1883" s="104">
        <f t="shared" si="29"/>
        <v>2230001330</v>
      </c>
      <c r="F1883" s="104" t="s">
        <v>13305</v>
      </c>
      <c r="G1883" s="104" t="s">
        <v>12848</v>
      </c>
      <c r="H1883" s="104" t="s">
        <v>12849</v>
      </c>
      <c r="I1883" s="104" t="s">
        <v>12764</v>
      </c>
    </row>
    <row r="1884" spans="1:12" hidden="1" x14ac:dyDescent="0.2">
      <c r="A1884" s="107" t="s">
        <v>16802</v>
      </c>
      <c r="D1884" s="104" t="s">
        <v>12862</v>
      </c>
      <c r="E1884" s="104">
        <f t="shared" si="29"/>
        <v>2230060000</v>
      </c>
      <c r="F1884" s="104" t="s">
        <v>13305</v>
      </c>
      <c r="G1884" s="104" t="s">
        <v>12848</v>
      </c>
      <c r="H1884" s="104" t="s">
        <v>12863</v>
      </c>
      <c r="I1884" s="104" t="s">
        <v>16806</v>
      </c>
      <c r="K1884" s="106">
        <v>37300</v>
      </c>
      <c r="L1884" s="104" t="s">
        <v>9853</v>
      </c>
    </row>
    <row r="1885" spans="1:12" hidden="1" x14ac:dyDescent="0.2">
      <c r="A1885" s="107" t="s">
        <v>16802</v>
      </c>
      <c r="D1885" s="104" t="s">
        <v>12864</v>
      </c>
      <c r="E1885" s="104">
        <f t="shared" si="29"/>
        <v>2230060110</v>
      </c>
      <c r="F1885" s="104" t="s">
        <v>13305</v>
      </c>
      <c r="G1885" s="104" t="s">
        <v>12848</v>
      </c>
      <c r="H1885" s="104" t="s">
        <v>12863</v>
      </c>
      <c r="I1885" s="104" t="s">
        <v>16808</v>
      </c>
    </row>
    <row r="1886" spans="1:12" hidden="1" x14ac:dyDescent="0.2">
      <c r="A1886" s="107" t="s">
        <v>16802</v>
      </c>
      <c r="D1886" s="104" t="s">
        <v>12865</v>
      </c>
      <c r="E1886" s="104">
        <f t="shared" si="29"/>
        <v>2230060130</v>
      </c>
      <c r="F1886" s="104" t="s">
        <v>13305</v>
      </c>
      <c r="G1886" s="104" t="s">
        <v>12848</v>
      </c>
      <c r="H1886" s="104" t="s">
        <v>12863</v>
      </c>
      <c r="I1886" s="104" t="s">
        <v>16810</v>
      </c>
    </row>
    <row r="1887" spans="1:12" hidden="1" x14ac:dyDescent="0.2">
      <c r="A1887" s="107" t="s">
        <v>16802</v>
      </c>
      <c r="D1887" s="104" t="s">
        <v>12866</v>
      </c>
      <c r="E1887" s="104">
        <f t="shared" si="29"/>
        <v>2230060150</v>
      </c>
      <c r="F1887" s="104" t="s">
        <v>13305</v>
      </c>
      <c r="G1887" s="104" t="s">
        <v>12848</v>
      </c>
      <c r="H1887" s="104" t="s">
        <v>12863</v>
      </c>
      <c r="I1887" s="104" t="s">
        <v>16812</v>
      </c>
    </row>
    <row r="1888" spans="1:12" hidden="1" x14ac:dyDescent="0.2">
      <c r="A1888" s="107" t="s">
        <v>16802</v>
      </c>
      <c r="D1888" s="104" t="s">
        <v>12867</v>
      </c>
      <c r="E1888" s="104">
        <f t="shared" si="29"/>
        <v>2230060170</v>
      </c>
      <c r="F1888" s="104" t="s">
        <v>13305</v>
      </c>
      <c r="G1888" s="104" t="s">
        <v>12848</v>
      </c>
      <c r="H1888" s="104" t="s">
        <v>12863</v>
      </c>
      <c r="I1888" s="104" t="s">
        <v>16814</v>
      </c>
    </row>
    <row r="1889" spans="1:12" hidden="1" x14ac:dyDescent="0.2">
      <c r="A1889" s="107" t="s">
        <v>16802</v>
      </c>
      <c r="D1889" s="104" t="s">
        <v>12868</v>
      </c>
      <c r="E1889" s="104">
        <f t="shared" si="29"/>
        <v>2230060190</v>
      </c>
      <c r="F1889" s="104" t="s">
        <v>13305</v>
      </c>
      <c r="G1889" s="104" t="s">
        <v>12848</v>
      </c>
      <c r="H1889" s="104" t="s">
        <v>12863</v>
      </c>
      <c r="I1889" s="104" t="s">
        <v>16816</v>
      </c>
    </row>
    <row r="1890" spans="1:12" hidden="1" x14ac:dyDescent="0.2">
      <c r="A1890" s="107" t="s">
        <v>16802</v>
      </c>
      <c r="D1890" s="104" t="s">
        <v>12869</v>
      </c>
      <c r="E1890" s="104">
        <f t="shared" si="29"/>
        <v>2230060210</v>
      </c>
      <c r="F1890" s="104" t="s">
        <v>13305</v>
      </c>
      <c r="G1890" s="104" t="s">
        <v>12848</v>
      </c>
      <c r="H1890" s="104" t="s">
        <v>12863</v>
      </c>
      <c r="I1890" s="104" t="s">
        <v>16818</v>
      </c>
    </row>
    <row r="1891" spans="1:12" hidden="1" x14ac:dyDescent="0.2">
      <c r="A1891" s="107" t="s">
        <v>16802</v>
      </c>
      <c r="D1891" s="104" t="s">
        <v>12870</v>
      </c>
      <c r="E1891" s="104">
        <f t="shared" si="29"/>
        <v>2230060230</v>
      </c>
      <c r="F1891" s="104" t="s">
        <v>13305</v>
      </c>
      <c r="G1891" s="104" t="s">
        <v>12848</v>
      </c>
      <c r="H1891" s="104" t="s">
        <v>12863</v>
      </c>
      <c r="I1891" s="104" t="s">
        <v>16820</v>
      </c>
    </row>
    <row r="1892" spans="1:12" hidden="1" x14ac:dyDescent="0.2">
      <c r="A1892" s="107" t="s">
        <v>16802</v>
      </c>
      <c r="D1892" s="104" t="s">
        <v>12871</v>
      </c>
      <c r="E1892" s="104">
        <f t="shared" si="29"/>
        <v>2230060250</v>
      </c>
      <c r="F1892" s="104" t="s">
        <v>13305</v>
      </c>
      <c r="G1892" s="104" t="s">
        <v>12848</v>
      </c>
      <c r="H1892" s="104" t="s">
        <v>12863</v>
      </c>
      <c r="I1892" s="104" t="s">
        <v>12756</v>
      </c>
    </row>
    <row r="1893" spans="1:12" hidden="1" x14ac:dyDescent="0.2">
      <c r="A1893" s="107" t="s">
        <v>16802</v>
      </c>
      <c r="D1893" s="104" t="s">
        <v>12872</v>
      </c>
      <c r="E1893" s="104">
        <f t="shared" si="29"/>
        <v>2230060270</v>
      </c>
      <c r="F1893" s="104" t="s">
        <v>13305</v>
      </c>
      <c r="G1893" s="104" t="s">
        <v>12848</v>
      </c>
      <c r="H1893" s="104" t="s">
        <v>12863</v>
      </c>
      <c r="I1893" s="104" t="s">
        <v>12758</v>
      </c>
    </row>
    <row r="1894" spans="1:12" hidden="1" x14ac:dyDescent="0.2">
      <c r="A1894" s="107" t="s">
        <v>16802</v>
      </c>
      <c r="D1894" s="104" t="s">
        <v>12873</v>
      </c>
      <c r="E1894" s="104">
        <f t="shared" si="29"/>
        <v>2230060290</v>
      </c>
      <c r="F1894" s="104" t="s">
        <v>13305</v>
      </c>
      <c r="G1894" s="104" t="s">
        <v>12848</v>
      </c>
      <c r="H1894" s="104" t="s">
        <v>12863</v>
      </c>
      <c r="I1894" s="104" t="s">
        <v>12760</v>
      </c>
    </row>
    <row r="1895" spans="1:12" hidden="1" x14ac:dyDescent="0.2">
      <c r="A1895" s="107" t="s">
        <v>16802</v>
      </c>
      <c r="D1895" s="104" t="s">
        <v>12874</v>
      </c>
      <c r="E1895" s="104">
        <f t="shared" si="29"/>
        <v>2230060310</v>
      </c>
      <c r="F1895" s="104" t="s">
        <v>13305</v>
      </c>
      <c r="G1895" s="104" t="s">
        <v>12848</v>
      </c>
      <c r="H1895" s="104" t="s">
        <v>12863</v>
      </c>
      <c r="I1895" s="104" t="s">
        <v>12762</v>
      </c>
    </row>
    <row r="1896" spans="1:12" hidden="1" x14ac:dyDescent="0.2">
      <c r="A1896" s="107" t="s">
        <v>16802</v>
      </c>
      <c r="D1896" s="104" t="s">
        <v>12875</v>
      </c>
      <c r="E1896" s="104">
        <f t="shared" si="29"/>
        <v>2230060330</v>
      </c>
      <c r="F1896" s="104" t="s">
        <v>13305</v>
      </c>
      <c r="G1896" s="104" t="s">
        <v>12848</v>
      </c>
      <c r="H1896" s="104" t="s">
        <v>12863</v>
      </c>
      <c r="I1896" s="104" t="s">
        <v>12764</v>
      </c>
    </row>
    <row r="1897" spans="1:12" hidden="1" x14ac:dyDescent="0.2">
      <c r="A1897" s="107" t="s">
        <v>16802</v>
      </c>
      <c r="D1897" s="104" t="s">
        <v>12876</v>
      </c>
      <c r="E1897" s="104">
        <f t="shared" si="29"/>
        <v>2230070000</v>
      </c>
      <c r="F1897" s="104" t="s">
        <v>13305</v>
      </c>
      <c r="G1897" s="104" t="s">
        <v>12848</v>
      </c>
      <c r="H1897" s="104" t="s">
        <v>12877</v>
      </c>
      <c r="I1897" s="104" t="s">
        <v>16806</v>
      </c>
      <c r="K1897" s="106">
        <v>37301</v>
      </c>
      <c r="L1897" s="104" t="s">
        <v>9853</v>
      </c>
    </row>
    <row r="1898" spans="1:12" hidden="1" x14ac:dyDescent="0.2">
      <c r="A1898" s="107" t="s">
        <v>16802</v>
      </c>
      <c r="D1898" s="104" t="s">
        <v>12878</v>
      </c>
      <c r="E1898" s="104">
        <f t="shared" si="29"/>
        <v>2230070110</v>
      </c>
      <c r="F1898" s="104" t="s">
        <v>13305</v>
      </c>
      <c r="G1898" s="104" t="s">
        <v>12848</v>
      </c>
      <c r="H1898" s="104" t="s">
        <v>12877</v>
      </c>
      <c r="I1898" s="104" t="s">
        <v>16808</v>
      </c>
      <c r="K1898" s="106">
        <v>37301</v>
      </c>
      <c r="L1898" s="104" t="s">
        <v>9853</v>
      </c>
    </row>
    <row r="1899" spans="1:12" hidden="1" x14ac:dyDescent="0.2">
      <c r="A1899" s="107" t="s">
        <v>16802</v>
      </c>
      <c r="D1899" s="104" t="s">
        <v>12879</v>
      </c>
      <c r="E1899" s="104">
        <f t="shared" si="29"/>
        <v>2230070130</v>
      </c>
      <c r="F1899" s="104" t="s">
        <v>13305</v>
      </c>
      <c r="G1899" s="104" t="s">
        <v>12848</v>
      </c>
      <c r="H1899" s="104" t="s">
        <v>12877</v>
      </c>
      <c r="I1899" s="104" t="s">
        <v>16810</v>
      </c>
      <c r="K1899" s="106">
        <v>37301</v>
      </c>
      <c r="L1899" s="104" t="s">
        <v>9853</v>
      </c>
    </row>
    <row r="1900" spans="1:12" hidden="1" x14ac:dyDescent="0.2">
      <c r="A1900" s="107" t="s">
        <v>16802</v>
      </c>
      <c r="D1900" s="104" t="s">
        <v>12880</v>
      </c>
      <c r="E1900" s="104">
        <f t="shared" si="29"/>
        <v>2230070150</v>
      </c>
      <c r="F1900" s="104" t="s">
        <v>13305</v>
      </c>
      <c r="G1900" s="104" t="s">
        <v>12848</v>
      </c>
      <c r="H1900" s="104" t="s">
        <v>12877</v>
      </c>
      <c r="I1900" s="104" t="s">
        <v>16812</v>
      </c>
      <c r="K1900" s="106">
        <v>37301</v>
      </c>
      <c r="L1900" s="104" t="s">
        <v>9853</v>
      </c>
    </row>
    <row r="1901" spans="1:12" hidden="1" x14ac:dyDescent="0.2">
      <c r="A1901" s="107" t="s">
        <v>16802</v>
      </c>
      <c r="D1901" s="104" t="s">
        <v>12881</v>
      </c>
      <c r="E1901" s="104">
        <f t="shared" si="29"/>
        <v>2230070170</v>
      </c>
      <c r="F1901" s="104" t="s">
        <v>13305</v>
      </c>
      <c r="G1901" s="104" t="s">
        <v>12848</v>
      </c>
      <c r="H1901" s="104" t="s">
        <v>12877</v>
      </c>
      <c r="I1901" s="104" t="s">
        <v>16814</v>
      </c>
      <c r="K1901" s="106">
        <v>37301</v>
      </c>
      <c r="L1901" s="104" t="s">
        <v>9853</v>
      </c>
    </row>
    <row r="1902" spans="1:12" hidden="1" x14ac:dyDescent="0.2">
      <c r="A1902" s="107" t="s">
        <v>16802</v>
      </c>
      <c r="D1902" s="104" t="s">
        <v>12882</v>
      </c>
      <c r="E1902" s="104">
        <f t="shared" si="29"/>
        <v>2230070190</v>
      </c>
      <c r="F1902" s="104" t="s">
        <v>13305</v>
      </c>
      <c r="G1902" s="104" t="s">
        <v>12848</v>
      </c>
      <c r="H1902" s="104" t="s">
        <v>12877</v>
      </c>
      <c r="I1902" s="104" t="s">
        <v>16816</v>
      </c>
      <c r="K1902" s="106">
        <v>37301</v>
      </c>
      <c r="L1902" s="104" t="s">
        <v>9853</v>
      </c>
    </row>
    <row r="1903" spans="1:12" hidden="1" x14ac:dyDescent="0.2">
      <c r="A1903" s="107" t="s">
        <v>16802</v>
      </c>
      <c r="D1903" s="104" t="s">
        <v>12883</v>
      </c>
      <c r="E1903" s="104">
        <f t="shared" si="29"/>
        <v>2230070210</v>
      </c>
      <c r="F1903" s="104" t="s">
        <v>13305</v>
      </c>
      <c r="G1903" s="104" t="s">
        <v>12848</v>
      </c>
      <c r="H1903" s="104" t="s">
        <v>12877</v>
      </c>
      <c r="I1903" s="104" t="s">
        <v>16818</v>
      </c>
      <c r="K1903" s="106">
        <v>37301</v>
      </c>
      <c r="L1903" s="104" t="s">
        <v>9853</v>
      </c>
    </row>
    <row r="1904" spans="1:12" hidden="1" x14ac:dyDescent="0.2">
      <c r="A1904" s="107" t="s">
        <v>16802</v>
      </c>
      <c r="D1904" s="104" t="s">
        <v>12884</v>
      </c>
      <c r="E1904" s="104">
        <f t="shared" si="29"/>
        <v>2230070230</v>
      </c>
      <c r="F1904" s="104" t="s">
        <v>13305</v>
      </c>
      <c r="G1904" s="104" t="s">
        <v>12848</v>
      </c>
      <c r="H1904" s="104" t="s">
        <v>12877</v>
      </c>
      <c r="I1904" s="104" t="s">
        <v>16820</v>
      </c>
      <c r="K1904" s="106">
        <v>37301</v>
      </c>
      <c r="L1904" s="104" t="s">
        <v>9853</v>
      </c>
    </row>
    <row r="1905" spans="1:12" hidden="1" x14ac:dyDescent="0.2">
      <c r="A1905" s="107" t="s">
        <v>16802</v>
      </c>
      <c r="D1905" s="104" t="s">
        <v>12885</v>
      </c>
      <c r="E1905" s="104">
        <f t="shared" si="29"/>
        <v>2230070250</v>
      </c>
      <c r="F1905" s="104" t="s">
        <v>13305</v>
      </c>
      <c r="G1905" s="104" t="s">
        <v>12848</v>
      </c>
      <c r="H1905" s="104" t="s">
        <v>12877</v>
      </c>
      <c r="I1905" s="104" t="s">
        <v>12756</v>
      </c>
      <c r="K1905" s="106">
        <v>37301</v>
      </c>
      <c r="L1905" s="104" t="s">
        <v>9853</v>
      </c>
    </row>
    <row r="1906" spans="1:12" hidden="1" x14ac:dyDescent="0.2">
      <c r="A1906" s="107" t="s">
        <v>16802</v>
      </c>
      <c r="D1906" s="104" t="s">
        <v>12886</v>
      </c>
      <c r="E1906" s="104">
        <f t="shared" si="29"/>
        <v>2230070270</v>
      </c>
      <c r="F1906" s="104" t="s">
        <v>13305</v>
      </c>
      <c r="G1906" s="104" t="s">
        <v>12848</v>
      </c>
      <c r="H1906" s="104" t="s">
        <v>12877</v>
      </c>
      <c r="I1906" s="104" t="s">
        <v>12758</v>
      </c>
      <c r="K1906" s="106">
        <v>37301</v>
      </c>
      <c r="L1906" s="104" t="s">
        <v>9853</v>
      </c>
    </row>
    <row r="1907" spans="1:12" hidden="1" x14ac:dyDescent="0.2">
      <c r="A1907" s="107" t="s">
        <v>16802</v>
      </c>
      <c r="D1907" s="104" t="s">
        <v>12887</v>
      </c>
      <c r="E1907" s="104">
        <f t="shared" si="29"/>
        <v>2230070290</v>
      </c>
      <c r="F1907" s="104" t="s">
        <v>13305</v>
      </c>
      <c r="G1907" s="104" t="s">
        <v>12848</v>
      </c>
      <c r="H1907" s="104" t="s">
        <v>12877</v>
      </c>
      <c r="I1907" s="104" t="s">
        <v>12760</v>
      </c>
      <c r="K1907" s="106">
        <v>37301</v>
      </c>
      <c r="L1907" s="104" t="s">
        <v>9853</v>
      </c>
    </row>
    <row r="1908" spans="1:12" hidden="1" x14ac:dyDescent="0.2">
      <c r="A1908" s="107" t="s">
        <v>16802</v>
      </c>
      <c r="D1908" s="104" t="s">
        <v>12888</v>
      </c>
      <c r="E1908" s="104">
        <f t="shared" si="29"/>
        <v>2230070310</v>
      </c>
      <c r="F1908" s="104" t="s">
        <v>13305</v>
      </c>
      <c r="G1908" s="104" t="s">
        <v>12848</v>
      </c>
      <c r="H1908" s="104" t="s">
        <v>12877</v>
      </c>
      <c r="I1908" s="104" t="s">
        <v>12762</v>
      </c>
      <c r="K1908" s="106">
        <v>37301</v>
      </c>
      <c r="L1908" s="104" t="s">
        <v>9853</v>
      </c>
    </row>
    <row r="1909" spans="1:12" hidden="1" x14ac:dyDescent="0.2">
      <c r="A1909" s="107" t="s">
        <v>16802</v>
      </c>
      <c r="D1909" s="104" t="s">
        <v>12889</v>
      </c>
      <c r="E1909" s="104">
        <f t="shared" si="29"/>
        <v>2230070330</v>
      </c>
      <c r="F1909" s="104" t="s">
        <v>13305</v>
      </c>
      <c r="G1909" s="104" t="s">
        <v>12848</v>
      </c>
      <c r="H1909" s="104" t="s">
        <v>12877</v>
      </c>
      <c r="I1909" s="104" t="s">
        <v>12764</v>
      </c>
      <c r="K1909" s="106">
        <v>37301</v>
      </c>
      <c r="L1909" s="104" t="s">
        <v>9853</v>
      </c>
    </row>
    <row r="1910" spans="1:12" hidden="1" x14ac:dyDescent="0.2">
      <c r="A1910" s="107" t="s">
        <v>16802</v>
      </c>
      <c r="D1910" s="104" t="s">
        <v>12890</v>
      </c>
      <c r="E1910" s="104">
        <f t="shared" si="29"/>
        <v>2230071110</v>
      </c>
      <c r="F1910" s="104" t="s">
        <v>13305</v>
      </c>
      <c r="G1910" s="104" t="s">
        <v>12848</v>
      </c>
      <c r="H1910" s="104" t="s">
        <v>12891</v>
      </c>
      <c r="I1910" s="104" t="s">
        <v>16808</v>
      </c>
      <c r="J1910" s="106">
        <v>36504</v>
      </c>
      <c r="K1910" s="106">
        <v>37300</v>
      </c>
      <c r="L1910" s="104" t="s">
        <v>9853</v>
      </c>
    </row>
    <row r="1911" spans="1:12" hidden="1" x14ac:dyDescent="0.2">
      <c r="A1911" s="107" t="s">
        <v>16802</v>
      </c>
      <c r="D1911" s="104" t="s">
        <v>12892</v>
      </c>
      <c r="E1911" s="104">
        <f t="shared" si="29"/>
        <v>2230071130</v>
      </c>
      <c r="F1911" s="104" t="s">
        <v>13305</v>
      </c>
      <c r="G1911" s="104" t="s">
        <v>12848</v>
      </c>
      <c r="H1911" s="104" t="s">
        <v>12891</v>
      </c>
      <c r="I1911" s="104" t="s">
        <v>16810</v>
      </c>
      <c r="J1911" s="106">
        <v>36504</v>
      </c>
      <c r="K1911" s="106">
        <v>37300</v>
      </c>
      <c r="L1911" s="104" t="s">
        <v>9853</v>
      </c>
    </row>
    <row r="1912" spans="1:12" hidden="1" x14ac:dyDescent="0.2">
      <c r="A1912" s="107" t="s">
        <v>16802</v>
      </c>
      <c r="D1912" s="104" t="s">
        <v>12893</v>
      </c>
      <c r="E1912" s="104">
        <f t="shared" si="29"/>
        <v>2230071150</v>
      </c>
      <c r="F1912" s="104" t="s">
        <v>13305</v>
      </c>
      <c r="G1912" s="104" t="s">
        <v>12848</v>
      </c>
      <c r="H1912" s="104" t="s">
        <v>12891</v>
      </c>
      <c r="I1912" s="104" t="s">
        <v>16812</v>
      </c>
      <c r="J1912" s="106">
        <v>36504</v>
      </c>
      <c r="K1912" s="106">
        <v>37300</v>
      </c>
      <c r="L1912" s="104" t="s">
        <v>9853</v>
      </c>
    </row>
    <row r="1913" spans="1:12" hidden="1" x14ac:dyDescent="0.2">
      <c r="A1913" s="107" t="s">
        <v>16802</v>
      </c>
      <c r="D1913" s="104" t="s">
        <v>12894</v>
      </c>
      <c r="E1913" s="104">
        <f t="shared" si="29"/>
        <v>2230071170</v>
      </c>
      <c r="F1913" s="104" t="s">
        <v>13305</v>
      </c>
      <c r="G1913" s="104" t="s">
        <v>12848</v>
      </c>
      <c r="H1913" s="104" t="s">
        <v>12891</v>
      </c>
      <c r="I1913" s="104" t="s">
        <v>16814</v>
      </c>
      <c r="J1913" s="106">
        <v>36504</v>
      </c>
      <c r="K1913" s="106">
        <v>37300</v>
      </c>
      <c r="L1913" s="104" t="s">
        <v>9853</v>
      </c>
    </row>
    <row r="1914" spans="1:12" hidden="1" x14ac:dyDescent="0.2">
      <c r="A1914" s="107" t="s">
        <v>16802</v>
      </c>
      <c r="D1914" s="104" t="s">
        <v>12895</v>
      </c>
      <c r="E1914" s="104">
        <f t="shared" si="29"/>
        <v>2230071190</v>
      </c>
      <c r="F1914" s="104" t="s">
        <v>13305</v>
      </c>
      <c r="G1914" s="104" t="s">
        <v>12848</v>
      </c>
      <c r="H1914" s="104" t="s">
        <v>12891</v>
      </c>
      <c r="I1914" s="104" t="s">
        <v>16816</v>
      </c>
      <c r="J1914" s="106">
        <v>36504</v>
      </c>
      <c r="K1914" s="106">
        <v>37300</v>
      </c>
      <c r="L1914" s="104" t="s">
        <v>9853</v>
      </c>
    </row>
    <row r="1915" spans="1:12" hidden="1" x14ac:dyDescent="0.2">
      <c r="A1915" s="107" t="s">
        <v>16802</v>
      </c>
      <c r="D1915" s="104" t="s">
        <v>12896</v>
      </c>
      <c r="E1915" s="104">
        <f t="shared" si="29"/>
        <v>2230071210</v>
      </c>
      <c r="F1915" s="104" t="s">
        <v>13305</v>
      </c>
      <c r="G1915" s="104" t="s">
        <v>12848</v>
      </c>
      <c r="H1915" s="104" t="s">
        <v>12891</v>
      </c>
      <c r="I1915" s="104" t="s">
        <v>16818</v>
      </c>
      <c r="J1915" s="106">
        <v>36504</v>
      </c>
      <c r="K1915" s="106">
        <v>37300</v>
      </c>
      <c r="L1915" s="104" t="s">
        <v>9853</v>
      </c>
    </row>
    <row r="1916" spans="1:12" hidden="1" x14ac:dyDescent="0.2">
      <c r="A1916" s="107" t="s">
        <v>16802</v>
      </c>
      <c r="D1916" s="104" t="s">
        <v>12897</v>
      </c>
      <c r="E1916" s="104">
        <f t="shared" si="29"/>
        <v>2230071230</v>
      </c>
      <c r="F1916" s="104" t="s">
        <v>13305</v>
      </c>
      <c r="G1916" s="104" t="s">
        <v>12848</v>
      </c>
      <c r="H1916" s="104" t="s">
        <v>12891</v>
      </c>
      <c r="I1916" s="104" t="s">
        <v>16820</v>
      </c>
      <c r="J1916" s="106">
        <v>36504</v>
      </c>
      <c r="K1916" s="106">
        <v>37300</v>
      </c>
      <c r="L1916" s="104" t="s">
        <v>9853</v>
      </c>
    </row>
    <row r="1917" spans="1:12" hidden="1" x14ac:dyDescent="0.2">
      <c r="A1917" s="107" t="s">
        <v>16802</v>
      </c>
      <c r="D1917" s="104" t="s">
        <v>12898</v>
      </c>
      <c r="E1917" s="104">
        <f t="shared" si="29"/>
        <v>2230071250</v>
      </c>
      <c r="F1917" s="104" t="s">
        <v>13305</v>
      </c>
      <c r="G1917" s="104" t="s">
        <v>12848</v>
      </c>
      <c r="H1917" s="104" t="s">
        <v>12891</v>
      </c>
      <c r="I1917" s="104" t="s">
        <v>12756</v>
      </c>
      <c r="J1917" s="106">
        <v>36504</v>
      </c>
      <c r="K1917" s="106">
        <v>37300</v>
      </c>
      <c r="L1917" s="104" t="s">
        <v>9853</v>
      </c>
    </row>
    <row r="1918" spans="1:12" hidden="1" x14ac:dyDescent="0.2">
      <c r="A1918" s="107" t="s">
        <v>16802</v>
      </c>
      <c r="D1918" s="104" t="s">
        <v>12899</v>
      </c>
      <c r="E1918" s="104">
        <f t="shared" si="29"/>
        <v>2230071270</v>
      </c>
      <c r="F1918" s="104" t="s">
        <v>13305</v>
      </c>
      <c r="G1918" s="104" t="s">
        <v>12848</v>
      </c>
      <c r="H1918" s="104" t="s">
        <v>12891</v>
      </c>
      <c r="I1918" s="104" t="s">
        <v>12758</v>
      </c>
      <c r="J1918" s="106">
        <v>36504</v>
      </c>
      <c r="K1918" s="106">
        <v>37300</v>
      </c>
      <c r="L1918" s="104" t="s">
        <v>9853</v>
      </c>
    </row>
    <row r="1919" spans="1:12" hidden="1" x14ac:dyDescent="0.2">
      <c r="A1919" s="107" t="s">
        <v>16802</v>
      </c>
      <c r="D1919" s="104" t="s">
        <v>12900</v>
      </c>
      <c r="E1919" s="104">
        <f t="shared" si="29"/>
        <v>2230071290</v>
      </c>
      <c r="F1919" s="104" t="s">
        <v>13305</v>
      </c>
      <c r="G1919" s="104" t="s">
        <v>12848</v>
      </c>
      <c r="H1919" s="104" t="s">
        <v>12891</v>
      </c>
      <c r="I1919" s="104" t="s">
        <v>12760</v>
      </c>
      <c r="J1919" s="106">
        <v>36504</v>
      </c>
      <c r="K1919" s="106">
        <v>37300</v>
      </c>
      <c r="L1919" s="104" t="s">
        <v>9853</v>
      </c>
    </row>
    <row r="1920" spans="1:12" hidden="1" x14ac:dyDescent="0.2">
      <c r="A1920" s="107" t="s">
        <v>16802</v>
      </c>
      <c r="D1920" s="104" t="s">
        <v>12901</v>
      </c>
      <c r="E1920" s="104">
        <f t="shared" si="29"/>
        <v>2230071310</v>
      </c>
      <c r="F1920" s="104" t="s">
        <v>13305</v>
      </c>
      <c r="G1920" s="104" t="s">
        <v>12848</v>
      </c>
      <c r="H1920" s="104" t="s">
        <v>12891</v>
      </c>
      <c r="I1920" s="104" t="s">
        <v>12762</v>
      </c>
      <c r="J1920" s="106">
        <v>36504</v>
      </c>
      <c r="K1920" s="106">
        <v>37300</v>
      </c>
      <c r="L1920" s="104" t="s">
        <v>9853</v>
      </c>
    </row>
    <row r="1921" spans="1:12" hidden="1" x14ac:dyDescent="0.2">
      <c r="A1921" s="107" t="s">
        <v>16802</v>
      </c>
      <c r="D1921" s="104" t="s">
        <v>12902</v>
      </c>
      <c r="E1921" s="104">
        <f t="shared" si="29"/>
        <v>2230071330</v>
      </c>
      <c r="F1921" s="104" t="s">
        <v>13305</v>
      </c>
      <c r="G1921" s="104" t="s">
        <v>12848</v>
      </c>
      <c r="H1921" s="104" t="s">
        <v>12891</v>
      </c>
      <c r="I1921" s="104" t="s">
        <v>12764</v>
      </c>
      <c r="J1921" s="106">
        <v>36504</v>
      </c>
      <c r="K1921" s="106">
        <v>37300</v>
      </c>
      <c r="L1921" s="104" t="s">
        <v>9853</v>
      </c>
    </row>
    <row r="1922" spans="1:12" hidden="1" x14ac:dyDescent="0.2">
      <c r="A1922" s="107" t="s">
        <v>16802</v>
      </c>
      <c r="D1922" s="104" t="s">
        <v>12903</v>
      </c>
      <c r="E1922" s="104">
        <f t="shared" ref="E1922:E1985" si="30">VALUE(D1922)</f>
        <v>2230072110</v>
      </c>
      <c r="F1922" s="104" t="s">
        <v>13305</v>
      </c>
      <c r="G1922" s="104" t="s">
        <v>12848</v>
      </c>
      <c r="H1922" s="104" t="s">
        <v>12904</v>
      </c>
      <c r="I1922" s="104" t="s">
        <v>16808</v>
      </c>
      <c r="J1922" s="106">
        <v>36504</v>
      </c>
      <c r="K1922" s="106">
        <v>37300</v>
      </c>
      <c r="L1922" s="104" t="s">
        <v>9853</v>
      </c>
    </row>
    <row r="1923" spans="1:12" hidden="1" x14ac:dyDescent="0.2">
      <c r="A1923" s="107" t="s">
        <v>16802</v>
      </c>
      <c r="D1923" s="104" t="s">
        <v>12905</v>
      </c>
      <c r="E1923" s="104">
        <f t="shared" si="30"/>
        <v>2230072130</v>
      </c>
      <c r="F1923" s="104" t="s">
        <v>13305</v>
      </c>
      <c r="G1923" s="104" t="s">
        <v>12848</v>
      </c>
      <c r="H1923" s="104" t="s">
        <v>12904</v>
      </c>
      <c r="I1923" s="104" t="s">
        <v>16810</v>
      </c>
      <c r="J1923" s="106">
        <v>36504</v>
      </c>
      <c r="K1923" s="106">
        <v>37300</v>
      </c>
      <c r="L1923" s="104" t="s">
        <v>9853</v>
      </c>
    </row>
    <row r="1924" spans="1:12" hidden="1" x14ac:dyDescent="0.2">
      <c r="A1924" s="107" t="s">
        <v>16802</v>
      </c>
      <c r="D1924" s="104" t="s">
        <v>12906</v>
      </c>
      <c r="E1924" s="104">
        <f t="shared" si="30"/>
        <v>2230072150</v>
      </c>
      <c r="F1924" s="104" t="s">
        <v>13305</v>
      </c>
      <c r="G1924" s="104" t="s">
        <v>12848</v>
      </c>
      <c r="H1924" s="104" t="s">
        <v>12904</v>
      </c>
      <c r="I1924" s="104" t="s">
        <v>16812</v>
      </c>
      <c r="J1924" s="106">
        <v>36504</v>
      </c>
      <c r="K1924" s="106">
        <v>37300</v>
      </c>
      <c r="L1924" s="104" t="s">
        <v>9853</v>
      </c>
    </row>
    <row r="1925" spans="1:12" hidden="1" x14ac:dyDescent="0.2">
      <c r="A1925" s="107" t="s">
        <v>16802</v>
      </c>
      <c r="D1925" s="104" t="s">
        <v>12907</v>
      </c>
      <c r="E1925" s="104">
        <f t="shared" si="30"/>
        <v>2230072170</v>
      </c>
      <c r="F1925" s="104" t="s">
        <v>13305</v>
      </c>
      <c r="G1925" s="104" t="s">
        <v>12848</v>
      </c>
      <c r="H1925" s="104" t="s">
        <v>12904</v>
      </c>
      <c r="I1925" s="104" t="s">
        <v>16814</v>
      </c>
      <c r="J1925" s="106">
        <v>36504</v>
      </c>
      <c r="K1925" s="106">
        <v>37300</v>
      </c>
      <c r="L1925" s="104" t="s">
        <v>9853</v>
      </c>
    </row>
    <row r="1926" spans="1:12" hidden="1" x14ac:dyDescent="0.2">
      <c r="A1926" s="107" t="s">
        <v>16802</v>
      </c>
      <c r="D1926" s="104" t="s">
        <v>12908</v>
      </c>
      <c r="E1926" s="104">
        <f t="shared" si="30"/>
        <v>2230072190</v>
      </c>
      <c r="F1926" s="104" t="s">
        <v>13305</v>
      </c>
      <c r="G1926" s="104" t="s">
        <v>12848</v>
      </c>
      <c r="H1926" s="104" t="s">
        <v>12904</v>
      </c>
      <c r="I1926" s="104" t="s">
        <v>16816</v>
      </c>
      <c r="J1926" s="106">
        <v>36504</v>
      </c>
      <c r="K1926" s="106">
        <v>37300</v>
      </c>
      <c r="L1926" s="104" t="s">
        <v>9853</v>
      </c>
    </row>
    <row r="1927" spans="1:12" hidden="1" x14ac:dyDescent="0.2">
      <c r="A1927" s="107" t="s">
        <v>16802</v>
      </c>
      <c r="D1927" s="104" t="s">
        <v>12909</v>
      </c>
      <c r="E1927" s="104">
        <f t="shared" si="30"/>
        <v>2230072210</v>
      </c>
      <c r="F1927" s="104" t="s">
        <v>13305</v>
      </c>
      <c r="G1927" s="104" t="s">
        <v>12848</v>
      </c>
      <c r="H1927" s="104" t="s">
        <v>12904</v>
      </c>
      <c r="I1927" s="104" t="s">
        <v>16818</v>
      </c>
      <c r="J1927" s="106">
        <v>36504</v>
      </c>
      <c r="K1927" s="106">
        <v>37300</v>
      </c>
      <c r="L1927" s="104" t="s">
        <v>9853</v>
      </c>
    </row>
    <row r="1928" spans="1:12" hidden="1" x14ac:dyDescent="0.2">
      <c r="A1928" s="107" t="s">
        <v>16802</v>
      </c>
      <c r="D1928" s="104" t="s">
        <v>12910</v>
      </c>
      <c r="E1928" s="104">
        <f t="shared" si="30"/>
        <v>2230072230</v>
      </c>
      <c r="F1928" s="104" t="s">
        <v>13305</v>
      </c>
      <c r="G1928" s="104" t="s">
        <v>12848</v>
      </c>
      <c r="H1928" s="104" t="s">
        <v>12904</v>
      </c>
      <c r="I1928" s="104" t="s">
        <v>16820</v>
      </c>
      <c r="J1928" s="106">
        <v>36504</v>
      </c>
      <c r="K1928" s="106">
        <v>37300</v>
      </c>
      <c r="L1928" s="104" t="s">
        <v>9853</v>
      </c>
    </row>
    <row r="1929" spans="1:12" hidden="1" x14ac:dyDescent="0.2">
      <c r="A1929" s="107" t="s">
        <v>16802</v>
      </c>
      <c r="D1929" s="104" t="s">
        <v>12911</v>
      </c>
      <c r="E1929" s="104">
        <f t="shared" si="30"/>
        <v>2230072250</v>
      </c>
      <c r="F1929" s="104" t="s">
        <v>13305</v>
      </c>
      <c r="G1929" s="104" t="s">
        <v>12848</v>
      </c>
      <c r="H1929" s="104" t="s">
        <v>12904</v>
      </c>
      <c r="I1929" s="104" t="s">
        <v>12756</v>
      </c>
      <c r="J1929" s="106">
        <v>36504</v>
      </c>
      <c r="K1929" s="106">
        <v>37300</v>
      </c>
      <c r="L1929" s="104" t="s">
        <v>9853</v>
      </c>
    </row>
    <row r="1930" spans="1:12" hidden="1" x14ac:dyDescent="0.2">
      <c r="A1930" s="107" t="s">
        <v>16802</v>
      </c>
      <c r="D1930" s="104" t="s">
        <v>12912</v>
      </c>
      <c r="E1930" s="104">
        <f t="shared" si="30"/>
        <v>2230072270</v>
      </c>
      <c r="F1930" s="104" t="s">
        <v>13305</v>
      </c>
      <c r="G1930" s="104" t="s">
        <v>12848</v>
      </c>
      <c r="H1930" s="104" t="s">
        <v>12904</v>
      </c>
      <c r="I1930" s="104" t="s">
        <v>12758</v>
      </c>
      <c r="J1930" s="106">
        <v>36504</v>
      </c>
      <c r="K1930" s="106">
        <v>37300</v>
      </c>
      <c r="L1930" s="104" t="s">
        <v>9853</v>
      </c>
    </row>
    <row r="1931" spans="1:12" hidden="1" x14ac:dyDescent="0.2">
      <c r="A1931" s="107" t="s">
        <v>16802</v>
      </c>
      <c r="D1931" s="104" t="s">
        <v>12913</v>
      </c>
      <c r="E1931" s="104">
        <f t="shared" si="30"/>
        <v>2230072290</v>
      </c>
      <c r="F1931" s="104" t="s">
        <v>13305</v>
      </c>
      <c r="G1931" s="104" t="s">
        <v>12848</v>
      </c>
      <c r="H1931" s="104" t="s">
        <v>12904</v>
      </c>
      <c r="I1931" s="104" t="s">
        <v>12760</v>
      </c>
      <c r="J1931" s="106">
        <v>36504</v>
      </c>
      <c r="K1931" s="106">
        <v>37300</v>
      </c>
      <c r="L1931" s="104" t="s">
        <v>9853</v>
      </c>
    </row>
    <row r="1932" spans="1:12" hidden="1" x14ac:dyDescent="0.2">
      <c r="A1932" s="107" t="s">
        <v>16802</v>
      </c>
      <c r="D1932" s="104" t="s">
        <v>12914</v>
      </c>
      <c r="E1932" s="104">
        <f t="shared" si="30"/>
        <v>2230072310</v>
      </c>
      <c r="F1932" s="104" t="s">
        <v>13305</v>
      </c>
      <c r="G1932" s="104" t="s">
        <v>12848</v>
      </c>
      <c r="H1932" s="104" t="s">
        <v>12904</v>
      </c>
      <c r="I1932" s="104" t="s">
        <v>12762</v>
      </c>
      <c r="J1932" s="106">
        <v>36504</v>
      </c>
      <c r="K1932" s="106">
        <v>37300</v>
      </c>
      <c r="L1932" s="104" t="s">
        <v>9853</v>
      </c>
    </row>
    <row r="1933" spans="1:12" hidden="1" x14ac:dyDescent="0.2">
      <c r="A1933" s="107" t="s">
        <v>16802</v>
      </c>
      <c r="D1933" s="104" t="s">
        <v>12915</v>
      </c>
      <c r="E1933" s="104">
        <f t="shared" si="30"/>
        <v>2230072330</v>
      </c>
      <c r="F1933" s="104" t="s">
        <v>13305</v>
      </c>
      <c r="G1933" s="104" t="s">
        <v>12848</v>
      </c>
      <c r="H1933" s="104" t="s">
        <v>12904</v>
      </c>
      <c r="I1933" s="104" t="s">
        <v>12764</v>
      </c>
      <c r="J1933" s="106">
        <v>36504</v>
      </c>
      <c r="K1933" s="106">
        <v>37300</v>
      </c>
      <c r="L1933" s="104" t="s">
        <v>9853</v>
      </c>
    </row>
    <row r="1934" spans="1:12" hidden="1" x14ac:dyDescent="0.2">
      <c r="A1934" s="107" t="s">
        <v>16802</v>
      </c>
      <c r="D1934" s="104" t="s">
        <v>12916</v>
      </c>
      <c r="E1934" s="104">
        <f t="shared" si="30"/>
        <v>2230073110</v>
      </c>
      <c r="F1934" s="104" t="s">
        <v>13305</v>
      </c>
      <c r="G1934" s="104" t="s">
        <v>12848</v>
      </c>
      <c r="H1934" s="104" t="s">
        <v>12917</v>
      </c>
      <c r="I1934" s="104" t="s">
        <v>16808</v>
      </c>
      <c r="J1934" s="106">
        <v>36504</v>
      </c>
      <c r="K1934" s="106">
        <v>37300</v>
      </c>
      <c r="L1934" s="104" t="s">
        <v>9853</v>
      </c>
    </row>
    <row r="1935" spans="1:12" hidden="1" x14ac:dyDescent="0.2">
      <c r="A1935" s="107" t="s">
        <v>16802</v>
      </c>
      <c r="D1935" s="104" t="s">
        <v>12918</v>
      </c>
      <c r="E1935" s="104">
        <f t="shared" si="30"/>
        <v>2230073130</v>
      </c>
      <c r="F1935" s="104" t="s">
        <v>13305</v>
      </c>
      <c r="G1935" s="104" t="s">
        <v>12848</v>
      </c>
      <c r="H1935" s="104" t="s">
        <v>12917</v>
      </c>
      <c r="I1935" s="104" t="s">
        <v>16810</v>
      </c>
      <c r="J1935" s="106">
        <v>36504</v>
      </c>
      <c r="K1935" s="106">
        <v>37300</v>
      </c>
      <c r="L1935" s="104" t="s">
        <v>9853</v>
      </c>
    </row>
    <row r="1936" spans="1:12" hidden="1" x14ac:dyDescent="0.2">
      <c r="A1936" s="107" t="s">
        <v>16802</v>
      </c>
      <c r="D1936" s="104" t="s">
        <v>12919</v>
      </c>
      <c r="E1936" s="104">
        <f t="shared" si="30"/>
        <v>2230073150</v>
      </c>
      <c r="F1936" s="104" t="s">
        <v>13305</v>
      </c>
      <c r="G1936" s="104" t="s">
        <v>12848</v>
      </c>
      <c r="H1936" s="104" t="s">
        <v>12917</v>
      </c>
      <c r="I1936" s="104" t="s">
        <v>16812</v>
      </c>
      <c r="J1936" s="106">
        <v>36504</v>
      </c>
      <c r="K1936" s="106">
        <v>37300</v>
      </c>
      <c r="L1936" s="104" t="s">
        <v>9853</v>
      </c>
    </row>
    <row r="1937" spans="1:12" hidden="1" x14ac:dyDescent="0.2">
      <c r="A1937" s="107" t="s">
        <v>16802</v>
      </c>
      <c r="D1937" s="104" t="s">
        <v>12920</v>
      </c>
      <c r="E1937" s="104">
        <f t="shared" si="30"/>
        <v>2230073170</v>
      </c>
      <c r="F1937" s="104" t="s">
        <v>13305</v>
      </c>
      <c r="G1937" s="104" t="s">
        <v>12848</v>
      </c>
      <c r="H1937" s="104" t="s">
        <v>12917</v>
      </c>
      <c r="I1937" s="104" t="s">
        <v>16814</v>
      </c>
      <c r="J1937" s="106">
        <v>36504</v>
      </c>
      <c r="K1937" s="106">
        <v>37300</v>
      </c>
      <c r="L1937" s="104" t="s">
        <v>9853</v>
      </c>
    </row>
    <row r="1938" spans="1:12" hidden="1" x14ac:dyDescent="0.2">
      <c r="A1938" s="107" t="s">
        <v>16802</v>
      </c>
      <c r="D1938" s="104" t="s">
        <v>12921</v>
      </c>
      <c r="E1938" s="104">
        <f t="shared" si="30"/>
        <v>2230073190</v>
      </c>
      <c r="F1938" s="104" t="s">
        <v>13305</v>
      </c>
      <c r="G1938" s="104" t="s">
        <v>12848</v>
      </c>
      <c r="H1938" s="104" t="s">
        <v>12917</v>
      </c>
      <c r="I1938" s="104" t="s">
        <v>16816</v>
      </c>
      <c r="J1938" s="106">
        <v>36504</v>
      </c>
      <c r="K1938" s="106">
        <v>37300</v>
      </c>
      <c r="L1938" s="104" t="s">
        <v>9853</v>
      </c>
    </row>
    <row r="1939" spans="1:12" hidden="1" x14ac:dyDescent="0.2">
      <c r="A1939" s="107" t="s">
        <v>16802</v>
      </c>
      <c r="D1939" s="104" t="s">
        <v>12922</v>
      </c>
      <c r="E1939" s="104">
        <f t="shared" si="30"/>
        <v>2230073210</v>
      </c>
      <c r="F1939" s="104" t="s">
        <v>13305</v>
      </c>
      <c r="G1939" s="104" t="s">
        <v>12848</v>
      </c>
      <c r="H1939" s="104" t="s">
        <v>12917</v>
      </c>
      <c r="I1939" s="104" t="s">
        <v>16818</v>
      </c>
      <c r="J1939" s="106">
        <v>36504</v>
      </c>
      <c r="K1939" s="106">
        <v>37300</v>
      </c>
      <c r="L1939" s="104" t="s">
        <v>9853</v>
      </c>
    </row>
    <row r="1940" spans="1:12" hidden="1" x14ac:dyDescent="0.2">
      <c r="A1940" s="107" t="s">
        <v>16802</v>
      </c>
      <c r="D1940" s="104" t="s">
        <v>12923</v>
      </c>
      <c r="E1940" s="104">
        <f t="shared" si="30"/>
        <v>2230073230</v>
      </c>
      <c r="F1940" s="104" t="s">
        <v>13305</v>
      </c>
      <c r="G1940" s="104" t="s">
        <v>12848</v>
      </c>
      <c r="H1940" s="104" t="s">
        <v>12917</v>
      </c>
      <c r="I1940" s="104" t="s">
        <v>16820</v>
      </c>
      <c r="J1940" s="106">
        <v>36504</v>
      </c>
      <c r="K1940" s="106">
        <v>37300</v>
      </c>
      <c r="L1940" s="104" t="s">
        <v>9853</v>
      </c>
    </row>
    <row r="1941" spans="1:12" hidden="1" x14ac:dyDescent="0.2">
      <c r="A1941" s="107" t="s">
        <v>16802</v>
      </c>
      <c r="D1941" s="104" t="s">
        <v>12924</v>
      </c>
      <c r="E1941" s="104">
        <f t="shared" si="30"/>
        <v>2230073250</v>
      </c>
      <c r="F1941" s="104" t="s">
        <v>13305</v>
      </c>
      <c r="G1941" s="104" t="s">
        <v>12848</v>
      </c>
      <c r="H1941" s="104" t="s">
        <v>12917</v>
      </c>
      <c r="I1941" s="104" t="s">
        <v>12756</v>
      </c>
      <c r="J1941" s="106">
        <v>36504</v>
      </c>
      <c r="K1941" s="106">
        <v>37300</v>
      </c>
      <c r="L1941" s="104" t="s">
        <v>9853</v>
      </c>
    </row>
    <row r="1942" spans="1:12" hidden="1" x14ac:dyDescent="0.2">
      <c r="A1942" s="107" t="s">
        <v>16802</v>
      </c>
      <c r="D1942" s="104" t="s">
        <v>12925</v>
      </c>
      <c r="E1942" s="104">
        <f t="shared" si="30"/>
        <v>2230073270</v>
      </c>
      <c r="F1942" s="104" t="s">
        <v>13305</v>
      </c>
      <c r="G1942" s="104" t="s">
        <v>12848</v>
      </c>
      <c r="H1942" s="104" t="s">
        <v>12917</v>
      </c>
      <c r="I1942" s="104" t="s">
        <v>12758</v>
      </c>
      <c r="J1942" s="106">
        <v>36504</v>
      </c>
      <c r="K1942" s="106">
        <v>37300</v>
      </c>
      <c r="L1942" s="104" t="s">
        <v>9853</v>
      </c>
    </row>
    <row r="1943" spans="1:12" hidden="1" x14ac:dyDescent="0.2">
      <c r="A1943" s="107" t="s">
        <v>16802</v>
      </c>
      <c r="D1943" s="104" t="s">
        <v>12926</v>
      </c>
      <c r="E1943" s="104">
        <f t="shared" si="30"/>
        <v>2230073290</v>
      </c>
      <c r="F1943" s="104" t="s">
        <v>13305</v>
      </c>
      <c r="G1943" s="104" t="s">
        <v>12848</v>
      </c>
      <c r="H1943" s="104" t="s">
        <v>12917</v>
      </c>
      <c r="I1943" s="104" t="s">
        <v>12760</v>
      </c>
      <c r="J1943" s="106">
        <v>36504</v>
      </c>
      <c r="K1943" s="106">
        <v>37300</v>
      </c>
      <c r="L1943" s="104" t="s">
        <v>9853</v>
      </c>
    </row>
    <row r="1944" spans="1:12" hidden="1" x14ac:dyDescent="0.2">
      <c r="A1944" s="107" t="s">
        <v>16802</v>
      </c>
      <c r="D1944" s="104" t="s">
        <v>12927</v>
      </c>
      <c r="E1944" s="104">
        <f t="shared" si="30"/>
        <v>2230073310</v>
      </c>
      <c r="F1944" s="104" t="s">
        <v>13305</v>
      </c>
      <c r="G1944" s="104" t="s">
        <v>12848</v>
      </c>
      <c r="H1944" s="104" t="s">
        <v>12917</v>
      </c>
      <c r="I1944" s="104" t="s">
        <v>12762</v>
      </c>
      <c r="J1944" s="106">
        <v>36504</v>
      </c>
      <c r="K1944" s="106">
        <v>37300</v>
      </c>
      <c r="L1944" s="104" t="s">
        <v>9853</v>
      </c>
    </row>
    <row r="1945" spans="1:12" hidden="1" x14ac:dyDescent="0.2">
      <c r="A1945" s="107" t="s">
        <v>16802</v>
      </c>
      <c r="D1945" s="104" t="s">
        <v>12928</v>
      </c>
      <c r="E1945" s="104">
        <f t="shared" si="30"/>
        <v>2230073330</v>
      </c>
      <c r="F1945" s="104" t="s">
        <v>13305</v>
      </c>
      <c r="G1945" s="104" t="s">
        <v>12848</v>
      </c>
      <c r="H1945" s="104" t="s">
        <v>12917</v>
      </c>
      <c r="I1945" s="104" t="s">
        <v>12764</v>
      </c>
      <c r="J1945" s="106">
        <v>36504</v>
      </c>
      <c r="K1945" s="106">
        <v>37300</v>
      </c>
      <c r="L1945" s="104" t="s">
        <v>9853</v>
      </c>
    </row>
    <row r="1946" spans="1:12" hidden="1" x14ac:dyDescent="0.2">
      <c r="A1946" s="107" t="s">
        <v>16802</v>
      </c>
      <c r="D1946" s="104" t="s">
        <v>12929</v>
      </c>
      <c r="E1946" s="104">
        <f t="shared" si="30"/>
        <v>2230074110</v>
      </c>
      <c r="F1946" s="104" t="s">
        <v>13305</v>
      </c>
      <c r="G1946" s="104" t="s">
        <v>12848</v>
      </c>
      <c r="H1946" s="104" t="s">
        <v>12930</v>
      </c>
      <c r="I1946" s="104" t="s">
        <v>16808</v>
      </c>
      <c r="J1946" s="106">
        <v>36504</v>
      </c>
      <c r="K1946" s="106">
        <v>37300</v>
      </c>
      <c r="L1946" s="104" t="s">
        <v>9853</v>
      </c>
    </row>
    <row r="1947" spans="1:12" hidden="1" x14ac:dyDescent="0.2">
      <c r="A1947" s="107" t="s">
        <v>16802</v>
      </c>
      <c r="D1947" s="104" t="s">
        <v>12931</v>
      </c>
      <c r="E1947" s="104">
        <f t="shared" si="30"/>
        <v>2230074130</v>
      </c>
      <c r="F1947" s="104" t="s">
        <v>13305</v>
      </c>
      <c r="G1947" s="104" t="s">
        <v>12848</v>
      </c>
      <c r="H1947" s="104" t="s">
        <v>12930</v>
      </c>
      <c r="I1947" s="104" t="s">
        <v>16810</v>
      </c>
      <c r="J1947" s="106">
        <v>36504</v>
      </c>
      <c r="K1947" s="106">
        <v>37300</v>
      </c>
      <c r="L1947" s="104" t="s">
        <v>9853</v>
      </c>
    </row>
    <row r="1948" spans="1:12" hidden="1" x14ac:dyDescent="0.2">
      <c r="A1948" s="107" t="s">
        <v>16802</v>
      </c>
      <c r="D1948" s="104" t="s">
        <v>12932</v>
      </c>
      <c r="E1948" s="104">
        <f t="shared" si="30"/>
        <v>2230074150</v>
      </c>
      <c r="F1948" s="104" t="s">
        <v>13305</v>
      </c>
      <c r="G1948" s="104" t="s">
        <v>12848</v>
      </c>
      <c r="H1948" s="104" t="s">
        <v>12930</v>
      </c>
      <c r="I1948" s="104" t="s">
        <v>16812</v>
      </c>
      <c r="J1948" s="106">
        <v>36504</v>
      </c>
      <c r="K1948" s="106">
        <v>37300</v>
      </c>
      <c r="L1948" s="104" t="s">
        <v>9853</v>
      </c>
    </row>
    <row r="1949" spans="1:12" hidden="1" x14ac:dyDescent="0.2">
      <c r="A1949" s="107" t="s">
        <v>16802</v>
      </c>
      <c r="D1949" s="104" t="s">
        <v>12933</v>
      </c>
      <c r="E1949" s="104">
        <f t="shared" si="30"/>
        <v>2230074170</v>
      </c>
      <c r="F1949" s="104" t="s">
        <v>13305</v>
      </c>
      <c r="G1949" s="104" t="s">
        <v>12848</v>
      </c>
      <c r="H1949" s="104" t="s">
        <v>12930</v>
      </c>
      <c r="I1949" s="104" t="s">
        <v>16814</v>
      </c>
      <c r="J1949" s="106">
        <v>36504</v>
      </c>
      <c r="K1949" s="106">
        <v>37300</v>
      </c>
      <c r="L1949" s="104" t="s">
        <v>9853</v>
      </c>
    </row>
    <row r="1950" spans="1:12" hidden="1" x14ac:dyDescent="0.2">
      <c r="A1950" s="107" t="s">
        <v>16802</v>
      </c>
      <c r="D1950" s="104" t="s">
        <v>12934</v>
      </c>
      <c r="E1950" s="104">
        <f t="shared" si="30"/>
        <v>2230074190</v>
      </c>
      <c r="F1950" s="104" t="s">
        <v>13305</v>
      </c>
      <c r="G1950" s="104" t="s">
        <v>12848</v>
      </c>
      <c r="H1950" s="104" t="s">
        <v>12930</v>
      </c>
      <c r="I1950" s="104" t="s">
        <v>16816</v>
      </c>
      <c r="J1950" s="106">
        <v>36504</v>
      </c>
      <c r="K1950" s="106">
        <v>37300</v>
      </c>
      <c r="L1950" s="104" t="s">
        <v>9853</v>
      </c>
    </row>
    <row r="1951" spans="1:12" hidden="1" x14ac:dyDescent="0.2">
      <c r="A1951" s="107" t="s">
        <v>16802</v>
      </c>
      <c r="D1951" s="104" t="s">
        <v>12935</v>
      </c>
      <c r="E1951" s="104">
        <f t="shared" si="30"/>
        <v>2230074210</v>
      </c>
      <c r="F1951" s="104" t="s">
        <v>13305</v>
      </c>
      <c r="G1951" s="104" t="s">
        <v>12848</v>
      </c>
      <c r="H1951" s="104" t="s">
        <v>12930</v>
      </c>
      <c r="I1951" s="104" t="s">
        <v>16818</v>
      </c>
      <c r="J1951" s="106">
        <v>36504</v>
      </c>
      <c r="K1951" s="106">
        <v>37300</v>
      </c>
      <c r="L1951" s="104" t="s">
        <v>9853</v>
      </c>
    </row>
    <row r="1952" spans="1:12" hidden="1" x14ac:dyDescent="0.2">
      <c r="A1952" s="107" t="s">
        <v>16802</v>
      </c>
      <c r="D1952" s="104" t="s">
        <v>12936</v>
      </c>
      <c r="E1952" s="104">
        <f t="shared" si="30"/>
        <v>2230074230</v>
      </c>
      <c r="F1952" s="104" t="s">
        <v>13305</v>
      </c>
      <c r="G1952" s="104" t="s">
        <v>12848</v>
      </c>
      <c r="H1952" s="104" t="s">
        <v>12930</v>
      </c>
      <c r="I1952" s="104" t="s">
        <v>16820</v>
      </c>
      <c r="J1952" s="106">
        <v>36504</v>
      </c>
      <c r="K1952" s="106">
        <v>37300</v>
      </c>
      <c r="L1952" s="104" t="s">
        <v>9853</v>
      </c>
    </row>
    <row r="1953" spans="1:12" hidden="1" x14ac:dyDescent="0.2">
      <c r="A1953" s="107" t="s">
        <v>16802</v>
      </c>
      <c r="D1953" s="104" t="s">
        <v>12937</v>
      </c>
      <c r="E1953" s="104">
        <f t="shared" si="30"/>
        <v>2230074250</v>
      </c>
      <c r="F1953" s="104" t="s">
        <v>13305</v>
      </c>
      <c r="G1953" s="104" t="s">
        <v>12848</v>
      </c>
      <c r="H1953" s="104" t="s">
        <v>12930</v>
      </c>
      <c r="I1953" s="104" t="s">
        <v>12756</v>
      </c>
      <c r="J1953" s="106">
        <v>36504</v>
      </c>
      <c r="K1953" s="106">
        <v>37300</v>
      </c>
      <c r="L1953" s="104" t="s">
        <v>9853</v>
      </c>
    </row>
    <row r="1954" spans="1:12" hidden="1" x14ac:dyDescent="0.2">
      <c r="A1954" s="107" t="s">
        <v>16802</v>
      </c>
      <c r="D1954" s="104" t="s">
        <v>12938</v>
      </c>
      <c r="E1954" s="104">
        <f t="shared" si="30"/>
        <v>2230074270</v>
      </c>
      <c r="F1954" s="104" t="s">
        <v>13305</v>
      </c>
      <c r="G1954" s="104" t="s">
        <v>12848</v>
      </c>
      <c r="H1954" s="104" t="s">
        <v>12930</v>
      </c>
      <c r="I1954" s="104" t="s">
        <v>12758</v>
      </c>
      <c r="J1954" s="106">
        <v>36504</v>
      </c>
      <c r="K1954" s="106">
        <v>37300</v>
      </c>
      <c r="L1954" s="104" t="s">
        <v>9853</v>
      </c>
    </row>
    <row r="1955" spans="1:12" hidden="1" x14ac:dyDescent="0.2">
      <c r="A1955" s="107" t="s">
        <v>16802</v>
      </c>
      <c r="D1955" s="104" t="s">
        <v>12939</v>
      </c>
      <c r="E1955" s="104">
        <f t="shared" si="30"/>
        <v>2230074290</v>
      </c>
      <c r="F1955" s="104" t="s">
        <v>13305</v>
      </c>
      <c r="G1955" s="104" t="s">
        <v>12848</v>
      </c>
      <c r="H1955" s="104" t="s">
        <v>12930</v>
      </c>
      <c r="I1955" s="104" t="s">
        <v>12760</v>
      </c>
      <c r="J1955" s="106">
        <v>36504</v>
      </c>
      <c r="K1955" s="106">
        <v>37300</v>
      </c>
      <c r="L1955" s="104" t="s">
        <v>9853</v>
      </c>
    </row>
    <row r="1956" spans="1:12" hidden="1" x14ac:dyDescent="0.2">
      <c r="A1956" s="107" t="s">
        <v>16802</v>
      </c>
      <c r="D1956" s="104" t="s">
        <v>12940</v>
      </c>
      <c r="E1956" s="104">
        <f t="shared" si="30"/>
        <v>2230074310</v>
      </c>
      <c r="F1956" s="104" t="s">
        <v>13305</v>
      </c>
      <c r="G1956" s="104" t="s">
        <v>12848</v>
      </c>
      <c r="H1956" s="104" t="s">
        <v>12930</v>
      </c>
      <c r="I1956" s="104" t="s">
        <v>12762</v>
      </c>
      <c r="J1956" s="106">
        <v>36504</v>
      </c>
      <c r="K1956" s="106">
        <v>37300</v>
      </c>
      <c r="L1956" s="104" t="s">
        <v>9853</v>
      </c>
    </row>
    <row r="1957" spans="1:12" hidden="1" x14ac:dyDescent="0.2">
      <c r="A1957" s="107" t="s">
        <v>16802</v>
      </c>
      <c r="D1957" s="104" t="s">
        <v>12941</v>
      </c>
      <c r="E1957" s="104">
        <f t="shared" si="30"/>
        <v>2230074330</v>
      </c>
      <c r="F1957" s="104" t="s">
        <v>13305</v>
      </c>
      <c r="G1957" s="104" t="s">
        <v>12848</v>
      </c>
      <c r="H1957" s="104" t="s">
        <v>12930</v>
      </c>
      <c r="I1957" s="104" t="s">
        <v>12764</v>
      </c>
      <c r="J1957" s="106">
        <v>36504</v>
      </c>
      <c r="K1957" s="106">
        <v>37300</v>
      </c>
      <c r="L1957" s="104" t="s">
        <v>9853</v>
      </c>
    </row>
    <row r="1958" spans="1:12" hidden="1" x14ac:dyDescent="0.2">
      <c r="A1958" s="107" t="s">
        <v>16802</v>
      </c>
      <c r="D1958" s="104" t="s">
        <v>12942</v>
      </c>
      <c r="E1958" s="104">
        <f t="shared" si="30"/>
        <v>2230075110</v>
      </c>
      <c r="F1958" s="104" t="s">
        <v>13305</v>
      </c>
      <c r="G1958" s="104" t="s">
        <v>12848</v>
      </c>
      <c r="H1958" s="104" t="s">
        <v>12943</v>
      </c>
      <c r="I1958" s="104" t="s">
        <v>16808</v>
      </c>
      <c r="J1958" s="106">
        <v>36504</v>
      </c>
      <c r="K1958" s="106">
        <v>37300</v>
      </c>
      <c r="L1958" s="104" t="s">
        <v>9853</v>
      </c>
    </row>
    <row r="1959" spans="1:12" hidden="1" x14ac:dyDescent="0.2">
      <c r="A1959" s="107" t="s">
        <v>16802</v>
      </c>
      <c r="D1959" s="104" t="s">
        <v>12944</v>
      </c>
      <c r="E1959" s="104">
        <f t="shared" si="30"/>
        <v>2230075130</v>
      </c>
      <c r="F1959" s="104" t="s">
        <v>13305</v>
      </c>
      <c r="G1959" s="104" t="s">
        <v>12848</v>
      </c>
      <c r="H1959" s="104" t="s">
        <v>12943</v>
      </c>
      <c r="I1959" s="104" t="s">
        <v>16810</v>
      </c>
      <c r="J1959" s="106">
        <v>36504</v>
      </c>
      <c r="K1959" s="106">
        <v>37300</v>
      </c>
      <c r="L1959" s="104" t="s">
        <v>9853</v>
      </c>
    </row>
    <row r="1960" spans="1:12" hidden="1" x14ac:dyDescent="0.2">
      <c r="A1960" s="107" t="s">
        <v>16802</v>
      </c>
      <c r="D1960" s="104" t="s">
        <v>12945</v>
      </c>
      <c r="E1960" s="104">
        <f t="shared" si="30"/>
        <v>2230075150</v>
      </c>
      <c r="F1960" s="104" t="s">
        <v>13305</v>
      </c>
      <c r="G1960" s="104" t="s">
        <v>12848</v>
      </c>
      <c r="H1960" s="104" t="s">
        <v>12943</v>
      </c>
      <c r="I1960" s="104" t="s">
        <v>16812</v>
      </c>
      <c r="J1960" s="106">
        <v>36504</v>
      </c>
      <c r="K1960" s="106">
        <v>37300</v>
      </c>
      <c r="L1960" s="104" t="s">
        <v>9853</v>
      </c>
    </row>
    <row r="1961" spans="1:12" hidden="1" x14ac:dyDescent="0.2">
      <c r="A1961" s="107" t="s">
        <v>16802</v>
      </c>
      <c r="D1961" s="104" t="s">
        <v>12946</v>
      </c>
      <c r="E1961" s="104">
        <f t="shared" si="30"/>
        <v>2230075170</v>
      </c>
      <c r="F1961" s="104" t="s">
        <v>13305</v>
      </c>
      <c r="G1961" s="104" t="s">
        <v>12848</v>
      </c>
      <c r="H1961" s="104" t="s">
        <v>12943</v>
      </c>
      <c r="I1961" s="104" t="s">
        <v>16814</v>
      </c>
      <c r="J1961" s="106">
        <v>36504</v>
      </c>
      <c r="K1961" s="106">
        <v>37300</v>
      </c>
      <c r="L1961" s="104" t="s">
        <v>9853</v>
      </c>
    </row>
    <row r="1962" spans="1:12" hidden="1" x14ac:dyDescent="0.2">
      <c r="A1962" s="107" t="s">
        <v>16802</v>
      </c>
      <c r="D1962" s="104" t="s">
        <v>12947</v>
      </c>
      <c r="E1962" s="104">
        <f t="shared" si="30"/>
        <v>2230075190</v>
      </c>
      <c r="F1962" s="104" t="s">
        <v>13305</v>
      </c>
      <c r="G1962" s="104" t="s">
        <v>12848</v>
      </c>
      <c r="H1962" s="104" t="s">
        <v>12943</v>
      </c>
      <c r="I1962" s="104" t="s">
        <v>16816</v>
      </c>
      <c r="J1962" s="106">
        <v>36504</v>
      </c>
      <c r="K1962" s="106">
        <v>37300</v>
      </c>
      <c r="L1962" s="104" t="s">
        <v>9853</v>
      </c>
    </row>
    <row r="1963" spans="1:12" hidden="1" x14ac:dyDescent="0.2">
      <c r="A1963" s="107" t="s">
        <v>16802</v>
      </c>
      <c r="D1963" s="104" t="s">
        <v>12948</v>
      </c>
      <c r="E1963" s="104">
        <f t="shared" si="30"/>
        <v>2230075210</v>
      </c>
      <c r="F1963" s="104" t="s">
        <v>13305</v>
      </c>
      <c r="G1963" s="104" t="s">
        <v>12848</v>
      </c>
      <c r="H1963" s="104" t="s">
        <v>12943</v>
      </c>
      <c r="I1963" s="104" t="s">
        <v>16818</v>
      </c>
      <c r="J1963" s="106">
        <v>36504</v>
      </c>
      <c r="K1963" s="106">
        <v>37300</v>
      </c>
      <c r="L1963" s="104" t="s">
        <v>9853</v>
      </c>
    </row>
    <row r="1964" spans="1:12" hidden="1" x14ac:dyDescent="0.2">
      <c r="A1964" s="107" t="s">
        <v>16802</v>
      </c>
      <c r="D1964" s="104" t="s">
        <v>12949</v>
      </c>
      <c r="E1964" s="104">
        <f t="shared" si="30"/>
        <v>2230075230</v>
      </c>
      <c r="F1964" s="104" t="s">
        <v>13305</v>
      </c>
      <c r="G1964" s="104" t="s">
        <v>12848</v>
      </c>
      <c r="H1964" s="104" t="s">
        <v>12943</v>
      </c>
      <c r="I1964" s="104" t="s">
        <v>16820</v>
      </c>
      <c r="J1964" s="106">
        <v>36504</v>
      </c>
      <c r="K1964" s="106">
        <v>37300</v>
      </c>
      <c r="L1964" s="104" t="s">
        <v>9853</v>
      </c>
    </row>
    <row r="1965" spans="1:12" hidden="1" x14ac:dyDescent="0.2">
      <c r="A1965" s="107" t="s">
        <v>16802</v>
      </c>
      <c r="D1965" s="104" t="s">
        <v>12950</v>
      </c>
      <c r="E1965" s="104">
        <f t="shared" si="30"/>
        <v>2230075250</v>
      </c>
      <c r="F1965" s="104" t="s">
        <v>13305</v>
      </c>
      <c r="G1965" s="104" t="s">
        <v>12848</v>
      </c>
      <c r="H1965" s="104" t="s">
        <v>12943</v>
      </c>
      <c r="I1965" s="104" t="s">
        <v>12756</v>
      </c>
      <c r="J1965" s="106">
        <v>36504</v>
      </c>
      <c r="K1965" s="106">
        <v>37300</v>
      </c>
      <c r="L1965" s="104" t="s">
        <v>9853</v>
      </c>
    </row>
    <row r="1966" spans="1:12" hidden="1" x14ac:dyDescent="0.2">
      <c r="A1966" s="107" t="s">
        <v>16802</v>
      </c>
      <c r="D1966" s="104" t="s">
        <v>12951</v>
      </c>
      <c r="E1966" s="104">
        <f t="shared" si="30"/>
        <v>2230075270</v>
      </c>
      <c r="F1966" s="104" t="s">
        <v>13305</v>
      </c>
      <c r="G1966" s="104" t="s">
        <v>12848</v>
      </c>
      <c r="H1966" s="104" t="s">
        <v>12943</v>
      </c>
      <c r="I1966" s="104" t="s">
        <v>12758</v>
      </c>
      <c r="J1966" s="106">
        <v>36504</v>
      </c>
      <c r="K1966" s="106">
        <v>37300</v>
      </c>
      <c r="L1966" s="104" t="s">
        <v>9853</v>
      </c>
    </row>
    <row r="1967" spans="1:12" hidden="1" x14ac:dyDescent="0.2">
      <c r="A1967" s="107" t="s">
        <v>16802</v>
      </c>
      <c r="D1967" s="104" t="s">
        <v>12952</v>
      </c>
      <c r="E1967" s="104">
        <f t="shared" si="30"/>
        <v>2230075290</v>
      </c>
      <c r="F1967" s="104" t="s">
        <v>13305</v>
      </c>
      <c r="G1967" s="104" t="s">
        <v>12848</v>
      </c>
      <c r="H1967" s="104" t="s">
        <v>12943</v>
      </c>
      <c r="I1967" s="104" t="s">
        <v>12760</v>
      </c>
      <c r="J1967" s="106">
        <v>36504</v>
      </c>
      <c r="K1967" s="106">
        <v>37300</v>
      </c>
      <c r="L1967" s="104" t="s">
        <v>9853</v>
      </c>
    </row>
    <row r="1968" spans="1:12" hidden="1" x14ac:dyDescent="0.2">
      <c r="A1968" s="107" t="s">
        <v>16802</v>
      </c>
      <c r="D1968" s="104" t="s">
        <v>12953</v>
      </c>
      <c r="E1968" s="104">
        <f t="shared" si="30"/>
        <v>2230075310</v>
      </c>
      <c r="F1968" s="104" t="s">
        <v>13305</v>
      </c>
      <c r="G1968" s="104" t="s">
        <v>12848</v>
      </c>
      <c r="H1968" s="104" t="s">
        <v>12943</v>
      </c>
      <c r="I1968" s="104" t="s">
        <v>12762</v>
      </c>
      <c r="J1968" s="106">
        <v>36504</v>
      </c>
      <c r="K1968" s="106">
        <v>37300</v>
      </c>
      <c r="L1968" s="104" t="s">
        <v>9853</v>
      </c>
    </row>
    <row r="1969" spans="1:12" hidden="1" x14ac:dyDescent="0.2">
      <c r="A1969" s="107" t="s">
        <v>16802</v>
      </c>
      <c r="D1969" s="104" t="s">
        <v>12954</v>
      </c>
      <c r="E1969" s="104">
        <f t="shared" si="30"/>
        <v>2230075330</v>
      </c>
      <c r="F1969" s="104" t="s">
        <v>13305</v>
      </c>
      <c r="G1969" s="104" t="s">
        <v>12848</v>
      </c>
      <c r="H1969" s="104" t="s">
        <v>12943</v>
      </c>
      <c r="I1969" s="104" t="s">
        <v>12764</v>
      </c>
      <c r="J1969" s="106">
        <v>36504</v>
      </c>
      <c r="K1969" s="106">
        <v>37300</v>
      </c>
      <c r="L1969" s="104" t="s">
        <v>9853</v>
      </c>
    </row>
    <row r="1970" spans="1:12" hidden="1" x14ac:dyDescent="0.2">
      <c r="A1970" s="107" t="s">
        <v>16802</v>
      </c>
      <c r="D1970" s="104" t="s">
        <v>12955</v>
      </c>
      <c r="E1970" s="104" t="e">
        <f t="shared" si="30"/>
        <v>#VALUE!</v>
      </c>
      <c r="F1970" s="104" t="s">
        <v>13305</v>
      </c>
      <c r="G1970" s="104" t="s">
        <v>16804</v>
      </c>
      <c r="H1970" s="104" t="s">
        <v>16805</v>
      </c>
      <c r="I1970" s="104" t="s">
        <v>12956</v>
      </c>
      <c r="J1970" s="106">
        <v>37300</v>
      </c>
    </row>
    <row r="1971" spans="1:12" hidden="1" x14ac:dyDescent="0.2">
      <c r="A1971" s="107" t="s">
        <v>16802</v>
      </c>
      <c r="D1971" s="104" t="s">
        <v>12957</v>
      </c>
      <c r="E1971" s="104" t="e">
        <f t="shared" si="30"/>
        <v>#VALUE!</v>
      </c>
      <c r="F1971" s="104" t="s">
        <v>13305</v>
      </c>
      <c r="G1971" s="104" t="s">
        <v>16804</v>
      </c>
      <c r="H1971" s="104" t="s">
        <v>16805</v>
      </c>
      <c r="I1971" s="104" t="s">
        <v>12958</v>
      </c>
      <c r="J1971" s="106">
        <v>37300</v>
      </c>
    </row>
    <row r="1972" spans="1:12" hidden="1" x14ac:dyDescent="0.2">
      <c r="A1972" s="107" t="s">
        <v>16802</v>
      </c>
      <c r="D1972" s="104" t="s">
        <v>12959</v>
      </c>
      <c r="E1972" s="104" t="e">
        <f t="shared" si="30"/>
        <v>#VALUE!</v>
      </c>
      <c r="F1972" s="104" t="s">
        <v>13305</v>
      </c>
      <c r="G1972" s="104" t="s">
        <v>16804</v>
      </c>
      <c r="H1972" s="104" t="s">
        <v>16805</v>
      </c>
      <c r="I1972" s="104" t="s">
        <v>12960</v>
      </c>
      <c r="J1972" s="106">
        <v>37300</v>
      </c>
    </row>
    <row r="1973" spans="1:12" hidden="1" x14ac:dyDescent="0.2">
      <c r="A1973" s="107" t="s">
        <v>16802</v>
      </c>
      <c r="D1973" s="104" t="s">
        <v>12961</v>
      </c>
      <c r="E1973" s="104" t="e">
        <f t="shared" si="30"/>
        <v>#VALUE!</v>
      </c>
      <c r="F1973" s="104" t="s">
        <v>13305</v>
      </c>
      <c r="G1973" s="104" t="s">
        <v>16804</v>
      </c>
      <c r="H1973" s="104" t="s">
        <v>16805</v>
      </c>
      <c r="I1973" s="104" t="s">
        <v>12962</v>
      </c>
      <c r="J1973" s="106">
        <v>37300</v>
      </c>
    </row>
    <row r="1974" spans="1:12" hidden="1" x14ac:dyDescent="0.2">
      <c r="A1974" s="107" t="s">
        <v>16802</v>
      </c>
      <c r="D1974" s="104" t="s">
        <v>12963</v>
      </c>
      <c r="E1974" s="104" t="e">
        <f t="shared" si="30"/>
        <v>#VALUE!</v>
      </c>
      <c r="F1974" s="104" t="s">
        <v>13305</v>
      </c>
      <c r="G1974" s="104" t="s">
        <v>16804</v>
      </c>
      <c r="H1974" s="104" t="s">
        <v>16805</v>
      </c>
      <c r="I1974" s="104" t="s">
        <v>12964</v>
      </c>
      <c r="J1974" s="106">
        <v>37300</v>
      </c>
    </row>
    <row r="1975" spans="1:12" hidden="1" x14ac:dyDescent="0.2">
      <c r="A1975" s="107" t="s">
        <v>16802</v>
      </c>
      <c r="D1975" s="104" t="s">
        <v>12965</v>
      </c>
      <c r="E1975" s="104" t="e">
        <f t="shared" si="30"/>
        <v>#VALUE!</v>
      </c>
      <c r="F1975" s="104" t="s">
        <v>13305</v>
      </c>
      <c r="G1975" s="104" t="s">
        <v>16804</v>
      </c>
      <c r="H1975" s="104" t="s">
        <v>16805</v>
      </c>
      <c r="I1975" s="104" t="s">
        <v>12966</v>
      </c>
      <c r="J1975" s="106">
        <v>37300</v>
      </c>
    </row>
    <row r="1976" spans="1:12" hidden="1" x14ac:dyDescent="0.2">
      <c r="A1976" s="107" t="s">
        <v>16802</v>
      </c>
      <c r="D1976" s="104" t="s">
        <v>12967</v>
      </c>
      <c r="E1976" s="104" t="e">
        <f t="shared" si="30"/>
        <v>#VALUE!</v>
      </c>
      <c r="F1976" s="104" t="s">
        <v>13305</v>
      </c>
      <c r="G1976" s="104" t="s">
        <v>16804</v>
      </c>
      <c r="H1976" s="104" t="s">
        <v>16805</v>
      </c>
      <c r="I1976" s="104" t="s">
        <v>12968</v>
      </c>
      <c r="J1976" s="106">
        <v>37300</v>
      </c>
    </row>
    <row r="1977" spans="1:12" hidden="1" x14ac:dyDescent="0.2">
      <c r="A1977" s="107" t="s">
        <v>16802</v>
      </c>
      <c r="D1977" s="104" t="s">
        <v>12969</v>
      </c>
      <c r="E1977" s="104" t="e">
        <f t="shared" si="30"/>
        <v>#VALUE!</v>
      </c>
      <c r="F1977" s="104" t="s">
        <v>13305</v>
      </c>
      <c r="G1977" s="104" t="s">
        <v>16804</v>
      </c>
      <c r="H1977" s="104" t="s">
        <v>16805</v>
      </c>
      <c r="I1977" s="104" t="s">
        <v>12970</v>
      </c>
      <c r="J1977" s="106">
        <v>37300</v>
      </c>
    </row>
    <row r="1978" spans="1:12" hidden="1" x14ac:dyDescent="0.2">
      <c r="A1978" s="107" t="s">
        <v>16802</v>
      </c>
      <c r="D1978" s="104" t="s">
        <v>12971</v>
      </c>
      <c r="E1978" s="104" t="e">
        <f t="shared" si="30"/>
        <v>#VALUE!</v>
      </c>
      <c r="F1978" s="104" t="s">
        <v>13305</v>
      </c>
      <c r="G1978" s="104" t="s">
        <v>16804</v>
      </c>
      <c r="H1978" s="104" t="s">
        <v>16805</v>
      </c>
      <c r="I1978" s="104" t="s">
        <v>12972</v>
      </c>
      <c r="J1978" s="106">
        <v>37300</v>
      </c>
    </row>
    <row r="1979" spans="1:12" hidden="1" x14ac:dyDescent="0.2">
      <c r="A1979" s="107" t="s">
        <v>16802</v>
      </c>
      <c r="D1979" s="104" t="s">
        <v>12980</v>
      </c>
      <c r="E1979" s="104" t="e">
        <f t="shared" si="30"/>
        <v>#VALUE!</v>
      </c>
      <c r="F1979" s="104" t="s">
        <v>13305</v>
      </c>
      <c r="G1979" s="104" t="s">
        <v>16804</v>
      </c>
      <c r="H1979" s="104" t="s">
        <v>16805</v>
      </c>
      <c r="I1979" s="104" t="s">
        <v>12981</v>
      </c>
      <c r="J1979" s="106">
        <v>37300</v>
      </c>
    </row>
    <row r="1980" spans="1:12" hidden="1" x14ac:dyDescent="0.2">
      <c r="A1980" s="107" t="s">
        <v>16802</v>
      </c>
      <c r="D1980" s="104" t="s">
        <v>12982</v>
      </c>
      <c r="E1980" s="104" t="e">
        <f t="shared" si="30"/>
        <v>#VALUE!</v>
      </c>
      <c r="F1980" s="104" t="s">
        <v>13305</v>
      </c>
      <c r="G1980" s="104" t="s">
        <v>16804</v>
      </c>
      <c r="H1980" s="104" t="s">
        <v>16805</v>
      </c>
      <c r="I1980" s="104" t="s">
        <v>12983</v>
      </c>
      <c r="J1980" s="106">
        <v>37300</v>
      </c>
    </row>
    <row r="1981" spans="1:12" hidden="1" x14ac:dyDescent="0.2">
      <c r="A1981" s="107" t="s">
        <v>16802</v>
      </c>
      <c r="D1981" s="104" t="s">
        <v>12984</v>
      </c>
      <c r="E1981" s="104" t="e">
        <f t="shared" si="30"/>
        <v>#VALUE!</v>
      </c>
      <c r="F1981" s="104" t="s">
        <v>13305</v>
      </c>
      <c r="G1981" s="104" t="s">
        <v>16804</v>
      </c>
      <c r="H1981" s="104" t="s">
        <v>16805</v>
      </c>
      <c r="I1981" s="104" t="s">
        <v>12985</v>
      </c>
      <c r="J1981" s="106">
        <v>37300</v>
      </c>
    </row>
    <row r="1982" spans="1:12" hidden="1" x14ac:dyDescent="0.2">
      <c r="A1982" s="107" t="s">
        <v>16802</v>
      </c>
      <c r="D1982" s="104" t="s">
        <v>12986</v>
      </c>
      <c r="E1982" s="104" t="e">
        <f t="shared" si="30"/>
        <v>#VALUE!</v>
      </c>
      <c r="F1982" s="104" t="s">
        <v>13305</v>
      </c>
      <c r="G1982" s="104" t="s">
        <v>16804</v>
      </c>
      <c r="H1982" s="104" t="s">
        <v>16805</v>
      </c>
      <c r="I1982" s="104" t="s">
        <v>12987</v>
      </c>
      <c r="J1982" s="106">
        <v>37300</v>
      </c>
    </row>
    <row r="1983" spans="1:12" hidden="1" x14ac:dyDescent="0.2">
      <c r="A1983" s="107" t="s">
        <v>16802</v>
      </c>
      <c r="D1983" s="104" t="s">
        <v>12988</v>
      </c>
      <c r="E1983" s="104" t="e">
        <f t="shared" si="30"/>
        <v>#VALUE!</v>
      </c>
      <c r="F1983" s="104" t="s">
        <v>13305</v>
      </c>
      <c r="G1983" s="104" t="s">
        <v>16804</v>
      </c>
      <c r="H1983" s="104" t="s">
        <v>16805</v>
      </c>
      <c r="I1983" s="104" t="s">
        <v>12989</v>
      </c>
      <c r="J1983" s="106">
        <v>37300</v>
      </c>
    </row>
    <row r="1984" spans="1:12" hidden="1" x14ac:dyDescent="0.2">
      <c r="A1984" s="107" t="s">
        <v>16802</v>
      </c>
      <c r="D1984" s="104" t="s">
        <v>12990</v>
      </c>
      <c r="E1984" s="104" t="e">
        <f t="shared" si="30"/>
        <v>#VALUE!</v>
      </c>
      <c r="F1984" s="104" t="s">
        <v>13305</v>
      </c>
      <c r="G1984" s="104" t="s">
        <v>16804</v>
      </c>
      <c r="H1984" s="104" t="s">
        <v>16805</v>
      </c>
      <c r="I1984" s="104" t="s">
        <v>12991</v>
      </c>
      <c r="J1984" s="106">
        <v>37300</v>
      </c>
    </row>
    <row r="1985" spans="1:10" hidden="1" x14ac:dyDescent="0.2">
      <c r="A1985" s="107" t="s">
        <v>16802</v>
      </c>
      <c r="D1985" s="104" t="s">
        <v>12992</v>
      </c>
      <c r="E1985" s="104" t="e">
        <f t="shared" si="30"/>
        <v>#VALUE!</v>
      </c>
      <c r="F1985" s="104" t="s">
        <v>13305</v>
      </c>
      <c r="G1985" s="104" t="s">
        <v>16804</v>
      </c>
      <c r="H1985" s="104" t="s">
        <v>16805</v>
      </c>
      <c r="I1985" s="104" t="s">
        <v>12993</v>
      </c>
      <c r="J1985" s="106">
        <v>37300</v>
      </c>
    </row>
    <row r="1986" spans="1:10" hidden="1" x14ac:dyDescent="0.2">
      <c r="A1986" s="107" t="s">
        <v>16802</v>
      </c>
      <c r="D1986" s="104" t="s">
        <v>12994</v>
      </c>
      <c r="E1986" s="104" t="e">
        <f t="shared" ref="E1986:E2049" si="31">VALUE(D1986)</f>
        <v>#VALUE!</v>
      </c>
      <c r="F1986" s="104" t="s">
        <v>13305</v>
      </c>
      <c r="G1986" s="104" t="s">
        <v>16804</v>
      </c>
      <c r="H1986" s="104" t="s">
        <v>16805</v>
      </c>
      <c r="I1986" s="104" t="s">
        <v>12995</v>
      </c>
      <c r="J1986" s="106">
        <v>37300</v>
      </c>
    </row>
    <row r="1987" spans="1:10" hidden="1" x14ac:dyDescent="0.2">
      <c r="A1987" s="107" t="s">
        <v>16802</v>
      </c>
      <c r="D1987" s="104" t="s">
        <v>12996</v>
      </c>
      <c r="E1987" s="104" t="e">
        <f t="shared" si="31"/>
        <v>#VALUE!</v>
      </c>
      <c r="F1987" s="104" t="s">
        <v>13305</v>
      </c>
      <c r="G1987" s="104" t="s">
        <v>16804</v>
      </c>
      <c r="H1987" s="104" t="s">
        <v>16805</v>
      </c>
      <c r="I1987" s="104" t="s">
        <v>12997</v>
      </c>
      <c r="J1987" s="106">
        <v>37300</v>
      </c>
    </row>
    <row r="1988" spans="1:10" hidden="1" x14ac:dyDescent="0.2">
      <c r="A1988" s="107" t="s">
        <v>16802</v>
      </c>
      <c r="D1988" s="104" t="s">
        <v>12998</v>
      </c>
      <c r="E1988" s="104" t="e">
        <f t="shared" si="31"/>
        <v>#VALUE!</v>
      </c>
      <c r="F1988" s="104" t="s">
        <v>13305</v>
      </c>
      <c r="G1988" s="104" t="s">
        <v>16804</v>
      </c>
      <c r="H1988" s="104" t="s">
        <v>16805</v>
      </c>
      <c r="I1988" s="104" t="s">
        <v>12999</v>
      </c>
      <c r="J1988" s="106">
        <v>37300</v>
      </c>
    </row>
    <row r="1989" spans="1:10" hidden="1" x14ac:dyDescent="0.2">
      <c r="A1989" s="107" t="s">
        <v>16802</v>
      </c>
      <c r="D1989" s="104" t="s">
        <v>13000</v>
      </c>
      <c r="E1989" s="104" t="e">
        <f t="shared" si="31"/>
        <v>#VALUE!</v>
      </c>
      <c r="F1989" s="104" t="s">
        <v>13305</v>
      </c>
      <c r="G1989" s="104" t="s">
        <v>16804</v>
      </c>
      <c r="H1989" s="104" t="s">
        <v>16805</v>
      </c>
      <c r="I1989" s="104" t="s">
        <v>13001</v>
      </c>
      <c r="J1989" s="106">
        <v>37300</v>
      </c>
    </row>
    <row r="1990" spans="1:10" hidden="1" x14ac:dyDescent="0.2">
      <c r="A1990" s="107" t="s">
        <v>16802</v>
      </c>
      <c r="D1990" s="104" t="s">
        <v>13002</v>
      </c>
      <c r="E1990" s="104" t="e">
        <f t="shared" si="31"/>
        <v>#VALUE!</v>
      </c>
      <c r="F1990" s="104" t="s">
        <v>13305</v>
      </c>
      <c r="G1990" s="104" t="s">
        <v>16804</v>
      </c>
      <c r="H1990" s="104" t="s">
        <v>16805</v>
      </c>
      <c r="I1990" s="104" t="s">
        <v>13003</v>
      </c>
      <c r="J1990" s="106">
        <v>37300</v>
      </c>
    </row>
    <row r="1991" spans="1:10" hidden="1" x14ac:dyDescent="0.2">
      <c r="A1991" s="107" t="s">
        <v>16802</v>
      </c>
      <c r="D1991" s="104" t="s">
        <v>13004</v>
      </c>
      <c r="E1991" s="104" t="e">
        <f t="shared" si="31"/>
        <v>#VALUE!</v>
      </c>
      <c r="F1991" s="104" t="s">
        <v>13305</v>
      </c>
      <c r="G1991" s="104" t="s">
        <v>16804</v>
      </c>
      <c r="H1991" s="104" t="s">
        <v>16805</v>
      </c>
      <c r="I1991" s="104" t="s">
        <v>13005</v>
      </c>
      <c r="J1991" s="106">
        <v>37300</v>
      </c>
    </row>
    <row r="1992" spans="1:10" hidden="1" x14ac:dyDescent="0.2">
      <c r="A1992" s="107" t="s">
        <v>16802</v>
      </c>
      <c r="D1992" s="104" t="s">
        <v>13006</v>
      </c>
      <c r="E1992" s="104" t="e">
        <f t="shared" si="31"/>
        <v>#VALUE!</v>
      </c>
      <c r="F1992" s="104" t="s">
        <v>13305</v>
      </c>
      <c r="G1992" s="104" t="s">
        <v>16804</v>
      </c>
      <c r="H1992" s="104" t="s">
        <v>16805</v>
      </c>
      <c r="I1992" s="104" t="s">
        <v>15707</v>
      </c>
      <c r="J1992" s="106">
        <v>37300</v>
      </c>
    </row>
    <row r="1993" spans="1:10" hidden="1" x14ac:dyDescent="0.2">
      <c r="A1993" s="107" t="s">
        <v>16802</v>
      </c>
      <c r="D1993" s="104" t="s">
        <v>15708</v>
      </c>
      <c r="E1993" s="104" t="e">
        <f t="shared" si="31"/>
        <v>#VALUE!</v>
      </c>
      <c r="F1993" s="104" t="s">
        <v>13305</v>
      </c>
      <c r="G1993" s="104" t="s">
        <v>16804</v>
      </c>
      <c r="H1993" s="104" t="s">
        <v>16805</v>
      </c>
      <c r="I1993" s="104" t="s">
        <v>15709</v>
      </c>
      <c r="J1993" s="106">
        <v>37300</v>
      </c>
    </row>
    <row r="1994" spans="1:10" hidden="1" x14ac:dyDescent="0.2">
      <c r="A1994" s="107" t="s">
        <v>16802</v>
      </c>
      <c r="D1994" s="104" t="s">
        <v>15710</v>
      </c>
      <c r="E1994" s="104" t="e">
        <f t="shared" si="31"/>
        <v>#VALUE!</v>
      </c>
      <c r="F1994" s="104" t="s">
        <v>13305</v>
      </c>
      <c r="G1994" s="104" t="s">
        <v>16804</v>
      </c>
      <c r="H1994" s="104" t="s">
        <v>16805</v>
      </c>
      <c r="I1994" s="104" t="s">
        <v>15711</v>
      </c>
      <c r="J1994" s="106">
        <v>37300</v>
      </c>
    </row>
    <row r="1995" spans="1:10" hidden="1" x14ac:dyDescent="0.2">
      <c r="A1995" s="107" t="s">
        <v>16802</v>
      </c>
      <c r="D1995" s="104" t="s">
        <v>15712</v>
      </c>
      <c r="E1995" s="104" t="e">
        <f t="shared" si="31"/>
        <v>#VALUE!</v>
      </c>
      <c r="F1995" s="104" t="s">
        <v>13305</v>
      </c>
      <c r="G1995" s="104" t="s">
        <v>16804</v>
      </c>
      <c r="H1995" s="104" t="s">
        <v>16805</v>
      </c>
      <c r="I1995" s="104" t="s">
        <v>15713</v>
      </c>
      <c r="J1995" s="106">
        <v>37300</v>
      </c>
    </row>
    <row r="1996" spans="1:10" hidden="1" x14ac:dyDescent="0.2">
      <c r="A1996" s="107" t="s">
        <v>16802</v>
      </c>
      <c r="D1996" s="104" t="s">
        <v>15714</v>
      </c>
      <c r="E1996" s="104" t="e">
        <f t="shared" si="31"/>
        <v>#VALUE!</v>
      </c>
      <c r="F1996" s="104" t="s">
        <v>13305</v>
      </c>
      <c r="G1996" s="104" t="s">
        <v>16804</v>
      </c>
      <c r="H1996" s="104" t="s">
        <v>16805</v>
      </c>
      <c r="I1996" s="104" t="s">
        <v>15715</v>
      </c>
      <c r="J1996" s="106">
        <v>37300</v>
      </c>
    </row>
    <row r="1997" spans="1:10" hidden="1" x14ac:dyDescent="0.2">
      <c r="A1997" s="107" t="s">
        <v>16802</v>
      </c>
      <c r="D1997" s="104" t="s">
        <v>15716</v>
      </c>
      <c r="E1997" s="104" t="e">
        <f t="shared" si="31"/>
        <v>#VALUE!</v>
      </c>
      <c r="F1997" s="104" t="s">
        <v>13305</v>
      </c>
      <c r="G1997" s="104" t="s">
        <v>16804</v>
      </c>
      <c r="H1997" s="104" t="s">
        <v>16805</v>
      </c>
      <c r="I1997" s="104" t="s">
        <v>15717</v>
      </c>
      <c r="J1997" s="106">
        <v>37300</v>
      </c>
    </row>
    <row r="1998" spans="1:10" hidden="1" x14ac:dyDescent="0.2">
      <c r="A1998" s="107" t="s">
        <v>16802</v>
      </c>
      <c r="D1998" s="104" t="s">
        <v>15718</v>
      </c>
      <c r="E1998" s="104" t="e">
        <f t="shared" si="31"/>
        <v>#VALUE!</v>
      </c>
      <c r="F1998" s="104" t="s">
        <v>13305</v>
      </c>
      <c r="G1998" s="104" t="s">
        <v>16804</v>
      </c>
      <c r="H1998" s="104" t="s">
        <v>16805</v>
      </c>
      <c r="I1998" s="104" t="s">
        <v>15719</v>
      </c>
      <c r="J1998" s="106">
        <v>37300</v>
      </c>
    </row>
    <row r="1999" spans="1:10" hidden="1" x14ac:dyDescent="0.2">
      <c r="A1999" s="107" t="s">
        <v>16802</v>
      </c>
      <c r="D1999" s="104" t="s">
        <v>15720</v>
      </c>
      <c r="E1999" s="104" t="e">
        <f t="shared" si="31"/>
        <v>#VALUE!</v>
      </c>
      <c r="F1999" s="104" t="s">
        <v>13305</v>
      </c>
      <c r="G1999" s="104" t="s">
        <v>16804</v>
      </c>
      <c r="H1999" s="104" t="s">
        <v>16805</v>
      </c>
      <c r="I1999" s="104" t="s">
        <v>15721</v>
      </c>
      <c r="J1999" s="106">
        <v>37300</v>
      </c>
    </row>
    <row r="2000" spans="1:10" hidden="1" x14ac:dyDescent="0.2">
      <c r="A2000" s="107" t="s">
        <v>16802</v>
      </c>
      <c r="D2000" s="104" t="s">
        <v>15722</v>
      </c>
      <c r="E2000" s="104" t="e">
        <f t="shared" si="31"/>
        <v>#VALUE!</v>
      </c>
      <c r="F2000" s="104" t="s">
        <v>13305</v>
      </c>
      <c r="G2000" s="104" t="s">
        <v>16804</v>
      </c>
      <c r="H2000" s="104" t="s">
        <v>16805</v>
      </c>
      <c r="I2000" s="104" t="s">
        <v>15723</v>
      </c>
      <c r="J2000" s="106">
        <v>37300</v>
      </c>
    </row>
    <row r="2001" spans="1:10" hidden="1" x14ac:dyDescent="0.2">
      <c r="A2001" s="107" t="s">
        <v>16802</v>
      </c>
      <c r="D2001" s="104" t="s">
        <v>15724</v>
      </c>
      <c r="E2001" s="104" t="e">
        <f t="shared" si="31"/>
        <v>#VALUE!</v>
      </c>
      <c r="F2001" s="104" t="s">
        <v>13305</v>
      </c>
      <c r="G2001" s="104" t="s">
        <v>16804</v>
      </c>
      <c r="H2001" s="104" t="s">
        <v>16805</v>
      </c>
      <c r="I2001" s="104" t="s">
        <v>15725</v>
      </c>
      <c r="J2001" s="106">
        <v>37300</v>
      </c>
    </row>
    <row r="2002" spans="1:10" hidden="1" x14ac:dyDescent="0.2">
      <c r="A2002" s="107" t="s">
        <v>16802</v>
      </c>
      <c r="D2002" s="104" t="s">
        <v>15726</v>
      </c>
      <c r="E2002" s="104" t="e">
        <f t="shared" si="31"/>
        <v>#VALUE!</v>
      </c>
      <c r="F2002" s="104" t="s">
        <v>13305</v>
      </c>
      <c r="G2002" s="104" t="s">
        <v>16804</v>
      </c>
      <c r="H2002" s="104" t="s">
        <v>16805</v>
      </c>
      <c r="I2002" s="104" t="s">
        <v>15727</v>
      </c>
      <c r="J2002" s="106">
        <v>37300</v>
      </c>
    </row>
    <row r="2003" spans="1:10" hidden="1" x14ac:dyDescent="0.2">
      <c r="A2003" s="107" t="s">
        <v>16802</v>
      </c>
      <c r="D2003" s="104" t="s">
        <v>15728</v>
      </c>
      <c r="E2003" s="104" t="e">
        <f t="shared" si="31"/>
        <v>#VALUE!</v>
      </c>
      <c r="F2003" s="104" t="s">
        <v>13305</v>
      </c>
      <c r="G2003" s="104" t="s">
        <v>16804</v>
      </c>
      <c r="H2003" s="104" t="s">
        <v>16805</v>
      </c>
      <c r="I2003" s="104" t="s">
        <v>15729</v>
      </c>
      <c r="J2003" s="106">
        <v>37300</v>
      </c>
    </row>
    <row r="2004" spans="1:10" hidden="1" x14ac:dyDescent="0.2">
      <c r="A2004" s="107" t="s">
        <v>16802</v>
      </c>
      <c r="D2004" s="104" t="s">
        <v>15730</v>
      </c>
      <c r="E2004" s="104" t="e">
        <f t="shared" si="31"/>
        <v>#VALUE!</v>
      </c>
      <c r="F2004" s="104" t="s">
        <v>13305</v>
      </c>
      <c r="G2004" s="104" t="s">
        <v>16804</v>
      </c>
      <c r="H2004" s="104" t="s">
        <v>16805</v>
      </c>
      <c r="I2004" s="104" t="s">
        <v>15731</v>
      </c>
      <c r="J2004" s="106">
        <v>37300</v>
      </c>
    </row>
    <row r="2005" spans="1:10" hidden="1" x14ac:dyDescent="0.2">
      <c r="A2005" s="107" t="s">
        <v>16802</v>
      </c>
      <c r="D2005" s="104" t="s">
        <v>15732</v>
      </c>
      <c r="E2005" s="104" t="e">
        <f t="shared" si="31"/>
        <v>#VALUE!</v>
      </c>
      <c r="F2005" s="104" t="s">
        <v>13305</v>
      </c>
      <c r="G2005" s="104" t="s">
        <v>16804</v>
      </c>
      <c r="H2005" s="104" t="s">
        <v>16805</v>
      </c>
      <c r="I2005" s="104" t="s">
        <v>15733</v>
      </c>
      <c r="J2005" s="106">
        <v>37300</v>
      </c>
    </row>
    <row r="2006" spans="1:10" hidden="1" x14ac:dyDescent="0.2">
      <c r="A2006" s="107" t="s">
        <v>16802</v>
      </c>
      <c r="D2006" s="104" t="s">
        <v>15734</v>
      </c>
      <c r="E2006" s="104" t="e">
        <f t="shared" si="31"/>
        <v>#VALUE!</v>
      </c>
      <c r="F2006" s="104" t="s">
        <v>13305</v>
      </c>
      <c r="G2006" s="104" t="s">
        <v>16804</v>
      </c>
      <c r="H2006" s="104" t="s">
        <v>16805</v>
      </c>
      <c r="I2006" s="104" t="s">
        <v>15735</v>
      </c>
      <c r="J2006" s="106">
        <v>37300</v>
      </c>
    </row>
    <row r="2007" spans="1:10" hidden="1" x14ac:dyDescent="0.2">
      <c r="A2007" s="107" t="s">
        <v>16802</v>
      </c>
      <c r="D2007" s="104" t="s">
        <v>15736</v>
      </c>
      <c r="E2007" s="104" t="e">
        <f t="shared" si="31"/>
        <v>#VALUE!</v>
      </c>
      <c r="F2007" s="104" t="s">
        <v>13305</v>
      </c>
      <c r="G2007" s="104" t="s">
        <v>16804</v>
      </c>
      <c r="H2007" s="104" t="s">
        <v>16805</v>
      </c>
      <c r="I2007" s="104" t="s">
        <v>15737</v>
      </c>
      <c r="J2007" s="106">
        <v>37300</v>
      </c>
    </row>
    <row r="2008" spans="1:10" hidden="1" x14ac:dyDescent="0.2">
      <c r="A2008" s="107" t="s">
        <v>16802</v>
      </c>
      <c r="D2008" s="104" t="s">
        <v>15738</v>
      </c>
      <c r="E2008" s="104" t="e">
        <f t="shared" si="31"/>
        <v>#VALUE!</v>
      </c>
      <c r="F2008" s="104" t="s">
        <v>13305</v>
      </c>
      <c r="G2008" s="104" t="s">
        <v>16804</v>
      </c>
      <c r="H2008" s="104" t="s">
        <v>16805</v>
      </c>
      <c r="I2008" s="104" t="s">
        <v>15739</v>
      </c>
      <c r="J2008" s="106">
        <v>37300</v>
      </c>
    </row>
    <row r="2009" spans="1:10" hidden="1" x14ac:dyDescent="0.2">
      <c r="A2009" s="107" t="s">
        <v>16802</v>
      </c>
      <c r="D2009" s="104" t="s">
        <v>15740</v>
      </c>
      <c r="E2009" s="104" t="e">
        <f t="shared" si="31"/>
        <v>#VALUE!</v>
      </c>
      <c r="F2009" s="104" t="s">
        <v>13305</v>
      </c>
      <c r="G2009" s="104" t="s">
        <v>16804</v>
      </c>
      <c r="H2009" s="104" t="s">
        <v>16805</v>
      </c>
      <c r="I2009" s="104" t="s">
        <v>15741</v>
      </c>
      <c r="J2009" s="106">
        <v>37300</v>
      </c>
    </row>
    <row r="2010" spans="1:10" hidden="1" x14ac:dyDescent="0.2">
      <c r="A2010" s="107" t="s">
        <v>16802</v>
      </c>
      <c r="D2010" s="104" t="s">
        <v>15742</v>
      </c>
      <c r="E2010" s="104" t="e">
        <f t="shared" si="31"/>
        <v>#VALUE!</v>
      </c>
      <c r="F2010" s="104" t="s">
        <v>13305</v>
      </c>
      <c r="G2010" s="104" t="s">
        <v>16804</v>
      </c>
      <c r="H2010" s="104" t="s">
        <v>16805</v>
      </c>
      <c r="I2010" s="104" t="s">
        <v>15743</v>
      </c>
      <c r="J2010" s="106">
        <v>37300</v>
      </c>
    </row>
    <row r="2011" spans="1:10" hidden="1" x14ac:dyDescent="0.2">
      <c r="A2011" s="107" t="s">
        <v>16802</v>
      </c>
      <c r="D2011" s="104" t="s">
        <v>15744</v>
      </c>
      <c r="E2011" s="104" t="e">
        <f t="shared" si="31"/>
        <v>#VALUE!</v>
      </c>
      <c r="F2011" s="104" t="s">
        <v>13305</v>
      </c>
      <c r="G2011" s="104" t="s">
        <v>16804</v>
      </c>
      <c r="H2011" s="104" t="s">
        <v>16805</v>
      </c>
      <c r="I2011" s="104" t="s">
        <v>15745</v>
      </c>
      <c r="J2011" s="106">
        <v>37300</v>
      </c>
    </row>
    <row r="2012" spans="1:10" hidden="1" x14ac:dyDescent="0.2">
      <c r="A2012" s="107" t="s">
        <v>16802</v>
      </c>
      <c r="D2012" s="104" t="s">
        <v>15746</v>
      </c>
      <c r="E2012" s="104" t="e">
        <f t="shared" si="31"/>
        <v>#VALUE!</v>
      </c>
      <c r="F2012" s="104" t="s">
        <v>13305</v>
      </c>
      <c r="G2012" s="104" t="s">
        <v>16804</v>
      </c>
      <c r="H2012" s="104" t="s">
        <v>16805</v>
      </c>
      <c r="I2012" s="104" t="s">
        <v>15747</v>
      </c>
      <c r="J2012" s="106">
        <v>37300</v>
      </c>
    </row>
    <row r="2013" spans="1:10" hidden="1" x14ac:dyDescent="0.2">
      <c r="A2013" s="107" t="s">
        <v>16802</v>
      </c>
      <c r="D2013" s="104" t="s">
        <v>15748</v>
      </c>
      <c r="E2013" s="104" t="e">
        <f t="shared" si="31"/>
        <v>#VALUE!</v>
      </c>
      <c r="F2013" s="104" t="s">
        <v>13305</v>
      </c>
      <c r="G2013" s="104" t="s">
        <v>16804</v>
      </c>
      <c r="H2013" s="104" t="s">
        <v>16805</v>
      </c>
      <c r="I2013" s="104" t="s">
        <v>15749</v>
      </c>
      <c r="J2013" s="106">
        <v>37300</v>
      </c>
    </row>
    <row r="2014" spans="1:10" hidden="1" x14ac:dyDescent="0.2">
      <c r="A2014" s="107" t="s">
        <v>16802</v>
      </c>
      <c r="D2014" s="104" t="s">
        <v>15750</v>
      </c>
      <c r="E2014" s="104" t="e">
        <f t="shared" si="31"/>
        <v>#VALUE!</v>
      </c>
      <c r="F2014" s="104" t="s">
        <v>13305</v>
      </c>
      <c r="G2014" s="104" t="s">
        <v>16804</v>
      </c>
      <c r="H2014" s="104" t="s">
        <v>16805</v>
      </c>
      <c r="I2014" s="104" t="s">
        <v>15751</v>
      </c>
      <c r="J2014" s="106">
        <v>37300</v>
      </c>
    </row>
    <row r="2015" spans="1:10" hidden="1" x14ac:dyDescent="0.2">
      <c r="A2015" s="107" t="s">
        <v>16802</v>
      </c>
      <c r="D2015" s="104" t="s">
        <v>15752</v>
      </c>
      <c r="E2015" s="104" t="e">
        <f t="shared" si="31"/>
        <v>#VALUE!</v>
      </c>
      <c r="F2015" s="104" t="s">
        <v>13305</v>
      </c>
      <c r="G2015" s="104" t="s">
        <v>16804</v>
      </c>
      <c r="H2015" s="104" t="s">
        <v>16805</v>
      </c>
      <c r="I2015" s="104" t="s">
        <v>15753</v>
      </c>
      <c r="J2015" s="106">
        <v>37300</v>
      </c>
    </row>
    <row r="2016" spans="1:10" hidden="1" x14ac:dyDescent="0.2">
      <c r="A2016" s="107" t="s">
        <v>16802</v>
      </c>
      <c r="D2016" s="104" t="s">
        <v>15754</v>
      </c>
      <c r="E2016" s="104" t="e">
        <f t="shared" si="31"/>
        <v>#VALUE!</v>
      </c>
      <c r="F2016" s="104" t="s">
        <v>13305</v>
      </c>
      <c r="G2016" s="104" t="s">
        <v>16804</v>
      </c>
      <c r="H2016" s="104" t="s">
        <v>16805</v>
      </c>
      <c r="I2016" s="104" t="s">
        <v>15755</v>
      </c>
      <c r="J2016" s="106">
        <v>37300</v>
      </c>
    </row>
    <row r="2017" spans="1:10" hidden="1" x14ac:dyDescent="0.2">
      <c r="A2017" s="107" t="s">
        <v>16802</v>
      </c>
      <c r="D2017" s="104" t="s">
        <v>15756</v>
      </c>
      <c r="E2017" s="104" t="e">
        <f t="shared" si="31"/>
        <v>#VALUE!</v>
      </c>
      <c r="F2017" s="104" t="s">
        <v>13305</v>
      </c>
      <c r="G2017" s="104" t="s">
        <v>16804</v>
      </c>
      <c r="H2017" s="104" t="s">
        <v>16805</v>
      </c>
      <c r="I2017" s="104" t="s">
        <v>15757</v>
      </c>
      <c r="J2017" s="106">
        <v>37300</v>
      </c>
    </row>
    <row r="2018" spans="1:10" hidden="1" x14ac:dyDescent="0.2">
      <c r="A2018" s="107" t="s">
        <v>16802</v>
      </c>
      <c r="D2018" s="104" t="s">
        <v>15758</v>
      </c>
      <c r="E2018" s="104" t="e">
        <f t="shared" si="31"/>
        <v>#VALUE!</v>
      </c>
      <c r="F2018" s="104" t="s">
        <v>13305</v>
      </c>
      <c r="G2018" s="104" t="s">
        <v>16804</v>
      </c>
      <c r="H2018" s="104" t="s">
        <v>9852</v>
      </c>
      <c r="I2018" s="104" t="s">
        <v>12956</v>
      </c>
      <c r="J2018" s="106">
        <v>37300</v>
      </c>
    </row>
    <row r="2019" spans="1:10" hidden="1" x14ac:dyDescent="0.2">
      <c r="A2019" s="107" t="s">
        <v>16802</v>
      </c>
      <c r="D2019" s="104" t="s">
        <v>15759</v>
      </c>
      <c r="E2019" s="104" t="e">
        <f t="shared" si="31"/>
        <v>#VALUE!</v>
      </c>
      <c r="F2019" s="104" t="s">
        <v>13305</v>
      </c>
      <c r="G2019" s="104" t="s">
        <v>16804</v>
      </c>
      <c r="H2019" s="104" t="s">
        <v>9852</v>
      </c>
      <c r="I2019" s="104" t="s">
        <v>12958</v>
      </c>
      <c r="J2019" s="106">
        <v>37300</v>
      </c>
    </row>
    <row r="2020" spans="1:10" hidden="1" x14ac:dyDescent="0.2">
      <c r="A2020" s="107" t="s">
        <v>16802</v>
      </c>
      <c r="D2020" s="104" t="s">
        <v>15760</v>
      </c>
      <c r="E2020" s="104" t="e">
        <f t="shared" si="31"/>
        <v>#VALUE!</v>
      </c>
      <c r="F2020" s="104" t="s">
        <v>13305</v>
      </c>
      <c r="G2020" s="104" t="s">
        <v>16804</v>
      </c>
      <c r="H2020" s="104" t="s">
        <v>9852</v>
      </c>
      <c r="I2020" s="104" t="s">
        <v>12960</v>
      </c>
      <c r="J2020" s="106">
        <v>37300</v>
      </c>
    </row>
    <row r="2021" spans="1:10" hidden="1" x14ac:dyDescent="0.2">
      <c r="A2021" s="107" t="s">
        <v>16802</v>
      </c>
      <c r="D2021" s="104" t="s">
        <v>15761</v>
      </c>
      <c r="E2021" s="104" t="e">
        <f t="shared" si="31"/>
        <v>#VALUE!</v>
      </c>
      <c r="F2021" s="104" t="s">
        <v>13305</v>
      </c>
      <c r="G2021" s="104" t="s">
        <v>16804</v>
      </c>
      <c r="H2021" s="104" t="s">
        <v>9852</v>
      </c>
      <c r="I2021" s="104" t="s">
        <v>12962</v>
      </c>
      <c r="J2021" s="106">
        <v>37300</v>
      </c>
    </row>
    <row r="2022" spans="1:10" hidden="1" x14ac:dyDescent="0.2">
      <c r="A2022" s="107" t="s">
        <v>16802</v>
      </c>
      <c r="D2022" s="104" t="s">
        <v>15762</v>
      </c>
      <c r="E2022" s="104" t="e">
        <f t="shared" si="31"/>
        <v>#VALUE!</v>
      </c>
      <c r="F2022" s="104" t="s">
        <v>13305</v>
      </c>
      <c r="G2022" s="104" t="s">
        <v>16804</v>
      </c>
      <c r="H2022" s="104" t="s">
        <v>9852</v>
      </c>
      <c r="I2022" s="104" t="s">
        <v>12964</v>
      </c>
      <c r="J2022" s="106">
        <v>37300</v>
      </c>
    </row>
    <row r="2023" spans="1:10" hidden="1" x14ac:dyDescent="0.2">
      <c r="A2023" s="107" t="s">
        <v>16802</v>
      </c>
      <c r="D2023" s="104" t="s">
        <v>15763</v>
      </c>
      <c r="E2023" s="104" t="e">
        <f t="shared" si="31"/>
        <v>#VALUE!</v>
      </c>
      <c r="F2023" s="104" t="s">
        <v>13305</v>
      </c>
      <c r="G2023" s="104" t="s">
        <v>16804</v>
      </c>
      <c r="H2023" s="104" t="s">
        <v>9852</v>
      </c>
      <c r="I2023" s="104" t="s">
        <v>12966</v>
      </c>
      <c r="J2023" s="106">
        <v>37300</v>
      </c>
    </row>
    <row r="2024" spans="1:10" hidden="1" x14ac:dyDescent="0.2">
      <c r="A2024" s="107" t="s">
        <v>16802</v>
      </c>
      <c r="D2024" s="104" t="s">
        <v>15764</v>
      </c>
      <c r="E2024" s="104" t="e">
        <f t="shared" si="31"/>
        <v>#VALUE!</v>
      </c>
      <c r="F2024" s="104" t="s">
        <v>13305</v>
      </c>
      <c r="G2024" s="104" t="s">
        <v>16804</v>
      </c>
      <c r="H2024" s="104" t="s">
        <v>9852</v>
      </c>
      <c r="I2024" s="104" t="s">
        <v>12968</v>
      </c>
      <c r="J2024" s="106">
        <v>37300</v>
      </c>
    </row>
    <row r="2025" spans="1:10" hidden="1" x14ac:dyDescent="0.2">
      <c r="A2025" s="107" t="s">
        <v>16802</v>
      </c>
      <c r="D2025" s="104" t="s">
        <v>15765</v>
      </c>
      <c r="E2025" s="104" t="e">
        <f t="shared" si="31"/>
        <v>#VALUE!</v>
      </c>
      <c r="F2025" s="104" t="s">
        <v>13305</v>
      </c>
      <c r="G2025" s="104" t="s">
        <v>16804</v>
      </c>
      <c r="H2025" s="104" t="s">
        <v>9852</v>
      </c>
      <c r="I2025" s="104" t="s">
        <v>12970</v>
      </c>
      <c r="J2025" s="106">
        <v>37300</v>
      </c>
    </row>
    <row r="2026" spans="1:10" hidden="1" x14ac:dyDescent="0.2">
      <c r="A2026" s="107" t="s">
        <v>16802</v>
      </c>
      <c r="D2026" s="104" t="s">
        <v>15766</v>
      </c>
      <c r="E2026" s="104" t="e">
        <f t="shared" si="31"/>
        <v>#VALUE!</v>
      </c>
      <c r="F2026" s="104" t="s">
        <v>13305</v>
      </c>
      <c r="G2026" s="104" t="s">
        <v>16804</v>
      </c>
      <c r="H2026" s="104" t="s">
        <v>9852</v>
      </c>
      <c r="I2026" s="104" t="s">
        <v>12972</v>
      </c>
      <c r="J2026" s="106">
        <v>37300</v>
      </c>
    </row>
    <row r="2027" spans="1:10" hidden="1" x14ac:dyDescent="0.2">
      <c r="A2027" s="107" t="s">
        <v>16802</v>
      </c>
      <c r="D2027" s="104" t="s">
        <v>15767</v>
      </c>
      <c r="E2027" s="104" t="e">
        <f t="shared" si="31"/>
        <v>#VALUE!</v>
      </c>
      <c r="F2027" s="104" t="s">
        <v>13305</v>
      </c>
      <c r="G2027" s="104" t="s">
        <v>16804</v>
      </c>
      <c r="H2027" s="104" t="s">
        <v>9852</v>
      </c>
      <c r="I2027" s="104" t="s">
        <v>12981</v>
      </c>
      <c r="J2027" s="106">
        <v>37300</v>
      </c>
    </row>
    <row r="2028" spans="1:10" hidden="1" x14ac:dyDescent="0.2">
      <c r="A2028" s="107" t="s">
        <v>16802</v>
      </c>
      <c r="D2028" s="104" t="s">
        <v>15768</v>
      </c>
      <c r="E2028" s="104" t="e">
        <f t="shared" si="31"/>
        <v>#VALUE!</v>
      </c>
      <c r="F2028" s="104" t="s">
        <v>13305</v>
      </c>
      <c r="G2028" s="104" t="s">
        <v>16804</v>
      </c>
      <c r="H2028" s="104" t="s">
        <v>9852</v>
      </c>
      <c r="I2028" s="104" t="s">
        <v>12983</v>
      </c>
      <c r="J2028" s="106">
        <v>37300</v>
      </c>
    </row>
    <row r="2029" spans="1:10" hidden="1" x14ac:dyDescent="0.2">
      <c r="A2029" s="107" t="s">
        <v>16802</v>
      </c>
      <c r="D2029" s="104" t="s">
        <v>15769</v>
      </c>
      <c r="E2029" s="104" t="e">
        <f t="shared" si="31"/>
        <v>#VALUE!</v>
      </c>
      <c r="F2029" s="104" t="s">
        <v>13305</v>
      </c>
      <c r="G2029" s="104" t="s">
        <v>16804</v>
      </c>
      <c r="H2029" s="104" t="s">
        <v>9852</v>
      </c>
      <c r="I2029" s="104" t="s">
        <v>12985</v>
      </c>
      <c r="J2029" s="106">
        <v>37300</v>
      </c>
    </row>
    <row r="2030" spans="1:10" hidden="1" x14ac:dyDescent="0.2">
      <c r="A2030" s="107" t="s">
        <v>16802</v>
      </c>
      <c r="D2030" s="104" t="s">
        <v>15770</v>
      </c>
      <c r="E2030" s="104" t="e">
        <f t="shared" si="31"/>
        <v>#VALUE!</v>
      </c>
      <c r="F2030" s="104" t="s">
        <v>13305</v>
      </c>
      <c r="G2030" s="104" t="s">
        <v>16804</v>
      </c>
      <c r="H2030" s="104" t="s">
        <v>9852</v>
      </c>
      <c r="I2030" s="104" t="s">
        <v>12987</v>
      </c>
      <c r="J2030" s="106">
        <v>37300</v>
      </c>
    </row>
    <row r="2031" spans="1:10" hidden="1" x14ac:dyDescent="0.2">
      <c r="A2031" s="107" t="s">
        <v>16802</v>
      </c>
      <c r="D2031" s="104" t="s">
        <v>15771</v>
      </c>
      <c r="E2031" s="104" t="e">
        <f t="shared" si="31"/>
        <v>#VALUE!</v>
      </c>
      <c r="F2031" s="104" t="s">
        <v>13305</v>
      </c>
      <c r="G2031" s="104" t="s">
        <v>16804</v>
      </c>
      <c r="H2031" s="104" t="s">
        <v>9852</v>
      </c>
      <c r="I2031" s="104" t="s">
        <v>12989</v>
      </c>
      <c r="J2031" s="106">
        <v>37300</v>
      </c>
    </row>
    <row r="2032" spans="1:10" hidden="1" x14ac:dyDescent="0.2">
      <c r="A2032" s="107" t="s">
        <v>16802</v>
      </c>
      <c r="D2032" s="104" t="s">
        <v>15772</v>
      </c>
      <c r="E2032" s="104" t="e">
        <f t="shared" si="31"/>
        <v>#VALUE!</v>
      </c>
      <c r="F2032" s="104" t="s">
        <v>13305</v>
      </c>
      <c r="G2032" s="104" t="s">
        <v>16804</v>
      </c>
      <c r="H2032" s="104" t="s">
        <v>9852</v>
      </c>
      <c r="I2032" s="104" t="s">
        <v>12991</v>
      </c>
      <c r="J2032" s="106">
        <v>37300</v>
      </c>
    </row>
    <row r="2033" spans="1:10" hidden="1" x14ac:dyDescent="0.2">
      <c r="A2033" s="107" t="s">
        <v>16802</v>
      </c>
      <c r="D2033" s="104" t="s">
        <v>15773</v>
      </c>
      <c r="E2033" s="104" t="e">
        <f t="shared" si="31"/>
        <v>#VALUE!</v>
      </c>
      <c r="F2033" s="104" t="s">
        <v>13305</v>
      </c>
      <c r="G2033" s="104" t="s">
        <v>16804</v>
      </c>
      <c r="H2033" s="104" t="s">
        <v>9852</v>
      </c>
      <c r="I2033" s="104" t="s">
        <v>12993</v>
      </c>
      <c r="J2033" s="106">
        <v>37300</v>
      </c>
    </row>
    <row r="2034" spans="1:10" hidden="1" x14ac:dyDescent="0.2">
      <c r="A2034" s="107" t="s">
        <v>16802</v>
      </c>
      <c r="D2034" s="104" t="s">
        <v>15774</v>
      </c>
      <c r="E2034" s="104" t="e">
        <f t="shared" si="31"/>
        <v>#VALUE!</v>
      </c>
      <c r="F2034" s="104" t="s">
        <v>13305</v>
      </c>
      <c r="G2034" s="104" t="s">
        <v>16804</v>
      </c>
      <c r="H2034" s="104" t="s">
        <v>9852</v>
      </c>
      <c r="I2034" s="104" t="s">
        <v>12995</v>
      </c>
      <c r="J2034" s="106">
        <v>37300</v>
      </c>
    </row>
    <row r="2035" spans="1:10" hidden="1" x14ac:dyDescent="0.2">
      <c r="A2035" s="107" t="s">
        <v>16802</v>
      </c>
      <c r="D2035" s="104" t="s">
        <v>15775</v>
      </c>
      <c r="E2035" s="104" t="e">
        <f t="shared" si="31"/>
        <v>#VALUE!</v>
      </c>
      <c r="F2035" s="104" t="s">
        <v>13305</v>
      </c>
      <c r="G2035" s="104" t="s">
        <v>16804</v>
      </c>
      <c r="H2035" s="104" t="s">
        <v>9852</v>
      </c>
      <c r="I2035" s="104" t="s">
        <v>12997</v>
      </c>
      <c r="J2035" s="106">
        <v>37300</v>
      </c>
    </row>
    <row r="2036" spans="1:10" hidden="1" x14ac:dyDescent="0.2">
      <c r="A2036" s="107" t="s">
        <v>16802</v>
      </c>
      <c r="D2036" s="104" t="s">
        <v>15776</v>
      </c>
      <c r="E2036" s="104" t="e">
        <f t="shared" si="31"/>
        <v>#VALUE!</v>
      </c>
      <c r="F2036" s="104" t="s">
        <v>13305</v>
      </c>
      <c r="G2036" s="104" t="s">
        <v>16804</v>
      </c>
      <c r="H2036" s="104" t="s">
        <v>9852</v>
      </c>
      <c r="I2036" s="104" t="s">
        <v>12999</v>
      </c>
      <c r="J2036" s="106">
        <v>37300</v>
      </c>
    </row>
    <row r="2037" spans="1:10" hidden="1" x14ac:dyDescent="0.2">
      <c r="A2037" s="107" t="s">
        <v>16802</v>
      </c>
      <c r="D2037" s="104" t="s">
        <v>15777</v>
      </c>
      <c r="E2037" s="104" t="e">
        <f t="shared" si="31"/>
        <v>#VALUE!</v>
      </c>
      <c r="F2037" s="104" t="s">
        <v>13305</v>
      </c>
      <c r="G2037" s="104" t="s">
        <v>16804</v>
      </c>
      <c r="H2037" s="104" t="s">
        <v>9852</v>
      </c>
      <c r="I2037" s="104" t="s">
        <v>13001</v>
      </c>
      <c r="J2037" s="106">
        <v>37300</v>
      </c>
    </row>
    <row r="2038" spans="1:10" hidden="1" x14ac:dyDescent="0.2">
      <c r="A2038" s="107" t="s">
        <v>16802</v>
      </c>
      <c r="D2038" s="104" t="s">
        <v>15778</v>
      </c>
      <c r="E2038" s="104" t="e">
        <f t="shared" si="31"/>
        <v>#VALUE!</v>
      </c>
      <c r="F2038" s="104" t="s">
        <v>13305</v>
      </c>
      <c r="G2038" s="104" t="s">
        <v>16804</v>
      </c>
      <c r="H2038" s="104" t="s">
        <v>9852</v>
      </c>
      <c r="I2038" s="104" t="s">
        <v>13003</v>
      </c>
      <c r="J2038" s="106">
        <v>37300</v>
      </c>
    </row>
    <row r="2039" spans="1:10" hidden="1" x14ac:dyDescent="0.2">
      <c r="A2039" s="107" t="s">
        <v>16802</v>
      </c>
      <c r="D2039" s="104" t="s">
        <v>15779</v>
      </c>
      <c r="E2039" s="104" t="e">
        <f t="shared" si="31"/>
        <v>#VALUE!</v>
      </c>
      <c r="F2039" s="104" t="s">
        <v>13305</v>
      </c>
      <c r="G2039" s="104" t="s">
        <v>16804</v>
      </c>
      <c r="H2039" s="104" t="s">
        <v>9852</v>
      </c>
      <c r="I2039" s="104" t="s">
        <v>13005</v>
      </c>
      <c r="J2039" s="106">
        <v>37300</v>
      </c>
    </row>
    <row r="2040" spans="1:10" hidden="1" x14ac:dyDescent="0.2">
      <c r="A2040" s="107" t="s">
        <v>16802</v>
      </c>
      <c r="D2040" s="104" t="s">
        <v>15780</v>
      </c>
      <c r="E2040" s="104" t="e">
        <f t="shared" si="31"/>
        <v>#VALUE!</v>
      </c>
      <c r="F2040" s="104" t="s">
        <v>13305</v>
      </c>
      <c r="G2040" s="104" t="s">
        <v>16804</v>
      </c>
      <c r="H2040" s="104" t="s">
        <v>9852</v>
      </c>
      <c r="I2040" s="104" t="s">
        <v>15707</v>
      </c>
      <c r="J2040" s="106">
        <v>37300</v>
      </c>
    </row>
    <row r="2041" spans="1:10" hidden="1" x14ac:dyDescent="0.2">
      <c r="A2041" s="107" t="s">
        <v>16802</v>
      </c>
      <c r="D2041" s="104" t="s">
        <v>15781</v>
      </c>
      <c r="E2041" s="104" t="e">
        <f t="shared" si="31"/>
        <v>#VALUE!</v>
      </c>
      <c r="F2041" s="104" t="s">
        <v>13305</v>
      </c>
      <c r="G2041" s="104" t="s">
        <v>16804</v>
      </c>
      <c r="H2041" s="104" t="s">
        <v>9852</v>
      </c>
      <c r="I2041" s="104" t="s">
        <v>15709</v>
      </c>
      <c r="J2041" s="106">
        <v>37300</v>
      </c>
    </row>
    <row r="2042" spans="1:10" hidden="1" x14ac:dyDescent="0.2">
      <c r="A2042" s="107" t="s">
        <v>16802</v>
      </c>
      <c r="D2042" s="104" t="s">
        <v>15782</v>
      </c>
      <c r="E2042" s="104" t="e">
        <f t="shared" si="31"/>
        <v>#VALUE!</v>
      </c>
      <c r="F2042" s="104" t="s">
        <v>13305</v>
      </c>
      <c r="G2042" s="104" t="s">
        <v>16804</v>
      </c>
      <c r="H2042" s="104" t="s">
        <v>9852</v>
      </c>
      <c r="I2042" s="104" t="s">
        <v>15711</v>
      </c>
      <c r="J2042" s="106">
        <v>37300</v>
      </c>
    </row>
    <row r="2043" spans="1:10" hidden="1" x14ac:dyDescent="0.2">
      <c r="A2043" s="107" t="s">
        <v>16802</v>
      </c>
      <c r="D2043" s="104" t="s">
        <v>15783</v>
      </c>
      <c r="E2043" s="104" t="e">
        <f t="shared" si="31"/>
        <v>#VALUE!</v>
      </c>
      <c r="F2043" s="104" t="s">
        <v>13305</v>
      </c>
      <c r="G2043" s="104" t="s">
        <v>16804</v>
      </c>
      <c r="H2043" s="104" t="s">
        <v>9852</v>
      </c>
      <c r="I2043" s="104" t="s">
        <v>15713</v>
      </c>
      <c r="J2043" s="106">
        <v>37300</v>
      </c>
    </row>
    <row r="2044" spans="1:10" hidden="1" x14ac:dyDescent="0.2">
      <c r="A2044" s="107" t="s">
        <v>16802</v>
      </c>
      <c r="D2044" s="104" t="s">
        <v>15784</v>
      </c>
      <c r="E2044" s="104" t="e">
        <f t="shared" si="31"/>
        <v>#VALUE!</v>
      </c>
      <c r="F2044" s="104" t="s">
        <v>13305</v>
      </c>
      <c r="G2044" s="104" t="s">
        <v>16804</v>
      </c>
      <c r="H2044" s="104" t="s">
        <v>9852</v>
      </c>
      <c r="I2044" s="104" t="s">
        <v>15715</v>
      </c>
      <c r="J2044" s="106">
        <v>37300</v>
      </c>
    </row>
    <row r="2045" spans="1:10" hidden="1" x14ac:dyDescent="0.2">
      <c r="A2045" s="107" t="s">
        <v>16802</v>
      </c>
      <c r="D2045" s="104" t="s">
        <v>15785</v>
      </c>
      <c r="E2045" s="104" t="e">
        <f t="shared" si="31"/>
        <v>#VALUE!</v>
      </c>
      <c r="F2045" s="104" t="s">
        <v>13305</v>
      </c>
      <c r="G2045" s="104" t="s">
        <v>16804</v>
      </c>
      <c r="H2045" s="104" t="s">
        <v>9852</v>
      </c>
      <c r="I2045" s="104" t="s">
        <v>15717</v>
      </c>
      <c r="J2045" s="106">
        <v>37300</v>
      </c>
    </row>
    <row r="2046" spans="1:10" hidden="1" x14ac:dyDescent="0.2">
      <c r="A2046" s="107" t="s">
        <v>16802</v>
      </c>
      <c r="D2046" s="104" t="s">
        <v>15786</v>
      </c>
      <c r="E2046" s="104" t="e">
        <f t="shared" si="31"/>
        <v>#VALUE!</v>
      </c>
      <c r="F2046" s="104" t="s">
        <v>13305</v>
      </c>
      <c r="G2046" s="104" t="s">
        <v>16804</v>
      </c>
      <c r="H2046" s="104" t="s">
        <v>9852</v>
      </c>
      <c r="I2046" s="104" t="s">
        <v>15719</v>
      </c>
      <c r="J2046" s="106">
        <v>37300</v>
      </c>
    </row>
    <row r="2047" spans="1:10" hidden="1" x14ac:dyDescent="0.2">
      <c r="A2047" s="107" t="s">
        <v>16802</v>
      </c>
      <c r="D2047" s="104" t="s">
        <v>15787</v>
      </c>
      <c r="E2047" s="104" t="e">
        <f t="shared" si="31"/>
        <v>#VALUE!</v>
      </c>
      <c r="F2047" s="104" t="s">
        <v>13305</v>
      </c>
      <c r="G2047" s="104" t="s">
        <v>16804</v>
      </c>
      <c r="H2047" s="104" t="s">
        <v>9852</v>
      </c>
      <c r="I2047" s="104" t="s">
        <v>15721</v>
      </c>
      <c r="J2047" s="106">
        <v>37300</v>
      </c>
    </row>
    <row r="2048" spans="1:10" hidden="1" x14ac:dyDescent="0.2">
      <c r="A2048" s="107" t="s">
        <v>16802</v>
      </c>
      <c r="D2048" s="104" t="s">
        <v>15788</v>
      </c>
      <c r="E2048" s="104" t="e">
        <f t="shared" si="31"/>
        <v>#VALUE!</v>
      </c>
      <c r="F2048" s="104" t="s">
        <v>13305</v>
      </c>
      <c r="G2048" s="104" t="s">
        <v>16804</v>
      </c>
      <c r="H2048" s="104" t="s">
        <v>9852</v>
      </c>
      <c r="I2048" s="104" t="s">
        <v>15723</v>
      </c>
      <c r="J2048" s="106">
        <v>37300</v>
      </c>
    </row>
    <row r="2049" spans="1:10" hidden="1" x14ac:dyDescent="0.2">
      <c r="A2049" s="107" t="s">
        <v>16802</v>
      </c>
      <c r="D2049" s="104" t="s">
        <v>15789</v>
      </c>
      <c r="E2049" s="104" t="e">
        <f t="shared" si="31"/>
        <v>#VALUE!</v>
      </c>
      <c r="F2049" s="104" t="s">
        <v>13305</v>
      </c>
      <c r="G2049" s="104" t="s">
        <v>16804</v>
      </c>
      <c r="H2049" s="104" t="s">
        <v>9852</v>
      </c>
      <c r="I2049" s="104" t="s">
        <v>15725</v>
      </c>
      <c r="J2049" s="106">
        <v>37300</v>
      </c>
    </row>
    <row r="2050" spans="1:10" hidden="1" x14ac:dyDescent="0.2">
      <c r="A2050" s="107" t="s">
        <v>16802</v>
      </c>
      <c r="D2050" s="104" t="s">
        <v>15790</v>
      </c>
      <c r="E2050" s="104" t="e">
        <f t="shared" ref="E2050:E2113" si="32">VALUE(D2050)</f>
        <v>#VALUE!</v>
      </c>
      <c r="F2050" s="104" t="s">
        <v>13305</v>
      </c>
      <c r="G2050" s="104" t="s">
        <v>16804</v>
      </c>
      <c r="H2050" s="104" t="s">
        <v>9852</v>
      </c>
      <c r="I2050" s="104" t="s">
        <v>15727</v>
      </c>
      <c r="J2050" s="106">
        <v>37300</v>
      </c>
    </row>
    <row r="2051" spans="1:10" hidden="1" x14ac:dyDescent="0.2">
      <c r="A2051" s="107" t="s">
        <v>16802</v>
      </c>
      <c r="D2051" s="104" t="s">
        <v>15791</v>
      </c>
      <c r="E2051" s="104" t="e">
        <f t="shared" si="32"/>
        <v>#VALUE!</v>
      </c>
      <c r="F2051" s="104" t="s">
        <v>13305</v>
      </c>
      <c r="G2051" s="104" t="s">
        <v>16804</v>
      </c>
      <c r="H2051" s="104" t="s">
        <v>9852</v>
      </c>
      <c r="I2051" s="104" t="s">
        <v>15729</v>
      </c>
      <c r="J2051" s="106">
        <v>37300</v>
      </c>
    </row>
    <row r="2052" spans="1:10" hidden="1" x14ac:dyDescent="0.2">
      <c r="A2052" s="107" t="s">
        <v>16802</v>
      </c>
      <c r="D2052" s="104" t="s">
        <v>15792</v>
      </c>
      <c r="E2052" s="104" t="e">
        <f t="shared" si="32"/>
        <v>#VALUE!</v>
      </c>
      <c r="F2052" s="104" t="s">
        <v>13305</v>
      </c>
      <c r="G2052" s="104" t="s">
        <v>16804</v>
      </c>
      <c r="H2052" s="104" t="s">
        <v>9852</v>
      </c>
      <c r="I2052" s="104" t="s">
        <v>15731</v>
      </c>
      <c r="J2052" s="106">
        <v>37300</v>
      </c>
    </row>
    <row r="2053" spans="1:10" hidden="1" x14ac:dyDescent="0.2">
      <c r="A2053" s="107" t="s">
        <v>16802</v>
      </c>
      <c r="D2053" s="104" t="s">
        <v>15793</v>
      </c>
      <c r="E2053" s="104" t="e">
        <f t="shared" si="32"/>
        <v>#VALUE!</v>
      </c>
      <c r="F2053" s="104" t="s">
        <v>13305</v>
      </c>
      <c r="G2053" s="104" t="s">
        <v>16804</v>
      </c>
      <c r="H2053" s="104" t="s">
        <v>9852</v>
      </c>
      <c r="I2053" s="104" t="s">
        <v>15733</v>
      </c>
      <c r="J2053" s="106">
        <v>37300</v>
      </c>
    </row>
    <row r="2054" spans="1:10" hidden="1" x14ac:dyDescent="0.2">
      <c r="A2054" s="107" t="s">
        <v>16802</v>
      </c>
      <c r="D2054" s="104" t="s">
        <v>15794</v>
      </c>
      <c r="E2054" s="104" t="e">
        <f t="shared" si="32"/>
        <v>#VALUE!</v>
      </c>
      <c r="F2054" s="104" t="s">
        <v>13305</v>
      </c>
      <c r="G2054" s="104" t="s">
        <v>16804</v>
      </c>
      <c r="H2054" s="104" t="s">
        <v>9852</v>
      </c>
      <c r="I2054" s="104" t="s">
        <v>15735</v>
      </c>
      <c r="J2054" s="106">
        <v>37300</v>
      </c>
    </row>
    <row r="2055" spans="1:10" hidden="1" x14ac:dyDescent="0.2">
      <c r="A2055" s="107" t="s">
        <v>16802</v>
      </c>
      <c r="D2055" s="104" t="s">
        <v>15795</v>
      </c>
      <c r="E2055" s="104" t="e">
        <f t="shared" si="32"/>
        <v>#VALUE!</v>
      </c>
      <c r="F2055" s="104" t="s">
        <v>13305</v>
      </c>
      <c r="G2055" s="104" t="s">
        <v>16804</v>
      </c>
      <c r="H2055" s="104" t="s">
        <v>9852</v>
      </c>
      <c r="I2055" s="104" t="s">
        <v>15737</v>
      </c>
      <c r="J2055" s="106">
        <v>37300</v>
      </c>
    </row>
    <row r="2056" spans="1:10" hidden="1" x14ac:dyDescent="0.2">
      <c r="A2056" s="107" t="s">
        <v>16802</v>
      </c>
      <c r="D2056" s="104" t="s">
        <v>15796</v>
      </c>
      <c r="E2056" s="104" t="e">
        <f t="shared" si="32"/>
        <v>#VALUE!</v>
      </c>
      <c r="F2056" s="104" t="s">
        <v>13305</v>
      </c>
      <c r="G2056" s="104" t="s">
        <v>16804</v>
      </c>
      <c r="H2056" s="104" t="s">
        <v>9852</v>
      </c>
      <c r="I2056" s="104" t="s">
        <v>15739</v>
      </c>
      <c r="J2056" s="106">
        <v>37300</v>
      </c>
    </row>
    <row r="2057" spans="1:10" hidden="1" x14ac:dyDescent="0.2">
      <c r="A2057" s="107" t="s">
        <v>16802</v>
      </c>
      <c r="D2057" s="104" t="s">
        <v>15797</v>
      </c>
      <c r="E2057" s="104" t="e">
        <f t="shared" si="32"/>
        <v>#VALUE!</v>
      </c>
      <c r="F2057" s="104" t="s">
        <v>13305</v>
      </c>
      <c r="G2057" s="104" t="s">
        <v>16804</v>
      </c>
      <c r="H2057" s="104" t="s">
        <v>9852</v>
      </c>
      <c r="I2057" s="104" t="s">
        <v>15741</v>
      </c>
      <c r="J2057" s="106">
        <v>37300</v>
      </c>
    </row>
    <row r="2058" spans="1:10" hidden="1" x14ac:dyDescent="0.2">
      <c r="A2058" s="107" t="s">
        <v>16802</v>
      </c>
      <c r="D2058" s="104" t="s">
        <v>15798</v>
      </c>
      <c r="E2058" s="104" t="e">
        <f t="shared" si="32"/>
        <v>#VALUE!</v>
      </c>
      <c r="F2058" s="104" t="s">
        <v>13305</v>
      </c>
      <c r="G2058" s="104" t="s">
        <v>16804</v>
      </c>
      <c r="H2058" s="104" t="s">
        <v>9852</v>
      </c>
      <c r="I2058" s="104" t="s">
        <v>15743</v>
      </c>
      <c r="J2058" s="106">
        <v>37300</v>
      </c>
    </row>
    <row r="2059" spans="1:10" hidden="1" x14ac:dyDescent="0.2">
      <c r="A2059" s="107" t="s">
        <v>16802</v>
      </c>
      <c r="D2059" s="104" t="s">
        <v>15799</v>
      </c>
      <c r="E2059" s="104" t="e">
        <f t="shared" si="32"/>
        <v>#VALUE!</v>
      </c>
      <c r="F2059" s="104" t="s">
        <v>13305</v>
      </c>
      <c r="G2059" s="104" t="s">
        <v>16804</v>
      </c>
      <c r="H2059" s="104" t="s">
        <v>9852</v>
      </c>
      <c r="I2059" s="104" t="s">
        <v>15745</v>
      </c>
      <c r="J2059" s="106">
        <v>37300</v>
      </c>
    </row>
    <row r="2060" spans="1:10" hidden="1" x14ac:dyDescent="0.2">
      <c r="A2060" s="107" t="s">
        <v>16802</v>
      </c>
      <c r="D2060" s="104" t="s">
        <v>15800</v>
      </c>
      <c r="E2060" s="104" t="e">
        <f t="shared" si="32"/>
        <v>#VALUE!</v>
      </c>
      <c r="F2060" s="104" t="s">
        <v>13305</v>
      </c>
      <c r="G2060" s="104" t="s">
        <v>16804</v>
      </c>
      <c r="H2060" s="104" t="s">
        <v>9852</v>
      </c>
      <c r="I2060" s="104" t="s">
        <v>15747</v>
      </c>
      <c r="J2060" s="106">
        <v>37300</v>
      </c>
    </row>
    <row r="2061" spans="1:10" hidden="1" x14ac:dyDescent="0.2">
      <c r="A2061" s="107" t="s">
        <v>16802</v>
      </c>
      <c r="D2061" s="104" t="s">
        <v>15801</v>
      </c>
      <c r="E2061" s="104" t="e">
        <f t="shared" si="32"/>
        <v>#VALUE!</v>
      </c>
      <c r="F2061" s="104" t="s">
        <v>13305</v>
      </c>
      <c r="G2061" s="104" t="s">
        <v>16804</v>
      </c>
      <c r="H2061" s="104" t="s">
        <v>9852</v>
      </c>
      <c r="I2061" s="104" t="s">
        <v>15749</v>
      </c>
      <c r="J2061" s="106">
        <v>37300</v>
      </c>
    </row>
    <row r="2062" spans="1:10" hidden="1" x14ac:dyDescent="0.2">
      <c r="A2062" s="107" t="s">
        <v>16802</v>
      </c>
      <c r="D2062" s="104" t="s">
        <v>15802</v>
      </c>
      <c r="E2062" s="104" t="e">
        <f t="shared" si="32"/>
        <v>#VALUE!</v>
      </c>
      <c r="F2062" s="104" t="s">
        <v>13305</v>
      </c>
      <c r="G2062" s="104" t="s">
        <v>16804</v>
      </c>
      <c r="H2062" s="104" t="s">
        <v>9852</v>
      </c>
      <c r="I2062" s="104" t="s">
        <v>15751</v>
      </c>
      <c r="J2062" s="106">
        <v>37300</v>
      </c>
    </row>
    <row r="2063" spans="1:10" hidden="1" x14ac:dyDescent="0.2">
      <c r="A2063" s="107" t="s">
        <v>16802</v>
      </c>
      <c r="D2063" s="104" t="s">
        <v>15803</v>
      </c>
      <c r="E2063" s="104" t="e">
        <f t="shared" si="32"/>
        <v>#VALUE!</v>
      </c>
      <c r="F2063" s="104" t="s">
        <v>13305</v>
      </c>
      <c r="G2063" s="104" t="s">
        <v>16804</v>
      </c>
      <c r="H2063" s="104" t="s">
        <v>9852</v>
      </c>
      <c r="I2063" s="104" t="s">
        <v>15753</v>
      </c>
      <c r="J2063" s="106">
        <v>37300</v>
      </c>
    </row>
    <row r="2064" spans="1:10" hidden="1" x14ac:dyDescent="0.2">
      <c r="A2064" s="107" t="s">
        <v>16802</v>
      </c>
      <c r="D2064" s="104" t="s">
        <v>15804</v>
      </c>
      <c r="E2064" s="104" t="e">
        <f t="shared" si="32"/>
        <v>#VALUE!</v>
      </c>
      <c r="F2064" s="104" t="s">
        <v>13305</v>
      </c>
      <c r="G2064" s="104" t="s">
        <v>16804</v>
      </c>
      <c r="H2064" s="104" t="s">
        <v>9852</v>
      </c>
      <c r="I2064" s="104" t="s">
        <v>15755</v>
      </c>
      <c r="J2064" s="106">
        <v>37300</v>
      </c>
    </row>
    <row r="2065" spans="1:10" hidden="1" x14ac:dyDescent="0.2">
      <c r="A2065" s="107" t="s">
        <v>16802</v>
      </c>
      <c r="D2065" s="104" t="s">
        <v>15805</v>
      </c>
      <c r="E2065" s="104" t="e">
        <f t="shared" si="32"/>
        <v>#VALUE!</v>
      </c>
      <c r="F2065" s="104" t="s">
        <v>13305</v>
      </c>
      <c r="G2065" s="104" t="s">
        <v>16804</v>
      </c>
      <c r="H2065" s="104" t="s">
        <v>9852</v>
      </c>
      <c r="I2065" s="104" t="s">
        <v>15757</v>
      </c>
      <c r="J2065" s="106">
        <v>37300</v>
      </c>
    </row>
    <row r="2066" spans="1:10" hidden="1" x14ac:dyDescent="0.2">
      <c r="A2066" s="107" t="s">
        <v>16802</v>
      </c>
      <c r="D2066" s="104" t="s">
        <v>15806</v>
      </c>
      <c r="E2066" s="104" t="e">
        <f t="shared" si="32"/>
        <v>#VALUE!</v>
      </c>
      <c r="F2066" s="104" t="s">
        <v>13305</v>
      </c>
      <c r="G2066" s="104" t="s">
        <v>16804</v>
      </c>
      <c r="H2066" s="104" t="s">
        <v>12805</v>
      </c>
      <c r="I2066" s="104" t="s">
        <v>12956</v>
      </c>
      <c r="J2066" s="106">
        <v>37300</v>
      </c>
    </row>
    <row r="2067" spans="1:10" hidden="1" x14ac:dyDescent="0.2">
      <c r="A2067" s="107" t="s">
        <v>16802</v>
      </c>
      <c r="D2067" s="104" t="s">
        <v>15807</v>
      </c>
      <c r="E2067" s="104" t="e">
        <f t="shared" si="32"/>
        <v>#VALUE!</v>
      </c>
      <c r="F2067" s="104" t="s">
        <v>13305</v>
      </c>
      <c r="G2067" s="104" t="s">
        <v>16804</v>
      </c>
      <c r="H2067" s="104" t="s">
        <v>12805</v>
      </c>
      <c r="I2067" s="104" t="s">
        <v>12958</v>
      </c>
      <c r="J2067" s="106">
        <v>37300</v>
      </c>
    </row>
    <row r="2068" spans="1:10" hidden="1" x14ac:dyDescent="0.2">
      <c r="A2068" s="107" t="s">
        <v>16802</v>
      </c>
      <c r="D2068" s="104" t="s">
        <v>15808</v>
      </c>
      <c r="E2068" s="104" t="e">
        <f t="shared" si="32"/>
        <v>#VALUE!</v>
      </c>
      <c r="F2068" s="104" t="s">
        <v>13305</v>
      </c>
      <c r="G2068" s="104" t="s">
        <v>16804</v>
      </c>
      <c r="H2068" s="104" t="s">
        <v>12805</v>
      </c>
      <c r="I2068" s="104" t="s">
        <v>12960</v>
      </c>
      <c r="J2068" s="106">
        <v>37300</v>
      </c>
    </row>
    <row r="2069" spans="1:10" hidden="1" x14ac:dyDescent="0.2">
      <c r="A2069" s="107" t="s">
        <v>16802</v>
      </c>
      <c r="D2069" s="104" t="s">
        <v>15809</v>
      </c>
      <c r="E2069" s="104" t="e">
        <f t="shared" si="32"/>
        <v>#VALUE!</v>
      </c>
      <c r="F2069" s="104" t="s">
        <v>13305</v>
      </c>
      <c r="G2069" s="104" t="s">
        <v>16804</v>
      </c>
      <c r="H2069" s="104" t="s">
        <v>12805</v>
      </c>
      <c r="I2069" s="104" t="s">
        <v>12962</v>
      </c>
      <c r="J2069" s="106">
        <v>37300</v>
      </c>
    </row>
    <row r="2070" spans="1:10" hidden="1" x14ac:dyDescent="0.2">
      <c r="A2070" s="107" t="s">
        <v>16802</v>
      </c>
      <c r="D2070" s="104" t="s">
        <v>15810</v>
      </c>
      <c r="E2070" s="104" t="e">
        <f t="shared" si="32"/>
        <v>#VALUE!</v>
      </c>
      <c r="F2070" s="104" t="s">
        <v>13305</v>
      </c>
      <c r="G2070" s="104" t="s">
        <v>16804</v>
      </c>
      <c r="H2070" s="104" t="s">
        <v>12805</v>
      </c>
      <c r="I2070" s="104" t="s">
        <v>12964</v>
      </c>
      <c r="J2070" s="106">
        <v>37300</v>
      </c>
    </row>
    <row r="2071" spans="1:10" hidden="1" x14ac:dyDescent="0.2">
      <c r="A2071" s="107" t="s">
        <v>16802</v>
      </c>
      <c r="D2071" s="104" t="s">
        <v>15811</v>
      </c>
      <c r="E2071" s="104" t="e">
        <f t="shared" si="32"/>
        <v>#VALUE!</v>
      </c>
      <c r="F2071" s="104" t="s">
        <v>13305</v>
      </c>
      <c r="G2071" s="104" t="s">
        <v>16804</v>
      </c>
      <c r="H2071" s="104" t="s">
        <v>12805</v>
      </c>
      <c r="I2071" s="104" t="s">
        <v>12966</v>
      </c>
      <c r="J2071" s="106">
        <v>37300</v>
      </c>
    </row>
    <row r="2072" spans="1:10" hidden="1" x14ac:dyDescent="0.2">
      <c r="A2072" s="107" t="s">
        <v>16802</v>
      </c>
      <c r="D2072" s="104" t="s">
        <v>15812</v>
      </c>
      <c r="E2072" s="104" t="e">
        <f t="shared" si="32"/>
        <v>#VALUE!</v>
      </c>
      <c r="F2072" s="104" t="s">
        <v>13305</v>
      </c>
      <c r="G2072" s="104" t="s">
        <v>16804</v>
      </c>
      <c r="H2072" s="104" t="s">
        <v>12805</v>
      </c>
      <c r="I2072" s="104" t="s">
        <v>12968</v>
      </c>
      <c r="J2072" s="106">
        <v>37300</v>
      </c>
    </row>
    <row r="2073" spans="1:10" hidden="1" x14ac:dyDescent="0.2">
      <c r="A2073" s="107" t="s">
        <v>16802</v>
      </c>
      <c r="D2073" s="104" t="s">
        <v>15813</v>
      </c>
      <c r="E2073" s="104" t="e">
        <f t="shared" si="32"/>
        <v>#VALUE!</v>
      </c>
      <c r="F2073" s="104" t="s">
        <v>13305</v>
      </c>
      <c r="G2073" s="104" t="s">
        <v>16804</v>
      </c>
      <c r="H2073" s="104" t="s">
        <v>12805</v>
      </c>
      <c r="I2073" s="104" t="s">
        <v>12970</v>
      </c>
      <c r="J2073" s="106">
        <v>37300</v>
      </c>
    </row>
    <row r="2074" spans="1:10" hidden="1" x14ac:dyDescent="0.2">
      <c r="A2074" s="107" t="s">
        <v>16802</v>
      </c>
      <c r="D2074" s="104" t="s">
        <v>15814</v>
      </c>
      <c r="E2074" s="104" t="e">
        <f t="shared" si="32"/>
        <v>#VALUE!</v>
      </c>
      <c r="F2074" s="104" t="s">
        <v>13305</v>
      </c>
      <c r="G2074" s="104" t="s">
        <v>16804</v>
      </c>
      <c r="H2074" s="104" t="s">
        <v>12805</v>
      </c>
      <c r="I2074" s="104" t="s">
        <v>12972</v>
      </c>
      <c r="J2074" s="106">
        <v>37300</v>
      </c>
    </row>
    <row r="2075" spans="1:10" hidden="1" x14ac:dyDescent="0.2">
      <c r="A2075" s="107" t="s">
        <v>16802</v>
      </c>
      <c r="D2075" s="104" t="s">
        <v>15815</v>
      </c>
      <c r="E2075" s="104" t="e">
        <f t="shared" si="32"/>
        <v>#VALUE!</v>
      </c>
      <c r="F2075" s="104" t="s">
        <v>13305</v>
      </c>
      <c r="G2075" s="104" t="s">
        <v>16804</v>
      </c>
      <c r="H2075" s="104" t="s">
        <v>12805</v>
      </c>
      <c r="I2075" s="104" t="s">
        <v>12981</v>
      </c>
      <c r="J2075" s="106">
        <v>37300</v>
      </c>
    </row>
    <row r="2076" spans="1:10" hidden="1" x14ac:dyDescent="0.2">
      <c r="A2076" s="107" t="s">
        <v>16802</v>
      </c>
      <c r="D2076" s="104" t="s">
        <v>15816</v>
      </c>
      <c r="E2076" s="104" t="e">
        <f t="shared" si="32"/>
        <v>#VALUE!</v>
      </c>
      <c r="F2076" s="104" t="s">
        <v>13305</v>
      </c>
      <c r="G2076" s="104" t="s">
        <v>16804</v>
      </c>
      <c r="H2076" s="104" t="s">
        <v>12805</v>
      </c>
      <c r="I2076" s="104" t="s">
        <v>12983</v>
      </c>
      <c r="J2076" s="106">
        <v>37300</v>
      </c>
    </row>
    <row r="2077" spans="1:10" hidden="1" x14ac:dyDescent="0.2">
      <c r="A2077" s="107" t="s">
        <v>16802</v>
      </c>
      <c r="D2077" s="104" t="s">
        <v>15817</v>
      </c>
      <c r="E2077" s="104" t="e">
        <f t="shared" si="32"/>
        <v>#VALUE!</v>
      </c>
      <c r="F2077" s="104" t="s">
        <v>13305</v>
      </c>
      <c r="G2077" s="104" t="s">
        <v>16804</v>
      </c>
      <c r="H2077" s="104" t="s">
        <v>12805</v>
      </c>
      <c r="I2077" s="104" t="s">
        <v>12985</v>
      </c>
      <c r="J2077" s="106">
        <v>37300</v>
      </c>
    </row>
    <row r="2078" spans="1:10" hidden="1" x14ac:dyDescent="0.2">
      <c r="A2078" s="107" t="s">
        <v>16802</v>
      </c>
      <c r="D2078" s="104" t="s">
        <v>15818</v>
      </c>
      <c r="E2078" s="104" t="e">
        <f t="shared" si="32"/>
        <v>#VALUE!</v>
      </c>
      <c r="F2078" s="104" t="s">
        <v>13305</v>
      </c>
      <c r="G2078" s="104" t="s">
        <v>16804</v>
      </c>
      <c r="H2078" s="104" t="s">
        <v>12805</v>
      </c>
      <c r="I2078" s="104" t="s">
        <v>12987</v>
      </c>
      <c r="J2078" s="106">
        <v>37300</v>
      </c>
    </row>
    <row r="2079" spans="1:10" hidden="1" x14ac:dyDescent="0.2">
      <c r="A2079" s="107" t="s">
        <v>16802</v>
      </c>
      <c r="D2079" s="104" t="s">
        <v>15819</v>
      </c>
      <c r="E2079" s="104" t="e">
        <f t="shared" si="32"/>
        <v>#VALUE!</v>
      </c>
      <c r="F2079" s="104" t="s">
        <v>13305</v>
      </c>
      <c r="G2079" s="104" t="s">
        <v>16804</v>
      </c>
      <c r="H2079" s="104" t="s">
        <v>12805</v>
      </c>
      <c r="I2079" s="104" t="s">
        <v>12989</v>
      </c>
      <c r="J2079" s="106">
        <v>37300</v>
      </c>
    </row>
    <row r="2080" spans="1:10" hidden="1" x14ac:dyDescent="0.2">
      <c r="A2080" s="107" t="s">
        <v>16802</v>
      </c>
      <c r="D2080" s="104" t="s">
        <v>15820</v>
      </c>
      <c r="E2080" s="104" t="e">
        <f t="shared" si="32"/>
        <v>#VALUE!</v>
      </c>
      <c r="F2080" s="104" t="s">
        <v>13305</v>
      </c>
      <c r="G2080" s="104" t="s">
        <v>16804</v>
      </c>
      <c r="H2080" s="104" t="s">
        <v>12805</v>
      </c>
      <c r="I2080" s="104" t="s">
        <v>12991</v>
      </c>
      <c r="J2080" s="106">
        <v>37300</v>
      </c>
    </row>
    <row r="2081" spans="1:10" hidden="1" x14ac:dyDescent="0.2">
      <c r="A2081" s="107" t="s">
        <v>16802</v>
      </c>
      <c r="D2081" s="104" t="s">
        <v>15821</v>
      </c>
      <c r="E2081" s="104" t="e">
        <f t="shared" si="32"/>
        <v>#VALUE!</v>
      </c>
      <c r="F2081" s="104" t="s">
        <v>13305</v>
      </c>
      <c r="G2081" s="104" t="s">
        <v>16804</v>
      </c>
      <c r="H2081" s="104" t="s">
        <v>12805</v>
      </c>
      <c r="I2081" s="104" t="s">
        <v>12993</v>
      </c>
      <c r="J2081" s="106">
        <v>37300</v>
      </c>
    </row>
    <row r="2082" spans="1:10" hidden="1" x14ac:dyDescent="0.2">
      <c r="A2082" s="107" t="s">
        <v>16802</v>
      </c>
      <c r="D2082" s="104" t="s">
        <v>15822</v>
      </c>
      <c r="E2082" s="104" t="e">
        <f t="shared" si="32"/>
        <v>#VALUE!</v>
      </c>
      <c r="F2082" s="104" t="s">
        <v>13305</v>
      </c>
      <c r="G2082" s="104" t="s">
        <v>16804</v>
      </c>
      <c r="H2082" s="104" t="s">
        <v>12805</v>
      </c>
      <c r="I2082" s="104" t="s">
        <v>12995</v>
      </c>
      <c r="J2082" s="106">
        <v>37300</v>
      </c>
    </row>
    <row r="2083" spans="1:10" hidden="1" x14ac:dyDescent="0.2">
      <c r="A2083" s="107" t="s">
        <v>16802</v>
      </c>
      <c r="D2083" s="104" t="s">
        <v>15921</v>
      </c>
      <c r="E2083" s="104" t="e">
        <f t="shared" si="32"/>
        <v>#VALUE!</v>
      </c>
      <c r="F2083" s="104" t="s">
        <v>13305</v>
      </c>
      <c r="G2083" s="104" t="s">
        <v>16804</v>
      </c>
      <c r="H2083" s="104" t="s">
        <v>12805</v>
      </c>
      <c r="I2083" s="104" t="s">
        <v>12997</v>
      </c>
      <c r="J2083" s="106">
        <v>37300</v>
      </c>
    </row>
    <row r="2084" spans="1:10" hidden="1" x14ac:dyDescent="0.2">
      <c r="A2084" s="107" t="s">
        <v>16802</v>
      </c>
      <c r="D2084" s="104" t="s">
        <v>15922</v>
      </c>
      <c r="E2084" s="104" t="e">
        <f t="shared" si="32"/>
        <v>#VALUE!</v>
      </c>
      <c r="F2084" s="104" t="s">
        <v>13305</v>
      </c>
      <c r="G2084" s="104" t="s">
        <v>16804</v>
      </c>
      <c r="H2084" s="104" t="s">
        <v>12805</v>
      </c>
      <c r="I2084" s="104" t="s">
        <v>12999</v>
      </c>
      <c r="J2084" s="106">
        <v>37300</v>
      </c>
    </row>
    <row r="2085" spans="1:10" hidden="1" x14ac:dyDescent="0.2">
      <c r="A2085" s="107" t="s">
        <v>16802</v>
      </c>
      <c r="D2085" s="104" t="s">
        <v>15923</v>
      </c>
      <c r="E2085" s="104" t="e">
        <f t="shared" si="32"/>
        <v>#VALUE!</v>
      </c>
      <c r="F2085" s="104" t="s">
        <v>13305</v>
      </c>
      <c r="G2085" s="104" t="s">
        <v>16804</v>
      </c>
      <c r="H2085" s="104" t="s">
        <v>12805</v>
      </c>
      <c r="I2085" s="104" t="s">
        <v>13001</v>
      </c>
      <c r="J2085" s="106">
        <v>37300</v>
      </c>
    </row>
    <row r="2086" spans="1:10" hidden="1" x14ac:dyDescent="0.2">
      <c r="A2086" s="107" t="s">
        <v>16802</v>
      </c>
      <c r="D2086" s="104" t="s">
        <v>15924</v>
      </c>
      <c r="E2086" s="104" t="e">
        <f t="shared" si="32"/>
        <v>#VALUE!</v>
      </c>
      <c r="F2086" s="104" t="s">
        <v>13305</v>
      </c>
      <c r="G2086" s="104" t="s">
        <v>16804</v>
      </c>
      <c r="H2086" s="104" t="s">
        <v>12805</v>
      </c>
      <c r="I2086" s="104" t="s">
        <v>13003</v>
      </c>
      <c r="J2086" s="106">
        <v>37300</v>
      </c>
    </row>
    <row r="2087" spans="1:10" hidden="1" x14ac:dyDescent="0.2">
      <c r="A2087" s="107" t="s">
        <v>16802</v>
      </c>
      <c r="D2087" s="104" t="s">
        <v>15925</v>
      </c>
      <c r="E2087" s="104" t="e">
        <f t="shared" si="32"/>
        <v>#VALUE!</v>
      </c>
      <c r="F2087" s="104" t="s">
        <v>13305</v>
      </c>
      <c r="G2087" s="104" t="s">
        <v>16804</v>
      </c>
      <c r="H2087" s="104" t="s">
        <v>12805</v>
      </c>
      <c r="I2087" s="104" t="s">
        <v>13005</v>
      </c>
      <c r="J2087" s="106">
        <v>37300</v>
      </c>
    </row>
    <row r="2088" spans="1:10" hidden="1" x14ac:dyDescent="0.2">
      <c r="A2088" s="107" t="s">
        <v>16802</v>
      </c>
      <c r="D2088" s="104" t="s">
        <v>15926</v>
      </c>
      <c r="E2088" s="104" t="e">
        <f t="shared" si="32"/>
        <v>#VALUE!</v>
      </c>
      <c r="F2088" s="104" t="s">
        <v>13305</v>
      </c>
      <c r="G2088" s="104" t="s">
        <v>16804</v>
      </c>
      <c r="H2088" s="104" t="s">
        <v>12805</v>
      </c>
      <c r="I2088" s="104" t="s">
        <v>15707</v>
      </c>
      <c r="J2088" s="106">
        <v>37300</v>
      </c>
    </row>
    <row r="2089" spans="1:10" hidden="1" x14ac:dyDescent="0.2">
      <c r="A2089" s="107" t="s">
        <v>16802</v>
      </c>
      <c r="D2089" s="104" t="s">
        <v>15927</v>
      </c>
      <c r="E2089" s="104" t="e">
        <f t="shared" si="32"/>
        <v>#VALUE!</v>
      </c>
      <c r="F2089" s="104" t="s">
        <v>13305</v>
      </c>
      <c r="G2089" s="104" t="s">
        <v>16804</v>
      </c>
      <c r="H2089" s="104" t="s">
        <v>12805</v>
      </c>
      <c r="I2089" s="104" t="s">
        <v>15709</v>
      </c>
      <c r="J2089" s="106">
        <v>37300</v>
      </c>
    </row>
    <row r="2090" spans="1:10" hidden="1" x14ac:dyDescent="0.2">
      <c r="A2090" s="107" t="s">
        <v>16802</v>
      </c>
      <c r="D2090" s="104" t="s">
        <v>15928</v>
      </c>
      <c r="E2090" s="104" t="e">
        <f t="shared" si="32"/>
        <v>#VALUE!</v>
      </c>
      <c r="F2090" s="104" t="s">
        <v>13305</v>
      </c>
      <c r="G2090" s="104" t="s">
        <v>16804</v>
      </c>
      <c r="H2090" s="104" t="s">
        <v>12805</v>
      </c>
      <c r="I2090" s="104" t="s">
        <v>15711</v>
      </c>
      <c r="J2090" s="106">
        <v>37300</v>
      </c>
    </row>
    <row r="2091" spans="1:10" hidden="1" x14ac:dyDescent="0.2">
      <c r="A2091" s="107" t="s">
        <v>16802</v>
      </c>
      <c r="D2091" s="104" t="s">
        <v>15929</v>
      </c>
      <c r="E2091" s="104" t="e">
        <f t="shared" si="32"/>
        <v>#VALUE!</v>
      </c>
      <c r="F2091" s="104" t="s">
        <v>13305</v>
      </c>
      <c r="G2091" s="104" t="s">
        <v>16804</v>
      </c>
      <c r="H2091" s="104" t="s">
        <v>12805</v>
      </c>
      <c r="I2091" s="104" t="s">
        <v>15713</v>
      </c>
      <c r="J2091" s="106">
        <v>37300</v>
      </c>
    </row>
    <row r="2092" spans="1:10" hidden="1" x14ac:dyDescent="0.2">
      <c r="A2092" s="107" t="s">
        <v>16802</v>
      </c>
      <c r="D2092" s="104" t="s">
        <v>15930</v>
      </c>
      <c r="E2092" s="104" t="e">
        <f t="shared" si="32"/>
        <v>#VALUE!</v>
      </c>
      <c r="F2092" s="104" t="s">
        <v>13305</v>
      </c>
      <c r="G2092" s="104" t="s">
        <v>16804</v>
      </c>
      <c r="H2092" s="104" t="s">
        <v>12805</v>
      </c>
      <c r="I2092" s="104" t="s">
        <v>15715</v>
      </c>
      <c r="J2092" s="106">
        <v>37300</v>
      </c>
    </row>
    <row r="2093" spans="1:10" hidden="1" x14ac:dyDescent="0.2">
      <c r="A2093" s="107" t="s">
        <v>16802</v>
      </c>
      <c r="D2093" s="104" t="s">
        <v>15931</v>
      </c>
      <c r="E2093" s="104" t="e">
        <f t="shared" si="32"/>
        <v>#VALUE!</v>
      </c>
      <c r="F2093" s="104" t="s">
        <v>13305</v>
      </c>
      <c r="G2093" s="104" t="s">
        <v>16804</v>
      </c>
      <c r="H2093" s="104" t="s">
        <v>12805</v>
      </c>
      <c r="I2093" s="104" t="s">
        <v>15717</v>
      </c>
      <c r="J2093" s="106">
        <v>37300</v>
      </c>
    </row>
    <row r="2094" spans="1:10" hidden="1" x14ac:dyDescent="0.2">
      <c r="A2094" s="107" t="s">
        <v>16802</v>
      </c>
      <c r="D2094" s="104" t="s">
        <v>15932</v>
      </c>
      <c r="E2094" s="104" t="e">
        <f t="shared" si="32"/>
        <v>#VALUE!</v>
      </c>
      <c r="F2094" s="104" t="s">
        <v>13305</v>
      </c>
      <c r="G2094" s="104" t="s">
        <v>16804</v>
      </c>
      <c r="H2094" s="104" t="s">
        <v>12805</v>
      </c>
      <c r="I2094" s="104" t="s">
        <v>15719</v>
      </c>
      <c r="J2094" s="106">
        <v>37300</v>
      </c>
    </row>
    <row r="2095" spans="1:10" hidden="1" x14ac:dyDescent="0.2">
      <c r="A2095" s="107" t="s">
        <v>16802</v>
      </c>
      <c r="D2095" s="104" t="s">
        <v>15933</v>
      </c>
      <c r="E2095" s="104" t="e">
        <f t="shared" si="32"/>
        <v>#VALUE!</v>
      </c>
      <c r="F2095" s="104" t="s">
        <v>13305</v>
      </c>
      <c r="G2095" s="104" t="s">
        <v>16804</v>
      </c>
      <c r="H2095" s="104" t="s">
        <v>12805</v>
      </c>
      <c r="I2095" s="104" t="s">
        <v>15721</v>
      </c>
      <c r="J2095" s="106">
        <v>37300</v>
      </c>
    </row>
    <row r="2096" spans="1:10" hidden="1" x14ac:dyDescent="0.2">
      <c r="A2096" s="107" t="s">
        <v>16802</v>
      </c>
      <c r="D2096" s="104" t="s">
        <v>15934</v>
      </c>
      <c r="E2096" s="104" t="e">
        <f t="shared" si="32"/>
        <v>#VALUE!</v>
      </c>
      <c r="F2096" s="104" t="s">
        <v>13305</v>
      </c>
      <c r="G2096" s="104" t="s">
        <v>16804</v>
      </c>
      <c r="H2096" s="104" t="s">
        <v>12805</v>
      </c>
      <c r="I2096" s="104" t="s">
        <v>15723</v>
      </c>
      <c r="J2096" s="106">
        <v>37300</v>
      </c>
    </row>
    <row r="2097" spans="1:10" hidden="1" x14ac:dyDescent="0.2">
      <c r="A2097" s="107" t="s">
        <v>16802</v>
      </c>
      <c r="D2097" s="104" t="s">
        <v>15935</v>
      </c>
      <c r="E2097" s="104" t="e">
        <f t="shared" si="32"/>
        <v>#VALUE!</v>
      </c>
      <c r="F2097" s="104" t="s">
        <v>13305</v>
      </c>
      <c r="G2097" s="104" t="s">
        <v>16804</v>
      </c>
      <c r="H2097" s="104" t="s">
        <v>12805</v>
      </c>
      <c r="I2097" s="104" t="s">
        <v>15725</v>
      </c>
      <c r="J2097" s="106">
        <v>37300</v>
      </c>
    </row>
    <row r="2098" spans="1:10" hidden="1" x14ac:dyDescent="0.2">
      <c r="A2098" s="107" t="s">
        <v>16802</v>
      </c>
      <c r="D2098" s="104" t="s">
        <v>15936</v>
      </c>
      <c r="E2098" s="104" t="e">
        <f t="shared" si="32"/>
        <v>#VALUE!</v>
      </c>
      <c r="F2098" s="104" t="s">
        <v>13305</v>
      </c>
      <c r="G2098" s="104" t="s">
        <v>16804</v>
      </c>
      <c r="H2098" s="104" t="s">
        <v>12805</v>
      </c>
      <c r="I2098" s="104" t="s">
        <v>15727</v>
      </c>
      <c r="J2098" s="106">
        <v>37300</v>
      </c>
    </row>
    <row r="2099" spans="1:10" hidden="1" x14ac:dyDescent="0.2">
      <c r="A2099" s="107" t="s">
        <v>16802</v>
      </c>
      <c r="D2099" s="104" t="s">
        <v>15937</v>
      </c>
      <c r="E2099" s="104" t="e">
        <f t="shared" si="32"/>
        <v>#VALUE!</v>
      </c>
      <c r="F2099" s="104" t="s">
        <v>13305</v>
      </c>
      <c r="G2099" s="104" t="s">
        <v>16804</v>
      </c>
      <c r="H2099" s="104" t="s">
        <v>12805</v>
      </c>
      <c r="I2099" s="104" t="s">
        <v>15729</v>
      </c>
      <c r="J2099" s="106">
        <v>37300</v>
      </c>
    </row>
    <row r="2100" spans="1:10" hidden="1" x14ac:dyDescent="0.2">
      <c r="A2100" s="107" t="s">
        <v>16802</v>
      </c>
      <c r="D2100" s="104" t="s">
        <v>15938</v>
      </c>
      <c r="E2100" s="104" t="e">
        <f t="shared" si="32"/>
        <v>#VALUE!</v>
      </c>
      <c r="F2100" s="104" t="s">
        <v>13305</v>
      </c>
      <c r="G2100" s="104" t="s">
        <v>16804</v>
      </c>
      <c r="H2100" s="104" t="s">
        <v>12805</v>
      </c>
      <c r="I2100" s="104" t="s">
        <v>15731</v>
      </c>
      <c r="J2100" s="106">
        <v>37300</v>
      </c>
    </row>
    <row r="2101" spans="1:10" hidden="1" x14ac:dyDescent="0.2">
      <c r="A2101" s="107" t="s">
        <v>16802</v>
      </c>
      <c r="D2101" s="104" t="s">
        <v>15939</v>
      </c>
      <c r="E2101" s="104" t="e">
        <f t="shared" si="32"/>
        <v>#VALUE!</v>
      </c>
      <c r="F2101" s="104" t="s">
        <v>13305</v>
      </c>
      <c r="G2101" s="104" t="s">
        <v>16804</v>
      </c>
      <c r="H2101" s="104" t="s">
        <v>12805</v>
      </c>
      <c r="I2101" s="104" t="s">
        <v>15733</v>
      </c>
      <c r="J2101" s="106">
        <v>37300</v>
      </c>
    </row>
    <row r="2102" spans="1:10" hidden="1" x14ac:dyDescent="0.2">
      <c r="A2102" s="107" t="s">
        <v>16802</v>
      </c>
      <c r="D2102" s="104" t="s">
        <v>15940</v>
      </c>
      <c r="E2102" s="104" t="e">
        <f t="shared" si="32"/>
        <v>#VALUE!</v>
      </c>
      <c r="F2102" s="104" t="s">
        <v>13305</v>
      </c>
      <c r="G2102" s="104" t="s">
        <v>16804</v>
      </c>
      <c r="H2102" s="104" t="s">
        <v>12805</v>
      </c>
      <c r="I2102" s="104" t="s">
        <v>15735</v>
      </c>
      <c r="J2102" s="106">
        <v>37300</v>
      </c>
    </row>
    <row r="2103" spans="1:10" hidden="1" x14ac:dyDescent="0.2">
      <c r="A2103" s="107" t="s">
        <v>16802</v>
      </c>
      <c r="D2103" s="104" t="s">
        <v>15941</v>
      </c>
      <c r="E2103" s="104" t="e">
        <f t="shared" si="32"/>
        <v>#VALUE!</v>
      </c>
      <c r="F2103" s="104" t="s">
        <v>13305</v>
      </c>
      <c r="G2103" s="104" t="s">
        <v>16804</v>
      </c>
      <c r="H2103" s="104" t="s">
        <v>12805</v>
      </c>
      <c r="I2103" s="104" t="s">
        <v>15737</v>
      </c>
      <c r="J2103" s="106">
        <v>37300</v>
      </c>
    </row>
    <row r="2104" spans="1:10" hidden="1" x14ac:dyDescent="0.2">
      <c r="A2104" s="107" t="s">
        <v>16802</v>
      </c>
      <c r="D2104" s="104" t="s">
        <v>15942</v>
      </c>
      <c r="E2104" s="104" t="e">
        <f t="shared" si="32"/>
        <v>#VALUE!</v>
      </c>
      <c r="F2104" s="104" t="s">
        <v>13305</v>
      </c>
      <c r="G2104" s="104" t="s">
        <v>16804</v>
      </c>
      <c r="H2104" s="104" t="s">
        <v>12805</v>
      </c>
      <c r="I2104" s="104" t="s">
        <v>15739</v>
      </c>
      <c r="J2104" s="106">
        <v>37300</v>
      </c>
    </row>
    <row r="2105" spans="1:10" hidden="1" x14ac:dyDescent="0.2">
      <c r="A2105" s="107" t="s">
        <v>16802</v>
      </c>
      <c r="D2105" s="104" t="s">
        <v>15943</v>
      </c>
      <c r="E2105" s="104" t="e">
        <f t="shared" si="32"/>
        <v>#VALUE!</v>
      </c>
      <c r="F2105" s="104" t="s">
        <v>13305</v>
      </c>
      <c r="G2105" s="104" t="s">
        <v>16804</v>
      </c>
      <c r="H2105" s="104" t="s">
        <v>12805</v>
      </c>
      <c r="I2105" s="104" t="s">
        <v>15741</v>
      </c>
      <c r="J2105" s="106">
        <v>37300</v>
      </c>
    </row>
    <row r="2106" spans="1:10" hidden="1" x14ac:dyDescent="0.2">
      <c r="A2106" s="107" t="s">
        <v>16802</v>
      </c>
      <c r="D2106" s="104" t="s">
        <v>15944</v>
      </c>
      <c r="E2106" s="104" t="e">
        <f t="shared" si="32"/>
        <v>#VALUE!</v>
      </c>
      <c r="F2106" s="104" t="s">
        <v>13305</v>
      </c>
      <c r="G2106" s="104" t="s">
        <v>16804</v>
      </c>
      <c r="H2106" s="104" t="s">
        <v>12805</v>
      </c>
      <c r="I2106" s="104" t="s">
        <v>15743</v>
      </c>
      <c r="J2106" s="106">
        <v>37300</v>
      </c>
    </row>
    <row r="2107" spans="1:10" hidden="1" x14ac:dyDescent="0.2">
      <c r="A2107" s="107" t="s">
        <v>16802</v>
      </c>
      <c r="D2107" s="104" t="s">
        <v>15945</v>
      </c>
      <c r="E2107" s="104" t="e">
        <f t="shared" si="32"/>
        <v>#VALUE!</v>
      </c>
      <c r="F2107" s="104" t="s">
        <v>13305</v>
      </c>
      <c r="G2107" s="104" t="s">
        <v>16804</v>
      </c>
      <c r="H2107" s="104" t="s">
        <v>12805</v>
      </c>
      <c r="I2107" s="104" t="s">
        <v>15745</v>
      </c>
      <c r="J2107" s="106">
        <v>37300</v>
      </c>
    </row>
    <row r="2108" spans="1:10" hidden="1" x14ac:dyDescent="0.2">
      <c r="A2108" s="107" t="s">
        <v>16802</v>
      </c>
      <c r="D2108" s="104" t="s">
        <v>15946</v>
      </c>
      <c r="E2108" s="104" t="e">
        <f t="shared" si="32"/>
        <v>#VALUE!</v>
      </c>
      <c r="F2108" s="104" t="s">
        <v>13305</v>
      </c>
      <c r="G2108" s="104" t="s">
        <v>16804</v>
      </c>
      <c r="H2108" s="104" t="s">
        <v>12805</v>
      </c>
      <c r="I2108" s="104" t="s">
        <v>15747</v>
      </c>
      <c r="J2108" s="106">
        <v>37300</v>
      </c>
    </row>
    <row r="2109" spans="1:10" hidden="1" x14ac:dyDescent="0.2">
      <c r="A2109" s="107" t="s">
        <v>16802</v>
      </c>
      <c r="D2109" s="104" t="s">
        <v>15947</v>
      </c>
      <c r="E2109" s="104" t="e">
        <f t="shared" si="32"/>
        <v>#VALUE!</v>
      </c>
      <c r="F2109" s="104" t="s">
        <v>13305</v>
      </c>
      <c r="G2109" s="104" t="s">
        <v>16804</v>
      </c>
      <c r="H2109" s="104" t="s">
        <v>12805</v>
      </c>
      <c r="I2109" s="104" t="s">
        <v>15749</v>
      </c>
      <c r="J2109" s="106">
        <v>37300</v>
      </c>
    </row>
    <row r="2110" spans="1:10" hidden="1" x14ac:dyDescent="0.2">
      <c r="A2110" s="107" t="s">
        <v>16802</v>
      </c>
      <c r="D2110" s="104" t="s">
        <v>15948</v>
      </c>
      <c r="E2110" s="104" t="e">
        <f t="shared" si="32"/>
        <v>#VALUE!</v>
      </c>
      <c r="F2110" s="104" t="s">
        <v>13305</v>
      </c>
      <c r="G2110" s="104" t="s">
        <v>16804</v>
      </c>
      <c r="H2110" s="104" t="s">
        <v>12805</v>
      </c>
      <c r="I2110" s="104" t="s">
        <v>15751</v>
      </c>
      <c r="J2110" s="106">
        <v>37300</v>
      </c>
    </row>
    <row r="2111" spans="1:10" hidden="1" x14ac:dyDescent="0.2">
      <c r="A2111" s="107" t="s">
        <v>16802</v>
      </c>
      <c r="D2111" s="104" t="s">
        <v>15949</v>
      </c>
      <c r="E2111" s="104" t="e">
        <f t="shared" si="32"/>
        <v>#VALUE!</v>
      </c>
      <c r="F2111" s="104" t="s">
        <v>13305</v>
      </c>
      <c r="G2111" s="104" t="s">
        <v>16804</v>
      </c>
      <c r="H2111" s="104" t="s">
        <v>12805</v>
      </c>
      <c r="I2111" s="104" t="s">
        <v>15753</v>
      </c>
      <c r="J2111" s="106">
        <v>37300</v>
      </c>
    </row>
    <row r="2112" spans="1:10" hidden="1" x14ac:dyDescent="0.2">
      <c r="A2112" s="107" t="s">
        <v>16802</v>
      </c>
      <c r="D2112" s="104" t="s">
        <v>15950</v>
      </c>
      <c r="E2112" s="104" t="e">
        <f t="shared" si="32"/>
        <v>#VALUE!</v>
      </c>
      <c r="F2112" s="104" t="s">
        <v>13305</v>
      </c>
      <c r="G2112" s="104" t="s">
        <v>16804</v>
      </c>
      <c r="H2112" s="104" t="s">
        <v>12805</v>
      </c>
      <c r="I2112" s="104" t="s">
        <v>15755</v>
      </c>
      <c r="J2112" s="106">
        <v>37300</v>
      </c>
    </row>
    <row r="2113" spans="1:10" hidden="1" x14ac:dyDescent="0.2">
      <c r="A2113" s="107" t="s">
        <v>16802</v>
      </c>
      <c r="D2113" s="104" t="s">
        <v>15951</v>
      </c>
      <c r="E2113" s="104" t="e">
        <f t="shared" si="32"/>
        <v>#VALUE!</v>
      </c>
      <c r="F2113" s="104" t="s">
        <v>13305</v>
      </c>
      <c r="G2113" s="104" t="s">
        <v>16804</v>
      </c>
      <c r="H2113" s="104" t="s">
        <v>12805</v>
      </c>
      <c r="I2113" s="104" t="s">
        <v>15757</v>
      </c>
      <c r="J2113" s="106">
        <v>37300</v>
      </c>
    </row>
    <row r="2114" spans="1:10" hidden="1" x14ac:dyDescent="0.2">
      <c r="A2114" s="107" t="s">
        <v>16802</v>
      </c>
      <c r="D2114" s="104" t="s">
        <v>15952</v>
      </c>
      <c r="E2114" s="104" t="e">
        <f t="shared" ref="E2114:E2177" si="33">VALUE(D2114)</f>
        <v>#VALUE!</v>
      </c>
      <c r="F2114" s="104" t="s">
        <v>13305</v>
      </c>
      <c r="G2114" s="104" t="s">
        <v>16804</v>
      </c>
      <c r="H2114" s="104" t="s">
        <v>12819</v>
      </c>
      <c r="I2114" s="104" t="s">
        <v>12956</v>
      </c>
      <c r="J2114" s="106">
        <v>37300</v>
      </c>
    </row>
    <row r="2115" spans="1:10" hidden="1" x14ac:dyDescent="0.2">
      <c r="A2115" s="107" t="s">
        <v>16802</v>
      </c>
      <c r="D2115" s="104" t="s">
        <v>15953</v>
      </c>
      <c r="E2115" s="104" t="e">
        <f t="shared" si="33"/>
        <v>#VALUE!</v>
      </c>
      <c r="F2115" s="104" t="s">
        <v>13305</v>
      </c>
      <c r="G2115" s="104" t="s">
        <v>16804</v>
      </c>
      <c r="H2115" s="104" t="s">
        <v>12819</v>
      </c>
      <c r="I2115" s="104" t="s">
        <v>12958</v>
      </c>
      <c r="J2115" s="106">
        <v>37300</v>
      </c>
    </row>
    <row r="2116" spans="1:10" hidden="1" x14ac:dyDescent="0.2">
      <c r="A2116" s="107" t="s">
        <v>16802</v>
      </c>
      <c r="D2116" s="104" t="s">
        <v>15954</v>
      </c>
      <c r="E2116" s="104" t="e">
        <f t="shared" si="33"/>
        <v>#VALUE!</v>
      </c>
      <c r="F2116" s="104" t="s">
        <v>13305</v>
      </c>
      <c r="G2116" s="104" t="s">
        <v>16804</v>
      </c>
      <c r="H2116" s="104" t="s">
        <v>12819</v>
      </c>
      <c r="I2116" s="104" t="s">
        <v>12960</v>
      </c>
      <c r="J2116" s="106">
        <v>37300</v>
      </c>
    </row>
    <row r="2117" spans="1:10" hidden="1" x14ac:dyDescent="0.2">
      <c r="A2117" s="107" t="s">
        <v>16802</v>
      </c>
      <c r="D2117" s="104" t="s">
        <v>15955</v>
      </c>
      <c r="E2117" s="104" t="e">
        <f t="shared" si="33"/>
        <v>#VALUE!</v>
      </c>
      <c r="F2117" s="104" t="s">
        <v>13305</v>
      </c>
      <c r="G2117" s="104" t="s">
        <v>16804</v>
      </c>
      <c r="H2117" s="104" t="s">
        <v>12819</v>
      </c>
      <c r="I2117" s="104" t="s">
        <v>12962</v>
      </c>
      <c r="J2117" s="106">
        <v>37300</v>
      </c>
    </row>
    <row r="2118" spans="1:10" hidden="1" x14ac:dyDescent="0.2">
      <c r="A2118" s="107" t="s">
        <v>16802</v>
      </c>
      <c r="D2118" s="104" t="s">
        <v>15956</v>
      </c>
      <c r="E2118" s="104" t="e">
        <f t="shared" si="33"/>
        <v>#VALUE!</v>
      </c>
      <c r="F2118" s="104" t="s">
        <v>13305</v>
      </c>
      <c r="G2118" s="104" t="s">
        <v>16804</v>
      </c>
      <c r="H2118" s="104" t="s">
        <v>12819</v>
      </c>
      <c r="I2118" s="104" t="s">
        <v>12964</v>
      </c>
      <c r="J2118" s="106">
        <v>37300</v>
      </c>
    </row>
    <row r="2119" spans="1:10" hidden="1" x14ac:dyDescent="0.2">
      <c r="A2119" s="107" t="s">
        <v>16802</v>
      </c>
      <c r="D2119" s="104" t="s">
        <v>15957</v>
      </c>
      <c r="E2119" s="104" t="e">
        <f t="shared" si="33"/>
        <v>#VALUE!</v>
      </c>
      <c r="F2119" s="104" t="s">
        <v>13305</v>
      </c>
      <c r="G2119" s="104" t="s">
        <v>16804</v>
      </c>
      <c r="H2119" s="104" t="s">
        <v>12819</v>
      </c>
      <c r="I2119" s="104" t="s">
        <v>12966</v>
      </c>
      <c r="J2119" s="106">
        <v>37300</v>
      </c>
    </row>
    <row r="2120" spans="1:10" hidden="1" x14ac:dyDescent="0.2">
      <c r="A2120" s="107" t="s">
        <v>16802</v>
      </c>
      <c r="D2120" s="104" t="s">
        <v>15958</v>
      </c>
      <c r="E2120" s="104" t="e">
        <f t="shared" si="33"/>
        <v>#VALUE!</v>
      </c>
      <c r="F2120" s="104" t="s">
        <v>13305</v>
      </c>
      <c r="G2120" s="104" t="s">
        <v>16804</v>
      </c>
      <c r="H2120" s="104" t="s">
        <v>12819</v>
      </c>
      <c r="I2120" s="104" t="s">
        <v>12968</v>
      </c>
      <c r="J2120" s="106">
        <v>37300</v>
      </c>
    </row>
    <row r="2121" spans="1:10" hidden="1" x14ac:dyDescent="0.2">
      <c r="A2121" s="107" t="s">
        <v>16802</v>
      </c>
      <c r="D2121" s="104" t="s">
        <v>15959</v>
      </c>
      <c r="E2121" s="104" t="e">
        <f t="shared" si="33"/>
        <v>#VALUE!</v>
      </c>
      <c r="F2121" s="104" t="s">
        <v>13305</v>
      </c>
      <c r="G2121" s="104" t="s">
        <v>16804</v>
      </c>
      <c r="H2121" s="104" t="s">
        <v>12819</v>
      </c>
      <c r="I2121" s="104" t="s">
        <v>12970</v>
      </c>
      <c r="J2121" s="106">
        <v>37300</v>
      </c>
    </row>
    <row r="2122" spans="1:10" hidden="1" x14ac:dyDescent="0.2">
      <c r="A2122" s="107" t="s">
        <v>16802</v>
      </c>
      <c r="D2122" s="104" t="s">
        <v>15960</v>
      </c>
      <c r="E2122" s="104" t="e">
        <f t="shared" si="33"/>
        <v>#VALUE!</v>
      </c>
      <c r="F2122" s="104" t="s">
        <v>13305</v>
      </c>
      <c r="G2122" s="104" t="s">
        <v>16804</v>
      </c>
      <c r="H2122" s="104" t="s">
        <v>12819</v>
      </c>
      <c r="I2122" s="104" t="s">
        <v>12972</v>
      </c>
      <c r="J2122" s="106">
        <v>37300</v>
      </c>
    </row>
    <row r="2123" spans="1:10" hidden="1" x14ac:dyDescent="0.2">
      <c r="A2123" s="107" t="s">
        <v>16802</v>
      </c>
      <c r="D2123" s="104" t="s">
        <v>15961</v>
      </c>
      <c r="E2123" s="104" t="e">
        <f t="shared" si="33"/>
        <v>#VALUE!</v>
      </c>
      <c r="F2123" s="104" t="s">
        <v>13305</v>
      </c>
      <c r="G2123" s="104" t="s">
        <v>16804</v>
      </c>
      <c r="H2123" s="104" t="s">
        <v>12819</v>
      </c>
      <c r="I2123" s="104" t="s">
        <v>12981</v>
      </c>
      <c r="J2123" s="106">
        <v>37300</v>
      </c>
    </row>
    <row r="2124" spans="1:10" hidden="1" x14ac:dyDescent="0.2">
      <c r="A2124" s="107" t="s">
        <v>16802</v>
      </c>
      <c r="D2124" s="104" t="s">
        <v>15962</v>
      </c>
      <c r="E2124" s="104" t="e">
        <f t="shared" si="33"/>
        <v>#VALUE!</v>
      </c>
      <c r="F2124" s="104" t="s">
        <v>13305</v>
      </c>
      <c r="G2124" s="104" t="s">
        <v>16804</v>
      </c>
      <c r="H2124" s="104" t="s">
        <v>12819</v>
      </c>
      <c r="I2124" s="104" t="s">
        <v>12983</v>
      </c>
      <c r="J2124" s="106">
        <v>37300</v>
      </c>
    </row>
    <row r="2125" spans="1:10" hidden="1" x14ac:dyDescent="0.2">
      <c r="A2125" s="107" t="s">
        <v>16802</v>
      </c>
      <c r="D2125" s="104" t="s">
        <v>15963</v>
      </c>
      <c r="E2125" s="104" t="e">
        <f t="shared" si="33"/>
        <v>#VALUE!</v>
      </c>
      <c r="F2125" s="104" t="s">
        <v>13305</v>
      </c>
      <c r="G2125" s="104" t="s">
        <v>16804</v>
      </c>
      <c r="H2125" s="104" t="s">
        <v>12819</v>
      </c>
      <c r="I2125" s="104" t="s">
        <v>12985</v>
      </c>
      <c r="J2125" s="106">
        <v>37300</v>
      </c>
    </row>
    <row r="2126" spans="1:10" hidden="1" x14ac:dyDescent="0.2">
      <c r="A2126" s="107" t="s">
        <v>16802</v>
      </c>
      <c r="D2126" s="104" t="s">
        <v>15964</v>
      </c>
      <c r="E2126" s="104" t="e">
        <f t="shared" si="33"/>
        <v>#VALUE!</v>
      </c>
      <c r="F2126" s="104" t="s">
        <v>13305</v>
      </c>
      <c r="G2126" s="104" t="s">
        <v>16804</v>
      </c>
      <c r="H2126" s="104" t="s">
        <v>12819</v>
      </c>
      <c r="I2126" s="104" t="s">
        <v>12987</v>
      </c>
      <c r="J2126" s="106">
        <v>37300</v>
      </c>
    </row>
    <row r="2127" spans="1:10" hidden="1" x14ac:dyDescent="0.2">
      <c r="A2127" s="107" t="s">
        <v>16802</v>
      </c>
      <c r="D2127" s="104" t="s">
        <v>15965</v>
      </c>
      <c r="E2127" s="104" t="e">
        <f t="shared" si="33"/>
        <v>#VALUE!</v>
      </c>
      <c r="F2127" s="104" t="s">
        <v>13305</v>
      </c>
      <c r="G2127" s="104" t="s">
        <v>16804</v>
      </c>
      <c r="H2127" s="104" t="s">
        <v>12819</v>
      </c>
      <c r="I2127" s="104" t="s">
        <v>12989</v>
      </c>
      <c r="J2127" s="106">
        <v>37300</v>
      </c>
    </row>
    <row r="2128" spans="1:10" hidden="1" x14ac:dyDescent="0.2">
      <c r="A2128" s="107" t="s">
        <v>16802</v>
      </c>
      <c r="D2128" s="104" t="s">
        <v>15966</v>
      </c>
      <c r="E2128" s="104" t="e">
        <f t="shared" si="33"/>
        <v>#VALUE!</v>
      </c>
      <c r="F2128" s="104" t="s">
        <v>13305</v>
      </c>
      <c r="G2128" s="104" t="s">
        <v>16804</v>
      </c>
      <c r="H2128" s="104" t="s">
        <v>12819</v>
      </c>
      <c r="I2128" s="104" t="s">
        <v>12991</v>
      </c>
      <c r="J2128" s="106">
        <v>37300</v>
      </c>
    </row>
    <row r="2129" spans="1:10" hidden="1" x14ac:dyDescent="0.2">
      <c r="A2129" s="107" t="s">
        <v>16802</v>
      </c>
      <c r="D2129" s="104" t="s">
        <v>15967</v>
      </c>
      <c r="E2129" s="104" t="e">
        <f t="shared" si="33"/>
        <v>#VALUE!</v>
      </c>
      <c r="F2129" s="104" t="s">
        <v>13305</v>
      </c>
      <c r="G2129" s="104" t="s">
        <v>16804</v>
      </c>
      <c r="H2129" s="104" t="s">
        <v>12819</v>
      </c>
      <c r="I2129" s="104" t="s">
        <v>12993</v>
      </c>
      <c r="J2129" s="106">
        <v>37300</v>
      </c>
    </row>
    <row r="2130" spans="1:10" hidden="1" x14ac:dyDescent="0.2">
      <c r="A2130" s="107" t="s">
        <v>16802</v>
      </c>
      <c r="D2130" s="104" t="s">
        <v>15968</v>
      </c>
      <c r="E2130" s="104" t="e">
        <f t="shared" si="33"/>
        <v>#VALUE!</v>
      </c>
      <c r="F2130" s="104" t="s">
        <v>13305</v>
      </c>
      <c r="G2130" s="104" t="s">
        <v>16804</v>
      </c>
      <c r="H2130" s="104" t="s">
        <v>12819</v>
      </c>
      <c r="I2130" s="104" t="s">
        <v>12995</v>
      </c>
      <c r="J2130" s="106">
        <v>37300</v>
      </c>
    </row>
    <row r="2131" spans="1:10" hidden="1" x14ac:dyDescent="0.2">
      <c r="A2131" s="107" t="s">
        <v>16802</v>
      </c>
      <c r="D2131" s="104" t="s">
        <v>13145</v>
      </c>
      <c r="E2131" s="104" t="e">
        <f t="shared" si="33"/>
        <v>#VALUE!</v>
      </c>
      <c r="F2131" s="104" t="s">
        <v>13305</v>
      </c>
      <c r="G2131" s="104" t="s">
        <v>16804</v>
      </c>
      <c r="H2131" s="104" t="s">
        <v>12819</v>
      </c>
      <c r="I2131" s="104" t="s">
        <v>12997</v>
      </c>
      <c r="J2131" s="106">
        <v>37300</v>
      </c>
    </row>
    <row r="2132" spans="1:10" hidden="1" x14ac:dyDescent="0.2">
      <c r="A2132" s="107" t="s">
        <v>16802</v>
      </c>
      <c r="D2132" s="104" t="s">
        <v>13146</v>
      </c>
      <c r="E2132" s="104" t="e">
        <f t="shared" si="33"/>
        <v>#VALUE!</v>
      </c>
      <c r="F2132" s="104" t="s">
        <v>13305</v>
      </c>
      <c r="G2132" s="104" t="s">
        <v>16804</v>
      </c>
      <c r="H2132" s="104" t="s">
        <v>12819</v>
      </c>
      <c r="I2132" s="104" t="s">
        <v>12999</v>
      </c>
      <c r="J2132" s="106">
        <v>37300</v>
      </c>
    </row>
    <row r="2133" spans="1:10" hidden="1" x14ac:dyDescent="0.2">
      <c r="A2133" s="107" t="s">
        <v>16802</v>
      </c>
      <c r="D2133" s="104" t="s">
        <v>13147</v>
      </c>
      <c r="E2133" s="104" t="e">
        <f t="shared" si="33"/>
        <v>#VALUE!</v>
      </c>
      <c r="F2133" s="104" t="s">
        <v>13305</v>
      </c>
      <c r="G2133" s="104" t="s">
        <v>16804</v>
      </c>
      <c r="H2133" s="104" t="s">
        <v>12819</v>
      </c>
      <c r="I2133" s="104" t="s">
        <v>13001</v>
      </c>
      <c r="J2133" s="106">
        <v>37300</v>
      </c>
    </row>
    <row r="2134" spans="1:10" hidden="1" x14ac:dyDescent="0.2">
      <c r="A2134" s="107" t="s">
        <v>16802</v>
      </c>
      <c r="D2134" s="104" t="s">
        <v>13148</v>
      </c>
      <c r="E2134" s="104" t="e">
        <f t="shared" si="33"/>
        <v>#VALUE!</v>
      </c>
      <c r="F2134" s="104" t="s">
        <v>13305</v>
      </c>
      <c r="G2134" s="104" t="s">
        <v>16804</v>
      </c>
      <c r="H2134" s="104" t="s">
        <v>12819</v>
      </c>
      <c r="I2134" s="104" t="s">
        <v>13003</v>
      </c>
      <c r="J2134" s="106">
        <v>37300</v>
      </c>
    </row>
    <row r="2135" spans="1:10" hidden="1" x14ac:dyDescent="0.2">
      <c r="A2135" s="107" t="s">
        <v>16802</v>
      </c>
      <c r="D2135" s="104" t="s">
        <v>13149</v>
      </c>
      <c r="E2135" s="104" t="e">
        <f t="shared" si="33"/>
        <v>#VALUE!</v>
      </c>
      <c r="F2135" s="104" t="s">
        <v>13305</v>
      </c>
      <c r="G2135" s="104" t="s">
        <v>16804</v>
      </c>
      <c r="H2135" s="104" t="s">
        <v>12819</v>
      </c>
      <c r="I2135" s="104" t="s">
        <v>13005</v>
      </c>
      <c r="J2135" s="106">
        <v>37300</v>
      </c>
    </row>
    <row r="2136" spans="1:10" hidden="1" x14ac:dyDescent="0.2">
      <c r="A2136" s="107" t="s">
        <v>16802</v>
      </c>
      <c r="D2136" s="104" t="s">
        <v>13150</v>
      </c>
      <c r="E2136" s="104" t="e">
        <f t="shared" si="33"/>
        <v>#VALUE!</v>
      </c>
      <c r="F2136" s="104" t="s">
        <v>13305</v>
      </c>
      <c r="G2136" s="104" t="s">
        <v>16804</v>
      </c>
      <c r="H2136" s="104" t="s">
        <v>12819</v>
      </c>
      <c r="I2136" s="104" t="s">
        <v>15707</v>
      </c>
      <c r="J2136" s="106">
        <v>37300</v>
      </c>
    </row>
    <row r="2137" spans="1:10" hidden="1" x14ac:dyDescent="0.2">
      <c r="A2137" s="107" t="s">
        <v>16802</v>
      </c>
      <c r="D2137" s="104" t="s">
        <v>13151</v>
      </c>
      <c r="E2137" s="104" t="e">
        <f t="shared" si="33"/>
        <v>#VALUE!</v>
      </c>
      <c r="F2137" s="104" t="s">
        <v>13305</v>
      </c>
      <c r="G2137" s="104" t="s">
        <v>16804</v>
      </c>
      <c r="H2137" s="104" t="s">
        <v>12819</v>
      </c>
      <c r="I2137" s="104" t="s">
        <v>15709</v>
      </c>
      <c r="J2137" s="106">
        <v>37300</v>
      </c>
    </row>
    <row r="2138" spans="1:10" hidden="1" x14ac:dyDescent="0.2">
      <c r="A2138" s="107" t="s">
        <v>16802</v>
      </c>
      <c r="D2138" s="104" t="s">
        <v>13152</v>
      </c>
      <c r="E2138" s="104" t="e">
        <f t="shared" si="33"/>
        <v>#VALUE!</v>
      </c>
      <c r="F2138" s="104" t="s">
        <v>13305</v>
      </c>
      <c r="G2138" s="104" t="s">
        <v>16804</v>
      </c>
      <c r="H2138" s="104" t="s">
        <v>12819</v>
      </c>
      <c r="I2138" s="104" t="s">
        <v>15711</v>
      </c>
      <c r="J2138" s="106">
        <v>37300</v>
      </c>
    </row>
    <row r="2139" spans="1:10" hidden="1" x14ac:dyDescent="0.2">
      <c r="A2139" s="107" t="s">
        <v>16802</v>
      </c>
      <c r="D2139" s="104" t="s">
        <v>13153</v>
      </c>
      <c r="E2139" s="104" t="e">
        <f t="shared" si="33"/>
        <v>#VALUE!</v>
      </c>
      <c r="F2139" s="104" t="s">
        <v>13305</v>
      </c>
      <c r="G2139" s="104" t="s">
        <v>16804</v>
      </c>
      <c r="H2139" s="104" t="s">
        <v>12819</v>
      </c>
      <c r="I2139" s="104" t="s">
        <v>15713</v>
      </c>
      <c r="J2139" s="106">
        <v>37300</v>
      </c>
    </row>
    <row r="2140" spans="1:10" hidden="1" x14ac:dyDescent="0.2">
      <c r="A2140" s="107" t="s">
        <v>16802</v>
      </c>
      <c r="D2140" s="104" t="s">
        <v>13154</v>
      </c>
      <c r="E2140" s="104" t="e">
        <f t="shared" si="33"/>
        <v>#VALUE!</v>
      </c>
      <c r="F2140" s="104" t="s">
        <v>13305</v>
      </c>
      <c r="G2140" s="104" t="s">
        <v>16804</v>
      </c>
      <c r="H2140" s="104" t="s">
        <v>12819</v>
      </c>
      <c r="I2140" s="104" t="s">
        <v>15715</v>
      </c>
      <c r="J2140" s="106">
        <v>37300</v>
      </c>
    </row>
    <row r="2141" spans="1:10" hidden="1" x14ac:dyDescent="0.2">
      <c r="A2141" s="107" t="s">
        <v>16802</v>
      </c>
      <c r="D2141" s="104" t="s">
        <v>13155</v>
      </c>
      <c r="E2141" s="104" t="e">
        <f t="shared" si="33"/>
        <v>#VALUE!</v>
      </c>
      <c r="F2141" s="104" t="s">
        <v>13305</v>
      </c>
      <c r="G2141" s="104" t="s">
        <v>16804</v>
      </c>
      <c r="H2141" s="104" t="s">
        <v>12819</v>
      </c>
      <c r="I2141" s="104" t="s">
        <v>15717</v>
      </c>
      <c r="J2141" s="106">
        <v>37300</v>
      </c>
    </row>
    <row r="2142" spans="1:10" hidden="1" x14ac:dyDescent="0.2">
      <c r="A2142" s="107" t="s">
        <v>16802</v>
      </c>
      <c r="D2142" s="104" t="s">
        <v>13156</v>
      </c>
      <c r="E2142" s="104" t="e">
        <f t="shared" si="33"/>
        <v>#VALUE!</v>
      </c>
      <c r="F2142" s="104" t="s">
        <v>13305</v>
      </c>
      <c r="G2142" s="104" t="s">
        <v>16804</v>
      </c>
      <c r="H2142" s="104" t="s">
        <v>12819</v>
      </c>
      <c r="I2142" s="104" t="s">
        <v>15719</v>
      </c>
      <c r="J2142" s="106">
        <v>37300</v>
      </c>
    </row>
    <row r="2143" spans="1:10" hidden="1" x14ac:dyDescent="0.2">
      <c r="A2143" s="107" t="s">
        <v>16802</v>
      </c>
      <c r="D2143" s="104" t="s">
        <v>13157</v>
      </c>
      <c r="E2143" s="104" t="e">
        <f t="shared" si="33"/>
        <v>#VALUE!</v>
      </c>
      <c r="F2143" s="104" t="s">
        <v>13305</v>
      </c>
      <c r="G2143" s="104" t="s">
        <v>16804</v>
      </c>
      <c r="H2143" s="104" t="s">
        <v>12819</v>
      </c>
      <c r="I2143" s="104" t="s">
        <v>15721</v>
      </c>
      <c r="J2143" s="106">
        <v>37300</v>
      </c>
    </row>
    <row r="2144" spans="1:10" hidden="1" x14ac:dyDescent="0.2">
      <c r="A2144" s="107" t="s">
        <v>16802</v>
      </c>
      <c r="D2144" s="104" t="s">
        <v>13158</v>
      </c>
      <c r="E2144" s="104" t="e">
        <f t="shared" si="33"/>
        <v>#VALUE!</v>
      </c>
      <c r="F2144" s="104" t="s">
        <v>13305</v>
      </c>
      <c r="G2144" s="104" t="s">
        <v>16804</v>
      </c>
      <c r="H2144" s="104" t="s">
        <v>12819</v>
      </c>
      <c r="I2144" s="104" t="s">
        <v>15723</v>
      </c>
      <c r="J2144" s="106">
        <v>37300</v>
      </c>
    </row>
    <row r="2145" spans="1:10" hidden="1" x14ac:dyDescent="0.2">
      <c r="A2145" s="107" t="s">
        <v>16802</v>
      </c>
      <c r="D2145" s="104" t="s">
        <v>13159</v>
      </c>
      <c r="E2145" s="104" t="e">
        <f t="shared" si="33"/>
        <v>#VALUE!</v>
      </c>
      <c r="F2145" s="104" t="s">
        <v>13305</v>
      </c>
      <c r="G2145" s="104" t="s">
        <v>16804</v>
      </c>
      <c r="H2145" s="104" t="s">
        <v>12819</v>
      </c>
      <c r="I2145" s="104" t="s">
        <v>15725</v>
      </c>
      <c r="J2145" s="106">
        <v>37300</v>
      </c>
    </row>
    <row r="2146" spans="1:10" hidden="1" x14ac:dyDescent="0.2">
      <c r="A2146" s="107" t="s">
        <v>16802</v>
      </c>
      <c r="D2146" s="104" t="s">
        <v>13160</v>
      </c>
      <c r="E2146" s="104" t="e">
        <f t="shared" si="33"/>
        <v>#VALUE!</v>
      </c>
      <c r="F2146" s="104" t="s">
        <v>13305</v>
      </c>
      <c r="G2146" s="104" t="s">
        <v>16804</v>
      </c>
      <c r="H2146" s="104" t="s">
        <v>12819</v>
      </c>
      <c r="I2146" s="104" t="s">
        <v>15727</v>
      </c>
      <c r="J2146" s="106">
        <v>37300</v>
      </c>
    </row>
    <row r="2147" spans="1:10" hidden="1" x14ac:dyDescent="0.2">
      <c r="A2147" s="107" t="s">
        <v>16802</v>
      </c>
      <c r="D2147" s="104" t="s">
        <v>13161</v>
      </c>
      <c r="E2147" s="104" t="e">
        <f t="shared" si="33"/>
        <v>#VALUE!</v>
      </c>
      <c r="F2147" s="104" t="s">
        <v>13305</v>
      </c>
      <c r="G2147" s="104" t="s">
        <v>16804</v>
      </c>
      <c r="H2147" s="104" t="s">
        <v>12819</v>
      </c>
      <c r="I2147" s="104" t="s">
        <v>15729</v>
      </c>
      <c r="J2147" s="106">
        <v>37300</v>
      </c>
    </row>
    <row r="2148" spans="1:10" hidden="1" x14ac:dyDescent="0.2">
      <c r="A2148" s="107" t="s">
        <v>16802</v>
      </c>
      <c r="D2148" s="104" t="s">
        <v>13162</v>
      </c>
      <c r="E2148" s="104" t="e">
        <f t="shared" si="33"/>
        <v>#VALUE!</v>
      </c>
      <c r="F2148" s="104" t="s">
        <v>13305</v>
      </c>
      <c r="G2148" s="104" t="s">
        <v>16804</v>
      </c>
      <c r="H2148" s="104" t="s">
        <v>12819</v>
      </c>
      <c r="I2148" s="104" t="s">
        <v>15731</v>
      </c>
      <c r="J2148" s="106">
        <v>37300</v>
      </c>
    </row>
    <row r="2149" spans="1:10" hidden="1" x14ac:dyDescent="0.2">
      <c r="A2149" s="107" t="s">
        <v>16802</v>
      </c>
      <c r="D2149" s="104" t="s">
        <v>13163</v>
      </c>
      <c r="E2149" s="104" t="e">
        <f t="shared" si="33"/>
        <v>#VALUE!</v>
      </c>
      <c r="F2149" s="104" t="s">
        <v>13305</v>
      </c>
      <c r="G2149" s="104" t="s">
        <v>16804</v>
      </c>
      <c r="H2149" s="104" t="s">
        <v>12819</v>
      </c>
      <c r="I2149" s="104" t="s">
        <v>15733</v>
      </c>
      <c r="J2149" s="106">
        <v>37300</v>
      </c>
    </row>
    <row r="2150" spans="1:10" hidden="1" x14ac:dyDescent="0.2">
      <c r="A2150" s="107" t="s">
        <v>16802</v>
      </c>
      <c r="D2150" s="104" t="s">
        <v>13164</v>
      </c>
      <c r="E2150" s="104" t="e">
        <f t="shared" si="33"/>
        <v>#VALUE!</v>
      </c>
      <c r="F2150" s="104" t="s">
        <v>13305</v>
      </c>
      <c r="G2150" s="104" t="s">
        <v>16804</v>
      </c>
      <c r="H2150" s="104" t="s">
        <v>12819</v>
      </c>
      <c r="I2150" s="104" t="s">
        <v>15735</v>
      </c>
      <c r="J2150" s="106">
        <v>37300</v>
      </c>
    </row>
    <row r="2151" spans="1:10" hidden="1" x14ac:dyDescent="0.2">
      <c r="A2151" s="107" t="s">
        <v>16802</v>
      </c>
      <c r="D2151" s="104" t="s">
        <v>13165</v>
      </c>
      <c r="E2151" s="104" t="e">
        <f t="shared" si="33"/>
        <v>#VALUE!</v>
      </c>
      <c r="F2151" s="104" t="s">
        <v>13305</v>
      </c>
      <c r="G2151" s="104" t="s">
        <v>16804</v>
      </c>
      <c r="H2151" s="104" t="s">
        <v>12819</v>
      </c>
      <c r="I2151" s="104" t="s">
        <v>15737</v>
      </c>
      <c r="J2151" s="106">
        <v>37300</v>
      </c>
    </row>
    <row r="2152" spans="1:10" hidden="1" x14ac:dyDescent="0.2">
      <c r="A2152" s="107" t="s">
        <v>16802</v>
      </c>
      <c r="D2152" s="104" t="s">
        <v>13166</v>
      </c>
      <c r="E2152" s="104" t="e">
        <f t="shared" si="33"/>
        <v>#VALUE!</v>
      </c>
      <c r="F2152" s="104" t="s">
        <v>13305</v>
      </c>
      <c r="G2152" s="104" t="s">
        <v>16804</v>
      </c>
      <c r="H2152" s="104" t="s">
        <v>12819</v>
      </c>
      <c r="I2152" s="104" t="s">
        <v>15739</v>
      </c>
      <c r="J2152" s="106">
        <v>37300</v>
      </c>
    </row>
    <row r="2153" spans="1:10" hidden="1" x14ac:dyDescent="0.2">
      <c r="A2153" s="107" t="s">
        <v>16802</v>
      </c>
      <c r="D2153" s="104" t="s">
        <v>13167</v>
      </c>
      <c r="E2153" s="104" t="e">
        <f t="shared" si="33"/>
        <v>#VALUE!</v>
      </c>
      <c r="F2153" s="104" t="s">
        <v>13305</v>
      </c>
      <c r="G2153" s="104" t="s">
        <v>16804</v>
      </c>
      <c r="H2153" s="104" t="s">
        <v>12819</v>
      </c>
      <c r="I2153" s="104" t="s">
        <v>15741</v>
      </c>
      <c r="J2153" s="106">
        <v>37300</v>
      </c>
    </row>
    <row r="2154" spans="1:10" hidden="1" x14ac:dyDescent="0.2">
      <c r="A2154" s="107" t="s">
        <v>16802</v>
      </c>
      <c r="D2154" s="104" t="s">
        <v>13168</v>
      </c>
      <c r="E2154" s="104" t="e">
        <f t="shared" si="33"/>
        <v>#VALUE!</v>
      </c>
      <c r="F2154" s="104" t="s">
        <v>13305</v>
      </c>
      <c r="G2154" s="104" t="s">
        <v>16804</v>
      </c>
      <c r="H2154" s="104" t="s">
        <v>12819</v>
      </c>
      <c r="I2154" s="104" t="s">
        <v>15743</v>
      </c>
      <c r="J2154" s="106">
        <v>37300</v>
      </c>
    </row>
    <row r="2155" spans="1:10" hidden="1" x14ac:dyDescent="0.2">
      <c r="A2155" s="107" t="s">
        <v>16802</v>
      </c>
      <c r="D2155" s="104" t="s">
        <v>13169</v>
      </c>
      <c r="E2155" s="104" t="e">
        <f t="shared" si="33"/>
        <v>#VALUE!</v>
      </c>
      <c r="F2155" s="104" t="s">
        <v>13305</v>
      </c>
      <c r="G2155" s="104" t="s">
        <v>16804</v>
      </c>
      <c r="H2155" s="104" t="s">
        <v>12819</v>
      </c>
      <c r="I2155" s="104" t="s">
        <v>15745</v>
      </c>
      <c r="J2155" s="106">
        <v>37300</v>
      </c>
    </row>
    <row r="2156" spans="1:10" hidden="1" x14ac:dyDescent="0.2">
      <c r="A2156" s="107" t="s">
        <v>16802</v>
      </c>
      <c r="D2156" s="104" t="s">
        <v>13170</v>
      </c>
      <c r="E2156" s="104" t="e">
        <f t="shared" si="33"/>
        <v>#VALUE!</v>
      </c>
      <c r="F2156" s="104" t="s">
        <v>13305</v>
      </c>
      <c r="G2156" s="104" t="s">
        <v>16804</v>
      </c>
      <c r="H2156" s="104" t="s">
        <v>12819</v>
      </c>
      <c r="I2156" s="104" t="s">
        <v>15747</v>
      </c>
      <c r="J2156" s="106">
        <v>37300</v>
      </c>
    </row>
    <row r="2157" spans="1:10" hidden="1" x14ac:dyDescent="0.2">
      <c r="A2157" s="107" t="s">
        <v>16802</v>
      </c>
      <c r="D2157" s="104" t="s">
        <v>13171</v>
      </c>
      <c r="E2157" s="104" t="e">
        <f t="shared" si="33"/>
        <v>#VALUE!</v>
      </c>
      <c r="F2157" s="104" t="s">
        <v>13305</v>
      </c>
      <c r="G2157" s="104" t="s">
        <v>16804</v>
      </c>
      <c r="H2157" s="104" t="s">
        <v>12819</v>
      </c>
      <c r="I2157" s="104" t="s">
        <v>15749</v>
      </c>
      <c r="J2157" s="106">
        <v>37300</v>
      </c>
    </row>
    <row r="2158" spans="1:10" hidden="1" x14ac:dyDescent="0.2">
      <c r="A2158" s="107" t="s">
        <v>16802</v>
      </c>
      <c r="D2158" s="104" t="s">
        <v>13172</v>
      </c>
      <c r="E2158" s="104" t="e">
        <f t="shared" si="33"/>
        <v>#VALUE!</v>
      </c>
      <c r="F2158" s="104" t="s">
        <v>13305</v>
      </c>
      <c r="G2158" s="104" t="s">
        <v>16804</v>
      </c>
      <c r="H2158" s="104" t="s">
        <v>12819</v>
      </c>
      <c r="I2158" s="104" t="s">
        <v>15751</v>
      </c>
      <c r="J2158" s="106">
        <v>37300</v>
      </c>
    </row>
    <row r="2159" spans="1:10" hidden="1" x14ac:dyDescent="0.2">
      <c r="A2159" s="107" t="s">
        <v>16802</v>
      </c>
      <c r="D2159" s="104" t="s">
        <v>13173</v>
      </c>
      <c r="E2159" s="104" t="e">
        <f t="shared" si="33"/>
        <v>#VALUE!</v>
      </c>
      <c r="F2159" s="104" t="s">
        <v>13305</v>
      </c>
      <c r="G2159" s="104" t="s">
        <v>16804</v>
      </c>
      <c r="H2159" s="104" t="s">
        <v>12819</v>
      </c>
      <c r="I2159" s="104" t="s">
        <v>15753</v>
      </c>
      <c r="J2159" s="106">
        <v>37300</v>
      </c>
    </row>
    <row r="2160" spans="1:10" hidden="1" x14ac:dyDescent="0.2">
      <c r="A2160" s="107" t="s">
        <v>16802</v>
      </c>
      <c r="D2160" s="104" t="s">
        <v>13174</v>
      </c>
      <c r="E2160" s="104" t="e">
        <f t="shared" si="33"/>
        <v>#VALUE!</v>
      </c>
      <c r="F2160" s="104" t="s">
        <v>13305</v>
      </c>
      <c r="G2160" s="104" t="s">
        <v>16804</v>
      </c>
      <c r="H2160" s="104" t="s">
        <v>12819</v>
      </c>
      <c r="I2160" s="104" t="s">
        <v>15755</v>
      </c>
      <c r="J2160" s="106">
        <v>37300</v>
      </c>
    </row>
    <row r="2161" spans="1:10" hidden="1" x14ac:dyDescent="0.2">
      <c r="A2161" s="107" t="s">
        <v>16802</v>
      </c>
      <c r="D2161" s="104" t="s">
        <v>13175</v>
      </c>
      <c r="E2161" s="104" t="e">
        <f t="shared" si="33"/>
        <v>#VALUE!</v>
      </c>
      <c r="F2161" s="104" t="s">
        <v>13305</v>
      </c>
      <c r="G2161" s="104" t="s">
        <v>16804</v>
      </c>
      <c r="H2161" s="104" t="s">
        <v>12819</v>
      </c>
      <c r="I2161" s="104" t="s">
        <v>15757</v>
      </c>
      <c r="J2161" s="106">
        <v>37300</v>
      </c>
    </row>
    <row r="2162" spans="1:10" hidden="1" x14ac:dyDescent="0.2">
      <c r="A2162" s="107" t="s">
        <v>16802</v>
      </c>
      <c r="D2162" s="104" t="s">
        <v>13176</v>
      </c>
      <c r="E2162" s="104" t="e">
        <f t="shared" si="33"/>
        <v>#VALUE!</v>
      </c>
      <c r="F2162" s="104" t="s">
        <v>13305</v>
      </c>
      <c r="G2162" s="104" t="s">
        <v>16804</v>
      </c>
      <c r="H2162" s="104" t="s">
        <v>12834</v>
      </c>
      <c r="I2162" s="104" t="s">
        <v>12956</v>
      </c>
      <c r="J2162" s="106">
        <v>37300</v>
      </c>
    </row>
    <row r="2163" spans="1:10" hidden="1" x14ac:dyDescent="0.2">
      <c r="A2163" s="107" t="s">
        <v>16802</v>
      </c>
      <c r="D2163" s="104" t="s">
        <v>13177</v>
      </c>
      <c r="E2163" s="104" t="e">
        <f t="shared" si="33"/>
        <v>#VALUE!</v>
      </c>
      <c r="F2163" s="104" t="s">
        <v>13305</v>
      </c>
      <c r="G2163" s="104" t="s">
        <v>16804</v>
      </c>
      <c r="H2163" s="104" t="s">
        <v>12834</v>
      </c>
      <c r="I2163" s="104" t="s">
        <v>12958</v>
      </c>
      <c r="J2163" s="106">
        <v>37300</v>
      </c>
    </row>
    <row r="2164" spans="1:10" hidden="1" x14ac:dyDescent="0.2">
      <c r="A2164" s="107" t="s">
        <v>16802</v>
      </c>
      <c r="D2164" s="104" t="s">
        <v>13178</v>
      </c>
      <c r="E2164" s="104" t="e">
        <f t="shared" si="33"/>
        <v>#VALUE!</v>
      </c>
      <c r="F2164" s="104" t="s">
        <v>13305</v>
      </c>
      <c r="G2164" s="104" t="s">
        <v>16804</v>
      </c>
      <c r="H2164" s="104" t="s">
        <v>12834</v>
      </c>
      <c r="I2164" s="104" t="s">
        <v>12960</v>
      </c>
      <c r="J2164" s="106">
        <v>37300</v>
      </c>
    </row>
    <row r="2165" spans="1:10" hidden="1" x14ac:dyDescent="0.2">
      <c r="A2165" s="107" t="s">
        <v>16802</v>
      </c>
      <c r="D2165" s="104" t="s">
        <v>13179</v>
      </c>
      <c r="E2165" s="104" t="e">
        <f t="shared" si="33"/>
        <v>#VALUE!</v>
      </c>
      <c r="F2165" s="104" t="s">
        <v>13305</v>
      </c>
      <c r="G2165" s="104" t="s">
        <v>16804</v>
      </c>
      <c r="H2165" s="104" t="s">
        <v>12834</v>
      </c>
      <c r="I2165" s="104" t="s">
        <v>12962</v>
      </c>
      <c r="J2165" s="106">
        <v>37300</v>
      </c>
    </row>
    <row r="2166" spans="1:10" hidden="1" x14ac:dyDescent="0.2">
      <c r="A2166" s="107" t="s">
        <v>16802</v>
      </c>
      <c r="D2166" s="104" t="s">
        <v>13180</v>
      </c>
      <c r="E2166" s="104" t="e">
        <f t="shared" si="33"/>
        <v>#VALUE!</v>
      </c>
      <c r="F2166" s="104" t="s">
        <v>13305</v>
      </c>
      <c r="G2166" s="104" t="s">
        <v>16804</v>
      </c>
      <c r="H2166" s="104" t="s">
        <v>12834</v>
      </c>
      <c r="I2166" s="104" t="s">
        <v>12964</v>
      </c>
      <c r="J2166" s="106">
        <v>37300</v>
      </c>
    </row>
    <row r="2167" spans="1:10" hidden="1" x14ac:dyDescent="0.2">
      <c r="A2167" s="107" t="s">
        <v>16802</v>
      </c>
      <c r="D2167" s="104" t="s">
        <v>13181</v>
      </c>
      <c r="E2167" s="104" t="e">
        <f t="shared" si="33"/>
        <v>#VALUE!</v>
      </c>
      <c r="F2167" s="104" t="s">
        <v>13305</v>
      </c>
      <c r="G2167" s="104" t="s">
        <v>16804</v>
      </c>
      <c r="H2167" s="104" t="s">
        <v>12834</v>
      </c>
      <c r="I2167" s="104" t="s">
        <v>12966</v>
      </c>
      <c r="J2167" s="106">
        <v>37300</v>
      </c>
    </row>
    <row r="2168" spans="1:10" hidden="1" x14ac:dyDescent="0.2">
      <c r="A2168" s="107" t="s">
        <v>16802</v>
      </c>
      <c r="D2168" s="104" t="s">
        <v>13182</v>
      </c>
      <c r="E2168" s="104" t="e">
        <f t="shared" si="33"/>
        <v>#VALUE!</v>
      </c>
      <c r="F2168" s="104" t="s">
        <v>13305</v>
      </c>
      <c r="G2168" s="104" t="s">
        <v>16804</v>
      </c>
      <c r="H2168" s="104" t="s">
        <v>12834</v>
      </c>
      <c r="I2168" s="104" t="s">
        <v>12968</v>
      </c>
      <c r="J2168" s="106">
        <v>37300</v>
      </c>
    </row>
    <row r="2169" spans="1:10" hidden="1" x14ac:dyDescent="0.2">
      <c r="A2169" s="107" t="s">
        <v>16802</v>
      </c>
      <c r="D2169" s="104" t="s">
        <v>13183</v>
      </c>
      <c r="E2169" s="104" t="e">
        <f t="shared" si="33"/>
        <v>#VALUE!</v>
      </c>
      <c r="F2169" s="104" t="s">
        <v>13305</v>
      </c>
      <c r="G2169" s="104" t="s">
        <v>16804</v>
      </c>
      <c r="H2169" s="104" t="s">
        <v>12834</v>
      </c>
      <c r="I2169" s="104" t="s">
        <v>12970</v>
      </c>
      <c r="J2169" s="106">
        <v>37300</v>
      </c>
    </row>
    <row r="2170" spans="1:10" hidden="1" x14ac:dyDescent="0.2">
      <c r="A2170" s="107" t="s">
        <v>16802</v>
      </c>
      <c r="D2170" s="104" t="s">
        <v>13184</v>
      </c>
      <c r="E2170" s="104" t="e">
        <f t="shared" si="33"/>
        <v>#VALUE!</v>
      </c>
      <c r="F2170" s="104" t="s">
        <v>13305</v>
      </c>
      <c r="G2170" s="104" t="s">
        <v>16804</v>
      </c>
      <c r="H2170" s="104" t="s">
        <v>12834</v>
      </c>
      <c r="I2170" s="104" t="s">
        <v>12972</v>
      </c>
      <c r="J2170" s="106">
        <v>37300</v>
      </c>
    </row>
    <row r="2171" spans="1:10" hidden="1" x14ac:dyDescent="0.2">
      <c r="A2171" s="107" t="s">
        <v>16802</v>
      </c>
      <c r="D2171" s="104" t="s">
        <v>13185</v>
      </c>
      <c r="E2171" s="104" t="e">
        <f t="shared" si="33"/>
        <v>#VALUE!</v>
      </c>
      <c r="F2171" s="104" t="s">
        <v>13305</v>
      </c>
      <c r="G2171" s="104" t="s">
        <v>16804</v>
      </c>
      <c r="H2171" s="104" t="s">
        <v>12834</v>
      </c>
      <c r="I2171" s="104" t="s">
        <v>12981</v>
      </c>
      <c r="J2171" s="106">
        <v>37300</v>
      </c>
    </row>
    <row r="2172" spans="1:10" hidden="1" x14ac:dyDescent="0.2">
      <c r="A2172" s="107" t="s">
        <v>16802</v>
      </c>
      <c r="D2172" s="104" t="s">
        <v>13186</v>
      </c>
      <c r="E2172" s="104" t="e">
        <f t="shared" si="33"/>
        <v>#VALUE!</v>
      </c>
      <c r="F2172" s="104" t="s">
        <v>13305</v>
      </c>
      <c r="G2172" s="104" t="s">
        <v>16804</v>
      </c>
      <c r="H2172" s="104" t="s">
        <v>12834</v>
      </c>
      <c r="I2172" s="104" t="s">
        <v>12983</v>
      </c>
      <c r="J2172" s="106">
        <v>37300</v>
      </c>
    </row>
    <row r="2173" spans="1:10" hidden="1" x14ac:dyDescent="0.2">
      <c r="A2173" s="107" t="s">
        <v>16802</v>
      </c>
      <c r="D2173" s="104" t="s">
        <v>13187</v>
      </c>
      <c r="E2173" s="104" t="e">
        <f t="shared" si="33"/>
        <v>#VALUE!</v>
      </c>
      <c r="F2173" s="104" t="s">
        <v>13305</v>
      </c>
      <c r="G2173" s="104" t="s">
        <v>16804</v>
      </c>
      <c r="H2173" s="104" t="s">
        <v>12834</v>
      </c>
      <c r="I2173" s="104" t="s">
        <v>12985</v>
      </c>
      <c r="J2173" s="106">
        <v>37300</v>
      </c>
    </row>
    <row r="2174" spans="1:10" hidden="1" x14ac:dyDescent="0.2">
      <c r="A2174" s="107" t="s">
        <v>16802</v>
      </c>
      <c r="D2174" s="104" t="s">
        <v>13188</v>
      </c>
      <c r="E2174" s="104" t="e">
        <f t="shared" si="33"/>
        <v>#VALUE!</v>
      </c>
      <c r="F2174" s="104" t="s">
        <v>13305</v>
      </c>
      <c r="G2174" s="104" t="s">
        <v>16804</v>
      </c>
      <c r="H2174" s="104" t="s">
        <v>12834</v>
      </c>
      <c r="I2174" s="104" t="s">
        <v>12987</v>
      </c>
      <c r="J2174" s="106">
        <v>37300</v>
      </c>
    </row>
    <row r="2175" spans="1:10" hidden="1" x14ac:dyDescent="0.2">
      <c r="A2175" s="107" t="s">
        <v>16802</v>
      </c>
      <c r="D2175" s="104" t="s">
        <v>13189</v>
      </c>
      <c r="E2175" s="104" t="e">
        <f t="shared" si="33"/>
        <v>#VALUE!</v>
      </c>
      <c r="F2175" s="104" t="s">
        <v>13305</v>
      </c>
      <c r="G2175" s="104" t="s">
        <v>16804</v>
      </c>
      <c r="H2175" s="104" t="s">
        <v>12834</v>
      </c>
      <c r="I2175" s="104" t="s">
        <v>12989</v>
      </c>
      <c r="J2175" s="106">
        <v>37300</v>
      </c>
    </row>
    <row r="2176" spans="1:10" hidden="1" x14ac:dyDescent="0.2">
      <c r="A2176" s="107" t="s">
        <v>16802</v>
      </c>
      <c r="D2176" s="104" t="s">
        <v>13190</v>
      </c>
      <c r="E2176" s="104" t="e">
        <f t="shared" si="33"/>
        <v>#VALUE!</v>
      </c>
      <c r="F2176" s="104" t="s">
        <v>13305</v>
      </c>
      <c r="G2176" s="104" t="s">
        <v>16804</v>
      </c>
      <c r="H2176" s="104" t="s">
        <v>12834</v>
      </c>
      <c r="I2176" s="104" t="s">
        <v>12991</v>
      </c>
      <c r="J2176" s="106">
        <v>37300</v>
      </c>
    </row>
    <row r="2177" spans="1:10" hidden="1" x14ac:dyDescent="0.2">
      <c r="A2177" s="107" t="s">
        <v>16802</v>
      </c>
      <c r="D2177" s="104" t="s">
        <v>13191</v>
      </c>
      <c r="E2177" s="104" t="e">
        <f t="shared" si="33"/>
        <v>#VALUE!</v>
      </c>
      <c r="F2177" s="104" t="s">
        <v>13305</v>
      </c>
      <c r="G2177" s="104" t="s">
        <v>16804</v>
      </c>
      <c r="H2177" s="104" t="s">
        <v>12834</v>
      </c>
      <c r="I2177" s="104" t="s">
        <v>12993</v>
      </c>
      <c r="J2177" s="106">
        <v>37300</v>
      </c>
    </row>
    <row r="2178" spans="1:10" hidden="1" x14ac:dyDescent="0.2">
      <c r="A2178" s="107" t="s">
        <v>16802</v>
      </c>
      <c r="D2178" s="104" t="s">
        <v>13192</v>
      </c>
      <c r="E2178" s="104" t="e">
        <f t="shared" ref="E2178:E2241" si="34">VALUE(D2178)</f>
        <v>#VALUE!</v>
      </c>
      <c r="F2178" s="104" t="s">
        <v>13305</v>
      </c>
      <c r="G2178" s="104" t="s">
        <v>16804</v>
      </c>
      <c r="H2178" s="104" t="s">
        <v>12834</v>
      </c>
      <c r="I2178" s="104" t="s">
        <v>12995</v>
      </c>
      <c r="J2178" s="106">
        <v>37300</v>
      </c>
    </row>
    <row r="2179" spans="1:10" hidden="1" x14ac:dyDescent="0.2">
      <c r="A2179" s="107" t="s">
        <v>16802</v>
      </c>
      <c r="D2179" s="104" t="s">
        <v>13193</v>
      </c>
      <c r="E2179" s="104" t="e">
        <f t="shared" si="34"/>
        <v>#VALUE!</v>
      </c>
      <c r="F2179" s="104" t="s">
        <v>13305</v>
      </c>
      <c r="G2179" s="104" t="s">
        <v>16804</v>
      </c>
      <c r="H2179" s="104" t="s">
        <v>12834</v>
      </c>
      <c r="I2179" s="104" t="s">
        <v>12997</v>
      </c>
      <c r="J2179" s="106">
        <v>37300</v>
      </c>
    </row>
    <row r="2180" spans="1:10" hidden="1" x14ac:dyDescent="0.2">
      <c r="A2180" s="107" t="s">
        <v>16802</v>
      </c>
      <c r="D2180" s="104" t="s">
        <v>13194</v>
      </c>
      <c r="E2180" s="104" t="e">
        <f t="shared" si="34"/>
        <v>#VALUE!</v>
      </c>
      <c r="F2180" s="104" t="s">
        <v>13305</v>
      </c>
      <c r="G2180" s="104" t="s">
        <v>16804</v>
      </c>
      <c r="H2180" s="104" t="s">
        <v>12834</v>
      </c>
      <c r="I2180" s="104" t="s">
        <v>12999</v>
      </c>
      <c r="J2180" s="106">
        <v>37300</v>
      </c>
    </row>
    <row r="2181" spans="1:10" hidden="1" x14ac:dyDescent="0.2">
      <c r="A2181" s="107" t="s">
        <v>16802</v>
      </c>
      <c r="D2181" s="104" t="s">
        <v>13195</v>
      </c>
      <c r="E2181" s="104" t="e">
        <f t="shared" si="34"/>
        <v>#VALUE!</v>
      </c>
      <c r="F2181" s="104" t="s">
        <v>13305</v>
      </c>
      <c r="G2181" s="104" t="s">
        <v>16804</v>
      </c>
      <c r="H2181" s="104" t="s">
        <v>12834</v>
      </c>
      <c r="I2181" s="104" t="s">
        <v>13001</v>
      </c>
      <c r="J2181" s="106">
        <v>37300</v>
      </c>
    </row>
    <row r="2182" spans="1:10" hidden="1" x14ac:dyDescent="0.2">
      <c r="A2182" s="107" t="s">
        <v>16802</v>
      </c>
      <c r="D2182" s="104" t="s">
        <v>13196</v>
      </c>
      <c r="E2182" s="104" t="e">
        <f t="shared" si="34"/>
        <v>#VALUE!</v>
      </c>
      <c r="F2182" s="104" t="s">
        <v>13305</v>
      </c>
      <c r="G2182" s="104" t="s">
        <v>16804</v>
      </c>
      <c r="H2182" s="104" t="s">
        <v>12834</v>
      </c>
      <c r="I2182" s="104" t="s">
        <v>13003</v>
      </c>
      <c r="J2182" s="106">
        <v>37300</v>
      </c>
    </row>
    <row r="2183" spans="1:10" hidden="1" x14ac:dyDescent="0.2">
      <c r="A2183" s="107" t="s">
        <v>16802</v>
      </c>
      <c r="D2183" s="104" t="s">
        <v>13197</v>
      </c>
      <c r="E2183" s="104" t="e">
        <f t="shared" si="34"/>
        <v>#VALUE!</v>
      </c>
      <c r="F2183" s="104" t="s">
        <v>13305</v>
      </c>
      <c r="G2183" s="104" t="s">
        <v>16804</v>
      </c>
      <c r="H2183" s="104" t="s">
        <v>12834</v>
      </c>
      <c r="I2183" s="104" t="s">
        <v>13005</v>
      </c>
      <c r="J2183" s="106">
        <v>37300</v>
      </c>
    </row>
    <row r="2184" spans="1:10" hidden="1" x14ac:dyDescent="0.2">
      <c r="A2184" s="107" t="s">
        <v>16802</v>
      </c>
      <c r="D2184" s="104" t="s">
        <v>13198</v>
      </c>
      <c r="E2184" s="104" t="e">
        <f t="shared" si="34"/>
        <v>#VALUE!</v>
      </c>
      <c r="F2184" s="104" t="s">
        <v>13305</v>
      </c>
      <c r="G2184" s="104" t="s">
        <v>16804</v>
      </c>
      <c r="H2184" s="104" t="s">
        <v>12834</v>
      </c>
      <c r="I2184" s="104" t="s">
        <v>15707</v>
      </c>
      <c r="J2184" s="106">
        <v>37300</v>
      </c>
    </row>
    <row r="2185" spans="1:10" hidden="1" x14ac:dyDescent="0.2">
      <c r="A2185" s="107" t="s">
        <v>16802</v>
      </c>
      <c r="D2185" s="104" t="s">
        <v>13199</v>
      </c>
      <c r="E2185" s="104" t="e">
        <f t="shared" si="34"/>
        <v>#VALUE!</v>
      </c>
      <c r="F2185" s="104" t="s">
        <v>13305</v>
      </c>
      <c r="G2185" s="104" t="s">
        <v>16804</v>
      </c>
      <c r="H2185" s="104" t="s">
        <v>12834</v>
      </c>
      <c r="I2185" s="104" t="s">
        <v>15709</v>
      </c>
      <c r="J2185" s="106">
        <v>37300</v>
      </c>
    </row>
    <row r="2186" spans="1:10" hidden="1" x14ac:dyDescent="0.2">
      <c r="A2186" s="107" t="s">
        <v>16802</v>
      </c>
      <c r="D2186" s="104" t="s">
        <v>13200</v>
      </c>
      <c r="E2186" s="104" t="e">
        <f t="shared" si="34"/>
        <v>#VALUE!</v>
      </c>
      <c r="F2186" s="104" t="s">
        <v>13305</v>
      </c>
      <c r="G2186" s="104" t="s">
        <v>16804</v>
      </c>
      <c r="H2186" s="104" t="s">
        <v>12834</v>
      </c>
      <c r="I2186" s="104" t="s">
        <v>15711</v>
      </c>
      <c r="J2186" s="106">
        <v>37300</v>
      </c>
    </row>
    <row r="2187" spans="1:10" hidden="1" x14ac:dyDescent="0.2">
      <c r="A2187" s="107" t="s">
        <v>16802</v>
      </c>
      <c r="D2187" s="104" t="s">
        <v>13201</v>
      </c>
      <c r="E2187" s="104" t="e">
        <f t="shared" si="34"/>
        <v>#VALUE!</v>
      </c>
      <c r="F2187" s="104" t="s">
        <v>13305</v>
      </c>
      <c r="G2187" s="104" t="s">
        <v>16804</v>
      </c>
      <c r="H2187" s="104" t="s">
        <v>12834</v>
      </c>
      <c r="I2187" s="104" t="s">
        <v>15713</v>
      </c>
      <c r="J2187" s="106">
        <v>37300</v>
      </c>
    </row>
    <row r="2188" spans="1:10" hidden="1" x14ac:dyDescent="0.2">
      <c r="A2188" s="107" t="s">
        <v>16802</v>
      </c>
      <c r="D2188" s="104" t="s">
        <v>13202</v>
      </c>
      <c r="E2188" s="104" t="e">
        <f t="shared" si="34"/>
        <v>#VALUE!</v>
      </c>
      <c r="F2188" s="104" t="s">
        <v>13305</v>
      </c>
      <c r="G2188" s="104" t="s">
        <v>16804</v>
      </c>
      <c r="H2188" s="104" t="s">
        <v>12834</v>
      </c>
      <c r="I2188" s="104" t="s">
        <v>15715</v>
      </c>
      <c r="J2188" s="106">
        <v>37300</v>
      </c>
    </row>
    <row r="2189" spans="1:10" hidden="1" x14ac:dyDescent="0.2">
      <c r="A2189" s="107" t="s">
        <v>16802</v>
      </c>
      <c r="D2189" s="104" t="s">
        <v>13203</v>
      </c>
      <c r="E2189" s="104" t="e">
        <f t="shared" si="34"/>
        <v>#VALUE!</v>
      </c>
      <c r="F2189" s="104" t="s">
        <v>13305</v>
      </c>
      <c r="G2189" s="104" t="s">
        <v>16804</v>
      </c>
      <c r="H2189" s="104" t="s">
        <v>12834</v>
      </c>
      <c r="I2189" s="104" t="s">
        <v>15717</v>
      </c>
      <c r="J2189" s="106">
        <v>37300</v>
      </c>
    </row>
    <row r="2190" spans="1:10" hidden="1" x14ac:dyDescent="0.2">
      <c r="A2190" s="107" t="s">
        <v>16802</v>
      </c>
      <c r="D2190" s="104" t="s">
        <v>13204</v>
      </c>
      <c r="E2190" s="104" t="e">
        <f t="shared" si="34"/>
        <v>#VALUE!</v>
      </c>
      <c r="F2190" s="104" t="s">
        <v>13305</v>
      </c>
      <c r="G2190" s="104" t="s">
        <v>16804</v>
      </c>
      <c r="H2190" s="104" t="s">
        <v>12834</v>
      </c>
      <c r="I2190" s="104" t="s">
        <v>15719</v>
      </c>
      <c r="J2190" s="106">
        <v>37300</v>
      </c>
    </row>
    <row r="2191" spans="1:10" hidden="1" x14ac:dyDescent="0.2">
      <c r="A2191" s="107" t="s">
        <v>16802</v>
      </c>
      <c r="D2191" s="104" t="s">
        <v>13205</v>
      </c>
      <c r="E2191" s="104" t="e">
        <f t="shared" si="34"/>
        <v>#VALUE!</v>
      </c>
      <c r="F2191" s="104" t="s">
        <v>13305</v>
      </c>
      <c r="G2191" s="104" t="s">
        <v>16804</v>
      </c>
      <c r="H2191" s="104" t="s">
        <v>12834</v>
      </c>
      <c r="I2191" s="104" t="s">
        <v>15721</v>
      </c>
      <c r="J2191" s="106">
        <v>37300</v>
      </c>
    </row>
    <row r="2192" spans="1:10" hidden="1" x14ac:dyDescent="0.2">
      <c r="A2192" s="107" t="s">
        <v>16802</v>
      </c>
      <c r="D2192" s="104" t="s">
        <v>13206</v>
      </c>
      <c r="E2192" s="104" t="e">
        <f t="shared" si="34"/>
        <v>#VALUE!</v>
      </c>
      <c r="F2192" s="104" t="s">
        <v>13305</v>
      </c>
      <c r="G2192" s="104" t="s">
        <v>16804</v>
      </c>
      <c r="H2192" s="104" t="s">
        <v>12834</v>
      </c>
      <c r="I2192" s="104" t="s">
        <v>15723</v>
      </c>
      <c r="J2192" s="106">
        <v>37300</v>
      </c>
    </row>
    <row r="2193" spans="1:10" hidden="1" x14ac:dyDescent="0.2">
      <c r="A2193" s="107" t="s">
        <v>16802</v>
      </c>
      <c r="D2193" s="104" t="s">
        <v>13207</v>
      </c>
      <c r="E2193" s="104" t="e">
        <f t="shared" si="34"/>
        <v>#VALUE!</v>
      </c>
      <c r="F2193" s="104" t="s">
        <v>13305</v>
      </c>
      <c r="G2193" s="104" t="s">
        <v>16804</v>
      </c>
      <c r="H2193" s="104" t="s">
        <v>12834</v>
      </c>
      <c r="I2193" s="104" t="s">
        <v>15725</v>
      </c>
      <c r="J2193" s="106">
        <v>37300</v>
      </c>
    </row>
    <row r="2194" spans="1:10" hidden="1" x14ac:dyDescent="0.2">
      <c r="A2194" s="107" t="s">
        <v>16802</v>
      </c>
      <c r="D2194" s="104" t="s">
        <v>13208</v>
      </c>
      <c r="E2194" s="104" t="e">
        <f t="shared" si="34"/>
        <v>#VALUE!</v>
      </c>
      <c r="F2194" s="104" t="s">
        <v>13305</v>
      </c>
      <c r="G2194" s="104" t="s">
        <v>16804</v>
      </c>
      <c r="H2194" s="104" t="s">
        <v>12834</v>
      </c>
      <c r="I2194" s="104" t="s">
        <v>15727</v>
      </c>
      <c r="J2194" s="106">
        <v>37300</v>
      </c>
    </row>
    <row r="2195" spans="1:10" hidden="1" x14ac:dyDescent="0.2">
      <c r="A2195" s="107" t="s">
        <v>16802</v>
      </c>
      <c r="D2195" s="104" t="s">
        <v>13209</v>
      </c>
      <c r="E2195" s="104" t="e">
        <f t="shared" si="34"/>
        <v>#VALUE!</v>
      </c>
      <c r="F2195" s="104" t="s">
        <v>13305</v>
      </c>
      <c r="G2195" s="104" t="s">
        <v>16804</v>
      </c>
      <c r="H2195" s="104" t="s">
        <v>12834</v>
      </c>
      <c r="I2195" s="104" t="s">
        <v>15729</v>
      </c>
      <c r="J2195" s="106">
        <v>37300</v>
      </c>
    </row>
    <row r="2196" spans="1:10" hidden="1" x14ac:dyDescent="0.2">
      <c r="A2196" s="107" t="s">
        <v>16802</v>
      </c>
      <c r="D2196" s="104" t="s">
        <v>13210</v>
      </c>
      <c r="E2196" s="104" t="e">
        <f t="shared" si="34"/>
        <v>#VALUE!</v>
      </c>
      <c r="F2196" s="104" t="s">
        <v>13305</v>
      </c>
      <c r="G2196" s="104" t="s">
        <v>16804</v>
      </c>
      <c r="H2196" s="104" t="s">
        <v>12834</v>
      </c>
      <c r="I2196" s="104" t="s">
        <v>15731</v>
      </c>
      <c r="J2196" s="106">
        <v>37300</v>
      </c>
    </row>
    <row r="2197" spans="1:10" hidden="1" x14ac:dyDescent="0.2">
      <c r="A2197" s="107" t="s">
        <v>16802</v>
      </c>
      <c r="D2197" s="104" t="s">
        <v>13211</v>
      </c>
      <c r="E2197" s="104" t="e">
        <f t="shared" si="34"/>
        <v>#VALUE!</v>
      </c>
      <c r="F2197" s="104" t="s">
        <v>13305</v>
      </c>
      <c r="G2197" s="104" t="s">
        <v>16804</v>
      </c>
      <c r="H2197" s="104" t="s">
        <v>12834</v>
      </c>
      <c r="I2197" s="104" t="s">
        <v>15733</v>
      </c>
      <c r="J2197" s="106">
        <v>37300</v>
      </c>
    </row>
    <row r="2198" spans="1:10" hidden="1" x14ac:dyDescent="0.2">
      <c r="A2198" s="107" t="s">
        <v>16802</v>
      </c>
      <c r="D2198" s="104" t="s">
        <v>13212</v>
      </c>
      <c r="E2198" s="104" t="e">
        <f t="shared" si="34"/>
        <v>#VALUE!</v>
      </c>
      <c r="F2198" s="104" t="s">
        <v>13305</v>
      </c>
      <c r="G2198" s="104" t="s">
        <v>16804</v>
      </c>
      <c r="H2198" s="104" t="s">
        <v>12834</v>
      </c>
      <c r="I2198" s="104" t="s">
        <v>15735</v>
      </c>
      <c r="J2198" s="106">
        <v>37300</v>
      </c>
    </row>
    <row r="2199" spans="1:10" hidden="1" x14ac:dyDescent="0.2">
      <c r="A2199" s="107" t="s">
        <v>16802</v>
      </c>
      <c r="D2199" s="104" t="s">
        <v>13213</v>
      </c>
      <c r="E2199" s="104" t="e">
        <f t="shared" si="34"/>
        <v>#VALUE!</v>
      </c>
      <c r="F2199" s="104" t="s">
        <v>13305</v>
      </c>
      <c r="G2199" s="104" t="s">
        <v>16804</v>
      </c>
      <c r="H2199" s="104" t="s">
        <v>12834</v>
      </c>
      <c r="I2199" s="104" t="s">
        <v>15737</v>
      </c>
      <c r="J2199" s="106">
        <v>37300</v>
      </c>
    </row>
    <row r="2200" spans="1:10" hidden="1" x14ac:dyDescent="0.2">
      <c r="A2200" s="107" t="s">
        <v>16802</v>
      </c>
      <c r="D2200" s="104" t="s">
        <v>13214</v>
      </c>
      <c r="E2200" s="104" t="e">
        <f t="shared" si="34"/>
        <v>#VALUE!</v>
      </c>
      <c r="F2200" s="104" t="s">
        <v>13305</v>
      </c>
      <c r="G2200" s="104" t="s">
        <v>16804</v>
      </c>
      <c r="H2200" s="104" t="s">
        <v>12834</v>
      </c>
      <c r="I2200" s="104" t="s">
        <v>15739</v>
      </c>
      <c r="J2200" s="106">
        <v>37300</v>
      </c>
    </row>
    <row r="2201" spans="1:10" hidden="1" x14ac:dyDescent="0.2">
      <c r="A2201" s="107" t="s">
        <v>16802</v>
      </c>
      <c r="D2201" s="104" t="s">
        <v>13215</v>
      </c>
      <c r="E2201" s="104" t="e">
        <f t="shared" si="34"/>
        <v>#VALUE!</v>
      </c>
      <c r="F2201" s="104" t="s">
        <v>13305</v>
      </c>
      <c r="G2201" s="104" t="s">
        <v>16804</v>
      </c>
      <c r="H2201" s="104" t="s">
        <v>12834</v>
      </c>
      <c r="I2201" s="104" t="s">
        <v>15741</v>
      </c>
      <c r="J2201" s="106">
        <v>37300</v>
      </c>
    </row>
    <row r="2202" spans="1:10" hidden="1" x14ac:dyDescent="0.2">
      <c r="A2202" s="107" t="s">
        <v>16802</v>
      </c>
      <c r="D2202" s="104" t="s">
        <v>13216</v>
      </c>
      <c r="E2202" s="104" t="e">
        <f t="shared" si="34"/>
        <v>#VALUE!</v>
      </c>
      <c r="F2202" s="104" t="s">
        <v>13305</v>
      </c>
      <c r="G2202" s="104" t="s">
        <v>16804</v>
      </c>
      <c r="H2202" s="104" t="s">
        <v>12834</v>
      </c>
      <c r="I2202" s="104" t="s">
        <v>15743</v>
      </c>
      <c r="J2202" s="106">
        <v>37300</v>
      </c>
    </row>
    <row r="2203" spans="1:10" hidden="1" x14ac:dyDescent="0.2">
      <c r="A2203" s="107" t="s">
        <v>16802</v>
      </c>
      <c r="D2203" s="104" t="s">
        <v>10226</v>
      </c>
      <c r="E2203" s="104" t="e">
        <f t="shared" si="34"/>
        <v>#VALUE!</v>
      </c>
      <c r="F2203" s="104" t="s">
        <v>13305</v>
      </c>
      <c r="G2203" s="104" t="s">
        <v>16804</v>
      </c>
      <c r="H2203" s="104" t="s">
        <v>12834</v>
      </c>
      <c r="I2203" s="104" t="s">
        <v>15745</v>
      </c>
      <c r="J2203" s="106">
        <v>37300</v>
      </c>
    </row>
    <row r="2204" spans="1:10" hidden="1" x14ac:dyDescent="0.2">
      <c r="A2204" s="107" t="s">
        <v>16802</v>
      </c>
      <c r="D2204" s="104" t="s">
        <v>10227</v>
      </c>
      <c r="E2204" s="104" t="e">
        <f t="shared" si="34"/>
        <v>#VALUE!</v>
      </c>
      <c r="F2204" s="104" t="s">
        <v>13305</v>
      </c>
      <c r="G2204" s="104" t="s">
        <v>16804</v>
      </c>
      <c r="H2204" s="104" t="s">
        <v>12834</v>
      </c>
      <c r="I2204" s="104" t="s">
        <v>15747</v>
      </c>
      <c r="J2204" s="106">
        <v>37300</v>
      </c>
    </row>
    <row r="2205" spans="1:10" hidden="1" x14ac:dyDescent="0.2">
      <c r="A2205" s="107" t="s">
        <v>16802</v>
      </c>
      <c r="D2205" s="104" t="s">
        <v>10228</v>
      </c>
      <c r="E2205" s="104" t="e">
        <f t="shared" si="34"/>
        <v>#VALUE!</v>
      </c>
      <c r="F2205" s="104" t="s">
        <v>13305</v>
      </c>
      <c r="G2205" s="104" t="s">
        <v>16804</v>
      </c>
      <c r="H2205" s="104" t="s">
        <v>12834</v>
      </c>
      <c r="I2205" s="104" t="s">
        <v>15749</v>
      </c>
      <c r="J2205" s="106">
        <v>37300</v>
      </c>
    </row>
    <row r="2206" spans="1:10" hidden="1" x14ac:dyDescent="0.2">
      <c r="A2206" s="107" t="s">
        <v>16802</v>
      </c>
      <c r="D2206" s="104" t="s">
        <v>10229</v>
      </c>
      <c r="E2206" s="104" t="e">
        <f t="shared" si="34"/>
        <v>#VALUE!</v>
      </c>
      <c r="F2206" s="104" t="s">
        <v>13305</v>
      </c>
      <c r="G2206" s="104" t="s">
        <v>16804</v>
      </c>
      <c r="H2206" s="104" t="s">
        <v>12834</v>
      </c>
      <c r="I2206" s="104" t="s">
        <v>15751</v>
      </c>
      <c r="J2206" s="106">
        <v>37300</v>
      </c>
    </row>
    <row r="2207" spans="1:10" hidden="1" x14ac:dyDescent="0.2">
      <c r="A2207" s="107" t="s">
        <v>16802</v>
      </c>
      <c r="D2207" s="104" t="s">
        <v>10230</v>
      </c>
      <c r="E2207" s="104" t="e">
        <f t="shared" si="34"/>
        <v>#VALUE!</v>
      </c>
      <c r="F2207" s="104" t="s">
        <v>13305</v>
      </c>
      <c r="G2207" s="104" t="s">
        <v>16804</v>
      </c>
      <c r="H2207" s="104" t="s">
        <v>12834</v>
      </c>
      <c r="I2207" s="104" t="s">
        <v>15753</v>
      </c>
      <c r="J2207" s="106">
        <v>37300</v>
      </c>
    </row>
    <row r="2208" spans="1:10" hidden="1" x14ac:dyDescent="0.2">
      <c r="A2208" s="107" t="s">
        <v>16802</v>
      </c>
      <c r="D2208" s="104" t="s">
        <v>10231</v>
      </c>
      <c r="E2208" s="104" t="e">
        <f t="shared" si="34"/>
        <v>#VALUE!</v>
      </c>
      <c r="F2208" s="104" t="s">
        <v>13305</v>
      </c>
      <c r="G2208" s="104" t="s">
        <v>16804</v>
      </c>
      <c r="H2208" s="104" t="s">
        <v>12834</v>
      </c>
      <c r="I2208" s="104" t="s">
        <v>15755</v>
      </c>
      <c r="J2208" s="106">
        <v>37300</v>
      </c>
    </row>
    <row r="2209" spans="1:10" hidden="1" x14ac:dyDescent="0.2">
      <c r="A2209" s="107" t="s">
        <v>16802</v>
      </c>
      <c r="D2209" s="104" t="s">
        <v>10232</v>
      </c>
      <c r="E2209" s="104" t="e">
        <f t="shared" si="34"/>
        <v>#VALUE!</v>
      </c>
      <c r="F2209" s="104" t="s">
        <v>13305</v>
      </c>
      <c r="G2209" s="104" t="s">
        <v>16804</v>
      </c>
      <c r="H2209" s="104" t="s">
        <v>12834</v>
      </c>
      <c r="I2209" s="104" t="s">
        <v>15757</v>
      </c>
      <c r="J2209" s="106">
        <v>37300</v>
      </c>
    </row>
    <row r="2210" spans="1:10" hidden="1" x14ac:dyDescent="0.2">
      <c r="A2210" s="107" t="s">
        <v>16802</v>
      </c>
      <c r="D2210" s="104" t="s">
        <v>10233</v>
      </c>
      <c r="E2210" s="104" t="e">
        <f t="shared" si="34"/>
        <v>#VALUE!</v>
      </c>
      <c r="F2210" s="104" t="s">
        <v>13305</v>
      </c>
      <c r="G2210" s="104" t="s">
        <v>12848</v>
      </c>
      <c r="H2210" s="104" t="s">
        <v>12849</v>
      </c>
      <c r="I2210" s="104" t="s">
        <v>12956</v>
      </c>
      <c r="J2210" s="106">
        <v>37300</v>
      </c>
    </row>
    <row r="2211" spans="1:10" hidden="1" x14ac:dyDescent="0.2">
      <c r="A2211" s="107" t="s">
        <v>16802</v>
      </c>
      <c r="D2211" s="104" t="s">
        <v>10234</v>
      </c>
      <c r="E2211" s="104" t="e">
        <f t="shared" si="34"/>
        <v>#VALUE!</v>
      </c>
      <c r="F2211" s="104" t="s">
        <v>13305</v>
      </c>
      <c r="G2211" s="104" t="s">
        <v>12848</v>
      </c>
      <c r="H2211" s="104" t="s">
        <v>12849</v>
      </c>
      <c r="I2211" s="104" t="s">
        <v>12958</v>
      </c>
      <c r="J2211" s="106">
        <v>37300</v>
      </c>
    </row>
    <row r="2212" spans="1:10" hidden="1" x14ac:dyDescent="0.2">
      <c r="A2212" s="107" t="s">
        <v>16802</v>
      </c>
      <c r="D2212" s="104" t="s">
        <v>10235</v>
      </c>
      <c r="E2212" s="104" t="e">
        <f t="shared" si="34"/>
        <v>#VALUE!</v>
      </c>
      <c r="F2212" s="104" t="s">
        <v>13305</v>
      </c>
      <c r="G2212" s="104" t="s">
        <v>12848</v>
      </c>
      <c r="H2212" s="104" t="s">
        <v>12849</v>
      </c>
      <c r="I2212" s="104" t="s">
        <v>12962</v>
      </c>
      <c r="J2212" s="106">
        <v>37300</v>
      </c>
    </row>
    <row r="2213" spans="1:10" hidden="1" x14ac:dyDescent="0.2">
      <c r="A2213" s="107" t="s">
        <v>16802</v>
      </c>
      <c r="D2213" s="104" t="s">
        <v>10243</v>
      </c>
      <c r="E2213" s="104" t="e">
        <f t="shared" si="34"/>
        <v>#VALUE!</v>
      </c>
      <c r="F2213" s="104" t="s">
        <v>13305</v>
      </c>
      <c r="G2213" s="104" t="s">
        <v>12848</v>
      </c>
      <c r="H2213" s="104" t="s">
        <v>12849</v>
      </c>
      <c r="I2213" s="104" t="s">
        <v>12964</v>
      </c>
      <c r="J2213" s="106">
        <v>37300</v>
      </c>
    </row>
    <row r="2214" spans="1:10" hidden="1" x14ac:dyDescent="0.2">
      <c r="A2214" s="107" t="s">
        <v>16802</v>
      </c>
      <c r="D2214" s="104" t="s">
        <v>10244</v>
      </c>
      <c r="E2214" s="104" t="e">
        <f t="shared" si="34"/>
        <v>#VALUE!</v>
      </c>
      <c r="F2214" s="104" t="s">
        <v>13305</v>
      </c>
      <c r="G2214" s="104" t="s">
        <v>12848</v>
      </c>
      <c r="H2214" s="104" t="s">
        <v>12849</v>
      </c>
      <c r="I2214" s="104" t="s">
        <v>12966</v>
      </c>
      <c r="J2214" s="106">
        <v>37300</v>
      </c>
    </row>
    <row r="2215" spans="1:10" hidden="1" x14ac:dyDescent="0.2">
      <c r="A2215" s="107" t="s">
        <v>16802</v>
      </c>
      <c r="D2215" s="104" t="s">
        <v>10245</v>
      </c>
      <c r="E2215" s="104" t="e">
        <f t="shared" si="34"/>
        <v>#VALUE!</v>
      </c>
      <c r="F2215" s="104" t="s">
        <v>13305</v>
      </c>
      <c r="G2215" s="104" t="s">
        <v>12848</v>
      </c>
      <c r="H2215" s="104" t="s">
        <v>12849</v>
      </c>
      <c r="I2215" s="104" t="s">
        <v>12970</v>
      </c>
      <c r="J2215" s="106">
        <v>37300</v>
      </c>
    </row>
    <row r="2216" spans="1:10" hidden="1" x14ac:dyDescent="0.2">
      <c r="A2216" s="107" t="s">
        <v>16802</v>
      </c>
      <c r="D2216" s="104" t="s">
        <v>10246</v>
      </c>
      <c r="E2216" s="104" t="e">
        <f t="shared" si="34"/>
        <v>#VALUE!</v>
      </c>
      <c r="F2216" s="104" t="s">
        <v>13305</v>
      </c>
      <c r="G2216" s="104" t="s">
        <v>12848</v>
      </c>
      <c r="H2216" s="104" t="s">
        <v>12849</v>
      </c>
      <c r="I2216" s="104" t="s">
        <v>12972</v>
      </c>
      <c r="J2216" s="106">
        <v>37300</v>
      </c>
    </row>
    <row r="2217" spans="1:10" hidden="1" x14ac:dyDescent="0.2">
      <c r="A2217" s="107" t="s">
        <v>16802</v>
      </c>
      <c r="D2217" s="104" t="s">
        <v>10247</v>
      </c>
      <c r="E2217" s="104" t="e">
        <f t="shared" si="34"/>
        <v>#VALUE!</v>
      </c>
      <c r="F2217" s="104" t="s">
        <v>13305</v>
      </c>
      <c r="G2217" s="104" t="s">
        <v>12848</v>
      </c>
      <c r="H2217" s="104" t="s">
        <v>12849</v>
      </c>
      <c r="I2217" s="104" t="s">
        <v>12981</v>
      </c>
      <c r="J2217" s="106">
        <v>37300</v>
      </c>
    </row>
    <row r="2218" spans="1:10" hidden="1" x14ac:dyDescent="0.2">
      <c r="A2218" s="107" t="s">
        <v>16802</v>
      </c>
      <c r="D2218" s="104" t="s">
        <v>10248</v>
      </c>
      <c r="E2218" s="104" t="e">
        <f t="shared" si="34"/>
        <v>#VALUE!</v>
      </c>
      <c r="F2218" s="104" t="s">
        <v>13305</v>
      </c>
      <c r="G2218" s="104" t="s">
        <v>12848</v>
      </c>
      <c r="H2218" s="104" t="s">
        <v>12849</v>
      </c>
      <c r="I2218" s="104" t="s">
        <v>12985</v>
      </c>
      <c r="J2218" s="106">
        <v>37300</v>
      </c>
    </row>
    <row r="2219" spans="1:10" hidden="1" x14ac:dyDescent="0.2">
      <c r="A2219" s="107" t="s">
        <v>16802</v>
      </c>
      <c r="D2219" s="104" t="s">
        <v>10249</v>
      </c>
      <c r="E2219" s="104" t="e">
        <f t="shared" si="34"/>
        <v>#VALUE!</v>
      </c>
      <c r="F2219" s="104" t="s">
        <v>13305</v>
      </c>
      <c r="G2219" s="104" t="s">
        <v>12848</v>
      </c>
      <c r="H2219" s="104" t="s">
        <v>12849</v>
      </c>
      <c r="I2219" s="104" t="s">
        <v>12987</v>
      </c>
      <c r="J2219" s="106">
        <v>37300</v>
      </c>
    </row>
    <row r="2220" spans="1:10" hidden="1" x14ac:dyDescent="0.2">
      <c r="A2220" s="107" t="s">
        <v>16802</v>
      </c>
      <c r="D2220" s="104" t="s">
        <v>10250</v>
      </c>
      <c r="E2220" s="104" t="e">
        <f t="shared" si="34"/>
        <v>#VALUE!</v>
      </c>
      <c r="F2220" s="104" t="s">
        <v>13305</v>
      </c>
      <c r="G2220" s="104" t="s">
        <v>12848</v>
      </c>
      <c r="H2220" s="104" t="s">
        <v>12849</v>
      </c>
      <c r="I2220" s="104" t="s">
        <v>12989</v>
      </c>
      <c r="J2220" s="106">
        <v>37300</v>
      </c>
    </row>
    <row r="2221" spans="1:10" hidden="1" x14ac:dyDescent="0.2">
      <c r="A2221" s="107" t="s">
        <v>16802</v>
      </c>
      <c r="D2221" s="104" t="s">
        <v>10251</v>
      </c>
      <c r="E2221" s="104" t="e">
        <f t="shared" si="34"/>
        <v>#VALUE!</v>
      </c>
      <c r="F2221" s="104" t="s">
        <v>13305</v>
      </c>
      <c r="G2221" s="104" t="s">
        <v>12848</v>
      </c>
      <c r="H2221" s="104" t="s">
        <v>12849</v>
      </c>
      <c r="I2221" s="104" t="s">
        <v>12993</v>
      </c>
      <c r="J2221" s="106">
        <v>37300</v>
      </c>
    </row>
    <row r="2222" spans="1:10" hidden="1" x14ac:dyDescent="0.2">
      <c r="A2222" s="107" t="s">
        <v>16802</v>
      </c>
      <c r="D2222" s="104" t="s">
        <v>10252</v>
      </c>
      <c r="E2222" s="104" t="e">
        <f t="shared" si="34"/>
        <v>#VALUE!</v>
      </c>
      <c r="F2222" s="104" t="s">
        <v>13305</v>
      </c>
      <c r="G2222" s="104" t="s">
        <v>12848</v>
      </c>
      <c r="H2222" s="104" t="s">
        <v>12849</v>
      </c>
      <c r="I2222" s="104" t="s">
        <v>12995</v>
      </c>
      <c r="J2222" s="106">
        <v>37300</v>
      </c>
    </row>
    <row r="2223" spans="1:10" hidden="1" x14ac:dyDescent="0.2">
      <c r="A2223" s="107" t="s">
        <v>16802</v>
      </c>
      <c r="D2223" s="104" t="s">
        <v>10253</v>
      </c>
      <c r="E2223" s="104" t="e">
        <f t="shared" si="34"/>
        <v>#VALUE!</v>
      </c>
      <c r="F2223" s="104" t="s">
        <v>13305</v>
      </c>
      <c r="G2223" s="104" t="s">
        <v>12848</v>
      </c>
      <c r="H2223" s="104" t="s">
        <v>12849</v>
      </c>
      <c r="I2223" s="104" t="s">
        <v>12997</v>
      </c>
      <c r="J2223" s="106">
        <v>37300</v>
      </c>
    </row>
    <row r="2224" spans="1:10" hidden="1" x14ac:dyDescent="0.2">
      <c r="A2224" s="107" t="s">
        <v>16802</v>
      </c>
      <c r="D2224" s="104" t="s">
        <v>10254</v>
      </c>
      <c r="E2224" s="104" t="e">
        <f t="shared" si="34"/>
        <v>#VALUE!</v>
      </c>
      <c r="F2224" s="104" t="s">
        <v>13305</v>
      </c>
      <c r="G2224" s="104" t="s">
        <v>12848</v>
      </c>
      <c r="H2224" s="104" t="s">
        <v>12849</v>
      </c>
      <c r="I2224" s="104" t="s">
        <v>13001</v>
      </c>
      <c r="J2224" s="106">
        <v>37300</v>
      </c>
    </row>
    <row r="2225" spans="1:10" hidden="1" x14ac:dyDescent="0.2">
      <c r="A2225" s="107" t="s">
        <v>16802</v>
      </c>
      <c r="D2225" s="104" t="s">
        <v>10255</v>
      </c>
      <c r="E2225" s="104" t="e">
        <f t="shared" si="34"/>
        <v>#VALUE!</v>
      </c>
      <c r="F2225" s="104" t="s">
        <v>13305</v>
      </c>
      <c r="G2225" s="104" t="s">
        <v>12848</v>
      </c>
      <c r="H2225" s="104" t="s">
        <v>12849</v>
      </c>
      <c r="I2225" s="104" t="s">
        <v>13003</v>
      </c>
      <c r="J2225" s="106">
        <v>37300</v>
      </c>
    </row>
    <row r="2226" spans="1:10" hidden="1" x14ac:dyDescent="0.2">
      <c r="A2226" s="107" t="s">
        <v>16802</v>
      </c>
      <c r="D2226" s="104" t="s">
        <v>10256</v>
      </c>
      <c r="E2226" s="104" t="e">
        <f t="shared" si="34"/>
        <v>#VALUE!</v>
      </c>
      <c r="F2226" s="104" t="s">
        <v>13305</v>
      </c>
      <c r="G2226" s="104" t="s">
        <v>12848</v>
      </c>
      <c r="H2226" s="104" t="s">
        <v>12849</v>
      </c>
      <c r="I2226" s="104" t="s">
        <v>13005</v>
      </c>
      <c r="J2226" s="106">
        <v>37300</v>
      </c>
    </row>
    <row r="2227" spans="1:10" hidden="1" x14ac:dyDescent="0.2">
      <c r="A2227" s="107" t="s">
        <v>16802</v>
      </c>
      <c r="D2227" s="104" t="s">
        <v>10257</v>
      </c>
      <c r="E2227" s="104" t="e">
        <f t="shared" si="34"/>
        <v>#VALUE!</v>
      </c>
      <c r="F2227" s="104" t="s">
        <v>13305</v>
      </c>
      <c r="G2227" s="104" t="s">
        <v>12848</v>
      </c>
      <c r="H2227" s="104" t="s">
        <v>12849</v>
      </c>
      <c r="I2227" s="104" t="s">
        <v>15709</v>
      </c>
      <c r="J2227" s="106">
        <v>37300</v>
      </c>
    </row>
    <row r="2228" spans="1:10" hidden="1" x14ac:dyDescent="0.2">
      <c r="A2228" s="107" t="s">
        <v>16802</v>
      </c>
      <c r="D2228" s="104" t="s">
        <v>10258</v>
      </c>
      <c r="E2228" s="104" t="e">
        <f t="shared" si="34"/>
        <v>#VALUE!</v>
      </c>
      <c r="F2228" s="104" t="s">
        <v>13305</v>
      </c>
      <c r="G2228" s="104" t="s">
        <v>12848</v>
      </c>
      <c r="H2228" s="104" t="s">
        <v>12849</v>
      </c>
      <c r="I2228" s="104" t="s">
        <v>15711</v>
      </c>
      <c r="J2228" s="106">
        <v>37300</v>
      </c>
    </row>
    <row r="2229" spans="1:10" hidden="1" x14ac:dyDescent="0.2">
      <c r="A2229" s="107" t="s">
        <v>16802</v>
      </c>
      <c r="D2229" s="104" t="s">
        <v>10259</v>
      </c>
      <c r="E2229" s="104" t="e">
        <f t="shared" si="34"/>
        <v>#VALUE!</v>
      </c>
      <c r="F2229" s="104" t="s">
        <v>13305</v>
      </c>
      <c r="G2229" s="104" t="s">
        <v>12848</v>
      </c>
      <c r="H2229" s="104" t="s">
        <v>12849</v>
      </c>
      <c r="I2229" s="104" t="s">
        <v>15713</v>
      </c>
      <c r="J2229" s="106">
        <v>37300</v>
      </c>
    </row>
    <row r="2230" spans="1:10" hidden="1" x14ac:dyDescent="0.2">
      <c r="A2230" s="107" t="s">
        <v>16802</v>
      </c>
      <c r="D2230" s="104" t="s">
        <v>10260</v>
      </c>
      <c r="E2230" s="104" t="e">
        <f t="shared" si="34"/>
        <v>#VALUE!</v>
      </c>
      <c r="F2230" s="104" t="s">
        <v>13305</v>
      </c>
      <c r="G2230" s="104" t="s">
        <v>12848</v>
      </c>
      <c r="H2230" s="104" t="s">
        <v>12849</v>
      </c>
      <c r="I2230" s="104" t="s">
        <v>15717</v>
      </c>
      <c r="J2230" s="106">
        <v>37300</v>
      </c>
    </row>
    <row r="2231" spans="1:10" hidden="1" x14ac:dyDescent="0.2">
      <c r="A2231" s="107" t="s">
        <v>16802</v>
      </c>
      <c r="D2231" s="104" t="s">
        <v>10261</v>
      </c>
      <c r="E2231" s="104" t="e">
        <f t="shared" si="34"/>
        <v>#VALUE!</v>
      </c>
      <c r="F2231" s="104" t="s">
        <v>13305</v>
      </c>
      <c r="G2231" s="104" t="s">
        <v>12848</v>
      </c>
      <c r="H2231" s="104" t="s">
        <v>12849</v>
      </c>
      <c r="I2231" s="104" t="s">
        <v>15719</v>
      </c>
      <c r="J2231" s="106">
        <v>37300</v>
      </c>
    </row>
    <row r="2232" spans="1:10" hidden="1" x14ac:dyDescent="0.2">
      <c r="A2232" s="107" t="s">
        <v>16802</v>
      </c>
      <c r="D2232" s="104" t="s">
        <v>10262</v>
      </c>
      <c r="E2232" s="104" t="e">
        <f t="shared" si="34"/>
        <v>#VALUE!</v>
      </c>
      <c r="F2232" s="104" t="s">
        <v>13305</v>
      </c>
      <c r="G2232" s="104" t="s">
        <v>12848</v>
      </c>
      <c r="H2232" s="104" t="s">
        <v>12849</v>
      </c>
      <c r="I2232" s="104" t="s">
        <v>15721</v>
      </c>
      <c r="J2232" s="106">
        <v>37300</v>
      </c>
    </row>
    <row r="2233" spans="1:10" hidden="1" x14ac:dyDescent="0.2">
      <c r="A2233" s="107" t="s">
        <v>16802</v>
      </c>
      <c r="D2233" s="104" t="s">
        <v>10263</v>
      </c>
      <c r="E2233" s="104" t="e">
        <f t="shared" si="34"/>
        <v>#VALUE!</v>
      </c>
      <c r="F2233" s="104" t="s">
        <v>13305</v>
      </c>
      <c r="G2233" s="104" t="s">
        <v>12848</v>
      </c>
      <c r="H2233" s="104" t="s">
        <v>12849</v>
      </c>
      <c r="I2233" s="104" t="s">
        <v>15725</v>
      </c>
      <c r="J2233" s="106">
        <v>37300</v>
      </c>
    </row>
    <row r="2234" spans="1:10" hidden="1" x14ac:dyDescent="0.2">
      <c r="A2234" s="107" t="s">
        <v>16802</v>
      </c>
      <c r="D2234" s="104" t="s">
        <v>10264</v>
      </c>
      <c r="E2234" s="104" t="e">
        <f t="shared" si="34"/>
        <v>#VALUE!</v>
      </c>
      <c r="F2234" s="104" t="s">
        <v>13305</v>
      </c>
      <c r="G2234" s="104" t="s">
        <v>12848</v>
      </c>
      <c r="H2234" s="104" t="s">
        <v>12849</v>
      </c>
      <c r="I2234" s="104" t="s">
        <v>15727</v>
      </c>
      <c r="J2234" s="106">
        <v>37300</v>
      </c>
    </row>
    <row r="2235" spans="1:10" hidden="1" x14ac:dyDescent="0.2">
      <c r="A2235" s="107" t="s">
        <v>16802</v>
      </c>
      <c r="D2235" s="104" t="s">
        <v>10265</v>
      </c>
      <c r="E2235" s="104" t="e">
        <f t="shared" si="34"/>
        <v>#VALUE!</v>
      </c>
      <c r="F2235" s="104" t="s">
        <v>13305</v>
      </c>
      <c r="G2235" s="104" t="s">
        <v>12848</v>
      </c>
      <c r="H2235" s="104" t="s">
        <v>12849</v>
      </c>
      <c r="I2235" s="104" t="s">
        <v>15729</v>
      </c>
      <c r="J2235" s="106">
        <v>37300</v>
      </c>
    </row>
    <row r="2236" spans="1:10" hidden="1" x14ac:dyDescent="0.2">
      <c r="A2236" s="107" t="s">
        <v>16802</v>
      </c>
      <c r="D2236" s="104" t="s">
        <v>10266</v>
      </c>
      <c r="E2236" s="104" t="e">
        <f t="shared" si="34"/>
        <v>#VALUE!</v>
      </c>
      <c r="F2236" s="104" t="s">
        <v>13305</v>
      </c>
      <c r="G2236" s="104" t="s">
        <v>12848</v>
      </c>
      <c r="H2236" s="104" t="s">
        <v>12849</v>
      </c>
      <c r="I2236" s="104" t="s">
        <v>15733</v>
      </c>
      <c r="J2236" s="106">
        <v>37300</v>
      </c>
    </row>
    <row r="2237" spans="1:10" hidden="1" x14ac:dyDescent="0.2">
      <c r="A2237" s="107" t="s">
        <v>16802</v>
      </c>
      <c r="D2237" s="104" t="s">
        <v>10267</v>
      </c>
      <c r="E2237" s="104" t="e">
        <f t="shared" si="34"/>
        <v>#VALUE!</v>
      </c>
      <c r="F2237" s="104" t="s">
        <v>13305</v>
      </c>
      <c r="G2237" s="104" t="s">
        <v>12848</v>
      </c>
      <c r="H2237" s="104" t="s">
        <v>12849</v>
      </c>
      <c r="I2237" s="104" t="s">
        <v>15735</v>
      </c>
      <c r="J2237" s="106">
        <v>37300</v>
      </c>
    </row>
    <row r="2238" spans="1:10" hidden="1" x14ac:dyDescent="0.2">
      <c r="A2238" s="107" t="s">
        <v>16802</v>
      </c>
      <c r="D2238" s="104" t="s">
        <v>10268</v>
      </c>
      <c r="E2238" s="104" t="e">
        <f t="shared" si="34"/>
        <v>#VALUE!</v>
      </c>
      <c r="F2238" s="104" t="s">
        <v>13305</v>
      </c>
      <c r="G2238" s="104" t="s">
        <v>12848</v>
      </c>
      <c r="H2238" s="104" t="s">
        <v>12849</v>
      </c>
      <c r="I2238" s="104" t="s">
        <v>15737</v>
      </c>
      <c r="J2238" s="106">
        <v>37300</v>
      </c>
    </row>
    <row r="2239" spans="1:10" hidden="1" x14ac:dyDescent="0.2">
      <c r="A2239" s="107" t="s">
        <v>16802</v>
      </c>
      <c r="D2239" s="104" t="s">
        <v>10269</v>
      </c>
      <c r="E2239" s="104" t="e">
        <f t="shared" si="34"/>
        <v>#VALUE!</v>
      </c>
      <c r="F2239" s="104" t="s">
        <v>13305</v>
      </c>
      <c r="G2239" s="104" t="s">
        <v>12848</v>
      </c>
      <c r="H2239" s="104" t="s">
        <v>12849</v>
      </c>
      <c r="I2239" s="104" t="s">
        <v>15741</v>
      </c>
      <c r="J2239" s="106">
        <v>37300</v>
      </c>
    </row>
    <row r="2240" spans="1:10" hidden="1" x14ac:dyDescent="0.2">
      <c r="A2240" s="107" t="s">
        <v>16802</v>
      </c>
      <c r="D2240" s="104" t="s">
        <v>10270</v>
      </c>
      <c r="E2240" s="104" t="e">
        <f t="shared" si="34"/>
        <v>#VALUE!</v>
      </c>
      <c r="F2240" s="104" t="s">
        <v>13305</v>
      </c>
      <c r="G2240" s="104" t="s">
        <v>12848</v>
      </c>
      <c r="H2240" s="104" t="s">
        <v>12849</v>
      </c>
      <c r="I2240" s="104" t="s">
        <v>15743</v>
      </c>
      <c r="J2240" s="106">
        <v>37300</v>
      </c>
    </row>
    <row r="2241" spans="1:10" hidden="1" x14ac:dyDescent="0.2">
      <c r="A2241" s="107" t="s">
        <v>16802</v>
      </c>
      <c r="D2241" s="104" t="s">
        <v>10271</v>
      </c>
      <c r="E2241" s="104" t="e">
        <f t="shared" si="34"/>
        <v>#VALUE!</v>
      </c>
      <c r="F2241" s="104" t="s">
        <v>13305</v>
      </c>
      <c r="G2241" s="104" t="s">
        <v>12848</v>
      </c>
      <c r="H2241" s="104" t="s">
        <v>12849</v>
      </c>
      <c r="I2241" s="104" t="s">
        <v>15745</v>
      </c>
      <c r="J2241" s="106">
        <v>37300</v>
      </c>
    </row>
    <row r="2242" spans="1:10" hidden="1" x14ac:dyDescent="0.2">
      <c r="A2242" s="107" t="s">
        <v>16802</v>
      </c>
      <c r="D2242" s="104" t="s">
        <v>10272</v>
      </c>
      <c r="E2242" s="104" t="e">
        <f t="shared" ref="E2242:E2305" si="35">VALUE(D2242)</f>
        <v>#VALUE!</v>
      </c>
      <c r="F2242" s="104" t="s">
        <v>13305</v>
      </c>
      <c r="G2242" s="104" t="s">
        <v>12848</v>
      </c>
      <c r="H2242" s="104" t="s">
        <v>12849</v>
      </c>
      <c r="I2242" s="104" t="s">
        <v>15749</v>
      </c>
      <c r="J2242" s="106">
        <v>37300</v>
      </c>
    </row>
    <row r="2243" spans="1:10" hidden="1" x14ac:dyDescent="0.2">
      <c r="A2243" s="107" t="s">
        <v>16802</v>
      </c>
      <c r="D2243" s="104" t="s">
        <v>10273</v>
      </c>
      <c r="E2243" s="104" t="e">
        <f t="shared" si="35"/>
        <v>#VALUE!</v>
      </c>
      <c r="F2243" s="104" t="s">
        <v>13305</v>
      </c>
      <c r="G2243" s="104" t="s">
        <v>12848</v>
      </c>
      <c r="H2243" s="104" t="s">
        <v>12849</v>
      </c>
      <c r="I2243" s="104" t="s">
        <v>15751</v>
      </c>
      <c r="J2243" s="106">
        <v>37300</v>
      </c>
    </row>
    <row r="2244" spans="1:10" hidden="1" x14ac:dyDescent="0.2">
      <c r="A2244" s="107" t="s">
        <v>16802</v>
      </c>
      <c r="D2244" s="104" t="s">
        <v>10274</v>
      </c>
      <c r="E2244" s="104" t="e">
        <f t="shared" si="35"/>
        <v>#VALUE!</v>
      </c>
      <c r="F2244" s="104" t="s">
        <v>13305</v>
      </c>
      <c r="G2244" s="104" t="s">
        <v>12848</v>
      </c>
      <c r="H2244" s="104" t="s">
        <v>12849</v>
      </c>
      <c r="I2244" s="104" t="s">
        <v>15753</v>
      </c>
      <c r="J2244" s="106">
        <v>37300</v>
      </c>
    </row>
    <row r="2245" spans="1:10" hidden="1" x14ac:dyDescent="0.2">
      <c r="A2245" s="107" t="s">
        <v>16802</v>
      </c>
      <c r="D2245" s="104" t="s">
        <v>10275</v>
      </c>
      <c r="E2245" s="104" t="e">
        <f t="shared" si="35"/>
        <v>#VALUE!</v>
      </c>
      <c r="F2245" s="104" t="s">
        <v>13305</v>
      </c>
      <c r="G2245" s="104" t="s">
        <v>12848</v>
      </c>
      <c r="H2245" s="104" t="s">
        <v>12849</v>
      </c>
      <c r="I2245" s="104" t="s">
        <v>15757</v>
      </c>
      <c r="J2245" s="106">
        <v>37300</v>
      </c>
    </row>
    <row r="2246" spans="1:10" hidden="1" x14ac:dyDescent="0.2">
      <c r="A2246" s="107" t="s">
        <v>16802</v>
      </c>
      <c r="D2246" s="104" t="s">
        <v>10276</v>
      </c>
      <c r="E2246" s="104" t="e">
        <f t="shared" si="35"/>
        <v>#VALUE!</v>
      </c>
      <c r="F2246" s="104" t="s">
        <v>13305</v>
      </c>
      <c r="G2246" s="104" t="s">
        <v>12848</v>
      </c>
      <c r="H2246" s="104" t="s">
        <v>12863</v>
      </c>
      <c r="I2246" s="104" t="s">
        <v>12956</v>
      </c>
      <c r="J2246" s="106">
        <v>37300</v>
      </c>
    </row>
    <row r="2247" spans="1:10" hidden="1" x14ac:dyDescent="0.2">
      <c r="A2247" s="107" t="s">
        <v>16802</v>
      </c>
      <c r="D2247" s="104" t="s">
        <v>10277</v>
      </c>
      <c r="E2247" s="104" t="e">
        <f t="shared" si="35"/>
        <v>#VALUE!</v>
      </c>
      <c r="F2247" s="104" t="s">
        <v>13305</v>
      </c>
      <c r="G2247" s="104" t="s">
        <v>12848</v>
      </c>
      <c r="H2247" s="104" t="s">
        <v>12863</v>
      </c>
      <c r="I2247" s="104" t="s">
        <v>12958</v>
      </c>
      <c r="J2247" s="106">
        <v>37300</v>
      </c>
    </row>
    <row r="2248" spans="1:10" hidden="1" x14ac:dyDescent="0.2">
      <c r="A2248" s="107" t="s">
        <v>16802</v>
      </c>
      <c r="D2248" s="104" t="s">
        <v>10278</v>
      </c>
      <c r="E2248" s="104" t="e">
        <f t="shared" si="35"/>
        <v>#VALUE!</v>
      </c>
      <c r="F2248" s="104" t="s">
        <v>13305</v>
      </c>
      <c r="G2248" s="104" t="s">
        <v>12848</v>
      </c>
      <c r="H2248" s="104" t="s">
        <v>12863</v>
      </c>
      <c r="I2248" s="104" t="s">
        <v>12962</v>
      </c>
      <c r="J2248" s="106">
        <v>37300</v>
      </c>
    </row>
    <row r="2249" spans="1:10" hidden="1" x14ac:dyDescent="0.2">
      <c r="A2249" s="107" t="s">
        <v>16802</v>
      </c>
      <c r="D2249" s="104" t="s">
        <v>10279</v>
      </c>
      <c r="E2249" s="104" t="e">
        <f t="shared" si="35"/>
        <v>#VALUE!</v>
      </c>
      <c r="F2249" s="104" t="s">
        <v>13305</v>
      </c>
      <c r="G2249" s="104" t="s">
        <v>12848</v>
      </c>
      <c r="H2249" s="104" t="s">
        <v>12863</v>
      </c>
      <c r="I2249" s="104" t="s">
        <v>12964</v>
      </c>
      <c r="J2249" s="106">
        <v>37300</v>
      </c>
    </row>
    <row r="2250" spans="1:10" hidden="1" x14ac:dyDescent="0.2">
      <c r="A2250" s="107" t="s">
        <v>16802</v>
      </c>
      <c r="D2250" s="104" t="s">
        <v>10280</v>
      </c>
      <c r="E2250" s="104" t="e">
        <f t="shared" si="35"/>
        <v>#VALUE!</v>
      </c>
      <c r="F2250" s="104" t="s">
        <v>13305</v>
      </c>
      <c r="G2250" s="104" t="s">
        <v>12848</v>
      </c>
      <c r="H2250" s="104" t="s">
        <v>12863</v>
      </c>
      <c r="I2250" s="104" t="s">
        <v>12966</v>
      </c>
      <c r="J2250" s="106">
        <v>37300</v>
      </c>
    </row>
    <row r="2251" spans="1:10" hidden="1" x14ac:dyDescent="0.2">
      <c r="A2251" s="107" t="s">
        <v>16802</v>
      </c>
      <c r="D2251" s="104" t="s">
        <v>10281</v>
      </c>
      <c r="E2251" s="104" t="e">
        <f t="shared" si="35"/>
        <v>#VALUE!</v>
      </c>
      <c r="F2251" s="104" t="s">
        <v>13305</v>
      </c>
      <c r="G2251" s="104" t="s">
        <v>12848</v>
      </c>
      <c r="H2251" s="104" t="s">
        <v>12863</v>
      </c>
      <c r="I2251" s="104" t="s">
        <v>12970</v>
      </c>
      <c r="J2251" s="106">
        <v>37300</v>
      </c>
    </row>
    <row r="2252" spans="1:10" hidden="1" x14ac:dyDescent="0.2">
      <c r="A2252" s="107" t="s">
        <v>16802</v>
      </c>
      <c r="D2252" s="104" t="s">
        <v>10282</v>
      </c>
      <c r="E2252" s="104" t="e">
        <f t="shared" si="35"/>
        <v>#VALUE!</v>
      </c>
      <c r="F2252" s="104" t="s">
        <v>13305</v>
      </c>
      <c r="G2252" s="104" t="s">
        <v>12848</v>
      </c>
      <c r="H2252" s="104" t="s">
        <v>12863</v>
      </c>
      <c r="I2252" s="104" t="s">
        <v>12972</v>
      </c>
      <c r="J2252" s="106">
        <v>37300</v>
      </c>
    </row>
    <row r="2253" spans="1:10" hidden="1" x14ac:dyDescent="0.2">
      <c r="A2253" s="107" t="s">
        <v>16802</v>
      </c>
      <c r="D2253" s="104" t="s">
        <v>10283</v>
      </c>
      <c r="E2253" s="104" t="e">
        <f t="shared" si="35"/>
        <v>#VALUE!</v>
      </c>
      <c r="F2253" s="104" t="s">
        <v>13305</v>
      </c>
      <c r="G2253" s="104" t="s">
        <v>12848</v>
      </c>
      <c r="H2253" s="104" t="s">
        <v>12863</v>
      </c>
      <c r="I2253" s="104" t="s">
        <v>12981</v>
      </c>
      <c r="J2253" s="106">
        <v>37300</v>
      </c>
    </row>
    <row r="2254" spans="1:10" hidden="1" x14ac:dyDescent="0.2">
      <c r="A2254" s="107" t="s">
        <v>16802</v>
      </c>
      <c r="D2254" s="104" t="s">
        <v>10284</v>
      </c>
      <c r="E2254" s="104" t="e">
        <f t="shared" si="35"/>
        <v>#VALUE!</v>
      </c>
      <c r="F2254" s="104" t="s">
        <v>13305</v>
      </c>
      <c r="G2254" s="104" t="s">
        <v>12848</v>
      </c>
      <c r="H2254" s="104" t="s">
        <v>12863</v>
      </c>
      <c r="I2254" s="104" t="s">
        <v>12985</v>
      </c>
      <c r="J2254" s="106">
        <v>37300</v>
      </c>
    </row>
    <row r="2255" spans="1:10" hidden="1" x14ac:dyDescent="0.2">
      <c r="A2255" s="107" t="s">
        <v>16802</v>
      </c>
      <c r="D2255" s="104" t="s">
        <v>10285</v>
      </c>
      <c r="E2255" s="104" t="e">
        <f t="shared" si="35"/>
        <v>#VALUE!</v>
      </c>
      <c r="F2255" s="104" t="s">
        <v>13305</v>
      </c>
      <c r="G2255" s="104" t="s">
        <v>12848</v>
      </c>
      <c r="H2255" s="104" t="s">
        <v>12863</v>
      </c>
      <c r="I2255" s="104" t="s">
        <v>12987</v>
      </c>
      <c r="J2255" s="106">
        <v>37300</v>
      </c>
    </row>
    <row r="2256" spans="1:10" hidden="1" x14ac:dyDescent="0.2">
      <c r="A2256" s="107" t="s">
        <v>16802</v>
      </c>
      <c r="D2256" s="104" t="s">
        <v>10286</v>
      </c>
      <c r="E2256" s="104" t="e">
        <f t="shared" si="35"/>
        <v>#VALUE!</v>
      </c>
      <c r="F2256" s="104" t="s">
        <v>13305</v>
      </c>
      <c r="G2256" s="104" t="s">
        <v>12848</v>
      </c>
      <c r="H2256" s="104" t="s">
        <v>12863</v>
      </c>
      <c r="I2256" s="104" t="s">
        <v>12989</v>
      </c>
      <c r="J2256" s="106">
        <v>37300</v>
      </c>
    </row>
    <row r="2257" spans="1:10" hidden="1" x14ac:dyDescent="0.2">
      <c r="A2257" s="107" t="s">
        <v>16802</v>
      </c>
      <c r="D2257" s="104" t="s">
        <v>10287</v>
      </c>
      <c r="E2257" s="104" t="e">
        <f t="shared" si="35"/>
        <v>#VALUE!</v>
      </c>
      <c r="F2257" s="104" t="s">
        <v>13305</v>
      </c>
      <c r="G2257" s="104" t="s">
        <v>12848</v>
      </c>
      <c r="H2257" s="104" t="s">
        <v>12863</v>
      </c>
      <c r="I2257" s="104" t="s">
        <v>12993</v>
      </c>
      <c r="J2257" s="106">
        <v>37300</v>
      </c>
    </row>
    <row r="2258" spans="1:10" hidden="1" x14ac:dyDescent="0.2">
      <c r="A2258" s="107" t="s">
        <v>16802</v>
      </c>
      <c r="D2258" s="104" t="s">
        <v>10288</v>
      </c>
      <c r="E2258" s="104" t="e">
        <f t="shared" si="35"/>
        <v>#VALUE!</v>
      </c>
      <c r="F2258" s="104" t="s">
        <v>13305</v>
      </c>
      <c r="G2258" s="104" t="s">
        <v>12848</v>
      </c>
      <c r="H2258" s="104" t="s">
        <v>12863</v>
      </c>
      <c r="I2258" s="104" t="s">
        <v>12995</v>
      </c>
      <c r="J2258" s="106">
        <v>37300</v>
      </c>
    </row>
    <row r="2259" spans="1:10" hidden="1" x14ac:dyDescent="0.2">
      <c r="A2259" s="107" t="s">
        <v>16802</v>
      </c>
      <c r="D2259" s="104" t="s">
        <v>10289</v>
      </c>
      <c r="E2259" s="104" t="e">
        <f t="shared" si="35"/>
        <v>#VALUE!</v>
      </c>
      <c r="F2259" s="104" t="s">
        <v>13305</v>
      </c>
      <c r="G2259" s="104" t="s">
        <v>12848</v>
      </c>
      <c r="H2259" s="104" t="s">
        <v>12863</v>
      </c>
      <c r="I2259" s="104" t="s">
        <v>12997</v>
      </c>
      <c r="J2259" s="106">
        <v>37300</v>
      </c>
    </row>
    <row r="2260" spans="1:10" hidden="1" x14ac:dyDescent="0.2">
      <c r="A2260" s="107" t="s">
        <v>16802</v>
      </c>
      <c r="D2260" s="104" t="s">
        <v>10290</v>
      </c>
      <c r="E2260" s="104" t="e">
        <f t="shared" si="35"/>
        <v>#VALUE!</v>
      </c>
      <c r="F2260" s="104" t="s">
        <v>13305</v>
      </c>
      <c r="G2260" s="104" t="s">
        <v>12848</v>
      </c>
      <c r="H2260" s="104" t="s">
        <v>12863</v>
      </c>
      <c r="I2260" s="104" t="s">
        <v>13001</v>
      </c>
      <c r="J2260" s="106">
        <v>37300</v>
      </c>
    </row>
    <row r="2261" spans="1:10" hidden="1" x14ac:dyDescent="0.2">
      <c r="A2261" s="107" t="s">
        <v>16802</v>
      </c>
      <c r="D2261" s="104" t="s">
        <v>10291</v>
      </c>
      <c r="E2261" s="104" t="e">
        <f t="shared" si="35"/>
        <v>#VALUE!</v>
      </c>
      <c r="F2261" s="104" t="s">
        <v>13305</v>
      </c>
      <c r="G2261" s="104" t="s">
        <v>12848</v>
      </c>
      <c r="H2261" s="104" t="s">
        <v>12863</v>
      </c>
      <c r="I2261" s="104" t="s">
        <v>13003</v>
      </c>
      <c r="J2261" s="106">
        <v>37300</v>
      </c>
    </row>
    <row r="2262" spans="1:10" hidden="1" x14ac:dyDescent="0.2">
      <c r="A2262" s="107" t="s">
        <v>16802</v>
      </c>
      <c r="D2262" s="104" t="s">
        <v>10292</v>
      </c>
      <c r="E2262" s="104" t="e">
        <f t="shared" si="35"/>
        <v>#VALUE!</v>
      </c>
      <c r="F2262" s="104" t="s">
        <v>13305</v>
      </c>
      <c r="G2262" s="104" t="s">
        <v>12848</v>
      </c>
      <c r="H2262" s="104" t="s">
        <v>12863</v>
      </c>
      <c r="I2262" s="104" t="s">
        <v>13005</v>
      </c>
      <c r="J2262" s="106">
        <v>37300</v>
      </c>
    </row>
    <row r="2263" spans="1:10" hidden="1" x14ac:dyDescent="0.2">
      <c r="A2263" s="107" t="s">
        <v>16802</v>
      </c>
      <c r="D2263" s="104" t="s">
        <v>10293</v>
      </c>
      <c r="E2263" s="104" t="e">
        <f t="shared" si="35"/>
        <v>#VALUE!</v>
      </c>
      <c r="F2263" s="104" t="s">
        <v>13305</v>
      </c>
      <c r="G2263" s="104" t="s">
        <v>12848</v>
      </c>
      <c r="H2263" s="104" t="s">
        <v>12863</v>
      </c>
      <c r="I2263" s="104" t="s">
        <v>15709</v>
      </c>
      <c r="J2263" s="106">
        <v>37300</v>
      </c>
    </row>
    <row r="2264" spans="1:10" hidden="1" x14ac:dyDescent="0.2">
      <c r="A2264" s="107" t="s">
        <v>16802</v>
      </c>
      <c r="D2264" s="104" t="s">
        <v>10294</v>
      </c>
      <c r="E2264" s="104" t="e">
        <f t="shared" si="35"/>
        <v>#VALUE!</v>
      </c>
      <c r="F2264" s="104" t="s">
        <v>13305</v>
      </c>
      <c r="G2264" s="104" t="s">
        <v>12848</v>
      </c>
      <c r="H2264" s="104" t="s">
        <v>12863</v>
      </c>
      <c r="I2264" s="104" t="s">
        <v>15711</v>
      </c>
      <c r="J2264" s="106">
        <v>37300</v>
      </c>
    </row>
    <row r="2265" spans="1:10" hidden="1" x14ac:dyDescent="0.2">
      <c r="A2265" s="107" t="s">
        <v>16802</v>
      </c>
      <c r="D2265" s="104" t="s">
        <v>10295</v>
      </c>
      <c r="E2265" s="104" t="e">
        <f t="shared" si="35"/>
        <v>#VALUE!</v>
      </c>
      <c r="F2265" s="104" t="s">
        <v>13305</v>
      </c>
      <c r="G2265" s="104" t="s">
        <v>12848</v>
      </c>
      <c r="H2265" s="104" t="s">
        <v>12863</v>
      </c>
      <c r="I2265" s="104" t="s">
        <v>15713</v>
      </c>
      <c r="J2265" s="106">
        <v>37300</v>
      </c>
    </row>
    <row r="2266" spans="1:10" hidden="1" x14ac:dyDescent="0.2">
      <c r="A2266" s="107" t="s">
        <v>16802</v>
      </c>
      <c r="D2266" s="104" t="s">
        <v>10296</v>
      </c>
      <c r="E2266" s="104" t="e">
        <f t="shared" si="35"/>
        <v>#VALUE!</v>
      </c>
      <c r="F2266" s="104" t="s">
        <v>13305</v>
      </c>
      <c r="G2266" s="104" t="s">
        <v>12848</v>
      </c>
      <c r="H2266" s="104" t="s">
        <v>12863</v>
      </c>
      <c r="I2266" s="104" t="s">
        <v>15717</v>
      </c>
      <c r="J2266" s="106">
        <v>37300</v>
      </c>
    </row>
    <row r="2267" spans="1:10" hidden="1" x14ac:dyDescent="0.2">
      <c r="A2267" s="107" t="s">
        <v>16802</v>
      </c>
      <c r="D2267" s="104" t="s">
        <v>10297</v>
      </c>
      <c r="E2267" s="104" t="e">
        <f t="shared" si="35"/>
        <v>#VALUE!</v>
      </c>
      <c r="F2267" s="104" t="s">
        <v>13305</v>
      </c>
      <c r="G2267" s="104" t="s">
        <v>12848</v>
      </c>
      <c r="H2267" s="104" t="s">
        <v>12863</v>
      </c>
      <c r="I2267" s="104" t="s">
        <v>15719</v>
      </c>
      <c r="J2267" s="106">
        <v>37300</v>
      </c>
    </row>
    <row r="2268" spans="1:10" hidden="1" x14ac:dyDescent="0.2">
      <c r="A2268" s="107" t="s">
        <v>16802</v>
      </c>
      <c r="D2268" s="104" t="s">
        <v>10298</v>
      </c>
      <c r="E2268" s="104" t="e">
        <f t="shared" si="35"/>
        <v>#VALUE!</v>
      </c>
      <c r="F2268" s="104" t="s">
        <v>13305</v>
      </c>
      <c r="G2268" s="104" t="s">
        <v>12848</v>
      </c>
      <c r="H2268" s="104" t="s">
        <v>12863</v>
      </c>
      <c r="I2268" s="104" t="s">
        <v>15721</v>
      </c>
      <c r="J2268" s="106">
        <v>37300</v>
      </c>
    </row>
    <row r="2269" spans="1:10" hidden="1" x14ac:dyDescent="0.2">
      <c r="A2269" s="107" t="s">
        <v>16802</v>
      </c>
      <c r="D2269" s="104" t="s">
        <v>10299</v>
      </c>
      <c r="E2269" s="104" t="e">
        <f t="shared" si="35"/>
        <v>#VALUE!</v>
      </c>
      <c r="F2269" s="104" t="s">
        <v>13305</v>
      </c>
      <c r="G2269" s="104" t="s">
        <v>12848</v>
      </c>
      <c r="H2269" s="104" t="s">
        <v>12863</v>
      </c>
      <c r="I2269" s="104" t="s">
        <v>15725</v>
      </c>
      <c r="J2269" s="106">
        <v>37300</v>
      </c>
    </row>
    <row r="2270" spans="1:10" hidden="1" x14ac:dyDescent="0.2">
      <c r="A2270" s="107" t="s">
        <v>16802</v>
      </c>
      <c r="D2270" s="104" t="s">
        <v>10300</v>
      </c>
      <c r="E2270" s="104" t="e">
        <f t="shared" si="35"/>
        <v>#VALUE!</v>
      </c>
      <c r="F2270" s="104" t="s">
        <v>13305</v>
      </c>
      <c r="G2270" s="104" t="s">
        <v>12848</v>
      </c>
      <c r="H2270" s="104" t="s">
        <v>12863</v>
      </c>
      <c r="I2270" s="104" t="s">
        <v>15727</v>
      </c>
      <c r="J2270" s="106">
        <v>37300</v>
      </c>
    </row>
    <row r="2271" spans="1:10" hidden="1" x14ac:dyDescent="0.2">
      <c r="A2271" s="107" t="s">
        <v>16802</v>
      </c>
      <c r="D2271" s="104" t="s">
        <v>10301</v>
      </c>
      <c r="E2271" s="104" t="e">
        <f t="shared" si="35"/>
        <v>#VALUE!</v>
      </c>
      <c r="F2271" s="104" t="s">
        <v>13305</v>
      </c>
      <c r="G2271" s="104" t="s">
        <v>12848</v>
      </c>
      <c r="H2271" s="104" t="s">
        <v>12863</v>
      </c>
      <c r="I2271" s="104" t="s">
        <v>15729</v>
      </c>
      <c r="J2271" s="106">
        <v>37300</v>
      </c>
    </row>
    <row r="2272" spans="1:10" hidden="1" x14ac:dyDescent="0.2">
      <c r="A2272" s="107" t="s">
        <v>16802</v>
      </c>
      <c r="D2272" s="104" t="s">
        <v>10302</v>
      </c>
      <c r="E2272" s="104" t="e">
        <f t="shared" si="35"/>
        <v>#VALUE!</v>
      </c>
      <c r="F2272" s="104" t="s">
        <v>13305</v>
      </c>
      <c r="G2272" s="104" t="s">
        <v>12848</v>
      </c>
      <c r="H2272" s="104" t="s">
        <v>12863</v>
      </c>
      <c r="I2272" s="104" t="s">
        <v>15733</v>
      </c>
      <c r="J2272" s="106">
        <v>37300</v>
      </c>
    </row>
    <row r="2273" spans="1:10" hidden="1" x14ac:dyDescent="0.2">
      <c r="A2273" s="107" t="s">
        <v>16802</v>
      </c>
      <c r="D2273" s="104" t="s">
        <v>10303</v>
      </c>
      <c r="E2273" s="104" t="e">
        <f t="shared" si="35"/>
        <v>#VALUE!</v>
      </c>
      <c r="F2273" s="104" t="s">
        <v>13305</v>
      </c>
      <c r="G2273" s="104" t="s">
        <v>12848</v>
      </c>
      <c r="H2273" s="104" t="s">
        <v>12863</v>
      </c>
      <c r="I2273" s="104" t="s">
        <v>15735</v>
      </c>
      <c r="J2273" s="106">
        <v>37300</v>
      </c>
    </row>
    <row r="2274" spans="1:10" hidden="1" x14ac:dyDescent="0.2">
      <c r="A2274" s="107" t="s">
        <v>16802</v>
      </c>
      <c r="D2274" s="104" t="s">
        <v>10304</v>
      </c>
      <c r="E2274" s="104" t="e">
        <f t="shared" si="35"/>
        <v>#VALUE!</v>
      </c>
      <c r="F2274" s="104" t="s">
        <v>13305</v>
      </c>
      <c r="G2274" s="104" t="s">
        <v>12848</v>
      </c>
      <c r="H2274" s="104" t="s">
        <v>12863</v>
      </c>
      <c r="I2274" s="104" t="s">
        <v>15737</v>
      </c>
      <c r="J2274" s="106">
        <v>37300</v>
      </c>
    </row>
    <row r="2275" spans="1:10" hidden="1" x14ac:dyDescent="0.2">
      <c r="A2275" s="107" t="s">
        <v>16802</v>
      </c>
      <c r="D2275" s="104" t="s">
        <v>10305</v>
      </c>
      <c r="E2275" s="104" t="e">
        <f t="shared" si="35"/>
        <v>#VALUE!</v>
      </c>
      <c r="F2275" s="104" t="s">
        <v>13305</v>
      </c>
      <c r="G2275" s="104" t="s">
        <v>12848</v>
      </c>
      <c r="H2275" s="104" t="s">
        <v>12863</v>
      </c>
      <c r="I2275" s="104" t="s">
        <v>15741</v>
      </c>
      <c r="J2275" s="106">
        <v>37300</v>
      </c>
    </row>
    <row r="2276" spans="1:10" hidden="1" x14ac:dyDescent="0.2">
      <c r="A2276" s="107" t="s">
        <v>16802</v>
      </c>
      <c r="D2276" s="104" t="s">
        <v>10306</v>
      </c>
      <c r="E2276" s="104" t="e">
        <f t="shared" si="35"/>
        <v>#VALUE!</v>
      </c>
      <c r="F2276" s="104" t="s">
        <v>13305</v>
      </c>
      <c r="G2276" s="104" t="s">
        <v>12848</v>
      </c>
      <c r="H2276" s="104" t="s">
        <v>12863</v>
      </c>
      <c r="I2276" s="104" t="s">
        <v>15743</v>
      </c>
      <c r="J2276" s="106">
        <v>37300</v>
      </c>
    </row>
    <row r="2277" spans="1:10" hidden="1" x14ac:dyDescent="0.2">
      <c r="A2277" s="107" t="s">
        <v>16802</v>
      </c>
      <c r="D2277" s="104" t="s">
        <v>10307</v>
      </c>
      <c r="E2277" s="104" t="e">
        <f t="shared" si="35"/>
        <v>#VALUE!</v>
      </c>
      <c r="F2277" s="104" t="s">
        <v>13305</v>
      </c>
      <c r="G2277" s="104" t="s">
        <v>12848</v>
      </c>
      <c r="H2277" s="104" t="s">
        <v>12863</v>
      </c>
      <c r="I2277" s="104" t="s">
        <v>15745</v>
      </c>
      <c r="J2277" s="106">
        <v>37300</v>
      </c>
    </row>
    <row r="2278" spans="1:10" hidden="1" x14ac:dyDescent="0.2">
      <c r="A2278" s="107" t="s">
        <v>16802</v>
      </c>
      <c r="D2278" s="104" t="s">
        <v>10308</v>
      </c>
      <c r="E2278" s="104" t="e">
        <f t="shared" si="35"/>
        <v>#VALUE!</v>
      </c>
      <c r="F2278" s="104" t="s">
        <v>13305</v>
      </c>
      <c r="G2278" s="104" t="s">
        <v>12848</v>
      </c>
      <c r="H2278" s="104" t="s">
        <v>12863</v>
      </c>
      <c r="I2278" s="104" t="s">
        <v>15749</v>
      </c>
      <c r="J2278" s="106">
        <v>37300</v>
      </c>
    </row>
    <row r="2279" spans="1:10" hidden="1" x14ac:dyDescent="0.2">
      <c r="A2279" s="107" t="s">
        <v>16802</v>
      </c>
      <c r="D2279" s="104" t="s">
        <v>10309</v>
      </c>
      <c r="E2279" s="104" t="e">
        <f t="shared" si="35"/>
        <v>#VALUE!</v>
      </c>
      <c r="F2279" s="104" t="s">
        <v>13305</v>
      </c>
      <c r="G2279" s="104" t="s">
        <v>12848</v>
      </c>
      <c r="H2279" s="104" t="s">
        <v>12863</v>
      </c>
      <c r="I2279" s="104" t="s">
        <v>15751</v>
      </c>
      <c r="J2279" s="106">
        <v>37300</v>
      </c>
    </row>
    <row r="2280" spans="1:10" hidden="1" x14ac:dyDescent="0.2">
      <c r="A2280" s="107" t="s">
        <v>16802</v>
      </c>
      <c r="D2280" s="104" t="s">
        <v>10310</v>
      </c>
      <c r="E2280" s="104" t="e">
        <f t="shared" si="35"/>
        <v>#VALUE!</v>
      </c>
      <c r="F2280" s="104" t="s">
        <v>13305</v>
      </c>
      <c r="G2280" s="104" t="s">
        <v>12848</v>
      </c>
      <c r="H2280" s="104" t="s">
        <v>12863</v>
      </c>
      <c r="I2280" s="104" t="s">
        <v>15753</v>
      </c>
      <c r="J2280" s="106">
        <v>37300</v>
      </c>
    </row>
    <row r="2281" spans="1:10" hidden="1" x14ac:dyDescent="0.2">
      <c r="A2281" s="107" t="s">
        <v>16802</v>
      </c>
      <c r="D2281" s="104" t="s">
        <v>10311</v>
      </c>
      <c r="E2281" s="104" t="e">
        <f t="shared" si="35"/>
        <v>#VALUE!</v>
      </c>
      <c r="F2281" s="104" t="s">
        <v>13305</v>
      </c>
      <c r="G2281" s="104" t="s">
        <v>12848</v>
      </c>
      <c r="H2281" s="104" t="s">
        <v>12863</v>
      </c>
      <c r="I2281" s="104" t="s">
        <v>15757</v>
      </c>
      <c r="J2281" s="106">
        <v>37300</v>
      </c>
    </row>
    <row r="2282" spans="1:10" hidden="1" x14ac:dyDescent="0.2">
      <c r="A2282" s="107" t="s">
        <v>16802</v>
      </c>
      <c r="D2282" s="104" t="s">
        <v>10312</v>
      </c>
      <c r="E2282" s="104" t="e">
        <f t="shared" si="35"/>
        <v>#VALUE!</v>
      </c>
      <c r="F2282" s="104" t="s">
        <v>13305</v>
      </c>
      <c r="G2282" s="104" t="s">
        <v>12848</v>
      </c>
      <c r="H2282" s="104" t="s">
        <v>12891</v>
      </c>
      <c r="I2282" s="104" t="s">
        <v>12956</v>
      </c>
      <c r="J2282" s="106">
        <v>37300</v>
      </c>
    </row>
    <row r="2283" spans="1:10" hidden="1" x14ac:dyDescent="0.2">
      <c r="A2283" s="107" t="s">
        <v>16802</v>
      </c>
      <c r="D2283" s="104" t="s">
        <v>10313</v>
      </c>
      <c r="E2283" s="104" t="e">
        <f t="shared" si="35"/>
        <v>#VALUE!</v>
      </c>
      <c r="F2283" s="104" t="s">
        <v>13305</v>
      </c>
      <c r="G2283" s="104" t="s">
        <v>12848</v>
      </c>
      <c r="H2283" s="104" t="s">
        <v>12891</v>
      </c>
      <c r="I2283" s="104" t="s">
        <v>12958</v>
      </c>
      <c r="J2283" s="106">
        <v>37300</v>
      </c>
    </row>
    <row r="2284" spans="1:10" hidden="1" x14ac:dyDescent="0.2">
      <c r="A2284" s="107" t="s">
        <v>16802</v>
      </c>
      <c r="D2284" s="104" t="s">
        <v>10314</v>
      </c>
      <c r="E2284" s="104" t="e">
        <f t="shared" si="35"/>
        <v>#VALUE!</v>
      </c>
      <c r="F2284" s="104" t="s">
        <v>13305</v>
      </c>
      <c r="G2284" s="104" t="s">
        <v>12848</v>
      </c>
      <c r="H2284" s="104" t="s">
        <v>12891</v>
      </c>
      <c r="I2284" s="104" t="s">
        <v>12962</v>
      </c>
      <c r="J2284" s="106">
        <v>37300</v>
      </c>
    </row>
    <row r="2285" spans="1:10" hidden="1" x14ac:dyDescent="0.2">
      <c r="A2285" s="107" t="s">
        <v>16802</v>
      </c>
      <c r="D2285" s="104" t="s">
        <v>10315</v>
      </c>
      <c r="E2285" s="104" t="e">
        <f t="shared" si="35"/>
        <v>#VALUE!</v>
      </c>
      <c r="F2285" s="104" t="s">
        <v>13305</v>
      </c>
      <c r="G2285" s="104" t="s">
        <v>12848</v>
      </c>
      <c r="H2285" s="104" t="s">
        <v>12891</v>
      </c>
      <c r="I2285" s="104" t="s">
        <v>12964</v>
      </c>
      <c r="J2285" s="106">
        <v>37300</v>
      </c>
    </row>
    <row r="2286" spans="1:10" hidden="1" x14ac:dyDescent="0.2">
      <c r="A2286" s="107" t="s">
        <v>16802</v>
      </c>
      <c r="D2286" s="104" t="s">
        <v>10316</v>
      </c>
      <c r="E2286" s="104" t="e">
        <f t="shared" si="35"/>
        <v>#VALUE!</v>
      </c>
      <c r="F2286" s="104" t="s">
        <v>13305</v>
      </c>
      <c r="G2286" s="104" t="s">
        <v>12848</v>
      </c>
      <c r="H2286" s="104" t="s">
        <v>12891</v>
      </c>
      <c r="I2286" s="104" t="s">
        <v>12966</v>
      </c>
      <c r="J2286" s="106">
        <v>37300</v>
      </c>
    </row>
    <row r="2287" spans="1:10" hidden="1" x14ac:dyDescent="0.2">
      <c r="A2287" s="107" t="s">
        <v>16802</v>
      </c>
      <c r="D2287" s="104" t="s">
        <v>10317</v>
      </c>
      <c r="E2287" s="104" t="e">
        <f t="shared" si="35"/>
        <v>#VALUE!</v>
      </c>
      <c r="F2287" s="104" t="s">
        <v>13305</v>
      </c>
      <c r="G2287" s="104" t="s">
        <v>12848</v>
      </c>
      <c r="H2287" s="104" t="s">
        <v>12891</v>
      </c>
      <c r="I2287" s="104" t="s">
        <v>12970</v>
      </c>
      <c r="J2287" s="106">
        <v>37300</v>
      </c>
    </row>
    <row r="2288" spans="1:10" hidden="1" x14ac:dyDescent="0.2">
      <c r="A2288" s="107" t="s">
        <v>16802</v>
      </c>
      <c r="D2288" s="104" t="s">
        <v>10318</v>
      </c>
      <c r="E2288" s="104" t="e">
        <f t="shared" si="35"/>
        <v>#VALUE!</v>
      </c>
      <c r="F2288" s="104" t="s">
        <v>13305</v>
      </c>
      <c r="G2288" s="104" t="s">
        <v>12848</v>
      </c>
      <c r="H2288" s="104" t="s">
        <v>12891</v>
      </c>
      <c r="I2288" s="104" t="s">
        <v>12972</v>
      </c>
      <c r="J2288" s="106">
        <v>37300</v>
      </c>
    </row>
    <row r="2289" spans="1:10" hidden="1" x14ac:dyDescent="0.2">
      <c r="A2289" s="107" t="s">
        <v>16802</v>
      </c>
      <c r="D2289" s="104" t="s">
        <v>10319</v>
      </c>
      <c r="E2289" s="104" t="e">
        <f t="shared" si="35"/>
        <v>#VALUE!</v>
      </c>
      <c r="F2289" s="104" t="s">
        <v>13305</v>
      </c>
      <c r="G2289" s="104" t="s">
        <v>12848</v>
      </c>
      <c r="H2289" s="104" t="s">
        <v>12891</v>
      </c>
      <c r="I2289" s="104" t="s">
        <v>12981</v>
      </c>
      <c r="J2289" s="106">
        <v>37300</v>
      </c>
    </row>
    <row r="2290" spans="1:10" hidden="1" x14ac:dyDescent="0.2">
      <c r="A2290" s="107" t="s">
        <v>16802</v>
      </c>
      <c r="D2290" s="104" t="s">
        <v>10320</v>
      </c>
      <c r="E2290" s="104" t="e">
        <f t="shared" si="35"/>
        <v>#VALUE!</v>
      </c>
      <c r="F2290" s="104" t="s">
        <v>13305</v>
      </c>
      <c r="G2290" s="104" t="s">
        <v>12848</v>
      </c>
      <c r="H2290" s="104" t="s">
        <v>12891</v>
      </c>
      <c r="I2290" s="104" t="s">
        <v>12985</v>
      </c>
      <c r="J2290" s="106">
        <v>37300</v>
      </c>
    </row>
    <row r="2291" spans="1:10" hidden="1" x14ac:dyDescent="0.2">
      <c r="A2291" s="107" t="s">
        <v>16802</v>
      </c>
      <c r="D2291" s="104" t="s">
        <v>10321</v>
      </c>
      <c r="E2291" s="104" t="e">
        <f t="shared" si="35"/>
        <v>#VALUE!</v>
      </c>
      <c r="F2291" s="104" t="s">
        <v>13305</v>
      </c>
      <c r="G2291" s="104" t="s">
        <v>12848</v>
      </c>
      <c r="H2291" s="104" t="s">
        <v>12891</v>
      </c>
      <c r="I2291" s="104" t="s">
        <v>12987</v>
      </c>
      <c r="J2291" s="106">
        <v>37300</v>
      </c>
    </row>
    <row r="2292" spans="1:10" hidden="1" x14ac:dyDescent="0.2">
      <c r="A2292" s="107" t="s">
        <v>16802</v>
      </c>
      <c r="D2292" s="104" t="s">
        <v>10322</v>
      </c>
      <c r="E2292" s="104" t="e">
        <f t="shared" si="35"/>
        <v>#VALUE!</v>
      </c>
      <c r="F2292" s="104" t="s">
        <v>13305</v>
      </c>
      <c r="G2292" s="104" t="s">
        <v>12848</v>
      </c>
      <c r="H2292" s="104" t="s">
        <v>12891</v>
      </c>
      <c r="I2292" s="104" t="s">
        <v>12989</v>
      </c>
      <c r="J2292" s="106">
        <v>37300</v>
      </c>
    </row>
    <row r="2293" spans="1:10" hidden="1" x14ac:dyDescent="0.2">
      <c r="A2293" s="107" t="s">
        <v>16802</v>
      </c>
      <c r="D2293" s="104" t="s">
        <v>10323</v>
      </c>
      <c r="E2293" s="104" t="e">
        <f t="shared" si="35"/>
        <v>#VALUE!</v>
      </c>
      <c r="F2293" s="104" t="s">
        <v>13305</v>
      </c>
      <c r="G2293" s="104" t="s">
        <v>12848</v>
      </c>
      <c r="H2293" s="104" t="s">
        <v>12891</v>
      </c>
      <c r="I2293" s="104" t="s">
        <v>12993</v>
      </c>
      <c r="J2293" s="106">
        <v>37300</v>
      </c>
    </row>
    <row r="2294" spans="1:10" hidden="1" x14ac:dyDescent="0.2">
      <c r="A2294" s="107" t="s">
        <v>16802</v>
      </c>
      <c r="D2294" s="104" t="s">
        <v>10324</v>
      </c>
      <c r="E2294" s="104" t="e">
        <f t="shared" si="35"/>
        <v>#VALUE!</v>
      </c>
      <c r="F2294" s="104" t="s">
        <v>13305</v>
      </c>
      <c r="G2294" s="104" t="s">
        <v>12848</v>
      </c>
      <c r="H2294" s="104" t="s">
        <v>12891</v>
      </c>
      <c r="I2294" s="104" t="s">
        <v>12995</v>
      </c>
      <c r="J2294" s="106">
        <v>37300</v>
      </c>
    </row>
    <row r="2295" spans="1:10" hidden="1" x14ac:dyDescent="0.2">
      <c r="A2295" s="107" t="s">
        <v>16802</v>
      </c>
      <c r="D2295" s="104" t="s">
        <v>10325</v>
      </c>
      <c r="E2295" s="104" t="e">
        <f t="shared" si="35"/>
        <v>#VALUE!</v>
      </c>
      <c r="F2295" s="104" t="s">
        <v>13305</v>
      </c>
      <c r="G2295" s="104" t="s">
        <v>12848</v>
      </c>
      <c r="H2295" s="104" t="s">
        <v>12891</v>
      </c>
      <c r="I2295" s="104" t="s">
        <v>12997</v>
      </c>
      <c r="J2295" s="106">
        <v>37300</v>
      </c>
    </row>
    <row r="2296" spans="1:10" hidden="1" x14ac:dyDescent="0.2">
      <c r="A2296" s="107" t="s">
        <v>16802</v>
      </c>
      <c r="D2296" s="104" t="s">
        <v>10326</v>
      </c>
      <c r="E2296" s="104" t="e">
        <f t="shared" si="35"/>
        <v>#VALUE!</v>
      </c>
      <c r="F2296" s="104" t="s">
        <v>13305</v>
      </c>
      <c r="G2296" s="104" t="s">
        <v>12848</v>
      </c>
      <c r="H2296" s="104" t="s">
        <v>12891</v>
      </c>
      <c r="I2296" s="104" t="s">
        <v>13001</v>
      </c>
      <c r="J2296" s="106">
        <v>37300</v>
      </c>
    </row>
    <row r="2297" spans="1:10" hidden="1" x14ac:dyDescent="0.2">
      <c r="A2297" s="107" t="s">
        <v>16802</v>
      </c>
      <c r="D2297" s="104" t="s">
        <v>10327</v>
      </c>
      <c r="E2297" s="104" t="e">
        <f t="shared" si="35"/>
        <v>#VALUE!</v>
      </c>
      <c r="F2297" s="104" t="s">
        <v>13305</v>
      </c>
      <c r="G2297" s="104" t="s">
        <v>12848</v>
      </c>
      <c r="H2297" s="104" t="s">
        <v>12891</v>
      </c>
      <c r="I2297" s="104" t="s">
        <v>13003</v>
      </c>
      <c r="J2297" s="106">
        <v>37300</v>
      </c>
    </row>
    <row r="2298" spans="1:10" hidden="1" x14ac:dyDescent="0.2">
      <c r="A2298" s="107" t="s">
        <v>16802</v>
      </c>
      <c r="D2298" s="104" t="s">
        <v>10328</v>
      </c>
      <c r="E2298" s="104" t="e">
        <f t="shared" si="35"/>
        <v>#VALUE!</v>
      </c>
      <c r="F2298" s="104" t="s">
        <v>13305</v>
      </c>
      <c r="G2298" s="104" t="s">
        <v>12848</v>
      </c>
      <c r="H2298" s="104" t="s">
        <v>12891</v>
      </c>
      <c r="I2298" s="104" t="s">
        <v>13005</v>
      </c>
      <c r="J2298" s="106">
        <v>37300</v>
      </c>
    </row>
    <row r="2299" spans="1:10" hidden="1" x14ac:dyDescent="0.2">
      <c r="A2299" s="107" t="s">
        <v>16802</v>
      </c>
      <c r="D2299" s="104" t="s">
        <v>10329</v>
      </c>
      <c r="E2299" s="104" t="e">
        <f t="shared" si="35"/>
        <v>#VALUE!</v>
      </c>
      <c r="F2299" s="104" t="s">
        <v>13305</v>
      </c>
      <c r="G2299" s="104" t="s">
        <v>12848</v>
      </c>
      <c r="H2299" s="104" t="s">
        <v>12891</v>
      </c>
      <c r="I2299" s="104" t="s">
        <v>15709</v>
      </c>
      <c r="J2299" s="106">
        <v>37300</v>
      </c>
    </row>
    <row r="2300" spans="1:10" hidden="1" x14ac:dyDescent="0.2">
      <c r="A2300" s="107" t="s">
        <v>16802</v>
      </c>
      <c r="D2300" s="104" t="s">
        <v>10330</v>
      </c>
      <c r="E2300" s="104" t="e">
        <f t="shared" si="35"/>
        <v>#VALUE!</v>
      </c>
      <c r="F2300" s="104" t="s">
        <v>13305</v>
      </c>
      <c r="G2300" s="104" t="s">
        <v>12848</v>
      </c>
      <c r="H2300" s="104" t="s">
        <v>12891</v>
      </c>
      <c r="I2300" s="104" t="s">
        <v>15711</v>
      </c>
      <c r="J2300" s="106">
        <v>37300</v>
      </c>
    </row>
    <row r="2301" spans="1:10" hidden="1" x14ac:dyDescent="0.2">
      <c r="A2301" s="107" t="s">
        <v>16802</v>
      </c>
      <c r="D2301" s="104" t="s">
        <v>10331</v>
      </c>
      <c r="E2301" s="104" t="e">
        <f t="shared" si="35"/>
        <v>#VALUE!</v>
      </c>
      <c r="F2301" s="104" t="s">
        <v>13305</v>
      </c>
      <c r="G2301" s="104" t="s">
        <v>12848</v>
      </c>
      <c r="H2301" s="104" t="s">
        <v>12891</v>
      </c>
      <c r="I2301" s="104" t="s">
        <v>15713</v>
      </c>
      <c r="J2301" s="106">
        <v>37300</v>
      </c>
    </row>
    <row r="2302" spans="1:10" hidden="1" x14ac:dyDescent="0.2">
      <c r="A2302" s="107" t="s">
        <v>16802</v>
      </c>
      <c r="D2302" s="104" t="s">
        <v>10332</v>
      </c>
      <c r="E2302" s="104" t="e">
        <f t="shared" si="35"/>
        <v>#VALUE!</v>
      </c>
      <c r="F2302" s="104" t="s">
        <v>13305</v>
      </c>
      <c r="G2302" s="104" t="s">
        <v>12848</v>
      </c>
      <c r="H2302" s="104" t="s">
        <v>12891</v>
      </c>
      <c r="I2302" s="104" t="s">
        <v>15717</v>
      </c>
      <c r="J2302" s="106">
        <v>37300</v>
      </c>
    </row>
    <row r="2303" spans="1:10" hidden="1" x14ac:dyDescent="0.2">
      <c r="A2303" s="107" t="s">
        <v>16802</v>
      </c>
      <c r="D2303" s="104" t="s">
        <v>7346</v>
      </c>
      <c r="E2303" s="104" t="e">
        <f t="shared" si="35"/>
        <v>#VALUE!</v>
      </c>
      <c r="F2303" s="104" t="s">
        <v>13305</v>
      </c>
      <c r="G2303" s="104" t="s">
        <v>12848</v>
      </c>
      <c r="H2303" s="104" t="s">
        <v>12891</v>
      </c>
      <c r="I2303" s="104" t="s">
        <v>15719</v>
      </c>
      <c r="J2303" s="106">
        <v>37300</v>
      </c>
    </row>
    <row r="2304" spans="1:10" hidden="1" x14ac:dyDescent="0.2">
      <c r="A2304" s="107" t="s">
        <v>16802</v>
      </c>
      <c r="D2304" s="104" t="s">
        <v>7347</v>
      </c>
      <c r="E2304" s="104" t="e">
        <f t="shared" si="35"/>
        <v>#VALUE!</v>
      </c>
      <c r="F2304" s="104" t="s">
        <v>13305</v>
      </c>
      <c r="G2304" s="104" t="s">
        <v>12848</v>
      </c>
      <c r="H2304" s="104" t="s">
        <v>12891</v>
      </c>
      <c r="I2304" s="104" t="s">
        <v>15721</v>
      </c>
      <c r="J2304" s="106">
        <v>37300</v>
      </c>
    </row>
    <row r="2305" spans="1:10" hidden="1" x14ac:dyDescent="0.2">
      <c r="A2305" s="107" t="s">
        <v>16802</v>
      </c>
      <c r="D2305" s="104" t="s">
        <v>7348</v>
      </c>
      <c r="E2305" s="104" t="e">
        <f t="shared" si="35"/>
        <v>#VALUE!</v>
      </c>
      <c r="F2305" s="104" t="s">
        <v>13305</v>
      </c>
      <c r="G2305" s="104" t="s">
        <v>12848</v>
      </c>
      <c r="H2305" s="104" t="s">
        <v>12891</v>
      </c>
      <c r="I2305" s="104" t="s">
        <v>15725</v>
      </c>
      <c r="J2305" s="106">
        <v>37300</v>
      </c>
    </row>
    <row r="2306" spans="1:10" hidden="1" x14ac:dyDescent="0.2">
      <c r="A2306" s="107" t="s">
        <v>16802</v>
      </c>
      <c r="D2306" s="104" t="s">
        <v>7349</v>
      </c>
      <c r="E2306" s="104" t="e">
        <f t="shared" ref="E2306:E2369" si="36">VALUE(D2306)</f>
        <v>#VALUE!</v>
      </c>
      <c r="F2306" s="104" t="s">
        <v>13305</v>
      </c>
      <c r="G2306" s="104" t="s">
        <v>12848</v>
      </c>
      <c r="H2306" s="104" t="s">
        <v>12891</v>
      </c>
      <c r="I2306" s="104" t="s">
        <v>15727</v>
      </c>
      <c r="J2306" s="106">
        <v>37300</v>
      </c>
    </row>
    <row r="2307" spans="1:10" hidden="1" x14ac:dyDescent="0.2">
      <c r="A2307" s="107" t="s">
        <v>16802</v>
      </c>
      <c r="D2307" s="104" t="s">
        <v>7350</v>
      </c>
      <c r="E2307" s="104" t="e">
        <f t="shared" si="36"/>
        <v>#VALUE!</v>
      </c>
      <c r="F2307" s="104" t="s">
        <v>13305</v>
      </c>
      <c r="G2307" s="104" t="s">
        <v>12848</v>
      </c>
      <c r="H2307" s="104" t="s">
        <v>12891</v>
      </c>
      <c r="I2307" s="104" t="s">
        <v>15729</v>
      </c>
      <c r="J2307" s="106">
        <v>37300</v>
      </c>
    </row>
    <row r="2308" spans="1:10" hidden="1" x14ac:dyDescent="0.2">
      <c r="A2308" s="107" t="s">
        <v>16802</v>
      </c>
      <c r="D2308" s="104" t="s">
        <v>7351</v>
      </c>
      <c r="E2308" s="104" t="e">
        <f t="shared" si="36"/>
        <v>#VALUE!</v>
      </c>
      <c r="F2308" s="104" t="s">
        <v>13305</v>
      </c>
      <c r="G2308" s="104" t="s">
        <v>12848</v>
      </c>
      <c r="H2308" s="104" t="s">
        <v>12891</v>
      </c>
      <c r="I2308" s="104" t="s">
        <v>15733</v>
      </c>
      <c r="J2308" s="106">
        <v>37300</v>
      </c>
    </row>
    <row r="2309" spans="1:10" hidden="1" x14ac:dyDescent="0.2">
      <c r="A2309" s="107" t="s">
        <v>16802</v>
      </c>
      <c r="D2309" s="104" t="s">
        <v>7352</v>
      </c>
      <c r="E2309" s="104" t="e">
        <f t="shared" si="36"/>
        <v>#VALUE!</v>
      </c>
      <c r="F2309" s="104" t="s">
        <v>13305</v>
      </c>
      <c r="G2309" s="104" t="s">
        <v>12848</v>
      </c>
      <c r="H2309" s="104" t="s">
        <v>12891</v>
      </c>
      <c r="I2309" s="104" t="s">
        <v>15735</v>
      </c>
      <c r="J2309" s="106">
        <v>37300</v>
      </c>
    </row>
    <row r="2310" spans="1:10" hidden="1" x14ac:dyDescent="0.2">
      <c r="A2310" s="107" t="s">
        <v>16802</v>
      </c>
      <c r="D2310" s="104" t="s">
        <v>7353</v>
      </c>
      <c r="E2310" s="104" t="e">
        <f t="shared" si="36"/>
        <v>#VALUE!</v>
      </c>
      <c r="F2310" s="104" t="s">
        <v>13305</v>
      </c>
      <c r="G2310" s="104" t="s">
        <v>12848</v>
      </c>
      <c r="H2310" s="104" t="s">
        <v>12891</v>
      </c>
      <c r="I2310" s="104" t="s">
        <v>15737</v>
      </c>
      <c r="J2310" s="106">
        <v>37300</v>
      </c>
    </row>
    <row r="2311" spans="1:10" hidden="1" x14ac:dyDescent="0.2">
      <c r="A2311" s="107" t="s">
        <v>16802</v>
      </c>
      <c r="D2311" s="104" t="s">
        <v>7354</v>
      </c>
      <c r="E2311" s="104" t="e">
        <f t="shared" si="36"/>
        <v>#VALUE!</v>
      </c>
      <c r="F2311" s="104" t="s">
        <v>13305</v>
      </c>
      <c r="G2311" s="104" t="s">
        <v>12848</v>
      </c>
      <c r="H2311" s="104" t="s">
        <v>12891</v>
      </c>
      <c r="I2311" s="104" t="s">
        <v>15741</v>
      </c>
      <c r="J2311" s="106">
        <v>37300</v>
      </c>
    </row>
    <row r="2312" spans="1:10" hidden="1" x14ac:dyDescent="0.2">
      <c r="A2312" s="107" t="s">
        <v>16802</v>
      </c>
      <c r="D2312" s="104" t="s">
        <v>7355</v>
      </c>
      <c r="E2312" s="104" t="e">
        <f t="shared" si="36"/>
        <v>#VALUE!</v>
      </c>
      <c r="F2312" s="104" t="s">
        <v>13305</v>
      </c>
      <c r="G2312" s="104" t="s">
        <v>12848</v>
      </c>
      <c r="H2312" s="104" t="s">
        <v>12891</v>
      </c>
      <c r="I2312" s="104" t="s">
        <v>15743</v>
      </c>
      <c r="J2312" s="106">
        <v>37300</v>
      </c>
    </row>
    <row r="2313" spans="1:10" hidden="1" x14ac:dyDescent="0.2">
      <c r="A2313" s="107" t="s">
        <v>16802</v>
      </c>
      <c r="D2313" s="104" t="s">
        <v>7356</v>
      </c>
      <c r="E2313" s="104" t="e">
        <f t="shared" si="36"/>
        <v>#VALUE!</v>
      </c>
      <c r="F2313" s="104" t="s">
        <v>13305</v>
      </c>
      <c r="G2313" s="104" t="s">
        <v>12848</v>
      </c>
      <c r="H2313" s="104" t="s">
        <v>12891</v>
      </c>
      <c r="I2313" s="104" t="s">
        <v>15745</v>
      </c>
      <c r="J2313" s="106">
        <v>37300</v>
      </c>
    </row>
    <row r="2314" spans="1:10" hidden="1" x14ac:dyDescent="0.2">
      <c r="A2314" s="107" t="s">
        <v>16802</v>
      </c>
      <c r="D2314" s="104" t="s">
        <v>7357</v>
      </c>
      <c r="E2314" s="104" t="e">
        <f t="shared" si="36"/>
        <v>#VALUE!</v>
      </c>
      <c r="F2314" s="104" t="s">
        <v>13305</v>
      </c>
      <c r="G2314" s="104" t="s">
        <v>12848</v>
      </c>
      <c r="H2314" s="104" t="s">
        <v>12891</v>
      </c>
      <c r="I2314" s="104" t="s">
        <v>15749</v>
      </c>
      <c r="J2314" s="106">
        <v>37300</v>
      </c>
    </row>
    <row r="2315" spans="1:10" hidden="1" x14ac:dyDescent="0.2">
      <c r="A2315" s="107" t="s">
        <v>16802</v>
      </c>
      <c r="D2315" s="104" t="s">
        <v>7358</v>
      </c>
      <c r="E2315" s="104" t="e">
        <f t="shared" si="36"/>
        <v>#VALUE!</v>
      </c>
      <c r="F2315" s="104" t="s">
        <v>13305</v>
      </c>
      <c r="G2315" s="104" t="s">
        <v>12848</v>
      </c>
      <c r="H2315" s="104" t="s">
        <v>12891</v>
      </c>
      <c r="I2315" s="104" t="s">
        <v>15751</v>
      </c>
      <c r="J2315" s="106">
        <v>37300</v>
      </c>
    </row>
    <row r="2316" spans="1:10" hidden="1" x14ac:dyDescent="0.2">
      <c r="A2316" s="107" t="s">
        <v>16802</v>
      </c>
      <c r="D2316" s="104" t="s">
        <v>7359</v>
      </c>
      <c r="E2316" s="104" t="e">
        <f t="shared" si="36"/>
        <v>#VALUE!</v>
      </c>
      <c r="F2316" s="104" t="s">
        <v>13305</v>
      </c>
      <c r="G2316" s="104" t="s">
        <v>12848</v>
      </c>
      <c r="H2316" s="104" t="s">
        <v>12891</v>
      </c>
      <c r="I2316" s="104" t="s">
        <v>15753</v>
      </c>
      <c r="J2316" s="106">
        <v>37300</v>
      </c>
    </row>
    <row r="2317" spans="1:10" hidden="1" x14ac:dyDescent="0.2">
      <c r="A2317" s="107" t="s">
        <v>16802</v>
      </c>
      <c r="D2317" s="104" t="s">
        <v>7360</v>
      </c>
      <c r="E2317" s="104" t="e">
        <f t="shared" si="36"/>
        <v>#VALUE!</v>
      </c>
      <c r="F2317" s="104" t="s">
        <v>13305</v>
      </c>
      <c r="G2317" s="104" t="s">
        <v>12848</v>
      </c>
      <c r="H2317" s="104" t="s">
        <v>12891</v>
      </c>
      <c r="I2317" s="104" t="s">
        <v>15757</v>
      </c>
      <c r="J2317" s="106">
        <v>37300</v>
      </c>
    </row>
    <row r="2318" spans="1:10" hidden="1" x14ac:dyDescent="0.2">
      <c r="A2318" s="107" t="s">
        <v>16802</v>
      </c>
      <c r="D2318" s="104" t="s">
        <v>7361</v>
      </c>
      <c r="E2318" s="104" t="e">
        <f t="shared" si="36"/>
        <v>#VALUE!</v>
      </c>
      <c r="F2318" s="104" t="s">
        <v>13305</v>
      </c>
      <c r="G2318" s="104" t="s">
        <v>12848</v>
      </c>
      <c r="H2318" s="104" t="s">
        <v>12904</v>
      </c>
      <c r="I2318" s="104" t="s">
        <v>12956</v>
      </c>
      <c r="J2318" s="106">
        <v>37300</v>
      </c>
    </row>
    <row r="2319" spans="1:10" hidden="1" x14ac:dyDescent="0.2">
      <c r="A2319" s="107" t="s">
        <v>16802</v>
      </c>
      <c r="D2319" s="104" t="s">
        <v>7362</v>
      </c>
      <c r="E2319" s="104" t="e">
        <f t="shared" si="36"/>
        <v>#VALUE!</v>
      </c>
      <c r="F2319" s="104" t="s">
        <v>13305</v>
      </c>
      <c r="G2319" s="104" t="s">
        <v>12848</v>
      </c>
      <c r="H2319" s="104" t="s">
        <v>12904</v>
      </c>
      <c r="I2319" s="104" t="s">
        <v>12958</v>
      </c>
      <c r="J2319" s="106">
        <v>37300</v>
      </c>
    </row>
    <row r="2320" spans="1:10" hidden="1" x14ac:dyDescent="0.2">
      <c r="A2320" s="107" t="s">
        <v>16802</v>
      </c>
      <c r="D2320" s="104" t="s">
        <v>7363</v>
      </c>
      <c r="E2320" s="104" t="e">
        <f t="shared" si="36"/>
        <v>#VALUE!</v>
      </c>
      <c r="F2320" s="104" t="s">
        <v>13305</v>
      </c>
      <c r="G2320" s="104" t="s">
        <v>12848</v>
      </c>
      <c r="H2320" s="104" t="s">
        <v>12904</v>
      </c>
      <c r="I2320" s="104" t="s">
        <v>12962</v>
      </c>
      <c r="J2320" s="106">
        <v>37300</v>
      </c>
    </row>
    <row r="2321" spans="1:10" hidden="1" x14ac:dyDescent="0.2">
      <c r="A2321" s="107" t="s">
        <v>16802</v>
      </c>
      <c r="D2321" s="104" t="s">
        <v>7364</v>
      </c>
      <c r="E2321" s="104" t="e">
        <f t="shared" si="36"/>
        <v>#VALUE!</v>
      </c>
      <c r="F2321" s="104" t="s">
        <v>13305</v>
      </c>
      <c r="G2321" s="104" t="s">
        <v>12848</v>
      </c>
      <c r="H2321" s="104" t="s">
        <v>12904</v>
      </c>
      <c r="I2321" s="104" t="s">
        <v>12964</v>
      </c>
      <c r="J2321" s="106">
        <v>37300</v>
      </c>
    </row>
    <row r="2322" spans="1:10" hidden="1" x14ac:dyDescent="0.2">
      <c r="A2322" s="107" t="s">
        <v>16802</v>
      </c>
      <c r="D2322" s="104" t="s">
        <v>7365</v>
      </c>
      <c r="E2322" s="104" t="e">
        <f t="shared" si="36"/>
        <v>#VALUE!</v>
      </c>
      <c r="F2322" s="104" t="s">
        <v>13305</v>
      </c>
      <c r="G2322" s="104" t="s">
        <v>12848</v>
      </c>
      <c r="H2322" s="104" t="s">
        <v>12904</v>
      </c>
      <c r="I2322" s="104" t="s">
        <v>12966</v>
      </c>
      <c r="J2322" s="106">
        <v>37300</v>
      </c>
    </row>
    <row r="2323" spans="1:10" hidden="1" x14ac:dyDescent="0.2">
      <c r="A2323" s="107" t="s">
        <v>16802</v>
      </c>
      <c r="D2323" s="104" t="s">
        <v>7366</v>
      </c>
      <c r="E2323" s="104" t="e">
        <f t="shared" si="36"/>
        <v>#VALUE!</v>
      </c>
      <c r="F2323" s="104" t="s">
        <v>13305</v>
      </c>
      <c r="G2323" s="104" t="s">
        <v>12848</v>
      </c>
      <c r="H2323" s="104" t="s">
        <v>12904</v>
      </c>
      <c r="I2323" s="104" t="s">
        <v>12970</v>
      </c>
      <c r="J2323" s="106">
        <v>37300</v>
      </c>
    </row>
    <row r="2324" spans="1:10" hidden="1" x14ac:dyDescent="0.2">
      <c r="A2324" s="107" t="s">
        <v>16802</v>
      </c>
      <c r="D2324" s="104" t="s">
        <v>7367</v>
      </c>
      <c r="E2324" s="104" t="e">
        <f t="shared" si="36"/>
        <v>#VALUE!</v>
      </c>
      <c r="F2324" s="104" t="s">
        <v>13305</v>
      </c>
      <c r="G2324" s="104" t="s">
        <v>12848</v>
      </c>
      <c r="H2324" s="104" t="s">
        <v>12904</v>
      </c>
      <c r="I2324" s="104" t="s">
        <v>12972</v>
      </c>
      <c r="J2324" s="106">
        <v>37300</v>
      </c>
    </row>
    <row r="2325" spans="1:10" hidden="1" x14ac:dyDescent="0.2">
      <c r="A2325" s="107" t="s">
        <v>16802</v>
      </c>
      <c r="D2325" s="104" t="s">
        <v>7368</v>
      </c>
      <c r="E2325" s="104" t="e">
        <f t="shared" si="36"/>
        <v>#VALUE!</v>
      </c>
      <c r="F2325" s="104" t="s">
        <v>13305</v>
      </c>
      <c r="G2325" s="104" t="s">
        <v>12848</v>
      </c>
      <c r="H2325" s="104" t="s">
        <v>12904</v>
      </c>
      <c r="I2325" s="104" t="s">
        <v>12981</v>
      </c>
      <c r="J2325" s="106">
        <v>37300</v>
      </c>
    </row>
    <row r="2326" spans="1:10" hidden="1" x14ac:dyDescent="0.2">
      <c r="A2326" s="107" t="s">
        <v>16802</v>
      </c>
      <c r="D2326" s="104" t="s">
        <v>7369</v>
      </c>
      <c r="E2326" s="104" t="e">
        <f t="shared" si="36"/>
        <v>#VALUE!</v>
      </c>
      <c r="F2326" s="104" t="s">
        <v>13305</v>
      </c>
      <c r="G2326" s="104" t="s">
        <v>12848</v>
      </c>
      <c r="H2326" s="104" t="s">
        <v>12904</v>
      </c>
      <c r="I2326" s="104" t="s">
        <v>12985</v>
      </c>
      <c r="J2326" s="106">
        <v>37300</v>
      </c>
    </row>
    <row r="2327" spans="1:10" hidden="1" x14ac:dyDescent="0.2">
      <c r="A2327" s="107" t="s">
        <v>16802</v>
      </c>
      <c r="D2327" s="104" t="s">
        <v>7370</v>
      </c>
      <c r="E2327" s="104" t="e">
        <f t="shared" si="36"/>
        <v>#VALUE!</v>
      </c>
      <c r="F2327" s="104" t="s">
        <v>13305</v>
      </c>
      <c r="G2327" s="104" t="s">
        <v>12848</v>
      </c>
      <c r="H2327" s="104" t="s">
        <v>12904</v>
      </c>
      <c r="I2327" s="104" t="s">
        <v>12987</v>
      </c>
      <c r="J2327" s="106">
        <v>37300</v>
      </c>
    </row>
    <row r="2328" spans="1:10" hidden="1" x14ac:dyDescent="0.2">
      <c r="A2328" s="107" t="s">
        <v>16802</v>
      </c>
      <c r="D2328" s="104" t="s">
        <v>7371</v>
      </c>
      <c r="E2328" s="104" t="e">
        <f t="shared" si="36"/>
        <v>#VALUE!</v>
      </c>
      <c r="F2328" s="104" t="s">
        <v>13305</v>
      </c>
      <c r="G2328" s="104" t="s">
        <v>12848</v>
      </c>
      <c r="H2328" s="104" t="s">
        <v>12904</v>
      </c>
      <c r="I2328" s="104" t="s">
        <v>12989</v>
      </c>
      <c r="J2328" s="106">
        <v>37300</v>
      </c>
    </row>
    <row r="2329" spans="1:10" hidden="1" x14ac:dyDescent="0.2">
      <c r="A2329" s="107" t="s">
        <v>16802</v>
      </c>
      <c r="D2329" s="104" t="s">
        <v>7372</v>
      </c>
      <c r="E2329" s="104" t="e">
        <f t="shared" si="36"/>
        <v>#VALUE!</v>
      </c>
      <c r="F2329" s="104" t="s">
        <v>13305</v>
      </c>
      <c r="G2329" s="104" t="s">
        <v>12848</v>
      </c>
      <c r="H2329" s="104" t="s">
        <v>12904</v>
      </c>
      <c r="I2329" s="104" t="s">
        <v>12993</v>
      </c>
      <c r="J2329" s="106">
        <v>37300</v>
      </c>
    </row>
    <row r="2330" spans="1:10" hidden="1" x14ac:dyDescent="0.2">
      <c r="A2330" s="107" t="s">
        <v>16802</v>
      </c>
      <c r="D2330" s="104" t="s">
        <v>7373</v>
      </c>
      <c r="E2330" s="104" t="e">
        <f t="shared" si="36"/>
        <v>#VALUE!</v>
      </c>
      <c r="F2330" s="104" t="s">
        <v>13305</v>
      </c>
      <c r="G2330" s="104" t="s">
        <v>12848</v>
      </c>
      <c r="H2330" s="104" t="s">
        <v>12904</v>
      </c>
      <c r="I2330" s="104" t="s">
        <v>12995</v>
      </c>
      <c r="J2330" s="106">
        <v>37300</v>
      </c>
    </row>
    <row r="2331" spans="1:10" hidden="1" x14ac:dyDescent="0.2">
      <c r="A2331" s="107" t="s">
        <v>16802</v>
      </c>
      <c r="D2331" s="104" t="s">
        <v>7374</v>
      </c>
      <c r="E2331" s="104" t="e">
        <f t="shared" si="36"/>
        <v>#VALUE!</v>
      </c>
      <c r="F2331" s="104" t="s">
        <v>13305</v>
      </c>
      <c r="G2331" s="104" t="s">
        <v>12848</v>
      </c>
      <c r="H2331" s="104" t="s">
        <v>12904</v>
      </c>
      <c r="I2331" s="104" t="s">
        <v>12997</v>
      </c>
      <c r="J2331" s="106">
        <v>37300</v>
      </c>
    </row>
    <row r="2332" spans="1:10" hidden="1" x14ac:dyDescent="0.2">
      <c r="A2332" s="107" t="s">
        <v>16802</v>
      </c>
      <c r="D2332" s="104" t="s">
        <v>7375</v>
      </c>
      <c r="E2332" s="104" t="e">
        <f t="shared" si="36"/>
        <v>#VALUE!</v>
      </c>
      <c r="F2332" s="104" t="s">
        <v>13305</v>
      </c>
      <c r="G2332" s="104" t="s">
        <v>12848</v>
      </c>
      <c r="H2332" s="104" t="s">
        <v>12904</v>
      </c>
      <c r="I2332" s="104" t="s">
        <v>13001</v>
      </c>
      <c r="J2332" s="106">
        <v>37300</v>
      </c>
    </row>
    <row r="2333" spans="1:10" hidden="1" x14ac:dyDescent="0.2">
      <c r="A2333" s="107" t="s">
        <v>16802</v>
      </c>
      <c r="D2333" s="104" t="s">
        <v>7376</v>
      </c>
      <c r="E2333" s="104" t="e">
        <f t="shared" si="36"/>
        <v>#VALUE!</v>
      </c>
      <c r="F2333" s="104" t="s">
        <v>13305</v>
      </c>
      <c r="G2333" s="104" t="s">
        <v>12848</v>
      </c>
      <c r="H2333" s="104" t="s">
        <v>12904</v>
      </c>
      <c r="I2333" s="104" t="s">
        <v>13003</v>
      </c>
      <c r="J2333" s="106">
        <v>37300</v>
      </c>
    </row>
    <row r="2334" spans="1:10" hidden="1" x14ac:dyDescent="0.2">
      <c r="A2334" s="107" t="s">
        <v>16802</v>
      </c>
      <c r="D2334" s="104" t="s">
        <v>7377</v>
      </c>
      <c r="E2334" s="104" t="e">
        <f t="shared" si="36"/>
        <v>#VALUE!</v>
      </c>
      <c r="F2334" s="104" t="s">
        <v>13305</v>
      </c>
      <c r="G2334" s="104" t="s">
        <v>12848</v>
      </c>
      <c r="H2334" s="104" t="s">
        <v>12904</v>
      </c>
      <c r="I2334" s="104" t="s">
        <v>13005</v>
      </c>
      <c r="J2334" s="106">
        <v>37300</v>
      </c>
    </row>
    <row r="2335" spans="1:10" hidden="1" x14ac:dyDescent="0.2">
      <c r="A2335" s="107" t="s">
        <v>16802</v>
      </c>
      <c r="D2335" s="104" t="s">
        <v>7378</v>
      </c>
      <c r="E2335" s="104" t="e">
        <f t="shared" si="36"/>
        <v>#VALUE!</v>
      </c>
      <c r="F2335" s="104" t="s">
        <v>13305</v>
      </c>
      <c r="G2335" s="104" t="s">
        <v>12848</v>
      </c>
      <c r="H2335" s="104" t="s">
        <v>12904</v>
      </c>
      <c r="I2335" s="104" t="s">
        <v>15709</v>
      </c>
      <c r="J2335" s="106">
        <v>37300</v>
      </c>
    </row>
    <row r="2336" spans="1:10" hidden="1" x14ac:dyDescent="0.2">
      <c r="A2336" s="107" t="s">
        <v>16802</v>
      </c>
      <c r="D2336" s="104" t="s">
        <v>7379</v>
      </c>
      <c r="E2336" s="104" t="e">
        <f t="shared" si="36"/>
        <v>#VALUE!</v>
      </c>
      <c r="F2336" s="104" t="s">
        <v>13305</v>
      </c>
      <c r="G2336" s="104" t="s">
        <v>12848</v>
      </c>
      <c r="H2336" s="104" t="s">
        <v>12904</v>
      </c>
      <c r="I2336" s="104" t="s">
        <v>15711</v>
      </c>
      <c r="J2336" s="106">
        <v>37300</v>
      </c>
    </row>
    <row r="2337" spans="1:10" hidden="1" x14ac:dyDescent="0.2">
      <c r="A2337" s="107" t="s">
        <v>16802</v>
      </c>
      <c r="D2337" s="104" t="s">
        <v>7380</v>
      </c>
      <c r="E2337" s="104" t="e">
        <f t="shared" si="36"/>
        <v>#VALUE!</v>
      </c>
      <c r="F2337" s="104" t="s">
        <v>13305</v>
      </c>
      <c r="G2337" s="104" t="s">
        <v>12848</v>
      </c>
      <c r="H2337" s="104" t="s">
        <v>12904</v>
      </c>
      <c r="I2337" s="104" t="s">
        <v>15713</v>
      </c>
      <c r="J2337" s="106">
        <v>37300</v>
      </c>
    </row>
    <row r="2338" spans="1:10" hidden="1" x14ac:dyDescent="0.2">
      <c r="A2338" s="107" t="s">
        <v>16802</v>
      </c>
      <c r="D2338" s="104" t="s">
        <v>7381</v>
      </c>
      <c r="E2338" s="104" t="e">
        <f t="shared" si="36"/>
        <v>#VALUE!</v>
      </c>
      <c r="F2338" s="104" t="s">
        <v>13305</v>
      </c>
      <c r="G2338" s="104" t="s">
        <v>12848</v>
      </c>
      <c r="H2338" s="104" t="s">
        <v>12904</v>
      </c>
      <c r="I2338" s="104" t="s">
        <v>15717</v>
      </c>
      <c r="J2338" s="106">
        <v>37300</v>
      </c>
    </row>
    <row r="2339" spans="1:10" hidden="1" x14ac:dyDescent="0.2">
      <c r="A2339" s="107" t="s">
        <v>16802</v>
      </c>
      <c r="D2339" s="104" t="s">
        <v>7382</v>
      </c>
      <c r="E2339" s="104" t="e">
        <f t="shared" si="36"/>
        <v>#VALUE!</v>
      </c>
      <c r="F2339" s="104" t="s">
        <v>13305</v>
      </c>
      <c r="G2339" s="104" t="s">
        <v>12848</v>
      </c>
      <c r="H2339" s="104" t="s">
        <v>12904</v>
      </c>
      <c r="I2339" s="104" t="s">
        <v>15719</v>
      </c>
      <c r="J2339" s="106">
        <v>37300</v>
      </c>
    </row>
    <row r="2340" spans="1:10" hidden="1" x14ac:dyDescent="0.2">
      <c r="A2340" s="107" t="s">
        <v>16802</v>
      </c>
      <c r="D2340" s="104" t="s">
        <v>7383</v>
      </c>
      <c r="E2340" s="104" t="e">
        <f t="shared" si="36"/>
        <v>#VALUE!</v>
      </c>
      <c r="F2340" s="104" t="s">
        <v>13305</v>
      </c>
      <c r="G2340" s="104" t="s">
        <v>12848</v>
      </c>
      <c r="H2340" s="104" t="s">
        <v>12904</v>
      </c>
      <c r="I2340" s="104" t="s">
        <v>15721</v>
      </c>
      <c r="J2340" s="106">
        <v>37300</v>
      </c>
    </row>
    <row r="2341" spans="1:10" hidden="1" x14ac:dyDescent="0.2">
      <c r="A2341" s="107" t="s">
        <v>16802</v>
      </c>
      <c r="D2341" s="104" t="s">
        <v>7384</v>
      </c>
      <c r="E2341" s="104" t="e">
        <f t="shared" si="36"/>
        <v>#VALUE!</v>
      </c>
      <c r="F2341" s="104" t="s">
        <v>13305</v>
      </c>
      <c r="G2341" s="104" t="s">
        <v>12848</v>
      </c>
      <c r="H2341" s="104" t="s">
        <v>12904</v>
      </c>
      <c r="I2341" s="104" t="s">
        <v>15725</v>
      </c>
      <c r="J2341" s="106">
        <v>37300</v>
      </c>
    </row>
    <row r="2342" spans="1:10" hidden="1" x14ac:dyDescent="0.2">
      <c r="A2342" s="107" t="s">
        <v>16802</v>
      </c>
      <c r="D2342" s="104" t="s">
        <v>7385</v>
      </c>
      <c r="E2342" s="104" t="e">
        <f t="shared" si="36"/>
        <v>#VALUE!</v>
      </c>
      <c r="F2342" s="104" t="s">
        <v>13305</v>
      </c>
      <c r="G2342" s="104" t="s">
        <v>12848</v>
      </c>
      <c r="H2342" s="104" t="s">
        <v>12904</v>
      </c>
      <c r="I2342" s="104" t="s">
        <v>15727</v>
      </c>
      <c r="J2342" s="106">
        <v>37300</v>
      </c>
    </row>
    <row r="2343" spans="1:10" hidden="1" x14ac:dyDescent="0.2">
      <c r="A2343" s="107" t="s">
        <v>16802</v>
      </c>
      <c r="D2343" s="104" t="s">
        <v>7386</v>
      </c>
      <c r="E2343" s="104" t="e">
        <f t="shared" si="36"/>
        <v>#VALUE!</v>
      </c>
      <c r="F2343" s="104" t="s">
        <v>13305</v>
      </c>
      <c r="G2343" s="104" t="s">
        <v>12848</v>
      </c>
      <c r="H2343" s="104" t="s">
        <v>12904</v>
      </c>
      <c r="I2343" s="104" t="s">
        <v>15729</v>
      </c>
      <c r="J2343" s="106">
        <v>37300</v>
      </c>
    </row>
    <row r="2344" spans="1:10" hidden="1" x14ac:dyDescent="0.2">
      <c r="A2344" s="107" t="s">
        <v>16802</v>
      </c>
      <c r="D2344" s="104" t="s">
        <v>7387</v>
      </c>
      <c r="E2344" s="104" t="e">
        <f t="shared" si="36"/>
        <v>#VALUE!</v>
      </c>
      <c r="F2344" s="104" t="s">
        <v>13305</v>
      </c>
      <c r="G2344" s="104" t="s">
        <v>12848</v>
      </c>
      <c r="H2344" s="104" t="s">
        <v>12904</v>
      </c>
      <c r="I2344" s="104" t="s">
        <v>15733</v>
      </c>
      <c r="J2344" s="106">
        <v>37300</v>
      </c>
    </row>
    <row r="2345" spans="1:10" hidden="1" x14ac:dyDescent="0.2">
      <c r="A2345" s="107" t="s">
        <v>16802</v>
      </c>
      <c r="D2345" s="104" t="s">
        <v>7388</v>
      </c>
      <c r="E2345" s="104" t="e">
        <f t="shared" si="36"/>
        <v>#VALUE!</v>
      </c>
      <c r="F2345" s="104" t="s">
        <v>13305</v>
      </c>
      <c r="G2345" s="104" t="s">
        <v>12848</v>
      </c>
      <c r="H2345" s="104" t="s">
        <v>12904</v>
      </c>
      <c r="I2345" s="104" t="s">
        <v>15735</v>
      </c>
      <c r="J2345" s="106">
        <v>37300</v>
      </c>
    </row>
    <row r="2346" spans="1:10" hidden="1" x14ac:dyDescent="0.2">
      <c r="A2346" s="107" t="s">
        <v>16802</v>
      </c>
      <c r="D2346" s="104" t="s">
        <v>7389</v>
      </c>
      <c r="E2346" s="104" t="e">
        <f t="shared" si="36"/>
        <v>#VALUE!</v>
      </c>
      <c r="F2346" s="104" t="s">
        <v>13305</v>
      </c>
      <c r="G2346" s="104" t="s">
        <v>12848</v>
      </c>
      <c r="H2346" s="104" t="s">
        <v>12904</v>
      </c>
      <c r="I2346" s="104" t="s">
        <v>15737</v>
      </c>
      <c r="J2346" s="106">
        <v>37300</v>
      </c>
    </row>
    <row r="2347" spans="1:10" hidden="1" x14ac:dyDescent="0.2">
      <c r="A2347" s="107" t="s">
        <v>16802</v>
      </c>
      <c r="D2347" s="104" t="s">
        <v>7390</v>
      </c>
      <c r="E2347" s="104" t="e">
        <f t="shared" si="36"/>
        <v>#VALUE!</v>
      </c>
      <c r="F2347" s="104" t="s">
        <v>13305</v>
      </c>
      <c r="G2347" s="104" t="s">
        <v>12848</v>
      </c>
      <c r="H2347" s="104" t="s">
        <v>12904</v>
      </c>
      <c r="I2347" s="104" t="s">
        <v>15741</v>
      </c>
      <c r="J2347" s="106">
        <v>37300</v>
      </c>
    </row>
    <row r="2348" spans="1:10" hidden="1" x14ac:dyDescent="0.2">
      <c r="A2348" s="107" t="s">
        <v>16802</v>
      </c>
      <c r="D2348" s="104" t="s">
        <v>7391</v>
      </c>
      <c r="E2348" s="104" t="e">
        <f t="shared" si="36"/>
        <v>#VALUE!</v>
      </c>
      <c r="F2348" s="104" t="s">
        <v>13305</v>
      </c>
      <c r="G2348" s="104" t="s">
        <v>12848</v>
      </c>
      <c r="H2348" s="104" t="s">
        <v>12904</v>
      </c>
      <c r="I2348" s="104" t="s">
        <v>15743</v>
      </c>
      <c r="J2348" s="106">
        <v>37300</v>
      </c>
    </row>
    <row r="2349" spans="1:10" hidden="1" x14ac:dyDescent="0.2">
      <c r="A2349" s="107" t="s">
        <v>16802</v>
      </c>
      <c r="D2349" s="104" t="s">
        <v>7392</v>
      </c>
      <c r="E2349" s="104" t="e">
        <f t="shared" si="36"/>
        <v>#VALUE!</v>
      </c>
      <c r="F2349" s="104" t="s">
        <v>13305</v>
      </c>
      <c r="G2349" s="104" t="s">
        <v>12848</v>
      </c>
      <c r="H2349" s="104" t="s">
        <v>12904</v>
      </c>
      <c r="I2349" s="104" t="s">
        <v>15745</v>
      </c>
      <c r="J2349" s="106">
        <v>37300</v>
      </c>
    </row>
    <row r="2350" spans="1:10" hidden="1" x14ac:dyDescent="0.2">
      <c r="A2350" s="107" t="s">
        <v>16802</v>
      </c>
      <c r="D2350" s="104" t="s">
        <v>7393</v>
      </c>
      <c r="E2350" s="104" t="e">
        <f t="shared" si="36"/>
        <v>#VALUE!</v>
      </c>
      <c r="F2350" s="104" t="s">
        <v>13305</v>
      </c>
      <c r="G2350" s="104" t="s">
        <v>12848</v>
      </c>
      <c r="H2350" s="104" t="s">
        <v>12904</v>
      </c>
      <c r="I2350" s="104" t="s">
        <v>15749</v>
      </c>
      <c r="J2350" s="106">
        <v>37300</v>
      </c>
    </row>
    <row r="2351" spans="1:10" hidden="1" x14ac:dyDescent="0.2">
      <c r="A2351" s="107" t="s">
        <v>16802</v>
      </c>
      <c r="D2351" s="104" t="s">
        <v>7394</v>
      </c>
      <c r="E2351" s="104" t="e">
        <f t="shared" si="36"/>
        <v>#VALUE!</v>
      </c>
      <c r="F2351" s="104" t="s">
        <v>13305</v>
      </c>
      <c r="G2351" s="104" t="s">
        <v>12848</v>
      </c>
      <c r="H2351" s="104" t="s">
        <v>12904</v>
      </c>
      <c r="I2351" s="104" t="s">
        <v>15751</v>
      </c>
      <c r="J2351" s="106">
        <v>37300</v>
      </c>
    </row>
    <row r="2352" spans="1:10" hidden="1" x14ac:dyDescent="0.2">
      <c r="A2352" s="107" t="s">
        <v>16802</v>
      </c>
      <c r="D2352" s="104" t="s">
        <v>7395</v>
      </c>
      <c r="E2352" s="104" t="e">
        <f t="shared" si="36"/>
        <v>#VALUE!</v>
      </c>
      <c r="F2352" s="104" t="s">
        <v>13305</v>
      </c>
      <c r="G2352" s="104" t="s">
        <v>12848</v>
      </c>
      <c r="H2352" s="104" t="s">
        <v>12904</v>
      </c>
      <c r="I2352" s="104" t="s">
        <v>15753</v>
      </c>
      <c r="J2352" s="106">
        <v>37300</v>
      </c>
    </row>
    <row r="2353" spans="1:10" hidden="1" x14ac:dyDescent="0.2">
      <c r="A2353" s="107" t="s">
        <v>16802</v>
      </c>
      <c r="D2353" s="104" t="s">
        <v>7396</v>
      </c>
      <c r="E2353" s="104" t="e">
        <f t="shared" si="36"/>
        <v>#VALUE!</v>
      </c>
      <c r="F2353" s="104" t="s">
        <v>13305</v>
      </c>
      <c r="G2353" s="104" t="s">
        <v>12848</v>
      </c>
      <c r="H2353" s="104" t="s">
        <v>12904</v>
      </c>
      <c r="I2353" s="104" t="s">
        <v>15757</v>
      </c>
      <c r="J2353" s="106">
        <v>37300</v>
      </c>
    </row>
    <row r="2354" spans="1:10" hidden="1" x14ac:dyDescent="0.2">
      <c r="A2354" s="107" t="s">
        <v>16802</v>
      </c>
      <c r="D2354" s="104" t="s">
        <v>7397</v>
      </c>
      <c r="E2354" s="104" t="e">
        <f t="shared" si="36"/>
        <v>#VALUE!</v>
      </c>
      <c r="F2354" s="104" t="s">
        <v>13305</v>
      </c>
      <c r="G2354" s="104" t="s">
        <v>12848</v>
      </c>
      <c r="H2354" s="104" t="s">
        <v>12917</v>
      </c>
      <c r="I2354" s="104" t="s">
        <v>12956</v>
      </c>
      <c r="J2354" s="106">
        <v>37300</v>
      </c>
    </row>
    <row r="2355" spans="1:10" hidden="1" x14ac:dyDescent="0.2">
      <c r="A2355" s="107" t="s">
        <v>16802</v>
      </c>
      <c r="D2355" s="104" t="s">
        <v>7398</v>
      </c>
      <c r="E2355" s="104" t="e">
        <f t="shared" si="36"/>
        <v>#VALUE!</v>
      </c>
      <c r="F2355" s="104" t="s">
        <v>13305</v>
      </c>
      <c r="G2355" s="104" t="s">
        <v>12848</v>
      </c>
      <c r="H2355" s="104" t="s">
        <v>12917</v>
      </c>
      <c r="I2355" s="104" t="s">
        <v>12958</v>
      </c>
      <c r="J2355" s="106">
        <v>37300</v>
      </c>
    </row>
    <row r="2356" spans="1:10" hidden="1" x14ac:dyDescent="0.2">
      <c r="A2356" s="107" t="s">
        <v>16802</v>
      </c>
      <c r="D2356" s="104" t="s">
        <v>7399</v>
      </c>
      <c r="E2356" s="104" t="e">
        <f t="shared" si="36"/>
        <v>#VALUE!</v>
      </c>
      <c r="F2356" s="104" t="s">
        <v>13305</v>
      </c>
      <c r="G2356" s="104" t="s">
        <v>12848</v>
      </c>
      <c r="H2356" s="104" t="s">
        <v>12917</v>
      </c>
      <c r="I2356" s="104" t="s">
        <v>12962</v>
      </c>
      <c r="J2356" s="106">
        <v>37300</v>
      </c>
    </row>
    <row r="2357" spans="1:10" hidden="1" x14ac:dyDescent="0.2">
      <c r="A2357" s="107" t="s">
        <v>16802</v>
      </c>
      <c r="D2357" s="104" t="s">
        <v>7400</v>
      </c>
      <c r="E2357" s="104" t="e">
        <f t="shared" si="36"/>
        <v>#VALUE!</v>
      </c>
      <c r="F2357" s="104" t="s">
        <v>13305</v>
      </c>
      <c r="G2357" s="104" t="s">
        <v>12848</v>
      </c>
      <c r="H2357" s="104" t="s">
        <v>12917</v>
      </c>
      <c r="I2357" s="104" t="s">
        <v>12964</v>
      </c>
      <c r="J2357" s="106">
        <v>37300</v>
      </c>
    </row>
    <row r="2358" spans="1:10" hidden="1" x14ac:dyDescent="0.2">
      <c r="A2358" s="107" t="s">
        <v>16802</v>
      </c>
      <c r="D2358" s="104" t="s">
        <v>7401</v>
      </c>
      <c r="E2358" s="104" t="e">
        <f t="shared" si="36"/>
        <v>#VALUE!</v>
      </c>
      <c r="F2358" s="104" t="s">
        <v>13305</v>
      </c>
      <c r="G2358" s="104" t="s">
        <v>12848</v>
      </c>
      <c r="H2358" s="104" t="s">
        <v>12917</v>
      </c>
      <c r="I2358" s="104" t="s">
        <v>12966</v>
      </c>
      <c r="J2358" s="106">
        <v>37300</v>
      </c>
    </row>
    <row r="2359" spans="1:10" hidden="1" x14ac:dyDescent="0.2">
      <c r="A2359" s="107" t="s">
        <v>16802</v>
      </c>
      <c r="D2359" s="104" t="s">
        <v>7402</v>
      </c>
      <c r="E2359" s="104" t="e">
        <f t="shared" si="36"/>
        <v>#VALUE!</v>
      </c>
      <c r="F2359" s="104" t="s">
        <v>13305</v>
      </c>
      <c r="G2359" s="104" t="s">
        <v>12848</v>
      </c>
      <c r="H2359" s="104" t="s">
        <v>12917</v>
      </c>
      <c r="I2359" s="104" t="s">
        <v>12970</v>
      </c>
      <c r="J2359" s="106">
        <v>37300</v>
      </c>
    </row>
    <row r="2360" spans="1:10" hidden="1" x14ac:dyDescent="0.2">
      <c r="A2360" s="107" t="s">
        <v>16802</v>
      </c>
      <c r="D2360" s="104" t="s">
        <v>7403</v>
      </c>
      <c r="E2360" s="104" t="e">
        <f t="shared" si="36"/>
        <v>#VALUE!</v>
      </c>
      <c r="F2360" s="104" t="s">
        <v>13305</v>
      </c>
      <c r="G2360" s="104" t="s">
        <v>12848</v>
      </c>
      <c r="H2360" s="104" t="s">
        <v>12917</v>
      </c>
      <c r="I2360" s="104" t="s">
        <v>12972</v>
      </c>
      <c r="J2360" s="106">
        <v>37300</v>
      </c>
    </row>
    <row r="2361" spans="1:10" hidden="1" x14ac:dyDescent="0.2">
      <c r="A2361" s="107" t="s">
        <v>16802</v>
      </c>
      <c r="D2361" s="104" t="s">
        <v>7404</v>
      </c>
      <c r="E2361" s="104" t="e">
        <f t="shared" si="36"/>
        <v>#VALUE!</v>
      </c>
      <c r="F2361" s="104" t="s">
        <v>13305</v>
      </c>
      <c r="G2361" s="104" t="s">
        <v>12848</v>
      </c>
      <c r="H2361" s="104" t="s">
        <v>12917</v>
      </c>
      <c r="I2361" s="104" t="s">
        <v>12981</v>
      </c>
      <c r="J2361" s="106">
        <v>37300</v>
      </c>
    </row>
    <row r="2362" spans="1:10" hidden="1" x14ac:dyDescent="0.2">
      <c r="A2362" s="107" t="s">
        <v>16802</v>
      </c>
      <c r="D2362" s="104" t="s">
        <v>7405</v>
      </c>
      <c r="E2362" s="104" t="e">
        <f t="shared" si="36"/>
        <v>#VALUE!</v>
      </c>
      <c r="F2362" s="104" t="s">
        <v>13305</v>
      </c>
      <c r="G2362" s="104" t="s">
        <v>12848</v>
      </c>
      <c r="H2362" s="104" t="s">
        <v>12917</v>
      </c>
      <c r="I2362" s="104" t="s">
        <v>12985</v>
      </c>
      <c r="J2362" s="106">
        <v>37300</v>
      </c>
    </row>
    <row r="2363" spans="1:10" hidden="1" x14ac:dyDescent="0.2">
      <c r="A2363" s="107" t="s">
        <v>16802</v>
      </c>
      <c r="D2363" s="104" t="s">
        <v>7406</v>
      </c>
      <c r="E2363" s="104" t="e">
        <f t="shared" si="36"/>
        <v>#VALUE!</v>
      </c>
      <c r="F2363" s="104" t="s">
        <v>13305</v>
      </c>
      <c r="G2363" s="104" t="s">
        <v>12848</v>
      </c>
      <c r="H2363" s="104" t="s">
        <v>12917</v>
      </c>
      <c r="I2363" s="104" t="s">
        <v>12987</v>
      </c>
      <c r="J2363" s="106">
        <v>37300</v>
      </c>
    </row>
    <row r="2364" spans="1:10" hidden="1" x14ac:dyDescent="0.2">
      <c r="A2364" s="107" t="s">
        <v>16802</v>
      </c>
      <c r="D2364" s="104" t="s">
        <v>7407</v>
      </c>
      <c r="E2364" s="104" t="e">
        <f t="shared" si="36"/>
        <v>#VALUE!</v>
      </c>
      <c r="F2364" s="104" t="s">
        <v>13305</v>
      </c>
      <c r="G2364" s="104" t="s">
        <v>12848</v>
      </c>
      <c r="H2364" s="104" t="s">
        <v>12917</v>
      </c>
      <c r="I2364" s="104" t="s">
        <v>12989</v>
      </c>
      <c r="J2364" s="106">
        <v>37300</v>
      </c>
    </row>
    <row r="2365" spans="1:10" hidden="1" x14ac:dyDescent="0.2">
      <c r="A2365" s="107" t="s">
        <v>16802</v>
      </c>
      <c r="D2365" s="104" t="s">
        <v>7408</v>
      </c>
      <c r="E2365" s="104" t="e">
        <f t="shared" si="36"/>
        <v>#VALUE!</v>
      </c>
      <c r="F2365" s="104" t="s">
        <v>13305</v>
      </c>
      <c r="G2365" s="104" t="s">
        <v>12848</v>
      </c>
      <c r="H2365" s="104" t="s">
        <v>12917</v>
      </c>
      <c r="I2365" s="104" t="s">
        <v>12993</v>
      </c>
      <c r="J2365" s="106">
        <v>37300</v>
      </c>
    </row>
    <row r="2366" spans="1:10" hidden="1" x14ac:dyDescent="0.2">
      <c r="A2366" s="107" t="s">
        <v>16802</v>
      </c>
      <c r="D2366" s="104" t="s">
        <v>7409</v>
      </c>
      <c r="E2366" s="104" t="e">
        <f t="shared" si="36"/>
        <v>#VALUE!</v>
      </c>
      <c r="F2366" s="104" t="s">
        <v>13305</v>
      </c>
      <c r="G2366" s="104" t="s">
        <v>12848</v>
      </c>
      <c r="H2366" s="104" t="s">
        <v>12917</v>
      </c>
      <c r="I2366" s="104" t="s">
        <v>12995</v>
      </c>
      <c r="J2366" s="106">
        <v>37300</v>
      </c>
    </row>
    <row r="2367" spans="1:10" hidden="1" x14ac:dyDescent="0.2">
      <c r="A2367" s="107" t="s">
        <v>16802</v>
      </c>
      <c r="D2367" s="104" t="s">
        <v>7410</v>
      </c>
      <c r="E2367" s="104" t="e">
        <f t="shared" si="36"/>
        <v>#VALUE!</v>
      </c>
      <c r="F2367" s="104" t="s">
        <v>13305</v>
      </c>
      <c r="G2367" s="104" t="s">
        <v>12848</v>
      </c>
      <c r="H2367" s="104" t="s">
        <v>12917</v>
      </c>
      <c r="I2367" s="104" t="s">
        <v>12997</v>
      </c>
      <c r="J2367" s="106">
        <v>37300</v>
      </c>
    </row>
    <row r="2368" spans="1:10" hidden="1" x14ac:dyDescent="0.2">
      <c r="A2368" s="107" t="s">
        <v>16802</v>
      </c>
      <c r="D2368" s="104" t="s">
        <v>7411</v>
      </c>
      <c r="E2368" s="104" t="e">
        <f t="shared" si="36"/>
        <v>#VALUE!</v>
      </c>
      <c r="F2368" s="104" t="s">
        <v>13305</v>
      </c>
      <c r="G2368" s="104" t="s">
        <v>12848</v>
      </c>
      <c r="H2368" s="104" t="s">
        <v>12917</v>
      </c>
      <c r="I2368" s="104" t="s">
        <v>13001</v>
      </c>
      <c r="J2368" s="106">
        <v>37300</v>
      </c>
    </row>
    <row r="2369" spans="1:10" hidden="1" x14ac:dyDescent="0.2">
      <c r="A2369" s="107" t="s">
        <v>16802</v>
      </c>
      <c r="D2369" s="104" t="s">
        <v>7412</v>
      </c>
      <c r="E2369" s="104" t="e">
        <f t="shared" si="36"/>
        <v>#VALUE!</v>
      </c>
      <c r="F2369" s="104" t="s">
        <v>13305</v>
      </c>
      <c r="G2369" s="104" t="s">
        <v>12848</v>
      </c>
      <c r="H2369" s="104" t="s">
        <v>12917</v>
      </c>
      <c r="I2369" s="104" t="s">
        <v>13003</v>
      </c>
      <c r="J2369" s="106">
        <v>37300</v>
      </c>
    </row>
    <row r="2370" spans="1:10" hidden="1" x14ac:dyDescent="0.2">
      <c r="A2370" s="107" t="s">
        <v>16802</v>
      </c>
      <c r="D2370" s="104" t="s">
        <v>7413</v>
      </c>
      <c r="E2370" s="104" t="e">
        <f t="shared" ref="E2370:E2433" si="37">VALUE(D2370)</f>
        <v>#VALUE!</v>
      </c>
      <c r="F2370" s="104" t="s">
        <v>13305</v>
      </c>
      <c r="G2370" s="104" t="s">
        <v>12848</v>
      </c>
      <c r="H2370" s="104" t="s">
        <v>12917</v>
      </c>
      <c r="I2370" s="104" t="s">
        <v>13005</v>
      </c>
      <c r="J2370" s="106">
        <v>37300</v>
      </c>
    </row>
    <row r="2371" spans="1:10" hidden="1" x14ac:dyDescent="0.2">
      <c r="A2371" s="107" t="s">
        <v>16802</v>
      </c>
      <c r="D2371" s="104" t="s">
        <v>7414</v>
      </c>
      <c r="E2371" s="104" t="e">
        <f t="shared" si="37"/>
        <v>#VALUE!</v>
      </c>
      <c r="F2371" s="104" t="s">
        <v>13305</v>
      </c>
      <c r="G2371" s="104" t="s">
        <v>12848</v>
      </c>
      <c r="H2371" s="104" t="s">
        <v>12917</v>
      </c>
      <c r="I2371" s="104" t="s">
        <v>15709</v>
      </c>
      <c r="J2371" s="106">
        <v>37300</v>
      </c>
    </row>
    <row r="2372" spans="1:10" hidden="1" x14ac:dyDescent="0.2">
      <c r="A2372" s="107" t="s">
        <v>16802</v>
      </c>
      <c r="D2372" s="104" t="s">
        <v>7415</v>
      </c>
      <c r="E2372" s="104" t="e">
        <f t="shared" si="37"/>
        <v>#VALUE!</v>
      </c>
      <c r="F2372" s="104" t="s">
        <v>13305</v>
      </c>
      <c r="G2372" s="104" t="s">
        <v>12848</v>
      </c>
      <c r="H2372" s="104" t="s">
        <v>12917</v>
      </c>
      <c r="I2372" s="104" t="s">
        <v>15711</v>
      </c>
      <c r="J2372" s="106">
        <v>37300</v>
      </c>
    </row>
    <row r="2373" spans="1:10" hidden="1" x14ac:dyDescent="0.2">
      <c r="A2373" s="107" t="s">
        <v>16802</v>
      </c>
      <c r="D2373" s="104" t="s">
        <v>7416</v>
      </c>
      <c r="E2373" s="104" t="e">
        <f t="shared" si="37"/>
        <v>#VALUE!</v>
      </c>
      <c r="F2373" s="104" t="s">
        <v>13305</v>
      </c>
      <c r="G2373" s="104" t="s">
        <v>12848</v>
      </c>
      <c r="H2373" s="104" t="s">
        <v>12917</v>
      </c>
      <c r="I2373" s="104" t="s">
        <v>15713</v>
      </c>
      <c r="J2373" s="106">
        <v>37300</v>
      </c>
    </row>
    <row r="2374" spans="1:10" hidden="1" x14ac:dyDescent="0.2">
      <c r="A2374" s="107" t="s">
        <v>16802</v>
      </c>
      <c r="D2374" s="104" t="s">
        <v>7417</v>
      </c>
      <c r="E2374" s="104" t="e">
        <f t="shared" si="37"/>
        <v>#VALUE!</v>
      </c>
      <c r="F2374" s="104" t="s">
        <v>13305</v>
      </c>
      <c r="G2374" s="104" t="s">
        <v>12848</v>
      </c>
      <c r="H2374" s="104" t="s">
        <v>12917</v>
      </c>
      <c r="I2374" s="104" t="s">
        <v>15717</v>
      </c>
      <c r="J2374" s="106">
        <v>37300</v>
      </c>
    </row>
    <row r="2375" spans="1:10" hidden="1" x14ac:dyDescent="0.2">
      <c r="A2375" s="107" t="s">
        <v>16802</v>
      </c>
      <c r="D2375" s="104" t="s">
        <v>7418</v>
      </c>
      <c r="E2375" s="104" t="e">
        <f t="shared" si="37"/>
        <v>#VALUE!</v>
      </c>
      <c r="F2375" s="104" t="s">
        <v>13305</v>
      </c>
      <c r="G2375" s="104" t="s">
        <v>12848</v>
      </c>
      <c r="H2375" s="104" t="s">
        <v>12917</v>
      </c>
      <c r="I2375" s="104" t="s">
        <v>15719</v>
      </c>
      <c r="J2375" s="106">
        <v>37300</v>
      </c>
    </row>
    <row r="2376" spans="1:10" hidden="1" x14ac:dyDescent="0.2">
      <c r="A2376" s="107" t="s">
        <v>16802</v>
      </c>
      <c r="D2376" s="104" t="s">
        <v>7419</v>
      </c>
      <c r="E2376" s="104" t="e">
        <f t="shared" si="37"/>
        <v>#VALUE!</v>
      </c>
      <c r="F2376" s="104" t="s">
        <v>13305</v>
      </c>
      <c r="G2376" s="104" t="s">
        <v>12848</v>
      </c>
      <c r="H2376" s="104" t="s">
        <v>12917</v>
      </c>
      <c r="I2376" s="104" t="s">
        <v>15721</v>
      </c>
      <c r="J2376" s="106">
        <v>37300</v>
      </c>
    </row>
    <row r="2377" spans="1:10" hidden="1" x14ac:dyDescent="0.2">
      <c r="A2377" s="107" t="s">
        <v>16802</v>
      </c>
      <c r="D2377" s="104" t="s">
        <v>7420</v>
      </c>
      <c r="E2377" s="104" t="e">
        <f t="shared" si="37"/>
        <v>#VALUE!</v>
      </c>
      <c r="F2377" s="104" t="s">
        <v>13305</v>
      </c>
      <c r="G2377" s="104" t="s">
        <v>12848</v>
      </c>
      <c r="H2377" s="104" t="s">
        <v>12917</v>
      </c>
      <c r="I2377" s="104" t="s">
        <v>15725</v>
      </c>
      <c r="J2377" s="106">
        <v>37300</v>
      </c>
    </row>
    <row r="2378" spans="1:10" hidden="1" x14ac:dyDescent="0.2">
      <c r="A2378" s="107" t="s">
        <v>16802</v>
      </c>
      <c r="D2378" s="104" t="s">
        <v>7421</v>
      </c>
      <c r="E2378" s="104" t="e">
        <f t="shared" si="37"/>
        <v>#VALUE!</v>
      </c>
      <c r="F2378" s="104" t="s">
        <v>13305</v>
      </c>
      <c r="G2378" s="104" t="s">
        <v>12848</v>
      </c>
      <c r="H2378" s="104" t="s">
        <v>12917</v>
      </c>
      <c r="I2378" s="104" t="s">
        <v>15727</v>
      </c>
      <c r="J2378" s="106">
        <v>37300</v>
      </c>
    </row>
    <row r="2379" spans="1:10" hidden="1" x14ac:dyDescent="0.2">
      <c r="A2379" s="107" t="s">
        <v>16802</v>
      </c>
      <c r="D2379" s="104" t="s">
        <v>7422</v>
      </c>
      <c r="E2379" s="104" t="e">
        <f t="shared" si="37"/>
        <v>#VALUE!</v>
      </c>
      <c r="F2379" s="104" t="s">
        <v>13305</v>
      </c>
      <c r="G2379" s="104" t="s">
        <v>12848</v>
      </c>
      <c r="H2379" s="104" t="s">
        <v>12917</v>
      </c>
      <c r="I2379" s="104" t="s">
        <v>15729</v>
      </c>
      <c r="J2379" s="106">
        <v>37300</v>
      </c>
    </row>
    <row r="2380" spans="1:10" hidden="1" x14ac:dyDescent="0.2">
      <c r="A2380" s="107" t="s">
        <v>16802</v>
      </c>
      <c r="D2380" s="104" t="s">
        <v>7423</v>
      </c>
      <c r="E2380" s="104" t="e">
        <f t="shared" si="37"/>
        <v>#VALUE!</v>
      </c>
      <c r="F2380" s="104" t="s">
        <v>13305</v>
      </c>
      <c r="G2380" s="104" t="s">
        <v>12848</v>
      </c>
      <c r="H2380" s="104" t="s">
        <v>12917</v>
      </c>
      <c r="I2380" s="104" t="s">
        <v>15733</v>
      </c>
      <c r="J2380" s="106">
        <v>37300</v>
      </c>
    </row>
    <row r="2381" spans="1:10" hidden="1" x14ac:dyDescent="0.2">
      <c r="A2381" s="107" t="s">
        <v>16802</v>
      </c>
      <c r="D2381" s="104" t="s">
        <v>7424</v>
      </c>
      <c r="E2381" s="104" t="e">
        <f t="shared" si="37"/>
        <v>#VALUE!</v>
      </c>
      <c r="F2381" s="104" t="s">
        <v>13305</v>
      </c>
      <c r="G2381" s="104" t="s">
        <v>12848</v>
      </c>
      <c r="H2381" s="104" t="s">
        <v>12917</v>
      </c>
      <c r="I2381" s="104" t="s">
        <v>15735</v>
      </c>
      <c r="J2381" s="106">
        <v>37300</v>
      </c>
    </row>
    <row r="2382" spans="1:10" hidden="1" x14ac:dyDescent="0.2">
      <c r="A2382" s="107" t="s">
        <v>16802</v>
      </c>
      <c r="D2382" s="104" t="s">
        <v>7425</v>
      </c>
      <c r="E2382" s="104" t="e">
        <f t="shared" si="37"/>
        <v>#VALUE!</v>
      </c>
      <c r="F2382" s="104" t="s">
        <v>13305</v>
      </c>
      <c r="G2382" s="104" t="s">
        <v>12848</v>
      </c>
      <c r="H2382" s="104" t="s">
        <v>12917</v>
      </c>
      <c r="I2382" s="104" t="s">
        <v>15737</v>
      </c>
      <c r="J2382" s="106">
        <v>37300</v>
      </c>
    </row>
    <row r="2383" spans="1:10" hidden="1" x14ac:dyDescent="0.2">
      <c r="A2383" s="107" t="s">
        <v>16802</v>
      </c>
      <c r="D2383" s="104" t="s">
        <v>7426</v>
      </c>
      <c r="E2383" s="104" t="e">
        <f t="shared" si="37"/>
        <v>#VALUE!</v>
      </c>
      <c r="F2383" s="104" t="s">
        <v>13305</v>
      </c>
      <c r="G2383" s="104" t="s">
        <v>12848</v>
      </c>
      <c r="H2383" s="104" t="s">
        <v>12917</v>
      </c>
      <c r="I2383" s="104" t="s">
        <v>15741</v>
      </c>
      <c r="J2383" s="106">
        <v>37300</v>
      </c>
    </row>
    <row r="2384" spans="1:10" hidden="1" x14ac:dyDescent="0.2">
      <c r="A2384" s="107" t="s">
        <v>16802</v>
      </c>
      <c r="D2384" s="104" t="s">
        <v>7427</v>
      </c>
      <c r="E2384" s="104" t="e">
        <f t="shared" si="37"/>
        <v>#VALUE!</v>
      </c>
      <c r="F2384" s="104" t="s">
        <v>13305</v>
      </c>
      <c r="G2384" s="104" t="s">
        <v>12848</v>
      </c>
      <c r="H2384" s="104" t="s">
        <v>12917</v>
      </c>
      <c r="I2384" s="104" t="s">
        <v>15743</v>
      </c>
      <c r="J2384" s="106">
        <v>37300</v>
      </c>
    </row>
    <row r="2385" spans="1:10" hidden="1" x14ac:dyDescent="0.2">
      <c r="A2385" s="107" t="s">
        <v>16802</v>
      </c>
      <c r="D2385" s="104" t="s">
        <v>7428</v>
      </c>
      <c r="E2385" s="104" t="e">
        <f t="shared" si="37"/>
        <v>#VALUE!</v>
      </c>
      <c r="F2385" s="104" t="s">
        <v>13305</v>
      </c>
      <c r="G2385" s="104" t="s">
        <v>12848</v>
      </c>
      <c r="H2385" s="104" t="s">
        <v>12917</v>
      </c>
      <c r="I2385" s="104" t="s">
        <v>15745</v>
      </c>
      <c r="J2385" s="106">
        <v>37300</v>
      </c>
    </row>
    <row r="2386" spans="1:10" hidden="1" x14ac:dyDescent="0.2">
      <c r="A2386" s="107" t="s">
        <v>16802</v>
      </c>
      <c r="D2386" s="104" t="s">
        <v>7429</v>
      </c>
      <c r="E2386" s="104" t="e">
        <f t="shared" si="37"/>
        <v>#VALUE!</v>
      </c>
      <c r="F2386" s="104" t="s">
        <v>13305</v>
      </c>
      <c r="G2386" s="104" t="s">
        <v>12848</v>
      </c>
      <c r="H2386" s="104" t="s">
        <v>12917</v>
      </c>
      <c r="I2386" s="104" t="s">
        <v>15749</v>
      </c>
      <c r="J2386" s="106">
        <v>37300</v>
      </c>
    </row>
    <row r="2387" spans="1:10" hidden="1" x14ac:dyDescent="0.2">
      <c r="A2387" s="107" t="s">
        <v>16802</v>
      </c>
      <c r="D2387" s="104" t="s">
        <v>7430</v>
      </c>
      <c r="E2387" s="104" t="e">
        <f t="shared" si="37"/>
        <v>#VALUE!</v>
      </c>
      <c r="F2387" s="104" t="s">
        <v>13305</v>
      </c>
      <c r="G2387" s="104" t="s">
        <v>12848</v>
      </c>
      <c r="H2387" s="104" t="s">
        <v>12917</v>
      </c>
      <c r="I2387" s="104" t="s">
        <v>15751</v>
      </c>
      <c r="J2387" s="106">
        <v>37300</v>
      </c>
    </row>
    <row r="2388" spans="1:10" hidden="1" x14ac:dyDescent="0.2">
      <c r="A2388" s="107" t="s">
        <v>16802</v>
      </c>
      <c r="D2388" s="104" t="s">
        <v>7431</v>
      </c>
      <c r="E2388" s="104" t="e">
        <f t="shared" si="37"/>
        <v>#VALUE!</v>
      </c>
      <c r="F2388" s="104" t="s">
        <v>13305</v>
      </c>
      <c r="G2388" s="104" t="s">
        <v>12848</v>
      </c>
      <c r="H2388" s="104" t="s">
        <v>12917</v>
      </c>
      <c r="I2388" s="104" t="s">
        <v>15753</v>
      </c>
      <c r="J2388" s="106">
        <v>37300</v>
      </c>
    </row>
    <row r="2389" spans="1:10" hidden="1" x14ac:dyDescent="0.2">
      <c r="A2389" s="107" t="s">
        <v>16802</v>
      </c>
      <c r="D2389" s="104" t="s">
        <v>7432</v>
      </c>
      <c r="E2389" s="104" t="e">
        <f t="shared" si="37"/>
        <v>#VALUE!</v>
      </c>
      <c r="F2389" s="104" t="s">
        <v>13305</v>
      </c>
      <c r="G2389" s="104" t="s">
        <v>12848</v>
      </c>
      <c r="H2389" s="104" t="s">
        <v>12917</v>
      </c>
      <c r="I2389" s="104" t="s">
        <v>15757</v>
      </c>
      <c r="J2389" s="106">
        <v>37300</v>
      </c>
    </row>
    <row r="2390" spans="1:10" hidden="1" x14ac:dyDescent="0.2">
      <c r="A2390" s="107" t="s">
        <v>16802</v>
      </c>
      <c r="D2390" s="104" t="s">
        <v>7433</v>
      </c>
      <c r="E2390" s="104" t="e">
        <f t="shared" si="37"/>
        <v>#VALUE!</v>
      </c>
      <c r="F2390" s="104" t="s">
        <v>13305</v>
      </c>
      <c r="G2390" s="104" t="s">
        <v>12848</v>
      </c>
      <c r="H2390" s="104" t="s">
        <v>12930</v>
      </c>
      <c r="I2390" s="104" t="s">
        <v>12956</v>
      </c>
      <c r="J2390" s="106">
        <v>37300</v>
      </c>
    </row>
    <row r="2391" spans="1:10" hidden="1" x14ac:dyDescent="0.2">
      <c r="A2391" s="107" t="s">
        <v>16802</v>
      </c>
      <c r="D2391" s="104" t="s">
        <v>7434</v>
      </c>
      <c r="E2391" s="104" t="e">
        <f t="shared" si="37"/>
        <v>#VALUE!</v>
      </c>
      <c r="F2391" s="104" t="s">
        <v>13305</v>
      </c>
      <c r="G2391" s="104" t="s">
        <v>12848</v>
      </c>
      <c r="H2391" s="104" t="s">
        <v>12930</v>
      </c>
      <c r="I2391" s="104" t="s">
        <v>12958</v>
      </c>
      <c r="J2391" s="106">
        <v>37300</v>
      </c>
    </row>
    <row r="2392" spans="1:10" hidden="1" x14ac:dyDescent="0.2">
      <c r="A2392" s="107" t="s">
        <v>16802</v>
      </c>
      <c r="D2392" s="104" t="s">
        <v>7435</v>
      </c>
      <c r="E2392" s="104" t="e">
        <f t="shared" si="37"/>
        <v>#VALUE!</v>
      </c>
      <c r="F2392" s="104" t="s">
        <v>13305</v>
      </c>
      <c r="G2392" s="104" t="s">
        <v>12848</v>
      </c>
      <c r="H2392" s="104" t="s">
        <v>12930</v>
      </c>
      <c r="I2392" s="104" t="s">
        <v>12962</v>
      </c>
      <c r="J2392" s="106">
        <v>37300</v>
      </c>
    </row>
    <row r="2393" spans="1:10" hidden="1" x14ac:dyDescent="0.2">
      <c r="A2393" s="107" t="s">
        <v>16802</v>
      </c>
      <c r="D2393" s="104" t="s">
        <v>7436</v>
      </c>
      <c r="E2393" s="104" t="e">
        <f t="shared" si="37"/>
        <v>#VALUE!</v>
      </c>
      <c r="F2393" s="104" t="s">
        <v>13305</v>
      </c>
      <c r="G2393" s="104" t="s">
        <v>12848</v>
      </c>
      <c r="H2393" s="104" t="s">
        <v>12930</v>
      </c>
      <c r="I2393" s="104" t="s">
        <v>12964</v>
      </c>
      <c r="J2393" s="106">
        <v>37300</v>
      </c>
    </row>
    <row r="2394" spans="1:10" hidden="1" x14ac:dyDescent="0.2">
      <c r="A2394" s="107" t="s">
        <v>16802</v>
      </c>
      <c r="D2394" s="104" t="s">
        <v>7437</v>
      </c>
      <c r="E2394" s="104" t="e">
        <f t="shared" si="37"/>
        <v>#VALUE!</v>
      </c>
      <c r="F2394" s="104" t="s">
        <v>13305</v>
      </c>
      <c r="G2394" s="104" t="s">
        <v>12848</v>
      </c>
      <c r="H2394" s="104" t="s">
        <v>12930</v>
      </c>
      <c r="I2394" s="104" t="s">
        <v>12966</v>
      </c>
      <c r="J2394" s="106">
        <v>37300</v>
      </c>
    </row>
    <row r="2395" spans="1:10" hidden="1" x14ac:dyDescent="0.2">
      <c r="A2395" s="107" t="s">
        <v>16802</v>
      </c>
      <c r="D2395" s="104" t="s">
        <v>7438</v>
      </c>
      <c r="E2395" s="104" t="e">
        <f t="shared" si="37"/>
        <v>#VALUE!</v>
      </c>
      <c r="F2395" s="104" t="s">
        <v>13305</v>
      </c>
      <c r="G2395" s="104" t="s">
        <v>12848</v>
      </c>
      <c r="H2395" s="104" t="s">
        <v>12930</v>
      </c>
      <c r="I2395" s="104" t="s">
        <v>12970</v>
      </c>
      <c r="J2395" s="106">
        <v>37300</v>
      </c>
    </row>
    <row r="2396" spans="1:10" hidden="1" x14ac:dyDescent="0.2">
      <c r="A2396" s="107" t="s">
        <v>16802</v>
      </c>
      <c r="D2396" s="104" t="s">
        <v>7439</v>
      </c>
      <c r="E2396" s="104" t="e">
        <f t="shared" si="37"/>
        <v>#VALUE!</v>
      </c>
      <c r="F2396" s="104" t="s">
        <v>13305</v>
      </c>
      <c r="G2396" s="104" t="s">
        <v>12848</v>
      </c>
      <c r="H2396" s="104" t="s">
        <v>12930</v>
      </c>
      <c r="I2396" s="104" t="s">
        <v>12972</v>
      </c>
      <c r="J2396" s="106">
        <v>37300</v>
      </c>
    </row>
    <row r="2397" spans="1:10" hidden="1" x14ac:dyDescent="0.2">
      <c r="A2397" s="107" t="s">
        <v>16802</v>
      </c>
      <c r="D2397" s="104" t="s">
        <v>7440</v>
      </c>
      <c r="E2397" s="104" t="e">
        <f t="shared" si="37"/>
        <v>#VALUE!</v>
      </c>
      <c r="F2397" s="104" t="s">
        <v>13305</v>
      </c>
      <c r="G2397" s="104" t="s">
        <v>12848</v>
      </c>
      <c r="H2397" s="104" t="s">
        <v>12930</v>
      </c>
      <c r="I2397" s="104" t="s">
        <v>12981</v>
      </c>
      <c r="J2397" s="106">
        <v>37300</v>
      </c>
    </row>
    <row r="2398" spans="1:10" hidden="1" x14ac:dyDescent="0.2">
      <c r="A2398" s="107" t="s">
        <v>16802</v>
      </c>
      <c r="D2398" s="104" t="s">
        <v>7441</v>
      </c>
      <c r="E2398" s="104" t="e">
        <f t="shared" si="37"/>
        <v>#VALUE!</v>
      </c>
      <c r="F2398" s="104" t="s">
        <v>13305</v>
      </c>
      <c r="G2398" s="104" t="s">
        <v>12848</v>
      </c>
      <c r="H2398" s="104" t="s">
        <v>12930</v>
      </c>
      <c r="I2398" s="104" t="s">
        <v>12985</v>
      </c>
      <c r="J2398" s="106">
        <v>37300</v>
      </c>
    </row>
    <row r="2399" spans="1:10" hidden="1" x14ac:dyDescent="0.2">
      <c r="A2399" s="107" t="s">
        <v>16802</v>
      </c>
      <c r="D2399" s="104" t="s">
        <v>7442</v>
      </c>
      <c r="E2399" s="104" t="e">
        <f t="shared" si="37"/>
        <v>#VALUE!</v>
      </c>
      <c r="F2399" s="104" t="s">
        <v>13305</v>
      </c>
      <c r="G2399" s="104" t="s">
        <v>12848</v>
      </c>
      <c r="H2399" s="104" t="s">
        <v>12930</v>
      </c>
      <c r="I2399" s="104" t="s">
        <v>12987</v>
      </c>
      <c r="J2399" s="106">
        <v>37300</v>
      </c>
    </row>
    <row r="2400" spans="1:10" hidden="1" x14ac:dyDescent="0.2">
      <c r="A2400" s="107" t="s">
        <v>16802</v>
      </c>
      <c r="D2400" s="104" t="s">
        <v>7443</v>
      </c>
      <c r="E2400" s="104" t="e">
        <f t="shared" si="37"/>
        <v>#VALUE!</v>
      </c>
      <c r="F2400" s="104" t="s">
        <v>13305</v>
      </c>
      <c r="G2400" s="104" t="s">
        <v>12848</v>
      </c>
      <c r="H2400" s="104" t="s">
        <v>12930</v>
      </c>
      <c r="I2400" s="104" t="s">
        <v>12989</v>
      </c>
      <c r="J2400" s="106">
        <v>37300</v>
      </c>
    </row>
    <row r="2401" spans="1:10" hidden="1" x14ac:dyDescent="0.2">
      <c r="A2401" s="107" t="s">
        <v>16802</v>
      </c>
      <c r="D2401" s="104" t="s">
        <v>7444</v>
      </c>
      <c r="E2401" s="104" t="e">
        <f t="shared" si="37"/>
        <v>#VALUE!</v>
      </c>
      <c r="F2401" s="104" t="s">
        <v>13305</v>
      </c>
      <c r="G2401" s="104" t="s">
        <v>12848</v>
      </c>
      <c r="H2401" s="104" t="s">
        <v>12930</v>
      </c>
      <c r="I2401" s="104" t="s">
        <v>12993</v>
      </c>
      <c r="J2401" s="106">
        <v>37300</v>
      </c>
    </row>
    <row r="2402" spans="1:10" hidden="1" x14ac:dyDescent="0.2">
      <c r="A2402" s="107" t="s">
        <v>16802</v>
      </c>
      <c r="D2402" s="104" t="s">
        <v>7445</v>
      </c>
      <c r="E2402" s="104" t="e">
        <f t="shared" si="37"/>
        <v>#VALUE!</v>
      </c>
      <c r="F2402" s="104" t="s">
        <v>13305</v>
      </c>
      <c r="G2402" s="104" t="s">
        <v>12848</v>
      </c>
      <c r="H2402" s="104" t="s">
        <v>12930</v>
      </c>
      <c r="I2402" s="104" t="s">
        <v>12995</v>
      </c>
      <c r="J2402" s="106">
        <v>37300</v>
      </c>
    </row>
    <row r="2403" spans="1:10" hidden="1" x14ac:dyDescent="0.2">
      <c r="A2403" s="107" t="s">
        <v>16802</v>
      </c>
      <c r="D2403" s="104" t="s">
        <v>7446</v>
      </c>
      <c r="E2403" s="104" t="e">
        <f t="shared" si="37"/>
        <v>#VALUE!</v>
      </c>
      <c r="F2403" s="104" t="s">
        <v>13305</v>
      </c>
      <c r="G2403" s="104" t="s">
        <v>12848</v>
      </c>
      <c r="H2403" s="104" t="s">
        <v>12930</v>
      </c>
      <c r="I2403" s="104" t="s">
        <v>12997</v>
      </c>
      <c r="J2403" s="106">
        <v>37300</v>
      </c>
    </row>
    <row r="2404" spans="1:10" hidden="1" x14ac:dyDescent="0.2">
      <c r="A2404" s="107" t="s">
        <v>16802</v>
      </c>
      <c r="D2404" s="104" t="s">
        <v>7447</v>
      </c>
      <c r="E2404" s="104" t="e">
        <f t="shared" si="37"/>
        <v>#VALUE!</v>
      </c>
      <c r="F2404" s="104" t="s">
        <v>13305</v>
      </c>
      <c r="G2404" s="104" t="s">
        <v>12848</v>
      </c>
      <c r="H2404" s="104" t="s">
        <v>12930</v>
      </c>
      <c r="I2404" s="104" t="s">
        <v>13001</v>
      </c>
      <c r="J2404" s="106">
        <v>37300</v>
      </c>
    </row>
    <row r="2405" spans="1:10" hidden="1" x14ac:dyDescent="0.2">
      <c r="A2405" s="107" t="s">
        <v>16802</v>
      </c>
      <c r="D2405" s="104" t="s">
        <v>7448</v>
      </c>
      <c r="E2405" s="104" t="e">
        <f t="shared" si="37"/>
        <v>#VALUE!</v>
      </c>
      <c r="F2405" s="104" t="s">
        <v>13305</v>
      </c>
      <c r="G2405" s="104" t="s">
        <v>12848</v>
      </c>
      <c r="H2405" s="104" t="s">
        <v>12930</v>
      </c>
      <c r="I2405" s="104" t="s">
        <v>13003</v>
      </c>
      <c r="J2405" s="106">
        <v>37300</v>
      </c>
    </row>
    <row r="2406" spans="1:10" hidden="1" x14ac:dyDescent="0.2">
      <c r="A2406" s="107" t="s">
        <v>16802</v>
      </c>
      <c r="D2406" s="104" t="s">
        <v>7449</v>
      </c>
      <c r="E2406" s="104" t="e">
        <f t="shared" si="37"/>
        <v>#VALUE!</v>
      </c>
      <c r="F2406" s="104" t="s">
        <v>13305</v>
      </c>
      <c r="G2406" s="104" t="s">
        <v>12848</v>
      </c>
      <c r="H2406" s="104" t="s">
        <v>12930</v>
      </c>
      <c r="I2406" s="104" t="s">
        <v>13005</v>
      </c>
      <c r="J2406" s="106">
        <v>37300</v>
      </c>
    </row>
    <row r="2407" spans="1:10" hidden="1" x14ac:dyDescent="0.2">
      <c r="A2407" s="107" t="s">
        <v>16802</v>
      </c>
      <c r="D2407" s="104" t="s">
        <v>7450</v>
      </c>
      <c r="E2407" s="104" t="e">
        <f t="shared" si="37"/>
        <v>#VALUE!</v>
      </c>
      <c r="F2407" s="104" t="s">
        <v>13305</v>
      </c>
      <c r="G2407" s="104" t="s">
        <v>12848</v>
      </c>
      <c r="H2407" s="104" t="s">
        <v>12930</v>
      </c>
      <c r="I2407" s="104" t="s">
        <v>15709</v>
      </c>
      <c r="J2407" s="106">
        <v>37300</v>
      </c>
    </row>
    <row r="2408" spans="1:10" hidden="1" x14ac:dyDescent="0.2">
      <c r="A2408" s="107" t="s">
        <v>16802</v>
      </c>
      <c r="D2408" s="104" t="s">
        <v>7451</v>
      </c>
      <c r="E2408" s="104" t="e">
        <f t="shared" si="37"/>
        <v>#VALUE!</v>
      </c>
      <c r="F2408" s="104" t="s">
        <v>13305</v>
      </c>
      <c r="G2408" s="104" t="s">
        <v>12848</v>
      </c>
      <c r="H2408" s="104" t="s">
        <v>12930</v>
      </c>
      <c r="I2408" s="104" t="s">
        <v>15711</v>
      </c>
      <c r="J2408" s="106">
        <v>37300</v>
      </c>
    </row>
    <row r="2409" spans="1:10" hidden="1" x14ac:dyDescent="0.2">
      <c r="A2409" s="107" t="s">
        <v>16802</v>
      </c>
      <c r="D2409" s="104" t="s">
        <v>7452</v>
      </c>
      <c r="E2409" s="104" t="e">
        <f t="shared" si="37"/>
        <v>#VALUE!</v>
      </c>
      <c r="F2409" s="104" t="s">
        <v>13305</v>
      </c>
      <c r="G2409" s="104" t="s">
        <v>12848</v>
      </c>
      <c r="H2409" s="104" t="s">
        <v>12930</v>
      </c>
      <c r="I2409" s="104" t="s">
        <v>15713</v>
      </c>
      <c r="J2409" s="106">
        <v>37300</v>
      </c>
    </row>
    <row r="2410" spans="1:10" hidden="1" x14ac:dyDescent="0.2">
      <c r="A2410" s="107" t="s">
        <v>16802</v>
      </c>
      <c r="D2410" s="104" t="s">
        <v>7453</v>
      </c>
      <c r="E2410" s="104" t="e">
        <f t="shared" si="37"/>
        <v>#VALUE!</v>
      </c>
      <c r="F2410" s="104" t="s">
        <v>13305</v>
      </c>
      <c r="G2410" s="104" t="s">
        <v>12848</v>
      </c>
      <c r="H2410" s="104" t="s">
        <v>12930</v>
      </c>
      <c r="I2410" s="104" t="s">
        <v>15717</v>
      </c>
      <c r="J2410" s="106">
        <v>37300</v>
      </c>
    </row>
    <row r="2411" spans="1:10" hidden="1" x14ac:dyDescent="0.2">
      <c r="A2411" s="107" t="s">
        <v>16802</v>
      </c>
      <c r="D2411" s="104" t="s">
        <v>7454</v>
      </c>
      <c r="E2411" s="104" t="e">
        <f t="shared" si="37"/>
        <v>#VALUE!</v>
      </c>
      <c r="F2411" s="104" t="s">
        <v>13305</v>
      </c>
      <c r="G2411" s="104" t="s">
        <v>12848</v>
      </c>
      <c r="H2411" s="104" t="s">
        <v>12930</v>
      </c>
      <c r="I2411" s="104" t="s">
        <v>15719</v>
      </c>
      <c r="J2411" s="106">
        <v>37300</v>
      </c>
    </row>
    <row r="2412" spans="1:10" hidden="1" x14ac:dyDescent="0.2">
      <c r="A2412" s="107" t="s">
        <v>16802</v>
      </c>
      <c r="D2412" s="104" t="s">
        <v>7455</v>
      </c>
      <c r="E2412" s="104" t="e">
        <f t="shared" si="37"/>
        <v>#VALUE!</v>
      </c>
      <c r="F2412" s="104" t="s">
        <v>13305</v>
      </c>
      <c r="G2412" s="104" t="s">
        <v>12848</v>
      </c>
      <c r="H2412" s="104" t="s">
        <v>12930</v>
      </c>
      <c r="I2412" s="104" t="s">
        <v>15721</v>
      </c>
      <c r="J2412" s="106">
        <v>37300</v>
      </c>
    </row>
    <row r="2413" spans="1:10" hidden="1" x14ac:dyDescent="0.2">
      <c r="A2413" s="107" t="s">
        <v>16802</v>
      </c>
      <c r="D2413" s="104" t="s">
        <v>7456</v>
      </c>
      <c r="E2413" s="104" t="e">
        <f t="shared" si="37"/>
        <v>#VALUE!</v>
      </c>
      <c r="F2413" s="104" t="s">
        <v>13305</v>
      </c>
      <c r="G2413" s="104" t="s">
        <v>12848</v>
      </c>
      <c r="H2413" s="104" t="s">
        <v>12930</v>
      </c>
      <c r="I2413" s="104" t="s">
        <v>15725</v>
      </c>
      <c r="J2413" s="106">
        <v>37300</v>
      </c>
    </row>
    <row r="2414" spans="1:10" hidden="1" x14ac:dyDescent="0.2">
      <c r="A2414" s="107" t="s">
        <v>16802</v>
      </c>
      <c r="D2414" s="104" t="s">
        <v>7457</v>
      </c>
      <c r="E2414" s="104" t="e">
        <f t="shared" si="37"/>
        <v>#VALUE!</v>
      </c>
      <c r="F2414" s="104" t="s">
        <v>13305</v>
      </c>
      <c r="G2414" s="104" t="s">
        <v>12848</v>
      </c>
      <c r="H2414" s="104" t="s">
        <v>12930</v>
      </c>
      <c r="I2414" s="104" t="s">
        <v>15727</v>
      </c>
      <c r="J2414" s="106">
        <v>37300</v>
      </c>
    </row>
    <row r="2415" spans="1:10" hidden="1" x14ac:dyDescent="0.2">
      <c r="A2415" s="107" t="s">
        <v>16802</v>
      </c>
      <c r="D2415" s="104" t="s">
        <v>7458</v>
      </c>
      <c r="E2415" s="104" t="e">
        <f t="shared" si="37"/>
        <v>#VALUE!</v>
      </c>
      <c r="F2415" s="104" t="s">
        <v>13305</v>
      </c>
      <c r="G2415" s="104" t="s">
        <v>12848</v>
      </c>
      <c r="H2415" s="104" t="s">
        <v>12930</v>
      </c>
      <c r="I2415" s="104" t="s">
        <v>15729</v>
      </c>
      <c r="J2415" s="106">
        <v>37300</v>
      </c>
    </row>
    <row r="2416" spans="1:10" hidden="1" x14ac:dyDescent="0.2">
      <c r="A2416" s="107" t="s">
        <v>16802</v>
      </c>
      <c r="D2416" s="104" t="s">
        <v>10446</v>
      </c>
      <c r="E2416" s="104" t="e">
        <f t="shared" si="37"/>
        <v>#VALUE!</v>
      </c>
      <c r="F2416" s="104" t="s">
        <v>13305</v>
      </c>
      <c r="G2416" s="104" t="s">
        <v>12848</v>
      </c>
      <c r="H2416" s="104" t="s">
        <v>12930</v>
      </c>
      <c r="I2416" s="104" t="s">
        <v>15733</v>
      </c>
      <c r="J2416" s="106">
        <v>37300</v>
      </c>
    </row>
    <row r="2417" spans="1:10" hidden="1" x14ac:dyDescent="0.2">
      <c r="A2417" s="107" t="s">
        <v>16802</v>
      </c>
      <c r="D2417" s="104" t="s">
        <v>10447</v>
      </c>
      <c r="E2417" s="104" t="e">
        <f t="shared" si="37"/>
        <v>#VALUE!</v>
      </c>
      <c r="F2417" s="104" t="s">
        <v>13305</v>
      </c>
      <c r="G2417" s="104" t="s">
        <v>12848</v>
      </c>
      <c r="H2417" s="104" t="s">
        <v>12930</v>
      </c>
      <c r="I2417" s="104" t="s">
        <v>15735</v>
      </c>
      <c r="J2417" s="106">
        <v>37300</v>
      </c>
    </row>
    <row r="2418" spans="1:10" hidden="1" x14ac:dyDescent="0.2">
      <c r="A2418" s="107" t="s">
        <v>16802</v>
      </c>
      <c r="D2418" s="104" t="s">
        <v>10448</v>
      </c>
      <c r="E2418" s="104" t="e">
        <f t="shared" si="37"/>
        <v>#VALUE!</v>
      </c>
      <c r="F2418" s="104" t="s">
        <v>13305</v>
      </c>
      <c r="G2418" s="104" t="s">
        <v>12848</v>
      </c>
      <c r="H2418" s="104" t="s">
        <v>12930</v>
      </c>
      <c r="I2418" s="104" t="s">
        <v>15737</v>
      </c>
      <c r="J2418" s="106">
        <v>37300</v>
      </c>
    </row>
    <row r="2419" spans="1:10" hidden="1" x14ac:dyDescent="0.2">
      <c r="A2419" s="107" t="s">
        <v>16802</v>
      </c>
      <c r="D2419" s="104" t="s">
        <v>10449</v>
      </c>
      <c r="E2419" s="104" t="e">
        <f t="shared" si="37"/>
        <v>#VALUE!</v>
      </c>
      <c r="F2419" s="104" t="s">
        <v>13305</v>
      </c>
      <c r="G2419" s="104" t="s">
        <v>12848</v>
      </c>
      <c r="H2419" s="104" t="s">
        <v>12930</v>
      </c>
      <c r="I2419" s="104" t="s">
        <v>15741</v>
      </c>
      <c r="J2419" s="106">
        <v>37300</v>
      </c>
    </row>
    <row r="2420" spans="1:10" hidden="1" x14ac:dyDescent="0.2">
      <c r="A2420" s="107" t="s">
        <v>16802</v>
      </c>
      <c r="D2420" s="104" t="s">
        <v>10450</v>
      </c>
      <c r="E2420" s="104" t="e">
        <f t="shared" si="37"/>
        <v>#VALUE!</v>
      </c>
      <c r="F2420" s="104" t="s">
        <v>13305</v>
      </c>
      <c r="G2420" s="104" t="s">
        <v>12848</v>
      </c>
      <c r="H2420" s="104" t="s">
        <v>12930</v>
      </c>
      <c r="I2420" s="104" t="s">
        <v>15743</v>
      </c>
      <c r="J2420" s="106">
        <v>37300</v>
      </c>
    </row>
    <row r="2421" spans="1:10" hidden="1" x14ac:dyDescent="0.2">
      <c r="A2421" s="107" t="s">
        <v>16802</v>
      </c>
      <c r="D2421" s="104" t="s">
        <v>10451</v>
      </c>
      <c r="E2421" s="104" t="e">
        <f t="shared" si="37"/>
        <v>#VALUE!</v>
      </c>
      <c r="F2421" s="104" t="s">
        <v>13305</v>
      </c>
      <c r="G2421" s="104" t="s">
        <v>12848</v>
      </c>
      <c r="H2421" s="104" t="s">
        <v>12930</v>
      </c>
      <c r="I2421" s="104" t="s">
        <v>15745</v>
      </c>
      <c r="J2421" s="106">
        <v>37300</v>
      </c>
    </row>
    <row r="2422" spans="1:10" hidden="1" x14ac:dyDescent="0.2">
      <c r="A2422" s="107" t="s">
        <v>16802</v>
      </c>
      <c r="D2422" s="104" t="s">
        <v>10452</v>
      </c>
      <c r="E2422" s="104" t="e">
        <f t="shared" si="37"/>
        <v>#VALUE!</v>
      </c>
      <c r="F2422" s="104" t="s">
        <v>13305</v>
      </c>
      <c r="G2422" s="104" t="s">
        <v>12848</v>
      </c>
      <c r="H2422" s="104" t="s">
        <v>12930</v>
      </c>
      <c r="I2422" s="104" t="s">
        <v>15749</v>
      </c>
      <c r="J2422" s="106">
        <v>37300</v>
      </c>
    </row>
    <row r="2423" spans="1:10" hidden="1" x14ac:dyDescent="0.2">
      <c r="A2423" s="107" t="s">
        <v>16802</v>
      </c>
      <c r="D2423" s="104" t="s">
        <v>10453</v>
      </c>
      <c r="E2423" s="104" t="e">
        <f t="shared" si="37"/>
        <v>#VALUE!</v>
      </c>
      <c r="F2423" s="104" t="s">
        <v>13305</v>
      </c>
      <c r="G2423" s="104" t="s">
        <v>12848</v>
      </c>
      <c r="H2423" s="104" t="s">
        <v>12930</v>
      </c>
      <c r="I2423" s="104" t="s">
        <v>15751</v>
      </c>
      <c r="J2423" s="106">
        <v>37300</v>
      </c>
    </row>
    <row r="2424" spans="1:10" hidden="1" x14ac:dyDescent="0.2">
      <c r="A2424" s="107" t="s">
        <v>16802</v>
      </c>
      <c r="D2424" s="104" t="s">
        <v>10454</v>
      </c>
      <c r="E2424" s="104" t="e">
        <f t="shared" si="37"/>
        <v>#VALUE!</v>
      </c>
      <c r="F2424" s="104" t="s">
        <v>13305</v>
      </c>
      <c r="G2424" s="104" t="s">
        <v>12848</v>
      </c>
      <c r="H2424" s="104" t="s">
        <v>12930</v>
      </c>
      <c r="I2424" s="104" t="s">
        <v>15753</v>
      </c>
      <c r="J2424" s="106">
        <v>37300</v>
      </c>
    </row>
    <row r="2425" spans="1:10" hidden="1" x14ac:dyDescent="0.2">
      <c r="A2425" s="107" t="s">
        <v>16802</v>
      </c>
      <c r="D2425" s="104" t="s">
        <v>10455</v>
      </c>
      <c r="E2425" s="104" t="e">
        <f t="shared" si="37"/>
        <v>#VALUE!</v>
      </c>
      <c r="F2425" s="104" t="s">
        <v>13305</v>
      </c>
      <c r="G2425" s="104" t="s">
        <v>12848</v>
      </c>
      <c r="H2425" s="104" t="s">
        <v>12930</v>
      </c>
      <c r="I2425" s="104" t="s">
        <v>15757</v>
      </c>
      <c r="J2425" s="106">
        <v>37300</v>
      </c>
    </row>
    <row r="2426" spans="1:10" hidden="1" x14ac:dyDescent="0.2">
      <c r="A2426" s="107" t="s">
        <v>16802</v>
      </c>
      <c r="D2426" s="104" t="s">
        <v>10456</v>
      </c>
      <c r="E2426" s="104" t="e">
        <f t="shared" si="37"/>
        <v>#VALUE!</v>
      </c>
      <c r="F2426" s="104" t="s">
        <v>13305</v>
      </c>
      <c r="G2426" s="104" t="s">
        <v>12848</v>
      </c>
      <c r="H2426" s="104" t="s">
        <v>12943</v>
      </c>
      <c r="I2426" s="104" t="s">
        <v>12956</v>
      </c>
      <c r="J2426" s="106">
        <v>37300</v>
      </c>
    </row>
    <row r="2427" spans="1:10" hidden="1" x14ac:dyDescent="0.2">
      <c r="A2427" s="107" t="s">
        <v>16802</v>
      </c>
      <c r="D2427" s="104" t="s">
        <v>10457</v>
      </c>
      <c r="E2427" s="104" t="e">
        <f t="shared" si="37"/>
        <v>#VALUE!</v>
      </c>
      <c r="F2427" s="104" t="s">
        <v>13305</v>
      </c>
      <c r="G2427" s="104" t="s">
        <v>12848</v>
      </c>
      <c r="H2427" s="104" t="s">
        <v>12943</v>
      </c>
      <c r="I2427" s="104" t="s">
        <v>12958</v>
      </c>
      <c r="J2427" s="106">
        <v>37300</v>
      </c>
    </row>
    <row r="2428" spans="1:10" hidden="1" x14ac:dyDescent="0.2">
      <c r="A2428" s="107" t="s">
        <v>16802</v>
      </c>
      <c r="D2428" s="104" t="s">
        <v>10458</v>
      </c>
      <c r="E2428" s="104" t="e">
        <f t="shared" si="37"/>
        <v>#VALUE!</v>
      </c>
      <c r="F2428" s="104" t="s">
        <v>13305</v>
      </c>
      <c r="G2428" s="104" t="s">
        <v>12848</v>
      </c>
      <c r="H2428" s="104" t="s">
        <v>12943</v>
      </c>
      <c r="I2428" s="104" t="s">
        <v>12962</v>
      </c>
      <c r="J2428" s="106">
        <v>37300</v>
      </c>
    </row>
    <row r="2429" spans="1:10" hidden="1" x14ac:dyDescent="0.2">
      <c r="A2429" s="107" t="s">
        <v>16802</v>
      </c>
      <c r="D2429" s="104" t="s">
        <v>10459</v>
      </c>
      <c r="E2429" s="104" t="e">
        <f t="shared" si="37"/>
        <v>#VALUE!</v>
      </c>
      <c r="F2429" s="104" t="s">
        <v>13305</v>
      </c>
      <c r="G2429" s="104" t="s">
        <v>12848</v>
      </c>
      <c r="H2429" s="104" t="s">
        <v>12943</v>
      </c>
      <c r="I2429" s="104" t="s">
        <v>12964</v>
      </c>
      <c r="J2429" s="106">
        <v>37300</v>
      </c>
    </row>
    <row r="2430" spans="1:10" hidden="1" x14ac:dyDescent="0.2">
      <c r="A2430" s="107" t="s">
        <v>16802</v>
      </c>
      <c r="D2430" s="104" t="s">
        <v>10460</v>
      </c>
      <c r="E2430" s="104" t="e">
        <f t="shared" si="37"/>
        <v>#VALUE!</v>
      </c>
      <c r="F2430" s="104" t="s">
        <v>13305</v>
      </c>
      <c r="G2430" s="104" t="s">
        <v>12848</v>
      </c>
      <c r="H2430" s="104" t="s">
        <v>12943</v>
      </c>
      <c r="I2430" s="104" t="s">
        <v>12966</v>
      </c>
      <c r="J2430" s="106">
        <v>37300</v>
      </c>
    </row>
    <row r="2431" spans="1:10" hidden="1" x14ac:dyDescent="0.2">
      <c r="A2431" s="107" t="s">
        <v>16802</v>
      </c>
      <c r="D2431" s="104" t="s">
        <v>10461</v>
      </c>
      <c r="E2431" s="104" t="e">
        <f t="shared" si="37"/>
        <v>#VALUE!</v>
      </c>
      <c r="F2431" s="104" t="s">
        <v>13305</v>
      </c>
      <c r="G2431" s="104" t="s">
        <v>12848</v>
      </c>
      <c r="H2431" s="104" t="s">
        <v>12943</v>
      </c>
      <c r="I2431" s="104" t="s">
        <v>12970</v>
      </c>
      <c r="J2431" s="106">
        <v>37300</v>
      </c>
    </row>
    <row r="2432" spans="1:10" hidden="1" x14ac:dyDescent="0.2">
      <c r="A2432" s="107" t="s">
        <v>16802</v>
      </c>
      <c r="D2432" s="104" t="s">
        <v>10462</v>
      </c>
      <c r="E2432" s="104" t="e">
        <f t="shared" si="37"/>
        <v>#VALUE!</v>
      </c>
      <c r="F2432" s="104" t="s">
        <v>13305</v>
      </c>
      <c r="G2432" s="104" t="s">
        <v>12848</v>
      </c>
      <c r="H2432" s="104" t="s">
        <v>12943</v>
      </c>
      <c r="I2432" s="104" t="s">
        <v>12972</v>
      </c>
      <c r="J2432" s="106">
        <v>37300</v>
      </c>
    </row>
    <row r="2433" spans="1:10" hidden="1" x14ac:dyDescent="0.2">
      <c r="A2433" s="107" t="s">
        <v>16802</v>
      </c>
      <c r="D2433" s="104" t="s">
        <v>10463</v>
      </c>
      <c r="E2433" s="104" t="e">
        <f t="shared" si="37"/>
        <v>#VALUE!</v>
      </c>
      <c r="F2433" s="104" t="s">
        <v>13305</v>
      </c>
      <c r="G2433" s="104" t="s">
        <v>12848</v>
      </c>
      <c r="H2433" s="104" t="s">
        <v>12943</v>
      </c>
      <c r="I2433" s="104" t="s">
        <v>12981</v>
      </c>
      <c r="J2433" s="106">
        <v>37300</v>
      </c>
    </row>
    <row r="2434" spans="1:10" hidden="1" x14ac:dyDescent="0.2">
      <c r="A2434" s="107" t="s">
        <v>16802</v>
      </c>
      <c r="D2434" s="104" t="s">
        <v>10464</v>
      </c>
      <c r="E2434" s="104" t="e">
        <f t="shared" ref="E2434:E2497" si="38">VALUE(D2434)</f>
        <v>#VALUE!</v>
      </c>
      <c r="F2434" s="104" t="s">
        <v>13305</v>
      </c>
      <c r="G2434" s="104" t="s">
        <v>12848</v>
      </c>
      <c r="H2434" s="104" t="s">
        <v>12943</v>
      </c>
      <c r="I2434" s="104" t="s">
        <v>12985</v>
      </c>
      <c r="J2434" s="106">
        <v>37300</v>
      </c>
    </row>
    <row r="2435" spans="1:10" hidden="1" x14ac:dyDescent="0.2">
      <c r="A2435" s="107" t="s">
        <v>16802</v>
      </c>
      <c r="D2435" s="104" t="s">
        <v>10465</v>
      </c>
      <c r="E2435" s="104" t="e">
        <f t="shared" si="38"/>
        <v>#VALUE!</v>
      </c>
      <c r="F2435" s="104" t="s">
        <v>13305</v>
      </c>
      <c r="G2435" s="104" t="s">
        <v>12848</v>
      </c>
      <c r="H2435" s="104" t="s">
        <v>12943</v>
      </c>
      <c r="I2435" s="104" t="s">
        <v>12987</v>
      </c>
      <c r="J2435" s="106">
        <v>37300</v>
      </c>
    </row>
    <row r="2436" spans="1:10" hidden="1" x14ac:dyDescent="0.2">
      <c r="A2436" s="107" t="s">
        <v>16802</v>
      </c>
      <c r="D2436" s="104" t="s">
        <v>10466</v>
      </c>
      <c r="E2436" s="104" t="e">
        <f t="shared" si="38"/>
        <v>#VALUE!</v>
      </c>
      <c r="F2436" s="104" t="s">
        <v>13305</v>
      </c>
      <c r="G2436" s="104" t="s">
        <v>12848</v>
      </c>
      <c r="H2436" s="104" t="s">
        <v>12943</v>
      </c>
      <c r="I2436" s="104" t="s">
        <v>12989</v>
      </c>
      <c r="J2436" s="106">
        <v>37300</v>
      </c>
    </row>
    <row r="2437" spans="1:10" hidden="1" x14ac:dyDescent="0.2">
      <c r="A2437" s="107" t="s">
        <v>16802</v>
      </c>
      <c r="D2437" s="104" t="s">
        <v>10467</v>
      </c>
      <c r="E2437" s="104" t="e">
        <f t="shared" si="38"/>
        <v>#VALUE!</v>
      </c>
      <c r="F2437" s="104" t="s">
        <v>13305</v>
      </c>
      <c r="G2437" s="104" t="s">
        <v>12848</v>
      </c>
      <c r="H2437" s="104" t="s">
        <v>12943</v>
      </c>
      <c r="I2437" s="104" t="s">
        <v>12993</v>
      </c>
      <c r="J2437" s="106">
        <v>37300</v>
      </c>
    </row>
    <row r="2438" spans="1:10" hidden="1" x14ac:dyDescent="0.2">
      <c r="A2438" s="107" t="s">
        <v>16802</v>
      </c>
      <c r="D2438" s="104" t="s">
        <v>10468</v>
      </c>
      <c r="E2438" s="104" t="e">
        <f t="shared" si="38"/>
        <v>#VALUE!</v>
      </c>
      <c r="F2438" s="104" t="s">
        <v>13305</v>
      </c>
      <c r="G2438" s="104" t="s">
        <v>12848</v>
      </c>
      <c r="H2438" s="104" t="s">
        <v>12943</v>
      </c>
      <c r="I2438" s="104" t="s">
        <v>12995</v>
      </c>
      <c r="J2438" s="106">
        <v>37300</v>
      </c>
    </row>
    <row r="2439" spans="1:10" hidden="1" x14ac:dyDescent="0.2">
      <c r="A2439" s="107" t="s">
        <v>16802</v>
      </c>
      <c r="D2439" s="104" t="s">
        <v>10469</v>
      </c>
      <c r="E2439" s="104" t="e">
        <f t="shared" si="38"/>
        <v>#VALUE!</v>
      </c>
      <c r="F2439" s="104" t="s">
        <v>13305</v>
      </c>
      <c r="G2439" s="104" t="s">
        <v>12848</v>
      </c>
      <c r="H2439" s="104" t="s">
        <v>12943</v>
      </c>
      <c r="I2439" s="104" t="s">
        <v>12997</v>
      </c>
      <c r="J2439" s="106">
        <v>37300</v>
      </c>
    </row>
    <row r="2440" spans="1:10" hidden="1" x14ac:dyDescent="0.2">
      <c r="A2440" s="107" t="s">
        <v>16802</v>
      </c>
      <c r="D2440" s="104" t="s">
        <v>10470</v>
      </c>
      <c r="E2440" s="104" t="e">
        <f t="shared" si="38"/>
        <v>#VALUE!</v>
      </c>
      <c r="F2440" s="104" t="s">
        <v>13305</v>
      </c>
      <c r="G2440" s="104" t="s">
        <v>12848</v>
      </c>
      <c r="H2440" s="104" t="s">
        <v>12943</v>
      </c>
      <c r="I2440" s="104" t="s">
        <v>13001</v>
      </c>
      <c r="J2440" s="106">
        <v>37300</v>
      </c>
    </row>
    <row r="2441" spans="1:10" hidden="1" x14ac:dyDescent="0.2">
      <c r="A2441" s="107" t="s">
        <v>16802</v>
      </c>
      <c r="D2441" s="104" t="s">
        <v>10471</v>
      </c>
      <c r="E2441" s="104" t="e">
        <f t="shared" si="38"/>
        <v>#VALUE!</v>
      </c>
      <c r="F2441" s="104" t="s">
        <v>13305</v>
      </c>
      <c r="G2441" s="104" t="s">
        <v>12848</v>
      </c>
      <c r="H2441" s="104" t="s">
        <v>12943</v>
      </c>
      <c r="I2441" s="104" t="s">
        <v>13003</v>
      </c>
      <c r="J2441" s="106">
        <v>37300</v>
      </c>
    </row>
    <row r="2442" spans="1:10" hidden="1" x14ac:dyDescent="0.2">
      <c r="A2442" s="107" t="s">
        <v>16802</v>
      </c>
      <c r="D2442" s="104" t="s">
        <v>10472</v>
      </c>
      <c r="E2442" s="104" t="e">
        <f t="shared" si="38"/>
        <v>#VALUE!</v>
      </c>
      <c r="F2442" s="104" t="s">
        <v>13305</v>
      </c>
      <c r="G2442" s="104" t="s">
        <v>12848</v>
      </c>
      <c r="H2442" s="104" t="s">
        <v>12943</v>
      </c>
      <c r="I2442" s="104" t="s">
        <v>13005</v>
      </c>
      <c r="J2442" s="106">
        <v>37300</v>
      </c>
    </row>
    <row r="2443" spans="1:10" hidden="1" x14ac:dyDescent="0.2">
      <c r="A2443" s="107" t="s">
        <v>16802</v>
      </c>
      <c r="D2443" s="104" t="s">
        <v>10473</v>
      </c>
      <c r="E2443" s="104" t="e">
        <f t="shared" si="38"/>
        <v>#VALUE!</v>
      </c>
      <c r="F2443" s="104" t="s">
        <v>13305</v>
      </c>
      <c r="G2443" s="104" t="s">
        <v>12848</v>
      </c>
      <c r="H2443" s="104" t="s">
        <v>12943</v>
      </c>
      <c r="I2443" s="104" t="s">
        <v>15709</v>
      </c>
      <c r="J2443" s="106">
        <v>37300</v>
      </c>
    </row>
    <row r="2444" spans="1:10" hidden="1" x14ac:dyDescent="0.2">
      <c r="A2444" s="107" t="s">
        <v>16802</v>
      </c>
      <c r="D2444" s="104" t="s">
        <v>10474</v>
      </c>
      <c r="E2444" s="104" t="e">
        <f t="shared" si="38"/>
        <v>#VALUE!</v>
      </c>
      <c r="F2444" s="104" t="s">
        <v>13305</v>
      </c>
      <c r="G2444" s="104" t="s">
        <v>12848</v>
      </c>
      <c r="H2444" s="104" t="s">
        <v>12943</v>
      </c>
      <c r="I2444" s="104" t="s">
        <v>15711</v>
      </c>
      <c r="J2444" s="106">
        <v>37300</v>
      </c>
    </row>
    <row r="2445" spans="1:10" hidden="1" x14ac:dyDescent="0.2">
      <c r="A2445" s="107" t="s">
        <v>16802</v>
      </c>
      <c r="D2445" s="104" t="s">
        <v>10475</v>
      </c>
      <c r="E2445" s="104" t="e">
        <f t="shared" si="38"/>
        <v>#VALUE!</v>
      </c>
      <c r="F2445" s="104" t="s">
        <v>13305</v>
      </c>
      <c r="G2445" s="104" t="s">
        <v>12848</v>
      </c>
      <c r="H2445" s="104" t="s">
        <v>12943</v>
      </c>
      <c r="I2445" s="104" t="s">
        <v>15713</v>
      </c>
      <c r="J2445" s="106">
        <v>37300</v>
      </c>
    </row>
    <row r="2446" spans="1:10" hidden="1" x14ac:dyDescent="0.2">
      <c r="A2446" s="107" t="s">
        <v>16802</v>
      </c>
      <c r="D2446" s="104" t="s">
        <v>10476</v>
      </c>
      <c r="E2446" s="104" t="e">
        <f t="shared" si="38"/>
        <v>#VALUE!</v>
      </c>
      <c r="F2446" s="104" t="s">
        <v>13305</v>
      </c>
      <c r="G2446" s="104" t="s">
        <v>12848</v>
      </c>
      <c r="H2446" s="104" t="s">
        <v>12943</v>
      </c>
      <c r="I2446" s="104" t="s">
        <v>15717</v>
      </c>
      <c r="J2446" s="106">
        <v>37300</v>
      </c>
    </row>
    <row r="2447" spans="1:10" hidden="1" x14ac:dyDescent="0.2">
      <c r="A2447" s="107" t="s">
        <v>16802</v>
      </c>
      <c r="D2447" s="104" t="s">
        <v>10477</v>
      </c>
      <c r="E2447" s="104" t="e">
        <f t="shared" si="38"/>
        <v>#VALUE!</v>
      </c>
      <c r="F2447" s="104" t="s">
        <v>13305</v>
      </c>
      <c r="G2447" s="104" t="s">
        <v>12848</v>
      </c>
      <c r="H2447" s="104" t="s">
        <v>12943</v>
      </c>
      <c r="I2447" s="104" t="s">
        <v>15719</v>
      </c>
      <c r="J2447" s="106">
        <v>37300</v>
      </c>
    </row>
    <row r="2448" spans="1:10" hidden="1" x14ac:dyDescent="0.2">
      <c r="A2448" s="107" t="s">
        <v>16802</v>
      </c>
      <c r="D2448" s="104" t="s">
        <v>10478</v>
      </c>
      <c r="E2448" s="104" t="e">
        <f t="shared" si="38"/>
        <v>#VALUE!</v>
      </c>
      <c r="F2448" s="104" t="s">
        <v>13305</v>
      </c>
      <c r="G2448" s="104" t="s">
        <v>12848</v>
      </c>
      <c r="H2448" s="104" t="s">
        <v>12943</v>
      </c>
      <c r="I2448" s="104" t="s">
        <v>15721</v>
      </c>
      <c r="J2448" s="106">
        <v>37300</v>
      </c>
    </row>
    <row r="2449" spans="1:10" hidden="1" x14ac:dyDescent="0.2">
      <c r="A2449" s="107" t="s">
        <v>16802</v>
      </c>
      <c r="D2449" s="104" t="s">
        <v>10479</v>
      </c>
      <c r="E2449" s="104" t="e">
        <f t="shared" si="38"/>
        <v>#VALUE!</v>
      </c>
      <c r="F2449" s="104" t="s">
        <v>13305</v>
      </c>
      <c r="G2449" s="104" t="s">
        <v>12848</v>
      </c>
      <c r="H2449" s="104" t="s">
        <v>12943</v>
      </c>
      <c r="I2449" s="104" t="s">
        <v>15725</v>
      </c>
      <c r="J2449" s="106">
        <v>37300</v>
      </c>
    </row>
    <row r="2450" spans="1:10" hidden="1" x14ac:dyDescent="0.2">
      <c r="A2450" s="107" t="s">
        <v>16802</v>
      </c>
      <c r="D2450" s="104" t="s">
        <v>10480</v>
      </c>
      <c r="E2450" s="104" t="e">
        <f t="shared" si="38"/>
        <v>#VALUE!</v>
      </c>
      <c r="F2450" s="104" t="s">
        <v>13305</v>
      </c>
      <c r="G2450" s="104" t="s">
        <v>12848</v>
      </c>
      <c r="H2450" s="104" t="s">
        <v>12943</v>
      </c>
      <c r="I2450" s="104" t="s">
        <v>15727</v>
      </c>
      <c r="J2450" s="106">
        <v>37300</v>
      </c>
    </row>
    <row r="2451" spans="1:10" hidden="1" x14ac:dyDescent="0.2">
      <c r="A2451" s="107" t="s">
        <v>16802</v>
      </c>
      <c r="D2451" s="104" t="s">
        <v>10481</v>
      </c>
      <c r="E2451" s="104" t="e">
        <f t="shared" si="38"/>
        <v>#VALUE!</v>
      </c>
      <c r="F2451" s="104" t="s">
        <v>13305</v>
      </c>
      <c r="G2451" s="104" t="s">
        <v>12848</v>
      </c>
      <c r="H2451" s="104" t="s">
        <v>12943</v>
      </c>
      <c r="I2451" s="104" t="s">
        <v>15729</v>
      </c>
      <c r="J2451" s="106">
        <v>37300</v>
      </c>
    </row>
    <row r="2452" spans="1:10" hidden="1" x14ac:dyDescent="0.2">
      <c r="A2452" s="107" t="s">
        <v>16802</v>
      </c>
      <c r="D2452" s="104" t="s">
        <v>10482</v>
      </c>
      <c r="E2452" s="104" t="e">
        <f t="shared" si="38"/>
        <v>#VALUE!</v>
      </c>
      <c r="F2452" s="104" t="s">
        <v>13305</v>
      </c>
      <c r="G2452" s="104" t="s">
        <v>12848</v>
      </c>
      <c r="H2452" s="104" t="s">
        <v>12943</v>
      </c>
      <c r="I2452" s="104" t="s">
        <v>15733</v>
      </c>
      <c r="J2452" s="106">
        <v>37300</v>
      </c>
    </row>
    <row r="2453" spans="1:10" hidden="1" x14ac:dyDescent="0.2">
      <c r="A2453" s="107" t="s">
        <v>16802</v>
      </c>
      <c r="D2453" s="104" t="s">
        <v>10483</v>
      </c>
      <c r="E2453" s="104" t="e">
        <f t="shared" si="38"/>
        <v>#VALUE!</v>
      </c>
      <c r="F2453" s="104" t="s">
        <v>13305</v>
      </c>
      <c r="G2453" s="104" t="s">
        <v>12848</v>
      </c>
      <c r="H2453" s="104" t="s">
        <v>12943</v>
      </c>
      <c r="I2453" s="104" t="s">
        <v>15735</v>
      </c>
      <c r="J2453" s="106">
        <v>37300</v>
      </c>
    </row>
    <row r="2454" spans="1:10" hidden="1" x14ac:dyDescent="0.2">
      <c r="A2454" s="107" t="s">
        <v>16802</v>
      </c>
      <c r="D2454" s="104" t="s">
        <v>10484</v>
      </c>
      <c r="E2454" s="104" t="e">
        <f t="shared" si="38"/>
        <v>#VALUE!</v>
      </c>
      <c r="F2454" s="104" t="s">
        <v>13305</v>
      </c>
      <c r="G2454" s="104" t="s">
        <v>12848</v>
      </c>
      <c r="H2454" s="104" t="s">
        <v>12943</v>
      </c>
      <c r="I2454" s="104" t="s">
        <v>15737</v>
      </c>
      <c r="J2454" s="106">
        <v>37300</v>
      </c>
    </row>
    <row r="2455" spans="1:10" hidden="1" x14ac:dyDescent="0.2">
      <c r="A2455" s="107" t="s">
        <v>16802</v>
      </c>
      <c r="D2455" s="104" t="s">
        <v>10485</v>
      </c>
      <c r="E2455" s="104" t="e">
        <f t="shared" si="38"/>
        <v>#VALUE!</v>
      </c>
      <c r="F2455" s="104" t="s">
        <v>13305</v>
      </c>
      <c r="G2455" s="104" t="s">
        <v>12848</v>
      </c>
      <c r="H2455" s="104" t="s">
        <v>12943</v>
      </c>
      <c r="I2455" s="104" t="s">
        <v>15741</v>
      </c>
      <c r="J2455" s="106">
        <v>37300</v>
      </c>
    </row>
    <row r="2456" spans="1:10" hidden="1" x14ac:dyDescent="0.2">
      <c r="A2456" s="107" t="s">
        <v>16802</v>
      </c>
      <c r="D2456" s="104" t="s">
        <v>10486</v>
      </c>
      <c r="E2456" s="104" t="e">
        <f t="shared" si="38"/>
        <v>#VALUE!</v>
      </c>
      <c r="F2456" s="104" t="s">
        <v>13305</v>
      </c>
      <c r="G2456" s="104" t="s">
        <v>12848</v>
      </c>
      <c r="H2456" s="104" t="s">
        <v>12943</v>
      </c>
      <c r="I2456" s="104" t="s">
        <v>15743</v>
      </c>
      <c r="J2456" s="106">
        <v>37300</v>
      </c>
    </row>
    <row r="2457" spans="1:10" hidden="1" x14ac:dyDescent="0.2">
      <c r="A2457" s="107" t="s">
        <v>16802</v>
      </c>
      <c r="D2457" s="104" t="s">
        <v>10487</v>
      </c>
      <c r="E2457" s="104" t="e">
        <f t="shared" si="38"/>
        <v>#VALUE!</v>
      </c>
      <c r="F2457" s="104" t="s">
        <v>13305</v>
      </c>
      <c r="G2457" s="104" t="s">
        <v>12848</v>
      </c>
      <c r="H2457" s="104" t="s">
        <v>12943</v>
      </c>
      <c r="I2457" s="104" t="s">
        <v>15745</v>
      </c>
      <c r="J2457" s="106">
        <v>37300</v>
      </c>
    </row>
    <row r="2458" spans="1:10" hidden="1" x14ac:dyDescent="0.2">
      <c r="A2458" s="107" t="s">
        <v>16802</v>
      </c>
      <c r="D2458" s="104" t="s">
        <v>10488</v>
      </c>
      <c r="E2458" s="104" t="e">
        <f t="shared" si="38"/>
        <v>#VALUE!</v>
      </c>
      <c r="F2458" s="104" t="s">
        <v>13305</v>
      </c>
      <c r="G2458" s="104" t="s">
        <v>12848</v>
      </c>
      <c r="H2458" s="104" t="s">
        <v>12943</v>
      </c>
      <c r="I2458" s="104" t="s">
        <v>15749</v>
      </c>
      <c r="J2458" s="106">
        <v>37300</v>
      </c>
    </row>
    <row r="2459" spans="1:10" hidden="1" x14ac:dyDescent="0.2">
      <c r="A2459" s="107" t="s">
        <v>16802</v>
      </c>
      <c r="D2459" s="104" t="s">
        <v>10489</v>
      </c>
      <c r="E2459" s="104" t="e">
        <f t="shared" si="38"/>
        <v>#VALUE!</v>
      </c>
      <c r="F2459" s="104" t="s">
        <v>13305</v>
      </c>
      <c r="G2459" s="104" t="s">
        <v>12848</v>
      </c>
      <c r="H2459" s="104" t="s">
        <v>12943</v>
      </c>
      <c r="I2459" s="104" t="s">
        <v>15751</v>
      </c>
      <c r="J2459" s="106">
        <v>37300</v>
      </c>
    </row>
    <row r="2460" spans="1:10" hidden="1" x14ac:dyDescent="0.2">
      <c r="A2460" s="107" t="s">
        <v>16802</v>
      </c>
      <c r="D2460" s="104" t="s">
        <v>10490</v>
      </c>
      <c r="E2460" s="104" t="e">
        <f t="shared" si="38"/>
        <v>#VALUE!</v>
      </c>
      <c r="F2460" s="104" t="s">
        <v>13305</v>
      </c>
      <c r="G2460" s="104" t="s">
        <v>12848</v>
      </c>
      <c r="H2460" s="104" t="s">
        <v>12943</v>
      </c>
      <c r="I2460" s="104" t="s">
        <v>15753</v>
      </c>
      <c r="J2460" s="106">
        <v>37300</v>
      </c>
    </row>
    <row r="2461" spans="1:10" hidden="1" x14ac:dyDescent="0.2">
      <c r="A2461" s="107" t="s">
        <v>16802</v>
      </c>
      <c r="D2461" s="104" t="s">
        <v>10491</v>
      </c>
      <c r="E2461" s="104" t="e">
        <f t="shared" si="38"/>
        <v>#VALUE!</v>
      </c>
      <c r="F2461" s="104" t="s">
        <v>13305</v>
      </c>
      <c r="G2461" s="104" t="s">
        <v>12848</v>
      </c>
      <c r="H2461" s="104" t="s">
        <v>12943</v>
      </c>
      <c r="I2461" s="104" t="s">
        <v>15757</v>
      </c>
      <c r="J2461" s="106">
        <v>37300</v>
      </c>
    </row>
    <row r="2462" spans="1:10" x14ac:dyDescent="0.2">
      <c r="A2462" s="104" t="s">
        <v>10492</v>
      </c>
      <c r="D2462" s="104" t="s">
        <v>10493</v>
      </c>
      <c r="E2462" s="104">
        <f t="shared" si="38"/>
        <v>10100101</v>
      </c>
      <c r="F2462" s="104" t="s">
        <v>10494</v>
      </c>
      <c r="G2462" s="104" t="s">
        <v>10495</v>
      </c>
      <c r="H2462" s="104" t="s">
        <v>13339</v>
      </c>
      <c r="I2462" s="104" t="s">
        <v>10496</v>
      </c>
    </row>
    <row r="2463" spans="1:10" x14ac:dyDescent="0.2">
      <c r="A2463" s="104" t="s">
        <v>10492</v>
      </c>
      <c r="D2463" s="104" t="s">
        <v>10497</v>
      </c>
      <c r="E2463" s="104">
        <f t="shared" si="38"/>
        <v>10100102</v>
      </c>
      <c r="F2463" s="104" t="s">
        <v>10494</v>
      </c>
      <c r="G2463" s="104" t="s">
        <v>10495</v>
      </c>
      <c r="H2463" s="104" t="s">
        <v>13339</v>
      </c>
      <c r="I2463" s="104" t="s">
        <v>10498</v>
      </c>
    </row>
    <row r="2464" spans="1:10" x14ac:dyDescent="0.2">
      <c r="A2464" s="104" t="s">
        <v>10492</v>
      </c>
      <c r="D2464" s="104" t="s">
        <v>10499</v>
      </c>
      <c r="E2464" s="104">
        <f t="shared" si="38"/>
        <v>10100201</v>
      </c>
      <c r="F2464" s="104" t="s">
        <v>10494</v>
      </c>
      <c r="G2464" s="104" t="s">
        <v>10495</v>
      </c>
      <c r="H2464" s="104" t="s">
        <v>13342</v>
      </c>
      <c r="I2464" s="104" t="s">
        <v>10500</v>
      </c>
    </row>
    <row r="2465" spans="1:9" x14ac:dyDescent="0.2">
      <c r="A2465" s="104" t="s">
        <v>10492</v>
      </c>
      <c r="D2465" s="104" t="s">
        <v>10501</v>
      </c>
      <c r="E2465" s="104">
        <f t="shared" si="38"/>
        <v>10100202</v>
      </c>
      <c r="F2465" s="104" t="s">
        <v>10494</v>
      </c>
      <c r="G2465" s="104" t="s">
        <v>10495</v>
      </c>
      <c r="H2465" s="104" t="s">
        <v>13342</v>
      </c>
      <c r="I2465" s="104" t="s">
        <v>10502</v>
      </c>
    </row>
    <row r="2466" spans="1:9" x14ac:dyDescent="0.2">
      <c r="A2466" s="104" t="s">
        <v>10492</v>
      </c>
      <c r="D2466" s="104" t="s">
        <v>10503</v>
      </c>
      <c r="E2466" s="104">
        <f t="shared" si="38"/>
        <v>10100203</v>
      </c>
      <c r="F2466" s="104" t="s">
        <v>10494</v>
      </c>
      <c r="G2466" s="104" t="s">
        <v>10495</v>
      </c>
      <c r="H2466" s="104" t="s">
        <v>13342</v>
      </c>
      <c r="I2466" s="104" t="s">
        <v>10504</v>
      </c>
    </row>
    <row r="2467" spans="1:9" x14ac:dyDescent="0.2">
      <c r="A2467" s="104" t="s">
        <v>10492</v>
      </c>
      <c r="D2467" s="104" t="s">
        <v>10505</v>
      </c>
      <c r="E2467" s="104">
        <f t="shared" si="38"/>
        <v>10100204</v>
      </c>
      <c r="F2467" s="104" t="s">
        <v>10494</v>
      </c>
      <c r="G2467" s="104" t="s">
        <v>10495</v>
      </c>
      <c r="H2467" s="104" t="s">
        <v>13342</v>
      </c>
      <c r="I2467" s="104" t="s">
        <v>10506</v>
      </c>
    </row>
    <row r="2468" spans="1:9" x14ac:dyDescent="0.2">
      <c r="A2468" s="104" t="s">
        <v>10492</v>
      </c>
      <c r="D2468" s="104" t="s">
        <v>10507</v>
      </c>
      <c r="E2468" s="104">
        <f t="shared" si="38"/>
        <v>10100205</v>
      </c>
      <c r="F2468" s="104" t="s">
        <v>10494</v>
      </c>
      <c r="G2468" s="104" t="s">
        <v>10495</v>
      </c>
      <c r="H2468" s="104" t="s">
        <v>13342</v>
      </c>
      <c r="I2468" s="104" t="s">
        <v>10508</v>
      </c>
    </row>
    <row r="2469" spans="1:9" x14ac:dyDescent="0.2">
      <c r="A2469" s="104" t="s">
        <v>10492</v>
      </c>
      <c r="D2469" s="104" t="s">
        <v>10509</v>
      </c>
      <c r="E2469" s="104">
        <f t="shared" si="38"/>
        <v>10100211</v>
      </c>
      <c r="F2469" s="104" t="s">
        <v>10494</v>
      </c>
      <c r="G2469" s="104" t="s">
        <v>10495</v>
      </c>
      <c r="H2469" s="104" t="s">
        <v>13342</v>
      </c>
      <c r="I2469" s="104" t="s">
        <v>13366</v>
      </c>
    </row>
    <row r="2470" spans="1:9" x14ac:dyDescent="0.2">
      <c r="A2470" s="104" t="s">
        <v>10492</v>
      </c>
      <c r="D2470" s="104" t="s">
        <v>13367</v>
      </c>
      <c r="E2470" s="104">
        <f t="shared" si="38"/>
        <v>10100212</v>
      </c>
      <c r="F2470" s="104" t="s">
        <v>10494</v>
      </c>
      <c r="G2470" s="104" t="s">
        <v>10495</v>
      </c>
      <c r="H2470" s="104" t="s">
        <v>13342</v>
      </c>
      <c r="I2470" s="104" t="s">
        <v>13368</v>
      </c>
    </row>
    <row r="2471" spans="1:9" x14ac:dyDescent="0.2">
      <c r="A2471" s="104" t="s">
        <v>10492</v>
      </c>
      <c r="D2471" s="104" t="s">
        <v>13369</v>
      </c>
      <c r="E2471" s="104">
        <f t="shared" si="38"/>
        <v>10100215</v>
      </c>
      <c r="F2471" s="104" t="s">
        <v>10494</v>
      </c>
      <c r="G2471" s="104" t="s">
        <v>10495</v>
      </c>
      <c r="H2471" s="104" t="s">
        <v>13342</v>
      </c>
      <c r="I2471" s="104" t="s">
        <v>13370</v>
      </c>
    </row>
    <row r="2472" spans="1:9" x14ac:dyDescent="0.2">
      <c r="A2472" s="104" t="s">
        <v>10492</v>
      </c>
      <c r="D2472" s="104" t="s">
        <v>13371</v>
      </c>
      <c r="E2472" s="104">
        <f t="shared" si="38"/>
        <v>10100217</v>
      </c>
      <c r="F2472" s="104" t="s">
        <v>10494</v>
      </c>
      <c r="G2472" s="104" t="s">
        <v>10495</v>
      </c>
      <c r="H2472" s="104" t="s">
        <v>13342</v>
      </c>
      <c r="I2472" s="104" t="s">
        <v>13372</v>
      </c>
    </row>
    <row r="2473" spans="1:9" x14ac:dyDescent="0.2">
      <c r="A2473" s="104" t="s">
        <v>10492</v>
      </c>
      <c r="D2473" s="104" t="s">
        <v>13373</v>
      </c>
      <c r="E2473" s="104">
        <f t="shared" si="38"/>
        <v>10100218</v>
      </c>
      <c r="F2473" s="104" t="s">
        <v>10494</v>
      </c>
      <c r="G2473" s="104" t="s">
        <v>10495</v>
      </c>
      <c r="H2473" s="104" t="s">
        <v>13342</v>
      </c>
      <c r="I2473" s="104" t="s">
        <v>13374</v>
      </c>
    </row>
    <row r="2474" spans="1:9" x14ac:dyDescent="0.2">
      <c r="A2474" s="104" t="s">
        <v>10492</v>
      </c>
      <c r="D2474" s="104" t="s">
        <v>13375</v>
      </c>
      <c r="E2474" s="104">
        <f t="shared" si="38"/>
        <v>10100221</v>
      </c>
      <c r="F2474" s="104" t="s">
        <v>10494</v>
      </c>
      <c r="G2474" s="104" t="s">
        <v>10495</v>
      </c>
      <c r="H2474" s="104" t="s">
        <v>13342</v>
      </c>
      <c r="I2474" s="104" t="s">
        <v>13376</v>
      </c>
    </row>
    <row r="2475" spans="1:9" x14ac:dyDescent="0.2">
      <c r="A2475" s="104" t="s">
        <v>10492</v>
      </c>
      <c r="D2475" s="104" t="s">
        <v>13377</v>
      </c>
      <c r="E2475" s="104">
        <f t="shared" si="38"/>
        <v>10100222</v>
      </c>
      <c r="F2475" s="104" t="s">
        <v>10494</v>
      </c>
      <c r="G2475" s="104" t="s">
        <v>10495</v>
      </c>
      <c r="H2475" s="104" t="s">
        <v>13342</v>
      </c>
      <c r="I2475" s="104" t="s">
        <v>13378</v>
      </c>
    </row>
    <row r="2476" spans="1:9" x14ac:dyDescent="0.2">
      <c r="A2476" s="104" t="s">
        <v>10492</v>
      </c>
      <c r="D2476" s="104" t="s">
        <v>13379</v>
      </c>
      <c r="E2476" s="104">
        <f t="shared" si="38"/>
        <v>10100223</v>
      </c>
      <c r="F2476" s="104" t="s">
        <v>10494</v>
      </c>
      <c r="G2476" s="104" t="s">
        <v>10495</v>
      </c>
      <c r="H2476" s="104" t="s">
        <v>13342</v>
      </c>
      <c r="I2476" s="104" t="s">
        <v>13380</v>
      </c>
    </row>
    <row r="2477" spans="1:9" x14ac:dyDescent="0.2">
      <c r="A2477" s="104" t="s">
        <v>10492</v>
      </c>
      <c r="D2477" s="104" t="s">
        <v>13381</v>
      </c>
      <c r="E2477" s="104">
        <f t="shared" si="38"/>
        <v>10100224</v>
      </c>
      <c r="F2477" s="104" t="s">
        <v>10494</v>
      </c>
      <c r="G2477" s="104" t="s">
        <v>10495</v>
      </c>
      <c r="H2477" s="104" t="s">
        <v>13342</v>
      </c>
      <c r="I2477" s="104" t="s">
        <v>13382</v>
      </c>
    </row>
    <row r="2478" spans="1:9" x14ac:dyDescent="0.2">
      <c r="A2478" s="104" t="s">
        <v>10492</v>
      </c>
      <c r="D2478" s="104" t="s">
        <v>13383</v>
      </c>
      <c r="E2478" s="104">
        <f t="shared" si="38"/>
        <v>10100225</v>
      </c>
      <c r="F2478" s="104" t="s">
        <v>10494</v>
      </c>
      <c r="G2478" s="104" t="s">
        <v>10495</v>
      </c>
      <c r="H2478" s="104" t="s">
        <v>13342</v>
      </c>
      <c r="I2478" s="104" t="s">
        <v>13384</v>
      </c>
    </row>
    <row r="2479" spans="1:9" x14ac:dyDescent="0.2">
      <c r="A2479" s="104" t="s">
        <v>10492</v>
      </c>
      <c r="D2479" s="104" t="s">
        <v>13385</v>
      </c>
      <c r="E2479" s="104">
        <f t="shared" si="38"/>
        <v>10100226</v>
      </c>
      <c r="F2479" s="104" t="s">
        <v>10494</v>
      </c>
      <c r="G2479" s="104" t="s">
        <v>10495</v>
      </c>
      <c r="H2479" s="104" t="s">
        <v>13342</v>
      </c>
      <c r="I2479" s="104" t="s">
        <v>16227</v>
      </c>
    </row>
    <row r="2480" spans="1:9" x14ac:dyDescent="0.2">
      <c r="A2480" s="104" t="s">
        <v>10492</v>
      </c>
      <c r="D2480" s="104" t="s">
        <v>16228</v>
      </c>
      <c r="E2480" s="104">
        <f t="shared" si="38"/>
        <v>10100235</v>
      </c>
      <c r="F2480" s="104" t="s">
        <v>10494</v>
      </c>
      <c r="G2480" s="104" t="s">
        <v>10495</v>
      </c>
      <c r="H2480" s="104" t="s">
        <v>13342</v>
      </c>
      <c r="I2480" s="104" t="s">
        <v>16229</v>
      </c>
    </row>
    <row r="2481" spans="1:12" x14ac:dyDescent="0.2">
      <c r="A2481" s="104" t="s">
        <v>10492</v>
      </c>
      <c r="D2481" s="104" t="s">
        <v>16230</v>
      </c>
      <c r="E2481" s="104">
        <f t="shared" si="38"/>
        <v>10100237</v>
      </c>
      <c r="F2481" s="104" t="s">
        <v>10494</v>
      </c>
      <c r="G2481" s="104" t="s">
        <v>10495</v>
      </c>
      <c r="H2481" s="104" t="s">
        <v>13342</v>
      </c>
      <c r="I2481" s="104" t="s">
        <v>16231</v>
      </c>
      <c r="J2481" s="106">
        <v>37778</v>
      </c>
    </row>
    <row r="2482" spans="1:12" x14ac:dyDescent="0.2">
      <c r="A2482" s="104" t="s">
        <v>10492</v>
      </c>
      <c r="D2482" s="104" t="s">
        <v>16232</v>
      </c>
      <c r="E2482" s="104">
        <f t="shared" si="38"/>
        <v>10100238</v>
      </c>
      <c r="F2482" s="104" t="s">
        <v>10494</v>
      </c>
      <c r="G2482" s="104" t="s">
        <v>10495</v>
      </c>
      <c r="H2482" s="104" t="s">
        <v>13342</v>
      </c>
      <c r="I2482" s="104" t="s">
        <v>16233</v>
      </c>
    </row>
    <row r="2483" spans="1:12" x14ac:dyDescent="0.2">
      <c r="A2483" s="104" t="s">
        <v>10492</v>
      </c>
      <c r="D2483" s="104" t="s">
        <v>16234</v>
      </c>
      <c r="E2483" s="104">
        <f t="shared" si="38"/>
        <v>10100300</v>
      </c>
      <c r="F2483" s="104" t="s">
        <v>10494</v>
      </c>
      <c r="G2483" s="104" t="s">
        <v>10495</v>
      </c>
      <c r="H2483" s="104" t="s">
        <v>16235</v>
      </c>
      <c r="I2483" s="104" t="s">
        <v>16236</v>
      </c>
    </row>
    <row r="2484" spans="1:12" x14ac:dyDescent="0.2">
      <c r="A2484" s="104" t="s">
        <v>10492</v>
      </c>
      <c r="D2484" s="104" t="s">
        <v>16237</v>
      </c>
      <c r="E2484" s="104">
        <f t="shared" si="38"/>
        <v>10100301</v>
      </c>
      <c r="F2484" s="104" t="s">
        <v>10494</v>
      </c>
      <c r="G2484" s="104" t="s">
        <v>10495</v>
      </c>
      <c r="H2484" s="104" t="s">
        <v>16235</v>
      </c>
      <c r="I2484" s="104" t="s">
        <v>16238</v>
      </c>
    </row>
    <row r="2485" spans="1:12" x14ac:dyDescent="0.2">
      <c r="A2485" s="104" t="s">
        <v>10492</v>
      </c>
      <c r="D2485" s="104" t="s">
        <v>16239</v>
      </c>
      <c r="E2485" s="104">
        <f t="shared" si="38"/>
        <v>10100302</v>
      </c>
      <c r="F2485" s="104" t="s">
        <v>10494</v>
      </c>
      <c r="G2485" s="104" t="s">
        <v>10495</v>
      </c>
      <c r="H2485" s="104" t="s">
        <v>16235</v>
      </c>
      <c r="I2485" s="104" t="s">
        <v>16240</v>
      </c>
    </row>
    <row r="2486" spans="1:12" x14ac:dyDescent="0.2">
      <c r="A2486" s="104" t="s">
        <v>10492</v>
      </c>
      <c r="D2486" s="104" t="s">
        <v>16241</v>
      </c>
      <c r="E2486" s="104">
        <f t="shared" si="38"/>
        <v>10100303</v>
      </c>
      <c r="F2486" s="104" t="s">
        <v>10494</v>
      </c>
      <c r="G2486" s="104" t="s">
        <v>10495</v>
      </c>
      <c r="H2486" s="104" t="s">
        <v>16235</v>
      </c>
      <c r="I2486" s="104" t="s">
        <v>16242</v>
      </c>
    </row>
    <row r="2487" spans="1:12" x14ac:dyDescent="0.2">
      <c r="A2487" s="104" t="s">
        <v>10492</v>
      </c>
      <c r="D2487" s="104" t="s">
        <v>16243</v>
      </c>
      <c r="E2487" s="104">
        <f t="shared" si="38"/>
        <v>10100304</v>
      </c>
      <c r="F2487" s="104" t="s">
        <v>10494</v>
      </c>
      <c r="G2487" s="104" t="s">
        <v>10495</v>
      </c>
      <c r="H2487" s="104" t="s">
        <v>16235</v>
      </c>
      <c r="I2487" s="104" t="s">
        <v>10498</v>
      </c>
    </row>
    <row r="2488" spans="1:12" x14ac:dyDescent="0.2">
      <c r="A2488" s="104" t="s">
        <v>10492</v>
      </c>
      <c r="D2488" s="104" t="s">
        <v>16244</v>
      </c>
      <c r="E2488" s="104">
        <f t="shared" si="38"/>
        <v>10100306</v>
      </c>
      <c r="F2488" s="104" t="s">
        <v>10494</v>
      </c>
      <c r="G2488" s="104" t="s">
        <v>10495</v>
      </c>
      <c r="H2488" s="104" t="s">
        <v>16235</v>
      </c>
      <c r="I2488" s="104" t="s">
        <v>16245</v>
      </c>
    </row>
    <row r="2489" spans="1:12" x14ac:dyDescent="0.2">
      <c r="A2489" s="104" t="s">
        <v>10492</v>
      </c>
      <c r="D2489" s="104" t="s">
        <v>16246</v>
      </c>
      <c r="E2489" s="104">
        <f t="shared" si="38"/>
        <v>10100316</v>
      </c>
      <c r="F2489" s="104" t="s">
        <v>10494</v>
      </c>
      <c r="G2489" s="104" t="s">
        <v>10495</v>
      </c>
      <c r="H2489" s="104" t="s">
        <v>16235</v>
      </c>
      <c r="I2489" s="104" t="s">
        <v>16247</v>
      </c>
    </row>
    <row r="2490" spans="1:12" x14ac:dyDescent="0.2">
      <c r="A2490" s="104" t="s">
        <v>10492</v>
      </c>
      <c r="D2490" s="104" t="s">
        <v>16248</v>
      </c>
      <c r="E2490" s="104">
        <f t="shared" si="38"/>
        <v>10100317</v>
      </c>
      <c r="F2490" s="104" t="s">
        <v>10494</v>
      </c>
      <c r="G2490" s="104" t="s">
        <v>10495</v>
      </c>
      <c r="H2490" s="104" t="s">
        <v>16235</v>
      </c>
      <c r="I2490" s="104" t="s">
        <v>16249</v>
      </c>
    </row>
    <row r="2491" spans="1:12" x14ac:dyDescent="0.2">
      <c r="A2491" s="104" t="s">
        <v>10492</v>
      </c>
      <c r="D2491" s="104" t="s">
        <v>16250</v>
      </c>
      <c r="E2491" s="104">
        <f t="shared" si="38"/>
        <v>10100318</v>
      </c>
      <c r="F2491" s="104" t="s">
        <v>10494</v>
      </c>
      <c r="G2491" s="104" t="s">
        <v>10495</v>
      </c>
      <c r="H2491" s="104" t="s">
        <v>16235</v>
      </c>
      <c r="I2491" s="104" t="s">
        <v>16251</v>
      </c>
    </row>
    <row r="2492" spans="1:12" x14ac:dyDescent="0.2">
      <c r="A2492" s="104" t="s">
        <v>10492</v>
      </c>
      <c r="D2492" s="104" t="s">
        <v>16252</v>
      </c>
      <c r="E2492" s="104">
        <f t="shared" si="38"/>
        <v>10100401</v>
      </c>
      <c r="F2492" s="104" t="s">
        <v>10494</v>
      </c>
      <c r="G2492" s="104" t="s">
        <v>10495</v>
      </c>
      <c r="H2492" s="104" t="s">
        <v>16135</v>
      </c>
      <c r="I2492" s="104" t="s">
        <v>16253</v>
      </c>
      <c r="K2492" s="106"/>
      <c r="L2492" s="104"/>
    </row>
    <row r="2493" spans="1:12" x14ac:dyDescent="0.2">
      <c r="A2493" s="104" t="s">
        <v>10492</v>
      </c>
      <c r="D2493" s="104" t="s">
        <v>16254</v>
      </c>
      <c r="E2493" s="104">
        <f t="shared" si="38"/>
        <v>10100404</v>
      </c>
      <c r="F2493" s="104" t="s">
        <v>10494</v>
      </c>
      <c r="G2493" s="104" t="s">
        <v>10495</v>
      </c>
      <c r="H2493" s="104" t="s">
        <v>16135</v>
      </c>
      <c r="I2493" s="104" t="s">
        <v>16255</v>
      </c>
      <c r="K2493" s="106"/>
      <c r="L2493" s="104"/>
    </row>
    <row r="2494" spans="1:12" x14ac:dyDescent="0.2">
      <c r="A2494" s="104" t="s">
        <v>10492</v>
      </c>
      <c r="D2494" s="104" t="s">
        <v>16256</v>
      </c>
      <c r="E2494" s="104">
        <f t="shared" si="38"/>
        <v>10100405</v>
      </c>
      <c r="F2494" s="104" t="s">
        <v>10494</v>
      </c>
      <c r="G2494" s="104" t="s">
        <v>10495</v>
      </c>
      <c r="H2494" s="104" t="s">
        <v>16135</v>
      </c>
      <c r="I2494" s="104" t="s">
        <v>16257</v>
      </c>
      <c r="K2494" s="106"/>
      <c r="L2494" s="104"/>
    </row>
    <row r="2495" spans="1:12" x14ac:dyDescent="0.2">
      <c r="A2495" s="104" t="s">
        <v>10492</v>
      </c>
      <c r="D2495" s="104" t="s">
        <v>16258</v>
      </c>
      <c r="E2495" s="104">
        <f t="shared" si="38"/>
        <v>10100406</v>
      </c>
      <c r="F2495" s="104" t="s">
        <v>10494</v>
      </c>
      <c r="G2495" s="104" t="s">
        <v>10495</v>
      </c>
      <c r="H2495" s="104" t="s">
        <v>16135</v>
      </c>
      <c r="I2495" s="104" t="s">
        <v>16259</v>
      </c>
      <c r="K2495" s="106"/>
      <c r="L2495" s="104"/>
    </row>
    <row r="2496" spans="1:12" x14ac:dyDescent="0.2">
      <c r="A2496" s="104" t="s">
        <v>10492</v>
      </c>
      <c r="D2496" s="104" t="s">
        <v>16260</v>
      </c>
      <c r="E2496" s="104">
        <f t="shared" si="38"/>
        <v>10100501</v>
      </c>
      <c r="F2496" s="104" t="s">
        <v>10494</v>
      </c>
      <c r="G2496" s="104" t="s">
        <v>10495</v>
      </c>
      <c r="H2496" s="104" t="s">
        <v>16128</v>
      </c>
      <c r="I2496" s="104" t="s">
        <v>16261</v>
      </c>
      <c r="K2496" s="106"/>
      <c r="L2496" s="104"/>
    </row>
    <row r="2497" spans="1:12" x14ac:dyDescent="0.2">
      <c r="A2497" s="104" t="s">
        <v>10492</v>
      </c>
      <c r="D2497" s="104" t="s">
        <v>16262</v>
      </c>
      <c r="E2497" s="104">
        <f t="shared" si="38"/>
        <v>10100504</v>
      </c>
      <c r="F2497" s="104" t="s">
        <v>10494</v>
      </c>
      <c r="G2497" s="104" t="s">
        <v>10495</v>
      </c>
      <c r="H2497" s="104" t="s">
        <v>16128</v>
      </c>
      <c r="I2497" s="104" t="s">
        <v>16263</v>
      </c>
      <c r="K2497" s="106"/>
      <c r="L2497" s="104"/>
    </row>
    <row r="2498" spans="1:12" x14ac:dyDescent="0.2">
      <c r="A2498" s="104" t="s">
        <v>10492</v>
      </c>
      <c r="D2498" s="104" t="s">
        <v>16264</v>
      </c>
      <c r="E2498" s="104">
        <f t="shared" ref="E2498:E2561" si="39">VALUE(D2498)</f>
        <v>10100505</v>
      </c>
      <c r="F2498" s="104" t="s">
        <v>10494</v>
      </c>
      <c r="G2498" s="104" t="s">
        <v>10495</v>
      </c>
      <c r="H2498" s="104" t="s">
        <v>16128</v>
      </c>
      <c r="I2498" s="104" t="s">
        <v>16265</v>
      </c>
      <c r="K2498" s="106"/>
      <c r="L2498" s="104"/>
    </row>
    <row r="2499" spans="1:12" x14ac:dyDescent="0.2">
      <c r="A2499" s="104" t="s">
        <v>10492</v>
      </c>
      <c r="D2499" s="104" t="s">
        <v>16266</v>
      </c>
      <c r="E2499" s="104">
        <f t="shared" si="39"/>
        <v>10100601</v>
      </c>
      <c r="F2499" s="104" t="s">
        <v>10494</v>
      </c>
      <c r="G2499" s="104" t="s">
        <v>10495</v>
      </c>
      <c r="H2499" s="104" t="s">
        <v>16137</v>
      </c>
      <c r="I2499" s="104" t="s">
        <v>16267</v>
      </c>
    </row>
    <row r="2500" spans="1:12" x14ac:dyDescent="0.2">
      <c r="A2500" s="104" t="s">
        <v>10492</v>
      </c>
      <c r="D2500" s="104" t="s">
        <v>16268</v>
      </c>
      <c r="E2500" s="104">
        <f t="shared" si="39"/>
        <v>10100602</v>
      </c>
      <c r="F2500" s="104" t="s">
        <v>10494</v>
      </c>
      <c r="G2500" s="104" t="s">
        <v>10495</v>
      </c>
      <c r="H2500" s="104" t="s">
        <v>16137</v>
      </c>
      <c r="I2500" s="104" t="s">
        <v>16269</v>
      </c>
    </row>
    <row r="2501" spans="1:12" x14ac:dyDescent="0.2">
      <c r="A2501" s="104" t="s">
        <v>10492</v>
      </c>
      <c r="D2501" s="104" t="s">
        <v>16270</v>
      </c>
      <c r="E2501" s="104">
        <f t="shared" si="39"/>
        <v>10100604</v>
      </c>
      <c r="F2501" s="104" t="s">
        <v>10494</v>
      </c>
      <c r="G2501" s="104" t="s">
        <v>10495</v>
      </c>
      <c r="H2501" s="104" t="s">
        <v>16137</v>
      </c>
      <c r="I2501" s="104" t="s">
        <v>16271</v>
      </c>
    </row>
    <row r="2502" spans="1:12" x14ac:dyDescent="0.2">
      <c r="A2502" s="104" t="s">
        <v>10492</v>
      </c>
      <c r="D2502" s="104" t="s">
        <v>16272</v>
      </c>
      <c r="E2502" s="104">
        <f t="shared" si="39"/>
        <v>10100701</v>
      </c>
      <c r="F2502" s="104" t="s">
        <v>10494</v>
      </c>
      <c r="G2502" s="104" t="s">
        <v>10495</v>
      </c>
      <c r="H2502" s="104" t="s">
        <v>16148</v>
      </c>
      <c r="I2502" s="104" t="s">
        <v>16273</v>
      </c>
    </row>
    <row r="2503" spans="1:12" x14ac:dyDescent="0.2">
      <c r="A2503" s="104" t="s">
        <v>10492</v>
      </c>
      <c r="D2503" s="104" t="s">
        <v>16274</v>
      </c>
      <c r="E2503" s="104">
        <f t="shared" si="39"/>
        <v>10100702</v>
      </c>
      <c r="F2503" s="104" t="s">
        <v>10494</v>
      </c>
      <c r="G2503" s="104" t="s">
        <v>10495</v>
      </c>
      <c r="H2503" s="104" t="s">
        <v>16148</v>
      </c>
      <c r="I2503" s="104" t="s">
        <v>16275</v>
      </c>
    </row>
    <row r="2504" spans="1:12" x14ac:dyDescent="0.2">
      <c r="A2504" s="104" t="s">
        <v>10492</v>
      </c>
      <c r="D2504" s="104" t="s">
        <v>16276</v>
      </c>
      <c r="E2504" s="104">
        <f t="shared" si="39"/>
        <v>10100703</v>
      </c>
      <c r="F2504" s="104" t="s">
        <v>10494</v>
      </c>
      <c r="G2504" s="104" t="s">
        <v>10495</v>
      </c>
      <c r="H2504" s="104" t="s">
        <v>16148</v>
      </c>
      <c r="I2504" s="104" t="s">
        <v>16277</v>
      </c>
      <c r="J2504" s="106">
        <v>37778</v>
      </c>
    </row>
    <row r="2505" spans="1:12" x14ac:dyDescent="0.2">
      <c r="A2505" s="104" t="s">
        <v>10492</v>
      </c>
      <c r="D2505" s="104" t="s">
        <v>16278</v>
      </c>
      <c r="E2505" s="104">
        <f t="shared" si="39"/>
        <v>10100704</v>
      </c>
      <c r="F2505" s="104" t="s">
        <v>10494</v>
      </c>
      <c r="G2505" s="104" t="s">
        <v>10495</v>
      </c>
      <c r="H2505" s="104" t="s">
        <v>16148</v>
      </c>
      <c r="I2505" s="104" t="s">
        <v>16279</v>
      </c>
      <c r="J2505" s="106">
        <v>37778</v>
      </c>
    </row>
    <row r="2506" spans="1:12" x14ac:dyDescent="0.2">
      <c r="A2506" s="104" t="s">
        <v>10492</v>
      </c>
      <c r="D2506" s="104" t="s">
        <v>16280</v>
      </c>
      <c r="E2506" s="104">
        <f t="shared" si="39"/>
        <v>10100707</v>
      </c>
      <c r="F2506" s="104" t="s">
        <v>10494</v>
      </c>
      <c r="G2506" s="104" t="s">
        <v>10495</v>
      </c>
      <c r="H2506" s="104" t="s">
        <v>16148</v>
      </c>
      <c r="I2506" s="104" t="s">
        <v>16281</v>
      </c>
      <c r="J2506" s="106">
        <v>37778</v>
      </c>
    </row>
    <row r="2507" spans="1:12" x14ac:dyDescent="0.2">
      <c r="A2507" s="104" t="s">
        <v>10492</v>
      </c>
      <c r="D2507" s="104" t="s">
        <v>16282</v>
      </c>
      <c r="E2507" s="104">
        <f t="shared" si="39"/>
        <v>10100711</v>
      </c>
      <c r="F2507" s="104" t="s">
        <v>10494</v>
      </c>
      <c r="G2507" s="104" t="s">
        <v>10495</v>
      </c>
      <c r="H2507" s="104" t="s">
        <v>16148</v>
      </c>
      <c r="I2507" s="104" t="s">
        <v>16283</v>
      </c>
      <c r="J2507" s="106">
        <v>37778</v>
      </c>
    </row>
    <row r="2508" spans="1:12" x14ac:dyDescent="0.2">
      <c r="A2508" s="104" t="s">
        <v>10492</v>
      </c>
      <c r="D2508" s="104" t="s">
        <v>16284</v>
      </c>
      <c r="E2508" s="104">
        <f t="shared" si="39"/>
        <v>10100712</v>
      </c>
      <c r="F2508" s="104" t="s">
        <v>10494</v>
      </c>
      <c r="G2508" s="104" t="s">
        <v>10495</v>
      </c>
      <c r="H2508" s="104" t="s">
        <v>16148</v>
      </c>
      <c r="I2508" s="104" t="s">
        <v>16285</v>
      </c>
      <c r="J2508" s="106">
        <v>37778</v>
      </c>
    </row>
    <row r="2509" spans="1:12" x14ac:dyDescent="0.2">
      <c r="A2509" s="104" t="s">
        <v>10492</v>
      </c>
      <c r="D2509" s="104" t="s">
        <v>16286</v>
      </c>
      <c r="E2509" s="104">
        <f t="shared" si="39"/>
        <v>10100801</v>
      </c>
      <c r="F2509" s="104" t="s">
        <v>10494</v>
      </c>
      <c r="G2509" s="104" t="s">
        <v>10495</v>
      </c>
      <c r="H2509" s="104" t="s">
        <v>16145</v>
      </c>
      <c r="I2509" s="104" t="s">
        <v>16287</v>
      </c>
      <c r="K2509" s="106">
        <v>38019</v>
      </c>
      <c r="L2509" s="104" t="s">
        <v>16146</v>
      </c>
    </row>
    <row r="2510" spans="1:12" x14ac:dyDescent="0.2">
      <c r="A2510" s="104" t="s">
        <v>10492</v>
      </c>
      <c r="D2510" s="104" t="s">
        <v>16288</v>
      </c>
      <c r="E2510" s="104">
        <f t="shared" si="39"/>
        <v>10100818</v>
      </c>
      <c r="F2510" s="104" t="s">
        <v>10494</v>
      </c>
      <c r="G2510" s="104" t="s">
        <v>10495</v>
      </c>
      <c r="H2510" s="104" t="s">
        <v>16145</v>
      </c>
      <c r="I2510" s="104" t="s">
        <v>13480</v>
      </c>
      <c r="J2510" s="106">
        <v>38019</v>
      </c>
    </row>
    <row r="2511" spans="1:12" x14ac:dyDescent="0.2">
      <c r="A2511" s="104" t="s">
        <v>10492</v>
      </c>
      <c r="D2511" s="104" t="s">
        <v>13481</v>
      </c>
      <c r="E2511" s="104">
        <f t="shared" si="39"/>
        <v>10100901</v>
      </c>
      <c r="F2511" s="104" t="s">
        <v>10494</v>
      </c>
      <c r="G2511" s="104" t="s">
        <v>10495</v>
      </c>
      <c r="H2511" s="104" t="s">
        <v>13482</v>
      </c>
      <c r="I2511" s="104" t="s">
        <v>13483</v>
      </c>
    </row>
    <row r="2512" spans="1:12" x14ac:dyDescent="0.2">
      <c r="A2512" s="104" t="s">
        <v>10492</v>
      </c>
      <c r="D2512" s="104" t="s">
        <v>13484</v>
      </c>
      <c r="E2512" s="104">
        <f t="shared" si="39"/>
        <v>10100902</v>
      </c>
      <c r="F2512" s="104" t="s">
        <v>10494</v>
      </c>
      <c r="G2512" s="104" t="s">
        <v>10495</v>
      </c>
      <c r="H2512" s="104" t="s">
        <v>13482</v>
      </c>
      <c r="I2512" s="104" t="s">
        <v>13485</v>
      </c>
    </row>
    <row r="2513" spans="1:12" x14ac:dyDescent="0.2">
      <c r="A2513" s="104" t="s">
        <v>10492</v>
      </c>
      <c r="D2513" s="104" t="s">
        <v>13486</v>
      </c>
      <c r="E2513" s="104">
        <f t="shared" si="39"/>
        <v>10100903</v>
      </c>
      <c r="F2513" s="104" t="s">
        <v>10494</v>
      </c>
      <c r="G2513" s="104" t="s">
        <v>10495</v>
      </c>
      <c r="H2513" s="104" t="s">
        <v>13482</v>
      </c>
      <c r="I2513" s="104" t="s">
        <v>13487</v>
      </c>
      <c r="K2513" s="106">
        <v>37160</v>
      </c>
      <c r="L2513" s="104" t="s">
        <v>13488</v>
      </c>
    </row>
    <row r="2514" spans="1:12" x14ac:dyDescent="0.2">
      <c r="A2514" s="104" t="s">
        <v>10492</v>
      </c>
      <c r="D2514" s="104" t="s">
        <v>13489</v>
      </c>
      <c r="E2514" s="104">
        <f t="shared" si="39"/>
        <v>10100908</v>
      </c>
      <c r="F2514" s="104" t="s">
        <v>10494</v>
      </c>
      <c r="G2514" s="104" t="s">
        <v>10495</v>
      </c>
      <c r="H2514" s="104" t="s">
        <v>13482</v>
      </c>
      <c r="I2514" s="104" t="s">
        <v>13490</v>
      </c>
      <c r="J2514" s="106">
        <v>37160</v>
      </c>
      <c r="L2514" s="104" t="s">
        <v>13491</v>
      </c>
    </row>
    <row r="2515" spans="1:12" x14ac:dyDescent="0.2">
      <c r="A2515" s="104" t="s">
        <v>10492</v>
      </c>
      <c r="D2515" s="104" t="s">
        <v>13492</v>
      </c>
      <c r="E2515" s="104">
        <f t="shared" si="39"/>
        <v>10100910</v>
      </c>
      <c r="F2515" s="104" t="s">
        <v>10494</v>
      </c>
      <c r="G2515" s="104" t="s">
        <v>10495</v>
      </c>
      <c r="H2515" s="104" t="s">
        <v>13482</v>
      </c>
      <c r="I2515" s="104" t="s">
        <v>13493</v>
      </c>
      <c r="K2515" s="106">
        <v>37160</v>
      </c>
      <c r="L2515" s="104" t="s">
        <v>13494</v>
      </c>
    </row>
    <row r="2516" spans="1:12" x14ac:dyDescent="0.2">
      <c r="A2516" s="104" t="s">
        <v>10492</v>
      </c>
      <c r="D2516" s="104" t="s">
        <v>13495</v>
      </c>
      <c r="E2516" s="104">
        <f t="shared" si="39"/>
        <v>10100911</v>
      </c>
      <c r="F2516" s="104" t="s">
        <v>10494</v>
      </c>
      <c r="G2516" s="104" t="s">
        <v>10495</v>
      </c>
      <c r="H2516" s="104" t="s">
        <v>13482</v>
      </c>
      <c r="I2516" s="104" t="s">
        <v>13496</v>
      </c>
      <c r="K2516" s="106">
        <v>37160</v>
      </c>
      <c r="L2516" s="104" t="s">
        <v>13494</v>
      </c>
    </row>
    <row r="2517" spans="1:12" x14ac:dyDescent="0.2">
      <c r="A2517" s="104" t="s">
        <v>10492</v>
      </c>
      <c r="D2517" s="104" t="s">
        <v>13497</v>
      </c>
      <c r="E2517" s="104">
        <f t="shared" si="39"/>
        <v>10100912</v>
      </c>
      <c r="F2517" s="104" t="s">
        <v>10494</v>
      </c>
      <c r="G2517" s="104" t="s">
        <v>10495</v>
      </c>
      <c r="H2517" s="104" t="s">
        <v>13482</v>
      </c>
      <c r="I2517" s="104" t="s">
        <v>13498</v>
      </c>
    </row>
    <row r="2518" spans="1:12" x14ac:dyDescent="0.2">
      <c r="A2518" s="104" t="s">
        <v>10492</v>
      </c>
      <c r="D2518" s="104" t="s">
        <v>13499</v>
      </c>
      <c r="E2518" s="104">
        <f t="shared" si="39"/>
        <v>10101001</v>
      </c>
      <c r="F2518" s="104" t="s">
        <v>10494</v>
      </c>
      <c r="G2518" s="104" t="s">
        <v>10495</v>
      </c>
      <c r="H2518" s="104" t="s">
        <v>16141</v>
      </c>
      <c r="I2518" s="104" t="s">
        <v>13500</v>
      </c>
      <c r="K2518" s="106"/>
      <c r="L2518" s="104"/>
    </row>
    <row r="2519" spans="1:12" x14ac:dyDescent="0.2">
      <c r="A2519" s="104" t="s">
        <v>10492</v>
      </c>
      <c r="D2519" s="104" t="s">
        <v>13501</v>
      </c>
      <c r="E2519" s="104">
        <f t="shared" si="39"/>
        <v>10101002</v>
      </c>
      <c r="F2519" s="104" t="s">
        <v>10494</v>
      </c>
      <c r="G2519" s="104" t="s">
        <v>10495</v>
      </c>
      <c r="H2519" s="104" t="s">
        <v>16141</v>
      </c>
      <c r="I2519" s="104" t="s">
        <v>14638</v>
      </c>
      <c r="K2519" s="106"/>
      <c r="L2519" s="104"/>
    </row>
    <row r="2520" spans="1:12" x14ac:dyDescent="0.2">
      <c r="A2520" s="104" t="s">
        <v>10492</v>
      </c>
      <c r="D2520" s="104" t="s">
        <v>13502</v>
      </c>
      <c r="E2520" s="104">
        <f t="shared" si="39"/>
        <v>10101003</v>
      </c>
      <c r="F2520" s="104" t="s">
        <v>10494</v>
      </c>
      <c r="G2520" s="104" t="s">
        <v>10495</v>
      </c>
      <c r="H2520" s="104" t="s">
        <v>16141</v>
      </c>
      <c r="I2520" s="104" t="s">
        <v>13503</v>
      </c>
      <c r="K2520" s="106"/>
      <c r="L2520" s="104"/>
    </row>
    <row r="2521" spans="1:12" x14ac:dyDescent="0.2">
      <c r="A2521" s="104" t="s">
        <v>10492</v>
      </c>
      <c r="D2521" s="104" t="s">
        <v>13504</v>
      </c>
      <c r="E2521" s="104">
        <f t="shared" si="39"/>
        <v>10101101</v>
      </c>
      <c r="F2521" s="104" t="s">
        <v>10494</v>
      </c>
      <c r="G2521" s="104" t="s">
        <v>10495</v>
      </c>
      <c r="H2521" s="104" t="s">
        <v>13505</v>
      </c>
      <c r="I2521" s="104" t="s">
        <v>16287</v>
      </c>
    </row>
    <row r="2522" spans="1:12" x14ac:dyDescent="0.2">
      <c r="A2522" s="104" t="s">
        <v>10492</v>
      </c>
      <c r="D2522" s="104" t="s">
        <v>13506</v>
      </c>
      <c r="E2522" s="104">
        <f t="shared" si="39"/>
        <v>10101201</v>
      </c>
      <c r="F2522" s="104" t="s">
        <v>10494</v>
      </c>
      <c r="G2522" s="104" t="s">
        <v>10495</v>
      </c>
      <c r="H2522" s="104" t="s">
        <v>13507</v>
      </c>
      <c r="I2522" s="104" t="s">
        <v>13508</v>
      </c>
    </row>
    <row r="2523" spans="1:12" x14ac:dyDescent="0.2">
      <c r="A2523" s="104" t="s">
        <v>10492</v>
      </c>
      <c r="D2523" s="104" t="s">
        <v>13509</v>
      </c>
      <c r="E2523" s="104">
        <f t="shared" si="39"/>
        <v>10101202</v>
      </c>
      <c r="F2523" s="104" t="s">
        <v>10494</v>
      </c>
      <c r="G2523" s="104" t="s">
        <v>10495</v>
      </c>
      <c r="H2523" s="104" t="s">
        <v>13507</v>
      </c>
      <c r="I2523" s="104" t="s">
        <v>13510</v>
      </c>
    </row>
    <row r="2524" spans="1:12" x14ac:dyDescent="0.2">
      <c r="A2524" s="104" t="s">
        <v>10492</v>
      </c>
      <c r="D2524" s="104" t="s">
        <v>13511</v>
      </c>
      <c r="E2524" s="104">
        <f t="shared" si="39"/>
        <v>10101204</v>
      </c>
      <c r="F2524" s="104" t="s">
        <v>10494</v>
      </c>
      <c r="G2524" s="104" t="s">
        <v>10495</v>
      </c>
      <c r="H2524" s="104" t="s">
        <v>13507</v>
      </c>
      <c r="I2524" s="104" t="s">
        <v>13512</v>
      </c>
      <c r="J2524" s="106">
        <v>37477</v>
      </c>
      <c r="L2524" s="104"/>
    </row>
    <row r="2525" spans="1:12" x14ac:dyDescent="0.2">
      <c r="A2525" s="104" t="s">
        <v>10492</v>
      </c>
      <c r="D2525" s="104" t="s">
        <v>13513</v>
      </c>
      <c r="E2525" s="104">
        <f t="shared" si="39"/>
        <v>10101205</v>
      </c>
      <c r="F2525" s="104" t="s">
        <v>10494</v>
      </c>
      <c r="G2525" s="104" t="s">
        <v>10495</v>
      </c>
      <c r="H2525" s="104" t="s">
        <v>13507</v>
      </c>
      <c r="I2525" s="104" t="s">
        <v>13514</v>
      </c>
      <c r="J2525" s="106">
        <v>37778</v>
      </c>
    </row>
    <row r="2526" spans="1:12" x14ac:dyDescent="0.2">
      <c r="A2526" s="104" t="s">
        <v>10492</v>
      </c>
      <c r="D2526" s="104" t="s">
        <v>13515</v>
      </c>
      <c r="E2526" s="104">
        <f t="shared" si="39"/>
        <v>10101206</v>
      </c>
      <c r="F2526" s="104" t="s">
        <v>10494</v>
      </c>
      <c r="G2526" s="104" t="s">
        <v>10495</v>
      </c>
      <c r="H2526" s="104" t="s">
        <v>13507</v>
      </c>
      <c r="I2526" s="104" t="s">
        <v>13516</v>
      </c>
      <c r="J2526" s="106">
        <v>37778</v>
      </c>
    </row>
    <row r="2527" spans="1:12" x14ac:dyDescent="0.2">
      <c r="A2527" s="104" t="s">
        <v>10492</v>
      </c>
      <c r="D2527" s="104" t="s">
        <v>13517</v>
      </c>
      <c r="E2527" s="104">
        <f t="shared" si="39"/>
        <v>10101207</v>
      </c>
      <c r="F2527" s="104" t="s">
        <v>10494</v>
      </c>
      <c r="G2527" s="104" t="s">
        <v>10495</v>
      </c>
      <c r="H2527" s="104" t="s">
        <v>13507</v>
      </c>
      <c r="I2527" s="104" t="s">
        <v>13518</v>
      </c>
      <c r="J2527" s="106">
        <v>37778</v>
      </c>
    </row>
    <row r="2528" spans="1:12" x14ac:dyDescent="0.2">
      <c r="A2528" s="104" t="s">
        <v>10492</v>
      </c>
      <c r="D2528" s="104" t="s">
        <v>13519</v>
      </c>
      <c r="E2528" s="104">
        <f t="shared" si="39"/>
        <v>10101208</v>
      </c>
      <c r="F2528" s="104" t="s">
        <v>10494</v>
      </c>
      <c r="G2528" s="104" t="s">
        <v>10495</v>
      </c>
      <c r="H2528" s="104" t="s">
        <v>13507</v>
      </c>
      <c r="I2528" s="104" t="s">
        <v>13520</v>
      </c>
      <c r="J2528" s="106">
        <v>37778</v>
      </c>
    </row>
    <row r="2529" spans="1:10" x14ac:dyDescent="0.2">
      <c r="A2529" s="104" t="s">
        <v>10492</v>
      </c>
      <c r="D2529" s="104" t="s">
        <v>13521</v>
      </c>
      <c r="E2529" s="104">
        <f t="shared" si="39"/>
        <v>10101301</v>
      </c>
      <c r="F2529" s="104" t="s">
        <v>10494</v>
      </c>
      <c r="G2529" s="104" t="s">
        <v>10495</v>
      </c>
      <c r="H2529" s="104" t="s">
        <v>13522</v>
      </c>
      <c r="I2529" s="104" t="s">
        <v>13508</v>
      </c>
    </row>
    <row r="2530" spans="1:10" x14ac:dyDescent="0.2">
      <c r="A2530" s="104" t="s">
        <v>10492</v>
      </c>
      <c r="D2530" s="104" t="s">
        <v>13523</v>
      </c>
      <c r="E2530" s="104">
        <f t="shared" si="39"/>
        <v>10101302</v>
      </c>
      <c r="F2530" s="104" t="s">
        <v>10494</v>
      </c>
      <c r="G2530" s="104" t="s">
        <v>10495</v>
      </c>
      <c r="H2530" s="104" t="s">
        <v>13522</v>
      </c>
      <c r="I2530" s="104" t="s">
        <v>13524</v>
      </c>
    </row>
    <row r="2531" spans="1:10" x14ac:dyDescent="0.2">
      <c r="A2531" s="104" t="s">
        <v>10492</v>
      </c>
      <c r="D2531" s="104" t="s">
        <v>13525</v>
      </c>
      <c r="E2531" s="104">
        <f t="shared" si="39"/>
        <v>10101304</v>
      </c>
      <c r="F2531" s="104" t="s">
        <v>10494</v>
      </c>
      <c r="G2531" s="104" t="s">
        <v>10495</v>
      </c>
      <c r="H2531" s="104" t="s">
        <v>13522</v>
      </c>
      <c r="I2531" s="104" t="s">
        <v>13526</v>
      </c>
      <c r="J2531" s="106">
        <v>37778</v>
      </c>
    </row>
    <row r="2532" spans="1:10" x14ac:dyDescent="0.2">
      <c r="A2532" s="104" t="s">
        <v>10492</v>
      </c>
      <c r="D2532" s="104" t="s">
        <v>13527</v>
      </c>
      <c r="E2532" s="104">
        <f t="shared" si="39"/>
        <v>10101305</v>
      </c>
      <c r="F2532" s="104" t="s">
        <v>10494</v>
      </c>
      <c r="G2532" s="104" t="s">
        <v>10495</v>
      </c>
      <c r="H2532" s="104" t="s">
        <v>13522</v>
      </c>
      <c r="I2532" s="104" t="s">
        <v>13528</v>
      </c>
      <c r="J2532" s="106">
        <v>37778</v>
      </c>
    </row>
    <row r="2533" spans="1:10" x14ac:dyDescent="0.2">
      <c r="A2533" s="104" t="s">
        <v>10492</v>
      </c>
      <c r="D2533" s="104" t="s">
        <v>13529</v>
      </c>
      <c r="E2533" s="104">
        <f t="shared" si="39"/>
        <v>10101306</v>
      </c>
      <c r="F2533" s="104" t="s">
        <v>10494</v>
      </c>
      <c r="G2533" s="104" t="s">
        <v>10495</v>
      </c>
      <c r="H2533" s="104" t="s">
        <v>13522</v>
      </c>
      <c r="I2533" s="104" t="s">
        <v>13530</v>
      </c>
      <c r="J2533" s="106">
        <v>37778</v>
      </c>
    </row>
    <row r="2534" spans="1:10" x14ac:dyDescent="0.2">
      <c r="A2534" s="104" t="s">
        <v>10492</v>
      </c>
      <c r="D2534" s="104" t="s">
        <v>13531</v>
      </c>
      <c r="E2534" s="104">
        <f t="shared" si="39"/>
        <v>10101307</v>
      </c>
      <c r="F2534" s="104" t="s">
        <v>10494</v>
      </c>
      <c r="G2534" s="104" t="s">
        <v>10495</v>
      </c>
      <c r="H2534" s="104" t="s">
        <v>13522</v>
      </c>
      <c r="I2534" s="104" t="s">
        <v>13532</v>
      </c>
      <c r="J2534" s="106">
        <v>37778</v>
      </c>
    </row>
    <row r="2535" spans="1:10" x14ac:dyDescent="0.2">
      <c r="A2535" s="104" t="s">
        <v>10492</v>
      </c>
      <c r="D2535" s="104" t="s">
        <v>13533</v>
      </c>
      <c r="E2535" s="104">
        <f t="shared" si="39"/>
        <v>10101308</v>
      </c>
      <c r="F2535" s="104" t="s">
        <v>10494</v>
      </c>
      <c r="G2535" s="104" t="s">
        <v>10495</v>
      </c>
      <c r="H2535" s="104" t="s">
        <v>13522</v>
      </c>
      <c r="I2535" s="104" t="s">
        <v>13534</v>
      </c>
      <c r="J2535" s="106">
        <v>37778</v>
      </c>
    </row>
    <row r="2536" spans="1:10" x14ac:dyDescent="0.2">
      <c r="A2536" s="104" t="s">
        <v>10492</v>
      </c>
      <c r="D2536" s="104" t="s">
        <v>13535</v>
      </c>
      <c r="E2536" s="104">
        <f t="shared" si="39"/>
        <v>10101501</v>
      </c>
      <c r="F2536" s="104" t="s">
        <v>10494</v>
      </c>
      <c r="G2536" s="104" t="s">
        <v>10495</v>
      </c>
      <c r="H2536" s="104" t="s">
        <v>13536</v>
      </c>
      <c r="I2536" s="104" t="s">
        <v>13537</v>
      </c>
    </row>
    <row r="2537" spans="1:10" x14ac:dyDescent="0.2">
      <c r="A2537" s="104" t="s">
        <v>10492</v>
      </c>
      <c r="D2537" s="104" t="s">
        <v>13538</v>
      </c>
      <c r="E2537" s="104">
        <f t="shared" si="39"/>
        <v>10101502</v>
      </c>
      <c r="F2537" s="104" t="s">
        <v>10494</v>
      </c>
      <c r="G2537" s="104" t="s">
        <v>10495</v>
      </c>
      <c r="H2537" s="104" t="s">
        <v>13536</v>
      </c>
      <c r="I2537" s="104" t="s">
        <v>13539</v>
      </c>
    </row>
    <row r="2538" spans="1:10" x14ac:dyDescent="0.2">
      <c r="A2538" s="104" t="s">
        <v>10492</v>
      </c>
      <c r="D2538" s="104" t="s">
        <v>13540</v>
      </c>
      <c r="E2538" s="104">
        <f t="shared" si="39"/>
        <v>10101601</v>
      </c>
      <c r="F2538" s="104" t="s">
        <v>10494</v>
      </c>
      <c r="G2538" s="104" t="s">
        <v>10495</v>
      </c>
      <c r="H2538" s="104" t="s">
        <v>14045</v>
      </c>
      <c r="I2538" s="104" t="s">
        <v>6264</v>
      </c>
      <c r="J2538" s="106">
        <v>37778</v>
      </c>
    </row>
    <row r="2539" spans="1:10" x14ac:dyDescent="0.2">
      <c r="A2539" s="104" t="s">
        <v>10492</v>
      </c>
      <c r="D2539" s="104" t="s">
        <v>13541</v>
      </c>
      <c r="E2539" s="104">
        <f t="shared" si="39"/>
        <v>10101801</v>
      </c>
      <c r="F2539" s="104" t="s">
        <v>10494</v>
      </c>
      <c r="G2539" s="104" t="s">
        <v>10495</v>
      </c>
      <c r="H2539" s="104" t="s">
        <v>13542</v>
      </c>
      <c r="I2539" s="104" t="s">
        <v>6264</v>
      </c>
      <c r="J2539" s="106">
        <v>37778</v>
      </c>
    </row>
    <row r="2540" spans="1:10" x14ac:dyDescent="0.2">
      <c r="A2540" s="104" t="s">
        <v>10492</v>
      </c>
      <c r="D2540" s="104" t="s">
        <v>13543</v>
      </c>
      <c r="E2540" s="104">
        <f t="shared" si="39"/>
        <v>10101901</v>
      </c>
      <c r="F2540" s="104" t="s">
        <v>10494</v>
      </c>
      <c r="G2540" s="104" t="s">
        <v>10495</v>
      </c>
      <c r="H2540" s="104" t="s">
        <v>13544</v>
      </c>
      <c r="I2540" s="104" t="s">
        <v>6264</v>
      </c>
      <c r="J2540" s="106">
        <v>37778</v>
      </c>
    </row>
    <row r="2541" spans="1:10" x14ac:dyDescent="0.2">
      <c r="A2541" s="104" t="s">
        <v>10492</v>
      </c>
      <c r="D2541" s="104" t="s">
        <v>13545</v>
      </c>
      <c r="E2541" s="104">
        <f t="shared" si="39"/>
        <v>10102001</v>
      </c>
      <c r="F2541" s="104" t="s">
        <v>10494</v>
      </c>
      <c r="G2541" s="104" t="s">
        <v>10495</v>
      </c>
      <c r="H2541" s="104" t="s">
        <v>13546</v>
      </c>
      <c r="I2541" s="104" t="s">
        <v>6264</v>
      </c>
      <c r="J2541" s="106">
        <v>37778</v>
      </c>
    </row>
    <row r="2542" spans="1:10" x14ac:dyDescent="0.2">
      <c r="A2542" s="104" t="s">
        <v>10492</v>
      </c>
      <c r="D2542" s="104" t="s">
        <v>13547</v>
      </c>
      <c r="E2542" s="104">
        <f t="shared" si="39"/>
        <v>10102018</v>
      </c>
      <c r="F2542" s="104" t="s">
        <v>10494</v>
      </c>
      <c r="G2542" s="104" t="s">
        <v>10495</v>
      </c>
      <c r="H2542" s="104" t="s">
        <v>13546</v>
      </c>
      <c r="I2542" s="104" t="s">
        <v>13480</v>
      </c>
      <c r="J2542" s="106">
        <v>38019</v>
      </c>
    </row>
    <row r="2543" spans="1:10" x14ac:dyDescent="0.2">
      <c r="A2543" s="104" t="s">
        <v>10492</v>
      </c>
      <c r="D2543" s="104" t="s">
        <v>13548</v>
      </c>
      <c r="E2543" s="104">
        <f t="shared" si="39"/>
        <v>10102101</v>
      </c>
      <c r="F2543" s="104" t="s">
        <v>10494</v>
      </c>
      <c r="G2543" s="104" t="s">
        <v>10495</v>
      </c>
      <c r="H2543" s="104" t="s">
        <v>13549</v>
      </c>
      <c r="I2543" s="104" t="s">
        <v>6264</v>
      </c>
      <c r="J2543" s="106">
        <v>37778</v>
      </c>
    </row>
    <row r="2544" spans="1:10" x14ac:dyDescent="0.2">
      <c r="A2544" s="104" t="s">
        <v>10492</v>
      </c>
      <c r="D2544" s="104" t="s">
        <v>13550</v>
      </c>
      <c r="E2544" s="104">
        <f t="shared" si="39"/>
        <v>10200101</v>
      </c>
      <c r="F2544" s="104" t="s">
        <v>10494</v>
      </c>
      <c r="G2544" s="104" t="s">
        <v>16150</v>
      </c>
      <c r="H2544" s="104" t="s">
        <v>13339</v>
      </c>
      <c r="I2544" s="104" t="s">
        <v>10496</v>
      </c>
    </row>
    <row r="2545" spans="1:12" x14ac:dyDescent="0.2">
      <c r="A2545" s="104" t="s">
        <v>10492</v>
      </c>
      <c r="D2545" s="104" t="s">
        <v>13551</v>
      </c>
      <c r="E2545" s="104">
        <f t="shared" si="39"/>
        <v>10200104</v>
      </c>
      <c r="F2545" s="104" t="s">
        <v>10494</v>
      </c>
      <c r="G2545" s="104" t="s">
        <v>16150</v>
      </c>
      <c r="H2545" s="104" t="s">
        <v>13339</v>
      </c>
      <c r="I2545" s="104" t="s">
        <v>10498</v>
      </c>
    </row>
    <row r="2546" spans="1:12" x14ac:dyDescent="0.2">
      <c r="A2546" s="104" t="s">
        <v>10492</v>
      </c>
      <c r="D2546" s="104" t="s">
        <v>13552</v>
      </c>
      <c r="E2546" s="104">
        <f t="shared" si="39"/>
        <v>10200107</v>
      </c>
      <c r="F2546" s="104" t="s">
        <v>10494</v>
      </c>
      <c r="G2546" s="104" t="s">
        <v>16150</v>
      </c>
      <c r="H2546" s="104" t="s">
        <v>13339</v>
      </c>
      <c r="I2546" s="104" t="s">
        <v>13553</v>
      </c>
    </row>
    <row r="2547" spans="1:12" x14ac:dyDescent="0.2">
      <c r="A2547" s="104" t="s">
        <v>10492</v>
      </c>
      <c r="D2547" s="104" t="s">
        <v>10691</v>
      </c>
      <c r="E2547" s="104">
        <f t="shared" si="39"/>
        <v>10200117</v>
      </c>
      <c r="F2547" s="104" t="s">
        <v>10494</v>
      </c>
      <c r="G2547" s="104" t="s">
        <v>16150</v>
      </c>
      <c r="H2547" s="104" t="s">
        <v>13339</v>
      </c>
      <c r="I2547" s="104" t="s">
        <v>10692</v>
      </c>
    </row>
    <row r="2548" spans="1:12" x14ac:dyDescent="0.2">
      <c r="A2548" s="104" t="s">
        <v>10492</v>
      </c>
      <c r="D2548" s="104" t="s">
        <v>10693</v>
      </c>
      <c r="E2548" s="104">
        <f t="shared" si="39"/>
        <v>10200201</v>
      </c>
      <c r="F2548" s="104" t="s">
        <v>10494</v>
      </c>
      <c r="G2548" s="104" t="s">
        <v>16150</v>
      </c>
      <c r="H2548" s="104" t="s">
        <v>13342</v>
      </c>
      <c r="I2548" s="104" t="s">
        <v>16236</v>
      </c>
    </row>
    <row r="2549" spans="1:12" x14ac:dyDescent="0.2">
      <c r="A2549" s="104" t="s">
        <v>10492</v>
      </c>
      <c r="D2549" s="104" t="s">
        <v>10694</v>
      </c>
      <c r="E2549" s="104">
        <f t="shared" si="39"/>
        <v>10200202</v>
      </c>
      <c r="F2549" s="104" t="s">
        <v>10494</v>
      </c>
      <c r="G2549" s="104" t="s">
        <v>16150</v>
      </c>
      <c r="H2549" s="104" t="s">
        <v>13342</v>
      </c>
      <c r="I2549" s="104" t="s">
        <v>10695</v>
      </c>
    </row>
    <row r="2550" spans="1:12" x14ac:dyDescent="0.2">
      <c r="A2550" s="104" t="s">
        <v>10492</v>
      </c>
      <c r="D2550" s="104" t="s">
        <v>10696</v>
      </c>
      <c r="E2550" s="104">
        <f t="shared" si="39"/>
        <v>10200203</v>
      </c>
      <c r="F2550" s="104" t="s">
        <v>10494</v>
      </c>
      <c r="G2550" s="104" t="s">
        <v>16150</v>
      </c>
      <c r="H2550" s="104" t="s">
        <v>13342</v>
      </c>
      <c r="I2550" s="104" t="s">
        <v>16242</v>
      </c>
    </row>
    <row r="2551" spans="1:12" x14ac:dyDescent="0.2">
      <c r="A2551" s="104" t="s">
        <v>10492</v>
      </c>
      <c r="D2551" s="104" t="s">
        <v>10697</v>
      </c>
      <c r="E2551" s="104">
        <f t="shared" si="39"/>
        <v>10200204</v>
      </c>
      <c r="F2551" s="104" t="s">
        <v>10494</v>
      </c>
      <c r="G2551" s="104" t="s">
        <v>16150</v>
      </c>
      <c r="H2551" s="104" t="s">
        <v>13342</v>
      </c>
      <c r="I2551" s="104" t="s">
        <v>16245</v>
      </c>
    </row>
    <row r="2552" spans="1:12" x14ac:dyDescent="0.2">
      <c r="A2552" s="104" t="s">
        <v>10492</v>
      </c>
      <c r="D2552" s="104" t="s">
        <v>10698</v>
      </c>
      <c r="E2552" s="104">
        <f t="shared" si="39"/>
        <v>10200205</v>
      </c>
      <c r="F2552" s="104" t="s">
        <v>10494</v>
      </c>
      <c r="G2552" s="104" t="s">
        <v>16150</v>
      </c>
      <c r="H2552" s="104" t="s">
        <v>13342</v>
      </c>
      <c r="I2552" s="104" t="s">
        <v>10699</v>
      </c>
    </row>
    <row r="2553" spans="1:12" x14ac:dyDescent="0.2">
      <c r="A2553" s="104" t="s">
        <v>10492</v>
      </c>
      <c r="D2553" s="104" t="s">
        <v>10700</v>
      </c>
      <c r="E2553" s="104">
        <f t="shared" si="39"/>
        <v>10200206</v>
      </c>
      <c r="F2553" s="104" t="s">
        <v>10494</v>
      </c>
      <c r="G2553" s="104" t="s">
        <v>16150</v>
      </c>
      <c r="H2553" s="104" t="s">
        <v>13342</v>
      </c>
      <c r="I2553" s="104" t="s">
        <v>10701</v>
      </c>
    </row>
    <row r="2554" spans="1:12" x14ac:dyDescent="0.2">
      <c r="A2554" s="104" t="s">
        <v>10492</v>
      </c>
      <c r="D2554" s="104" t="s">
        <v>10702</v>
      </c>
      <c r="E2554" s="104">
        <f t="shared" si="39"/>
        <v>10200210</v>
      </c>
      <c r="F2554" s="104" t="s">
        <v>10494</v>
      </c>
      <c r="G2554" s="104" t="s">
        <v>16150</v>
      </c>
      <c r="H2554" s="104" t="s">
        <v>13342</v>
      </c>
      <c r="I2554" s="104" t="s">
        <v>10703</v>
      </c>
    </row>
    <row r="2555" spans="1:12" x14ac:dyDescent="0.2">
      <c r="A2555" s="104" t="s">
        <v>10492</v>
      </c>
      <c r="D2555" s="104" t="s">
        <v>10704</v>
      </c>
      <c r="E2555" s="104">
        <f t="shared" si="39"/>
        <v>10200212</v>
      </c>
      <c r="F2555" s="104" t="s">
        <v>10494</v>
      </c>
      <c r="G2555" s="104" t="s">
        <v>16150</v>
      </c>
      <c r="H2555" s="104" t="s">
        <v>13342</v>
      </c>
      <c r="I2555" s="104" t="s">
        <v>10705</v>
      </c>
    </row>
    <row r="2556" spans="1:12" x14ac:dyDescent="0.2">
      <c r="A2556" s="104" t="s">
        <v>10492</v>
      </c>
      <c r="D2556" s="104" t="s">
        <v>10706</v>
      </c>
      <c r="E2556" s="104">
        <f t="shared" si="39"/>
        <v>10200213</v>
      </c>
      <c r="F2556" s="104" t="s">
        <v>10494</v>
      </c>
      <c r="G2556" s="104" t="s">
        <v>16150</v>
      </c>
      <c r="H2556" s="104" t="s">
        <v>13342</v>
      </c>
      <c r="I2556" s="104" t="s">
        <v>10707</v>
      </c>
    </row>
    <row r="2557" spans="1:12" x14ac:dyDescent="0.2">
      <c r="A2557" s="104" t="s">
        <v>10492</v>
      </c>
      <c r="D2557" s="104" t="s">
        <v>10708</v>
      </c>
      <c r="E2557" s="104">
        <f t="shared" si="39"/>
        <v>10200217</v>
      </c>
      <c r="F2557" s="104" t="s">
        <v>10494</v>
      </c>
      <c r="G2557" s="104" t="s">
        <v>16150</v>
      </c>
      <c r="H2557" s="104" t="s">
        <v>13342</v>
      </c>
      <c r="I2557" s="104" t="s">
        <v>13372</v>
      </c>
    </row>
    <row r="2558" spans="1:12" x14ac:dyDescent="0.2">
      <c r="A2558" s="104" t="s">
        <v>10492</v>
      </c>
      <c r="D2558" s="104" t="s">
        <v>10709</v>
      </c>
      <c r="E2558" s="104">
        <f t="shared" si="39"/>
        <v>10200218</v>
      </c>
      <c r="F2558" s="104" t="s">
        <v>10494</v>
      </c>
      <c r="G2558" s="104" t="s">
        <v>16150</v>
      </c>
      <c r="H2558" s="104" t="s">
        <v>13342</v>
      </c>
      <c r="I2558" s="104" t="s">
        <v>13374</v>
      </c>
    </row>
    <row r="2559" spans="1:12" x14ac:dyDescent="0.2">
      <c r="A2559" s="104" t="s">
        <v>10492</v>
      </c>
      <c r="D2559" s="104" t="s">
        <v>10710</v>
      </c>
      <c r="E2559" s="104">
        <f t="shared" si="39"/>
        <v>10200219</v>
      </c>
      <c r="F2559" s="104" t="s">
        <v>10494</v>
      </c>
      <c r="G2559" s="104" t="s">
        <v>16150</v>
      </c>
      <c r="H2559" s="104" t="s">
        <v>13342</v>
      </c>
      <c r="I2559" s="104" t="s">
        <v>10711</v>
      </c>
      <c r="K2559" s="106">
        <v>36769</v>
      </c>
      <c r="L2559" s="104" t="s">
        <v>10712</v>
      </c>
    </row>
    <row r="2560" spans="1:12" x14ac:dyDescent="0.2">
      <c r="A2560" s="104" t="s">
        <v>10492</v>
      </c>
      <c r="D2560" s="104" t="s">
        <v>10713</v>
      </c>
      <c r="E2560" s="104">
        <f t="shared" si="39"/>
        <v>10200221</v>
      </c>
      <c r="F2560" s="104" t="s">
        <v>10494</v>
      </c>
      <c r="G2560" s="104" t="s">
        <v>16150</v>
      </c>
      <c r="H2560" s="104" t="s">
        <v>13342</v>
      </c>
      <c r="I2560" s="104" t="s">
        <v>13376</v>
      </c>
    </row>
    <row r="2561" spans="1:12" x14ac:dyDescent="0.2">
      <c r="A2561" s="104" t="s">
        <v>10492</v>
      </c>
      <c r="D2561" s="104" t="s">
        <v>10714</v>
      </c>
      <c r="E2561" s="104">
        <f t="shared" si="39"/>
        <v>10200222</v>
      </c>
      <c r="F2561" s="104" t="s">
        <v>10494</v>
      </c>
      <c r="G2561" s="104" t="s">
        <v>16150</v>
      </c>
      <c r="H2561" s="104" t="s">
        <v>13342</v>
      </c>
      <c r="I2561" s="104" t="s">
        <v>13378</v>
      </c>
    </row>
    <row r="2562" spans="1:12" x14ac:dyDescent="0.2">
      <c r="A2562" s="104" t="s">
        <v>10492</v>
      </c>
      <c r="D2562" s="104" t="s">
        <v>10715</v>
      </c>
      <c r="E2562" s="104">
        <f t="shared" ref="E2562:E2625" si="40">VALUE(D2562)</f>
        <v>10200223</v>
      </c>
      <c r="F2562" s="104" t="s">
        <v>10494</v>
      </c>
      <c r="G2562" s="104" t="s">
        <v>16150</v>
      </c>
      <c r="H2562" s="104" t="s">
        <v>13342</v>
      </c>
      <c r="I2562" s="104" t="s">
        <v>13380</v>
      </c>
    </row>
    <row r="2563" spans="1:12" x14ac:dyDescent="0.2">
      <c r="A2563" s="104" t="s">
        <v>10492</v>
      </c>
      <c r="D2563" s="104" t="s">
        <v>10716</v>
      </c>
      <c r="E2563" s="104">
        <f t="shared" si="40"/>
        <v>10200224</v>
      </c>
      <c r="F2563" s="104" t="s">
        <v>10494</v>
      </c>
      <c r="G2563" s="104" t="s">
        <v>16150</v>
      </c>
      <c r="H2563" s="104" t="s">
        <v>13342</v>
      </c>
      <c r="I2563" s="104" t="s">
        <v>13382</v>
      </c>
    </row>
    <row r="2564" spans="1:12" x14ac:dyDescent="0.2">
      <c r="A2564" s="104" t="s">
        <v>10492</v>
      </c>
      <c r="D2564" s="104" t="s">
        <v>10717</v>
      </c>
      <c r="E2564" s="104">
        <f t="shared" si="40"/>
        <v>10200225</v>
      </c>
      <c r="F2564" s="104" t="s">
        <v>10494</v>
      </c>
      <c r="G2564" s="104" t="s">
        <v>16150</v>
      </c>
      <c r="H2564" s="104" t="s">
        <v>13342</v>
      </c>
      <c r="I2564" s="104" t="s">
        <v>13384</v>
      </c>
    </row>
    <row r="2565" spans="1:12" x14ac:dyDescent="0.2">
      <c r="A2565" s="104" t="s">
        <v>10492</v>
      </c>
      <c r="D2565" s="104" t="s">
        <v>10718</v>
      </c>
      <c r="E2565" s="104">
        <f t="shared" si="40"/>
        <v>10200226</v>
      </c>
      <c r="F2565" s="104" t="s">
        <v>10494</v>
      </c>
      <c r="G2565" s="104" t="s">
        <v>16150</v>
      </c>
      <c r="H2565" s="104" t="s">
        <v>13342</v>
      </c>
      <c r="I2565" s="104" t="s">
        <v>16227</v>
      </c>
    </row>
    <row r="2566" spans="1:12" x14ac:dyDescent="0.2">
      <c r="A2566" s="104" t="s">
        <v>10492</v>
      </c>
      <c r="D2566" s="104" t="s">
        <v>10719</v>
      </c>
      <c r="E2566" s="104">
        <f t="shared" si="40"/>
        <v>10200229</v>
      </c>
      <c r="F2566" s="104" t="s">
        <v>10494</v>
      </c>
      <c r="G2566" s="104" t="s">
        <v>16150</v>
      </c>
      <c r="H2566" s="104" t="s">
        <v>13342</v>
      </c>
      <c r="I2566" s="104" t="s">
        <v>10720</v>
      </c>
    </row>
    <row r="2567" spans="1:12" x14ac:dyDescent="0.2">
      <c r="A2567" s="104" t="s">
        <v>10492</v>
      </c>
      <c r="D2567" s="104" t="s">
        <v>10721</v>
      </c>
      <c r="E2567" s="104">
        <f t="shared" si="40"/>
        <v>10200300</v>
      </c>
      <c r="F2567" s="104" t="s">
        <v>10494</v>
      </c>
      <c r="G2567" s="104" t="s">
        <v>16150</v>
      </c>
      <c r="H2567" s="104" t="s">
        <v>16235</v>
      </c>
      <c r="I2567" s="104" t="s">
        <v>16236</v>
      </c>
    </row>
    <row r="2568" spans="1:12" x14ac:dyDescent="0.2">
      <c r="A2568" s="104" t="s">
        <v>10492</v>
      </c>
      <c r="D2568" s="104" t="s">
        <v>10722</v>
      </c>
      <c r="E2568" s="104">
        <f t="shared" si="40"/>
        <v>10200301</v>
      </c>
      <c r="F2568" s="104" t="s">
        <v>10494</v>
      </c>
      <c r="G2568" s="104" t="s">
        <v>16150</v>
      </c>
      <c r="H2568" s="104" t="s">
        <v>16235</v>
      </c>
      <c r="I2568" s="104" t="s">
        <v>16238</v>
      </c>
    </row>
    <row r="2569" spans="1:12" x14ac:dyDescent="0.2">
      <c r="A2569" s="104" t="s">
        <v>10492</v>
      </c>
      <c r="D2569" s="104" t="s">
        <v>10723</v>
      </c>
      <c r="E2569" s="104">
        <f t="shared" si="40"/>
        <v>10200302</v>
      </c>
      <c r="F2569" s="104" t="s">
        <v>10494</v>
      </c>
      <c r="G2569" s="104" t="s">
        <v>16150</v>
      </c>
      <c r="H2569" s="104" t="s">
        <v>16235</v>
      </c>
      <c r="I2569" s="104" t="s">
        <v>16240</v>
      </c>
    </row>
    <row r="2570" spans="1:12" x14ac:dyDescent="0.2">
      <c r="A2570" s="104" t="s">
        <v>10492</v>
      </c>
      <c r="D2570" s="104" t="s">
        <v>10724</v>
      </c>
      <c r="E2570" s="104">
        <f t="shared" si="40"/>
        <v>10200303</v>
      </c>
      <c r="F2570" s="104" t="s">
        <v>10494</v>
      </c>
      <c r="G2570" s="104" t="s">
        <v>16150</v>
      </c>
      <c r="H2570" s="104" t="s">
        <v>16235</v>
      </c>
      <c r="I2570" s="104" t="s">
        <v>16242</v>
      </c>
    </row>
    <row r="2571" spans="1:12" x14ac:dyDescent="0.2">
      <c r="A2571" s="104" t="s">
        <v>10492</v>
      </c>
      <c r="D2571" s="104" t="s">
        <v>10725</v>
      </c>
      <c r="E2571" s="104">
        <f t="shared" si="40"/>
        <v>10200304</v>
      </c>
      <c r="F2571" s="104" t="s">
        <v>10494</v>
      </c>
      <c r="G2571" s="104" t="s">
        <v>16150</v>
      </c>
      <c r="H2571" s="104" t="s">
        <v>16235</v>
      </c>
      <c r="I2571" s="104" t="s">
        <v>10498</v>
      </c>
    </row>
    <row r="2572" spans="1:12" x14ac:dyDescent="0.2">
      <c r="A2572" s="104" t="s">
        <v>10492</v>
      </c>
      <c r="D2572" s="104" t="s">
        <v>10726</v>
      </c>
      <c r="E2572" s="104">
        <f t="shared" si="40"/>
        <v>10200306</v>
      </c>
      <c r="F2572" s="104" t="s">
        <v>10494</v>
      </c>
      <c r="G2572" s="104" t="s">
        <v>16150</v>
      </c>
      <c r="H2572" s="104" t="s">
        <v>16235</v>
      </c>
      <c r="I2572" s="104" t="s">
        <v>16245</v>
      </c>
    </row>
    <row r="2573" spans="1:12" x14ac:dyDescent="0.2">
      <c r="A2573" s="104" t="s">
        <v>10492</v>
      </c>
      <c r="D2573" s="104" t="s">
        <v>10727</v>
      </c>
      <c r="E2573" s="104">
        <f t="shared" si="40"/>
        <v>10200307</v>
      </c>
      <c r="F2573" s="104" t="s">
        <v>10494</v>
      </c>
      <c r="G2573" s="104" t="s">
        <v>16150</v>
      </c>
      <c r="H2573" s="104" t="s">
        <v>16235</v>
      </c>
      <c r="I2573" s="104" t="s">
        <v>10728</v>
      </c>
    </row>
    <row r="2574" spans="1:12" x14ac:dyDescent="0.2">
      <c r="A2574" s="104" t="s">
        <v>10492</v>
      </c>
      <c r="D2574" s="104" t="s">
        <v>10729</v>
      </c>
      <c r="E2574" s="104">
        <f t="shared" si="40"/>
        <v>10200401</v>
      </c>
      <c r="F2574" s="104" t="s">
        <v>10494</v>
      </c>
      <c r="G2574" s="104" t="s">
        <v>16150</v>
      </c>
      <c r="H2574" s="104" t="s">
        <v>16135</v>
      </c>
      <c r="I2574" s="104" t="s">
        <v>10730</v>
      </c>
      <c r="K2574" s="106"/>
      <c r="L2574" s="104"/>
    </row>
    <row r="2575" spans="1:12" x14ac:dyDescent="0.2">
      <c r="A2575" s="104" t="s">
        <v>10492</v>
      </c>
      <c r="D2575" s="104" t="s">
        <v>10731</v>
      </c>
      <c r="E2575" s="104">
        <f t="shared" si="40"/>
        <v>10200402</v>
      </c>
      <c r="F2575" s="104" t="s">
        <v>10494</v>
      </c>
      <c r="G2575" s="104" t="s">
        <v>16150</v>
      </c>
      <c r="H2575" s="104" t="s">
        <v>16135</v>
      </c>
      <c r="I2575" s="104" t="s">
        <v>10732</v>
      </c>
    </row>
    <row r="2576" spans="1:12" x14ac:dyDescent="0.2">
      <c r="A2576" s="104" t="s">
        <v>10492</v>
      </c>
      <c r="D2576" s="104" t="s">
        <v>4915</v>
      </c>
      <c r="E2576" s="104">
        <f t="shared" si="40"/>
        <v>10200403</v>
      </c>
      <c r="F2576" s="104" t="s">
        <v>10494</v>
      </c>
      <c r="G2576" s="104" t="s">
        <v>16150</v>
      </c>
      <c r="H2576" s="104" t="s">
        <v>16135</v>
      </c>
      <c r="I2576" s="104" t="s">
        <v>4916</v>
      </c>
    </row>
    <row r="2577" spans="1:12" x14ac:dyDescent="0.2">
      <c r="A2577" s="104" t="s">
        <v>10492</v>
      </c>
      <c r="D2577" s="104" t="s">
        <v>4917</v>
      </c>
      <c r="E2577" s="104">
        <f t="shared" si="40"/>
        <v>10200404</v>
      </c>
      <c r="F2577" s="104" t="s">
        <v>10494</v>
      </c>
      <c r="G2577" s="104" t="s">
        <v>16150</v>
      </c>
      <c r="H2577" s="104" t="s">
        <v>16135</v>
      </c>
      <c r="I2577" s="104" t="s">
        <v>4918</v>
      </c>
      <c r="K2577" s="106"/>
      <c r="L2577" s="104"/>
    </row>
    <row r="2578" spans="1:12" x14ac:dyDescent="0.2">
      <c r="A2578" s="104" t="s">
        <v>10492</v>
      </c>
      <c r="D2578" s="104" t="s">
        <v>4919</v>
      </c>
      <c r="E2578" s="104">
        <f t="shared" si="40"/>
        <v>10200405</v>
      </c>
      <c r="F2578" s="104" t="s">
        <v>10494</v>
      </c>
      <c r="G2578" s="104" t="s">
        <v>16150</v>
      </c>
      <c r="H2578" s="104" t="s">
        <v>16135</v>
      </c>
      <c r="I2578" s="104" t="s">
        <v>10728</v>
      </c>
    </row>
    <row r="2579" spans="1:12" x14ac:dyDescent="0.2">
      <c r="A2579" s="104" t="s">
        <v>10492</v>
      </c>
      <c r="D2579" s="104" t="s">
        <v>4920</v>
      </c>
      <c r="E2579" s="104">
        <f t="shared" si="40"/>
        <v>10200501</v>
      </c>
      <c r="F2579" s="104" t="s">
        <v>10494</v>
      </c>
      <c r="G2579" s="104" t="s">
        <v>16150</v>
      </c>
      <c r="H2579" s="104" t="s">
        <v>16128</v>
      </c>
      <c r="I2579" s="104" t="s">
        <v>16261</v>
      </c>
      <c r="K2579" s="106"/>
      <c r="L2579" s="104"/>
    </row>
    <row r="2580" spans="1:12" x14ac:dyDescent="0.2">
      <c r="A2580" s="104" t="s">
        <v>10492</v>
      </c>
      <c r="D2580" s="104" t="s">
        <v>4921</v>
      </c>
      <c r="E2580" s="104">
        <f t="shared" si="40"/>
        <v>10200502</v>
      </c>
      <c r="F2580" s="104" t="s">
        <v>10494</v>
      </c>
      <c r="G2580" s="104" t="s">
        <v>16150</v>
      </c>
      <c r="H2580" s="104" t="s">
        <v>16128</v>
      </c>
      <c r="I2580" s="104" t="s">
        <v>10732</v>
      </c>
    </row>
    <row r="2581" spans="1:12" x14ac:dyDescent="0.2">
      <c r="A2581" s="104" t="s">
        <v>10492</v>
      </c>
      <c r="D2581" s="104" t="s">
        <v>4922</v>
      </c>
      <c r="E2581" s="104">
        <f t="shared" si="40"/>
        <v>10200503</v>
      </c>
      <c r="F2581" s="104" t="s">
        <v>10494</v>
      </c>
      <c r="G2581" s="104" t="s">
        <v>16150</v>
      </c>
      <c r="H2581" s="104" t="s">
        <v>16128</v>
      </c>
      <c r="I2581" s="104" t="s">
        <v>4916</v>
      </c>
    </row>
    <row r="2582" spans="1:12" x14ac:dyDescent="0.2">
      <c r="A2582" s="104" t="s">
        <v>10492</v>
      </c>
      <c r="D2582" s="104" t="s">
        <v>4923</v>
      </c>
      <c r="E2582" s="104">
        <f t="shared" si="40"/>
        <v>10200504</v>
      </c>
      <c r="F2582" s="104" t="s">
        <v>10494</v>
      </c>
      <c r="G2582" s="104" t="s">
        <v>16150</v>
      </c>
      <c r="H2582" s="104" t="s">
        <v>16128</v>
      </c>
      <c r="I2582" s="104" t="s">
        <v>4924</v>
      </c>
      <c r="K2582" s="106"/>
      <c r="L2582" s="104"/>
    </row>
    <row r="2583" spans="1:12" x14ac:dyDescent="0.2">
      <c r="A2583" s="104" t="s">
        <v>10492</v>
      </c>
      <c r="D2583" s="104" t="s">
        <v>4925</v>
      </c>
      <c r="E2583" s="104">
        <f t="shared" si="40"/>
        <v>10200505</v>
      </c>
      <c r="F2583" s="104" t="s">
        <v>10494</v>
      </c>
      <c r="G2583" s="104" t="s">
        <v>16150</v>
      </c>
      <c r="H2583" s="104" t="s">
        <v>16128</v>
      </c>
      <c r="I2583" s="104" t="s">
        <v>10728</v>
      </c>
    </row>
    <row r="2584" spans="1:12" x14ac:dyDescent="0.2">
      <c r="A2584" s="104" t="s">
        <v>10492</v>
      </c>
      <c r="D2584" s="104" t="s">
        <v>4926</v>
      </c>
      <c r="E2584" s="104">
        <f t="shared" si="40"/>
        <v>10200601</v>
      </c>
      <c r="F2584" s="104" t="s">
        <v>10494</v>
      </c>
      <c r="G2584" s="104" t="s">
        <v>16150</v>
      </c>
      <c r="H2584" s="104" t="s">
        <v>16137</v>
      </c>
      <c r="I2584" s="104" t="s">
        <v>4927</v>
      </c>
    </row>
    <row r="2585" spans="1:12" x14ac:dyDescent="0.2">
      <c r="A2585" s="104" t="s">
        <v>10492</v>
      </c>
      <c r="D2585" s="104" t="s">
        <v>4928</v>
      </c>
      <c r="E2585" s="104">
        <f t="shared" si="40"/>
        <v>10200602</v>
      </c>
      <c r="F2585" s="104" t="s">
        <v>10494</v>
      </c>
      <c r="G2585" s="104" t="s">
        <v>16150</v>
      </c>
      <c r="H2585" s="104" t="s">
        <v>16137</v>
      </c>
      <c r="I2585" s="104" t="s">
        <v>4929</v>
      </c>
    </row>
    <row r="2586" spans="1:12" x14ac:dyDescent="0.2">
      <c r="A2586" s="104" t="s">
        <v>10492</v>
      </c>
      <c r="D2586" s="104" t="s">
        <v>4930</v>
      </c>
      <c r="E2586" s="104">
        <f t="shared" si="40"/>
        <v>10200603</v>
      </c>
      <c r="F2586" s="104" t="s">
        <v>10494</v>
      </c>
      <c r="G2586" s="104" t="s">
        <v>16150</v>
      </c>
      <c r="H2586" s="104" t="s">
        <v>16137</v>
      </c>
      <c r="I2586" s="104" t="s">
        <v>4931</v>
      </c>
    </row>
    <row r="2587" spans="1:12" x14ac:dyDescent="0.2">
      <c r="A2587" s="104" t="s">
        <v>10492</v>
      </c>
      <c r="D2587" s="104" t="s">
        <v>4932</v>
      </c>
      <c r="E2587" s="104">
        <f t="shared" si="40"/>
        <v>10200604</v>
      </c>
      <c r="F2587" s="104" t="s">
        <v>10494</v>
      </c>
      <c r="G2587" s="104" t="s">
        <v>16150</v>
      </c>
      <c r="H2587" s="104" t="s">
        <v>16137</v>
      </c>
      <c r="I2587" s="104" t="s">
        <v>10728</v>
      </c>
    </row>
    <row r="2588" spans="1:12" x14ac:dyDescent="0.2">
      <c r="A2588" s="104" t="s">
        <v>10492</v>
      </c>
      <c r="D2588" s="104" t="s">
        <v>4933</v>
      </c>
      <c r="E2588" s="104">
        <f t="shared" si="40"/>
        <v>10200701</v>
      </c>
      <c r="F2588" s="104" t="s">
        <v>10494</v>
      </c>
      <c r="G2588" s="104" t="s">
        <v>16150</v>
      </c>
      <c r="H2588" s="104" t="s">
        <v>16148</v>
      </c>
      <c r="I2588" s="104" t="s">
        <v>16277</v>
      </c>
    </row>
    <row r="2589" spans="1:12" x14ac:dyDescent="0.2">
      <c r="A2589" s="104" t="s">
        <v>10492</v>
      </c>
      <c r="D2589" s="104" t="s">
        <v>4934</v>
      </c>
      <c r="E2589" s="104">
        <f t="shared" si="40"/>
        <v>10200704</v>
      </c>
      <c r="F2589" s="104" t="s">
        <v>10494</v>
      </c>
      <c r="G2589" s="104" t="s">
        <v>16150</v>
      </c>
      <c r="H2589" s="104" t="s">
        <v>16148</v>
      </c>
      <c r="I2589" s="104" t="s">
        <v>16279</v>
      </c>
    </row>
    <row r="2590" spans="1:12" x14ac:dyDescent="0.2">
      <c r="A2590" s="104" t="s">
        <v>10492</v>
      </c>
      <c r="D2590" s="104" t="s">
        <v>4935</v>
      </c>
      <c r="E2590" s="104">
        <f t="shared" si="40"/>
        <v>10200707</v>
      </c>
      <c r="F2590" s="104" t="s">
        <v>10494</v>
      </c>
      <c r="G2590" s="104" t="s">
        <v>16150</v>
      </c>
      <c r="H2590" s="104" t="s">
        <v>16148</v>
      </c>
      <c r="I2590" s="104" t="s">
        <v>16281</v>
      </c>
    </row>
    <row r="2591" spans="1:12" x14ac:dyDescent="0.2">
      <c r="A2591" s="104" t="s">
        <v>10492</v>
      </c>
      <c r="D2591" s="104" t="s">
        <v>4936</v>
      </c>
      <c r="E2591" s="104">
        <f t="shared" si="40"/>
        <v>10200710</v>
      </c>
      <c r="F2591" s="104" t="s">
        <v>10494</v>
      </c>
      <c r="G2591" s="104" t="s">
        <v>16150</v>
      </c>
      <c r="H2591" s="104" t="s">
        <v>16148</v>
      </c>
      <c r="I2591" s="104" t="s">
        <v>10728</v>
      </c>
    </row>
    <row r="2592" spans="1:12" x14ac:dyDescent="0.2">
      <c r="A2592" s="104" t="s">
        <v>10492</v>
      </c>
      <c r="D2592" s="104" t="s">
        <v>4937</v>
      </c>
      <c r="E2592" s="104">
        <f t="shared" si="40"/>
        <v>10200711</v>
      </c>
      <c r="F2592" s="104" t="s">
        <v>10494</v>
      </c>
      <c r="G2592" s="104" t="s">
        <v>16150</v>
      </c>
      <c r="H2592" s="104" t="s">
        <v>16148</v>
      </c>
      <c r="I2592" s="104" t="s">
        <v>16283</v>
      </c>
      <c r="J2592" s="106">
        <v>37652</v>
      </c>
    </row>
    <row r="2593" spans="1:12" x14ac:dyDescent="0.2">
      <c r="A2593" s="104" t="s">
        <v>10492</v>
      </c>
      <c r="D2593" s="104" t="s">
        <v>4938</v>
      </c>
      <c r="E2593" s="104">
        <f t="shared" si="40"/>
        <v>10200799</v>
      </c>
      <c r="F2593" s="104" t="s">
        <v>10494</v>
      </c>
      <c r="G2593" s="104" t="s">
        <v>16150</v>
      </c>
      <c r="H2593" s="104" t="s">
        <v>16148</v>
      </c>
      <c r="I2593" s="104" t="s">
        <v>4939</v>
      </c>
    </row>
    <row r="2594" spans="1:12" x14ac:dyDescent="0.2">
      <c r="A2594" s="104" t="s">
        <v>10492</v>
      </c>
      <c r="D2594" s="104" t="s">
        <v>4940</v>
      </c>
      <c r="E2594" s="104">
        <f t="shared" si="40"/>
        <v>10200802</v>
      </c>
      <c r="F2594" s="104" t="s">
        <v>10494</v>
      </c>
      <c r="G2594" s="104" t="s">
        <v>16150</v>
      </c>
      <c r="H2594" s="104" t="s">
        <v>16145</v>
      </c>
      <c r="I2594" s="104" t="s">
        <v>16287</v>
      </c>
      <c r="K2594" s="106">
        <v>38019</v>
      </c>
      <c r="L2594" s="104" t="s">
        <v>16146</v>
      </c>
    </row>
    <row r="2595" spans="1:12" x14ac:dyDescent="0.2">
      <c r="A2595" s="104" t="s">
        <v>10492</v>
      </c>
      <c r="D2595" s="104" t="s">
        <v>4941</v>
      </c>
      <c r="E2595" s="104">
        <f t="shared" si="40"/>
        <v>10200804</v>
      </c>
      <c r="F2595" s="104" t="s">
        <v>10494</v>
      </c>
      <c r="G2595" s="104" t="s">
        <v>16150</v>
      </c>
      <c r="H2595" s="104" t="s">
        <v>16145</v>
      </c>
      <c r="I2595" s="104" t="s">
        <v>10728</v>
      </c>
      <c r="K2595" s="106">
        <v>38019</v>
      </c>
      <c r="L2595" s="104" t="s">
        <v>16146</v>
      </c>
    </row>
    <row r="2596" spans="1:12" x14ac:dyDescent="0.2">
      <c r="A2596" s="104" t="s">
        <v>10492</v>
      </c>
      <c r="D2596" s="104" t="s">
        <v>4942</v>
      </c>
      <c r="E2596" s="104">
        <f t="shared" si="40"/>
        <v>10200901</v>
      </c>
      <c r="F2596" s="104" t="s">
        <v>10494</v>
      </c>
      <c r="G2596" s="104" t="s">
        <v>16150</v>
      </c>
      <c r="H2596" s="104" t="s">
        <v>13482</v>
      </c>
      <c r="I2596" s="104" t="s">
        <v>13483</v>
      </c>
      <c r="K2596" s="106">
        <v>37160</v>
      </c>
      <c r="L2596" s="104" t="s">
        <v>4943</v>
      </c>
    </row>
    <row r="2597" spans="1:12" x14ac:dyDescent="0.2">
      <c r="A2597" s="104" t="s">
        <v>10492</v>
      </c>
      <c r="D2597" s="104" t="s">
        <v>4944</v>
      </c>
      <c r="E2597" s="104">
        <f t="shared" si="40"/>
        <v>10200902</v>
      </c>
      <c r="F2597" s="104" t="s">
        <v>10494</v>
      </c>
      <c r="G2597" s="104" t="s">
        <v>16150</v>
      </c>
      <c r="H2597" s="104" t="s">
        <v>13482</v>
      </c>
      <c r="I2597" s="104" t="s">
        <v>4945</v>
      </c>
      <c r="K2597" s="106">
        <v>37160</v>
      </c>
      <c r="L2597" s="104" t="s">
        <v>4943</v>
      </c>
    </row>
    <row r="2598" spans="1:12" x14ac:dyDescent="0.2">
      <c r="A2598" s="104" t="s">
        <v>10492</v>
      </c>
      <c r="D2598" s="104" t="s">
        <v>4946</v>
      </c>
      <c r="E2598" s="104">
        <f t="shared" si="40"/>
        <v>10200903</v>
      </c>
      <c r="F2598" s="104" t="s">
        <v>10494</v>
      </c>
      <c r="G2598" s="104" t="s">
        <v>16150</v>
      </c>
      <c r="H2598" s="104" t="s">
        <v>13482</v>
      </c>
      <c r="I2598" s="104" t="s">
        <v>13487</v>
      </c>
      <c r="K2598" s="106">
        <v>37160</v>
      </c>
      <c r="L2598" s="104" t="s">
        <v>4947</v>
      </c>
    </row>
    <row r="2599" spans="1:12" x14ac:dyDescent="0.2">
      <c r="A2599" s="104" t="s">
        <v>10492</v>
      </c>
      <c r="D2599" s="104" t="s">
        <v>4948</v>
      </c>
      <c r="E2599" s="104">
        <f t="shared" si="40"/>
        <v>10200904</v>
      </c>
      <c r="F2599" s="104" t="s">
        <v>10494</v>
      </c>
      <c r="G2599" s="104" t="s">
        <v>16150</v>
      </c>
      <c r="H2599" s="104" t="s">
        <v>13482</v>
      </c>
      <c r="I2599" s="104" t="s">
        <v>4949</v>
      </c>
      <c r="K2599" s="106">
        <v>37160</v>
      </c>
      <c r="L2599" s="104" t="s">
        <v>13494</v>
      </c>
    </row>
    <row r="2600" spans="1:12" x14ac:dyDescent="0.2">
      <c r="A2600" s="104" t="s">
        <v>10492</v>
      </c>
      <c r="D2600" s="104" t="s">
        <v>4950</v>
      </c>
      <c r="E2600" s="104">
        <f t="shared" si="40"/>
        <v>10200905</v>
      </c>
      <c r="F2600" s="104" t="s">
        <v>10494</v>
      </c>
      <c r="G2600" s="104" t="s">
        <v>16150</v>
      </c>
      <c r="H2600" s="104" t="s">
        <v>13482</v>
      </c>
      <c r="I2600" s="104" t="s">
        <v>4951</v>
      </c>
      <c r="K2600" s="106">
        <v>37160</v>
      </c>
      <c r="L2600" s="104" t="s">
        <v>13494</v>
      </c>
    </row>
    <row r="2601" spans="1:12" x14ac:dyDescent="0.2">
      <c r="A2601" s="104" t="s">
        <v>10492</v>
      </c>
      <c r="D2601" s="104" t="s">
        <v>4952</v>
      </c>
      <c r="E2601" s="104">
        <f t="shared" si="40"/>
        <v>10200906</v>
      </c>
      <c r="F2601" s="104" t="s">
        <v>10494</v>
      </c>
      <c r="G2601" s="104" t="s">
        <v>16150</v>
      </c>
      <c r="H2601" s="104" t="s">
        <v>13482</v>
      </c>
      <c r="I2601" s="104" t="s">
        <v>4953</v>
      </c>
      <c r="K2601" s="106">
        <v>37160</v>
      </c>
      <c r="L2601" s="104" t="s">
        <v>13494</v>
      </c>
    </row>
    <row r="2602" spans="1:12" x14ac:dyDescent="0.2">
      <c r="A2602" s="104" t="s">
        <v>10492</v>
      </c>
      <c r="D2602" s="104" t="s">
        <v>4954</v>
      </c>
      <c r="E2602" s="104">
        <f t="shared" si="40"/>
        <v>10200907</v>
      </c>
      <c r="F2602" s="104" t="s">
        <v>10494</v>
      </c>
      <c r="G2602" s="104" t="s">
        <v>16150</v>
      </c>
      <c r="H2602" s="104" t="s">
        <v>13482</v>
      </c>
      <c r="I2602" s="104" t="s">
        <v>4955</v>
      </c>
    </row>
    <row r="2603" spans="1:12" x14ac:dyDescent="0.2">
      <c r="A2603" s="104" t="s">
        <v>10492</v>
      </c>
      <c r="D2603" s="104" t="s">
        <v>4956</v>
      </c>
      <c r="E2603" s="104">
        <f t="shared" si="40"/>
        <v>10200908</v>
      </c>
      <c r="F2603" s="104" t="s">
        <v>10494</v>
      </c>
      <c r="G2603" s="104" t="s">
        <v>16150</v>
      </c>
      <c r="H2603" s="104" t="s">
        <v>13482</v>
      </c>
      <c r="I2603" s="104" t="s">
        <v>13490</v>
      </c>
      <c r="J2603" s="106">
        <v>37160</v>
      </c>
      <c r="L2603" s="104" t="s">
        <v>13491</v>
      </c>
    </row>
    <row r="2604" spans="1:12" x14ac:dyDescent="0.2">
      <c r="A2604" s="104" t="s">
        <v>10492</v>
      </c>
      <c r="D2604" s="104" t="s">
        <v>4957</v>
      </c>
      <c r="E2604" s="104">
        <f t="shared" si="40"/>
        <v>10200910</v>
      </c>
      <c r="F2604" s="104" t="s">
        <v>10494</v>
      </c>
      <c r="G2604" s="104" t="s">
        <v>16150</v>
      </c>
      <c r="H2604" s="104" t="s">
        <v>13482</v>
      </c>
      <c r="I2604" s="104" t="s">
        <v>13493</v>
      </c>
      <c r="K2604" s="106">
        <v>37160</v>
      </c>
      <c r="L2604" s="104" t="s">
        <v>13494</v>
      </c>
    </row>
    <row r="2605" spans="1:12" x14ac:dyDescent="0.2">
      <c r="A2605" s="104" t="s">
        <v>10492</v>
      </c>
      <c r="D2605" s="104" t="s">
        <v>7728</v>
      </c>
      <c r="E2605" s="104">
        <f t="shared" si="40"/>
        <v>10200911</v>
      </c>
      <c r="F2605" s="104" t="s">
        <v>10494</v>
      </c>
      <c r="G2605" s="104" t="s">
        <v>16150</v>
      </c>
      <c r="H2605" s="104" t="s">
        <v>13482</v>
      </c>
      <c r="I2605" s="104" t="s">
        <v>13496</v>
      </c>
      <c r="K2605" s="106">
        <v>37160</v>
      </c>
      <c r="L2605" s="104" t="s">
        <v>13494</v>
      </c>
    </row>
    <row r="2606" spans="1:12" x14ac:dyDescent="0.2">
      <c r="A2606" s="104" t="s">
        <v>10492</v>
      </c>
      <c r="D2606" s="104" t="s">
        <v>7729</v>
      </c>
      <c r="E2606" s="104">
        <f t="shared" si="40"/>
        <v>10200912</v>
      </c>
      <c r="F2606" s="104" t="s">
        <v>10494</v>
      </c>
      <c r="G2606" s="104" t="s">
        <v>16150</v>
      </c>
      <c r="H2606" s="104" t="s">
        <v>13482</v>
      </c>
      <c r="I2606" s="104" t="s">
        <v>7730</v>
      </c>
    </row>
    <row r="2607" spans="1:12" x14ac:dyDescent="0.2">
      <c r="A2607" s="104" t="s">
        <v>10492</v>
      </c>
      <c r="D2607" s="104" t="s">
        <v>7731</v>
      </c>
      <c r="E2607" s="104">
        <f t="shared" si="40"/>
        <v>10201001</v>
      </c>
      <c r="F2607" s="104" t="s">
        <v>10494</v>
      </c>
      <c r="G2607" s="104" t="s">
        <v>16150</v>
      </c>
      <c r="H2607" s="104" t="s">
        <v>16141</v>
      </c>
      <c r="I2607" s="104" t="s">
        <v>13500</v>
      </c>
      <c r="K2607" s="106"/>
      <c r="L2607" s="104"/>
    </row>
    <row r="2608" spans="1:12" x14ac:dyDescent="0.2">
      <c r="A2608" s="104" t="s">
        <v>10492</v>
      </c>
      <c r="D2608" s="104" t="s">
        <v>7732</v>
      </c>
      <c r="E2608" s="104">
        <f t="shared" si="40"/>
        <v>10201002</v>
      </c>
      <c r="F2608" s="104" t="s">
        <v>10494</v>
      </c>
      <c r="G2608" s="104" t="s">
        <v>16150</v>
      </c>
      <c r="H2608" s="104" t="s">
        <v>16141</v>
      </c>
      <c r="I2608" s="104" t="s">
        <v>14638</v>
      </c>
      <c r="K2608" s="106"/>
      <c r="L2608" s="104"/>
    </row>
    <row r="2609" spans="1:12" x14ac:dyDescent="0.2">
      <c r="A2609" s="104" t="s">
        <v>10492</v>
      </c>
      <c r="D2609" s="104" t="s">
        <v>7733</v>
      </c>
      <c r="E2609" s="104">
        <f t="shared" si="40"/>
        <v>10201003</v>
      </c>
      <c r="F2609" s="104" t="s">
        <v>10494</v>
      </c>
      <c r="G2609" s="104" t="s">
        <v>16150</v>
      </c>
      <c r="H2609" s="104" t="s">
        <v>16141</v>
      </c>
      <c r="I2609" s="104" t="s">
        <v>13503</v>
      </c>
      <c r="K2609" s="106"/>
      <c r="L2609" s="104"/>
    </row>
    <row r="2610" spans="1:12" x14ac:dyDescent="0.2">
      <c r="A2610" s="104" t="s">
        <v>10492</v>
      </c>
      <c r="D2610" s="104" t="s">
        <v>7734</v>
      </c>
      <c r="E2610" s="104">
        <f t="shared" si="40"/>
        <v>10201101</v>
      </c>
      <c r="F2610" s="104" t="s">
        <v>10494</v>
      </c>
      <c r="G2610" s="104" t="s">
        <v>16150</v>
      </c>
      <c r="H2610" s="104" t="s">
        <v>13505</v>
      </c>
      <c r="I2610" s="104" t="s">
        <v>16287</v>
      </c>
    </row>
    <row r="2611" spans="1:12" x14ac:dyDescent="0.2">
      <c r="A2611" s="104" t="s">
        <v>10492</v>
      </c>
      <c r="D2611" s="104" t="s">
        <v>7735</v>
      </c>
      <c r="E2611" s="104">
        <f t="shared" si="40"/>
        <v>10201201</v>
      </c>
      <c r="F2611" s="104" t="s">
        <v>10494</v>
      </c>
      <c r="G2611" s="104" t="s">
        <v>16150</v>
      </c>
      <c r="H2611" s="104" t="s">
        <v>13507</v>
      </c>
      <c r="I2611" s="104" t="s">
        <v>13508</v>
      </c>
    </row>
    <row r="2612" spans="1:12" x14ac:dyDescent="0.2">
      <c r="A2612" s="104" t="s">
        <v>10492</v>
      </c>
      <c r="D2612" s="104" t="s">
        <v>7736</v>
      </c>
      <c r="E2612" s="104">
        <f t="shared" si="40"/>
        <v>10201202</v>
      </c>
      <c r="F2612" s="104" t="s">
        <v>10494</v>
      </c>
      <c r="G2612" s="104" t="s">
        <v>16150</v>
      </c>
      <c r="H2612" s="104" t="s">
        <v>13507</v>
      </c>
      <c r="I2612" s="104" t="s">
        <v>13510</v>
      </c>
    </row>
    <row r="2613" spans="1:12" x14ac:dyDescent="0.2">
      <c r="A2613" s="104" t="s">
        <v>10492</v>
      </c>
      <c r="D2613" s="104" t="s">
        <v>7737</v>
      </c>
      <c r="E2613" s="104">
        <f t="shared" si="40"/>
        <v>10201301</v>
      </c>
      <c r="F2613" s="104" t="s">
        <v>10494</v>
      </c>
      <c r="G2613" s="104" t="s">
        <v>16150</v>
      </c>
      <c r="H2613" s="104" t="s">
        <v>13522</v>
      </c>
      <c r="I2613" s="104" t="s">
        <v>13508</v>
      </c>
    </row>
    <row r="2614" spans="1:12" x14ac:dyDescent="0.2">
      <c r="A2614" s="104" t="s">
        <v>10492</v>
      </c>
      <c r="D2614" s="104" t="s">
        <v>7738</v>
      </c>
      <c r="E2614" s="104">
        <f t="shared" si="40"/>
        <v>10201302</v>
      </c>
      <c r="F2614" s="104" t="s">
        <v>10494</v>
      </c>
      <c r="G2614" s="104" t="s">
        <v>16150</v>
      </c>
      <c r="H2614" s="104" t="s">
        <v>13522</v>
      </c>
      <c r="I2614" s="104" t="s">
        <v>13524</v>
      </c>
    </row>
    <row r="2615" spans="1:12" x14ac:dyDescent="0.2">
      <c r="A2615" s="104" t="s">
        <v>10492</v>
      </c>
      <c r="D2615" s="104" t="s">
        <v>7739</v>
      </c>
      <c r="E2615" s="104">
        <f t="shared" si="40"/>
        <v>10201303</v>
      </c>
      <c r="F2615" s="104" t="s">
        <v>10494</v>
      </c>
      <c r="G2615" s="104" t="s">
        <v>16150</v>
      </c>
      <c r="H2615" s="104" t="s">
        <v>13522</v>
      </c>
      <c r="I2615" s="104" t="s">
        <v>7740</v>
      </c>
      <c r="J2615" s="106">
        <v>37469</v>
      </c>
    </row>
    <row r="2616" spans="1:12" x14ac:dyDescent="0.2">
      <c r="A2616" s="104" t="s">
        <v>10492</v>
      </c>
      <c r="D2616" s="104" t="s">
        <v>7741</v>
      </c>
      <c r="E2616" s="104">
        <f t="shared" si="40"/>
        <v>10201401</v>
      </c>
      <c r="F2616" s="104" t="s">
        <v>10494</v>
      </c>
      <c r="G2616" s="104" t="s">
        <v>16150</v>
      </c>
      <c r="H2616" s="104" t="s">
        <v>7742</v>
      </c>
      <c r="I2616" s="104" t="s">
        <v>16137</v>
      </c>
    </row>
    <row r="2617" spans="1:12" x14ac:dyDescent="0.2">
      <c r="A2617" s="104" t="s">
        <v>10492</v>
      </c>
      <c r="D2617" s="104" t="s">
        <v>7743</v>
      </c>
      <c r="E2617" s="104">
        <f t="shared" si="40"/>
        <v>10201402</v>
      </c>
      <c r="F2617" s="104" t="s">
        <v>10494</v>
      </c>
      <c r="G2617" s="104" t="s">
        <v>16150</v>
      </c>
      <c r="H2617" s="104" t="s">
        <v>7742</v>
      </c>
      <c r="I2617" s="104" t="s">
        <v>16148</v>
      </c>
    </row>
    <row r="2618" spans="1:12" x14ac:dyDescent="0.2">
      <c r="A2618" s="104" t="s">
        <v>10492</v>
      </c>
      <c r="D2618" s="104" t="s">
        <v>7744</v>
      </c>
      <c r="E2618" s="104">
        <f t="shared" si="40"/>
        <v>10201403</v>
      </c>
      <c r="F2618" s="104" t="s">
        <v>10494</v>
      </c>
      <c r="G2618" s="104" t="s">
        <v>16150</v>
      </c>
      <c r="H2618" s="104" t="s">
        <v>7742</v>
      </c>
      <c r="I2618" s="104" t="s">
        <v>16128</v>
      </c>
    </row>
    <row r="2619" spans="1:12" x14ac:dyDescent="0.2">
      <c r="A2619" s="104" t="s">
        <v>10492</v>
      </c>
      <c r="D2619" s="104" t="s">
        <v>7745</v>
      </c>
      <c r="E2619" s="104">
        <f t="shared" si="40"/>
        <v>10201404</v>
      </c>
      <c r="F2619" s="104" t="s">
        <v>10494</v>
      </c>
      <c r="G2619" s="104" t="s">
        <v>16150</v>
      </c>
      <c r="H2619" s="104" t="s">
        <v>7742</v>
      </c>
      <c r="I2619" s="104" t="s">
        <v>16135</v>
      </c>
    </row>
    <row r="2620" spans="1:12" x14ac:dyDescent="0.2">
      <c r="A2620" s="104" t="s">
        <v>10492</v>
      </c>
      <c r="D2620" s="104" t="s">
        <v>7746</v>
      </c>
      <c r="E2620" s="104">
        <f t="shared" si="40"/>
        <v>10201601</v>
      </c>
      <c r="F2620" s="104" t="s">
        <v>10494</v>
      </c>
      <c r="G2620" s="104" t="s">
        <v>16150</v>
      </c>
      <c r="H2620" s="104" t="s">
        <v>14045</v>
      </c>
      <c r="I2620" s="104" t="s">
        <v>7747</v>
      </c>
    </row>
    <row r="2621" spans="1:12" x14ac:dyDescent="0.2">
      <c r="A2621" s="104" t="s">
        <v>10492</v>
      </c>
      <c r="D2621" s="104" t="s">
        <v>7748</v>
      </c>
      <c r="E2621" s="104">
        <f t="shared" si="40"/>
        <v>10201701</v>
      </c>
      <c r="F2621" s="104" t="s">
        <v>10494</v>
      </c>
      <c r="G2621" s="104" t="s">
        <v>16150</v>
      </c>
      <c r="H2621" s="104" t="s">
        <v>13912</v>
      </c>
      <c r="I2621" s="104" t="s">
        <v>7747</v>
      </c>
    </row>
    <row r="2622" spans="1:12" x14ac:dyDescent="0.2">
      <c r="A2622" s="104" t="s">
        <v>10492</v>
      </c>
      <c r="D2622" s="104" t="s">
        <v>7749</v>
      </c>
      <c r="E2622" s="104">
        <f t="shared" si="40"/>
        <v>10300101</v>
      </c>
      <c r="F2622" s="104" t="s">
        <v>10494</v>
      </c>
      <c r="G2622" s="104" t="s">
        <v>16164</v>
      </c>
      <c r="H2622" s="104" t="s">
        <v>13339</v>
      </c>
      <c r="I2622" s="104" t="s">
        <v>10496</v>
      </c>
    </row>
    <row r="2623" spans="1:12" x14ac:dyDescent="0.2">
      <c r="A2623" s="104" t="s">
        <v>10492</v>
      </c>
      <c r="D2623" s="104" t="s">
        <v>7750</v>
      </c>
      <c r="E2623" s="104">
        <f t="shared" si="40"/>
        <v>10300102</v>
      </c>
      <c r="F2623" s="104" t="s">
        <v>10494</v>
      </c>
      <c r="G2623" s="104" t="s">
        <v>16164</v>
      </c>
      <c r="H2623" s="104" t="s">
        <v>13339</v>
      </c>
      <c r="I2623" s="104" t="s">
        <v>10498</v>
      </c>
    </row>
    <row r="2624" spans="1:12" x14ac:dyDescent="0.2">
      <c r="A2624" s="104" t="s">
        <v>10492</v>
      </c>
      <c r="D2624" s="104" t="s">
        <v>7751</v>
      </c>
      <c r="E2624" s="104">
        <f t="shared" si="40"/>
        <v>10300103</v>
      </c>
      <c r="F2624" s="104" t="s">
        <v>10494</v>
      </c>
      <c r="G2624" s="104" t="s">
        <v>16164</v>
      </c>
      <c r="H2624" s="104" t="s">
        <v>13339</v>
      </c>
      <c r="I2624" s="104" t="s">
        <v>13553</v>
      </c>
    </row>
    <row r="2625" spans="1:9" x14ac:dyDescent="0.2">
      <c r="A2625" s="104" t="s">
        <v>10492</v>
      </c>
      <c r="D2625" s="104" t="s">
        <v>7752</v>
      </c>
      <c r="E2625" s="104">
        <f t="shared" si="40"/>
        <v>10300203</v>
      </c>
      <c r="F2625" s="104" t="s">
        <v>10494</v>
      </c>
      <c r="G2625" s="104" t="s">
        <v>16164</v>
      </c>
      <c r="H2625" s="104" t="s">
        <v>13342</v>
      </c>
      <c r="I2625" s="104" t="s">
        <v>10504</v>
      </c>
    </row>
    <row r="2626" spans="1:9" x14ac:dyDescent="0.2">
      <c r="A2626" s="104" t="s">
        <v>10492</v>
      </c>
      <c r="D2626" s="104" t="s">
        <v>7753</v>
      </c>
      <c r="E2626" s="104">
        <f t="shared" ref="E2626:E2689" si="41">VALUE(D2626)</f>
        <v>10300205</v>
      </c>
      <c r="F2626" s="104" t="s">
        <v>10494</v>
      </c>
      <c r="G2626" s="104" t="s">
        <v>16164</v>
      </c>
      <c r="H2626" s="104" t="s">
        <v>13342</v>
      </c>
      <c r="I2626" s="104" t="s">
        <v>10500</v>
      </c>
    </row>
    <row r="2627" spans="1:9" x14ac:dyDescent="0.2">
      <c r="A2627" s="104" t="s">
        <v>10492</v>
      </c>
      <c r="D2627" s="104" t="s">
        <v>7754</v>
      </c>
      <c r="E2627" s="104">
        <f t="shared" si="41"/>
        <v>10300206</v>
      </c>
      <c r="F2627" s="104" t="s">
        <v>10494</v>
      </c>
      <c r="G2627" s="104" t="s">
        <v>16164</v>
      </c>
      <c r="H2627" s="104" t="s">
        <v>13342</v>
      </c>
      <c r="I2627" s="104" t="s">
        <v>10502</v>
      </c>
    </row>
    <row r="2628" spans="1:9" x14ac:dyDescent="0.2">
      <c r="A2628" s="104" t="s">
        <v>10492</v>
      </c>
      <c r="D2628" s="104" t="s">
        <v>7755</v>
      </c>
      <c r="E2628" s="104">
        <f t="shared" si="41"/>
        <v>10300207</v>
      </c>
      <c r="F2628" s="104" t="s">
        <v>10494</v>
      </c>
      <c r="G2628" s="104" t="s">
        <v>16164</v>
      </c>
      <c r="H2628" s="104" t="s">
        <v>13342</v>
      </c>
      <c r="I2628" s="104" t="s">
        <v>7756</v>
      </c>
    </row>
    <row r="2629" spans="1:9" x14ac:dyDescent="0.2">
      <c r="A2629" s="104" t="s">
        <v>10492</v>
      </c>
      <c r="D2629" s="104" t="s">
        <v>7757</v>
      </c>
      <c r="E2629" s="104">
        <f t="shared" si="41"/>
        <v>10300208</v>
      </c>
      <c r="F2629" s="104" t="s">
        <v>10494</v>
      </c>
      <c r="G2629" s="104" t="s">
        <v>16164</v>
      </c>
      <c r="H2629" s="104" t="s">
        <v>13342</v>
      </c>
      <c r="I2629" s="104" t="s">
        <v>7758</v>
      </c>
    </row>
    <row r="2630" spans="1:9" x14ac:dyDescent="0.2">
      <c r="A2630" s="104" t="s">
        <v>10492</v>
      </c>
      <c r="D2630" s="104" t="s">
        <v>7759</v>
      </c>
      <c r="E2630" s="104">
        <f t="shared" si="41"/>
        <v>10300209</v>
      </c>
      <c r="F2630" s="104" t="s">
        <v>10494</v>
      </c>
      <c r="G2630" s="104" t="s">
        <v>16164</v>
      </c>
      <c r="H2630" s="104" t="s">
        <v>13342</v>
      </c>
      <c r="I2630" s="104" t="s">
        <v>10506</v>
      </c>
    </row>
    <row r="2631" spans="1:9" x14ac:dyDescent="0.2">
      <c r="A2631" s="104" t="s">
        <v>10492</v>
      </c>
      <c r="D2631" s="104" t="s">
        <v>7760</v>
      </c>
      <c r="E2631" s="104">
        <f t="shared" si="41"/>
        <v>10300211</v>
      </c>
      <c r="F2631" s="104" t="s">
        <v>10494</v>
      </c>
      <c r="G2631" s="104" t="s">
        <v>16164</v>
      </c>
      <c r="H2631" s="104" t="s">
        <v>13342</v>
      </c>
      <c r="I2631" s="104" t="s">
        <v>10703</v>
      </c>
    </row>
    <row r="2632" spans="1:9" x14ac:dyDescent="0.2">
      <c r="A2632" s="104" t="s">
        <v>10492</v>
      </c>
      <c r="D2632" s="104" t="s">
        <v>7761</v>
      </c>
      <c r="E2632" s="104">
        <f t="shared" si="41"/>
        <v>10300214</v>
      </c>
      <c r="F2632" s="104" t="s">
        <v>10494</v>
      </c>
      <c r="G2632" s="104" t="s">
        <v>16164</v>
      </c>
      <c r="H2632" s="104" t="s">
        <v>13342</v>
      </c>
      <c r="I2632" s="104" t="s">
        <v>7762</v>
      </c>
    </row>
    <row r="2633" spans="1:9" x14ac:dyDescent="0.2">
      <c r="A2633" s="104" t="s">
        <v>10492</v>
      </c>
      <c r="D2633" s="104" t="s">
        <v>7763</v>
      </c>
      <c r="E2633" s="104">
        <f t="shared" si="41"/>
        <v>10300216</v>
      </c>
      <c r="F2633" s="104" t="s">
        <v>10494</v>
      </c>
      <c r="G2633" s="104" t="s">
        <v>16164</v>
      </c>
      <c r="H2633" s="104" t="s">
        <v>13342</v>
      </c>
      <c r="I2633" s="104" t="s">
        <v>13368</v>
      </c>
    </row>
    <row r="2634" spans="1:9" x14ac:dyDescent="0.2">
      <c r="A2634" s="104" t="s">
        <v>10492</v>
      </c>
      <c r="D2634" s="104" t="s">
        <v>7764</v>
      </c>
      <c r="E2634" s="104">
        <f t="shared" si="41"/>
        <v>10300217</v>
      </c>
      <c r="F2634" s="104" t="s">
        <v>10494</v>
      </c>
      <c r="G2634" s="104" t="s">
        <v>16164</v>
      </c>
      <c r="H2634" s="104" t="s">
        <v>13342</v>
      </c>
      <c r="I2634" s="104" t="s">
        <v>13372</v>
      </c>
    </row>
    <row r="2635" spans="1:9" x14ac:dyDescent="0.2">
      <c r="A2635" s="104" t="s">
        <v>10492</v>
      </c>
      <c r="D2635" s="104" t="s">
        <v>7765</v>
      </c>
      <c r="E2635" s="104">
        <f t="shared" si="41"/>
        <v>10300218</v>
      </c>
      <c r="F2635" s="104" t="s">
        <v>10494</v>
      </c>
      <c r="G2635" s="104" t="s">
        <v>16164</v>
      </c>
      <c r="H2635" s="104" t="s">
        <v>13342</v>
      </c>
      <c r="I2635" s="104" t="s">
        <v>13374</v>
      </c>
    </row>
    <row r="2636" spans="1:9" x14ac:dyDescent="0.2">
      <c r="A2636" s="104" t="s">
        <v>10492</v>
      </c>
      <c r="D2636" s="104" t="s">
        <v>7766</v>
      </c>
      <c r="E2636" s="104">
        <f t="shared" si="41"/>
        <v>10300221</v>
      </c>
      <c r="F2636" s="104" t="s">
        <v>10494</v>
      </c>
      <c r="G2636" s="104" t="s">
        <v>16164</v>
      </c>
      <c r="H2636" s="104" t="s">
        <v>13342</v>
      </c>
      <c r="I2636" s="104" t="s">
        <v>13376</v>
      </c>
    </row>
    <row r="2637" spans="1:9" x14ac:dyDescent="0.2">
      <c r="A2637" s="104" t="s">
        <v>10492</v>
      </c>
      <c r="D2637" s="104" t="s">
        <v>7767</v>
      </c>
      <c r="E2637" s="104">
        <f t="shared" si="41"/>
        <v>10300222</v>
      </c>
      <c r="F2637" s="104" t="s">
        <v>10494</v>
      </c>
      <c r="G2637" s="104" t="s">
        <v>16164</v>
      </c>
      <c r="H2637" s="104" t="s">
        <v>13342</v>
      </c>
      <c r="I2637" s="104" t="s">
        <v>13378</v>
      </c>
    </row>
    <row r="2638" spans="1:9" x14ac:dyDescent="0.2">
      <c r="A2638" s="104" t="s">
        <v>10492</v>
      </c>
      <c r="D2638" s="104" t="s">
        <v>7768</v>
      </c>
      <c r="E2638" s="104">
        <f t="shared" si="41"/>
        <v>10300223</v>
      </c>
      <c r="F2638" s="104" t="s">
        <v>10494</v>
      </c>
      <c r="G2638" s="104" t="s">
        <v>16164</v>
      </c>
      <c r="H2638" s="104" t="s">
        <v>13342</v>
      </c>
      <c r="I2638" s="104" t="s">
        <v>13380</v>
      </c>
    </row>
    <row r="2639" spans="1:9" x14ac:dyDescent="0.2">
      <c r="A2639" s="104" t="s">
        <v>10492</v>
      </c>
      <c r="D2639" s="104" t="s">
        <v>7769</v>
      </c>
      <c r="E2639" s="104">
        <f t="shared" si="41"/>
        <v>10300224</v>
      </c>
      <c r="F2639" s="104" t="s">
        <v>10494</v>
      </c>
      <c r="G2639" s="104" t="s">
        <v>16164</v>
      </c>
      <c r="H2639" s="104" t="s">
        <v>13342</v>
      </c>
      <c r="I2639" s="104" t="s">
        <v>13382</v>
      </c>
    </row>
    <row r="2640" spans="1:9" x14ac:dyDescent="0.2">
      <c r="A2640" s="104" t="s">
        <v>10492</v>
      </c>
      <c r="D2640" s="104" t="s">
        <v>7770</v>
      </c>
      <c r="E2640" s="104">
        <f t="shared" si="41"/>
        <v>10300225</v>
      </c>
      <c r="F2640" s="104" t="s">
        <v>10494</v>
      </c>
      <c r="G2640" s="104" t="s">
        <v>16164</v>
      </c>
      <c r="H2640" s="104" t="s">
        <v>13342</v>
      </c>
      <c r="I2640" s="104" t="s">
        <v>13384</v>
      </c>
    </row>
    <row r="2641" spans="1:12" x14ac:dyDescent="0.2">
      <c r="A2641" s="104" t="s">
        <v>10492</v>
      </c>
      <c r="D2641" s="104" t="s">
        <v>7771</v>
      </c>
      <c r="E2641" s="104">
        <f t="shared" si="41"/>
        <v>10300226</v>
      </c>
      <c r="F2641" s="104" t="s">
        <v>10494</v>
      </c>
      <c r="G2641" s="104" t="s">
        <v>16164</v>
      </c>
      <c r="H2641" s="104" t="s">
        <v>13342</v>
      </c>
      <c r="I2641" s="104" t="s">
        <v>16227</v>
      </c>
    </row>
    <row r="2642" spans="1:12" x14ac:dyDescent="0.2">
      <c r="A2642" s="104" t="s">
        <v>10492</v>
      </c>
      <c r="D2642" s="104" t="s">
        <v>7772</v>
      </c>
      <c r="E2642" s="104">
        <f t="shared" si="41"/>
        <v>10300300</v>
      </c>
      <c r="F2642" s="104" t="s">
        <v>10494</v>
      </c>
      <c r="G2642" s="104" t="s">
        <v>16164</v>
      </c>
      <c r="H2642" s="104" t="s">
        <v>16235</v>
      </c>
      <c r="I2642" s="104" t="s">
        <v>16236</v>
      </c>
    </row>
    <row r="2643" spans="1:12" x14ac:dyDescent="0.2">
      <c r="A2643" s="104" t="s">
        <v>10492</v>
      </c>
      <c r="D2643" s="104" t="s">
        <v>7773</v>
      </c>
      <c r="E2643" s="104">
        <f t="shared" si="41"/>
        <v>10300305</v>
      </c>
      <c r="F2643" s="104" t="s">
        <v>10494</v>
      </c>
      <c r="G2643" s="104" t="s">
        <v>16164</v>
      </c>
      <c r="H2643" s="104" t="s">
        <v>16235</v>
      </c>
      <c r="I2643" s="104" t="s">
        <v>16238</v>
      </c>
    </row>
    <row r="2644" spans="1:12" x14ac:dyDescent="0.2">
      <c r="A2644" s="104" t="s">
        <v>10492</v>
      </c>
      <c r="D2644" s="104" t="s">
        <v>7774</v>
      </c>
      <c r="E2644" s="104">
        <f t="shared" si="41"/>
        <v>10300306</v>
      </c>
      <c r="F2644" s="104" t="s">
        <v>10494</v>
      </c>
      <c r="G2644" s="104" t="s">
        <v>16164</v>
      </c>
      <c r="H2644" s="104" t="s">
        <v>16235</v>
      </c>
      <c r="I2644" s="104" t="s">
        <v>16240</v>
      </c>
    </row>
    <row r="2645" spans="1:12" x14ac:dyDescent="0.2">
      <c r="A2645" s="104" t="s">
        <v>10492</v>
      </c>
      <c r="D2645" s="104" t="s">
        <v>7775</v>
      </c>
      <c r="E2645" s="104">
        <f t="shared" si="41"/>
        <v>10300307</v>
      </c>
      <c r="F2645" s="104" t="s">
        <v>10494</v>
      </c>
      <c r="G2645" s="104" t="s">
        <v>16164</v>
      </c>
      <c r="H2645" s="104" t="s">
        <v>16235</v>
      </c>
      <c r="I2645" s="104" t="s">
        <v>10498</v>
      </c>
    </row>
    <row r="2646" spans="1:12" x14ac:dyDescent="0.2">
      <c r="A2646" s="104" t="s">
        <v>10492</v>
      </c>
      <c r="D2646" s="104" t="s">
        <v>7776</v>
      </c>
      <c r="E2646" s="104">
        <f t="shared" si="41"/>
        <v>10300309</v>
      </c>
      <c r="F2646" s="104" t="s">
        <v>10494</v>
      </c>
      <c r="G2646" s="104" t="s">
        <v>16164</v>
      </c>
      <c r="H2646" s="104" t="s">
        <v>16235</v>
      </c>
      <c r="I2646" s="104" t="s">
        <v>16245</v>
      </c>
    </row>
    <row r="2647" spans="1:12" x14ac:dyDescent="0.2">
      <c r="A2647" s="104" t="s">
        <v>10492</v>
      </c>
      <c r="D2647" s="104" t="s">
        <v>7777</v>
      </c>
      <c r="E2647" s="104">
        <f t="shared" si="41"/>
        <v>10300401</v>
      </c>
      <c r="F2647" s="104" t="s">
        <v>10494</v>
      </c>
      <c r="G2647" s="104" t="s">
        <v>16164</v>
      </c>
      <c r="H2647" s="104" t="s">
        <v>16135</v>
      </c>
      <c r="I2647" s="104" t="s">
        <v>10730</v>
      </c>
      <c r="K2647" s="106"/>
      <c r="L2647" s="104"/>
    </row>
    <row r="2648" spans="1:12" x14ac:dyDescent="0.2">
      <c r="A2648" s="104" t="s">
        <v>10492</v>
      </c>
      <c r="D2648" s="104" t="s">
        <v>7778</v>
      </c>
      <c r="E2648" s="104">
        <f t="shared" si="41"/>
        <v>10300402</v>
      </c>
      <c r="F2648" s="104" t="s">
        <v>10494</v>
      </c>
      <c r="G2648" s="104" t="s">
        <v>16164</v>
      </c>
      <c r="H2648" s="104" t="s">
        <v>16135</v>
      </c>
      <c r="I2648" s="104" t="s">
        <v>10732</v>
      </c>
    </row>
    <row r="2649" spans="1:12" x14ac:dyDescent="0.2">
      <c r="A2649" s="104" t="s">
        <v>10492</v>
      </c>
      <c r="D2649" s="104" t="s">
        <v>7779</v>
      </c>
      <c r="E2649" s="104">
        <f t="shared" si="41"/>
        <v>10300403</v>
      </c>
      <c r="F2649" s="104" t="s">
        <v>10494</v>
      </c>
      <c r="G2649" s="104" t="s">
        <v>16164</v>
      </c>
      <c r="H2649" s="104" t="s">
        <v>16135</v>
      </c>
      <c r="I2649" s="104" t="s">
        <v>4916</v>
      </c>
    </row>
    <row r="2650" spans="1:12" x14ac:dyDescent="0.2">
      <c r="A2650" s="104" t="s">
        <v>10492</v>
      </c>
      <c r="D2650" s="104" t="s">
        <v>7780</v>
      </c>
      <c r="E2650" s="104">
        <f t="shared" si="41"/>
        <v>10300404</v>
      </c>
      <c r="F2650" s="104" t="s">
        <v>10494</v>
      </c>
      <c r="G2650" s="104" t="s">
        <v>16164</v>
      </c>
      <c r="H2650" s="104" t="s">
        <v>16135</v>
      </c>
      <c r="I2650" s="104" t="s">
        <v>4918</v>
      </c>
      <c r="K2650" s="106"/>
      <c r="L2650" s="104"/>
    </row>
    <row r="2651" spans="1:12" x14ac:dyDescent="0.2">
      <c r="A2651" s="104" t="s">
        <v>10492</v>
      </c>
      <c r="D2651" s="104" t="s">
        <v>7781</v>
      </c>
      <c r="E2651" s="104">
        <f t="shared" si="41"/>
        <v>10300501</v>
      </c>
      <c r="F2651" s="104" t="s">
        <v>10494</v>
      </c>
      <c r="G2651" s="104" t="s">
        <v>16164</v>
      </c>
      <c r="H2651" s="104" t="s">
        <v>16128</v>
      </c>
      <c r="I2651" s="104" t="s">
        <v>16261</v>
      </c>
      <c r="K2651" s="106"/>
      <c r="L2651" s="104"/>
    </row>
    <row r="2652" spans="1:12" x14ac:dyDescent="0.2">
      <c r="A2652" s="104" t="s">
        <v>10492</v>
      </c>
      <c r="D2652" s="104" t="s">
        <v>7782</v>
      </c>
      <c r="E2652" s="104">
        <f t="shared" si="41"/>
        <v>10300502</v>
      </c>
      <c r="F2652" s="104" t="s">
        <v>10494</v>
      </c>
      <c r="G2652" s="104" t="s">
        <v>16164</v>
      </c>
      <c r="H2652" s="104" t="s">
        <v>16128</v>
      </c>
      <c r="I2652" s="104" t="s">
        <v>10732</v>
      </c>
    </row>
    <row r="2653" spans="1:12" x14ac:dyDescent="0.2">
      <c r="A2653" s="104" t="s">
        <v>10492</v>
      </c>
      <c r="D2653" s="104" t="s">
        <v>7783</v>
      </c>
      <c r="E2653" s="104">
        <f t="shared" si="41"/>
        <v>10300503</v>
      </c>
      <c r="F2653" s="104" t="s">
        <v>10494</v>
      </c>
      <c r="G2653" s="104" t="s">
        <v>16164</v>
      </c>
      <c r="H2653" s="104" t="s">
        <v>16128</v>
      </c>
      <c r="I2653" s="104" t="s">
        <v>4916</v>
      </c>
    </row>
    <row r="2654" spans="1:12" x14ac:dyDescent="0.2">
      <c r="A2654" s="104" t="s">
        <v>10492</v>
      </c>
      <c r="D2654" s="104" t="s">
        <v>7784</v>
      </c>
      <c r="E2654" s="104">
        <f t="shared" si="41"/>
        <v>10300504</v>
      </c>
      <c r="F2654" s="104" t="s">
        <v>10494</v>
      </c>
      <c r="G2654" s="104" t="s">
        <v>16164</v>
      </c>
      <c r="H2654" s="104" t="s">
        <v>16128</v>
      </c>
      <c r="I2654" s="104" t="s">
        <v>4924</v>
      </c>
      <c r="K2654" s="106"/>
      <c r="L2654" s="104"/>
    </row>
    <row r="2655" spans="1:12" x14ac:dyDescent="0.2">
      <c r="A2655" s="104" t="s">
        <v>10492</v>
      </c>
      <c r="D2655" s="104" t="s">
        <v>7785</v>
      </c>
      <c r="E2655" s="104">
        <f t="shared" si="41"/>
        <v>10300601</v>
      </c>
      <c r="F2655" s="104" t="s">
        <v>10494</v>
      </c>
      <c r="G2655" s="104" t="s">
        <v>16164</v>
      </c>
      <c r="H2655" s="104" t="s">
        <v>16137</v>
      </c>
      <c r="I2655" s="104" t="s">
        <v>4927</v>
      </c>
    </row>
    <row r="2656" spans="1:12" x14ac:dyDescent="0.2">
      <c r="A2656" s="104" t="s">
        <v>10492</v>
      </c>
      <c r="D2656" s="104" t="s">
        <v>7786</v>
      </c>
      <c r="E2656" s="104">
        <f t="shared" si="41"/>
        <v>10300602</v>
      </c>
      <c r="F2656" s="104" t="s">
        <v>10494</v>
      </c>
      <c r="G2656" s="104" t="s">
        <v>16164</v>
      </c>
      <c r="H2656" s="104" t="s">
        <v>16137</v>
      </c>
      <c r="I2656" s="104" t="s">
        <v>4929</v>
      </c>
    </row>
    <row r="2657" spans="1:12" x14ac:dyDescent="0.2">
      <c r="A2657" s="104" t="s">
        <v>10492</v>
      </c>
      <c r="D2657" s="104" t="s">
        <v>7787</v>
      </c>
      <c r="E2657" s="104">
        <f t="shared" si="41"/>
        <v>10300603</v>
      </c>
      <c r="F2657" s="104" t="s">
        <v>10494</v>
      </c>
      <c r="G2657" s="104" t="s">
        <v>16164</v>
      </c>
      <c r="H2657" s="104" t="s">
        <v>16137</v>
      </c>
      <c r="I2657" s="104" t="s">
        <v>4931</v>
      </c>
    </row>
    <row r="2658" spans="1:12" x14ac:dyDescent="0.2">
      <c r="A2658" s="104" t="s">
        <v>10492</v>
      </c>
      <c r="D2658" s="104" t="s">
        <v>7788</v>
      </c>
      <c r="E2658" s="104">
        <f t="shared" si="41"/>
        <v>10300701</v>
      </c>
      <c r="F2658" s="104" t="s">
        <v>10494</v>
      </c>
      <c r="G2658" s="104" t="s">
        <v>16164</v>
      </c>
      <c r="H2658" s="104" t="s">
        <v>16148</v>
      </c>
      <c r="I2658" s="104" t="s">
        <v>7789</v>
      </c>
    </row>
    <row r="2659" spans="1:12" x14ac:dyDescent="0.2">
      <c r="A2659" s="104" t="s">
        <v>10492</v>
      </c>
      <c r="D2659" s="104" t="s">
        <v>7790</v>
      </c>
      <c r="E2659" s="104">
        <f t="shared" si="41"/>
        <v>10300799</v>
      </c>
      <c r="F2659" s="104" t="s">
        <v>10494</v>
      </c>
      <c r="G2659" s="104" t="s">
        <v>16164</v>
      </c>
      <c r="H2659" s="104" t="s">
        <v>16148</v>
      </c>
      <c r="I2659" s="104" t="s">
        <v>7791</v>
      </c>
    </row>
    <row r="2660" spans="1:12" x14ac:dyDescent="0.2">
      <c r="A2660" s="104" t="s">
        <v>10492</v>
      </c>
      <c r="D2660" s="104" t="s">
        <v>7792</v>
      </c>
      <c r="E2660" s="104">
        <f t="shared" si="41"/>
        <v>10300811</v>
      </c>
      <c r="F2660" s="104" t="s">
        <v>10494</v>
      </c>
      <c r="G2660" s="104" t="s">
        <v>16164</v>
      </c>
      <c r="H2660" s="104" t="s">
        <v>16283</v>
      </c>
      <c r="I2660" s="104" t="s">
        <v>16283</v>
      </c>
    </row>
    <row r="2661" spans="1:12" x14ac:dyDescent="0.2">
      <c r="A2661" s="104" t="s">
        <v>10492</v>
      </c>
      <c r="D2661" s="104" t="s">
        <v>7793</v>
      </c>
      <c r="E2661" s="104">
        <f t="shared" si="41"/>
        <v>10300901</v>
      </c>
      <c r="F2661" s="104" t="s">
        <v>10494</v>
      </c>
      <c r="G2661" s="104" t="s">
        <v>16164</v>
      </c>
      <c r="H2661" s="104" t="s">
        <v>13482</v>
      </c>
      <c r="I2661" s="104" t="s">
        <v>13483</v>
      </c>
    </row>
    <row r="2662" spans="1:12" x14ac:dyDescent="0.2">
      <c r="A2662" s="104" t="s">
        <v>10492</v>
      </c>
      <c r="D2662" s="104" t="s">
        <v>7794</v>
      </c>
      <c r="E2662" s="104">
        <f t="shared" si="41"/>
        <v>10300902</v>
      </c>
      <c r="F2662" s="104" t="s">
        <v>10494</v>
      </c>
      <c r="G2662" s="104" t="s">
        <v>16164</v>
      </c>
      <c r="H2662" s="104" t="s">
        <v>13482</v>
      </c>
      <c r="I2662" s="104" t="s">
        <v>4945</v>
      </c>
    </row>
    <row r="2663" spans="1:12" x14ac:dyDescent="0.2">
      <c r="A2663" s="104" t="s">
        <v>10492</v>
      </c>
      <c r="D2663" s="104" t="s">
        <v>7795</v>
      </c>
      <c r="E2663" s="104">
        <f t="shared" si="41"/>
        <v>10300903</v>
      </c>
      <c r="F2663" s="104" t="s">
        <v>10494</v>
      </c>
      <c r="G2663" s="104" t="s">
        <v>16164</v>
      </c>
      <c r="H2663" s="104" t="s">
        <v>13482</v>
      </c>
      <c r="I2663" s="104" t="s">
        <v>13487</v>
      </c>
      <c r="K2663" s="106">
        <v>37160</v>
      </c>
      <c r="L2663" s="104" t="s">
        <v>13488</v>
      </c>
    </row>
    <row r="2664" spans="1:12" x14ac:dyDescent="0.2">
      <c r="A2664" s="104" t="s">
        <v>10492</v>
      </c>
      <c r="D2664" s="104" t="s">
        <v>7796</v>
      </c>
      <c r="E2664" s="104">
        <f t="shared" si="41"/>
        <v>10300908</v>
      </c>
      <c r="F2664" s="104" t="s">
        <v>10494</v>
      </c>
      <c r="G2664" s="104" t="s">
        <v>16164</v>
      </c>
      <c r="H2664" s="104" t="s">
        <v>13482</v>
      </c>
      <c r="I2664" s="104" t="s">
        <v>13490</v>
      </c>
      <c r="J2664" s="106">
        <v>37160</v>
      </c>
      <c r="L2664" s="104" t="s">
        <v>13491</v>
      </c>
    </row>
    <row r="2665" spans="1:12" x14ac:dyDescent="0.2">
      <c r="A2665" s="104" t="s">
        <v>10492</v>
      </c>
      <c r="D2665" s="104" t="s">
        <v>7797</v>
      </c>
      <c r="E2665" s="104">
        <f t="shared" si="41"/>
        <v>10300910</v>
      </c>
      <c r="F2665" s="104" t="s">
        <v>10494</v>
      </c>
      <c r="G2665" s="104" t="s">
        <v>16164</v>
      </c>
      <c r="H2665" s="104" t="s">
        <v>13482</v>
      </c>
      <c r="I2665" s="104" t="s">
        <v>13493</v>
      </c>
      <c r="K2665" s="106">
        <v>37160</v>
      </c>
      <c r="L2665" s="104" t="s">
        <v>13494</v>
      </c>
    </row>
    <row r="2666" spans="1:12" x14ac:dyDescent="0.2">
      <c r="A2666" s="104" t="s">
        <v>10492</v>
      </c>
      <c r="D2666" s="104" t="s">
        <v>7798</v>
      </c>
      <c r="E2666" s="104">
        <f t="shared" si="41"/>
        <v>10300911</v>
      </c>
      <c r="F2666" s="104" t="s">
        <v>10494</v>
      </c>
      <c r="G2666" s="104" t="s">
        <v>16164</v>
      </c>
      <c r="H2666" s="104" t="s">
        <v>13482</v>
      </c>
      <c r="I2666" s="104" t="s">
        <v>13496</v>
      </c>
      <c r="K2666" s="106">
        <v>37160</v>
      </c>
      <c r="L2666" s="104" t="s">
        <v>13494</v>
      </c>
    </row>
    <row r="2667" spans="1:12" x14ac:dyDescent="0.2">
      <c r="A2667" s="104" t="s">
        <v>10492</v>
      </c>
      <c r="D2667" s="104" t="s">
        <v>7799</v>
      </c>
      <c r="E2667" s="104">
        <f t="shared" si="41"/>
        <v>10300912</v>
      </c>
      <c r="F2667" s="104" t="s">
        <v>10494</v>
      </c>
      <c r="G2667" s="104" t="s">
        <v>16164</v>
      </c>
      <c r="H2667" s="104" t="s">
        <v>13482</v>
      </c>
      <c r="I2667" s="104" t="s">
        <v>13498</v>
      </c>
    </row>
    <row r="2668" spans="1:12" x14ac:dyDescent="0.2">
      <c r="A2668" s="104" t="s">
        <v>10492</v>
      </c>
      <c r="D2668" s="104" t="s">
        <v>7800</v>
      </c>
      <c r="E2668" s="104">
        <f t="shared" si="41"/>
        <v>10301001</v>
      </c>
      <c r="F2668" s="104" t="s">
        <v>10494</v>
      </c>
      <c r="G2668" s="104" t="s">
        <v>16164</v>
      </c>
      <c r="H2668" s="104" t="s">
        <v>16141</v>
      </c>
      <c r="I2668" s="104" t="s">
        <v>13500</v>
      </c>
      <c r="K2668" s="106"/>
      <c r="L2668" s="104"/>
    </row>
    <row r="2669" spans="1:12" x14ac:dyDescent="0.2">
      <c r="A2669" s="104" t="s">
        <v>10492</v>
      </c>
      <c r="D2669" s="104" t="s">
        <v>7801</v>
      </c>
      <c r="E2669" s="104">
        <f t="shared" si="41"/>
        <v>10301002</v>
      </c>
      <c r="F2669" s="104" t="s">
        <v>10494</v>
      </c>
      <c r="G2669" s="104" t="s">
        <v>16164</v>
      </c>
      <c r="H2669" s="104" t="s">
        <v>16141</v>
      </c>
      <c r="I2669" s="104" t="s">
        <v>14638</v>
      </c>
      <c r="K2669" s="106"/>
      <c r="L2669" s="104"/>
    </row>
    <row r="2670" spans="1:12" x14ac:dyDescent="0.2">
      <c r="A2670" s="104" t="s">
        <v>10492</v>
      </c>
      <c r="D2670" s="104" t="s">
        <v>7802</v>
      </c>
      <c r="E2670" s="104">
        <f t="shared" si="41"/>
        <v>10301003</v>
      </c>
      <c r="F2670" s="104" t="s">
        <v>10494</v>
      </c>
      <c r="G2670" s="104" t="s">
        <v>16164</v>
      </c>
      <c r="H2670" s="104" t="s">
        <v>16141</v>
      </c>
      <c r="I2670" s="104" t="s">
        <v>13503</v>
      </c>
      <c r="K2670" s="106"/>
      <c r="L2670" s="104"/>
    </row>
    <row r="2671" spans="1:12" x14ac:dyDescent="0.2">
      <c r="A2671" s="104" t="s">
        <v>10492</v>
      </c>
      <c r="D2671" s="104" t="s">
        <v>7803</v>
      </c>
      <c r="E2671" s="104">
        <f t="shared" si="41"/>
        <v>10301201</v>
      </c>
      <c r="F2671" s="104" t="s">
        <v>10494</v>
      </c>
      <c r="G2671" s="104" t="s">
        <v>16164</v>
      </c>
      <c r="H2671" s="104" t="s">
        <v>13507</v>
      </c>
      <c r="I2671" s="104" t="s">
        <v>13508</v>
      </c>
    </row>
    <row r="2672" spans="1:12" x14ac:dyDescent="0.2">
      <c r="A2672" s="104" t="s">
        <v>10492</v>
      </c>
      <c r="D2672" s="104" t="s">
        <v>7804</v>
      </c>
      <c r="E2672" s="104">
        <f t="shared" si="41"/>
        <v>10301202</v>
      </c>
      <c r="F2672" s="104" t="s">
        <v>10494</v>
      </c>
      <c r="G2672" s="104" t="s">
        <v>16164</v>
      </c>
      <c r="H2672" s="104" t="s">
        <v>13507</v>
      </c>
      <c r="I2672" s="104" t="s">
        <v>13510</v>
      </c>
    </row>
    <row r="2673" spans="1:9" x14ac:dyDescent="0.2">
      <c r="A2673" s="104" t="s">
        <v>10492</v>
      </c>
      <c r="D2673" s="104" t="s">
        <v>7805</v>
      </c>
      <c r="E2673" s="104">
        <f t="shared" si="41"/>
        <v>10301301</v>
      </c>
      <c r="F2673" s="104" t="s">
        <v>10494</v>
      </c>
      <c r="G2673" s="104" t="s">
        <v>16164</v>
      </c>
      <c r="H2673" s="104" t="s">
        <v>13522</v>
      </c>
      <c r="I2673" s="104" t="s">
        <v>13508</v>
      </c>
    </row>
    <row r="2674" spans="1:9" x14ac:dyDescent="0.2">
      <c r="A2674" s="104" t="s">
        <v>10492</v>
      </c>
      <c r="D2674" s="104" t="s">
        <v>7806</v>
      </c>
      <c r="E2674" s="104">
        <f t="shared" si="41"/>
        <v>10301302</v>
      </c>
      <c r="F2674" s="104" t="s">
        <v>10494</v>
      </c>
      <c r="G2674" s="104" t="s">
        <v>16164</v>
      </c>
      <c r="H2674" s="104" t="s">
        <v>13522</v>
      </c>
      <c r="I2674" s="104" t="s">
        <v>13524</v>
      </c>
    </row>
    <row r="2675" spans="1:9" x14ac:dyDescent="0.2">
      <c r="A2675" s="104" t="s">
        <v>10492</v>
      </c>
      <c r="D2675" s="104" t="s">
        <v>7807</v>
      </c>
      <c r="E2675" s="104">
        <f t="shared" si="41"/>
        <v>10301303</v>
      </c>
      <c r="F2675" s="104" t="s">
        <v>10494</v>
      </c>
      <c r="G2675" s="104" t="s">
        <v>16164</v>
      </c>
      <c r="H2675" s="104" t="s">
        <v>13522</v>
      </c>
      <c r="I2675" s="104" t="s">
        <v>7808</v>
      </c>
    </row>
    <row r="2676" spans="1:9" x14ac:dyDescent="0.2">
      <c r="A2676" s="104" t="s">
        <v>10492</v>
      </c>
      <c r="D2676" s="104" t="s">
        <v>7809</v>
      </c>
      <c r="E2676" s="104">
        <f t="shared" si="41"/>
        <v>10500102</v>
      </c>
      <c r="F2676" s="104" t="s">
        <v>10494</v>
      </c>
      <c r="G2676" s="104" t="s">
        <v>7810</v>
      </c>
      <c r="H2676" s="104" t="s">
        <v>16150</v>
      </c>
      <c r="I2676" s="104" t="s">
        <v>7811</v>
      </c>
    </row>
    <row r="2677" spans="1:9" x14ac:dyDescent="0.2">
      <c r="A2677" s="104" t="s">
        <v>10492</v>
      </c>
      <c r="D2677" s="104" t="s">
        <v>7812</v>
      </c>
      <c r="E2677" s="104">
        <f t="shared" si="41"/>
        <v>10500105</v>
      </c>
      <c r="F2677" s="104" t="s">
        <v>10494</v>
      </c>
      <c r="G2677" s="104" t="s">
        <v>7810</v>
      </c>
      <c r="H2677" s="104" t="s">
        <v>16150</v>
      </c>
      <c r="I2677" s="104" t="s">
        <v>16128</v>
      </c>
    </row>
    <row r="2678" spans="1:9" x14ac:dyDescent="0.2">
      <c r="A2678" s="104" t="s">
        <v>10492</v>
      </c>
      <c r="D2678" s="104" t="s">
        <v>7813</v>
      </c>
      <c r="E2678" s="104">
        <f t="shared" si="41"/>
        <v>10500106</v>
      </c>
      <c r="F2678" s="104" t="s">
        <v>10494</v>
      </c>
      <c r="G2678" s="104" t="s">
        <v>7810</v>
      </c>
      <c r="H2678" s="104" t="s">
        <v>16150</v>
      </c>
      <c r="I2678" s="104" t="s">
        <v>16137</v>
      </c>
    </row>
    <row r="2679" spans="1:9" x14ac:dyDescent="0.2">
      <c r="A2679" s="104" t="s">
        <v>10492</v>
      </c>
      <c r="D2679" s="104" t="s">
        <v>7814</v>
      </c>
      <c r="E2679" s="104">
        <f t="shared" si="41"/>
        <v>10500110</v>
      </c>
      <c r="F2679" s="104" t="s">
        <v>10494</v>
      </c>
      <c r="G2679" s="104" t="s">
        <v>7810</v>
      </c>
      <c r="H2679" s="104" t="s">
        <v>16150</v>
      </c>
      <c r="I2679" s="104" t="s">
        <v>16141</v>
      </c>
    </row>
    <row r="2680" spans="1:9" x14ac:dyDescent="0.2">
      <c r="A2680" s="104" t="s">
        <v>10492</v>
      </c>
      <c r="D2680" s="104" t="s">
        <v>7815</v>
      </c>
      <c r="E2680" s="104">
        <f t="shared" si="41"/>
        <v>10500113</v>
      </c>
      <c r="F2680" s="104" t="s">
        <v>10494</v>
      </c>
      <c r="G2680" s="104" t="s">
        <v>7810</v>
      </c>
      <c r="H2680" s="104" t="s">
        <v>16150</v>
      </c>
      <c r="I2680" s="104" t="s">
        <v>7816</v>
      </c>
    </row>
    <row r="2681" spans="1:9" x14ac:dyDescent="0.2">
      <c r="A2681" s="104" t="s">
        <v>10492</v>
      </c>
      <c r="D2681" s="104" t="s">
        <v>7817</v>
      </c>
      <c r="E2681" s="104">
        <f t="shared" si="41"/>
        <v>10500114</v>
      </c>
      <c r="F2681" s="104" t="s">
        <v>10494</v>
      </c>
      <c r="G2681" s="104" t="s">
        <v>7810</v>
      </c>
      <c r="H2681" s="104" t="s">
        <v>16150</v>
      </c>
      <c r="I2681" s="104" t="s">
        <v>7818</v>
      </c>
    </row>
    <row r="2682" spans="1:9" x14ac:dyDescent="0.2">
      <c r="A2682" s="104" t="s">
        <v>10492</v>
      </c>
      <c r="D2682" s="104" t="s">
        <v>7819</v>
      </c>
      <c r="E2682" s="104">
        <f t="shared" si="41"/>
        <v>10500202</v>
      </c>
      <c r="F2682" s="104" t="s">
        <v>10494</v>
      </c>
      <c r="G2682" s="104" t="s">
        <v>7810</v>
      </c>
      <c r="H2682" s="104" t="s">
        <v>16164</v>
      </c>
      <c r="I2682" s="104" t="s">
        <v>7811</v>
      </c>
    </row>
    <row r="2683" spans="1:9" x14ac:dyDescent="0.2">
      <c r="A2683" s="104" t="s">
        <v>10492</v>
      </c>
      <c r="D2683" s="104" t="s">
        <v>7820</v>
      </c>
      <c r="E2683" s="104">
        <f t="shared" si="41"/>
        <v>10500205</v>
      </c>
      <c r="F2683" s="104" t="s">
        <v>10494</v>
      </c>
      <c r="G2683" s="104" t="s">
        <v>7810</v>
      </c>
      <c r="H2683" s="104" t="s">
        <v>16164</v>
      </c>
      <c r="I2683" s="104" t="s">
        <v>16128</v>
      </c>
    </row>
    <row r="2684" spans="1:9" x14ac:dyDescent="0.2">
      <c r="A2684" s="104" t="s">
        <v>10492</v>
      </c>
      <c r="D2684" s="104" t="s">
        <v>7821</v>
      </c>
      <c r="E2684" s="104">
        <f t="shared" si="41"/>
        <v>10500206</v>
      </c>
      <c r="F2684" s="104" t="s">
        <v>10494</v>
      </c>
      <c r="G2684" s="104" t="s">
        <v>7810</v>
      </c>
      <c r="H2684" s="104" t="s">
        <v>16164</v>
      </c>
      <c r="I2684" s="104" t="s">
        <v>16137</v>
      </c>
    </row>
    <row r="2685" spans="1:9" x14ac:dyDescent="0.2">
      <c r="A2685" s="104" t="s">
        <v>10492</v>
      </c>
      <c r="D2685" s="104" t="s">
        <v>7822</v>
      </c>
      <c r="E2685" s="104">
        <f t="shared" si="41"/>
        <v>10500209</v>
      </c>
      <c r="F2685" s="104" t="s">
        <v>10494</v>
      </c>
      <c r="G2685" s="104" t="s">
        <v>7810</v>
      </c>
      <c r="H2685" s="104" t="s">
        <v>16164</v>
      </c>
      <c r="I2685" s="104" t="s">
        <v>16143</v>
      </c>
    </row>
    <row r="2686" spans="1:9" x14ac:dyDescent="0.2">
      <c r="A2686" s="104" t="s">
        <v>10492</v>
      </c>
      <c r="D2686" s="104" t="s">
        <v>7823</v>
      </c>
      <c r="E2686" s="104">
        <f t="shared" si="41"/>
        <v>10500210</v>
      </c>
      <c r="F2686" s="104" t="s">
        <v>10494</v>
      </c>
      <c r="G2686" s="104" t="s">
        <v>7810</v>
      </c>
      <c r="H2686" s="104" t="s">
        <v>16164</v>
      </c>
      <c r="I2686" s="104" t="s">
        <v>16141</v>
      </c>
    </row>
    <row r="2687" spans="1:9" x14ac:dyDescent="0.2">
      <c r="A2687" s="104" t="s">
        <v>10492</v>
      </c>
      <c r="D2687" s="104" t="s">
        <v>7824</v>
      </c>
      <c r="E2687" s="104">
        <f t="shared" si="41"/>
        <v>10500213</v>
      </c>
      <c r="F2687" s="104" t="s">
        <v>10494</v>
      </c>
      <c r="G2687" s="104" t="s">
        <v>7810</v>
      </c>
      <c r="H2687" s="104" t="s">
        <v>16164</v>
      </c>
      <c r="I2687" s="104" t="s">
        <v>7816</v>
      </c>
    </row>
    <row r="2688" spans="1:9" x14ac:dyDescent="0.2">
      <c r="A2688" s="104" t="s">
        <v>10492</v>
      </c>
      <c r="D2688" s="104" t="s">
        <v>7825</v>
      </c>
      <c r="E2688" s="104">
        <f t="shared" si="41"/>
        <v>10500214</v>
      </c>
      <c r="F2688" s="104" t="s">
        <v>10494</v>
      </c>
      <c r="G2688" s="104" t="s">
        <v>7810</v>
      </c>
      <c r="H2688" s="104" t="s">
        <v>16164</v>
      </c>
      <c r="I2688" s="104" t="s">
        <v>7818</v>
      </c>
    </row>
    <row r="2689" spans="1:10" x14ac:dyDescent="0.2">
      <c r="A2689" s="104" t="s">
        <v>10492</v>
      </c>
      <c r="D2689" s="104" t="s">
        <v>7826</v>
      </c>
      <c r="E2689" s="104">
        <f t="shared" si="41"/>
        <v>20100101</v>
      </c>
      <c r="F2689" s="104" t="s">
        <v>7827</v>
      </c>
      <c r="G2689" s="104" t="s">
        <v>10495</v>
      </c>
      <c r="H2689" s="104" t="s">
        <v>10814</v>
      </c>
      <c r="I2689" s="104" t="s">
        <v>10815</v>
      </c>
    </row>
    <row r="2690" spans="1:10" x14ac:dyDescent="0.2">
      <c r="A2690" s="104" t="s">
        <v>10492</v>
      </c>
      <c r="D2690" s="104" t="s">
        <v>10816</v>
      </c>
      <c r="E2690" s="104">
        <f t="shared" ref="E2690:E2753" si="42">VALUE(D2690)</f>
        <v>20100102</v>
      </c>
      <c r="F2690" s="104" t="s">
        <v>7827</v>
      </c>
      <c r="G2690" s="104" t="s">
        <v>10495</v>
      </c>
      <c r="H2690" s="104" t="s">
        <v>10814</v>
      </c>
      <c r="I2690" s="104" t="s">
        <v>10817</v>
      </c>
    </row>
    <row r="2691" spans="1:10" x14ac:dyDescent="0.2">
      <c r="A2691" s="104" t="s">
        <v>10492</v>
      </c>
      <c r="D2691" s="104" t="s">
        <v>10818</v>
      </c>
      <c r="E2691" s="104">
        <f t="shared" si="42"/>
        <v>20100105</v>
      </c>
      <c r="F2691" s="104" t="s">
        <v>7827</v>
      </c>
      <c r="G2691" s="104" t="s">
        <v>10495</v>
      </c>
      <c r="H2691" s="104" t="s">
        <v>10814</v>
      </c>
      <c r="I2691" s="104" t="s">
        <v>10819</v>
      </c>
    </row>
    <row r="2692" spans="1:10" x14ac:dyDescent="0.2">
      <c r="A2692" s="104" t="s">
        <v>10492</v>
      </c>
      <c r="D2692" s="104" t="s">
        <v>10820</v>
      </c>
      <c r="E2692" s="104">
        <f t="shared" si="42"/>
        <v>20100106</v>
      </c>
      <c r="F2692" s="104" t="s">
        <v>7827</v>
      </c>
      <c r="G2692" s="104" t="s">
        <v>10495</v>
      </c>
      <c r="H2692" s="104" t="s">
        <v>10814</v>
      </c>
      <c r="I2692" s="104" t="s">
        <v>10821</v>
      </c>
    </row>
    <row r="2693" spans="1:10" x14ac:dyDescent="0.2">
      <c r="A2693" s="104" t="s">
        <v>10492</v>
      </c>
      <c r="D2693" s="104" t="s">
        <v>10822</v>
      </c>
      <c r="E2693" s="104">
        <f t="shared" si="42"/>
        <v>20100107</v>
      </c>
      <c r="F2693" s="104" t="s">
        <v>7827</v>
      </c>
      <c r="G2693" s="104" t="s">
        <v>10495</v>
      </c>
      <c r="H2693" s="104" t="s">
        <v>10814</v>
      </c>
      <c r="I2693" s="104" t="s">
        <v>10823</v>
      </c>
    </row>
    <row r="2694" spans="1:10" x14ac:dyDescent="0.2">
      <c r="A2694" s="104" t="s">
        <v>10492</v>
      </c>
      <c r="D2694" s="104" t="s">
        <v>10824</v>
      </c>
      <c r="E2694" s="104">
        <f t="shared" si="42"/>
        <v>20100108</v>
      </c>
      <c r="F2694" s="104" t="s">
        <v>7827</v>
      </c>
      <c r="G2694" s="104" t="s">
        <v>10495</v>
      </c>
      <c r="H2694" s="104" t="s">
        <v>10814</v>
      </c>
      <c r="I2694" s="104" t="s">
        <v>13691</v>
      </c>
    </row>
    <row r="2695" spans="1:10" x14ac:dyDescent="0.2">
      <c r="A2695" s="104" t="s">
        <v>10492</v>
      </c>
      <c r="D2695" s="104" t="s">
        <v>13692</v>
      </c>
      <c r="E2695" s="104">
        <f t="shared" si="42"/>
        <v>20100109</v>
      </c>
      <c r="F2695" s="104" t="s">
        <v>7827</v>
      </c>
      <c r="G2695" s="104" t="s">
        <v>10495</v>
      </c>
      <c r="H2695" s="104" t="s">
        <v>10814</v>
      </c>
      <c r="I2695" s="104" t="s">
        <v>13693</v>
      </c>
    </row>
    <row r="2696" spans="1:10" x14ac:dyDescent="0.2">
      <c r="A2696" s="104" t="s">
        <v>10492</v>
      </c>
      <c r="D2696" s="104" t="s">
        <v>13694</v>
      </c>
      <c r="E2696" s="104">
        <f t="shared" si="42"/>
        <v>20100201</v>
      </c>
      <c r="F2696" s="104" t="s">
        <v>7827</v>
      </c>
      <c r="G2696" s="104" t="s">
        <v>10495</v>
      </c>
      <c r="H2696" s="104" t="s">
        <v>16137</v>
      </c>
      <c r="I2696" s="104" t="s">
        <v>10815</v>
      </c>
    </row>
    <row r="2697" spans="1:10" x14ac:dyDescent="0.2">
      <c r="A2697" s="104" t="s">
        <v>10492</v>
      </c>
      <c r="D2697" s="104" t="s">
        <v>13695</v>
      </c>
      <c r="E2697" s="104">
        <f t="shared" si="42"/>
        <v>20100202</v>
      </c>
      <c r="F2697" s="104" t="s">
        <v>7827</v>
      </c>
      <c r="G2697" s="104" t="s">
        <v>10495</v>
      </c>
      <c r="H2697" s="104" t="s">
        <v>16137</v>
      </c>
      <c r="I2697" s="104" t="s">
        <v>10817</v>
      </c>
    </row>
    <row r="2698" spans="1:10" x14ac:dyDescent="0.2">
      <c r="A2698" s="104" t="s">
        <v>10492</v>
      </c>
      <c r="D2698" s="104" t="s">
        <v>13696</v>
      </c>
      <c r="E2698" s="104">
        <f t="shared" si="42"/>
        <v>20100205</v>
      </c>
      <c r="F2698" s="104" t="s">
        <v>7827</v>
      </c>
      <c r="G2698" s="104" t="s">
        <v>10495</v>
      </c>
      <c r="H2698" s="104" t="s">
        <v>16137</v>
      </c>
      <c r="I2698" s="104" t="s">
        <v>10819</v>
      </c>
    </row>
    <row r="2699" spans="1:10" x14ac:dyDescent="0.2">
      <c r="A2699" s="104" t="s">
        <v>10492</v>
      </c>
      <c r="D2699" s="104" t="s">
        <v>13697</v>
      </c>
      <c r="E2699" s="104">
        <f t="shared" si="42"/>
        <v>20100206</v>
      </c>
      <c r="F2699" s="104" t="s">
        <v>7827</v>
      </c>
      <c r="G2699" s="104" t="s">
        <v>10495</v>
      </c>
      <c r="H2699" s="104" t="s">
        <v>16137</v>
      </c>
      <c r="I2699" s="104" t="s">
        <v>13698</v>
      </c>
    </row>
    <row r="2700" spans="1:10" x14ac:dyDescent="0.2">
      <c r="A2700" s="104" t="s">
        <v>10492</v>
      </c>
      <c r="D2700" s="104" t="s">
        <v>13699</v>
      </c>
      <c r="E2700" s="104">
        <f t="shared" si="42"/>
        <v>20100207</v>
      </c>
      <c r="F2700" s="104" t="s">
        <v>7827</v>
      </c>
      <c r="G2700" s="104" t="s">
        <v>10495</v>
      </c>
      <c r="H2700" s="104" t="s">
        <v>16137</v>
      </c>
      <c r="I2700" s="104" t="s">
        <v>10823</v>
      </c>
    </row>
    <row r="2701" spans="1:10" x14ac:dyDescent="0.2">
      <c r="A2701" s="104" t="s">
        <v>10492</v>
      </c>
      <c r="D2701" s="104" t="s">
        <v>13700</v>
      </c>
      <c r="E2701" s="104">
        <f t="shared" si="42"/>
        <v>20100208</v>
      </c>
      <c r="F2701" s="104" t="s">
        <v>7827</v>
      </c>
      <c r="G2701" s="104" t="s">
        <v>10495</v>
      </c>
      <c r="H2701" s="104" t="s">
        <v>16137</v>
      </c>
      <c r="I2701" s="104" t="s">
        <v>13701</v>
      </c>
    </row>
    <row r="2702" spans="1:10" x14ac:dyDescent="0.2">
      <c r="A2702" s="104" t="s">
        <v>10492</v>
      </c>
      <c r="D2702" s="104" t="s">
        <v>13702</v>
      </c>
      <c r="E2702" s="104">
        <f t="shared" si="42"/>
        <v>20100209</v>
      </c>
      <c r="F2702" s="104" t="s">
        <v>7827</v>
      </c>
      <c r="G2702" s="104" t="s">
        <v>10495</v>
      </c>
      <c r="H2702" s="104" t="s">
        <v>16137</v>
      </c>
      <c r="I2702" s="104" t="s">
        <v>13693</v>
      </c>
    </row>
    <row r="2703" spans="1:10" x14ac:dyDescent="0.2">
      <c r="A2703" s="104" t="s">
        <v>10492</v>
      </c>
      <c r="D2703" s="104" t="s">
        <v>13703</v>
      </c>
      <c r="E2703" s="104">
        <f t="shared" si="42"/>
        <v>20100301</v>
      </c>
      <c r="F2703" s="104" t="s">
        <v>7827</v>
      </c>
      <c r="G2703" s="104" t="s">
        <v>10495</v>
      </c>
      <c r="H2703" s="104" t="s">
        <v>13704</v>
      </c>
      <c r="I2703" s="104" t="s">
        <v>10815</v>
      </c>
      <c r="J2703" s="106">
        <v>37469</v>
      </c>
    </row>
    <row r="2704" spans="1:10" x14ac:dyDescent="0.2">
      <c r="A2704" s="104" t="s">
        <v>10492</v>
      </c>
      <c r="D2704" s="104" t="s">
        <v>13705</v>
      </c>
      <c r="E2704" s="104">
        <f t="shared" si="42"/>
        <v>20100702</v>
      </c>
      <c r="F2704" s="104" t="s">
        <v>7827</v>
      </c>
      <c r="G2704" s="104" t="s">
        <v>10495</v>
      </c>
      <c r="H2704" s="104" t="s">
        <v>16148</v>
      </c>
      <c r="I2704" s="104" t="s">
        <v>10817</v>
      </c>
    </row>
    <row r="2705" spans="1:12" x14ac:dyDescent="0.2">
      <c r="A2705" s="104" t="s">
        <v>10492</v>
      </c>
      <c r="D2705" s="104" t="s">
        <v>13706</v>
      </c>
      <c r="E2705" s="104">
        <f t="shared" si="42"/>
        <v>20100705</v>
      </c>
      <c r="F2705" s="104" t="s">
        <v>7827</v>
      </c>
      <c r="G2705" s="104" t="s">
        <v>10495</v>
      </c>
      <c r="H2705" s="104" t="s">
        <v>16148</v>
      </c>
      <c r="I2705" s="104" t="s">
        <v>10819</v>
      </c>
    </row>
    <row r="2706" spans="1:12" x14ac:dyDescent="0.2">
      <c r="A2706" s="104" t="s">
        <v>10492</v>
      </c>
      <c r="D2706" s="104" t="s">
        <v>13707</v>
      </c>
      <c r="E2706" s="104">
        <f t="shared" si="42"/>
        <v>20100706</v>
      </c>
      <c r="F2706" s="104" t="s">
        <v>7827</v>
      </c>
      <c r="G2706" s="104" t="s">
        <v>10495</v>
      </c>
      <c r="H2706" s="104" t="s">
        <v>16148</v>
      </c>
      <c r="I2706" s="104" t="s">
        <v>13698</v>
      </c>
    </row>
    <row r="2707" spans="1:12" x14ac:dyDescent="0.2">
      <c r="A2707" s="104" t="s">
        <v>10492</v>
      </c>
      <c r="D2707" s="104" t="s">
        <v>13708</v>
      </c>
      <c r="E2707" s="104">
        <f t="shared" si="42"/>
        <v>20100707</v>
      </c>
      <c r="F2707" s="104" t="s">
        <v>7827</v>
      </c>
      <c r="G2707" s="104" t="s">
        <v>10495</v>
      </c>
      <c r="H2707" s="104" t="s">
        <v>16148</v>
      </c>
      <c r="I2707" s="104" t="s">
        <v>10823</v>
      </c>
    </row>
    <row r="2708" spans="1:12" x14ac:dyDescent="0.2">
      <c r="A2708" s="104" t="s">
        <v>10492</v>
      </c>
      <c r="D2708" s="104" t="s">
        <v>13709</v>
      </c>
      <c r="E2708" s="104">
        <f t="shared" si="42"/>
        <v>20100801</v>
      </c>
      <c r="F2708" s="104" t="s">
        <v>7827</v>
      </c>
      <c r="G2708" s="104" t="s">
        <v>10495</v>
      </c>
      <c r="H2708" s="104" t="s">
        <v>16283</v>
      </c>
      <c r="I2708" s="104" t="s">
        <v>10815</v>
      </c>
    </row>
    <row r="2709" spans="1:12" x14ac:dyDescent="0.2">
      <c r="A2709" s="104" t="s">
        <v>10492</v>
      </c>
      <c r="D2709" s="104" t="s">
        <v>13710</v>
      </c>
      <c r="E2709" s="104">
        <f t="shared" si="42"/>
        <v>20100802</v>
      </c>
      <c r="F2709" s="104" t="s">
        <v>7827</v>
      </c>
      <c r="G2709" s="104" t="s">
        <v>10495</v>
      </c>
      <c r="H2709" s="104" t="s">
        <v>16283</v>
      </c>
      <c r="I2709" s="104" t="s">
        <v>10817</v>
      </c>
    </row>
    <row r="2710" spans="1:12" x14ac:dyDescent="0.2">
      <c r="A2710" s="104" t="s">
        <v>10492</v>
      </c>
      <c r="D2710" s="104" t="s">
        <v>13711</v>
      </c>
      <c r="E2710" s="104">
        <f t="shared" si="42"/>
        <v>20100805</v>
      </c>
      <c r="F2710" s="104" t="s">
        <v>7827</v>
      </c>
      <c r="G2710" s="104" t="s">
        <v>10495</v>
      </c>
      <c r="H2710" s="104" t="s">
        <v>16283</v>
      </c>
      <c r="I2710" s="104" t="s">
        <v>10819</v>
      </c>
    </row>
    <row r="2711" spans="1:12" x14ac:dyDescent="0.2">
      <c r="A2711" s="104" t="s">
        <v>10492</v>
      </c>
      <c r="D2711" s="104" t="s">
        <v>13712</v>
      </c>
      <c r="E2711" s="104">
        <f t="shared" si="42"/>
        <v>20100806</v>
      </c>
      <c r="F2711" s="104" t="s">
        <v>7827</v>
      </c>
      <c r="G2711" s="104" t="s">
        <v>10495</v>
      </c>
      <c r="H2711" s="104" t="s">
        <v>16283</v>
      </c>
      <c r="I2711" s="104" t="s">
        <v>13698</v>
      </c>
    </row>
    <row r="2712" spans="1:12" x14ac:dyDescent="0.2">
      <c r="A2712" s="104" t="s">
        <v>10492</v>
      </c>
      <c r="D2712" s="104" t="s">
        <v>13713</v>
      </c>
      <c r="E2712" s="104">
        <f t="shared" si="42"/>
        <v>20100807</v>
      </c>
      <c r="F2712" s="104" t="s">
        <v>7827</v>
      </c>
      <c r="G2712" s="104" t="s">
        <v>10495</v>
      </c>
      <c r="H2712" s="104" t="s">
        <v>16283</v>
      </c>
      <c r="I2712" s="104" t="s">
        <v>10823</v>
      </c>
    </row>
    <row r="2713" spans="1:12" x14ac:dyDescent="0.2">
      <c r="A2713" s="104" t="s">
        <v>10492</v>
      </c>
      <c r="D2713" s="104" t="s">
        <v>13714</v>
      </c>
      <c r="E2713" s="104">
        <f t="shared" si="42"/>
        <v>20100808</v>
      </c>
      <c r="F2713" s="104" t="s">
        <v>7827</v>
      </c>
      <c r="G2713" s="104" t="s">
        <v>10495</v>
      </c>
      <c r="H2713" s="104" t="s">
        <v>16283</v>
      </c>
      <c r="I2713" s="104" t="s">
        <v>13701</v>
      </c>
    </row>
    <row r="2714" spans="1:12" x14ac:dyDescent="0.2">
      <c r="A2714" s="104" t="s">
        <v>10492</v>
      </c>
      <c r="D2714" s="104" t="s">
        <v>13715</v>
      </c>
      <c r="E2714" s="104">
        <f t="shared" si="42"/>
        <v>20100809</v>
      </c>
      <c r="F2714" s="104" t="s">
        <v>7827</v>
      </c>
      <c r="G2714" s="104" t="s">
        <v>10495</v>
      </c>
      <c r="H2714" s="104" t="s">
        <v>16283</v>
      </c>
      <c r="I2714" s="104" t="s">
        <v>13693</v>
      </c>
    </row>
    <row r="2715" spans="1:12" x14ac:dyDescent="0.2">
      <c r="A2715" s="104" t="s">
        <v>10492</v>
      </c>
      <c r="D2715" s="104" t="s">
        <v>13716</v>
      </c>
      <c r="E2715" s="104">
        <f t="shared" si="42"/>
        <v>20100901</v>
      </c>
      <c r="F2715" s="104" t="s">
        <v>7827</v>
      </c>
      <c r="G2715" s="104" t="s">
        <v>10495</v>
      </c>
      <c r="H2715" s="104" t="s">
        <v>13717</v>
      </c>
      <c r="I2715" s="104" t="s">
        <v>10815</v>
      </c>
      <c r="K2715" s="106"/>
      <c r="L2715" s="104"/>
    </row>
    <row r="2716" spans="1:12" x14ac:dyDescent="0.2">
      <c r="A2716" s="104" t="s">
        <v>10492</v>
      </c>
      <c r="D2716" s="104" t="s">
        <v>13718</v>
      </c>
      <c r="E2716" s="104">
        <f t="shared" si="42"/>
        <v>20100902</v>
      </c>
      <c r="F2716" s="104" t="s">
        <v>7827</v>
      </c>
      <c r="G2716" s="104" t="s">
        <v>10495</v>
      </c>
      <c r="H2716" s="104" t="s">
        <v>13717</v>
      </c>
      <c r="I2716" s="104" t="s">
        <v>10817</v>
      </c>
      <c r="K2716" s="106"/>
      <c r="L2716" s="104"/>
    </row>
    <row r="2717" spans="1:12" x14ac:dyDescent="0.2">
      <c r="A2717" s="104" t="s">
        <v>10492</v>
      </c>
      <c r="D2717" s="104" t="s">
        <v>13719</v>
      </c>
      <c r="E2717" s="104">
        <f t="shared" si="42"/>
        <v>20100905</v>
      </c>
      <c r="F2717" s="104" t="s">
        <v>7827</v>
      </c>
      <c r="G2717" s="104" t="s">
        <v>10495</v>
      </c>
      <c r="H2717" s="104" t="s">
        <v>13717</v>
      </c>
      <c r="I2717" s="104" t="s">
        <v>10819</v>
      </c>
      <c r="K2717" s="106"/>
      <c r="L2717" s="104"/>
    </row>
    <row r="2718" spans="1:12" x14ac:dyDescent="0.2">
      <c r="A2718" s="104" t="s">
        <v>10492</v>
      </c>
      <c r="D2718" s="104" t="s">
        <v>13720</v>
      </c>
      <c r="E2718" s="104">
        <f t="shared" si="42"/>
        <v>20100906</v>
      </c>
      <c r="F2718" s="104" t="s">
        <v>7827</v>
      </c>
      <c r="G2718" s="104" t="s">
        <v>10495</v>
      </c>
      <c r="H2718" s="104" t="s">
        <v>13717</v>
      </c>
      <c r="I2718" s="104" t="s">
        <v>13698</v>
      </c>
      <c r="K2718" s="106"/>
      <c r="L2718" s="104"/>
    </row>
    <row r="2719" spans="1:12" x14ac:dyDescent="0.2">
      <c r="A2719" s="104" t="s">
        <v>10492</v>
      </c>
      <c r="D2719" s="104" t="s">
        <v>13721</v>
      </c>
      <c r="E2719" s="104">
        <f t="shared" si="42"/>
        <v>20100907</v>
      </c>
      <c r="F2719" s="104" t="s">
        <v>7827</v>
      </c>
      <c r="G2719" s="104" t="s">
        <v>10495</v>
      </c>
      <c r="H2719" s="104" t="s">
        <v>13717</v>
      </c>
      <c r="I2719" s="104" t="s">
        <v>10823</v>
      </c>
      <c r="K2719" s="106"/>
      <c r="L2719" s="104"/>
    </row>
    <row r="2720" spans="1:12" x14ac:dyDescent="0.2">
      <c r="A2720" s="104" t="s">
        <v>10492</v>
      </c>
      <c r="D2720" s="104" t="s">
        <v>13722</v>
      </c>
      <c r="E2720" s="104">
        <f t="shared" si="42"/>
        <v>20100908</v>
      </c>
      <c r="F2720" s="104" t="s">
        <v>7827</v>
      </c>
      <c r="G2720" s="104" t="s">
        <v>10495</v>
      </c>
      <c r="H2720" s="104" t="s">
        <v>13717</v>
      </c>
      <c r="I2720" s="104" t="s">
        <v>13691</v>
      </c>
      <c r="K2720" s="106"/>
      <c r="L2720" s="104"/>
    </row>
    <row r="2721" spans="1:12" x14ac:dyDescent="0.2">
      <c r="A2721" s="104" t="s">
        <v>10492</v>
      </c>
      <c r="D2721" s="104" t="s">
        <v>13723</v>
      </c>
      <c r="E2721" s="104">
        <f t="shared" si="42"/>
        <v>20100909</v>
      </c>
      <c r="F2721" s="104" t="s">
        <v>7827</v>
      </c>
      <c r="G2721" s="104" t="s">
        <v>10495</v>
      </c>
      <c r="H2721" s="104" t="s">
        <v>13717</v>
      </c>
      <c r="I2721" s="104" t="s">
        <v>13693</v>
      </c>
      <c r="K2721" s="106"/>
      <c r="L2721" s="104"/>
    </row>
    <row r="2722" spans="1:12" x14ac:dyDescent="0.2">
      <c r="A2722" s="104" t="s">
        <v>10492</v>
      </c>
      <c r="D2722" s="104" t="s">
        <v>13724</v>
      </c>
      <c r="E2722" s="104">
        <f t="shared" si="42"/>
        <v>20101001</v>
      </c>
      <c r="F2722" s="104" t="s">
        <v>7827</v>
      </c>
      <c r="G2722" s="104" t="s">
        <v>10495</v>
      </c>
      <c r="H2722" s="104" t="s">
        <v>13725</v>
      </c>
      <c r="I2722" s="104" t="s">
        <v>13726</v>
      </c>
    </row>
    <row r="2723" spans="1:12" x14ac:dyDescent="0.2">
      <c r="A2723" s="104" t="s">
        <v>10492</v>
      </c>
      <c r="D2723" s="104" t="s">
        <v>13727</v>
      </c>
      <c r="E2723" s="104">
        <f t="shared" si="42"/>
        <v>20101010</v>
      </c>
      <c r="F2723" s="104" t="s">
        <v>7827</v>
      </c>
      <c r="G2723" s="104" t="s">
        <v>10495</v>
      </c>
      <c r="H2723" s="104" t="s">
        <v>13725</v>
      </c>
      <c r="I2723" s="104" t="s">
        <v>13728</v>
      </c>
    </row>
    <row r="2724" spans="1:12" x14ac:dyDescent="0.2">
      <c r="A2724" s="104" t="s">
        <v>10492</v>
      </c>
      <c r="D2724" s="104" t="s">
        <v>13729</v>
      </c>
      <c r="E2724" s="104">
        <f t="shared" si="42"/>
        <v>20101020</v>
      </c>
      <c r="F2724" s="104" t="s">
        <v>7827</v>
      </c>
      <c r="G2724" s="104" t="s">
        <v>10495</v>
      </c>
      <c r="H2724" s="104" t="s">
        <v>13725</v>
      </c>
      <c r="I2724" s="104" t="s">
        <v>13730</v>
      </c>
    </row>
    <row r="2725" spans="1:12" x14ac:dyDescent="0.2">
      <c r="A2725" s="104" t="s">
        <v>10492</v>
      </c>
      <c r="D2725" s="104" t="s">
        <v>13731</v>
      </c>
      <c r="E2725" s="104">
        <f t="shared" si="42"/>
        <v>20101021</v>
      </c>
      <c r="F2725" s="104" t="s">
        <v>7827</v>
      </c>
      <c r="G2725" s="104" t="s">
        <v>10495</v>
      </c>
      <c r="H2725" s="104" t="s">
        <v>13725</v>
      </c>
      <c r="I2725" s="104" t="s">
        <v>13732</v>
      </c>
      <c r="J2725" s="106">
        <v>37063</v>
      </c>
    </row>
    <row r="2726" spans="1:12" x14ac:dyDescent="0.2">
      <c r="A2726" s="104" t="s">
        <v>10492</v>
      </c>
      <c r="D2726" s="104" t="s">
        <v>13733</v>
      </c>
      <c r="E2726" s="104">
        <f t="shared" si="42"/>
        <v>20101030</v>
      </c>
      <c r="F2726" s="104" t="s">
        <v>7827</v>
      </c>
      <c r="G2726" s="104" t="s">
        <v>10495</v>
      </c>
      <c r="H2726" s="104" t="s">
        <v>13725</v>
      </c>
      <c r="I2726" s="104" t="s">
        <v>13734</v>
      </c>
    </row>
    <row r="2727" spans="1:12" x14ac:dyDescent="0.2">
      <c r="A2727" s="104" t="s">
        <v>10492</v>
      </c>
      <c r="D2727" s="104" t="s">
        <v>13735</v>
      </c>
      <c r="E2727" s="104">
        <f t="shared" si="42"/>
        <v>20101031</v>
      </c>
      <c r="F2727" s="104" t="s">
        <v>7827</v>
      </c>
      <c r="G2727" s="104" t="s">
        <v>10495</v>
      </c>
      <c r="H2727" s="104" t="s">
        <v>13725</v>
      </c>
      <c r="I2727" s="104" t="s">
        <v>13736</v>
      </c>
    </row>
    <row r="2728" spans="1:12" x14ac:dyDescent="0.2">
      <c r="A2728" s="104" t="s">
        <v>10492</v>
      </c>
      <c r="D2728" s="104" t="s">
        <v>13737</v>
      </c>
      <c r="E2728" s="104">
        <f t="shared" si="42"/>
        <v>20101302</v>
      </c>
      <c r="F2728" s="104" t="s">
        <v>7827</v>
      </c>
      <c r="G2728" s="104" t="s">
        <v>10495</v>
      </c>
      <c r="H2728" s="104" t="s">
        <v>13522</v>
      </c>
      <c r="I2728" s="104" t="s">
        <v>13738</v>
      </c>
    </row>
    <row r="2729" spans="1:12" x14ac:dyDescent="0.2">
      <c r="A2729" s="104" t="s">
        <v>10492</v>
      </c>
      <c r="D2729" s="104" t="s">
        <v>13739</v>
      </c>
      <c r="E2729" s="104">
        <f t="shared" si="42"/>
        <v>20180001</v>
      </c>
      <c r="F2729" s="104" t="s">
        <v>7827</v>
      </c>
      <c r="G2729" s="104" t="s">
        <v>10495</v>
      </c>
      <c r="H2729" s="104" t="s">
        <v>13740</v>
      </c>
      <c r="I2729" s="104" t="s">
        <v>13740</v>
      </c>
    </row>
    <row r="2730" spans="1:12" x14ac:dyDescent="0.2">
      <c r="A2730" s="104" t="s">
        <v>10492</v>
      </c>
      <c r="D2730" s="104" t="s">
        <v>13741</v>
      </c>
      <c r="E2730" s="104">
        <f t="shared" si="42"/>
        <v>20182001</v>
      </c>
      <c r="F2730" s="104" t="s">
        <v>7827</v>
      </c>
      <c r="G2730" s="104" t="s">
        <v>10495</v>
      </c>
      <c r="H2730" s="104" t="s">
        <v>13742</v>
      </c>
      <c r="I2730" s="104" t="s">
        <v>13743</v>
      </c>
    </row>
    <row r="2731" spans="1:12" x14ac:dyDescent="0.2">
      <c r="A2731" s="104" t="s">
        <v>10492</v>
      </c>
      <c r="D2731" s="104" t="s">
        <v>13744</v>
      </c>
      <c r="E2731" s="104">
        <f t="shared" si="42"/>
        <v>20182002</v>
      </c>
      <c r="F2731" s="104" t="s">
        <v>7827</v>
      </c>
      <c r="G2731" s="104" t="s">
        <v>10495</v>
      </c>
      <c r="H2731" s="104" t="s">
        <v>13742</v>
      </c>
      <c r="I2731" s="104" t="s">
        <v>13745</v>
      </c>
    </row>
    <row r="2732" spans="1:12" x14ac:dyDescent="0.2">
      <c r="A2732" s="104" t="s">
        <v>10492</v>
      </c>
      <c r="D2732" s="104" t="s">
        <v>13746</v>
      </c>
      <c r="E2732" s="104">
        <f t="shared" si="42"/>
        <v>20182599</v>
      </c>
      <c r="F2732" s="104" t="s">
        <v>7827</v>
      </c>
      <c r="G2732" s="104" t="s">
        <v>10495</v>
      </c>
      <c r="H2732" s="104" t="s">
        <v>13747</v>
      </c>
      <c r="I2732" s="104" t="s">
        <v>13748</v>
      </c>
    </row>
    <row r="2733" spans="1:12" x14ac:dyDescent="0.2">
      <c r="A2733" s="104" t="s">
        <v>10492</v>
      </c>
      <c r="D2733" s="104" t="s">
        <v>13749</v>
      </c>
      <c r="E2733" s="104">
        <f t="shared" si="42"/>
        <v>20190099</v>
      </c>
      <c r="F2733" s="104" t="s">
        <v>7827</v>
      </c>
      <c r="G2733" s="104" t="s">
        <v>10495</v>
      </c>
      <c r="H2733" s="104" t="s">
        <v>13750</v>
      </c>
      <c r="I2733" s="104" t="s">
        <v>13751</v>
      </c>
    </row>
    <row r="2734" spans="1:12" x14ac:dyDescent="0.2">
      <c r="A2734" s="104" t="s">
        <v>10492</v>
      </c>
      <c r="D2734" s="104" t="s">
        <v>13752</v>
      </c>
      <c r="E2734" s="104">
        <f t="shared" si="42"/>
        <v>20200101</v>
      </c>
      <c r="F2734" s="104" t="s">
        <v>7827</v>
      </c>
      <c r="G2734" s="104" t="s">
        <v>16150</v>
      </c>
      <c r="H2734" s="104" t="s">
        <v>10814</v>
      </c>
      <c r="I2734" s="104" t="s">
        <v>10815</v>
      </c>
    </row>
    <row r="2735" spans="1:12" x14ac:dyDescent="0.2">
      <c r="A2735" s="104" t="s">
        <v>10492</v>
      </c>
      <c r="D2735" s="104" t="s">
        <v>13753</v>
      </c>
      <c r="E2735" s="104">
        <f t="shared" si="42"/>
        <v>20200102</v>
      </c>
      <c r="F2735" s="104" t="s">
        <v>7827</v>
      </c>
      <c r="G2735" s="104" t="s">
        <v>16150</v>
      </c>
      <c r="H2735" s="104" t="s">
        <v>10814</v>
      </c>
      <c r="I2735" s="104" t="s">
        <v>10817</v>
      </c>
    </row>
    <row r="2736" spans="1:12" x14ac:dyDescent="0.2">
      <c r="A2736" s="104" t="s">
        <v>10492</v>
      </c>
      <c r="D2736" s="104" t="s">
        <v>13754</v>
      </c>
      <c r="E2736" s="104">
        <f t="shared" si="42"/>
        <v>20200103</v>
      </c>
      <c r="F2736" s="104" t="s">
        <v>7827</v>
      </c>
      <c r="G2736" s="104" t="s">
        <v>16150</v>
      </c>
      <c r="H2736" s="104" t="s">
        <v>10814</v>
      </c>
      <c r="I2736" s="104" t="s">
        <v>13755</v>
      </c>
    </row>
    <row r="2737" spans="1:9" x14ac:dyDescent="0.2">
      <c r="A2737" s="104" t="s">
        <v>10492</v>
      </c>
      <c r="D2737" s="104" t="s">
        <v>13756</v>
      </c>
      <c r="E2737" s="104">
        <f t="shared" si="42"/>
        <v>20200104</v>
      </c>
      <c r="F2737" s="104" t="s">
        <v>7827</v>
      </c>
      <c r="G2737" s="104" t="s">
        <v>16150</v>
      </c>
      <c r="H2737" s="104" t="s">
        <v>10814</v>
      </c>
      <c r="I2737" s="104" t="s">
        <v>13757</v>
      </c>
    </row>
    <row r="2738" spans="1:9" x14ac:dyDescent="0.2">
      <c r="A2738" s="104" t="s">
        <v>10492</v>
      </c>
      <c r="D2738" s="104" t="s">
        <v>13758</v>
      </c>
      <c r="E2738" s="104">
        <f t="shared" si="42"/>
        <v>20200105</v>
      </c>
      <c r="F2738" s="104" t="s">
        <v>7827</v>
      </c>
      <c r="G2738" s="104" t="s">
        <v>16150</v>
      </c>
      <c r="H2738" s="104" t="s">
        <v>10814</v>
      </c>
      <c r="I2738" s="104" t="s">
        <v>10819</v>
      </c>
    </row>
    <row r="2739" spans="1:9" x14ac:dyDescent="0.2">
      <c r="A2739" s="104" t="s">
        <v>10492</v>
      </c>
      <c r="D2739" s="104" t="s">
        <v>13759</v>
      </c>
      <c r="E2739" s="104">
        <f t="shared" si="42"/>
        <v>20200106</v>
      </c>
      <c r="F2739" s="104" t="s">
        <v>7827</v>
      </c>
      <c r="G2739" s="104" t="s">
        <v>16150</v>
      </c>
      <c r="H2739" s="104" t="s">
        <v>10814</v>
      </c>
      <c r="I2739" s="104" t="s">
        <v>10821</v>
      </c>
    </row>
    <row r="2740" spans="1:9" x14ac:dyDescent="0.2">
      <c r="A2740" s="104" t="s">
        <v>10492</v>
      </c>
      <c r="D2740" s="104" t="s">
        <v>13760</v>
      </c>
      <c r="E2740" s="104">
        <f t="shared" si="42"/>
        <v>20200107</v>
      </c>
      <c r="F2740" s="104" t="s">
        <v>7827</v>
      </c>
      <c r="G2740" s="104" t="s">
        <v>16150</v>
      </c>
      <c r="H2740" s="104" t="s">
        <v>10814</v>
      </c>
      <c r="I2740" s="104" t="s">
        <v>10823</v>
      </c>
    </row>
    <row r="2741" spans="1:9" x14ac:dyDescent="0.2">
      <c r="A2741" s="104" t="s">
        <v>10492</v>
      </c>
      <c r="D2741" s="104" t="s">
        <v>13761</v>
      </c>
      <c r="E2741" s="104">
        <f t="shared" si="42"/>
        <v>20200108</v>
      </c>
      <c r="F2741" s="104" t="s">
        <v>7827</v>
      </c>
      <c r="G2741" s="104" t="s">
        <v>16150</v>
      </c>
      <c r="H2741" s="104" t="s">
        <v>10814</v>
      </c>
      <c r="I2741" s="104" t="s">
        <v>13691</v>
      </c>
    </row>
    <row r="2742" spans="1:9" x14ac:dyDescent="0.2">
      <c r="A2742" s="104" t="s">
        <v>10492</v>
      </c>
      <c r="D2742" s="104" t="s">
        <v>13762</v>
      </c>
      <c r="E2742" s="104">
        <f t="shared" si="42"/>
        <v>20200109</v>
      </c>
      <c r="F2742" s="104" t="s">
        <v>7827</v>
      </c>
      <c r="G2742" s="104" t="s">
        <v>16150</v>
      </c>
      <c r="H2742" s="104" t="s">
        <v>10814</v>
      </c>
      <c r="I2742" s="104" t="s">
        <v>13693</v>
      </c>
    </row>
    <row r="2743" spans="1:9" x14ac:dyDescent="0.2">
      <c r="A2743" s="104" t="s">
        <v>10492</v>
      </c>
      <c r="D2743" s="104" t="s">
        <v>15907</v>
      </c>
      <c r="E2743" s="104">
        <f t="shared" si="42"/>
        <v>20200201</v>
      </c>
      <c r="F2743" s="104" t="s">
        <v>7827</v>
      </c>
      <c r="G2743" s="104" t="s">
        <v>16150</v>
      </c>
      <c r="H2743" s="104" t="s">
        <v>16137</v>
      </c>
      <c r="I2743" s="104" t="s">
        <v>10815</v>
      </c>
    </row>
    <row r="2744" spans="1:9" x14ac:dyDescent="0.2">
      <c r="A2744" s="104" t="s">
        <v>10492</v>
      </c>
      <c r="D2744" s="104" t="s">
        <v>15909</v>
      </c>
      <c r="E2744" s="104">
        <f t="shared" si="42"/>
        <v>20200202</v>
      </c>
      <c r="F2744" s="104" t="s">
        <v>7827</v>
      </c>
      <c r="G2744" s="104" t="s">
        <v>16150</v>
      </c>
      <c r="H2744" s="104" t="s">
        <v>16137</v>
      </c>
      <c r="I2744" s="104" t="s">
        <v>10817</v>
      </c>
    </row>
    <row r="2745" spans="1:9" x14ac:dyDescent="0.2">
      <c r="A2745" s="104" t="s">
        <v>10492</v>
      </c>
      <c r="D2745" s="104" t="s">
        <v>15911</v>
      </c>
      <c r="E2745" s="104">
        <f t="shared" si="42"/>
        <v>20200203</v>
      </c>
      <c r="F2745" s="104" t="s">
        <v>7827</v>
      </c>
      <c r="G2745" s="104" t="s">
        <v>16150</v>
      </c>
      <c r="H2745" s="104" t="s">
        <v>16137</v>
      </c>
      <c r="I2745" s="104" t="s">
        <v>13755</v>
      </c>
    </row>
    <row r="2746" spans="1:9" x14ac:dyDescent="0.2">
      <c r="A2746" s="104" t="s">
        <v>10492</v>
      </c>
      <c r="D2746" s="104" t="s">
        <v>13763</v>
      </c>
      <c r="E2746" s="104">
        <f t="shared" si="42"/>
        <v>20200204</v>
      </c>
      <c r="F2746" s="104" t="s">
        <v>7827</v>
      </c>
      <c r="G2746" s="104" t="s">
        <v>16150</v>
      </c>
      <c r="H2746" s="104" t="s">
        <v>16137</v>
      </c>
      <c r="I2746" s="104" t="s">
        <v>13757</v>
      </c>
    </row>
    <row r="2747" spans="1:9" x14ac:dyDescent="0.2">
      <c r="A2747" s="104" t="s">
        <v>10492</v>
      </c>
      <c r="D2747" s="104" t="s">
        <v>13764</v>
      </c>
      <c r="E2747" s="104">
        <f t="shared" si="42"/>
        <v>20200205</v>
      </c>
      <c r="F2747" s="104" t="s">
        <v>7827</v>
      </c>
      <c r="G2747" s="104" t="s">
        <v>16150</v>
      </c>
      <c r="H2747" s="104" t="s">
        <v>16137</v>
      </c>
      <c r="I2747" s="104" t="s">
        <v>10819</v>
      </c>
    </row>
    <row r="2748" spans="1:9" x14ac:dyDescent="0.2">
      <c r="A2748" s="104" t="s">
        <v>10492</v>
      </c>
      <c r="D2748" s="104" t="s">
        <v>13765</v>
      </c>
      <c r="E2748" s="104">
        <f t="shared" si="42"/>
        <v>20200206</v>
      </c>
      <c r="F2748" s="104" t="s">
        <v>7827</v>
      </c>
      <c r="G2748" s="104" t="s">
        <v>16150</v>
      </c>
      <c r="H2748" s="104" t="s">
        <v>16137</v>
      </c>
      <c r="I2748" s="104" t="s">
        <v>13698</v>
      </c>
    </row>
    <row r="2749" spans="1:9" x14ac:dyDescent="0.2">
      <c r="A2749" s="104" t="s">
        <v>10492</v>
      </c>
      <c r="D2749" s="104" t="s">
        <v>13766</v>
      </c>
      <c r="E2749" s="104">
        <f t="shared" si="42"/>
        <v>20200207</v>
      </c>
      <c r="F2749" s="104" t="s">
        <v>7827</v>
      </c>
      <c r="G2749" s="104" t="s">
        <v>16150</v>
      </c>
      <c r="H2749" s="104" t="s">
        <v>16137</v>
      </c>
      <c r="I2749" s="104" t="s">
        <v>10823</v>
      </c>
    </row>
    <row r="2750" spans="1:9" x14ac:dyDescent="0.2">
      <c r="A2750" s="104" t="s">
        <v>10492</v>
      </c>
      <c r="D2750" s="104" t="s">
        <v>13767</v>
      </c>
      <c r="E2750" s="104">
        <f t="shared" si="42"/>
        <v>20200208</v>
      </c>
      <c r="F2750" s="104" t="s">
        <v>7827</v>
      </c>
      <c r="G2750" s="104" t="s">
        <v>16150</v>
      </c>
      <c r="H2750" s="104" t="s">
        <v>16137</v>
      </c>
      <c r="I2750" s="104" t="s">
        <v>13701</v>
      </c>
    </row>
    <row r="2751" spans="1:9" x14ac:dyDescent="0.2">
      <c r="A2751" s="104" t="s">
        <v>10492</v>
      </c>
      <c r="D2751" s="104" t="s">
        <v>14712</v>
      </c>
      <c r="E2751" s="104">
        <f t="shared" si="42"/>
        <v>20200209</v>
      </c>
      <c r="F2751" s="104" t="s">
        <v>7827</v>
      </c>
      <c r="G2751" s="104" t="s">
        <v>16150</v>
      </c>
      <c r="H2751" s="104" t="s">
        <v>16137</v>
      </c>
      <c r="I2751" s="104" t="s">
        <v>13693</v>
      </c>
    </row>
    <row r="2752" spans="1:9" x14ac:dyDescent="0.2">
      <c r="A2752" s="104" t="s">
        <v>10492</v>
      </c>
      <c r="D2752" s="104" t="s">
        <v>14714</v>
      </c>
      <c r="E2752" s="104">
        <f t="shared" si="42"/>
        <v>20200252</v>
      </c>
      <c r="F2752" s="104" t="s">
        <v>7827</v>
      </c>
      <c r="G2752" s="104" t="s">
        <v>16150</v>
      </c>
      <c r="H2752" s="104" t="s">
        <v>16137</v>
      </c>
      <c r="I2752" s="104" t="s">
        <v>13768</v>
      </c>
    </row>
    <row r="2753" spans="1:9" x14ac:dyDescent="0.2">
      <c r="A2753" s="104" t="s">
        <v>10492</v>
      </c>
      <c r="D2753" s="104" t="s">
        <v>14716</v>
      </c>
      <c r="E2753" s="104">
        <f t="shared" si="42"/>
        <v>20200253</v>
      </c>
      <c r="F2753" s="104" t="s">
        <v>7827</v>
      </c>
      <c r="G2753" s="104" t="s">
        <v>16150</v>
      </c>
      <c r="H2753" s="104" t="s">
        <v>16137</v>
      </c>
      <c r="I2753" s="104" t="s">
        <v>13769</v>
      </c>
    </row>
    <row r="2754" spans="1:9" x14ac:dyDescent="0.2">
      <c r="A2754" s="104" t="s">
        <v>10492</v>
      </c>
      <c r="D2754" s="104" t="s">
        <v>14718</v>
      </c>
      <c r="E2754" s="104">
        <f t="shared" ref="E2754:E2817" si="43">VALUE(D2754)</f>
        <v>20200254</v>
      </c>
      <c r="F2754" s="104" t="s">
        <v>7827</v>
      </c>
      <c r="G2754" s="104" t="s">
        <v>16150</v>
      </c>
      <c r="H2754" s="104" t="s">
        <v>16137</v>
      </c>
      <c r="I2754" s="104" t="s">
        <v>13770</v>
      </c>
    </row>
    <row r="2755" spans="1:9" x14ac:dyDescent="0.2">
      <c r="A2755" s="104" t="s">
        <v>10492</v>
      </c>
      <c r="D2755" s="104" t="s">
        <v>13771</v>
      </c>
      <c r="E2755" s="104">
        <f t="shared" si="43"/>
        <v>20200255</v>
      </c>
      <c r="F2755" s="104" t="s">
        <v>7827</v>
      </c>
      <c r="G2755" s="104" t="s">
        <v>16150</v>
      </c>
      <c r="H2755" s="104" t="s">
        <v>16137</v>
      </c>
      <c r="I2755" s="104" t="s">
        <v>13772</v>
      </c>
    </row>
    <row r="2756" spans="1:9" x14ac:dyDescent="0.2">
      <c r="A2756" s="104" t="s">
        <v>10492</v>
      </c>
      <c r="D2756" s="104" t="s">
        <v>13773</v>
      </c>
      <c r="E2756" s="104">
        <f t="shared" si="43"/>
        <v>20200256</v>
      </c>
      <c r="F2756" s="104" t="s">
        <v>7827</v>
      </c>
      <c r="G2756" s="104" t="s">
        <v>16150</v>
      </c>
      <c r="H2756" s="104" t="s">
        <v>16137</v>
      </c>
      <c r="I2756" s="104" t="s">
        <v>13774</v>
      </c>
    </row>
    <row r="2757" spans="1:9" x14ac:dyDescent="0.2">
      <c r="A2757" s="104" t="s">
        <v>10492</v>
      </c>
      <c r="D2757" s="104" t="s">
        <v>13775</v>
      </c>
      <c r="E2757" s="104">
        <f t="shared" si="43"/>
        <v>20200301</v>
      </c>
      <c r="F2757" s="104" t="s">
        <v>7827</v>
      </c>
      <c r="G2757" s="104" t="s">
        <v>16150</v>
      </c>
      <c r="H2757" s="104" t="s">
        <v>13912</v>
      </c>
      <c r="I2757" s="104" t="s">
        <v>10817</v>
      </c>
    </row>
    <row r="2758" spans="1:9" x14ac:dyDescent="0.2">
      <c r="A2758" s="104" t="s">
        <v>10492</v>
      </c>
      <c r="D2758" s="104" t="s">
        <v>13776</v>
      </c>
      <c r="E2758" s="104">
        <f t="shared" si="43"/>
        <v>20200305</v>
      </c>
      <c r="F2758" s="104" t="s">
        <v>7827</v>
      </c>
      <c r="G2758" s="104" t="s">
        <v>16150</v>
      </c>
      <c r="H2758" s="104" t="s">
        <v>13912</v>
      </c>
      <c r="I2758" s="104" t="s">
        <v>10819</v>
      </c>
    </row>
    <row r="2759" spans="1:9" x14ac:dyDescent="0.2">
      <c r="A2759" s="104" t="s">
        <v>10492</v>
      </c>
      <c r="D2759" s="104" t="s">
        <v>13777</v>
      </c>
      <c r="E2759" s="104">
        <f t="shared" si="43"/>
        <v>20200306</v>
      </c>
      <c r="F2759" s="104" t="s">
        <v>7827</v>
      </c>
      <c r="G2759" s="104" t="s">
        <v>16150</v>
      </c>
      <c r="H2759" s="104" t="s">
        <v>13912</v>
      </c>
      <c r="I2759" s="104" t="s">
        <v>10821</v>
      </c>
    </row>
    <row r="2760" spans="1:9" x14ac:dyDescent="0.2">
      <c r="A2760" s="104" t="s">
        <v>10492</v>
      </c>
      <c r="D2760" s="104" t="s">
        <v>13778</v>
      </c>
      <c r="E2760" s="104">
        <f t="shared" si="43"/>
        <v>20200307</v>
      </c>
      <c r="F2760" s="104" t="s">
        <v>7827</v>
      </c>
      <c r="G2760" s="104" t="s">
        <v>16150</v>
      </c>
      <c r="H2760" s="104" t="s">
        <v>13912</v>
      </c>
      <c r="I2760" s="104" t="s">
        <v>10823</v>
      </c>
    </row>
    <row r="2761" spans="1:9" x14ac:dyDescent="0.2">
      <c r="A2761" s="104" t="s">
        <v>10492</v>
      </c>
      <c r="D2761" s="104" t="s">
        <v>13779</v>
      </c>
      <c r="E2761" s="104">
        <f t="shared" si="43"/>
        <v>20200401</v>
      </c>
      <c r="F2761" s="104" t="s">
        <v>7827</v>
      </c>
      <c r="G2761" s="104" t="s">
        <v>16150</v>
      </c>
      <c r="H2761" s="104" t="s">
        <v>13780</v>
      </c>
      <c r="I2761" s="104" t="s">
        <v>14635</v>
      </c>
    </row>
    <row r="2762" spans="1:9" x14ac:dyDescent="0.2">
      <c r="A2762" s="104" t="s">
        <v>10492</v>
      </c>
      <c r="D2762" s="104" t="s">
        <v>13781</v>
      </c>
      <c r="E2762" s="104">
        <f t="shared" si="43"/>
        <v>20200402</v>
      </c>
      <c r="F2762" s="104" t="s">
        <v>7827</v>
      </c>
      <c r="G2762" s="104" t="s">
        <v>16150</v>
      </c>
      <c r="H2762" s="104" t="s">
        <v>13780</v>
      </c>
      <c r="I2762" s="104" t="s">
        <v>13782</v>
      </c>
    </row>
    <row r="2763" spans="1:9" x14ac:dyDescent="0.2">
      <c r="A2763" s="104" t="s">
        <v>10492</v>
      </c>
      <c r="D2763" s="104" t="s">
        <v>13783</v>
      </c>
      <c r="E2763" s="104">
        <f t="shared" si="43"/>
        <v>20200403</v>
      </c>
      <c r="F2763" s="104" t="s">
        <v>7827</v>
      </c>
      <c r="G2763" s="104" t="s">
        <v>16150</v>
      </c>
      <c r="H2763" s="104" t="s">
        <v>13780</v>
      </c>
      <c r="I2763" s="104" t="s">
        <v>13784</v>
      </c>
    </row>
    <row r="2764" spans="1:9" x14ac:dyDescent="0.2">
      <c r="A2764" s="104" t="s">
        <v>10492</v>
      </c>
      <c r="D2764" s="104" t="s">
        <v>13785</v>
      </c>
      <c r="E2764" s="104">
        <f t="shared" si="43"/>
        <v>20200405</v>
      </c>
      <c r="F2764" s="104" t="s">
        <v>7827</v>
      </c>
      <c r="G2764" s="104" t="s">
        <v>16150</v>
      </c>
      <c r="H2764" s="104" t="s">
        <v>13780</v>
      </c>
      <c r="I2764" s="104" t="s">
        <v>13786</v>
      </c>
    </row>
    <row r="2765" spans="1:9" x14ac:dyDescent="0.2">
      <c r="A2765" s="104" t="s">
        <v>10492</v>
      </c>
      <c r="D2765" s="104" t="s">
        <v>13787</v>
      </c>
      <c r="E2765" s="104">
        <f t="shared" si="43"/>
        <v>20200406</v>
      </c>
      <c r="F2765" s="104" t="s">
        <v>7827</v>
      </c>
      <c r="G2765" s="104" t="s">
        <v>16150</v>
      </c>
      <c r="H2765" s="104" t="s">
        <v>13780</v>
      </c>
      <c r="I2765" s="104" t="s">
        <v>13788</v>
      </c>
    </row>
    <row r="2766" spans="1:9" x14ac:dyDescent="0.2">
      <c r="A2766" s="104" t="s">
        <v>10492</v>
      </c>
      <c r="D2766" s="104" t="s">
        <v>16544</v>
      </c>
      <c r="E2766" s="104">
        <f t="shared" si="43"/>
        <v>20200407</v>
      </c>
      <c r="F2766" s="104" t="s">
        <v>7827</v>
      </c>
      <c r="G2766" s="104" t="s">
        <v>16150</v>
      </c>
      <c r="H2766" s="104" t="s">
        <v>13780</v>
      </c>
      <c r="I2766" s="104" t="s">
        <v>16545</v>
      </c>
    </row>
    <row r="2767" spans="1:9" x14ac:dyDescent="0.2">
      <c r="A2767" s="104" t="s">
        <v>10492</v>
      </c>
      <c r="D2767" s="104" t="s">
        <v>16546</v>
      </c>
      <c r="E2767" s="104">
        <f t="shared" si="43"/>
        <v>20200501</v>
      </c>
      <c r="F2767" s="104" t="s">
        <v>7827</v>
      </c>
      <c r="G2767" s="104" t="s">
        <v>16150</v>
      </c>
      <c r="H2767" s="104" t="s">
        <v>16547</v>
      </c>
      <c r="I2767" s="104" t="s">
        <v>10817</v>
      </c>
    </row>
    <row r="2768" spans="1:9" x14ac:dyDescent="0.2">
      <c r="A2768" s="104" t="s">
        <v>10492</v>
      </c>
      <c r="D2768" s="104" t="s">
        <v>16548</v>
      </c>
      <c r="E2768" s="104">
        <f t="shared" si="43"/>
        <v>20200505</v>
      </c>
      <c r="F2768" s="104" t="s">
        <v>7827</v>
      </c>
      <c r="G2768" s="104" t="s">
        <v>16150</v>
      </c>
      <c r="H2768" s="104" t="s">
        <v>16547</v>
      </c>
      <c r="I2768" s="104" t="s">
        <v>10819</v>
      </c>
    </row>
    <row r="2769" spans="1:12" x14ac:dyDescent="0.2">
      <c r="A2769" s="104" t="s">
        <v>10492</v>
      </c>
      <c r="D2769" s="104" t="s">
        <v>16549</v>
      </c>
      <c r="E2769" s="104">
        <f t="shared" si="43"/>
        <v>20200506</v>
      </c>
      <c r="F2769" s="104" t="s">
        <v>7827</v>
      </c>
      <c r="G2769" s="104" t="s">
        <v>16150</v>
      </c>
      <c r="H2769" s="104" t="s">
        <v>16547</v>
      </c>
      <c r="I2769" s="104" t="s">
        <v>10821</v>
      </c>
    </row>
    <row r="2770" spans="1:12" x14ac:dyDescent="0.2">
      <c r="A2770" s="104" t="s">
        <v>10492</v>
      </c>
      <c r="D2770" s="104" t="s">
        <v>16550</v>
      </c>
      <c r="E2770" s="104">
        <f t="shared" si="43"/>
        <v>20200507</v>
      </c>
      <c r="F2770" s="104" t="s">
        <v>7827</v>
      </c>
      <c r="G2770" s="104" t="s">
        <v>16150</v>
      </c>
      <c r="H2770" s="104" t="s">
        <v>16547</v>
      </c>
      <c r="I2770" s="104" t="s">
        <v>10823</v>
      </c>
    </row>
    <row r="2771" spans="1:12" x14ac:dyDescent="0.2">
      <c r="A2771" s="104" t="s">
        <v>10492</v>
      </c>
      <c r="D2771" s="104" t="s">
        <v>16551</v>
      </c>
      <c r="E2771" s="104">
        <f t="shared" si="43"/>
        <v>20200701</v>
      </c>
      <c r="F2771" s="104" t="s">
        <v>7827</v>
      </c>
      <c r="G2771" s="104" t="s">
        <v>16150</v>
      </c>
      <c r="H2771" s="104" t="s">
        <v>16148</v>
      </c>
      <c r="I2771" s="104" t="s">
        <v>10815</v>
      </c>
    </row>
    <row r="2772" spans="1:12" x14ac:dyDescent="0.2">
      <c r="A2772" s="104" t="s">
        <v>10492</v>
      </c>
      <c r="D2772" s="104" t="s">
        <v>16552</v>
      </c>
      <c r="E2772" s="104">
        <f t="shared" si="43"/>
        <v>20200702</v>
      </c>
      <c r="F2772" s="104" t="s">
        <v>7827</v>
      </c>
      <c r="G2772" s="104" t="s">
        <v>16150</v>
      </c>
      <c r="H2772" s="104" t="s">
        <v>16148</v>
      </c>
      <c r="I2772" s="104" t="s">
        <v>16553</v>
      </c>
    </row>
    <row r="2773" spans="1:12" x14ac:dyDescent="0.2">
      <c r="A2773" s="104" t="s">
        <v>10492</v>
      </c>
      <c r="D2773" s="104" t="s">
        <v>16554</v>
      </c>
      <c r="E2773" s="104">
        <f t="shared" si="43"/>
        <v>20200705</v>
      </c>
      <c r="F2773" s="104" t="s">
        <v>7827</v>
      </c>
      <c r="G2773" s="104" t="s">
        <v>16150</v>
      </c>
      <c r="H2773" s="104" t="s">
        <v>16148</v>
      </c>
      <c r="I2773" s="104" t="s">
        <v>16555</v>
      </c>
    </row>
    <row r="2774" spans="1:12" x14ac:dyDescent="0.2">
      <c r="A2774" s="104" t="s">
        <v>10492</v>
      </c>
      <c r="D2774" s="104" t="s">
        <v>16556</v>
      </c>
      <c r="E2774" s="104">
        <f t="shared" si="43"/>
        <v>20200706</v>
      </c>
      <c r="F2774" s="104" t="s">
        <v>7827</v>
      </c>
      <c r="G2774" s="104" t="s">
        <v>16150</v>
      </c>
      <c r="H2774" s="104" t="s">
        <v>16148</v>
      </c>
      <c r="I2774" s="104" t="s">
        <v>16557</v>
      </c>
    </row>
    <row r="2775" spans="1:12" x14ac:dyDescent="0.2">
      <c r="A2775" s="104" t="s">
        <v>10492</v>
      </c>
      <c r="D2775" s="104" t="s">
        <v>16558</v>
      </c>
      <c r="E2775" s="104">
        <f t="shared" si="43"/>
        <v>20200710</v>
      </c>
      <c r="F2775" s="104" t="s">
        <v>7827</v>
      </c>
      <c r="G2775" s="104" t="s">
        <v>16150</v>
      </c>
      <c r="H2775" s="104" t="s">
        <v>16148</v>
      </c>
      <c r="I2775" s="104" t="s">
        <v>10819</v>
      </c>
    </row>
    <row r="2776" spans="1:12" x14ac:dyDescent="0.2">
      <c r="A2776" s="104" t="s">
        <v>10492</v>
      </c>
      <c r="D2776" s="104" t="s">
        <v>16559</v>
      </c>
      <c r="E2776" s="104">
        <f t="shared" si="43"/>
        <v>20200711</v>
      </c>
      <c r="F2776" s="104" t="s">
        <v>7827</v>
      </c>
      <c r="G2776" s="104" t="s">
        <v>16150</v>
      </c>
      <c r="H2776" s="104" t="s">
        <v>16148</v>
      </c>
      <c r="I2776" s="104" t="s">
        <v>13698</v>
      </c>
    </row>
    <row r="2777" spans="1:12" x14ac:dyDescent="0.2">
      <c r="A2777" s="104" t="s">
        <v>10492</v>
      </c>
      <c r="D2777" s="104" t="s">
        <v>16560</v>
      </c>
      <c r="E2777" s="104">
        <f t="shared" si="43"/>
        <v>20200712</v>
      </c>
      <c r="F2777" s="104" t="s">
        <v>7827</v>
      </c>
      <c r="G2777" s="104" t="s">
        <v>16150</v>
      </c>
      <c r="H2777" s="104" t="s">
        <v>16148</v>
      </c>
      <c r="I2777" s="104" t="s">
        <v>10823</v>
      </c>
    </row>
    <row r="2778" spans="1:12" x14ac:dyDescent="0.2">
      <c r="A2778" s="104" t="s">
        <v>10492</v>
      </c>
      <c r="D2778" s="104" t="s">
        <v>16561</v>
      </c>
      <c r="E2778" s="104">
        <f t="shared" si="43"/>
        <v>20200713</v>
      </c>
      <c r="F2778" s="104" t="s">
        <v>7827</v>
      </c>
      <c r="G2778" s="104" t="s">
        <v>16150</v>
      </c>
      <c r="H2778" s="104" t="s">
        <v>16148</v>
      </c>
      <c r="I2778" s="104" t="s">
        <v>13701</v>
      </c>
    </row>
    <row r="2779" spans="1:12" x14ac:dyDescent="0.2">
      <c r="A2779" s="104" t="s">
        <v>10492</v>
      </c>
      <c r="D2779" s="104" t="s">
        <v>16562</v>
      </c>
      <c r="E2779" s="104">
        <f t="shared" si="43"/>
        <v>20200714</v>
      </c>
      <c r="F2779" s="104" t="s">
        <v>7827</v>
      </c>
      <c r="G2779" s="104" t="s">
        <v>16150</v>
      </c>
      <c r="H2779" s="104" t="s">
        <v>16148</v>
      </c>
      <c r="I2779" s="104" t="s">
        <v>13693</v>
      </c>
    </row>
    <row r="2780" spans="1:12" x14ac:dyDescent="0.2">
      <c r="A2780" s="104" t="s">
        <v>10492</v>
      </c>
      <c r="D2780" s="104" t="s">
        <v>16563</v>
      </c>
      <c r="E2780" s="104">
        <f t="shared" si="43"/>
        <v>20200901</v>
      </c>
      <c r="F2780" s="104" t="s">
        <v>7827</v>
      </c>
      <c r="G2780" s="104" t="s">
        <v>16150</v>
      </c>
      <c r="H2780" s="104" t="s">
        <v>13717</v>
      </c>
      <c r="I2780" s="104" t="s">
        <v>10815</v>
      </c>
      <c r="K2780" s="106"/>
      <c r="L2780" s="104"/>
    </row>
    <row r="2781" spans="1:12" x14ac:dyDescent="0.2">
      <c r="A2781" s="104" t="s">
        <v>10492</v>
      </c>
      <c r="D2781" s="104" t="s">
        <v>16564</v>
      </c>
      <c r="E2781" s="104">
        <f t="shared" si="43"/>
        <v>20200902</v>
      </c>
      <c r="F2781" s="104" t="s">
        <v>7827</v>
      </c>
      <c r="G2781" s="104" t="s">
        <v>16150</v>
      </c>
      <c r="H2781" s="104" t="s">
        <v>13717</v>
      </c>
      <c r="I2781" s="104" t="s">
        <v>10817</v>
      </c>
      <c r="K2781" s="106"/>
      <c r="L2781" s="104"/>
    </row>
    <row r="2782" spans="1:12" x14ac:dyDescent="0.2">
      <c r="A2782" s="104" t="s">
        <v>10492</v>
      </c>
      <c r="D2782" s="104" t="s">
        <v>16565</v>
      </c>
      <c r="E2782" s="104">
        <f t="shared" si="43"/>
        <v>20200905</v>
      </c>
      <c r="F2782" s="104" t="s">
        <v>7827</v>
      </c>
      <c r="G2782" s="104" t="s">
        <v>16150</v>
      </c>
      <c r="H2782" s="104" t="s">
        <v>13717</v>
      </c>
      <c r="I2782" s="104" t="s">
        <v>10819</v>
      </c>
      <c r="K2782" s="106"/>
      <c r="L2782" s="104"/>
    </row>
    <row r="2783" spans="1:12" x14ac:dyDescent="0.2">
      <c r="A2783" s="104" t="s">
        <v>10492</v>
      </c>
      <c r="D2783" s="104" t="s">
        <v>16566</v>
      </c>
      <c r="E2783" s="104">
        <f t="shared" si="43"/>
        <v>20200906</v>
      </c>
      <c r="F2783" s="104" t="s">
        <v>7827</v>
      </c>
      <c r="G2783" s="104" t="s">
        <v>16150</v>
      </c>
      <c r="H2783" s="104" t="s">
        <v>13717</v>
      </c>
      <c r="I2783" s="104" t="s">
        <v>10821</v>
      </c>
      <c r="K2783" s="106"/>
      <c r="L2783" s="104"/>
    </row>
    <row r="2784" spans="1:12" x14ac:dyDescent="0.2">
      <c r="A2784" s="104" t="s">
        <v>10492</v>
      </c>
      <c r="D2784" s="104" t="s">
        <v>16567</v>
      </c>
      <c r="E2784" s="104">
        <f t="shared" si="43"/>
        <v>20200907</v>
      </c>
      <c r="F2784" s="104" t="s">
        <v>7827</v>
      </c>
      <c r="G2784" s="104" t="s">
        <v>16150</v>
      </c>
      <c r="H2784" s="104" t="s">
        <v>13717</v>
      </c>
      <c r="I2784" s="104" t="s">
        <v>10823</v>
      </c>
      <c r="K2784" s="106"/>
      <c r="L2784" s="104"/>
    </row>
    <row r="2785" spans="1:12" x14ac:dyDescent="0.2">
      <c r="A2785" s="104" t="s">
        <v>10492</v>
      </c>
      <c r="D2785" s="104" t="s">
        <v>16568</v>
      </c>
      <c r="E2785" s="104">
        <f t="shared" si="43"/>
        <v>20200908</v>
      </c>
      <c r="F2785" s="104" t="s">
        <v>7827</v>
      </c>
      <c r="G2785" s="104" t="s">
        <v>16150</v>
      </c>
      <c r="H2785" s="104" t="s">
        <v>13717</v>
      </c>
      <c r="I2785" s="104" t="s">
        <v>13691</v>
      </c>
      <c r="K2785" s="106"/>
      <c r="L2785" s="104"/>
    </row>
    <row r="2786" spans="1:12" x14ac:dyDescent="0.2">
      <c r="A2786" s="104" t="s">
        <v>10492</v>
      </c>
      <c r="D2786" s="104" t="s">
        <v>16569</v>
      </c>
      <c r="E2786" s="104">
        <f t="shared" si="43"/>
        <v>20200909</v>
      </c>
      <c r="F2786" s="104" t="s">
        <v>7827</v>
      </c>
      <c r="G2786" s="104" t="s">
        <v>16150</v>
      </c>
      <c r="H2786" s="104" t="s">
        <v>13717</v>
      </c>
      <c r="I2786" s="104" t="s">
        <v>13693</v>
      </c>
      <c r="K2786" s="106"/>
      <c r="L2786" s="104"/>
    </row>
    <row r="2787" spans="1:12" x14ac:dyDescent="0.2">
      <c r="A2787" s="104" t="s">
        <v>10492</v>
      </c>
      <c r="D2787" s="104" t="s">
        <v>16570</v>
      </c>
      <c r="E2787" s="104">
        <f t="shared" si="43"/>
        <v>20201001</v>
      </c>
      <c r="F2787" s="104" t="s">
        <v>7827</v>
      </c>
      <c r="G2787" s="104" t="s">
        <v>16150</v>
      </c>
      <c r="H2787" s="104" t="s">
        <v>16141</v>
      </c>
      <c r="I2787" s="104" t="s">
        <v>16571</v>
      </c>
    </row>
    <row r="2788" spans="1:12" x14ac:dyDescent="0.2">
      <c r="A2788" s="104" t="s">
        <v>10492</v>
      </c>
      <c r="D2788" s="104" t="s">
        <v>16572</v>
      </c>
      <c r="E2788" s="104">
        <f t="shared" si="43"/>
        <v>20201002</v>
      </c>
      <c r="F2788" s="104" t="s">
        <v>7827</v>
      </c>
      <c r="G2788" s="104" t="s">
        <v>16150</v>
      </c>
      <c r="H2788" s="104" t="s">
        <v>16141</v>
      </c>
      <c r="I2788" s="104" t="s">
        <v>16573</v>
      </c>
    </row>
    <row r="2789" spans="1:12" x14ac:dyDescent="0.2">
      <c r="A2789" s="104" t="s">
        <v>10492</v>
      </c>
      <c r="D2789" s="104" t="s">
        <v>16574</v>
      </c>
      <c r="E2789" s="104">
        <f t="shared" si="43"/>
        <v>20201005</v>
      </c>
      <c r="F2789" s="104" t="s">
        <v>7827</v>
      </c>
      <c r="G2789" s="104" t="s">
        <v>16150</v>
      </c>
      <c r="H2789" s="104" t="s">
        <v>16141</v>
      </c>
      <c r="I2789" s="104" t="s">
        <v>10819</v>
      </c>
    </row>
    <row r="2790" spans="1:12" x14ac:dyDescent="0.2">
      <c r="A2790" s="104" t="s">
        <v>10492</v>
      </c>
      <c r="D2790" s="104" t="s">
        <v>16575</v>
      </c>
      <c r="E2790" s="104">
        <f t="shared" si="43"/>
        <v>20201006</v>
      </c>
      <c r="F2790" s="104" t="s">
        <v>7827</v>
      </c>
      <c r="G2790" s="104" t="s">
        <v>16150</v>
      </c>
      <c r="H2790" s="104" t="s">
        <v>16141</v>
      </c>
      <c r="I2790" s="104" t="s">
        <v>10821</v>
      </c>
    </row>
    <row r="2791" spans="1:12" x14ac:dyDescent="0.2">
      <c r="A2791" s="104" t="s">
        <v>10492</v>
      </c>
      <c r="D2791" s="104" t="s">
        <v>16576</v>
      </c>
      <c r="E2791" s="104">
        <f t="shared" si="43"/>
        <v>20201007</v>
      </c>
      <c r="F2791" s="104" t="s">
        <v>7827</v>
      </c>
      <c r="G2791" s="104" t="s">
        <v>16150</v>
      </c>
      <c r="H2791" s="104" t="s">
        <v>16141</v>
      </c>
      <c r="I2791" s="104" t="s">
        <v>10823</v>
      </c>
    </row>
    <row r="2792" spans="1:12" x14ac:dyDescent="0.2">
      <c r="A2792" s="104" t="s">
        <v>10492</v>
      </c>
      <c r="D2792" s="104" t="s">
        <v>16577</v>
      </c>
      <c r="E2792" s="104">
        <f t="shared" si="43"/>
        <v>20201008</v>
      </c>
      <c r="F2792" s="104" t="s">
        <v>7827</v>
      </c>
      <c r="G2792" s="104" t="s">
        <v>16150</v>
      </c>
      <c r="H2792" s="104" t="s">
        <v>16141</v>
      </c>
      <c r="I2792" s="104" t="s">
        <v>13691</v>
      </c>
    </row>
    <row r="2793" spans="1:12" x14ac:dyDescent="0.2">
      <c r="A2793" s="104" t="s">
        <v>10492</v>
      </c>
      <c r="D2793" s="104" t="s">
        <v>16578</v>
      </c>
      <c r="E2793" s="104">
        <f t="shared" si="43"/>
        <v>20201009</v>
      </c>
      <c r="F2793" s="104" t="s">
        <v>7827</v>
      </c>
      <c r="G2793" s="104" t="s">
        <v>16150</v>
      </c>
      <c r="H2793" s="104" t="s">
        <v>16141</v>
      </c>
      <c r="I2793" s="104" t="s">
        <v>13693</v>
      </c>
    </row>
    <row r="2794" spans="1:12" x14ac:dyDescent="0.2">
      <c r="A2794" s="104" t="s">
        <v>10492</v>
      </c>
      <c r="D2794" s="104" t="s">
        <v>16579</v>
      </c>
      <c r="E2794" s="104">
        <f t="shared" si="43"/>
        <v>20201011</v>
      </c>
      <c r="F2794" s="104" t="s">
        <v>7827</v>
      </c>
      <c r="G2794" s="104" t="s">
        <v>16150</v>
      </c>
      <c r="H2794" s="104" t="s">
        <v>16141</v>
      </c>
      <c r="I2794" s="104" t="s">
        <v>10815</v>
      </c>
    </row>
    <row r="2795" spans="1:12" x14ac:dyDescent="0.2">
      <c r="A2795" s="104" t="s">
        <v>10492</v>
      </c>
      <c r="D2795" s="104" t="s">
        <v>16580</v>
      </c>
      <c r="E2795" s="104">
        <f t="shared" si="43"/>
        <v>20201012</v>
      </c>
      <c r="F2795" s="104" t="s">
        <v>7827</v>
      </c>
      <c r="G2795" s="104" t="s">
        <v>16150</v>
      </c>
      <c r="H2795" s="104" t="s">
        <v>16141</v>
      </c>
      <c r="I2795" s="104" t="s">
        <v>16553</v>
      </c>
    </row>
    <row r="2796" spans="1:12" x14ac:dyDescent="0.2">
      <c r="A2796" s="104" t="s">
        <v>10492</v>
      </c>
      <c r="D2796" s="104" t="s">
        <v>16581</v>
      </c>
      <c r="E2796" s="104">
        <f t="shared" si="43"/>
        <v>20201013</v>
      </c>
      <c r="F2796" s="104" t="s">
        <v>7827</v>
      </c>
      <c r="G2796" s="104" t="s">
        <v>16150</v>
      </c>
      <c r="H2796" s="104" t="s">
        <v>16141</v>
      </c>
      <c r="I2796" s="104" t="s">
        <v>13755</v>
      </c>
    </row>
    <row r="2797" spans="1:12" x14ac:dyDescent="0.2">
      <c r="A2797" s="104" t="s">
        <v>10492</v>
      </c>
      <c r="D2797" s="104" t="s">
        <v>16582</v>
      </c>
      <c r="E2797" s="104">
        <f t="shared" si="43"/>
        <v>20201014</v>
      </c>
      <c r="F2797" s="104" t="s">
        <v>7827</v>
      </c>
      <c r="G2797" s="104" t="s">
        <v>16150</v>
      </c>
      <c r="H2797" s="104" t="s">
        <v>16141</v>
      </c>
      <c r="I2797" s="104" t="s">
        <v>16583</v>
      </c>
    </row>
    <row r="2798" spans="1:12" x14ac:dyDescent="0.2">
      <c r="A2798" s="104" t="s">
        <v>10492</v>
      </c>
      <c r="D2798" s="104" t="s">
        <v>16584</v>
      </c>
      <c r="E2798" s="104">
        <f t="shared" si="43"/>
        <v>20201601</v>
      </c>
      <c r="F2798" s="104" t="s">
        <v>7827</v>
      </c>
      <c r="G2798" s="104" t="s">
        <v>16150</v>
      </c>
      <c r="H2798" s="104" t="s">
        <v>14045</v>
      </c>
      <c r="I2798" s="104" t="s">
        <v>10815</v>
      </c>
    </row>
    <row r="2799" spans="1:12" x14ac:dyDescent="0.2">
      <c r="A2799" s="104" t="s">
        <v>10492</v>
      </c>
      <c r="D2799" s="104" t="s">
        <v>16585</v>
      </c>
      <c r="E2799" s="104">
        <f t="shared" si="43"/>
        <v>20201602</v>
      </c>
      <c r="F2799" s="104" t="s">
        <v>7827</v>
      </c>
      <c r="G2799" s="104" t="s">
        <v>16150</v>
      </c>
      <c r="H2799" s="104" t="s">
        <v>14045</v>
      </c>
      <c r="I2799" s="104" t="s">
        <v>16553</v>
      </c>
    </row>
    <row r="2800" spans="1:12" x14ac:dyDescent="0.2">
      <c r="A2800" s="104" t="s">
        <v>10492</v>
      </c>
      <c r="D2800" s="104" t="s">
        <v>16586</v>
      </c>
      <c r="E2800" s="104">
        <f t="shared" si="43"/>
        <v>20201605</v>
      </c>
      <c r="F2800" s="104" t="s">
        <v>7827</v>
      </c>
      <c r="G2800" s="104" t="s">
        <v>16150</v>
      </c>
      <c r="H2800" s="104" t="s">
        <v>14045</v>
      </c>
      <c r="I2800" s="104" t="s">
        <v>10819</v>
      </c>
    </row>
    <row r="2801" spans="1:9" x14ac:dyDescent="0.2">
      <c r="A2801" s="104" t="s">
        <v>10492</v>
      </c>
      <c r="D2801" s="104" t="s">
        <v>16587</v>
      </c>
      <c r="E2801" s="104">
        <f t="shared" si="43"/>
        <v>20201606</v>
      </c>
      <c r="F2801" s="104" t="s">
        <v>7827</v>
      </c>
      <c r="G2801" s="104" t="s">
        <v>16150</v>
      </c>
      <c r="H2801" s="104" t="s">
        <v>14045</v>
      </c>
      <c r="I2801" s="104" t="s">
        <v>10821</v>
      </c>
    </row>
    <row r="2802" spans="1:9" x14ac:dyDescent="0.2">
      <c r="A2802" s="104" t="s">
        <v>10492</v>
      </c>
      <c r="D2802" s="104" t="s">
        <v>16588</v>
      </c>
      <c r="E2802" s="104">
        <f t="shared" si="43"/>
        <v>20201607</v>
      </c>
      <c r="F2802" s="104" t="s">
        <v>7827</v>
      </c>
      <c r="G2802" s="104" t="s">
        <v>16150</v>
      </c>
      <c r="H2802" s="104" t="s">
        <v>14045</v>
      </c>
      <c r="I2802" s="104" t="s">
        <v>10823</v>
      </c>
    </row>
    <row r="2803" spans="1:9" x14ac:dyDescent="0.2">
      <c r="A2803" s="104" t="s">
        <v>10492</v>
      </c>
      <c r="D2803" s="104" t="s">
        <v>16589</v>
      </c>
      <c r="E2803" s="104">
        <f t="shared" si="43"/>
        <v>20201608</v>
      </c>
      <c r="F2803" s="104" t="s">
        <v>7827</v>
      </c>
      <c r="G2803" s="104" t="s">
        <v>16150</v>
      </c>
      <c r="H2803" s="104" t="s">
        <v>14045</v>
      </c>
      <c r="I2803" s="104" t="s">
        <v>13691</v>
      </c>
    </row>
    <row r="2804" spans="1:9" x14ac:dyDescent="0.2">
      <c r="A2804" s="104" t="s">
        <v>10492</v>
      </c>
      <c r="D2804" s="104" t="s">
        <v>16590</v>
      </c>
      <c r="E2804" s="104">
        <f t="shared" si="43"/>
        <v>20201609</v>
      </c>
      <c r="F2804" s="104" t="s">
        <v>7827</v>
      </c>
      <c r="G2804" s="104" t="s">
        <v>16150</v>
      </c>
      <c r="H2804" s="104" t="s">
        <v>14045</v>
      </c>
      <c r="I2804" s="104" t="s">
        <v>13693</v>
      </c>
    </row>
    <row r="2805" spans="1:9" x14ac:dyDescent="0.2">
      <c r="A2805" s="104" t="s">
        <v>10492</v>
      </c>
      <c r="D2805" s="104" t="s">
        <v>16591</v>
      </c>
      <c r="E2805" s="104">
        <f t="shared" si="43"/>
        <v>20201701</v>
      </c>
      <c r="F2805" s="104" t="s">
        <v>7827</v>
      </c>
      <c r="G2805" s="104" t="s">
        <v>16150</v>
      </c>
      <c r="H2805" s="104" t="s">
        <v>13912</v>
      </c>
      <c r="I2805" s="104" t="s">
        <v>10815</v>
      </c>
    </row>
    <row r="2806" spans="1:9" x14ac:dyDescent="0.2">
      <c r="A2806" s="104" t="s">
        <v>10492</v>
      </c>
      <c r="D2806" s="104" t="s">
        <v>16592</v>
      </c>
      <c r="E2806" s="104">
        <f t="shared" si="43"/>
        <v>20201702</v>
      </c>
      <c r="F2806" s="104" t="s">
        <v>7827</v>
      </c>
      <c r="G2806" s="104" t="s">
        <v>16150</v>
      </c>
      <c r="H2806" s="104" t="s">
        <v>13912</v>
      </c>
      <c r="I2806" s="104" t="s">
        <v>16553</v>
      </c>
    </row>
    <row r="2807" spans="1:9" x14ac:dyDescent="0.2">
      <c r="A2807" s="104" t="s">
        <v>10492</v>
      </c>
      <c r="D2807" s="104" t="s">
        <v>16593</v>
      </c>
      <c r="E2807" s="104">
        <f t="shared" si="43"/>
        <v>20201705</v>
      </c>
      <c r="F2807" s="104" t="s">
        <v>7827</v>
      </c>
      <c r="G2807" s="104" t="s">
        <v>16150</v>
      </c>
      <c r="H2807" s="104" t="s">
        <v>13912</v>
      </c>
      <c r="I2807" s="104" t="s">
        <v>10819</v>
      </c>
    </row>
    <row r="2808" spans="1:9" x14ac:dyDescent="0.2">
      <c r="A2808" s="104" t="s">
        <v>10492</v>
      </c>
      <c r="D2808" s="104" t="s">
        <v>16594</v>
      </c>
      <c r="E2808" s="104">
        <f t="shared" si="43"/>
        <v>20201706</v>
      </c>
      <c r="F2808" s="104" t="s">
        <v>7827</v>
      </c>
      <c r="G2808" s="104" t="s">
        <v>16150</v>
      </c>
      <c r="H2808" s="104" t="s">
        <v>13912</v>
      </c>
      <c r="I2808" s="104" t="s">
        <v>10821</v>
      </c>
    </row>
    <row r="2809" spans="1:9" x14ac:dyDescent="0.2">
      <c r="A2809" s="104" t="s">
        <v>10492</v>
      </c>
      <c r="D2809" s="104" t="s">
        <v>16595</v>
      </c>
      <c r="E2809" s="104">
        <f t="shared" si="43"/>
        <v>20201707</v>
      </c>
      <c r="F2809" s="104" t="s">
        <v>7827</v>
      </c>
      <c r="G2809" s="104" t="s">
        <v>16150</v>
      </c>
      <c r="H2809" s="104" t="s">
        <v>13912</v>
      </c>
      <c r="I2809" s="104" t="s">
        <v>10823</v>
      </c>
    </row>
    <row r="2810" spans="1:9" x14ac:dyDescent="0.2">
      <c r="A2810" s="104" t="s">
        <v>10492</v>
      </c>
      <c r="D2810" s="104" t="s">
        <v>16596</v>
      </c>
      <c r="E2810" s="104">
        <f t="shared" si="43"/>
        <v>20201708</v>
      </c>
      <c r="F2810" s="104" t="s">
        <v>7827</v>
      </c>
      <c r="G2810" s="104" t="s">
        <v>16150</v>
      </c>
      <c r="H2810" s="104" t="s">
        <v>13912</v>
      </c>
      <c r="I2810" s="104" t="s">
        <v>13691</v>
      </c>
    </row>
    <row r="2811" spans="1:9" x14ac:dyDescent="0.2">
      <c r="A2811" s="104" t="s">
        <v>10492</v>
      </c>
      <c r="D2811" s="104" t="s">
        <v>16597</v>
      </c>
      <c r="E2811" s="104">
        <f t="shared" si="43"/>
        <v>20201709</v>
      </c>
      <c r="F2811" s="104" t="s">
        <v>7827</v>
      </c>
      <c r="G2811" s="104" t="s">
        <v>16150</v>
      </c>
      <c r="H2811" s="104" t="s">
        <v>13912</v>
      </c>
      <c r="I2811" s="104" t="s">
        <v>13693</v>
      </c>
    </row>
    <row r="2812" spans="1:9" x14ac:dyDescent="0.2">
      <c r="A2812" s="104" t="s">
        <v>10492</v>
      </c>
      <c r="D2812" s="104" t="s">
        <v>16598</v>
      </c>
      <c r="E2812" s="104">
        <f t="shared" si="43"/>
        <v>20280001</v>
      </c>
      <c r="F2812" s="104" t="s">
        <v>7827</v>
      </c>
      <c r="G2812" s="104" t="s">
        <v>16150</v>
      </c>
      <c r="H2812" s="104" t="s">
        <v>13740</v>
      </c>
      <c r="I2812" s="104" t="s">
        <v>13740</v>
      </c>
    </row>
    <row r="2813" spans="1:9" x14ac:dyDescent="0.2">
      <c r="A2813" s="104" t="s">
        <v>10492</v>
      </c>
      <c r="D2813" s="104" t="s">
        <v>16599</v>
      </c>
      <c r="E2813" s="104">
        <f t="shared" si="43"/>
        <v>20282001</v>
      </c>
      <c r="F2813" s="104" t="s">
        <v>7827</v>
      </c>
      <c r="G2813" s="104" t="s">
        <v>16150</v>
      </c>
      <c r="H2813" s="104" t="s">
        <v>13742</v>
      </c>
      <c r="I2813" s="104" t="s">
        <v>13743</v>
      </c>
    </row>
    <row r="2814" spans="1:9" x14ac:dyDescent="0.2">
      <c r="A2814" s="104" t="s">
        <v>10492</v>
      </c>
      <c r="D2814" s="104" t="s">
        <v>16600</v>
      </c>
      <c r="E2814" s="104">
        <f t="shared" si="43"/>
        <v>20282002</v>
      </c>
      <c r="F2814" s="104" t="s">
        <v>7827</v>
      </c>
      <c r="G2814" s="104" t="s">
        <v>16150</v>
      </c>
      <c r="H2814" s="104" t="s">
        <v>13742</v>
      </c>
      <c r="I2814" s="104" t="s">
        <v>13745</v>
      </c>
    </row>
    <row r="2815" spans="1:9" x14ac:dyDescent="0.2">
      <c r="A2815" s="104" t="s">
        <v>10492</v>
      </c>
      <c r="D2815" s="104" t="s">
        <v>16601</v>
      </c>
      <c r="E2815" s="104">
        <f t="shared" si="43"/>
        <v>20282599</v>
      </c>
      <c r="F2815" s="104" t="s">
        <v>7827</v>
      </c>
      <c r="G2815" s="104" t="s">
        <v>16150</v>
      </c>
      <c r="H2815" s="104" t="s">
        <v>13747</v>
      </c>
      <c r="I2815" s="104" t="s">
        <v>13748</v>
      </c>
    </row>
    <row r="2816" spans="1:9" x14ac:dyDescent="0.2">
      <c r="A2816" s="104" t="s">
        <v>10492</v>
      </c>
      <c r="D2816" s="104" t="s">
        <v>16602</v>
      </c>
      <c r="E2816" s="104">
        <f t="shared" si="43"/>
        <v>20300101</v>
      </c>
      <c r="F2816" s="104" t="s">
        <v>7827</v>
      </c>
      <c r="G2816" s="104" t="s">
        <v>16164</v>
      </c>
      <c r="H2816" s="104" t="s">
        <v>10814</v>
      </c>
      <c r="I2816" s="104" t="s">
        <v>10817</v>
      </c>
    </row>
    <row r="2817" spans="1:12" x14ac:dyDescent="0.2">
      <c r="A2817" s="104" t="s">
        <v>10492</v>
      </c>
      <c r="D2817" s="104" t="s">
        <v>16603</v>
      </c>
      <c r="E2817" s="104">
        <f t="shared" si="43"/>
        <v>20300102</v>
      </c>
      <c r="F2817" s="104" t="s">
        <v>7827</v>
      </c>
      <c r="G2817" s="104" t="s">
        <v>16164</v>
      </c>
      <c r="H2817" s="104" t="s">
        <v>10814</v>
      </c>
      <c r="I2817" s="104" t="s">
        <v>10815</v>
      </c>
    </row>
    <row r="2818" spans="1:12" x14ac:dyDescent="0.2">
      <c r="A2818" s="104" t="s">
        <v>10492</v>
      </c>
      <c r="D2818" s="104" t="s">
        <v>16604</v>
      </c>
      <c r="E2818" s="104">
        <f t="shared" ref="E2818:E2881" si="44">VALUE(D2818)</f>
        <v>20300105</v>
      </c>
      <c r="F2818" s="104" t="s">
        <v>7827</v>
      </c>
      <c r="G2818" s="104" t="s">
        <v>16164</v>
      </c>
      <c r="H2818" s="104" t="s">
        <v>10814</v>
      </c>
      <c r="I2818" s="104" t="s">
        <v>10819</v>
      </c>
    </row>
    <row r="2819" spans="1:12" x14ac:dyDescent="0.2">
      <c r="A2819" s="104" t="s">
        <v>10492</v>
      </c>
      <c r="D2819" s="104" t="s">
        <v>16605</v>
      </c>
      <c r="E2819" s="104">
        <f t="shared" si="44"/>
        <v>20300106</v>
      </c>
      <c r="F2819" s="104" t="s">
        <v>7827</v>
      </c>
      <c r="G2819" s="104" t="s">
        <v>16164</v>
      </c>
      <c r="H2819" s="104" t="s">
        <v>10814</v>
      </c>
      <c r="I2819" s="104" t="s">
        <v>10821</v>
      </c>
    </row>
    <row r="2820" spans="1:12" x14ac:dyDescent="0.2">
      <c r="A2820" s="104" t="s">
        <v>10492</v>
      </c>
      <c r="D2820" s="104" t="s">
        <v>16606</v>
      </c>
      <c r="E2820" s="104">
        <f t="shared" si="44"/>
        <v>20300107</v>
      </c>
      <c r="F2820" s="104" t="s">
        <v>7827</v>
      </c>
      <c r="G2820" s="104" t="s">
        <v>16164</v>
      </c>
      <c r="H2820" s="104" t="s">
        <v>10814</v>
      </c>
      <c r="I2820" s="104" t="s">
        <v>10823</v>
      </c>
    </row>
    <row r="2821" spans="1:12" x14ac:dyDescent="0.2">
      <c r="A2821" s="104" t="s">
        <v>10492</v>
      </c>
      <c r="D2821" s="104" t="s">
        <v>16607</v>
      </c>
      <c r="E2821" s="104">
        <f t="shared" si="44"/>
        <v>20300108</v>
      </c>
      <c r="F2821" s="104" t="s">
        <v>7827</v>
      </c>
      <c r="G2821" s="104" t="s">
        <v>16164</v>
      </c>
      <c r="H2821" s="104" t="s">
        <v>10814</v>
      </c>
      <c r="I2821" s="104" t="s">
        <v>13691</v>
      </c>
    </row>
    <row r="2822" spans="1:12" x14ac:dyDescent="0.2">
      <c r="A2822" s="104" t="s">
        <v>10492</v>
      </c>
      <c r="D2822" s="104" t="s">
        <v>16608</v>
      </c>
      <c r="E2822" s="104">
        <f t="shared" si="44"/>
        <v>20300109</v>
      </c>
      <c r="F2822" s="104" t="s">
        <v>7827</v>
      </c>
      <c r="G2822" s="104" t="s">
        <v>16164</v>
      </c>
      <c r="H2822" s="104" t="s">
        <v>10814</v>
      </c>
      <c r="I2822" s="104" t="s">
        <v>13693</v>
      </c>
    </row>
    <row r="2823" spans="1:12" x14ac:dyDescent="0.2">
      <c r="A2823" s="104" t="s">
        <v>10492</v>
      </c>
      <c r="D2823" s="104" t="s">
        <v>16609</v>
      </c>
      <c r="E2823" s="104">
        <f t="shared" si="44"/>
        <v>20300201</v>
      </c>
      <c r="F2823" s="104" t="s">
        <v>7827</v>
      </c>
      <c r="G2823" s="104" t="s">
        <v>16164</v>
      </c>
      <c r="H2823" s="104" t="s">
        <v>16137</v>
      </c>
      <c r="I2823" s="104" t="s">
        <v>10817</v>
      </c>
      <c r="K2823" s="106"/>
      <c r="L2823" s="104"/>
    </row>
    <row r="2824" spans="1:12" x14ac:dyDescent="0.2">
      <c r="A2824" s="104" t="s">
        <v>10492</v>
      </c>
      <c r="D2824" s="104" t="s">
        <v>15096</v>
      </c>
      <c r="E2824" s="104">
        <f t="shared" si="44"/>
        <v>20300202</v>
      </c>
      <c r="F2824" s="104" t="s">
        <v>7827</v>
      </c>
      <c r="G2824" s="104" t="s">
        <v>16164</v>
      </c>
      <c r="H2824" s="104" t="s">
        <v>16137</v>
      </c>
      <c r="I2824" s="104" t="s">
        <v>10815</v>
      </c>
      <c r="K2824" s="106"/>
      <c r="L2824" s="104"/>
    </row>
    <row r="2825" spans="1:12" x14ac:dyDescent="0.2">
      <c r="A2825" s="104" t="s">
        <v>10492</v>
      </c>
      <c r="D2825" s="104" t="s">
        <v>15097</v>
      </c>
      <c r="E2825" s="104">
        <f t="shared" si="44"/>
        <v>20300203</v>
      </c>
      <c r="F2825" s="104" t="s">
        <v>7827</v>
      </c>
      <c r="G2825" s="104" t="s">
        <v>16164</v>
      </c>
      <c r="H2825" s="104" t="s">
        <v>16137</v>
      </c>
      <c r="I2825" s="104" t="s">
        <v>13755</v>
      </c>
      <c r="K2825" s="106"/>
      <c r="L2825" s="104"/>
    </row>
    <row r="2826" spans="1:12" x14ac:dyDescent="0.2">
      <c r="A2826" s="104" t="s">
        <v>10492</v>
      </c>
      <c r="D2826" s="104" t="s">
        <v>15098</v>
      </c>
      <c r="E2826" s="104">
        <f t="shared" si="44"/>
        <v>20300204</v>
      </c>
      <c r="F2826" s="104" t="s">
        <v>7827</v>
      </c>
      <c r="G2826" s="104" t="s">
        <v>16164</v>
      </c>
      <c r="H2826" s="104" t="s">
        <v>16137</v>
      </c>
      <c r="I2826" s="104" t="s">
        <v>10728</v>
      </c>
      <c r="K2826" s="106"/>
      <c r="L2826" s="104"/>
    </row>
    <row r="2827" spans="1:12" x14ac:dyDescent="0.2">
      <c r="A2827" s="104" t="s">
        <v>10492</v>
      </c>
      <c r="D2827" s="104" t="s">
        <v>15099</v>
      </c>
      <c r="E2827" s="104">
        <f t="shared" si="44"/>
        <v>20300205</v>
      </c>
      <c r="F2827" s="104" t="s">
        <v>7827</v>
      </c>
      <c r="G2827" s="104" t="s">
        <v>16164</v>
      </c>
      <c r="H2827" s="104" t="s">
        <v>16137</v>
      </c>
      <c r="I2827" s="104" t="s">
        <v>10819</v>
      </c>
      <c r="K2827" s="106"/>
      <c r="L2827" s="104"/>
    </row>
    <row r="2828" spans="1:12" x14ac:dyDescent="0.2">
      <c r="A2828" s="104" t="s">
        <v>10492</v>
      </c>
      <c r="D2828" s="104" t="s">
        <v>15100</v>
      </c>
      <c r="E2828" s="104">
        <f t="shared" si="44"/>
        <v>20300206</v>
      </c>
      <c r="F2828" s="104" t="s">
        <v>7827</v>
      </c>
      <c r="G2828" s="104" t="s">
        <v>16164</v>
      </c>
      <c r="H2828" s="104" t="s">
        <v>16137</v>
      </c>
      <c r="I2828" s="104" t="s">
        <v>13698</v>
      </c>
      <c r="K2828" s="106"/>
      <c r="L2828" s="104"/>
    </row>
    <row r="2829" spans="1:12" x14ac:dyDescent="0.2">
      <c r="A2829" s="104" t="s">
        <v>10492</v>
      </c>
      <c r="D2829" s="104" t="s">
        <v>15101</v>
      </c>
      <c r="E2829" s="104">
        <f t="shared" si="44"/>
        <v>20300207</v>
      </c>
      <c r="F2829" s="104" t="s">
        <v>7827</v>
      </c>
      <c r="G2829" s="104" t="s">
        <v>16164</v>
      </c>
      <c r="H2829" s="104" t="s">
        <v>16137</v>
      </c>
      <c r="I2829" s="104" t="s">
        <v>10823</v>
      </c>
      <c r="K2829" s="106"/>
      <c r="L2829" s="104"/>
    </row>
    <row r="2830" spans="1:12" x14ac:dyDescent="0.2">
      <c r="A2830" s="104" t="s">
        <v>10492</v>
      </c>
      <c r="D2830" s="104" t="s">
        <v>15102</v>
      </c>
      <c r="E2830" s="104">
        <f t="shared" si="44"/>
        <v>20300208</v>
      </c>
      <c r="F2830" s="104" t="s">
        <v>7827</v>
      </c>
      <c r="G2830" s="104" t="s">
        <v>16164</v>
      </c>
      <c r="H2830" s="104" t="s">
        <v>16137</v>
      </c>
      <c r="I2830" s="104" t="s">
        <v>13701</v>
      </c>
      <c r="K2830" s="106"/>
      <c r="L2830" s="104"/>
    </row>
    <row r="2831" spans="1:12" x14ac:dyDescent="0.2">
      <c r="A2831" s="104" t="s">
        <v>10492</v>
      </c>
      <c r="D2831" s="104" t="s">
        <v>15103</v>
      </c>
      <c r="E2831" s="104">
        <f t="shared" si="44"/>
        <v>20300209</v>
      </c>
      <c r="F2831" s="104" t="s">
        <v>7827</v>
      </c>
      <c r="G2831" s="104" t="s">
        <v>16164</v>
      </c>
      <c r="H2831" s="104" t="s">
        <v>16137</v>
      </c>
      <c r="I2831" s="104" t="s">
        <v>13693</v>
      </c>
      <c r="K2831" s="106"/>
      <c r="L2831" s="104"/>
    </row>
    <row r="2832" spans="1:12" x14ac:dyDescent="0.2">
      <c r="A2832" s="104" t="s">
        <v>10492</v>
      </c>
      <c r="D2832" s="104" t="s">
        <v>15104</v>
      </c>
      <c r="E2832" s="104">
        <f t="shared" si="44"/>
        <v>20300301</v>
      </c>
      <c r="F2832" s="104" t="s">
        <v>7827</v>
      </c>
      <c r="G2832" s="104" t="s">
        <v>16164</v>
      </c>
      <c r="H2832" s="104" t="s">
        <v>13912</v>
      </c>
      <c r="I2832" s="104" t="s">
        <v>10817</v>
      </c>
      <c r="K2832" s="106"/>
      <c r="L2832" s="104"/>
    </row>
    <row r="2833" spans="1:12" x14ac:dyDescent="0.2">
      <c r="A2833" s="104" t="s">
        <v>10492</v>
      </c>
      <c r="D2833" s="104" t="s">
        <v>15105</v>
      </c>
      <c r="E2833" s="104">
        <f t="shared" si="44"/>
        <v>20300305</v>
      </c>
      <c r="F2833" s="104" t="s">
        <v>7827</v>
      </c>
      <c r="G2833" s="104" t="s">
        <v>16164</v>
      </c>
      <c r="H2833" s="104" t="s">
        <v>13912</v>
      </c>
      <c r="I2833" s="104" t="s">
        <v>10819</v>
      </c>
      <c r="K2833" s="106"/>
      <c r="L2833" s="104"/>
    </row>
    <row r="2834" spans="1:12" x14ac:dyDescent="0.2">
      <c r="A2834" s="104" t="s">
        <v>10492</v>
      </c>
      <c r="D2834" s="104" t="s">
        <v>15106</v>
      </c>
      <c r="E2834" s="104">
        <f t="shared" si="44"/>
        <v>20300306</v>
      </c>
      <c r="F2834" s="104" t="s">
        <v>7827</v>
      </c>
      <c r="G2834" s="104" t="s">
        <v>16164</v>
      </c>
      <c r="H2834" s="104" t="s">
        <v>13912</v>
      </c>
      <c r="I2834" s="104" t="s">
        <v>10821</v>
      </c>
      <c r="K2834" s="106"/>
      <c r="L2834" s="104"/>
    </row>
    <row r="2835" spans="1:12" x14ac:dyDescent="0.2">
      <c r="A2835" s="104" t="s">
        <v>10492</v>
      </c>
      <c r="D2835" s="104" t="s">
        <v>15107</v>
      </c>
      <c r="E2835" s="104">
        <f t="shared" si="44"/>
        <v>20300307</v>
      </c>
      <c r="F2835" s="104" t="s">
        <v>7827</v>
      </c>
      <c r="G2835" s="104" t="s">
        <v>16164</v>
      </c>
      <c r="H2835" s="104" t="s">
        <v>13912</v>
      </c>
      <c r="I2835" s="104" t="s">
        <v>10823</v>
      </c>
      <c r="K2835" s="106"/>
      <c r="L2835" s="104"/>
    </row>
    <row r="2836" spans="1:12" x14ac:dyDescent="0.2">
      <c r="A2836" s="104" t="s">
        <v>10492</v>
      </c>
      <c r="D2836" s="104" t="s">
        <v>15108</v>
      </c>
      <c r="E2836" s="104">
        <f t="shared" si="44"/>
        <v>20300701</v>
      </c>
      <c r="F2836" s="104" t="s">
        <v>7827</v>
      </c>
      <c r="G2836" s="104" t="s">
        <v>16164</v>
      </c>
      <c r="H2836" s="104" t="s">
        <v>16285</v>
      </c>
      <c r="I2836" s="104" t="s">
        <v>10815</v>
      </c>
      <c r="K2836" s="106"/>
      <c r="L2836" s="104"/>
    </row>
    <row r="2837" spans="1:12" x14ac:dyDescent="0.2">
      <c r="A2837" s="104" t="s">
        <v>10492</v>
      </c>
      <c r="D2837" s="104" t="s">
        <v>15109</v>
      </c>
      <c r="E2837" s="104">
        <f t="shared" si="44"/>
        <v>20300702</v>
      </c>
      <c r="F2837" s="104" t="s">
        <v>7827</v>
      </c>
      <c r="G2837" s="104" t="s">
        <v>16164</v>
      </c>
      <c r="H2837" s="104" t="s">
        <v>16285</v>
      </c>
      <c r="I2837" s="104" t="s">
        <v>15110</v>
      </c>
      <c r="K2837" s="106"/>
      <c r="L2837" s="104"/>
    </row>
    <row r="2838" spans="1:12" x14ac:dyDescent="0.2">
      <c r="A2838" s="104" t="s">
        <v>10492</v>
      </c>
      <c r="D2838" s="104" t="s">
        <v>15111</v>
      </c>
      <c r="E2838" s="104">
        <f t="shared" si="44"/>
        <v>20300705</v>
      </c>
      <c r="F2838" s="104" t="s">
        <v>7827</v>
      </c>
      <c r="G2838" s="104" t="s">
        <v>16164</v>
      </c>
      <c r="H2838" s="104" t="s">
        <v>16285</v>
      </c>
      <c r="I2838" s="104" t="s">
        <v>10819</v>
      </c>
      <c r="K2838" s="106"/>
      <c r="L2838" s="104"/>
    </row>
    <row r="2839" spans="1:12" x14ac:dyDescent="0.2">
      <c r="A2839" s="104" t="s">
        <v>10492</v>
      </c>
      <c r="D2839" s="104" t="s">
        <v>15112</v>
      </c>
      <c r="E2839" s="104">
        <f t="shared" si="44"/>
        <v>20300706</v>
      </c>
      <c r="F2839" s="104" t="s">
        <v>7827</v>
      </c>
      <c r="G2839" s="104" t="s">
        <v>16164</v>
      </c>
      <c r="H2839" s="104" t="s">
        <v>16285</v>
      </c>
      <c r="I2839" s="104" t="s">
        <v>10821</v>
      </c>
      <c r="K2839" s="106"/>
      <c r="L2839" s="104"/>
    </row>
    <row r="2840" spans="1:12" x14ac:dyDescent="0.2">
      <c r="A2840" s="104" t="s">
        <v>10492</v>
      </c>
      <c r="D2840" s="104" t="s">
        <v>15113</v>
      </c>
      <c r="E2840" s="104">
        <f t="shared" si="44"/>
        <v>20300707</v>
      </c>
      <c r="F2840" s="104" t="s">
        <v>7827</v>
      </c>
      <c r="G2840" s="104" t="s">
        <v>16164</v>
      </c>
      <c r="H2840" s="104" t="s">
        <v>16285</v>
      </c>
      <c r="I2840" s="104" t="s">
        <v>10823</v>
      </c>
      <c r="K2840" s="106"/>
      <c r="L2840" s="104"/>
    </row>
    <row r="2841" spans="1:12" x14ac:dyDescent="0.2">
      <c r="A2841" s="104" t="s">
        <v>10492</v>
      </c>
      <c r="D2841" s="104" t="s">
        <v>15114</v>
      </c>
      <c r="E2841" s="104">
        <f t="shared" si="44"/>
        <v>20300708</v>
      </c>
      <c r="F2841" s="104" t="s">
        <v>7827</v>
      </c>
      <c r="G2841" s="104" t="s">
        <v>16164</v>
      </c>
      <c r="H2841" s="104" t="s">
        <v>16285</v>
      </c>
      <c r="I2841" s="104" t="s">
        <v>13691</v>
      </c>
      <c r="K2841" s="106"/>
      <c r="L2841" s="104"/>
    </row>
    <row r="2842" spans="1:12" x14ac:dyDescent="0.2">
      <c r="A2842" s="104" t="s">
        <v>10492</v>
      </c>
      <c r="D2842" s="104" t="s">
        <v>15115</v>
      </c>
      <c r="E2842" s="104">
        <f t="shared" si="44"/>
        <v>20300709</v>
      </c>
      <c r="F2842" s="104" t="s">
        <v>7827</v>
      </c>
      <c r="G2842" s="104" t="s">
        <v>16164</v>
      </c>
      <c r="H2842" s="104" t="s">
        <v>16285</v>
      </c>
      <c r="I2842" s="104" t="s">
        <v>13693</v>
      </c>
      <c r="K2842" s="106"/>
      <c r="L2842" s="104"/>
    </row>
    <row r="2843" spans="1:12" x14ac:dyDescent="0.2">
      <c r="A2843" s="104" t="s">
        <v>10492</v>
      </c>
      <c r="D2843" s="104" t="s">
        <v>15116</v>
      </c>
      <c r="E2843" s="104">
        <f t="shared" si="44"/>
        <v>20300801</v>
      </c>
      <c r="F2843" s="104" t="s">
        <v>7827</v>
      </c>
      <c r="G2843" s="104" t="s">
        <v>16164</v>
      </c>
      <c r="H2843" s="104" t="s">
        <v>16283</v>
      </c>
      <c r="I2843" s="104" t="s">
        <v>10815</v>
      </c>
      <c r="K2843" s="106"/>
      <c r="L2843" s="104"/>
    </row>
    <row r="2844" spans="1:12" x14ac:dyDescent="0.2">
      <c r="A2844" s="104" t="s">
        <v>10492</v>
      </c>
      <c r="D2844" s="104" t="s">
        <v>16291</v>
      </c>
      <c r="E2844" s="104">
        <f t="shared" si="44"/>
        <v>20300802</v>
      </c>
      <c r="F2844" s="104" t="s">
        <v>7827</v>
      </c>
      <c r="G2844" s="104" t="s">
        <v>16164</v>
      </c>
      <c r="H2844" s="104" t="s">
        <v>16283</v>
      </c>
      <c r="I2844" s="104" t="s">
        <v>10817</v>
      </c>
      <c r="K2844" s="106"/>
      <c r="L2844" s="104"/>
    </row>
    <row r="2845" spans="1:12" x14ac:dyDescent="0.2">
      <c r="A2845" s="104" t="s">
        <v>10492</v>
      </c>
      <c r="D2845" s="104" t="s">
        <v>16292</v>
      </c>
      <c r="E2845" s="104">
        <f t="shared" si="44"/>
        <v>20300805</v>
      </c>
      <c r="F2845" s="104" t="s">
        <v>7827</v>
      </c>
      <c r="G2845" s="104" t="s">
        <v>16164</v>
      </c>
      <c r="H2845" s="104" t="s">
        <v>16283</v>
      </c>
      <c r="I2845" s="104" t="s">
        <v>10819</v>
      </c>
      <c r="K2845" s="106"/>
      <c r="L2845" s="104"/>
    </row>
    <row r="2846" spans="1:12" x14ac:dyDescent="0.2">
      <c r="A2846" s="104" t="s">
        <v>10492</v>
      </c>
      <c r="D2846" s="104" t="s">
        <v>16293</v>
      </c>
      <c r="E2846" s="104">
        <f t="shared" si="44"/>
        <v>20300806</v>
      </c>
      <c r="F2846" s="104" t="s">
        <v>7827</v>
      </c>
      <c r="G2846" s="104" t="s">
        <v>16164</v>
      </c>
      <c r="H2846" s="104" t="s">
        <v>16283</v>
      </c>
      <c r="I2846" s="104" t="s">
        <v>10821</v>
      </c>
      <c r="K2846" s="106"/>
      <c r="L2846" s="104"/>
    </row>
    <row r="2847" spans="1:12" x14ac:dyDescent="0.2">
      <c r="A2847" s="104" t="s">
        <v>10492</v>
      </c>
      <c r="D2847" s="104" t="s">
        <v>16294</v>
      </c>
      <c r="E2847" s="104">
        <f t="shared" si="44"/>
        <v>20300807</v>
      </c>
      <c r="F2847" s="104" t="s">
        <v>7827</v>
      </c>
      <c r="G2847" s="104" t="s">
        <v>16164</v>
      </c>
      <c r="H2847" s="104" t="s">
        <v>16283</v>
      </c>
      <c r="I2847" s="104" t="s">
        <v>10823</v>
      </c>
      <c r="K2847" s="106"/>
      <c r="L2847" s="104"/>
    </row>
    <row r="2848" spans="1:12" x14ac:dyDescent="0.2">
      <c r="A2848" s="104" t="s">
        <v>10492</v>
      </c>
      <c r="D2848" s="104" t="s">
        <v>16295</v>
      </c>
      <c r="E2848" s="104">
        <f t="shared" si="44"/>
        <v>20300808</v>
      </c>
      <c r="F2848" s="104" t="s">
        <v>7827</v>
      </c>
      <c r="G2848" s="104" t="s">
        <v>16164</v>
      </c>
      <c r="H2848" s="104" t="s">
        <v>16283</v>
      </c>
      <c r="I2848" s="104" t="s">
        <v>13691</v>
      </c>
      <c r="K2848" s="106"/>
      <c r="L2848" s="104"/>
    </row>
    <row r="2849" spans="1:12" x14ac:dyDescent="0.2">
      <c r="A2849" s="104" t="s">
        <v>10492</v>
      </c>
      <c r="D2849" s="104" t="s">
        <v>16296</v>
      </c>
      <c r="E2849" s="104">
        <f t="shared" si="44"/>
        <v>20300809</v>
      </c>
      <c r="F2849" s="104" t="s">
        <v>7827</v>
      </c>
      <c r="G2849" s="104" t="s">
        <v>16164</v>
      </c>
      <c r="H2849" s="104" t="s">
        <v>16283</v>
      </c>
      <c r="I2849" s="104" t="s">
        <v>13693</v>
      </c>
      <c r="K2849" s="106"/>
      <c r="L2849" s="104"/>
    </row>
    <row r="2850" spans="1:12" x14ac:dyDescent="0.2">
      <c r="A2850" s="104" t="s">
        <v>10492</v>
      </c>
      <c r="D2850" s="104" t="s">
        <v>16297</v>
      </c>
      <c r="E2850" s="104">
        <f t="shared" si="44"/>
        <v>20300901</v>
      </c>
      <c r="F2850" s="104" t="s">
        <v>7827</v>
      </c>
      <c r="G2850" s="104" t="s">
        <v>16164</v>
      </c>
      <c r="H2850" s="104" t="s">
        <v>13717</v>
      </c>
      <c r="I2850" s="104" t="s">
        <v>16298</v>
      </c>
      <c r="K2850" s="106"/>
      <c r="L2850" s="104"/>
    </row>
    <row r="2851" spans="1:12" x14ac:dyDescent="0.2">
      <c r="A2851" s="104" t="s">
        <v>10492</v>
      </c>
      <c r="D2851" s="104" t="s">
        <v>16299</v>
      </c>
      <c r="E2851" s="104">
        <f t="shared" si="44"/>
        <v>20300908</v>
      </c>
      <c r="F2851" s="104" t="s">
        <v>7827</v>
      </c>
      <c r="G2851" s="104" t="s">
        <v>16164</v>
      </c>
      <c r="H2851" s="104" t="s">
        <v>13717</v>
      </c>
      <c r="I2851" s="104" t="s">
        <v>13691</v>
      </c>
      <c r="K2851" s="106"/>
      <c r="L2851" s="104"/>
    </row>
    <row r="2852" spans="1:12" x14ac:dyDescent="0.2">
      <c r="A2852" s="104" t="s">
        <v>10492</v>
      </c>
      <c r="D2852" s="104" t="s">
        <v>16300</v>
      </c>
      <c r="E2852" s="104">
        <f t="shared" si="44"/>
        <v>20300909</v>
      </c>
      <c r="F2852" s="104" t="s">
        <v>7827</v>
      </c>
      <c r="G2852" s="104" t="s">
        <v>16164</v>
      </c>
      <c r="H2852" s="104" t="s">
        <v>13717</v>
      </c>
      <c r="I2852" s="104" t="s">
        <v>13693</v>
      </c>
      <c r="K2852" s="106"/>
      <c r="L2852" s="104"/>
    </row>
    <row r="2853" spans="1:12" x14ac:dyDescent="0.2">
      <c r="A2853" s="104" t="s">
        <v>10492</v>
      </c>
      <c r="D2853" s="104" t="s">
        <v>16301</v>
      </c>
      <c r="E2853" s="104">
        <f t="shared" si="44"/>
        <v>20301001</v>
      </c>
      <c r="F2853" s="104" t="s">
        <v>7827</v>
      </c>
      <c r="G2853" s="104" t="s">
        <v>16164</v>
      </c>
      <c r="H2853" s="104" t="s">
        <v>16141</v>
      </c>
      <c r="I2853" s="104" t="s">
        <v>16571</v>
      </c>
      <c r="K2853" s="106"/>
      <c r="L2853" s="104"/>
    </row>
    <row r="2854" spans="1:12" x14ac:dyDescent="0.2">
      <c r="A2854" s="104" t="s">
        <v>10492</v>
      </c>
      <c r="D2854" s="104" t="s">
        <v>16302</v>
      </c>
      <c r="E2854" s="104">
        <f t="shared" si="44"/>
        <v>20301002</v>
      </c>
      <c r="F2854" s="104" t="s">
        <v>7827</v>
      </c>
      <c r="G2854" s="104" t="s">
        <v>16164</v>
      </c>
      <c r="H2854" s="104" t="s">
        <v>16141</v>
      </c>
      <c r="I2854" s="104" t="s">
        <v>16573</v>
      </c>
      <c r="K2854" s="106"/>
      <c r="L2854" s="104"/>
    </row>
    <row r="2855" spans="1:12" x14ac:dyDescent="0.2">
      <c r="A2855" s="104" t="s">
        <v>10492</v>
      </c>
      <c r="D2855" s="104" t="s">
        <v>16303</v>
      </c>
      <c r="E2855" s="104">
        <f t="shared" si="44"/>
        <v>20301005</v>
      </c>
      <c r="F2855" s="104" t="s">
        <v>7827</v>
      </c>
      <c r="G2855" s="104" t="s">
        <v>16164</v>
      </c>
      <c r="H2855" s="104" t="s">
        <v>16141</v>
      </c>
      <c r="I2855" s="104" t="s">
        <v>10819</v>
      </c>
      <c r="K2855" s="106"/>
      <c r="L2855" s="104"/>
    </row>
    <row r="2856" spans="1:12" x14ac:dyDescent="0.2">
      <c r="A2856" s="104" t="s">
        <v>10492</v>
      </c>
      <c r="D2856" s="104" t="s">
        <v>16304</v>
      </c>
      <c r="E2856" s="104">
        <f t="shared" si="44"/>
        <v>20301006</v>
      </c>
      <c r="F2856" s="104" t="s">
        <v>7827</v>
      </c>
      <c r="G2856" s="104" t="s">
        <v>16164</v>
      </c>
      <c r="H2856" s="104" t="s">
        <v>16141</v>
      </c>
      <c r="I2856" s="104" t="s">
        <v>10821</v>
      </c>
      <c r="K2856" s="106"/>
      <c r="L2856" s="104"/>
    </row>
    <row r="2857" spans="1:12" x14ac:dyDescent="0.2">
      <c r="A2857" s="104" t="s">
        <v>10492</v>
      </c>
      <c r="D2857" s="104" t="s">
        <v>16305</v>
      </c>
      <c r="E2857" s="104">
        <f t="shared" si="44"/>
        <v>20301007</v>
      </c>
      <c r="F2857" s="104" t="s">
        <v>7827</v>
      </c>
      <c r="G2857" s="104" t="s">
        <v>16164</v>
      </c>
      <c r="H2857" s="104" t="s">
        <v>16141</v>
      </c>
      <c r="I2857" s="104" t="s">
        <v>10823</v>
      </c>
      <c r="K2857" s="106"/>
      <c r="L2857" s="104"/>
    </row>
    <row r="2858" spans="1:12" x14ac:dyDescent="0.2">
      <c r="A2858" s="104" t="s">
        <v>10492</v>
      </c>
      <c r="D2858" s="104" t="s">
        <v>16306</v>
      </c>
      <c r="E2858" s="104">
        <f t="shared" si="44"/>
        <v>20380001</v>
      </c>
      <c r="F2858" s="104" t="s">
        <v>7827</v>
      </c>
      <c r="G2858" s="104" t="s">
        <v>16164</v>
      </c>
      <c r="H2858" s="104" t="s">
        <v>13740</v>
      </c>
      <c r="I2858" s="104" t="s">
        <v>13740</v>
      </c>
    </row>
    <row r="2859" spans="1:12" x14ac:dyDescent="0.2">
      <c r="A2859" s="104" t="s">
        <v>10492</v>
      </c>
      <c r="D2859" s="104" t="s">
        <v>16307</v>
      </c>
      <c r="E2859" s="104">
        <f t="shared" si="44"/>
        <v>20382001</v>
      </c>
      <c r="F2859" s="104" t="s">
        <v>7827</v>
      </c>
      <c r="G2859" s="104" t="s">
        <v>16164</v>
      </c>
      <c r="H2859" s="104" t="s">
        <v>13742</v>
      </c>
      <c r="I2859" s="104" t="s">
        <v>13743</v>
      </c>
    </row>
    <row r="2860" spans="1:12" x14ac:dyDescent="0.2">
      <c r="A2860" s="104" t="s">
        <v>10492</v>
      </c>
      <c r="D2860" s="104" t="s">
        <v>16308</v>
      </c>
      <c r="E2860" s="104">
        <f t="shared" si="44"/>
        <v>20382002</v>
      </c>
      <c r="F2860" s="104" t="s">
        <v>7827</v>
      </c>
      <c r="G2860" s="104" t="s">
        <v>16164</v>
      </c>
      <c r="H2860" s="104" t="s">
        <v>13742</v>
      </c>
      <c r="I2860" s="104" t="s">
        <v>13745</v>
      </c>
    </row>
    <row r="2861" spans="1:12" x14ac:dyDescent="0.2">
      <c r="A2861" s="104" t="s">
        <v>10492</v>
      </c>
      <c r="D2861" s="104" t="s">
        <v>16309</v>
      </c>
      <c r="E2861" s="104">
        <f t="shared" si="44"/>
        <v>20382599</v>
      </c>
      <c r="F2861" s="104" t="s">
        <v>7827</v>
      </c>
      <c r="G2861" s="104" t="s">
        <v>16164</v>
      </c>
      <c r="H2861" s="104" t="s">
        <v>13747</v>
      </c>
      <c r="I2861" s="104" t="s">
        <v>13748</v>
      </c>
    </row>
    <row r="2862" spans="1:12" x14ac:dyDescent="0.2">
      <c r="A2862" s="104" t="s">
        <v>10492</v>
      </c>
      <c r="D2862" s="104" t="s">
        <v>16310</v>
      </c>
      <c r="E2862" s="104">
        <f t="shared" si="44"/>
        <v>20400101</v>
      </c>
      <c r="F2862" s="104" t="s">
        <v>7827</v>
      </c>
      <c r="G2862" s="104" t="s">
        <v>16311</v>
      </c>
      <c r="H2862" s="104" t="s">
        <v>16312</v>
      </c>
      <c r="I2862" s="104" t="s">
        <v>16313</v>
      </c>
    </row>
    <row r="2863" spans="1:12" x14ac:dyDescent="0.2">
      <c r="A2863" s="104" t="s">
        <v>10492</v>
      </c>
      <c r="D2863" s="104" t="s">
        <v>16314</v>
      </c>
      <c r="E2863" s="104">
        <f t="shared" si="44"/>
        <v>20400102</v>
      </c>
      <c r="F2863" s="104" t="s">
        <v>7827</v>
      </c>
      <c r="G2863" s="104" t="s">
        <v>16311</v>
      </c>
      <c r="H2863" s="104" t="s">
        <v>16312</v>
      </c>
      <c r="I2863" s="104" t="s">
        <v>16315</v>
      </c>
    </row>
    <row r="2864" spans="1:12" x14ac:dyDescent="0.2">
      <c r="A2864" s="104" t="s">
        <v>10492</v>
      </c>
      <c r="D2864" s="104" t="s">
        <v>16316</v>
      </c>
      <c r="E2864" s="104">
        <f t="shared" si="44"/>
        <v>20400110</v>
      </c>
      <c r="F2864" s="104" t="s">
        <v>7827</v>
      </c>
      <c r="G2864" s="104" t="s">
        <v>16311</v>
      </c>
      <c r="H2864" s="104" t="s">
        <v>16312</v>
      </c>
      <c r="I2864" s="104" t="s">
        <v>16317</v>
      </c>
    </row>
    <row r="2865" spans="1:12" x14ac:dyDescent="0.2">
      <c r="A2865" s="104" t="s">
        <v>10492</v>
      </c>
      <c r="D2865" s="104" t="s">
        <v>16318</v>
      </c>
      <c r="E2865" s="104">
        <f t="shared" si="44"/>
        <v>20400111</v>
      </c>
      <c r="F2865" s="104" t="s">
        <v>7827</v>
      </c>
      <c r="G2865" s="104" t="s">
        <v>16311</v>
      </c>
      <c r="H2865" s="104" t="s">
        <v>16312</v>
      </c>
      <c r="I2865" s="104" t="s">
        <v>16319</v>
      </c>
    </row>
    <row r="2866" spans="1:12" x14ac:dyDescent="0.2">
      <c r="A2866" s="104" t="s">
        <v>10492</v>
      </c>
      <c r="D2866" s="104" t="s">
        <v>16320</v>
      </c>
      <c r="E2866" s="104">
        <f t="shared" si="44"/>
        <v>20400112</v>
      </c>
      <c r="F2866" s="104" t="s">
        <v>7827</v>
      </c>
      <c r="G2866" s="104" t="s">
        <v>16311</v>
      </c>
      <c r="H2866" s="104" t="s">
        <v>16312</v>
      </c>
      <c r="I2866" s="104" t="s">
        <v>16321</v>
      </c>
      <c r="K2866" s="106"/>
      <c r="L2866" s="104"/>
    </row>
    <row r="2867" spans="1:12" x14ac:dyDescent="0.2">
      <c r="A2867" s="104" t="s">
        <v>10492</v>
      </c>
      <c r="D2867" s="104" t="s">
        <v>13868</v>
      </c>
      <c r="E2867" s="104">
        <f t="shared" si="44"/>
        <v>20400199</v>
      </c>
      <c r="F2867" s="104" t="s">
        <v>7827</v>
      </c>
      <c r="G2867" s="104" t="s">
        <v>16311</v>
      </c>
      <c r="H2867" s="104" t="s">
        <v>16312</v>
      </c>
      <c r="I2867" s="104" t="s">
        <v>7791</v>
      </c>
    </row>
    <row r="2868" spans="1:12" x14ac:dyDescent="0.2">
      <c r="A2868" s="104" t="s">
        <v>10492</v>
      </c>
      <c r="D2868" s="104" t="s">
        <v>13869</v>
      </c>
      <c r="E2868" s="104">
        <f t="shared" si="44"/>
        <v>20400201</v>
      </c>
      <c r="F2868" s="104" t="s">
        <v>7827</v>
      </c>
      <c r="G2868" s="104" t="s">
        <v>16311</v>
      </c>
      <c r="H2868" s="104" t="s">
        <v>13870</v>
      </c>
      <c r="I2868" s="104" t="s">
        <v>13871</v>
      </c>
    </row>
    <row r="2869" spans="1:12" x14ac:dyDescent="0.2">
      <c r="A2869" s="104" t="s">
        <v>10492</v>
      </c>
      <c r="D2869" s="104" t="s">
        <v>13872</v>
      </c>
      <c r="E2869" s="104">
        <f t="shared" si="44"/>
        <v>20400202</v>
      </c>
      <c r="F2869" s="104" t="s">
        <v>7827</v>
      </c>
      <c r="G2869" s="104" t="s">
        <v>16311</v>
      </c>
      <c r="H2869" s="104" t="s">
        <v>13870</v>
      </c>
      <c r="I2869" s="104" t="s">
        <v>13873</v>
      </c>
    </row>
    <row r="2870" spans="1:12" x14ac:dyDescent="0.2">
      <c r="A2870" s="104" t="s">
        <v>10492</v>
      </c>
      <c r="D2870" s="104" t="s">
        <v>13874</v>
      </c>
      <c r="E2870" s="104">
        <f t="shared" si="44"/>
        <v>20400299</v>
      </c>
      <c r="F2870" s="104" t="s">
        <v>7827</v>
      </c>
      <c r="G2870" s="104" t="s">
        <v>16311</v>
      </c>
      <c r="H2870" s="104" t="s">
        <v>13870</v>
      </c>
      <c r="I2870" s="104" t="s">
        <v>7791</v>
      </c>
      <c r="K2870" s="106"/>
      <c r="L2870" s="104"/>
    </row>
    <row r="2871" spans="1:12" x14ac:dyDescent="0.2">
      <c r="A2871" s="104" t="s">
        <v>10492</v>
      </c>
      <c r="D2871" s="104" t="s">
        <v>13875</v>
      </c>
      <c r="E2871" s="104">
        <f t="shared" si="44"/>
        <v>20400301</v>
      </c>
      <c r="F2871" s="104" t="s">
        <v>7827</v>
      </c>
      <c r="G2871" s="104" t="s">
        <v>16311</v>
      </c>
      <c r="H2871" s="104" t="s">
        <v>10815</v>
      </c>
      <c r="I2871" s="104" t="s">
        <v>16137</v>
      </c>
    </row>
    <row r="2872" spans="1:12" x14ac:dyDescent="0.2">
      <c r="A2872" s="104" t="s">
        <v>10492</v>
      </c>
      <c r="D2872" s="104" t="s">
        <v>13876</v>
      </c>
      <c r="E2872" s="104">
        <f t="shared" si="44"/>
        <v>20400302</v>
      </c>
      <c r="F2872" s="104" t="s">
        <v>7827</v>
      </c>
      <c r="G2872" s="104" t="s">
        <v>16311</v>
      </c>
      <c r="H2872" s="104" t="s">
        <v>10815</v>
      </c>
      <c r="I2872" s="104" t="s">
        <v>13877</v>
      </c>
    </row>
    <row r="2873" spans="1:12" x14ac:dyDescent="0.2">
      <c r="A2873" s="104" t="s">
        <v>10492</v>
      </c>
      <c r="D2873" s="104" t="s">
        <v>13878</v>
      </c>
      <c r="E2873" s="104">
        <f t="shared" si="44"/>
        <v>20400303</v>
      </c>
      <c r="F2873" s="104" t="s">
        <v>7827</v>
      </c>
      <c r="G2873" s="104" t="s">
        <v>16311</v>
      </c>
      <c r="H2873" s="104" t="s">
        <v>10815</v>
      </c>
      <c r="I2873" s="104" t="s">
        <v>16128</v>
      </c>
    </row>
    <row r="2874" spans="1:12" x14ac:dyDescent="0.2">
      <c r="A2874" s="104" t="s">
        <v>10492</v>
      </c>
      <c r="D2874" s="104" t="s">
        <v>13879</v>
      </c>
      <c r="E2874" s="104">
        <f t="shared" si="44"/>
        <v>20400304</v>
      </c>
      <c r="F2874" s="104" t="s">
        <v>7827</v>
      </c>
      <c r="G2874" s="104" t="s">
        <v>16311</v>
      </c>
      <c r="H2874" s="104" t="s">
        <v>10815</v>
      </c>
      <c r="I2874" s="104" t="s">
        <v>16283</v>
      </c>
    </row>
    <row r="2875" spans="1:12" x14ac:dyDescent="0.2">
      <c r="A2875" s="104" t="s">
        <v>10492</v>
      </c>
      <c r="D2875" s="104" t="s">
        <v>13880</v>
      </c>
      <c r="E2875" s="104">
        <f t="shared" si="44"/>
        <v>20400305</v>
      </c>
      <c r="F2875" s="104" t="s">
        <v>7827</v>
      </c>
      <c r="G2875" s="104" t="s">
        <v>16311</v>
      </c>
      <c r="H2875" s="104" t="s">
        <v>10815</v>
      </c>
      <c r="I2875" s="104" t="s">
        <v>13881</v>
      </c>
      <c r="K2875" s="106"/>
      <c r="L2875" s="104"/>
    </row>
    <row r="2876" spans="1:12" x14ac:dyDescent="0.2">
      <c r="A2876" s="104" t="s">
        <v>10492</v>
      </c>
      <c r="D2876" s="104" t="s">
        <v>13882</v>
      </c>
      <c r="E2876" s="104">
        <f t="shared" si="44"/>
        <v>20400399</v>
      </c>
      <c r="F2876" s="104" t="s">
        <v>7827</v>
      </c>
      <c r="G2876" s="104" t="s">
        <v>16311</v>
      </c>
      <c r="H2876" s="104" t="s">
        <v>10815</v>
      </c>
      <c r="I2876" s="104" t="s">
        <v>7791</v>
      </c>
    </row>
    <row r="2877" spans="1:12" x14ac:dyDescent="0.2">
      <c r="A2877" s="104" t="s">
        <v>10492</v>
      </c>
      <c r="D2877" s="104" t="s">
        <v>13883</v>
      </c>
      <c r="E2877" s="104">
        <f t="shared" si="44"/>
        <v>20400401</v>
      </c>
      <c r="F2877" s="104" t="s">
        <v>7827</v>
      </c>
      <c r="G2877" s="104" t="s">
        <v>16311</v>
      </c>
      <c r="H2877" s="104" t="s">
        <v>16553</v>
      </c>
      <c r="I2877" s="104" t="s">
        <v>13912</v>
      </c>
    </row>
    <row r="2878" spans="1:12" x14ac:dyDescent="0.2">
      <c r="A2878" s="104" t="s">
        <v>10492</v>
      </c>
      <c r="D2878" s="104" t="s">
        <v>13884</v>
      </c>
      <c r="E2878" s="104">
        <f t="shared" si="44"/>
        <v>20400402</v>
      </c>
      <c r="F2878" s="104" t="s">
        <v>7827</v>
      </c>
      <c r="G2878" s="104" t="s">
        <v>16311</v>
      </c>
      <c r="H2878" s="104" t="s">
        <v>16553</v>
      </c>
      <c r="I2878" s="104" t="s">
        <v>13877</v>
      </c>
    </row>
    <row r="2879" spans="1:12" x14ac:dyDescent="0.2">
      <c r="A2879" s="104" t="s">
        <v>10492</v>
      </c>
      <c r="D2879" s="104" t="s">
        <v>13885</v>
      </c>
      <c r="E2879" s="104">
        <f t="shared" si="44"/>
        <v>20400403</v>
      </c>
      <c r="F2879" s="104" t="s">
        <v>7827</v>
      </c>
      <c r="G2879" s="104" t="s">
        <v>16311</v>
      </c>
      <c r="H2879" s="104" t="s">
        <v>16553</v>
      </c>
      <c r="I2879" s="104" t="s">
        <v>16128</v>
      </c>
    </row>
    <row r="2880" spans="1:12" x14ac:dyDescent="0.2">
      <c r="A2880" s="104" t="s">
        <v>10492</v>
      </c>
      <c r="D2880" s="104" t="s">
        <v>13886</v>
      </c>
      <c r="E2880" s="104">
        <f t="shared" si="44"/>
        <v>20400404</v>
      </c>
      <c r="F2880" s="104" t="s">
        <v>7827</v>
      </c>
      <c r="G2880" s="104" t="s">
        <v>16311</v>
      </c>
      <c r="H2880" s="104" t="s">
        <v>16553</v>
      </c>
      <c r="I2880" s="104" t="s">
        <v>16148</v>
      </c>
    </row>
    <row r="2881" spans="1:12" x14ac:dyDescent="0.2">
      <c r="A2881" s="104" t="s">
        <v>10492</v>
      </c>
      <c r="D2881" s="104" t="s">
        <v>13887</v>
      </c>
      <c r="E2881" s="104">
        <f t="shared" si="44"/>
        <v>20400405</v>
      </c>
      <c r="F2881" s="104" t="s">
        <v>7827</v>
      </c>
      <c r="G2881" s="104" t="s">
        <v>16311</v>
      </c>
      <c r="H2881" s="104" t="s">
        <v>16553</v>
      </c>
      <c r="I2881" s="104" t="s">
        <v>16283</v>
      </c>
    </row>
    <row r="2882" spans="1:12" x14ac:dyDescent="0.2">
      <c r="A2882" s="104" t="s">
        <v>10492</v>
      </c>
      <c r="D2882" s="104" t="s">
        <v>13888</v>
      </c>
      <c r="E2882" s="104">
        <f t="shared" ref="E2882:E2945" si="45">VALUE(D2882)</f>
        <v>20400406</v>
      </c>
      <c r="F2882" s="104" t="s">
        <v>7827</v>
      </c>
      <c r="G2882" s="104" t="s">
        <v>16311</v>
      </c>
      <c r="H2882" s="104" t="s">
        <v>16553</v>
      </c>
      <c r="I2882" s="104" t="s">
        <v>13717</v>
      </c>
      <c r="K2882" s="106"/>
      <c r="L2882" s="104"/>
    </row>
    <row r="2883" spans="1:12" x14ac:dyDescent="0.2">
      <c r="A2883" s="104" t="s">
        <v>10492</v>
      </c>
      <c r="D2883" s="104" t="s">
        <v>13889</v>
      </c>
      <c r="E2883" s="104">
        <f t="shared" si="45"/>
        <v>20400407</v>
      </c>
      <c r="F2883" s="104" t="s">
        <v>7827</v>
      </c>
      <c r="G2883" s="104" t="s">
        <v>16311</v>
      </c>
      <c r="H2883" s="104" t="s">
        <v>16553</v>
      </c>
      <c r="I2883" s="104" t="s">
        <v>13890</v>
      </c>
    </row>
    <row r="2884" spans="1:12" x14ac:dyDescent="0.2">
      <c r="A2884" s="104" t="s">
        <v>10492</v>
      </c>
      <c r="D2884" s="104" t="s">
        <v>13891</v>
      </c>
      <c r="E2884" s="104">
        <f t="shared" si="45"/>
        <v>20400408</v>
      </c>
      <c r="F2884" s="104" t="s">
        <v>7827</v>
      </c>
      <c r="G2884" s="104" t="s">
        <v>16311</v>
      </c>
      <c r="H2884" s="104" t="s">
        <v>16553</v>
      </c>
      <c r="I2884" s="104" t="s">
        <v>13892</v>
      </c>
    </row>
    <row r="2885" spans="1:12" x14ac:dyDescent="0.2">
      <c r="A2885" s="104" t="s">
        <v>10492</v>
      </c>
      <c r="D2885" s="104" t="s">
        <v>13893</v>
      </c>
      <c r="E2885" s="104">
        <f t="shared" si="45"/>
        <v>20400409</v>
      </c>
      <c r="F2885" s="104" t="s">
        <v>7827</v>
      </c>
      <c r="G2885" s="104" t="s">
        <v>16311</v>
      </c>
      <c r="H2885" s="104" t="s">
        <v>16553</v>
      </c>
      <c r="I2885" s="104" t="s">
        <v>16141</v>
      </c>
    </row>
    <row r="2886" spans="1:12" x14ac:dyDescent="0.2">
      <c r="A2886" s="104" t="s">
        <v>10492</v>
      </c>
      <c r="D2886" s="104" t="s">
        <v>13894</v>
      </c>
      <c r="E2886" s="104">
        <f t="shared" si="45"/>
        <v>20400499</v>
      </c>
      <c r="F2886" s="104" t="s">
        <v>7827</v>
      </c>
      <c r="G2886" s="104" t="s">
        <v>16311</v>
      </c>
      <c r="H2886" s="104" t="s">
        <v>16553</v>
      </c>
      <c r="I2886" s="104" t="s">
        <v>7791</v>
      </c>
    </row>
    <row r="2887" spans="1:12" x14ac:dyDescent="0.2">
      <c r="A2887" s="104" t="s">
        <v>10492</v>
      </c>
      <c r="D2887" s="104" t="s">
        <v>13895</v>
      </c>
      <c r="E2887" s="104">
        <f t="shared" si="45"/>
        <v>20480001</v>
      </c>
      <c r="F2887" s="104" t="s">
        <v>7827</v>
      </c>
      <c r="G2887" s="104" t="s">
        <v>16311</v>
      </c>
      <c r="H2887" s="104" t="s">
        <v>13740</v>
      </c>
      <c r="I2887" s="104" t="s">
        <v>13740</v>
      </c>
    </row>
    <row r="2888" spans="1:12" x14ac:dyDescent="0.2">
      <c r="A2888" s="104" t="s">
        <v>10492</v>
      </c>
      <c r="D2888" s="104" t="s">
        <v>13896</v>
      </c>
      <c r="E2888" s="104">
        <f t="shared" si="45"/>
        <v>20482001</v>
      </c>
      <c r="F2888" s="104" t="s">
        <v>7827</v>
      </c>
      <c r="G2888" s="104" t="s">
        <v>16311</v>
      </c>
      <c r="H2888" s="104" t="s">
        <v>13742</v>
      </c>
      <c r="I2888" s="104" t="s">
        <v>13743</v>
      </c>
    </row>
    <row r="2889" spans="1:12" x14ac:dyDescent="0.2">
      <c r="A2889" s="104" t="s">
        <v>10492</v>
      </c>
      <c r="D2889" s="104" t="s">
        <v>13897</v>
      </c>
      <c r="E2889" s="104">
        <f t="shared" si="45"/>
        <v>20482002</v>
      </c>
      <c r="F2889" s="104" t="s">
        <v>7827</v>
      </c>
      <c r="G2889" s="104" t="s">
        <v>16311</v>
      </c>
      <c r="H2889" s="104" t="s">
        <v>13742</v>
      </c>
      <c r="I2889" s="104" t="s">
        <v>13745</v>
      </c>
    </row>
    <row r="2890" spans="1:12" x14ac:dyDescent="0.2">
      <c r="A2890" s="104" t="s">
        <v>10492</v>
      </c>
      <c r="D2890" s="104" t="s">
        <v>13898</v>
      </c>
      <c r="E2890" s="104">
        <f t="shared" si="45"/>
        <v>20482501</v>
      </c>
      <c r="F2890" s="104" t="s">
        <v>7827</v>
      </c>
      <c r="G2890" s="104" t="s">
        <v>16311</v>
      </c>
      <c r="H2890" s="104" t="s">
        <v>13747</v>
      </c>
      <c r="I2890" s="104" t="s">
        <v>13899</v>
      </c>
    </row>
    <row r="2891" spans="1:12" x14ac:dyDescent="0.2">
      <c r="A2891" s="104" t="s">
        <v>10492</v>
      </c>
      <c r="D2891" s="104" t="s">
        <v>13900</v>
      </c>
      <c r="E2891" s="104">
        <f t="shared" si="45"/>
        <v>20482502</v>
      </c>
      <c r="F2891" s="104" t="s">
        <v>7827</v>
      </c>
      <c r="G2891" s="104" t="s">
        <v>16311</v>
      </c>
      <c r="H2891" s="104" t="s">
        <v>13747</v>
      </c>
      <c r="I2891" s="104" t="s">
        <v>13901</v>
      </c>
    </row>
    <row r="2892" spans="1:12" x14ac:dyDescent="0.2">
      <c r="A2892" s="104" t="s">
        <v>10492</v>
      </c>
      <c r="D2892" s="104" t="s">
        <v>13902</v>
      </c>
      <c r="E2892" s="104">
        <f t="shared" si="45"/>
        <v>20482599</v>
      </c>
      <c r="F2892" s="104" t="s">
        <v>7827</v>
      </c>
      <c r="G2892" s="104" t="s">
        <v>16311</v>
      </c>
      <c r="H2892" s="104" t="s">
        <v>13747</v>
      </c>
      <c r="I2892" s="104" t="s">
        <v>13748</v>
      </c>
    </row>
    <row r="2893" spans="1:12" x14ac:dyDescent="0.2">
      <c r="A2893" s="104" t="s">
        <v>10492</v>
      </c>
      <c r="D2893" s="104" t="s">
        <v>13903</v>
      </c>
      <c r="E2893" s="104">
        <f t="shared" si="45"/>
        <v>26000320</v>
      </c>
      <c r="F2893" s="104" t="s">
        <v>7827</v>
      </c>
      <c r="G2893" s="104" t="s">
        <v>13904</v>
      </c>
      <c r="H2893" s="104" t="s">
        <v>9219</v>
      </c>
      <c r="I2893" s="104" t="s">
        <v>10976</v>
      </c>
    </row>
    <row r="2894" spans="1:12" x14ac:dyDescent="0.2">
      <c r="A2894" s="104" t="s">
        <v>10492</v>
      </c>
      <c r="D2894" s="104" t="s">
        <v>10977</v>
      </c>
      <c r="E2894" s="104">
        <f t="shared" si="45"/>
        <v>26500320</v>
      </c>
      <c r="F2894" s="104" t="s">
        <v>7827</v>
      </c>
      <c r="G2894" s="104" t="s">
        <v>10978</v>
      </c>
      <c r="H2894" s="104" t="s">
        <v>9219</v>
      </c>
      <c r="I2894" s="104" t="s">
        <v>10979</v>
      </c>
    </row>
    <row r="2895" spans="1:12" x14ac:dyDescent="0.2">
      <c r="A2895" s="104" t="s">
        <v>10492</v>
      </c>
      <c r="D2895" s="104" t="s">
        <v>10980</v>
      </c>
      <c r="E2895" s="104">
        <f t="shared" si="45"/>
        <v>27000320</v>
      </c>
      <c r="F2895" s="104" t="s">
        <v>7827</v>
      </c>
      <c r="G2895" s="104" t="s">
        <v>10981</v>
      </c>
      <c r="H2895" s="104" t="s">
        <v>9219</v>
      </c>
      <c r="I2895" s="104" t="s">
        <v>10982</v>
      </c>
    </row>
    <row r="2896" spans="1:12" x14ac:dyDescent="0.2">
      <c r="A2896" s="104" t="s">
        <v>10492</v>
      </c>
      <c r="D2896" s="104" t="s">
        <v>10983</v>
      </c>
      <c r="E2896" s="104">
        <f t="shared" si="45"/>
        <v>27300320</v>
      </c>
      <c r="F2896" s="104" t="s">
        <v>7827</v>
      </c>
      <c r="G2896" s="104" t="s">
        <v>10984</v>
      </c>
      <c r="H2896" s="104" t="s">
        <v>9219</v>
      </c>
      <c r="I2896" s="104" t="s">
        <v>10985</v>
      </c>
    </row>
    <row r="2897" spans="1:9" x14ac:dyDescent="0.2">
      <c r="A2897" s="104" t="s">
        <v>10492</v>
      </c>
      <c r="D2897" s="104" t="s">
        <v>10986</v>
      </c>
      <c r="E2897" s="104">
        <f t="shared" si="45"/>
        <v>27501001</v>
      </c>
      <c r="F2897" s="104" t="s">
        <v>7827</v>
      </c>
      <c r="G2897" s="104" t="s">
        <v>10987</v>
      </c>
      <c r="H2897" s="104" t="s">
        <v>10988</v>
      </c>
      <c r="I2897" s="104" t="s">
        <v>10989</v>
      </c>
    </row>
    <row r="2898" spans="1:9" x14ac:dyDescent="0.2">
      <c r="A2898" s="104" t="s">
        <v>10492</v>
      </c>
      <c r="D2898" s="104" t="s">
        <v>10990</v>
      </c>
      <c r="E2898" s="104">
        <f t="shared" si="45"/>
        <v>27501014</v>
      </c>
      <c r="F2898" s="104" t="s">
        <v>7827</v>
      </c>
      <c r="G2898" s="104" t="s">
        <v>10987</v>
      </c>
      <c r="H2898" s="104" t="s">
        <v>10988</v>
      </c>
      <c r="I2898" s="104" t="s">
        <v>10991</v>
      </c>
    </row>
    <row r="2899" spans="1:9" x14ac:dyDescent="0.2">
      <c r="A2899" s="104" t="s">
        <v>10492</v>
      </c>
      <c r="D2899" s="104" t="s">
        <v>10992</v>
      </c>
      <c r="E2899" s="104">
        <f t="shared" si="45"/>
        <v>27501015</v>
      </c>
      <c r="F2899" s="104" t="s">
        <v>7827</v>
      </c>
      <c r="G2899" s="104" t="s">
        <v>10987</v>
      </c>
      <c r="H2899" s="104" t="s">
        <v>10988</v>
      </c>
      <c r="I2899" s="104" t="s">
        <v>10993</v>
      </c>
    </row>
    <row r="2900" spans="1:9" x14ac:dyDescent="0.2">
      <c r="A2900" s="104" t="s">
        <v>10492</v>
      </c>
      <c r="D2900" s="104" t="s">
        <v>10994</v>
      </c>
      <c r="E2900" s="104">
        <f t="shared" si="45"/>
        <v>27502001</v>
      </c>
      <c r="F2900" s="104" t="s">
        <v>7827</v>
      </c>
      <c r="G2900" s="104" t="s">
        <v>10987</v>
      </c>
      <c r="H2900" s="104" t="s">
        <v>10995</v>
      </c>
      <c r="I2900" s="104" t="s">
        <v>10989</v>
      </c>
    </row>
    <row r="2901" spans="1:9" x14ac:dyDescent="0.2">
      <c r="A2901" s="104" t="s">
        <v>10492</v>
      </c>
      <c r="D2901" s="104" t="s">
        <v>10996</v>
      </c>
      <c r="E2901" s="104">
        <f t="shared" si="45"/>
        <v>27502011</v>
      </c>
      <c r="F2901" s="104" t="s">
        <v>7827</v>
      </c>
      <c r="G2901" s="104" t="s">
        <v>10987</v>
      </c>
      <c r="H2901" s="104" t="s">
        <v>10995</v>
      </c>
      <c r="I2901" s="104" t="s">
        <v>10997</v>
      </c>
    </row>
    <row r="2902" spans="1:9" x14ac:dyDescent="0.2">
      <c r="A2902" s="104" t="s">
        <v>10492</v>
      </c>
      <c r="D2902" s="104" t="s">
        <v>10998</v>
      </c>
      <c r="E2902" s="104">
        <f t="shared" si="45"/>
        <v>27505001</v>
      </c>
      <c r="F2902" s="104" t="s">
        <v>7827</v>
      </c>
      <c r="G2902" s="104" t="s">
        <v>10987</v>
      </c>
      <c r="H2902" s="104" t="s">
        <v>10999</v>
      </c>
      <c r="I2902" s="104" t="s">
        <v>10989</v>
      </c>
    </row>
    <row r="2903" spans="1:9" x14ac:dyDescent="0.2">
      <c r="A2903" s="104" t="s">
        <v>10492</v>
      </c>
      <c r="D2903" s="104" t="s">
        <v>11000</v>
      </c>
      <c r="E2903" s="104">
        <f t="shared" si="45"/>
        <v>27505011</v>
      </c>
      <c r="F2903" s="104" t="s">
        <v>7827</v>
      </c>
      <c r="G2903" s="104" t="s">
        <v>10987</v>
      </c>
      <c r="H2903" s="104" t="s">
        <v>10999</v>
      </c>
      <c r="I2903" s="104" t="s">
        <v>10997</v>
      </c>
    </row>
    <row r="2904" spans="1:9" x14ac:dyDescent="0.2">
      <c r="A2904" s="104" t="s">
        <v>10492</v>
      </c>
      <c r="D2904" s="104" t="s">
        <v>11001</v>
      </c>
      <c r="E2904" s="104">
        <f t="shared" si="45"/>
        <v>27601001</v>
      </c>
      <c r="F2904" s="104" t="s">
        <v>7827</v>
      </c>
      <c r="G2904" s="104" t="s">
        <v>11002</v>
      </c>
      <c r="H2904" s="104" t="s">
        <v>10988</v>
      </c>
      <c r="I2904" s="104" t="s">
        <v>10989</v>
      </c>
    </row>
    <row r="2905" spans="1:9" x14ac:dyDescent="0.2">
      <c r="A2905" s="104" t="s">
        <v>10492</v>
      </c>
      <c r="D2905" s="104" t="s">
        <v>11003</v>
      </c>
      <c r="E2905" s="104">
        <f t="shared" si="45"/>
        <v>27601014</v>
      </c>
      <c r="F2905" s="104" t="s">
        <v>7827</v>
      </c>
      <c r="G2905" s="104" t="s">
        <v>11002</v>
      </c>
      <c r="H2905" s="104" t="s">
        <v>10988</v>
      </c>
      <c r="I2905" s="104" t="s">
        <v>10991</v>
      </c>
    </row>
    <row r="2906" spans="1:9" x14ac:dyDescent="0.2">
      <c r="A2906" s="104" t="s">
        <v>10492</v>
      </c>
      <c r="D2906" s="104" t="s">
        <v>11004</v>
      </c>
      <c r="E2906" s="104">
        <f t="shared" si="45"/>
        <v>27601015</v>
      </c>
      <c r="F2906" s="104" t="s">
        <v>7827</v>
      </c>
      <c r="G2906" s="104" t="s">
        <v>11002</v>
      </c>
      <c r="H2906" s="104" t="s">
        <v>10988</v>
      </c>
      <c r="I2906" s="104" t="s">
        <v>10993</v>
      </c>
    </row>
    <row r="2907" spans="1:9" x14ac:dyDescent="0.2">
      <c r="A2907" s="104" t="s">
        <v>10492</v>
      </c>
      <c r="D2907" s="104" t="s">
        <v>11005</v>
      </c>
      <c r="E2907" s="104">
        <f t="shared" si="45"/>
        <v>27602001</v>
      </c>
      <c r="F2907" s="104" t="s">
        <v>7827</v>
      </c>
      <c r="G2907" s="104" t="s">
        <v>11002</v>
      </c>
      <c r="H2907" s="104" t="s">
        <v>10995</v>
      </c>
      <c r="I2907" s="104" t="s">
        <v>10989</v>
      </c>
    </row>
    <row r="2908" spans="1:9" x14ac:dyDescent="0.2">
      <c r="A2908" s="104" t="s">
        <v>10492</v>
      </c>
      <c r="D2908" s="104" t="s">
        <v>11006</v>
      </c>
      <c r="E2908" s="104">
        <f t="shared" si="45"/>
        <v>27602011</v>
      </c>
      <c r="F2908" s="104" t="s">
        <v>7827</v>
      </c>
      <c r="G2908" s="104" t="s">
        <v>11002</v>
      </c>
      <c r="H2908" s="104" t="s">
        <v>10995</v>
      </c>
      <c r="I2908" s="104" t="s">
        <v>10997</v>
      </c>
    </row>
    <row r="2909" spans="1:9" x14ac:dyDescent="0.2">
      <c r="A2909" s="104" t="s">
        <v>10492</v>
      </c>
      <c r="D2909" s="104" t="s">
        <v>11007</v>
      </c>
      <c r="E2909" s="104">
        <f t="shared" si="45"/>
        <v>27605001</v>
      </c>
      <c r="F2909" s="104" t="s">
        <v>7827</v>
      </c>
      <c r="G2909" s="104" t="s">
        <v>11002</v>
      </c>
      <c r="H2909" s="104" t="s">
        <v>10999</v>
      </c>
      <c r="I2909" s="104" t="s">
        <v>10989</v>
      </c>
    </row>
    <row r="2910" spans="1:9" x14ac:dyDescent="0.2">
      <c r="A2910" s="104" t="s">
        <v>10492</v>
      </c>
      <c r="D2910" s="104" t="s">
        <v>11008</v>
      </c>
      <c r="E2910" s="104">
        <f t="shared" si="45"/>
        <v>27605011</v>
      </c>
      <c r="F2910" s="104" t="s">
        <v>7827</v>
      </c>
      <c r="G2910" s="104" t="s">
        <v>11002</v>
      </c>
      <c r="H2910" s="104" t="s">
        <v>10999</v>
      </c>
      <c r="I2910" s="104" t="s">
        <v>10997</v>
      </c>
    </row>
    <row r="2911" spans="1:9" x14ac:dyDescent="0.2">
      <c r="A2911" s="104" t="s">
        <v>10492</v>
      </c>
      <c r="D2911" s="104" t="s">
        <v>11009</v>
      </c>
      <c r="E2911" s="104">
        <f t="shared" si="45"/>
        <v>28000211</v>
      </c>
      <c r="F2911" s="104" t="s">
        <v>7827</v>
      </c>
      <c r="G2911" s="104" t="s">
        <v>11010</v>
      </c>
      <c r="H2911" s="104" t="s">
        <v>10995</v>
      </c>
      <c r="I2911" s="104" t="s">
        <v>11011</v>
      </c>
    </row>
    <row r="2912" spans="1:9" x14ac:dyDescent="0.2">
      <c r="A2912" s="104" t="s">
        <v>10492</v>
      </c>
      <c r="D2912" s="104" t="s">
        <v>11012</v>
      </c>
      <c r="E2912" s="104">
        <f t="shared" si="45"/>
        <v>28000212</v>
      </c>
      <c r="F2912" s="104" t="s">
        <v>7827</v>
      </c>
      <c r="G2912" s="104" t="s">
        <v>11010</v>
      </c>
      <c r="H2912" s="104" t="s">
        <v>10995</v>
      </c>
      <c r="I2912" s="104" t="s">
        <v>11013</v>
      </c>
    </row>
    <row r="2913" spans="1:9" x14ac:dyDescent="0.2">
      <c r="A2913" s="104" t="s">
        <v>10492</v>
      </c>
      <c r="D2913" s="104" t="s">
        <v>11014</v>
      </c>
      <c r="E2913" s="104">
        <f t="shared" si="45"/>
        <v>28000213</v>
      </c>
      <c r="F2913" s="104" t="s">
        <v>7827</v>
      </c>
      <c r="G2913" s="104" t="s">
        <v>11010</v>
      </c>
      <c r="H2913" s="104" t="s">
        <v>10995</v>
      </c>
      <c r="I2913" s="104" t="s">
        <v>11015</v>
      </c>
    </row>
    <row r="2914" spans="1:9" x14ac:dyDescent="0.2">
      <c r="A2914" s="104" t="s">
        <v>10492</v>
      </c>
      <c r="D2914" s="104" t="s">
        <v>11016</v>
      </c>
      <c r="E2914" s="104">
        <f t="shared" si="45"/>
        <v>28000216</v>
      </c>
      <c r="F2914" s="104" t="s">
        <v>7827</v>
      </c>
      <c r="G2914" s="104" t="s">
        <v>11010</v>
      </c>
      <c r="H2914" s="104" t="s">
        <v>10995</v>
      </c>
      <c r="I2914" s="104" t="s">
        <v>11017</v>
      </c>
    </row>
    <row r="2915" spans="1:9" x14ac:dyDescent="0.2">
      <c r="A2915" s="104" t="s">
        <v>10492</v>
      </c>
      <c r="D2915" s="104" t="s">
        <v>11018</v>
      </c>
      <c r="E2915" s="104">
        <f t="shared" si="45"/>
        <v>28000217</v>
      </c>
      <c r="F2915" s="104" t="s">
        <v>7827</v>
      </c>
      <c r="G2915" s="104" t="s">
        <v>11010</v>
      </c>
      <c r="H2915" s="104" t="s">
        <v>10995</v>
      </c>
      <c r="I2915" s="104" t="s">
        <v>11019</v>
      </c>
    </row>
    <row r="2916" spans="1:9" x14ac:dyDescent="0.2">
      <c r="A2916" s="104" t="s">
        <v>10492</v>
      </c>
      <c r="D2916" s="104" t="s">
        <v>11020</v>
      </c>
      <c r="E2916" s="104">
        <f t="shared" si="45"/>
        <v>28000218</v>
      </c>
      <c r="F2916" s="104" t="s">
        <v>7827</v>
      </c>
      <c r="G2916" s="104" t="s">
        <v>11010</v>
      </c>
      <c r="H2916" s="104" t="s">
        <v>10995</v>
      </c>
      <c r="I2916" s="104" t="s">
        <v>11021</v>
      </c>
    </row>
    <row r="2917" spans="1:9" x14ac:dyDescent="0.2">
      <c r="A2917" s="104" t="s">
        <v>10492</v>
      </c>
      <c r="D2917" s="104" t="s">
        <v>11022</v>
      </c>
      <c r="E2917" s="104">
        <f t="shared" si="45"/>
        <v>28888801</v>
      </c>
      <c r="F2917" s="104" t="s">
        <v>7827</v>
      </c>
      <c r="G2917" s="104" t="s">
        <v>11023</v>
      </c>
      <c r="H2917" s="104" t="s">
        <v>7791</v>
      </c>
      <c r="I2917" s="104" t="s">
        <v>11024</v>
      </c>
    </row>
    <row r="2918" spans="1:9" x14ac:dyDescent="0.2">
      <c r="A2918" s="104" t="s">
        <v>10492</v>
      </c>
      <c r="B2918" s="107" t="s">
        <v>10412</v>
      </c>
      <c r="C2918" s="104" t="s">
        <v>11022</v>
      </c>
      <c r="D2918" s="104" t="s">
        <v>11025</v>
      </c>
      <c r="E2918" s="104">
        <f t="shared" si="45"/>
        <v>28888802</v>
      </c>
      <c r="F2918" s="104" t="s">
        <v>7827</v>
      </c>
      <c r="G2918" s="104" t="s">
        <v>11023</v>
      </c>
      <c r="H2918" s="104" t="s">
        <v>7791</v>
      </c>
      <c r="I2918" s="104" t="s">
        <v>11024</v>
      </c>
    </row>
    <row r="2919" spans="1:9" x14ac:dyDescent="0.2">
      <c r="A2919" s="104" t="s">
        <v>10492</v>
      </c>
      <c r="B2919" s="107" t="s">
        <v>10412</v>
      </c>
      <c r="C2919" s="104" t="s">
        <v>11022</v>
      </c>
      <c r="D2919" s="104" t="s">
        <v>11026</v>
      </c>
      <c r="E2919" s="104">
        <f t="shared" si="45"/>
        <v>28888803</v>
      </c>
      <c r="F2919" s="104" t="s">
        <v>7827</v>
      </c>
      <c r="G2919" s="104" t="s">
        <v>11023</v>
      </c>
      <c r="H2919" s="104" t="s">
        <v>7791</v>
      </c>
      <c r="I2919" s="104" t="s">
        <v>11024</v>
      </c>
    </row>
    <row r="2920" spans="1:9" x14ac:dyDescent="0.2">
      <c r="A2920" s="104" t="s">
        <v>10492</v>
      </c>
      <c r="D2920" s="104" t="s">
        <v>11027</v>
      </c>
      <c r="E2920" s="104">
        <f t="shared" si="45"/>
        <v>30100101</v>
      </c>
      <c r="F2920" s="104" t="s">
        <v>11572</v>
      </c>
      <c r="G2920" s="104" t="s">
        <v>11028</v>
      </c>
      <c r="H2920" s="104" t="s">
        <v>11029</v>
      </c>
      <c r="I2920" s="104" t="s">
        <v>14416</v>
      </c>
    </row>
    <row r="2921" spans="1:9" x14ac:dyDescent="0.2">
      <c r="A2921" s="104" t="s">
        <v>10492</v>
      </c>
      <c r="D2921" s="104" t="s">
        <v>11030</v>
      </c>
      <c r="E2921" s="104">
        <f t="shared" si="45"/>
        <v>30100102</v>
      </c>
      <c r="F2921" s="104" t="s">
        <v>11572</v>
      </c>
      <c r="G2921" s="104" t="s">
        <v>11028</v>
      </c>
      <c r="H2921" s="104" t="s">
        <v>11029</v>
      </c>
      <c r="I2921" s="104" t="s">
        <v>11031</v>
      </c>
    </row>
    <row r="2922" spans="1:9" x14ac:dyDescent="0.2">
      <c r="A2922" s="104" t="s">
        <v>10492</v>
      </c>
      <c r="D2922" s="104" t="s">
        <v>11032</v>
      </c>
      <c r="E2922" s="104">
        <f t="shared" si="45"/>
        <v>30100103</v>
      </c>
      <c r="F2922" s="104" t="s">
        <v>11572</v>
      </c>
      <c r="G2922" s="104" t="s">
        <v>11028</v>
      </c>
      <c r="H2922" s="104" t="s">
        <v>11029</v>
      </c>
      <c r="I2922" s="104" t="s">
        <v>11033</v>
      </c>
    </row>
    <row r="2923" spans="1:9" x14ac:dyDescent="0.2">
      <c r="A2923" s="104" t="s">
        <v>10492</v>
      </c>
      <c r="D2923" s="104" t="s">
        <v>11034</v>
      </c>
      <c r="E2923" s="104">
        <f t="shared" si="45"/>
        <v>30100104</v>
      </c>
      <c r="F2923" s="104" t="s">
        <v>11572</v>
      </c>
      <c r="G2923" s="104" t="s">
        <v>11028</v>
      </c>
      <c r="H2923" s="104" t="s">
        <v>11029</v>
      </c>
      <c r="I2923" s="104" t="s">
        <v>11035</v>
      </c>
    </row>
    <row r="2924" spans="1:9" x14ac:dyDescent="0.2">
      <c r="A2924" s="104" t="s">
        <v>10492</v>
      </c>
      <c r="D2924" s="104" t="s">
        <v>11036</v>
      </c>
      <c r="E2924" s="104">
        <f t="shared" si="45"/>
        <v>30100105</v>
      </c>
      <c r="F2924" s="104" t="s">
        <v>11572</v>
      </c>
      <c r="G2924" s="104" t="s">
        <v>11028</v>
      </c>
      <c r="H2924" s="104" t="s">
        <v>11029</v>
      </c>
      <c r="I2924" s="104" t="s">
        <v>11037</v>
      </c>
    </row>
    <row r="2925" spans="1:9" x14ac:dyDescent="0.2">
      <c r="A2925" s="104" t="s">
        <v>10492</v>
      </c>
      <c r="D2925" s="104" t="s">
        <v>11038</v>
      </c>
      <c r="E2925" s="104">
        <f t="shared" si="45"/>
        <v>30100106</v>
      </c>
      <c r="F2925" s="104" t="s">
        <v>11572</v>
      </c>
      <c r="G2925" s="104" t="s">
        <v>11028</v>
      </c>
      <c r="H2925" s="104" t="s">
        <v>11029</v>
      </c>
      <c r="I2925" s="104" t="s">
        <v>11039</v>
      </c>
    </row>
    <row r="2926" spans="1:9" x14ac:dyDescent="0.2">
      <c r="A2926" s="104" t="s">
        <v>10492</v>
      </c>
      <c r="D2926" s="104" t="s">
        <v>11040</v>
      </c>
      <c r="E2926" s="104">
        <f t="shared" si="45"/>
        <v>30100107</v>
      </c>
      <c r="F2926" s="104" t="s">
        <v>11572</v>
      </c>
      <c r="G2926" s="104" t="s">
        <v>11028</v>
      </c>
      <c r="H2926" s="104" t="s">
        <v>11029</v>
      </c>
      <c r="I2926" s="104" t="s">
        <v>11041</v>
      </c>
    </row>
    <row r="2927" spans="1:9" x14ac:dyDescent="0.2">
      <c r="A2927" s="104" t="s">
        <v>10492</v>
      </c>
      <c r="D2927" s="104" t="s">
        <v>11042</v>
      </c>
      <c r="E2927" s="104">
        <f t="shared" si="45"/>
        <v>30100108</v>
      </c>
      <c r="F2927" s="104" t="s">
        <v>11572</v>
      </c>
      <c r="G2927" s="104" t="s">
        <v>11028</v>
      </c>
      <c r="H2927" s="104" t="s">
        <v>11029</v>
      </c>
      <c r="I2927" s="104" t="s">
        <v>11043</v>
      </c>
    </row>
    <row r="2928" spans="1:9" x14ac:dyDescent="0.2">
      <c r="A2928" s="104" t="s">
        <v>10492</v>
      </c>
      <c r="D2928" s="104" t="s">
        <v>11044</v>
      </c>
      <c r="E2928" s="104">
        <f t="shared" si="45"/>
        <v>30100109</v>
      </c>
      <c r="F2928" s="104" t="s">
        <v>11572</v>
      </c>
      <c r="G2928" s="104" t="s">
        <v>11028</v>
      </c>
      <c r="H2928" s="104" t="s">
        <v>11029</v>
      </c>
      <c r="I2928" s="104" t="s">
        <v>11045</v>
      </c>
    </row>
    <row r="2929" spans="1:9" x14ac:dyDescent="0.2">
      <c r="A2929" s="104" t="s">
        <v>10492</v>
      </c>
      <c r="D2929" s="104" t="s">
        <v>11046</v>
      </c>
      <c r="E2929" s="104">
        <f t="shared" si="45"/>
        <v>30100110</v>
      </c>
      <c r="F2929" s="104" t="s">
        <v>11572</v>
      </c>
      <c r="G2929" s="104" t="s">
        <v>11028</v>
      </c>
      <c r="H2929" s="104" t="s">
        <v>11029</v>
      </c>
      <c r="I2929" s="104" t="s">
        <v>11047</v>
      </c>
    </row>
    <row r="2930" spans="1:9" x14ac:dyDescent="0.2">
      <c r="A2930" s="104" t="s">
        <v>10492</v>
      </c>
      <c r="D2930" s="104" t="s">
        <v>11048</v>
      </c>
      <c r="E2930" s="104">
        <f t="shared" si="45"/>
        <v>30100180</v>
      </c>
      <c r="F2930" s="104" t="s">
        <v>11572</v>
      </c>
      <c r="G2930" s="104" t="s">
        <v>11028</v>
      </c>
      <c r="H2930" s="104" t="s">
        <v>11029</v>
      </c>
      <c r="I2930" s="104" t="s">
        <v>11049</v>
      </c>
    </row>
    <row r="2931" spans="1:9" x14ac:dyDescent="0.2">
      <c r="A2931" s="104" t="s">
        <v>10492</v>
      </c>
      <c r="D2931" s="104" t="s">
        <v>11050</v>
      </c>
      <c r="E2931" s="104">
        <f t="shared" si="45"/>
        <v>30100199</v>
      </c>
      <c r="F2931" s="104" t="s">
        <v>11572</v>
      </c>
      <c r="G2931" s="104" t="s">
        <v>11028</v>
      </c>
      <c r="H2931" s="104" t="s">
        <v>11029</v>
      </c>
      <c r="I2931" s="104" t="s">
        <v>7791</v>
      </c>
    </row>
    <row r="2932" spans="1:9" x14ac:dyDescent="0.2">
      <c r="A2932" s="104" t="s">
        <v>10492</v>
      </c>
      <c r="D2932" s="104" t="s">
        <v>11051</v>
      </c>
      <c r="E2932" s="104">
        <f t="shared" si="45"/>
        <v>30100305</v>
      </c>
      <c r="F2932" s="104" t="s">
        <v>11572</v>
      </c>
      <c r="G2932" s="104" t="s">
        <v>11028</v>
      </c>
      <c r="H2932" s="104" t="s">
        <v>11052</v>
      </c>
      <c r="I2932" s="104" t="s">
        <v>11053</v>
      </c>
    </row>
    <row r="2933" spans="1:9" x14ac:dyDescent="0.2">
      <c r="A2933" s="104" t="s">
        <v>10492</v>
      </c>
      <c r="D2933" s="104" t="s">
        <v>11054</v>
      </c>
      <c r="E2933" s="104">
        <f t="shared" si="45"/>
        <v>30100306</v>
      </c>
      <c r="F2933" s="104" t="s">
        <v>11572</v>
      </c>
      <c r="G2933" s="104" t="s">
        <v>11028</v>
      </c>
      <c r="H2933" s="104" t="s">
        <v>11052</v>
      </c>
      <c r="I2933" s="104" t="s">
        <v>11055</v>
      </c>
    </row>
    <row r="2934" spans="1:9" x14ac:dyDescent="0.2">
      <c r="A2934" s="104" t="s">
        <v>10492</v>
      </c>
      <c r="D2934" s="104" t="s">
        <v>11056</v>
      </c>
      <c r="E2934" s="104">
        <f t="shared" si="45"/>
        <v>30100307</v>
      </c>
      <c r="F2934" s="104" t="s">
        <v>11572</v>
      </c>
      <c r="G2934" s="104" t="s">
        <v>11028</v>
      </c>
      <c r="H2934" s="104" t="s">
        <v>11052</v>
      </c>
      <c r="I2934" s="104" t="s">
        <v>11057</v>
      </c>
    </row>
    <row r="2935" spans="1:9" x14ac:dyDescent="0.2">
      <c r="A2935" s="104" t="s">
        <v>10492</v>
      </c>
      <c r="D2935" s="104" t="s">
        <v>11058</v>
      </c>
      <c r="E2935" s="104">
        <f t="shared" si="45"/>
        <v>30100308</v>
      </c>
      <c r="F2935" s="104" t="s">
        <v>11572</v>
      </c>
      <c r="G2935" s="104" t="s">
        <v>11028</v>
      </c>
      <c r="H2935" s="104" t="s">
        <v>11052</v>
      </c>
      <c r="I2935" s="104" t="s">
        <v>11059</v>
      </c>
    </row>
    <row r="2936" spans="1:9" x14ac:dyDescent="0.2">
      <c r="A2936" s="104" t="s">
        <v>10492</v>
      </c>
      <c r="D2936" s="104" t="s">
        <v>11060</v>
      </c>
      <c r="E2936" s="104">
        <f t="shared" si="45"/>
        <v>30100309</v>
      </c>
      <c r="F2936" s="104" t="s">
        <v>11572</v>
      </c>
      <c r="G2936" s="104" t="s">
        <v>11028</v>
      </c>
      <c r="H2936" s="104" t="s">
        <v>11052</v>
      </c>
      <c r="I2936" s="104" t="s">
        <v>11061</v>
      </c>
    </row>
    <row r="2937" spans="1:9" x14ac:dyDescent="0.2">
      <c r="A2937" s="104" t="s">
        <v>10492</v>
      </c>
      <c r="D2937" s="104" t="s">
        <v>11062</v>
      </c>
      <c r="E2937" s="104">
        <f t="shared" si="45"/>
        <v>30100310</v>
      </c>
      <c r="F2937" s="104" t="s">
        <v>11572</v>
      </c>
      <c r="G2937" s="104" t="s">
        <v>11028</v>
      </c>
      <c r="H2937" s="104" t="s">
        <v>11052</v>
      </c>
      <c r="I2937" s="104" t="s">
        <v>11063</v>
      </c>
    </row>
    <row r="2938" spans="1:9" x14ac:dyDescent="0.2">
      <c r="A2938" s="104" t="s">
        <v>10492</v>
      </c>
      <c r="D2938" s="104" t="s">
        <v>11064</v>
      </c>
      <c r="E2938" s="104">
        <f t="shared" si="45"/>
        <v>30100399</v>
      </c>
      <c r="F2938" s="104" t="s">
        <v>11572</v>
      </c>
      <c r="G2938" s="104" t="s">
        <v>11028</v>
      </c>
      <c r="H2938" s="104" t="s">
        <v>11052</v>
      </c>
      <c r="I2938" s="104" t="s">
        <v>7791</v>
      </c>
    </row>
    <row r="2939" spans="1:9" x14ac:dyDescent="0.2">
      <c r="A2939" s="104" t="s">
        <v>10492</v>
      </c>
      <c r="D2939" s="104" t="s">
        <v>11065</v>
      </c>
      <c r="E2939" s="104">
        <f t="shared" si="45"/>
        <v>30100501</v>
      </c>
      <c r="F2939" s="104" t="s">
        <v>11572</v>
      </c>
      <c r="G2939" s="104" t="s">
        <v>11028</v>
      </c>
      <c r="H2939" s="104" t="s">
        <v>11066</v>
      </c>
      <c r="I2939" s="104" t="s">
        <v>11067</v>
      </c>
    </row>
    <row r="2940" spans="1:9" x14ac:dyDescent="0.2">
      <c r="A2940" s="104" t="s">
        <v>10492</v>
      </c>
      <c r="D2940" s="104" t="s">
        <v>11068</v>
      </c>
      <c r="E2940" s="104">
        <f t="shared" si="45"/>
        <v>30100502</v>
      </c>
      <c r="F2940" s="104" t="s">
        <v>11572</v>
      </c>
      <c r="G2940" s="104" t="s">
        <v>11028</v>
      </c>
      <c r="H2940" s="104" t="s">
        <v>11066</v>
      </c>
      <c r="I2940" s="104" t="s">
        <v>11069</v>
      </c>
    </row>
    <row r="2941" spans="1:9" x14ac:dyDescent="0.2">
      <c r="A2941" s="104" t="s">
        <v>10492</v>
      </c>
      <c r="D2941" s="104" t="s">
        <v>11070</v>
      </c>
      <c r="E2941" s="104">
        <f t="shared" si="45"/>
        <v>30100503</v>
      </c>
      <c r="F2941" s="104" t="s">
        <v>11572</v>
      </c>
      <c r="G2941" s="104" t="s">
        <v>11028</v>
      </c>
      <c r="H2941" s="104" t="s">
        <v>11066</v>
      </c>
      <c r="I2941" s="104" t="s">
        <v>11071</v>
      </c>
    </row>
    <row r="2942" spans="1:9" x14ac:dyDescent="0.2">
      <c r="A2942" s="104" t="s">
        <v>10492</v>
      </c>
      <c r="D2942" s="104" t="s">
        <v>11072</v>
      </c>
      <c r="E2942" s="104">
        <f t="shared" si="45"/>
        <v>30100504</v>
      </c>
      <c r="F2942" s="104" t="s">
        <v>11572</v>
      </c>
      <c r="G2942" s="104" t="s">
        <v>11028</v>
      </c>
      <c r="H2942" s="104" t="s">
        <v>11066</v>
      </c>
      <c r="I2942" s="104" t="s">
        <v>11073</v>
      </c>
    </row>
    <row r="2943" spans="1:9" x14ac:dyDescent="0.2">
      <c r="A2943" s="104" t="s">
        <v>10492</v>
      </c>
      <c r="D2943" s="104" t="s">
        <v>11074</v>
      </c>
      <c r="E2943" s="104">
        <f t="shared" si="45"/>
        <v>30100506</v>
      </c>
      <c r="F2943" s="104" t="s">
        <v>11572</v>
      </c>
      <c r="G2943" s="104" t="s">
        <v>11028</v>
      </c>
      <c r="H2943" s="104" t="s">
        <v>11066</v>
      </c>
      <c r="I2943" s="104" t="s">
        <v>11075</v>
      </c>
    </row>
    <row r="2944" spans="1:9" x14ac:dyDescent="0.2">
      <c r="A2944" s="104" t="s">
        <v>10492</v>
      </c>
      <c r="D2944" s="104" t="s">
        <v>11076</v>
      </c>
      <c r="E2944" s="104">
        <f t="shared" si="45"/>
        <v>30100507</v>
      </c>
      <c r="F2944" s="104" t="s">
        <v>11572</v>
      </c>
      <c r="G2944" s="104" t="s">
        <v>11028</v>
      </c>
      <c r="H2944" s="104" t="s">
        <v>11066</v>
      </c>
      <c r="I2944" s="104" t="s">
        <v>11077</v>
      </c>
    </row>
    <row r="2945" spans="1:9" x14ac:dyDescent="0.2">
      <c r="A2945" s="104" t="s">
        <v>10492</v>
      </c>
      <c r="D2945" s="104" t="s">
        <v>11078</v>
      </c>
      <c r="E2945" s="104">
        <f t="shared" si="45"/>
        <v>30100508</v>
      </c>
      <c r="F2945" s="104" t="s">
        <v>11572</v>
      </c>
      <c r="G2945" s="104" t="s">
        <v>11028</v>
      </c>
      <c r="H2945" s="104" t="s">
        <v>11066</v>
      </c>
      <c r="I2945" s="104" t="s">
        <v>11079</v>
      </c>
    </row>
    <row r="2946" spans="1:9" x14ac:dyDescent="0.2">
      <c r="A2946" s="104" t="s">
        <v>10492</v>
      </c>
      <c r="D2946" s="104" t="s">
        <v>11080</v>
      </c>
      <c r="E2946" s="104">
        <f t="shared" ref="E2946:E3009" si="46">VALUE(D2946)</f>
        <v>30100509</v>
      </c>
      <c r="F2946" s="104" t="s">
        <v>11572</v>
      </c>
      <c r="G2946" s="104" t="s">
        <v>11028</v>
      </c>
      <c r="H2946" s="104" t="s">
        <v>11066</v>
      </c>
      <c r="I2946" s="104" t="s">
        <v>11081</v>
      </c>
    </row>
    <row r="2947" spans="1:9" x14ac:dyDescent="0.2">
      <c r="A2947" s="104" t="s">
        <v>10492</v>
      </c>
      <c r="D2947" s="104" t="s">
        <v>11082</v>
      </c>
      <c r="E2947" s="104">
        <f t="shared" si="46"/>
        <v>30100510</v>
      </c>
      <c r="F2947" s="104" t="s">
        <v>11572</v>
      </c>
      <c r="G2947" s="104" t="s">
        <v>11028</v>
      </c>
      <c r="H2947" s="104" t="s">
        <v>11066</v>
      </c>
      <c r="I2947" s="104" t="s">
        <v>11083</v>
      </c>
    </row>
    <row r="2948" spans="1:9" x14ac:dyDescent="0.2">
      <c r="A2948" s="104" t="s">
        <v>10492</v>
      </c>
      <c r="D2948" s="104" t="s">
        <v>11084</v>
      </c>
      <c r="E2948" s="104">
        <f t="shared" si="46"/>
        <v>30100599</v>
      </c>
      <c r="F2948" s="104" t="s">
        <v>11572</v>
      </c>
      <c r="G2948" s="104" t="s">
        <v>11028</v>
      </c>
      <c r="H2948" s="104" t="s">
        <v>11066</v>
      </c>
      <c r="I2948" s="104" t="s">
        <v>7791</v>
      </c>
    </row>
    <row r="2949" spans="1:9" x14ac:dyDescent="0.2">
      <c r="A2949" s="104" t="s">
        <v>10492</v>
      </c>
      <c r="D2949" s="104" t="s">
        <v>11085</v>
      </c>
      <c r="E2949" s="104">
        <f t="shared" si="46"/>
        <v>30100601</v>
      </c>
      <c r="F2949" s="104" t="s">
        <v>11572</v>
      </c>
      <c r="G2949" s="104" t="s">
        <v>11028</v>
      </c>
      <c r="H2949" s="104" t="s">
        <v>11086</v>
      </c>
      <c r="I2949" s="104" t="s">
        <v>14416</v>
      </c>
    </row>
    <row r="2950" spans="1:9" x14ac:dyDescent="0.2">
      <c r="A2950" s="104" t="s">
        <v>10492</v>
      </c>
      <c r="D2950" s="104" t="s">
        <v>11087</v>
      </c>
      <c r="E2950" s="104">
        <f t="shared" si="46"/>
        <v>30100603</v>
      </c>
      <c r="F2950" s="104" t="s">
        <v>11572</v>
      </c>
      <c r="G2950" s="104" t="s">
        <v>11028</v>
      </c>
      <c r="H2950" s="104" t="s">
        <v>11086</v>
      </c>
      <c r="I2950" s="104" t="s">
        <v>11088</v>
      </c>
    </row>
    <row r="2951" spans="1:9" x14ac:dyDescent="0.2">
      <c r="A2951" s="104" t="s">
        <v>10492</v>
      </c>
      <c r="D2951" s="104" t="s">
        <v>11089</v>
      </c>
      <c r="E2951" s="104">
        <f t="shared" si="46"/>
        <v>30100604</v>
      </c>
      <c r="F2951" s="104" t="s">
        <v>11572</v>
      </c>
      <c r="G2951" s="104" t="s">
        <v>11028</v>
      </c>
      <c r="H2951" s="104" t="s">
        <v>11086</v>
      </c>
      <c r="I2951" s="104" t="s">
        <v>11090</v>
      </c>
    </row>
    <row r="2952" spans="1:9" x14ac:dyDescent="0.2">
      <c r="A2952" s="104" t="s">
        <v>10492</v>
      </c>
      <c r="D2952" s="104" t="s">
        <v>11091</v>
      </c>
      <c r="E2952" s="104">
        <f t="shared" si="46"/>
        <v>30100605</v>
      </c>
      <c r="F2952" s="104" t="s">
        <v>11572</v>
      </c>
      <c r="G2952" s="104" t="s">
        <v>11028</v>
      </c>
      <c r="H2952" s="104" t="s">
        <v>11086</v>
      </c>
      <c r="I2952" s="104" t="s">
        <v>11092</v>
      </c>
    </row>
    <row r="2953" spans="1:9" x14ac:dyDescent="0.2">
      <c r="A2953" s="104" t="s">
        <v>10492</v>
      </c>
      <c r="D2953" s="104" t="s">
        <v>11093</v>
      </c>
      <c r="E2953" s="104">
        <f t="shared" si="46"/>
        <v>30100606</v>
      </c>
      <c r="F2953" s="104" t="s">
        <v>11572</v>
      </c>
      <c r="G2953" s="104" t="s">
        <v>11028</v>
      </c>
      <c r="H2953" s="104" t="s">
        <v>11086</v>
      </c>
      <c r="I2953" s="104" t="s">
        <v>11094</v>
      </c>
    </row>
    <row r="2954" spans="1:9" x14ac:dyDescent="0.2">
      <c r="A2954" s="104" t="s">
        <v>10492</v>
      </c>
      <c r="D2954" s="104" t="s">
        <v>11095</v>
      </c>
      <c r="E2954" s="104">
        <f t="shared" si="46"/>
        <v>30100607</v>
      </c>
      <c r="F2954" s="104" t="s">
        <v>11572</v>
      </c>
      <c r="G2954" s="104" t="s">
        <v>11028</v>
      </c>
      <c r="H2954" s="104" t="s">
        <v>11086</v>
      </c>
      <c r="I2954" s="104" t="s">
        <v>14401</v>
      </c>
    </row>
    <row r="2955" spans="1:9" x14ac:dyDescent="0.2">
      <c r="A2955" s="104" t="s">
        <v>10492</v>
      </c>
      <c r="D2955" s="104" t="s">
        <v>11096</v>
      </c>
      <c r="E2955" s="104">
        <f t="shared" si="46"/>
        <v>30100608</v>
      </c>
      <c r="F2955" s="104" t="s">
        <v>11572</v>
      </c>
      <c r="G2955" s="104" t="s">
        <v>11028</v>
      </c>
      <c r="H2955" s="104" t="s">
        <v>11086</v>
      </c>
      <c r="I2955" s="104" t="s">
        <v>11097</v>
      </c>
    </row>
    <row r="2956" spans="1:9" x14ac:dyDescent="0.2">
      <c r="A2956" s="104" t="s">
        <v>10492</v>
      </c>
      <c r="D2956" s="104" t="s">
        <v>11098</v>
      </c>
      <c r="E2956" s="104">
        <f t="shared" si="46"/>
        <v>30100699</v>
      </c>
      <c r="F2956" s="104" t="s">
        <v>11572</v>
      </c>
      <c r="G2956" s="104" t="s">
        <v>11028</v>
      </c>
      <c r="H2956" s="104" t="s">
        <v>11086</v>
      </c>
      <c r="I2956" s="104" t="s">
        <v>7791</v>
      </c>
    </row>
    <row r="2957" spans="1:9" x14ac:dyDescent="0.2">
      <c r="A2957" s="104" t="s">
        <v>10492</v>
      </c>
      <c r="D2957" s="104" t="s">
        <v>11099</v>
      </c>
      <c r="E2957" s="104">
        <f t="shared" si="46"/>
        <v>30100701</v>
      </c>
      <c r="F2957" s="104" t="s">
        <v>11572</v>
      </c>
      <c r="G2957" s="104" t="s">
        <v>11028</v>
      </c>
      <c r="H2957" s="104" t="s">
        <v>11100</v>
      </c>
      <c r="I2957" s="104" t="s">
        <v>11101</v>
      </c>
    </row>
    <row r="2958" spans="1:9" x14ac:dyDescent="0.2">
      <c r="A2958" s="104" t="s">
        <v>10492</v>
      </c>
      <c r="D2958" s="104" t="s">
        <v>11102</v>
      </c>
      <c r="E2958" s="104">
        <f t="shared" si="46"/>
        <v>30100702</v>
      </c>
      <c r="F2958" s="104" t="s">
        <v>11572</v>
      </c>
      <c r="G2958" s="104" t="s">
        <v>11028</v>
      </c>
      <c r="H2958" s="104" t="s">
        <v>11100</v>
      </c>
      <c r="I2958" s="104" t="s">
        <v>8124</v>
      </c>
    </row>
    <row r="2959" spans="1:9" x14ac:dyDescent="0.2">
      <c r="A2959" s="104" t="s">
        <v>10492</v>
      </c>
      <c r="D2959" s="104" t="s">
        <v>8125</v>
      </c>
      <c r="E2959" s="104">
        <f t="shared" si="46"/>
        <v>30100704</v>
      </c>
      <c r="F2959" s="104" t="s">
        <v>11572</v>
      </c>
      <c r="G2959" s="104" t="s">
        <v>11028</v>
      </c>
      <c r="H2959" s="104" t="s">
        <v>11100</v>
      </c>
      <c r="I2959" s="104" t="s">
        <v>8126</v>
      </c>
    </row>
    <row r="2960" spans="1:9" x14ac:dyDescent="0.2">
      <c r="A2960" s="104" t="s">
        <v>10492</v>
      </c>
      <c r="D2960" s="104" t="s">
        <v>8127</v>
      </c>
      <c r="E2960" s="104">
        <f t="shared" si="46"/>
        <v>30100705</v>
      </c>
      <c r="F2960" s="104" t="s">
        <v>11572</v>
      </c>
      <c r="G2960" s="104" t="s">
        <v>11028</v>
      </c>
      <c r="H2960" s="104" t="s">
        <v>11100</v>
      </c>
      <c r="I2960" s="104" t="s">
        <v>8128</v>
      </c>
    </row>
    <row r="2961" spans="1:9" x14ac:dyDescent="0.2">
      <c r="A2961" s="104" t="s">
        <v>10492</v>
      </c>
      <c r="D2961" s="104" t="s">
        <v>8129</v>
      </c>
      <c r="E2961" s="104">
        <f t="shared" si="46"/>
        <v>30100706</v>
      </c>
      <c r="F2961" s="104" t="s">
        <v>11572</v>
      </c>
      <c r="G2961" s="104" t="s">
        <v>11028</v>
      </c>
      <c r="H2961" s="104" t="s">
        <v>11100</v>
      </c>
      <c r="I2961" s="104" t="s">
        <v>11107</v>
      </c>
    </row>
    <row r="2962" spans="1:9" x14ac:dyDescent="0.2">
      <c r="A2962" s="104" t="s">
        <v>10492</v>
      </c>
      <c r="D2962" s="104" t="s">
        <v>11108</v>
      </c>
      <c r="E2962" s="104">
        <f t="shared" si="46"/>
        <v>30100707</v>
      </c>
      <c r="F2962" s="104" t="s">
        <v>11572</v>
      </c>
      <c r="G2962" s="104" t="s">
        <v>11028</v>
      </c>
      <c r="H2962" s="104" t="s">
        <v>11100</v>
      </c>
      <c r="I2962" s="104" t="s">
        <v>11109</v>
      </c>
    </row>
    <row r="2963" spans="1:9" x14ac:dyDescent="0.2">
      <c r="A2963" s="104" t="s">
        <v>10492</v>
      </c>
      <c r="D2963" s="104" t="s">
        <v>11110</v>
      </c>
      <c r="E2963" s="104">
        <f t="shared" si="46"/>
        <v>30100708</v>
      </c>
      <c r="F2963" s="104" t="s">
        <v>11572</v>
      </c>
      <c r="G2963" s="104" t="s">
        <v>11028</v>
      </c>
      <c r="H2963" s="104" t="s">
        <v>11100</v>
      </c>
      <c r="I2963" s="104" t="s">
        <v>11111</v>
      </c>
    </row>
    <row r="2964" spans="1:9" x14ac:dyDescent="0.2">
      <c r="A2964" s="104" t="s">
        <v>10492</v>
      </c>
      <c r="D2964" s="104" t="s">
        <v>11112</v>
      </c>
      <c r="E2964" s="104">
        <f t="shared" si="46"/>
        <v>30100709</v>
      </c>
      <c r="F2964" s="104" t="s">
        <v>11572</v>
      </c>
      <c r="G2964" s="104" t="s">
        <v>11028</v>
      </c>
      <c r="H2964" s="104" t="s">
        <v>11100</v>
      </c>
      <c r="I2964" s="104" t="s">
        <v>11113</v>
      </c>
    </row>
    <row r="2965" spans="1:9" x14ac:dyDescent="0.2">
      <c r="A2965" s="104" t="s">
        <v>10492</v>
      </c>
      <c r="D2965" s="104" t="s">
        <v>11114</v>
      </c>
      <c r="E2965" s="104">
        <f t="shared" si="46"/>
        <v>30100799</v>
      </c>
      <c r="F2965" s="104" t="s">
        <v>11572</v>
      </c>
      <c r="G2965" s="104" t="s">
        <v>11028</v>
      </c>
      <c r="H2965" s="104" t="s">
        <v>11100</v>
      </c>
      <c r="I2965" s="104" t="s">
        <v>11115</v>
      </c>
    </row>
    <row r="2966" spans="1:9" x14ac:dyDescent="0.2">
      <c r="A2966" s="104" t="s">
        <v>10492</v>
      </c>
      <c r="D2966" s="104" t="s">
        <v>11116</v>
      </c>
      <c r="E2966" s="104">
        <f t="shared" si="46"/>
        <v>30100801</v>
      </c>
      <c r="F2966" s="104" t="s">
        <v>11572</v>
      </c>
      <c r="G2966" s="104" t="s">
        <v>11028</v>
      </c>
      <c r="H2966" s="104" t="s">
        <v>11117</v>
      </c>
      <c r="I2966" s="104" t="s">
        <v>11118</v>
      </c>
    </row>
    <row r="2967" spans="1:9" x14ac:dyDescent="0.2">
      <c r="A2967" s="104" t="s">
        <v>10492</v>
      </c>
      <c r="D2967" s="104" t="s">
        <v>11119</v>
      </c>
      <c r="E2967" s="104">
        <f t="shared" si="46"/>
        <v>30100802</v>
      </c>
      <c r="F2967" s="104" t="s">
        <v>11572</v>
      </c>
      <c r="G2967" s="104" t="s">
        <v>11028</v>
      </c>
      <c r="H2967" s="104" t="s">
        <v>11117</v>
      </c>
      <c r="I2967" s="104" t="s">
        <v>11120</v>
      </c>
    </row>
    <row r="2968" spans="1:9" x14ac:dyDescent="0.2">
      <c r="A2968" s="104" t="s">
        <v>10492</v>
      </c>
      <c r="D2968" s="104" t="s">
        <v>11121</v>
      </c>
      <c r="E2968" s="104">
        <f t="shared" si="46"/>
        <v>30100803</v>
      </c>
      <c r="F2968" s="104" t="s">
        <v>11572</v>
      </c>
      <c r="G2968" s="104" t="s">
        <v>11028</v>
      </c>
      <c r="H2968" s="104" t="s">
        <v>11117</v>
      </c>
      <c r="I2968" s="104" t="s">
        <v>11122</v>
      </c>
    </row>
    <row r="2969" spans="1:9" x14ac:dyDescent="0.2">
      <c r="A2969" s="104" t="s">
        <v>10492</v>
      </c>
      <c r="D2969" s="104" t="s">
        <v>11123</v>
      </c>
      <c r="E2969" s="104">
        <f t="shared" si="46"/>
        <v>30100804</v>
      </c>
      <c r="F2969" s="104" t="s">
        <v>11572</v>
      </c>
      <c r="G2969" s="104" t="s">
        <v>11028</v>
      </c>
      <c r="H2969" s="104" t="s">
        <v>11117</v>
      </c>
      <c r="I2969" s="104" t="s">
        <v>14062</v>
      </c>
    </row>
    <row r="2970" spans="1:9" x14ac:dyDescent="0.2">
      <c r="A2970" s="104" t="s">
        <v>10492</v>
      </c>
      <c r="D2970" s="104" t="s">
        <v>14063</v>
      </c>
      <c r="E2970" s="104">
        <f t="shared" si="46"/>
        <v>30100805</v>
      </c>
      <c r="F2970" s="104" t="s">
        <v>11572</v>
      </c>
      <c r="G2970" s="104" t="s">
        <v>11028</v>
      </c>
      <c r="H2970" s="104" t="s">
        <v>11117</v>
      </c>
      <c r="I2970" s="104" t="s">
        <v>14064</v>
      </c>
    </row>
    <row r="2971" spans="1:9" x14ac:dyDescent="0.2">
      <c r="A2971" s="104" t="s">
        <v>10492</v>
      </c>
      <c r="D2971" s="104" t="s">
        <v>14065</v>
      </c>
      <c r="E2971" s="104">
        <f t="shared" si="46"/>
        <v>30100899</v>
      </c>
      <c r="F2971" s="104" t="s">
        <v>11572</v>
      </c>
      <c r="G2971" s="104" t="s">
        <v>11028</v>
      </c>
      <c r="H2971" s="104" t="s">
        <v>11117</v>
      </c>
      <c r="I2971" s="104" t="s">
        <v>7791</v>
      </c>
    </row>
    <row r="2972" spans="1:9" x14ac:dyDescent="0.2">
      <c r="A2972" s="104" t="s">
        <v>10492</v>
      </c>
      <c r="D2972" s="104" t="s">
        <v>14066</v>
      </c>
      <c r="E2972" s="104">
        <f t="shared" si="46"/>
        <v>30100901</v>
      </c>
      <c r="F2972" s="104" t="s">
        <v>11572</v>
      </c>
      <c r="G2972" s="104" t="s">
        <v>11028</v>
      </c>
      <c r="H2972" s="104" t="s">
        <v>14067</v>
      </c>
      <c r="I2972" s="104" t="s">
        <v>14068</v>
      </c>
    </row>
    <row r="2973" spans="1:9" x14ac:dyDescent="0.2">
      <c r="A2973" s="104" t="s">
        <v>10492</v>
      </c>
      <c r="D2973" s="104" t="s">
        <v>14069</v>
      </c>
      <c r="E2973" s="104">
        <f t="shared" si="46"/>
        <v>30100902</v>
      </c>
      <c r="F2973" s="104" t="s">
        <v>11572</v>
      </c>
      <c r="G2973" s="104" t="s">
        <v>11028</v>
      </c>
      <c r="H2973" s="104" t="s">
        <v>14067</v>
      </c>
      <c r="I2973" s="104" t="s">
        <v>14070</v>
      </c>
    </row>
    <row r="2974" spans="1:9" x14ac:dyDescent="0.2">
      <c r="A2974" s="104" t="s">
        <v>10492</v>
      </c>
      <c r="D2974" s="104" t="s">
        <v>14071</v>
      </c>
      <c r="E2974" s="104">
        <f t="shared" si="46"/>
        <v>30100905</v>
      </c>
      <c r="F2974" s="104" t="s">
        <v>11572</v>
      </c>
      <c r="G2974" s="104" t="s">
        <v>11028</v>
      </c>
      <c r="H2974" s="104" t="s">
        <v>14067</v>
      </c>
      <c r="I2974" s="104" t="s">
        <v>14072</v>
      </c>
    </row>
    <row r="2975" spans="1:9" x14ac:dyDescent="0.2">
      <c r="A2975" s="104" t="s">
        <v>10492</v>
      </c>
      <c r="D2975" s="104" t="s">
        <v>14073</v>
      </c>
      <c r="E2975" s="104">
        <f t="shared" si="46"/>
        <v>30100906</v>
      </c>
      <c r="F2975" s="104" t="s">
        <v>11572</v>
      </c>
      <c r="G2975" s="104" t="s">
        <v>11028</v>
      </c>
      <c r="H2975" s="104" t="s">
        <v>14067</v>
      </c>
      <c r="I2975" s="104" t="s">
        <v>14074</v>
      </c>
    </row>
    <row r="2976" spans="1:9" x14ac:dyDescent="0.2">
      <c r="A2976" s="104" t="s">
        <v>10492</v>
      </c>
      <c r="D2976" s="104" t="s">
        <v>14075</v>
      </c>
      <c r="E2976" s="104">
        <f t="shared" si="46"/>
        <v>30100907</v>
      </c>
      <c r="F2976" s="104" t="s">
        <v>11572</v>
      </c>
      <c r="G2976" s="104" t="s">
        <v>11028</v>
      </c>
      <c r="H2976" s="104" t="s">
        <v>14067</v>
      </c>
      <c r="I2976" s="104" t="s">
        <v>14076</v>
      </c>
    </row>
    <row r="2977" spans="1:9" x14ac:dyDescent="0.2">
      <c r="A2977" s="104" t="s">
        <v>10492</v>
      </c>
      <c r="D2977" s="104" t="s">
        <v>14077</v>
      </c>
      <c r="E2977" s="104">
        <f t="shared" si="46"/>
        <v>30100908</v>
      </c>
      <c r="F2977" s="104" t="s">
        <v>11572</v>
      </c>
      <c r="G2977" s="104" t="s">
        <v>11028</v>
      </c>
      <c r="H2977" s="104" t="s">
        <v>14067</v>
      </c>
      <c r="I2977" s="104" t="s">
        <v>14078</v>
      </c>
    </row>
    <row r="2978" spans="1:9" x14ac:dyDescent="0.2">
      <c r="A2978" s="104" t="s">
        <v>10492</v>
      </c>
      <c r="D2978" s="104" t="s">
        <v>14079</v>
      </c>
      <c r="E2978" s="104">
        <f t="shared" si="46"/>
        <v>30100909</v>
      </c>
      <c r="F2978" s="104" t="s">
        <v>11572</v>
      </c>
      <c r="G2978" s="104" t="s">
        <v>11028</v>
      </c>
      <c r="H2978" s="104" t="s">
        <v>14067</v>
      </c>
      <c r="I2978" s="104" t="s">
        <v>14080</v>
      </c>
    </row>
    <row r="2979" spans="1:9" x14ac:dyDescent="0.2">
      <c r="A2979" s="104" t="s">
        <v>10492</v>
      </c>
      <c r="D2979" s="104" t="s">
        <v>14081</v>
      </c>
      <c r="E2979" s="104">
        <f t="shared" si="46"/>
        <v>30100910</v>
      </c>
      <c r="F2979" s="104" t="s">
        <v>11572</v>
      </c>
      <c r="G2979" s="104" t="s">
        <v>11028</v>
      </c>
      <c r="H2979" s="104" t="s">
        <v>14067</v>
      </c>
      <c r="I2979" s="104" t="s">
        <v>14082</v>
      </c>
    </row>
    <row r="2980" spans="1:9" x14ac:dyDescent="0.2">
      <c r="A2980" s="104" t="s">
        <v>10492</v>
      </c>
      <c r="D2980" s="104" t="s">
        <v>14083</v>
      </c>
      <c r="E2980" s="104">
        <f t="shared" si="46"/>
        <v>30100999</v>
      </c>
      <c r="F2980" s="104" t="s">
        <v>11572</v>
      </c>
      <c r="G2980" s="104" t="s">
        <v>11028</v>
      </c>
      <c r="H2980" s="104" t="s">
        <v>14067</v>
      </c>
      <c r="I2980" s="104" t="s">
        <v>7791</v>
      </c>
    </row>
    <row r="2981" spans="1:9" x14ac:dyDescent="0.2">
      <c r="A2981" s="104" t="s">
        <v>10492</v>
      </c>
      <c r="D2981" s="104" t="s">
        <v>14084</v>
      </c>
      <c r="E2981" s="104">
        <f t="shared" si="46"/>
        <v>30101005</v>
      </c>
      <c r="F2981" s="104" t="s">
        <v>11572</v>
      </c>
      <c r="G2981" s="104" t="s">
        <v>11028</v>
      </c>
      <c r="H2981" s="104" t="s">
        <v>14085</v>
      </c>
      <c r="I2981" s="104" t="s">
        <v>16869</v>
      </c>
    </row>
    <row r="2982" spans="1:9" x14ac:dyDescent="0.2">
      <c r="A2982" s="104" t="s">
        <v>10492</v>
      </c>
      <c r="D2982" s="104" t="s">
        <v>16870</v>
      </c>
      <c r="E2982" s="104">
        <f t="shared" si="46"/>
        <v>30101010</v>
      </c>
      <c r="F2982" s="104" t="s">
        <v>11572</v>
      </c>
      <c r="G2982" s="104" t="s">
        <v>11028</v>
      </c>
      <c r="H2982" s="104" t="s">
        <v>14085</v>
      </c>
      <c r="I2982" s="104" t="s">
        <v>16871</v>
      </c>
    </row>
    <row r="2983" spans="1:9" x14ac:dyDescent="0.2">
      <c r="A2983" s="104" t="s">
        <v>10492</v>
      </c>
      <c r="D2983" s="104" t="s">
        <v>16872</v>
      </c>
      <c r="E2983" s="104">
        <f t="shared" si="46"/>
        <v>30101011</v>
      </c>
      <c r="F2983" s="104" t="s">
        <v>11572</v>
      </c>
      <c r="G2983" s="104" t="s">
        <v>11028</v>
      </c>
      <c r="H2983" s="104" t="s">
        <v>14085</v>
      </c>
      <c r="I2983" s="104" t="s">
        <v>16873</v>
      </c>
    </row>
    <row r="2984" spans="1:9" x14ac:dyDescent="0.2">
      <c r="A2984" s="104" t="s">
        <v>10492</v>
      </c>
      <c r="D2984" s="104" t="s">
        <v>16874</v>
      </c>
      <c r="E2984" s="104">
        <f t="shared" si="46"/>
        <v>30101012</v>
      </c>
      <c r="F2984" s="104" t="s">
        <v>11572</v>
      </c>
      <c r="G2984" s="104" t="s">
        <v>11028</v>
      </c>
      <c r="H2984" s="104" t="s">
        <v>14085</v>
      </c>
      <c r="I2984" s="104" t="s">
        <v>16875</v>
      </c>
    </row>
    <row r="2985" spans="1:9" x14ac:dyDescent="0.2">
      <c r="A2985" s="104" t="s">
        <v>10492</v>
      </c>
      <c r="D2985" s="104" t="s">
        <v>16876</v>
      </c>
      <c r="E2985" s="104">
        <f t="shared" si="46"/>
        <v>30101013</v>
      </c>
      <c r="F2985" s="104" t="s">
        <v>11572</v>
      </c>
      <c r="G2985" s="104" t="s">
        <v>11028</v>
      </c>
      <c r="H2985" s="104" t="s">
        <v>14085</v>
      </c>
      <c r="I2985" s="104" t="s">
        <v>16877</v>
      </c>
    </row>
    <row r="2986" spans="1:9" x14ac:dyDescent="0.2">
      <c r="A2986" s="104" t="s">
        <v>10492</v>
      </c>
      <c r="D2986" s="104" t="s">
        <v>16878</v>
      </c>
      <c r="E2986" s="104">
        <f t="shared" si="46"/>
        <v>30101014</v>
      </c>
      <c r="F2986" s="104" t="s">
        <v>11572</v>
      </c>
      <c r="G2986" s="104" t="s">
        <v>11028</v>
      </c>
      <c r="H2986" s="104" t="s">
        <v>14085</v>
      </c>
      <c r="I2986" s="104" t="s">
        <v>16879</v>
      </c>
    </row>
    <row r="2987" spans="1:9" x14ac:dyDescent="0.2">
      <c r="A2987" s="104" t="s">
        <v>10492</v>
      </c>
      <c r="D2987" s="104" t="s">
        <v>16880</v>
      </c>
      <c r="E2987" s="104">
        <f t="shared" si="46"/>
        <v>30101015</v>
      </c>
      <c r="F2987" s="104" t="s">
        <v>11572</v>
      </c>
      <c r="G2987" s="104" t="s">
        <v>11028</v>
      </c>
      <c r="H2987" s="104" t="s">
        <v>14085</v>
      </c>
      <c r="I2987" s="104" t="s">
        <v>16881</v>
      </c>
    </row>
    <row r="2988" spans="1:9" x14ac:dyDescent="0.2">
      <c r="A2988" s="104" t="s">
        <v>10492</v>
      </c>
      <c r="D2988" s="104" t="s">
        <v>16882</v>
      </c>
      <c r="E2988" s="104">
        <f t="shared" si="46"/>
        <v>30101021</v>
      </c>
      <c r="F2988" s="104" t="s">
        <v>11572</v>
      </c>
      <c r="G2988" s="104" t="s">
        <v>11028</v>
      </c>
      <c r="H2988" s="104" t="s">
        <v>14085</v>
      </c>
      <c r="I2988" s="104" t="s">
        <v>16883</v>
      </c>
    </row>
    <row r="2989" spans="1:9" x14ac:dyDescent="0.2">
      <c r="A2989" s="104" t="s">
        <v>10492</v>
      </c>
      <c r="D2989" s="104" t="s">
        <v>16884</v>
      </c>
      <c r="E2989" s="104">
        <f t="shared" si="46"/>
        <v>30101022</v>
      </c>
      <c r="F2989" s="104" t="s">
        <v>11572</v>
      </c>
      <c r="G2989" s="104" t="s">
        <v>11028</v>
      </c>
      <c r="H2989" s="104" t="s">
        <v>14085</v>
      </c>
      <c r="I2989" s="104" t="s">
        <v>16885</v>
      </c>
    </row>
    <row r="2990" spans="1:9" x14ac:dyDescent="0.2">
      <c r="A2990" s="104" t="s">
        <v>10492</v>
      </c>
      <c r="D2990" s="104" t="s">
        <v>16886</v>
      </c>
      <c r="E2990" s="104">
        <f t="shared" si="46"/>
        <v>30101023</v>
      </c>
      <c r="F2990" s="104" t="s">
        <v>11572</v>
      </c>
      <c r="G2990" s="104" t="s">
        <v>11028</v>
      </c>
      <c r="H2990" s="104" t="s">
        <v>14085</v>
      </c>
      <c r="I2990" s="104" t="s">
        <v>16887</v>
      </c>
    </row>
    <row r="2991" spans="1:9" x14ac:dyDescent="0.2">
      <c r="A2991" s="104" t="s">
        <v>10492</v>
      </c>
      <c r="D2991" s="104" t="s">
        <v>16888</v>
      </c>
      <c r="E2991" s="104">
        <f t="shared" si="46"/>
        <v>30101025</v>
      </c>
      <c r="F2991" s="104" t="s">
        <v>11572</v>
      </c>
      <c r="G2991" s="104" t="s">
        <v>11028</v>
      </c>
      <c r="H2991" s="104" t="s">
        <v>14085</v>
      </c>
      <c r="I2991" s="104" t="s">
        <v>16889</v>
      </c>
    </row>
    <row r="2992" spans="1:9" x14ac:dyDescent="0.2">
      <c r="A2992" s="104" t="s">
        <v>10492</v>
      </c>
      <c r="D2992" s="104" t="s">
        <v>16890</v>
      </c>
      <c r="E2992" s="104">
        <f t="shared" si="46"/>
        <v>30101026</v>
      </c>
      <c r="F2992" s="104" t="s">
        <v>11572</v>
      </c>
      <c r="G2992" s="104" t="s">
        <v>11028</v>
      </c>
      <c r="H2992" s="104" t="s">
        <v>14085</v>
      </c>
      <c r="I2992" s="104" t="s">
        <v>16891</v>
      </c>
    </row>
    <row r="2993" spans="1:9" x14ac:dyDescent="0.2">
      <c r="A2993" s="104" t="s">
        <v>10492</v>
      </c>
      <c r="D2993" s="104" t="s">
        <v>16892</v>
      </c>
      <c r="E2993" s="104">
        <f t="shared" si="46"/>
        <v>30101027</v>
      </c>
      <c r="F2993" s="104" t="s">
        <v>11572</v>
      </c>
      <c r="G2993" s="104" t="s">
        <v>11028</v>
      </c>
      <c r="H2993" s="104" t="s">
        <v>14085</v>
      </c>
      <c r="I2993" s="104" t="s">
        <v>16893</v>
      </c>
    </row>
    <row r="2994" spans="1:9" x14ac:dyDescent="0.2">
      <c r="A2994" s="104" t="s">
        <v>10492</v>
      </c>
      <c r="D2994" s="104" t="s">
        <v>16894</v>
      </c>
      <c r="E2994" s="104">
        <f t="shared" si="46"/>
        <v>30101028</v>
      </c>
      <c r="F2994" s="104" t="s">
        <v>11572</v>
      </c>
      <c r="G2994" s="104" t="s">
        <v>11028</v>
      </c>
      <c r="H2994" s="104" t="s">
        <v>14085</v>
      </c>
      <c r="I2994" s="104" t="s">
        <v>16895</v>
      </c>
    </row>
    <row r="2995" spans="1:9" x14ac:dyDescent="0.2">
      <c r="A2995" s="104" t="s">
        <v>10492</v>
      </c>
      <c r="D2995" s="104" t="s">
        <v>16896</v>
      </c>
      <c r="E2995" s="104">
        <f t="shared" si="46"/>
        <v>30101030</v>
      </c>
      <c r="F2995" s="104" t="s">
        <v>11572</v>
      </c>
      <c r="G2995" s="104" t="s">
        <v>11028</v>
      </c>
      <c r="H2995" s="104" t="s">
        <v>14085</v>
      </c>
      <c r="I2995" s="104" t="s">
        <v>16897</v>
      </c>
    </row>
    <row r="2996" spans="1:9" x14ac:dyDescent="0.2">
      <c r="A2996" s="104" t="s">
        <v>10492</v>
      </c>
      <c r="D2996" s="104" t="s">
        <v>16898</v>
      </c>
      <c r="E2996" s="104">
        <f t="shared" si="46"/>
        <v>30101033</v>
      </c>
      <c r="F2996" s="104" t="s">
        <v>11572</v>
      </c>
      <c r="G2996" s="104" t="s">
        <v>11028</v>
      </c>
      <c r="H2996" s="104" t="s">
        <v>14085</v>
      </c>
      <c r="I2996" s="104" t="s">
        <v>14164</v>
      </c>
    </row>
    <row r="2997" spans="1:9" x14ac:dyDescent="0.2">
      <c r="A2997" s="104" t="s">
        <v>10492</v>
      </c>
      <c r="D2997" s="104" t="s">
        <v>14165</v>
      </c>
      <c r="E2997" s="104">
        <f t="shared" si="46"/>
        <v>30101034</v>
      </c>
      <c r="F2997" s="104" t="s">
        <v>11572</v>
      </c>
      <c r="G2997" s="104" t="s">
        <v>11028</v>
      </c>
      <c r="H2997" s="104" t="s">
        <v>14085</v>
      </c>
      <c r="I2997" s="104" t="s">
        <v>14166</v>
      </c>
    </row>
    <row r="2998" spans="1:9" x14ac:dyDescent="0.2">
      <c r="A2998" s="104" t="s">
        <v>10492</v>
      </c>
      <c r="D2998" s="104" t="s">
        <v>14167</v>
      </c>
      <c r="E2998" s="104">
        <f t="shared" si="46"/>
        <v>30101035</v>
      </c>
      <c r="F2998" s="104" t="s">
        <v>11572</v>
      </c>
      <c r="G2998" s="104" t="s">
        <v>11028</v>
      </c>
      <c r="H2998" s="104" t="s">
        <v>14085</v>
      </c>
      <c r="I2998" s="104" t="s">
        <v>14168</v>
      </c>
    </row>
    <row r="2999" spans="1:9" x14ac:dyDescent="0.2">
      <c r="A2999" s="104" t="s">
        <v>10492</v>
      </c>
      <c r="D2999" s="104" t="s">
        <v>14169</v>
      </c>
      <c r="E2999" s="104">
        <f t="shared" si="46"/>
        <v>30101036</v>
      </c>
      <c r="F2999" s="104" t="s">
        <v>11572</v>
      </c>
      <c r="G2999" s="104" t="s">
        <v>11028</v>
      </c>
      <c r="H2999" s="104" t="s">
        <v>14085</v>
      </c>
      <c r="I2999" s="104" t="s">
        <v>14170</v>
      </c>
    </row>
    <row r="3000" spans="1:9" x14ac:dyDescent="0.2">
      <c r="A3000" s="104" t="s">
        <v>10492</v>
      </c>
      <c r="D3000" s="104" t="s">
        <v>14171</v>
      </c>
      <c r="E3000" s="104">
        <f t="shared" si="46"/>
        <v>30101037</v>
      </c>
      <c r="F3000" s="104" t="s">
        <v>11572</v>
      </c>
      <c r="G3000" s="104" t="s">
        <v>11028</v>
      </c>
      <c r="H3000" s="104" t="s">
        <v>14085</v>
      </c>
      <c r="I3000" s="104" t="s">
        <v>14172</v>
      </c>
    </row>
    <row r="3001" spans="1:9" x14ac:dyDescent="0.2">
      <c r="A3001" s="104" t="s">
        <v>10492</v>
      </c>
      <c r="D3001" s="104" t="s">
        <v>14173</v>
      </c>
      <c r="E3001" s="104">
        <f t="shared" si="46"/>
        <v>30101040</v>
      </c>
      <c r="F3001" s="104" t="s">
        <v>11572</v>
      </c>
      <c r="G3001" s="104" t="s">
        <v>11028</v>
      </c>
      <c r="H3001" s="104" t="s">
        <v>14085</v>
      </c>
      <c r="I3001" s="104" t="s">
        <v>14174</v>
      </c>
    </row>
    <row r="3002" spans="1:9" x14ac:dyDescent="0.2">
      <c r="A3002" s="104" t="s">
        <v>10492</v>
      </c>
      <c r="D3002" s="104" t="s">
        <v>14175</v>
      </c>
      <c r="E3002" s="104">
        <f t="shared" si="46"/>
        <v>30101045</v>
      </c>
      <c r="F3002" s="104" t="s">
        <v>11572</v>
      </c>
      <c r="G3002" s="104" t="s">
        <v>11028</v>
      </c>
      <c r="H3002" s="104" t="s">
        <v>14085</v>
      </c>
      <c r="I3002" s="104" t="s">
        <v>14176</v>
      </c>
    </row>
    <row r="3003" spans="1:9" x14ac:dyDescent="0.2">
      <c r="A3003" s="104" t="s">
        <v>10492</v>
      </c>
      <c r="D3003" s="104" t="s">
        <v>14177</v>
      </c>
      <c r="E3003" s="104">
        <f t="shared" si="46"/>
        <v>30101046</v>
      </c>
      <c r="F3003" s="104" t="s">
        <v>11572</v>
      </c>
      <c r="G3003" s="104" t="s">
        <v>11028</v>
      </c>
      <c r="H3003" s="104" t="s">
        <v>14085</v>
      </c>
      <c r="I3003" s="104" t="s">
        <v>14178</v>
      </c>
    </row>
    <row r="3004" spans="1:9" x14ac:dyDescent="0.2">
      <c r="A3004" s="104" t="s">
        <v>10492</v>
      </c>
      <c r="D3004" s="104" t="s">
        <v>14179</v>
      </c>
      <c r="E3004" s="104">
        <f t="shared" si="46"/>
        <v>30101047</v>
      </c>
      <c r="F3004" s="104" t="s">
        <v>11572</v>
      </c>
      <c r="G3004" s="104" t="s">
        <v>11028</v>
      </c>
      <c r="H3004" s="104" t="s">
        <v>14085</v>
      </c>
      <c r="I3004" s="104" t="s">
        <v>14180</v>
      </c>
    </row>
    <row r="3005" spans="1:9" x14ac:dyDescent="0.2">
      <c r="A3005" s="104" t="s">
        <v>10492</v>
      </c>
      <c r="D3005" s="104" t="s">
        <v>14181</v>
      </c>
      <c r="E3005" s="104">
        <f t="shared" si="46"/>
        <v>30101050</v>
      </c>
      <c r="F3005" s="104" t="s">
        <v>11572</v>
      </c>
      <c r="G3005" s="104" t="s">
        <v>11028</v>
      </c>
      <c r="H3005" s="104" t="s">
        <v>14085</v>
      </c>
      <c r="I3005" s="104" t="s">
        <v>14182</v>
      </c>
    </row>
    <row r="3006" spans="1:9" x14ac:dyDescent="0.2">
      <c r="A3006" s="104" t="s">
        <v>10492</v>
      </c>
      <c r="D3006" s="104" t="s">
        <v>14183</v>
      </c>
      <c r="E3006" s="104">
        <f t="shared" si="46"/>
        <v>30101051</v>
      </c>
      <c r="F3006" s="104" t="s">
        <v>11572</v>
      </c>
      <c r="G3006" s="104" t="s">
        <v>11028</v>
      </c>
      <c r="H3006" s="104" t="s">
        <v>14085</v>
      </c>
      <c r="I3006" s="104" t="s">
        <v>14184</v>
      </c>
    </row>
    <row r="3007" spans="1:9" x14ac:dyDescent="0.2">
      <c r="A3007" s="104" t="s">
        <v>10492</v>
      </c>
      <c r="D3007" s="104" t="s">
        <v>14185</v>
      </c>
      <c r="E3007" s="104">
        <f t="shared" si="46"/>
        <v>30101052</v>
      </c>
      <c r="F3007" s="104" t="s">
        <v>11572</v>
      </c>
      <c r="G3007" s="104" t="s">
        <v>11028</v>
      </c>
      <c r="H3007" s="104" t="s">
        <v>14085</v>
      </c>
      <c r="I3007" s="104" t="s">
        <v>14186</v>
      </c>
    </row>
    <row r="3008" spans="1:9" x14ac:dyDescent="0.2">
      <c r="A3008" s="104" t="s">
        <v>10492</v>
      </c>
      <c r="D3008" s="104" t="s">
        <v>14187</v>
      </c>
      <c r="E3008" s="104">
        <f t="shared" si="46"/>
        <v>30101053</v>
      </c>
      <c r="F3008" s="104" t="s">
        <v>11572</v>
      </c>
      <c r="G3008" s="104" t="s">
        <v>11028</v>
      </c>
      <c r="H3008" s="104" t="s">
        <v>14085</v>
      </c>
      <c r="I3008" s="104" t="s">
        <v>14188</v>
      </c>
    </row>
    <row r="3009" spans="1:9" x14ac:dyDescent="0.2">
      <c r="A3009" s="104" t="s">
        <v>10492</v>
      </c>
      <c r="D3009" s="104" t="s">
        <v>14189</v>
      </c>
      <c r="E3009" s="104">
        <f t="shared" si="46"/>
        <v>30101054</v>
      </c>
      <c r="F3009" s="104" t="s">
        <v>11572</v>
      </c>
      <c r="G3009" s="104" t="s">
        <v>11028</v>
      </c>
      <c r="H3009" s="104" t="s">
        <v>14085</v>
      </c>
      <c r="I3009" s="104" t="s">
        <v>14190</v>
      </c>
    </row>
    <row r="3010" spans="1:9" x14ac:dyDescent="0.2">
      <c r="A3010" s="104" t="s">
        <v>10492</v>
      </c>
      <c r="D3010" s="104" t="s">
        <v>14191</v>
      </c>
      <c r="E3010" s="104">
        <f t="shared" ref="E3010:E3073" si="47">VALUE(D3010)</f>
        <v>30101055</v>
      </c>
      <c r="F3010" s="104" t="s">
        <v>11572</v>
      </c>
      <c r="G3010" s="104" t="s">
        <v>11028</v>
      </c>
      <c r="H3010" s="104" t="s">
        <v>14085</v>
      </c>
      <c r="I3010" s="104" t="s">
        <v>14192</v>
      </c>
    </row>
    <row r="3011" spans="1:9" x14ac:dyDescent="0.2">
      <c r="A3011" s="104" t="s">
        <v>10492</v>
      </c>
      <c r="D3011" s="104" t="s">
        <v>14193</v>
      </c>
      <c r="E3011" s="104">
        <f t="shared" si="47"/>
        <v>30101061</v>
      </c>
      <c r="F3011" s="104" t="s">
        <v>11572</v>
      </c>
      <c r="G3011" s="104" t="s">
        <v>11028</v>
      </c>
      <c r="H3011" s="104" t="s">
        <v>14085</v>
      </c>
      <c r="I3011" s="104" t="s">
        <v>14194</v>
      </c>
    </row>
    <row r="3012" spans="1:9" x14ac:dyDescent="0.2">
      <c r="A3012" s="104" t="s">
        <v>10492</v>
      </c>
      <c r="D3012" s="104" t="s">
        <v>14195</v>
      </c>
      <c r="E3012" s="104">
        <f t="shared" si="47"/>
        <v>30101062</v>
      </c>
      <c r="F3012" s="104" t="s">
        <v>11572</v>
      </c>
      <c r="G3012" s="104" t="s">
        <v>11028</v>
      </c>
      <c r="H3012" s="104" t="s">
        <v>14085</v>
      </c>
      <c r="I3012" s="104" t="s">
        <v>14196</v>
      </c>
    </row>
    <row r="3013" spans="1:9" x14ac:dyDescent="0.2">
      <c r="A3013" s="104" t="s">
        <v>10492</v>
      </c>
      <c r="D3013" s="104" t="s">
        <v>14197</v>
      </c>
      <c r="E3013" s="104">
        <f t="shared" si="47"/>
        <v>30101063</v>
      </c>
      <c r="F3013" s="104" t="s">
        <v>11572</v>
      </c>
      <c r="G3013" s="104" t="s">
        <v>11028</v>
      </c>
      <c r="H3013" s="104" t="s">
        <v>14085</v>
      </c>
      <c r="I3013" s="104" t="s">
        <v>14198</v>
      </c>
    </row>
    <row r="3014" spans="1:9" x14ac:dyDescent="0.2">
      <c r="A3014" s="104" t="s">
        <v>10492</v>
      </c>
      <c r="D3014" s="104" t="s">
        <v>14199</v>
      </c>
      <c r="E3014" s="104">
        <f t="shared" si="47"/>
        <v>30101064</v>
      </c>
      <c r="F3014" s="104" t="s">
        <v>11572</v>
      </c>
      <c r="G3014" s="104" t="s">
        <v>11028</v>
      </c>
      <c r="H3014" s="104" t="s">
        <v>14085</v>
      </c>
      <c r="I3014" s="104" t="s">
        <v>14200</v>
      </c>
    </row>
    <row r="3015" spans="1:9" x14ac:dyDescent="0.2">
      <c r="A3015" s="104" t="s">
        <v>10492</v>
      </c>
      <c r="D3015" s="104" t="s">
        <v>14201</v>
      </c>
      <c r="E3015" s="104">
        <f t="shared" si="47"/>
        <v>30101073</v>
      </c>
      <c r="F3015" s="104" t="s">
        <v>11572</v>
      </c>
      <c r="G3015" s="104" t="s">
        <v>11028</v>
      </c>
      <c r="H3015" s="104" t="s">
        <v>14085</v>
      </c>
      <c r="I3015" s="104" t="s">
        <v>14202</v>
      </c>
    </row>
    <row r="3016" spans="1:9" x14ac:dyDescent="0.2">
      <c r="A3016" s="104" t="s">
        <v>10492</v>
      </c>
      <c r="D3016" s="104" t="s">
        <v>14203</v>
      </c>
      <c r="E3016" s="104">
        <f t="shared" si="47"/>
        <v>30101074</v>
      </c>
      <c r="F3016" s="104" t="s">
        <v>11572</v>
      </c>
      <c r="G3016" s="104" t="s">
        <v>11028</v>
      </c>
      <c r="H3016" s="104" t="s">
        <v>14085</v>
      </c>
      <c r="I3016" s="104" t="s">
        <v>14204</v>
      </c>
    </row>
    <row r="3017" spans="1:9" x14ac:dyDescent="0.2">
      <c r="A3017" s="104" t="s">
        <v>10492</v>
      </c>
      <c r="D3017" s="104" t="s">
        <v>14205</v>
      </c>
      <c r="E3017" s="104">
        <f t="shared" si="47"/>
        <v>30101075</v>
      </c>
      <c r="F3017" s="104" t="s">
        <v>11572</v>
      </c>
      <c r="G3017" s="104" t="s">
        <v>11028</v>
      </c>
      <c r="H3017" s="104" t="s">
        <v>14085</v>
      </c>
      <c r="I3017" s="104" t="s">
        <v>14206</v>
      </c>
    </row>
    <row r="3018" spans="1:9" x14ac:dyDescent="0.2">
      <c r="A3018" s="104" t="s">
        <v>10492</v>
      </c>
      <c r="D3018" s="104" t="s">
        <v>14207</v>
      </c>
      <c r="E3018" s="104">
        <f t="shared" si="47"/>
        <v>30101076</v>
      </c>
      <c r="F3018" s="104" t="s">
        <v>11572</v>
      </c>
      <c r="G3018" s="104" t="s">
        <v>11028</v>
      </c>
      <c r="H3018" s="104" t="s">
        <v>14085</v>
      </c>
      <c r="I3018" s="104" t="s">
        <v>14208</v>
      </c>
    </row>
    <row r="3019" spans="1:9" x14ac:dyDescent="0.2">
      <c r="A3019" s="104" t="s">
        <v>10492</v>
      </c>
      <c r="D3019" s="104" t="s">
        <v>14209</v>
      </c>
      <c r="E3019" s="104">
        <f t="shared" si="47"/>
        <v>30101077</v>
      </c>
      <c r="F3019" s="104" t="s">
        <v>11572</v>
      </c>
      <c r="G3019" s="104" t="s">
        <v>11028</v>
      </c>
      <c r="H3019" s="104" t="s">
        <v>14085</v>
      </c>
      <c r="I3019" s="104" t="s">
        <v>14210</v>
      </c>
    </row>
    <row r="3020" spans="1:9" x14ac:dyDescent="0.2">
      <c r="A3020" s="104" t="s">
        <v>10492</v>
      </c>
      <c r="D3020" s="104" t="s">
        <v>14211</v>
      </c>
      <c r="E3020" s="104">
        <f t="shared" si="47"/>
        <v>30101080</v>
      </c>
      <c r="F3020" s="104" t="s">
        <v>11572</v>
      </c>
      <c r="G3020" s="104" t="s">
        <v>11028</v>
      </c>
      <c r="H3020" s="104" t="s">
        <v>14085</v>
      </c>
      <c r="I3020" s="104" t="s">
        <v>14212</v>
      </c>
    </row>
    <row r="3021" spans="1:9" x14ac:dyDescent="0.2">
      <c r="A3021" s="104" t="s">
        <v>10492</v>
      </c>
      <c r="D3021" s="104" t="s">
        <v>14213</v>
      </c>
      <c r="E3021" s="104">
        <f t="shared" si="47"/>
        <v>30101085</v>
      </c>
      <c r="F3021" s="104" t="s">
        <v>11572</v>
      </c>
      <c r="G3021" s="104" t="s">
        <v>11028</v>
      </c>
      <c r="H3021" s="104" t="s">
        <v>14085</v>
      </c>
      <c r="I3021" s="104" t="s">
        <v>14214</v>
      </c>
    </row>
    <row r="3022" spans="1:9" x14ac:dyDescent="0.2">
      <c r="A3022" s="104" t="s">
        <v>10492</v>
      </c>
      <c r="D3022" s="104" t="s">
        <v>14215</v>
      </c>
      <c r="E3022" s="104">
        <f t="shared" si="47"/>
        <v>30101086</v>
      </c>
      <c r="F3022" s="104" t="s">
        <v>11572</v>
      </c>
      <c r="G3022" s="104" t="s">
        <v>11028</v>
      </c>
      <c r="H3022" s="104" t="s">
        <v>14085</v>
      </c>
      <c r="I3022" s="104" t="s">
        <v>14216</v>
      </c>
    </row>
    <row r="3023" spans="1:9" x14ac:dyDescent="0.2">
      <c r="A3023" s="104" t="s">
        <v>10492</v>
      </c>
      <c r="D3023" s="104" t="s">
        <v>14217</v>
      </c>
      <c r="E3023" s="104">
        <f t="shared" si="47"/>
        <v>30101087</v>
      </c>
      <c r="F3023" s="104" t="s">
        <v>11572</v>
      </c>
      <c r="G3023" s="104" t="s">
        <v>11028</v>
      </c>
      <c r="H3023" s="104" t="s">
        <v>14085</v>
      </c>
      <c r="I3023" s="104" t="s">
        <v>14218</v>
      </c>
    </row>
    <row r="3024" spans="1:9" x14ac:dyDescent="0.2">
      <c r="A3024" s="104" t="s">
        <v>10492</v>
      </c>
      <c r="D3024" s="104" t="s">
        <v>14219</v>
      </c>
      <c r="E3024" s="104">
        <f t="shared" si="47"/>
        <v>30101099</v>
      </c>
      <c r="F3024" s="104" t="s">
        <v>11572</v>
      </c>
      <c r="G3024" s="104" t="s">
        <v>11028</v>
      </c>
      <c r="H3024" s="104" t="s">
        <v>14085</v>
      </c>
      <c r="I3024" s="104" t="s">
        <v>7791</v>
      </c>
    </row>
    <row r="3025" spans="1:9" x14ac:dyDescent="0.2">
      <c r="A3025" s="104" t="s">
        <v>10492</v>
      </c>
      <c r="D3025" s="104" t="s">
        <v>14220</v>
      </c>
      <c r="E3025" s="104">
        <f t="shared" si="47"/>
        <v>30101101</v>
      </c>
      <c r="F3025" s="104" t="s">
        <v>11572</v>
      </c>
      <c r="G3025" s="104" t="s">
        <v>11028</v>
      </c>
      <c r="H3025" s="104" t="s">
        <v>15065</v>
      </c>
      <c r="I3025" s="104" t="s">
        <v>14221</v>
      </c>
    </row>
    <row r="3026" spans="1:9" x14ac:dyDescent="0.2">
      <c r="A3026" s="104" t="s">
        <v>10492</v>
      </c>
      <c r="D3026" s="104" t="s">
        <v>14222</v>
      </c>
      <c r="E3026" s="104">
        <f t="shared" si="47"/>
        <v>30101198</v>
      </c>
      <c r="F3026" s="104" t="s">
        <v>11572</v>
      </c>
      <c r="G3026" s="104" t="s">
        <v>11028</v>
      </c>
      <c r="H3026" s="104" t="s">
        <v>15065</v>
      </c>
      <c r="I3026" s="104" t="s">
        <v>14223</v>
      </c>
    </row>
    <row r="3027" spans="1:9" x14ac:dyDescent="0.2">
      <c r="A3027" s="104" t="s">
        <v>10492</v>
      </c>
      <c r="D3027" s="104" t="s">
        <v>14224</v>
      </c>
      <c r="E3027" s="104">
        <f t="shared" si="47"/>
        <v>30101199</v>
      </c>
      <c r="F3027" s="104" t="s">
        <v>11572</v>
      </c>
      <c r="G3027" s="104" t="s">
        <v>11028</v>
      </c>
      <c r="H3027" s="104" t="s">
        <v>15065</v>
      </c>
      <c r="I3027" s="104" t="s">
        <v>7791</v>
      </c>
    </row>
    <row r="3028" spans="1:9" x14ac:dyDescent="0.2">
      <c r="A3028" s="104" t="s">
        <v>10492</v>
      </c>
      <c r="D3028" s="104" t="s">
        <v>14225</v>
      </c>
      <c r="E3028" s="104">
        <f t="shared" si="47"/>
        <v>30101202</v>
      </c>
      <c r="F3028" s="104" t="s">
        <v>11572</v>
      </c>
      <c r="G3028" s="104" t="s">
        <v>11028</v>
      </c>
      <c r="H3028" s="104" t="s">
        <v>14226</v>
      </c>
      <c r="I3028" s="104" t="s">
        <v>14227</v>
      </c>
    </row>
    <row r="3029" spans="1:9" x14ac:dyDescent="0.2">
      <c r="A3029" s="104" t="s">
        <v>10492</v>
      </c>
      <c r="D3029" s="104" t="s">
        <v>14228</v>
      </c>
      <c r="E3029" s="104">
        <f t="shared" si="47"/>
        <v>30101203</v>
      </c>
      <c r="F3029" s="104" t="s">
        <v>11572</v>
      </c>
      <c r="G3029" s="104" t="s">
        <v>11028</v>
      </c>
      <c r="H3029" s="104" t="s">
        <v>14226</v>
      </c>
      <c r="I3029" s="104" t="s">
        <v>14229</v>
      </c>
    </row>
    <row r="3030" spans="1:9" x14ac:dyDescent="0.2">
      <c r="A3030" s="104" t="s">
        <v>10492</v>
      </c>
      <c r="D3030" s="104" t="s">
        <v>14230</v>
      </c>
      <c r="E3030" s="104">
        <f t="shared" si="47"/>
        <v>30101204</v>
      </c>
      <c r="F3030" s="104" t="s">
        <v>11572</v>
      </c>
      <c r="G3030" s="104" t="s">
        <v>11028</v>
      </c>
      <c r="H3030" s="104" t="s">
        <v>14226</v>
      </c>
      <c r="I3030" s="104" t="s">
        <v>14231</v>
      </c>
    </row>
    <row r="3031" spans="1:9" x14ac:dyDescent="0.2">
      <c r="A3031" s="104" t="s">
        <v>10492</v>
      </c>
      <c r="D3031" s="104" t="s">
        <v>14232</v>
      </c>
      <c r="E3031" s="104">
        <f t="shared" si="47"/>
        <v>30101205</v>
      </c>
      <c r="F3031" s="104" t="s">
        <v>11572</v>
      </c>
      <c r="G3031" s="104" t="s">
        <v>11028</v>
      </c>
      <c r="H3031" s="104" t="s">
        <v>14226</v>
      </c>
      <c r="I3031" s="104" t="s">
        <v>14233</v>
      </c>
    </row>
    <row r="3032" spans="1:9" x14ac:dyDescent="0.2">
      <c r="A3032" s="104" t="s">
        <v>10492</v>
      </c>
      <c r="D3032" s="104" t="s">
        <v>14234</v>
      </c>
      <c r="E3032" s="104">
        <f t="shared" si="47"/>
        <v>30101206</v>
      </c>
      <c r="F3032" s="104" t="s">
        <v>11572</v>
      </c>
      <c r="G3032" s="104" t="s">
        <v>11028</v>
      </c>
      <c r="H3032" s="104" t="s">
        <v>14226</v>
      </c>
      <c r="I3032" s="104" t="s">
        <v>14235</v>
      </c>
    </row>
    <row r="3033" spans="1:9" x14ac:dyDescent="0.2">
      <c r="A3033" s="104" t="s">
        <v>10492</v>
      </c>
      <c r="D3033" s="104" t="s">
        <v>14236</v>
      </c>
      <c r="E3033" s="104">
        <f t="shared" si="47"/>
        <v>30101207</v>
      </c>
      <c r="F3033" s="104" t="s">
        <v>11572</v>
      </c>
      <c r="G3033" s="104" t="s">
        <v>11028</v>
      </c>
      <c r="H3033" s="104" t="s">
        <v>14226</v>
      </c>
      <c r="I3033" s="104" t="s">
        <v>14237</v>
      </c>
    </row>
    <row r="3034" spans="1:9" x14ac:dyDescent="0.2">
      <c r="A3034" s="104" t="s">
        <v>10492</v>
      </c>
      <c r="D3034" s="104" t="s">
        <v>14238</v>
      </c>
      <c r="E3034" s="104">
        <f t="shared" si="47"/>
        <v>30101208</v>
      </c>
      <c r="F3034" s="104" t="s">
        <v>11572</v>
      </c>
      <c r="G3034" s="104" t="s">
        <v>11028</v>
      </c>
      <c r="H3034" s="104" t="s">
        <v>14226</v>
      </c>
      <c r="I3034" s="104" t="s">
        <v>14239</v>
      </c>
    </row>
    <row r="3035" spans="1:9" x14ac:dyDescent="0.2">
      <c r="A3035" s="104" t="s">
        <v>10492</v>
      </c>
      <c r="D3035" s="104" t="s">
        <v>14240</v>
      </c>
      <c r="E3035" s="104">
        <f t="shared" si="47"/>
        <v>30101299</v>
      </c>
      <c r="F3035" s="104" t="s">
        <v>11572</v>
      </c>
      <c r="G3035" s="104" t="s">
        <v>11028</v>
      </c>
      <c r="H3035" s="104" t="s">
        <v>14226</v>
      </c>
      <c r="I3035" s="104" t="s">
        <v>7791</v>
      </c>
    </row>
    <row r="3036" spans="1:9" x14ac:dyDescent="0.2">
      <c r="A3036" s="104" t="s">
        <v>10492</v>
      </c>
      <c r="D3036" s="104" t="s">
        <v>14241</v>
      </c>
      <c r="E3036" s="104">
        <f t="shared" si="47"/>
        <v>30101301</v>
      </c>
      <c r="F3036" s="104" t="s">
        <v>11572</v>
      </c>
      <c r="G3036" s="104" t="s">
        <v>11028</v>
      </c>
      <c r="H3036" s="104" t="s">
        <v>15067</v>
      </c>
      <c r="I3036" s="104" t="s">
        <v>14242</v>
      </c>
    </row>
    <row r="3037" spans="1:9" x14ac:dyDescent="0.2">
      <c r="A3037" s="104" t="s">
        <v>10492</v>
      </c>
      <c r="D3037" s="104" t="s">
        <v>14243</v>
      </c>
      <c r="E3037" s="104">
        <f t="shared" si="47"/>
        <v>30101302</v>
      </c>
      <c r="F3037" s="104" t="s">
        <v>11572</v>
      </c>
      <c r="G3037" s="104" t="s">
        <v>11028</v>
      </c>
      <c r="H3037" s="104" t="s">
        <v>15067</v>
      </c>
      <c r="I3037" s="104" t="s">
        <v>14244</v>
      </c>
    </row>
    <row r="3038" spans="1:9" x14ac:dyDescent="0.2">
      <c r="A3038" s="104" t="s">
        <v>10492</v>
      </c>
      <c r="D3038" s="104" t="s">
        <v>14245</v>
      </c>
      <c r="E3038" s="104">
        <f t="shared" si="47"/>
        <v>30101303</v>
      </c>
      <c r="F3038" s="104" t="s">
        <v>11572</v>
      </c>
      <c r="G3038" s="104" t="s">
        <v>11028</v>
      </c>
      <c r="H3038" s="104" t="s">
        <v>15067</v>
      </c>
      <c r="I3038" s="104" t="s">
        <v>14246</v>
      </c>
    </row>
    <row r="3039" spans="1:9" x14ac:dyDescent="0.2">
      <c r="A3039" s="104" t="s">
        <v>10492</v>
      </c>
      <c r="D3039" s="104" t="s">
        <v>14247</v>
      </c>
      <c r="E3039" s="104">
        <f t="shared" si="47"/>
        <v>30101304</v>
      </c>
      <c r="F3039" s="104" t="s">
        <v>11572</v>
      </c>
      <c r="G3039" s="104" t="s">
        <v>11028</v>
      </c>
      <c r="H3039" s="104" t="s">
        <v>15067</v>
      </c>
      <c r="I3039" s="104" t="s">
        <v>14248</v>
      </c>
    </row>
    <row r="3040" spans="1:9" x14ac:dyDescent="0.2">
      <c r="A3040" s="104" t="s">
        <v>10492</v>
      </c>
      <c r="D3040" s="104" t="s">
        <v>14249</v>
      </c>
      <c r="E3040" s="104">
        <f t="shared" si="47"/>
        <v>30101399</v>
      </c>
      <c r="F3040" s="104" t="s">
        <v>11572</v>
      </c>
      <c r="G3040" s="104" t="s">
        <v>11028</v>
      </c>
      <c r="H3040" s="104" t="s">
        <v>15067</v>
      </c>
      <c r="I3040" s="104" t="s">
        <v>7791</v>
      </c>
    </row>
    <row r="3041" spans="1:9" x14ac:dyDescent="0.2">
      <c r="A3041" s="104" t="s">
        <v>10492</v>
      </c>
      <c r="D3041" s="104" t="s">
        <v>14250</v>
      </c>
      <c r="E3041" s="104">
        <f t="shared" si="47"/>
        <v>30101401</v>
      </c>
      <c r="F3041" s="104" t="s">
        <v>11572</v>
      </c>
      <c r="G3041" s="104" t="s">
        <v>11028</v>
      </c>
      <c r="H3041" s="104" t="s">
        <v>14251</v>
      </c>
      <c r="I3041" s="104" t="s">
        <v>14252</v>
      </c>
    </row>
    <row r="3042" spans="1:9" x14ac:dyDescent="0.2">
      <c r="A3042" s="104" t="s">
        <v>10492</v>
      </c>
      <c r="D3042" s="104" t="s">
        <v>16699</v>
      </c>
      <c r="E3042" s="104">
        <f t="shared" si="47"/>
        <v>30101402</v>
      </c>
      <c r="F3042" s="104" t="s">
        <v>11572</v>
      </c>
      <c r="G3042" s="104" t="s">
        <v>11028</v>
      </c>
      <c r="H3042" s="104" t="s">
        <v>14251</v>
      </c>
      <c r="I3042" s="104" t="s">
        <v>16700</v>
      </c>
    </row>
    <row r="3043" spans="1:9" x14ac:dyDescent="0.2">
      <c r="A3043" s="104" t="s">
        <v>10492</v>
      </c>
      <c r="D3043" s="104" t="s">
        <v>16701</v>
      </c>
      <c r="E3043" s="104">
        <f t="shared" si="47"/>
        <v>30101403</v>
      </c>
      <c r="F3043" s="104" t="s">
        <v>11572</v>
      </c>
      <c r="G3043" s="104" t="s">
        <v>11028</v>
      </c>
      <c r="H3043" s="104" t="s">
        <v>14251</v>
      </c>
      <c r="I3043" s="104" t="s">
        <v>16702</v>
      </c>
    </row>
    <row r="3044" spans="1:9" x14ac:dyDescent="0.2">
      <c r="A3044" s="104" t="s">
        <v>10492</v>
      </c>
      <c r="D3044" s="104" t="s">
        <v>16703</v>
      </c>
      <c r="E3044" s="104">
        <f t="shared" si="47"/>
        <v>30101404</v>
      </c>
      <c r="F3044" s="104" t="s">
        <v>11572</v>
      </c>
      <c r="G3044" s="104" t="s">
        <v>11028</v>
      </c>
      <c r="H3044" s="104" t="s">
        <v>14251</v>
      </c>
      <c r="I3044" s="104" t="s">
        <v>11031</v>
      </c>
    </row>
    <row r="3045" spans="1:9" x14ac:dyDescent="0.2">
      <c r="A3045" s="104" t="s">
        <v>10492</v>
      </c>
      <c r="D3045" s="104" t="s">
        <v>16704</v>
      </c>
      <c r="E3045" s="104">
        <f t="shared" si="47"/>
        <v>30101415</v>
      </c>
      <c r="F3045" s="104" t="s">
        <v>11572</v>
      </c>
      <c r="G3045" s="104" t="s">
        <v>11028</v>
      </c>
      <c r="H3045" s="104" t="s">
        <v>14251</v>
      </c>
      <c r="I3045" s="104" t="s">
        <v>16705</v>
      </c>
    </row>
    <row r="3046" spans="1:9" x14ac:dyDescent="0.2">
      <c r="A3046" s="104" t="s">
        <v>10492</v>
      </c>
      <c r="D3046" s="104" t="s">
        <v>16706</v>
      </c>
      <c r="E3046" s="104">
        <f t="shared" si="47"/>
        <v>30101416</v>
      </c>
      <c r="F3046" s="104" t="s">
        <v>11572</v>
      </c>
      <c r="G3046" s="104" t="s">
        <v>11028</v>
      </c>
      <c r="H3046" s="104" t="s">
        <v>14251</v>
      </c>
      <c r="I3046" s="104" t="s">
        <v>16707</v>
      </c>
    </row>
    <row r="3047" spans="1:9" x14ac:dyDescent="0.2">
      <c r="A3047" s="104" t="s">
        <v>10492</v>
      </c>
      <c r="D3047" s="104" t="s">
        <v>16708</v>
      </c>
      <c r="E3047" s="104">
        <f t="shared" si="47"/>
        <v>30101417</v>
      </c>
      <c r="F3047" s="104" t="s">
        <v>11572</v>
      </c>
      <c r="G3047" s="104" t="s">
        <v>11028</v>
      </c>
      <c r="H3047" s="104" t="s">
        <v>14251</v>
      </c>
      <c r="I3047" s="104" t="s">
        <v>16709</v>
      </c>
    </row>
    <row r="3048" spans="1:9" x14ac:dyDescent="0.2">
      <c r="A3048" s="104" t="s">
        <v>10492</v>
      </c>
      <c r="D3048" s="104" t="s">
        <v>16710</v>
      </c>
      <c r="E3048" s="104">
        <f t="shared" si="47"/>
        <v>30101418</v>
      </c>
      <c r="F3048" s="104" t="s">
        <v>11572</v>
      </c>
      <c r="G3048" s="104" t="s">
        <v>11028</v>
      </c>
      <c r="H3048" s="104" t="s">
        <v>14251</v>
      </c>
      <c r="I3048" s="104" t="s">
        <v>16711</v>
      </c>
    </row>
    <row r="3049" spans="1:9" x14ac:dyDescent="0.2">
      <c r="A3049" s="104" t="s">
        <v>10492</v>
      </c>
      <c r="D3049" s="104" t="s">
        <v>16712</v>
      </c>
      <c r="E3049" s="104">
        <f t="shared" si="47"/>
        <v>30101430</v>
      </c>
      <c r="F3049" s="104" t="s">
        <v>11572</v>
      </c>
      <c r="G3049" s="104" t="s">
        <v>11028</v>
      </c>
      <c r="H3049" s="104" t="s">
        <v>14251</v>
      </c>
      <c r="I3049" s="104" t="s">
        <v>16713</v>
      </c>
    </row>
    <row r="3050" spans="1:9" x14ac:dyDescent="0.2">
      <c r="A3050" s="104" t="s">
        <v>10492</v>
      </c>
      <c r="D3050" s="104" t="s">
        <v>16714</v>
      </c>
      <c r="E3050" s="104">
        <f t="shared" si="47"/>
        <v>30101431</v>
      </c>
      <c r="F3050" s="104" t="s">
        <v>11572</v>
      </c>
      <c r="G3050" s="104" t="s">
        <v>11028</v>
      </c>
      <c r="H3050" s="104" t="s">
        <v>14251</v>
      </c>
      <c r="I3050" s="104" t="s">
        <v>16715</v>
      </c>
    </row>
    <row r="3051" spans="1:9" x14ac:dyDescent="0.2">
      <c r="A3051" s="104" t="s">
        <v>10492</v>
      </c>
      <c r="D3051" s="104" t="s">
        <v>16716</v>
      </c>
      <c r="E3051" s="104">
        <f t="shared" si="47"/>
        <v>30101432</v>
      </c>
      <c r="F3051" s="104" t="s">
        <v>11572</v>
      </c>
      <c r="G3051" s="104" t="s">
        <v>11028</v>
      </c>
      <c r="H3051" s="104" t="s">
        <v>14251</v>
      </c>
      <c r="I3051" s="104" t="s">
        <v>16717</v>
      </c>
    </row>
    <row r="3052" spans="1:9" x14ac:dyDescent="0.2">
      <c r="A3052" s="104" t="s">
        <v>10492</v>
      </c>
      <c r="D3052" s="104" t="s">
        <v>16718</v>
      </c>
      <c r="E3052" s="104">
        <f t="shared" si="47"/>
        <v>30101433</v>
      </c>
      <c r="F3052" s="104" t="s">
        <v>11572</v>
      </c>
      <c r="G3052" s="104" t="s">
        <v>11028</v>
      </c>
      <c r="H3052" s="104" t="s">
        <v>14251</v>
      </c>
      <c r="I3052" s="104" t="s">
        <v>16719</v>
      </c>
    </row>
    <row r="3053" spans="1:9" x14ac:dyDescent="0.2">
      <c r="A3053" s="104" t="s">
        <v>10492</v>
      </c>
      <c r="D3053" s="104" t="s">
        <v>16720</v>
      </c>
      <c r="E3053" s="104">
        <f t="shared" si="47"/>
        <v>30101434</v>
      </c>
      <c r="F3053" s="104" t="s">
        <v>11572</v>
      </c>
      <c r="G3053" s="104" t="s">
        <v>11028</v>
      </c>
      <c r="H3053" s="104" t="s">
        <v>14251</v>
      </c>
      <c r="I3053" s="104" t="s">
        <v>16721</v>
      </c>
    </row>
    <row r="3054" spans="1:9" x14ac:dyDescent="0.2">
      <c r="A3054" s="104" t="s">
        <v>10492</v>
      </c>
      <c r="D3054" s="104" t="s">
        <v>16722</v>
      </c>
      <c r="E3054" s="104">
        <f t="shared" si="47"/>
        <v>30101435</v>
      </c>
      <c r="F3054" s="104" t="s">
        <v>11572</v>
      </c>
      <c r="G3054" s="104" t="s">
        <v>11028</v>
      </c>
      <c r="H3054" s="104" t="s">
        <v>14251</v>
      </c>
      <c r="I3054" s="104" t="s">
        <v>16723</v>
      </c>
    </row>
    <row r="3055" spans="1:9" x14ac:dyDescent="0.2">
      <c r="A3055" s="104" t="s">
        <v>10492</v>
      </c>
      <c r="D3055" s="104" t="s">
        <v>16724</v>
      </c>
      <c r="E3055" s="104">
        <f t="shared" si="47"/>
        <v>30101436</v>
      </c>
      <c r="F3055" s="104" t="s">
        <v>11572</v>
      </c>
      <c r="G3055" s="104" t="s">
        <v>11028</v>
      </c>
      <c r="H3055" s="104" t="s">
        <v>14251</v>
      </c>
      <c r="I3055" s="104" t="s">
        <v>16725</v>
      </c>
    </row>
    <row r="3056" spans="1:9" x14ac:dyDescent="0.2">
      <c r="A3056" s="104" t="s">
        <v>10492</v>
      </c>
      <c r="D3056" s="104" t="s">
        <v>16726</v>
      </c>
      <c r="E3056" s="104">
        <f t="shared" si="47"/>
        <v>30101437</v>
      </c>
      <c r="F3056" s="104" t="s">
        <v>11572</v>
      </c>
      <c r="G3056" s="104" t="s">
        <v>11028</v>
      </c>
      <c r="H3056" s="104" t="s">
        <v>14251</v>
      </c>
      <c r="I3056" s="104" t="s">
        <v>16727</v>
      </c>
    </row>
    <row r="3057" spans="1:9" x14ac:dyDescent="0.2">
      <c r="A3057" s="104" t="s">
        <v>10492</v>
      </c>
      <c r="D3057" s="104" t="s">
        <v>16728</v>
      </c>
      <c r="E3057" s="104">
        <f t="shared" si="47"/>
        <v>30101438</v>
      </c>
      <c r="F3057" s="104" t="s">
        <v>11572</v>
      </c>
      <c r="G3057" s="104" t="s">
        <v>11028</v>
      </c>
      <c r="H3057" s="104" t="s">
        <v>14251</v>
      </c>
      <c r="I3057" s="104" t="s">
        <v>16729</v>
      </c>
    </row>
    <row r="3058" spans="1:9" x14ac:dyDescent="0.2">
      <c r="A3058" s="104" t="s">
        <v>10492</v>
      </c>
      <c r="D3058" s="104" t="s">
        <v>16730</v>
      </c>
      <c r="E3058" s="104">
        <f t="shared" si="47"/>
        <v>30101439</v>
      </c>
      <c r="F3058" s="104" t="s">
        <v>11572</v>
      </c>
      <c r="G3058" s="104" t="s">
        <v>11028</v>
      </c>
      <c r="H3058" s="104" t="s">
        <v>14251</v>
      </c>
      <c r="I3058" s="104" t="s">
        <v>16731</v>
      </c>
    </row>
    <row r="3059" spans="1:9" x14ac:dyDescent="0.2">
      <c r="A3059" s="104" t="s">
        <v>10492</v>
      </c>
      <c r="D3059" s="104" t="s">
        <v>16732</v>
      </c>
      <c r="E3059" s="104">
        <f t="shared" si="47"/>
        <v>30101440</v>
      </c>
      <c r="F3059" s="104" t="s">
        <v>11572</v>
      </c>
      <c r="G3059" s="104" t="s">
        <v>11028</v>
      </c>
      <c r="H3059" s="104" t="s">
        <v>14251</v>
      </c>
      <c r="I3059" s="104" t="s">
        <v>16733</v>
      </c>
    </row>
    <row r="3060" spans="1:9" x14ac:dyDescent="0.2">
      <c r="A3060" s="104" t="s">
        <v>10492</v>
      </c>
      <c r="D3060" s="104" t="s">
        <v>16734</v>
      </c>
      <c r="E3060" s="104">
        <f t="shared" si="47"/>
        <v>30101441</v>
      </c>
      <c r="F3060" s="104" t="s">
        <v>11572</v>
      </c>
      <c r="G3060" s="104" t="s">
        <v>11028</v>
      </c>
      <c r="H3060" s="104" t="s">
        <v>14251</v>
      </c>
      <c r="I3060" s="104" t="s">
        <v>16735</v>
      </c>
    </row>
    <row r="3061" spans="1:9" x14ac:dyDescent="0.2">
      <c r="A3061" s="104" t="s">
        <v>10492</v>
      </c>
      <c r="D3061" s="104" t="s">
        <v>16736</v>
      </c>
      <c r="E3061" s="104">
        <f t="shared" si="47"/>
        <v>30101450</v>
      </c>
      <c r="F3061" s="104" t="s">
        <v>11572</v>
      </c>
      <c r="G3061" s="104" t="s">
        <v>11028</v>
      </c>
      <c r="H3061" s="104" t="s">
        <v>14251</v>
      </c>
      <c r="I3061" s="104" t="s">
        <v>16737</v>
      </c>
    </row>
    <row r="3062" spans="1:9" x14ac:dyDescent="0.2">
      <c r="A3062" s="104" t="s">
        <v>10492</v>
      </c>
      <c r="D3062" s="104" t="s">
        <v>11402</v>
      </c>
      <c r="E3062" s="104">
        <f t="shared" si="47"/>
        <v>30101451</v>
      </c>
      <c r="F3062" s="104" t="s">
        <v>11572</v>
      </c>
      <c r="G3062" s="104" t="s">
        <v>11028</v>
      </c>
      <c r="H3062" s="104" t="s">
        <v>14251</v>
      </c>
      <c r="I3062" s="104" t="s">
        <v>8443</v>
      </c>
    </row>
    <row r="3063" spans="1:9" x14ac:dyDescent="0.2">
      <c r="A3063" s="104" t="s">
        <v>10492</v>
      </c>
      <c r="D3063" s="104" t="s">
        <v>8444</v>
      </c>
      <c r="E3063" s="104">
        <f t="shared" si="47"/>
        <v>30101452</v>
      </c>
      <c r="F3063" s="104" t="s">
        <v>11572</v>
      </c>
      <c r="G3063" s="104" t="s">
        <v>11028</v>
      </c>
      <c r="H3063" s="104" t="s">
        <v>14251</v>
      </c>
      <c r="I3063" s="104" t="s">
        <v>8445</v>
      </c>
    </row>
    <row r="3064" spans="1:9" x14ac:dyDescent="0.2">
      <c r="A3064" s="104" t="s">
        <v>10492</v>
      </c>
      <c r="D3064" s="104" t="s">
        <v>8446</v>
      </c>
      <c r="E3064" s="104">
        <f t="shared" si="47"/>
        <v>30101453</v>
      </c>
      <c r="F3064" s="104" t="s">
        <v>11572</v>
      </c>
      <c r="G3064" s="104" t="s">
        <v>11028</v>
      </c>
      <c r="H3064" s="104" t="s">
        <v>14251</v>
      </c>
      <c r="I3064" s="104" t="s">
        <v>8447</v>
      </c>
    </row>
    <row r="3065" spans="1:9" x14ac:dyDescent="0.2">
      <c r="A3065" s="104" t="s">
        <v>10492</v>
      </c>
      <c r="D3065" s="104" t="s">
        <v>8448</v>
      </c>
      <c r="E3065" s="104">
        <f t="shared" si="47"/>
        <v>30101454</v>
      </c>
      <c r="F3065" s="104" t="s">
        <v>11572</v>
      </c>
      <c r="G3065" s="104" t="s">
        <v>11028</v>
      </c>
      <c r="H3065" s="104" t="s">
        <v>14251</v>
      </c>
      <c r="I3065" s="104" t="s">
        <v>8449</v>
      </c>
    </row>
    <row r="3066" spans="1:9" x14ac:dyDescent="0.2">
      <c r="A3066" s="104" t="s">
        <v>10492</v>
      </c>
      <c r="D3066" s="104" t="s">
        <v>8450</v>
      </c>
      <c r="E3066" s="104">
        <f t="shared" si="47"/>
        <v>30101460</v>
      </c>
      <c r="F3066" s="104" t="s">
        <v>11572</v>
      </c>
      <c r="G3066" s="104" t="s">
        <v>11028</v>
      </c>
      <c r="H3066" s="104" t="s">
        <v>14251</v>
      </c>
      <c r="I3066" s="104" t="s">
        <v>8451</v>
      </c>
    </row>
    <row r="3067" spans="1:9" x14ac:dyDescent="0.2">
      <c r="A3067" s="104" t="s">
        <v>10492</v>
      </c>
      <c r="D3067" s="104" t="s">
        <v>8452</v>
      </c>
      <c r="E3067" s="104">
        <f t="shared" si="47"/>
        <v>30101461</v>
      </c>
      <c r="F3067" s="104" t="s">
        <v>11572</v>
      </c>
      <c r="G3067" s="104" t="s">
        <v>11028</v>
      </c>
      <c r="H3067" s="104" t="s">
        <v>14251</v>
      </c>
      <c r="I3067" s="104" t="s">
        <v>8453</v>
      </c>
    </row>
    <row r="3068" spans="1:9" x14ac:dyDescent="0.2">
      <c r="A3068" s="104" t="s">
        <v>10492</v>
      </c>
      <c r="D3068" s="104" t="s">
        <v>8454</v>
      </c>
      <c r="E3068" s="104">
        <f t="shared" si="47"/>
        <v>30101462</v>
      </c>
      <c r="F3068" s="104" t="s">
        <v>11572</v>
      </c>
      <c r="G3068" s="104" t="s">
        <v>11028</v>
      </c>
      <c r="H3068" s="104" t="s">
        <v>14251</v>
      </c>
      <c r="I3068" s="104" t="s">
        <v>8455</v>
      </c>
    </row>
    <row r="3069" spans="1:9" x14ac:dyDescent="0.2">
      <c r="A3069" s="104" t="s">
        <v>10492</v>
      </c>
      <c r="D3069" s="104" t="s">
        <v>8456</v>
      </c>
      <c r="E3069" s="104">
        <f t="shared" si="47"/>
        <v>30101463</v>
      </c>
      <c r="F3069" s="104" t="s">
        <v>11572</v>
      </c>
      <c r="G3069" s="104" t="s">
        <v>11028</v>
      </c>
      <c r="H3069" s="104" t="s">
        <v>14251</v>
      </c>
      <c r="I3069" s="104" t="s">
        <v>11410</v>
      </c>
    </row>
    <row r="3070" spans="1:9" x14ac:dyDescent="0.2">
      <c r="A3070" s="104" t="s">
        <v>10492</v>
      </c>
      <c r="D3070" s="104" t="s">
        <v>11411</v>
      </c>
      <c r="E3070" s="104">
        <f t="shared" si="47"/>
        <v>30101470</v>
      </c>
      <c r="F3070" s="104" t="s">
        <v>11572</v>
      </c>
      <c r="G3070" s="104" t="s">
        <v>11028</v>
      </c>
      <c r="H3070" s="104" t="s">
        <v>14251</v>
      </c>
      <c r="I3070" s="104" t="s">
        <v>11412</v>
      </c>
    </row>
    <row r="3071" spans="1:9" x14ac:dyDescent="0.2">
      <c r="A3071" s="104" t="s">
        <v>10492</v>
      </c>
      <c r="D3071" s="104" t="s">
        <v>11413</v>
      </c>
      <c r="E3071" s="104">
        <f t="shared" si="47"/>
        <v>30101471</v>
      </c>
      <c r="F3071" s="104" t="s">
        <v>11572</v>
      </c>
      <c r="G3071" s="104" t="s">
        <v>11028</v>
      </c>
      <c r="H3071" s="104" t="s">
        <v>14251</v>
      </c>
      <c r="I3071" s="104" t="s">
        <v>11414</v>
      </c>
    </row>
    <row r="3072" spans="1:9" x14ac:dyDescent="0.2">
      <c r="A3072" s="104" t="s">
        <v>10492</v>
      </c>
      <c r="D3072" s="104" t="s">
        <v>11415</v>
      </c>
      <c r="E3072" s="104">
        <f t="shared" si="47"/>
        <v>30101472</v>
      </c>
      <c r="F3072" s="104" t="s">
        <v>11572</v>
      </c>
      <c r="G3072" s="104" t="s">
        <v>11028</v>
      </c>
      <c r="H3072" s="104" t="s">
        <v>14251</v>
      </c>
      <c r="I3072" s="104" t="s">
        <v>11416</v>
      </c>
    </row>
    <row r="3073" spans="1:9" x14ac:dyDescent="0.2">
      <c r="A3073" s="104" t="s">
        <v>10492</v>
      </c>
      <c r="D3073" s="104" t="s">
        <v>11417</v>
      </c>
      <c r="E3073" s="104">
        <f t="shared" si="47"/>
        <v>30101498</v>
      </c>
      <c r="F3073" s="104" t="s">
        <v>11572</v>
      </c>
      <c r="G3073" s="104" t="s">
        <v>11028</v>
      </c>
      <c r="H3073" s="104" t="s">
        <v>14251</v>
      </c>
      <c r="I3073" s="104" t="s">
        <v>7791</v>
      </c>
    </row>
    <row r="3074" spans="1:9" x14ac:dyDescent="0.2">
      <c r="A3074" s="104" t="s">
        <v>10492</v>
      </c>
      <c r="D3074" s="104" t="s">
        <v>11418</v>
      </c>
      <c r="E3074" s="104">
        <f t="shared" ref="E3074:E3137" si="48">VALUE(D3074)</f>
        <v>30101499</v>
      </c>
      <c r="F3074" s="104" t="s">
        <v>11572</v>
      </c>
      <c r="G3074" s="104" t="s">
        <v>11028</v>
      </c>
      <c r="H3074" s="104" t="s">
        <v>14251</v>
      </c>
      <c r="I3074" s="104" t="s">
        <v>7791</v>
      </c>
    </row>
    <row r="3075" spans="1:9" x14ac:dyDescent="0.2">
      <c r="A3075" s="104" t="s">
        <v>10492</v>
      </c>
      <c r="D3075" s="104" t="s">
        <v>11419</v>
      </c>
      <c r="E3075" s="104">
        <f t="shared" si="48"/>
        <v>30101501</v>
      </c>
      <c r="F3075" s="104" t="s">
        <v>11572</v>
      </c>
      <c r="G3075" s="104" t="s">
        <v>11028</v>
      </c>
      <c r="H3075" s="104" t="s">
        <v>11420</v>
      </c>
      <c r="I3075" s="104" t="s">
        <v>11421</v>
      </c>
    </row>
    <row r="3076" spans="1:9" x14ac:dyDescent="0.2">
      <c r="A3076" s="104" t="s">
        <v>10492</v>
      </c>
      <c r="D3076" s="104" t="s">
        <v>11422</v>
      </c>
      <c r="E3076" s="104">
        <f t="shared" si="48"/>
        <v>30101502</v>
      </c>
      <c r="F3076" s="104" t="s">
        <v>11572</v>
      </c>
      <c r="G3076" s="104" t="s">
        <v>11028</v>
      </c>
      <c r="H3076" s="104" t="s">
        <v>11420</v>
      </c>
      <c r="I3076" s="104" t="s">
        <v>11423</v>
      </c>
    </row>
    <row r="3077" spans="1:9" x14ac:dyDescent="0.2">
      <c r="A3077" s="104" t="s">
        <v>10492</v>
      </c>
      <c r="D3077" s="104" t="s">
        <v>11424</v>
      </c>
      <c r="E3077" s="104">
        <f t="shared" si="48"/>
        <v>30101503</v>
      </c>
      <c r="F3077" s="104" t="s">
        <v>11572</v>
      </c>
      <c r="G3077" s="104" t="s">
        <v>11028</v>
      </c>
      <c r="H3077" s="104" t="s">
        <v>11420</v>
      </c>
      <c r="I3077" s="104" t="s">
        <v>11425</v>
      </c>
    </row>
    <row r="3078" spans="1:9" x14ac:dyDescent="0.2">
      <c r="A3078" s="104" t="s">
        <v>10492</v>
      </c>
      <c r="D3078" s="104" t="s">
        <v>11426</v>
      </c>
      <c r="E3078" s="104">
        <f t="shared" si="48"/>
        <v>30101505</v>
      </c>
      <c r="F3078" s="104" t="s">
        <v>11572</v>
      </c>
      <c r="G3078" s="104" t="s">
        <v>11028</v>
      </c>
      <c r="H3078" s="104" t="s">
        <v>11420</v>
      </c>
      <c r="I3078" s="104" t="s">
        <v>11427</v>
      </c>
    </row>
    <row r="3079" spans="1:9" x14ac:dyDescent="0.2">
      <c r="A3079" s="104" t="s">
        <v>10492</v>
      </c>
      <c r="D3079" s="104" t="s">
        <v>11428</v>
      </c>
      <c r="E3079" s="104">
        <f t="shared" si="48"/>
        <v>30101510</v>
      </c>
      <c r="F3079" s="104" t="s">
        <v>11572</v>
      </c>
      <c r="G3079" s="104" t="s">
        <v>11028</v>
      </c>
      <c r="H3079" s="104" t="s">
        <v>11420</v>
      </c>
      <c r="I3079" s="104" t="s">
        <v>11429</v>
      </c>
    </row>
    <row r="3080" spans="1:9" x14ac:dyDescent="0.2">
      <c r="A3080" s="104" t="s">
        <v>10492</v>
      </c>
      <c r="D3080" s="104" t="s">
        <v>11430</v>
      </c>
      <c r="E3080" s="104">
        <f t="shared" si="48"/>
        <v>30101515</v>
      </c>
      <c r="F3080" s="104" t="s">
        <v>11572</v>
      </c>
      <c r="G3080" s="104" t="s">
        <v>11028</v>
      </c>
      <c r="H3080" s="104" t="s">
        <v>11420</v>
      </c>
      <c r="I3080" s="104" t="s">
        <v>11431</v>
      </c>
    </row>
    <row r="3081" spans="1:9" x14ac:dyDescent="0.2">
      <c r="A3081" s="104" t="s">
        <v>10492</v>
      </c>
      <c r="D3081" s="104" t="s">
        <v>11432</v>
      </c>
      <c r="E3081" s="104">
        <f t="shared" si="48"/>
        <v>30101520</v>
      </c>
      <c r="F3081" s="104" t="s">
        <v>11572</v>
      </c>
      <c r="G3081" s="104" t="s">
        <v>11028</v>
      </c>
      <c r="H3081" s="104" t="s">
        <v>11420</v>
      </c>
      <c r="I3081" s="104" t="s">
        <v>11433</v>
      </c>
    </row>
    <row r="3082" spans="1:9" x14ac:dyDescent="0.2">
      <c r="A3082" s="104" t="s">
        <v>10492</v>
      </c>
      <c r="D3082" s="104" t="s">
        <v>11434</v>
      </c>
      <c r="E3082" s="104">
        <f t="shared" si="48"/>
        <v>30101521</v>
      </c>
      <c r="F3082" s="104" t="s">
        <v>11572</v>
      </c>
      <c r="G3082" s="104" t="s">
        <v>11028</v>
      </c>
      <c r="H3082" s="104" t="s">
        <v>11420</v>
      </c>
      <c r="I3082" s="104" t="s">
        <v>11435</v>
      </c>
    </row>
    <row r="3083" spans="1:9" x14ac:dyDescent="0.2">
      <c r="A3083" s="104" t="s">
        <v>10492</v>
      </c>
      <c r="D3083" s="104" t="s">
        <v>11436</v>
      </c>
      <c r="E3083" s="104">
        <f t="shared" si="48"/>
        <v>30101522</v>
      </c>
      <c r="F3083" s="104" t="s">
        <v>11572</v>
      </c>
      <c r="G3083" s="104" t="s">
        <v>11028</v>
      </c>
      <c r="H3083" s="104" t="s">
        <v>11420</v>
      </c>
      <c r="I3083" s="104" t="s">
        <v>11437</v>
      </c>
    </row>
    <row r="3084" spans="1:9" x14ac:dyDescent="0.2">
      <c r="A3084" s="104" t="s">
        <v>10492</v>
      </c>
      <c r="D3084" s="104" t="s">
        <v>11438</v>
      </c>
      <c r="E3084" s="104">
        <f t="shared" si="48"/>
        <v>30101530</v>
      </c>
      <c r="F3084" s="104" t="s">
        <v>11572</v>
      </c>
      <c r="G3084" s="104" t="s">
        <v>11028</v>
      </c>
      <c r="H3084" s="104" t="s">
        <v>11420</v>
      </c>
      <c r="I3084" s="104" t="s">
        <v>11439</v>
      </c>
    </row>
    <row r="3085" spans="1:9" x14ac:dyDescent="0.2">
      <c r="A3085" s="104" t="s">
        <v>10492</v>
      </c>
      <c r="D3085" s="104" t="s">
        <v>11440</v>
      </c>
      <c r="E3085" s="104">
        <f t="shared" si="48"/>
        <v>30101540</v>
      </c>
      <c r="F3085" s="104" t="s">
        <v>11572</v>
      </c>
      <c r="G3085" s="104" t="s">
        <v>11028</v>
      </c>
      <c r="H3085" s="104" t="s">
        <v>11420</v>
      </c>
      <c r="I3085" s="104" t="s">
        <v>11441</v>
      </c>
    </row>
    <row r="3086" spans="1:9" x14ac:dyDescent="0.2">
      <c r="A3086" s="104" t="s">
        <v>10492</v>
      </c>
      <c r="D3086" s="104" t="s">
        <v>11442</v>
      </c>
      <c r="E3086" s="104">
        <f t="shared" si="48"/>
        <v>30101541</v>
      </c>
      <c r="F3086" s="104" t="s">
        <v>11572</v>
      </c>
      <c r="G3086" s="104" t="s">
        <v>11028</v>
      </c>
      <c r="H3086" s="104" t="s">
        <v>11420</v>
      </c>
      <c r="I3086" s="104" t="s">
        <v>11443</v>
      </c>
    </row>
    <row r="3087" spans="1:9" x14ac:dyDescent="0.2">
      <c r="A3087" s="104" t="s">
        <v>10492</v>
      </c>
      <c r="D3087" s="104" t="s">
        <v>11444</v>
      </c>
      <c r="E3087" s="104">
        <f t="shared" si="48"/>
        <v>30101542</v>
      </c>
      <c r="F3087" s="104" t="s">
        <v>11572</v>
      </c>
      <c r="G3087" s="104" t="s">
        <v>11028</v>
      </c>
      <c r="H3087" s="104" t="s">
        <v>11420</v>
      </c>
      <c r="I3087" s="104" t="s">
        <v>11445</v>
      </c>
    </row>
    <row r="3088" spans="1:9" x14ac:dyDescent="0.2">
      <c r="A3088" s="104" t="s">
        <v>10492</v>
      </c>
      <c r="D3088" s="104" t="s">
        <v>11446</v>
      </c>
      <c r="E3088" s="104">
        <f t="shared" si="48"/>
        <v>30101543</v>
      </c>
      <c r="F3088" s="104" t="s">
        <v>11572</v>
      </c>
      <c r="G3088" s="104" t="s">
        <v>11028</v>
      </c>
      <c r="H3088" s="104" t="s">
        <v>11420</v>
      </c>
      <c r="I3088" s="104" t="s">
        <v>11447</v>
      </c>
    </row>
    <row r="3089" spans="1:9" x14ac:dyDescent="0.2">
      <c r="A3089" s="104" t="s">
        <v>10492</v>
      </c>
      <c r="D3089" s="104" t="s">
        <v>11448</v>
      </c>
      <c r="E3089" s="104">
        <f t="shared" si="48"/>
        <v>30101550</v>
      </c>
      <c r="F3089" s="104" t="s">
        <v>11572</v>
      </c>
      <c r="G3089" s="104" t="s">
        <v>11028</v>
      </c>
      <c r="H3089" s="104" t="s">
        <v>11420</v>
      </c>
      <c r="I3089" s="104" t="s">
        <v>11449</v>
      </c>
    </row>
    <row r="3090" spans="1:9" x14ac:dyDescent="0.2">
      <c r="A3090" s="104" t="s">
        <v>10492</v>
      </c>
      <c r="D3090" s="104" t="s">
        <v>11450</v>
      </c>
      <c r="E3090" s="104">
        <f t="shared" si="48"/>
        <v>30101560</v>
      </c>
      <c r="F3090" s="104" t="s">
        <v>11572</v>
      </c>
      <c r="G3090" s="104" t="s">
        <v>11028</v>
      </c>
      <c r="H3090" s="104" t="s">
        <v>11420</v>
      </c>
      <c r="I3090" s="104" t="s">
        <v>11451</v>
      </c>
    </row>
    <row r="3091" spans="1:9" x14ac:dyDescent="0.2">
      <c r="A3091" s="104" t="s">
        <v>10492</v>
      </c>
      <c r="D3091" s="104" t="s">
        <v>11452</v>
      </c>
      <c r="E3091" s="104">
        <f t="shared" si="48"/>
        <v>30101599</v>
      </c>
      <c r="F3091" s="104" t="s">
        <v>11572</v>
      </c>
      <c r="G3091" s="104" t="s">
        <v>11028</v>
      </c>
      <c r="H3091" s="104" t="s">
        <v>11420</v>
      </c>
      <c r="I3091" s="104" t="s">
        <v>7791</v>
      </c>
    </row>
    <row r="3092" spans="1:9" x14ac:dyDescent="0.2">
      <c r="A3092" s="104" t="s">
        <v>10492</v>
      </c>
      <c r="D3092" s="104" t="s">
        <v>11453</v>
      </c>
      <c r="E3092" s="104">
        <f t="shared" si="48"/>
        <v>30101601</v>
      </c>
      <c r="F3092" s="104" t="s">
        <v>11572</v>
      </c>
      <c r="G3092" s="104" t="s">
        <v>11028</v>
      </c>
      <c r="H3092" s="104" t="s">
        <v>11454</v>
      </c>
      <c r="I3092" s="104" t="s">
        <v>11455</v>
      </c>
    </row>
    <row r="3093" spans="1:9" x14ac:dyDescent="0.2">
      <c r="A3093" s="104" t="s">
        <v>10492</v>
      </c>
      <c r="D3093" s="104" t="s">
        <v>11456</v>
      </c>
      <c r="E3093" s="104">
        <f t="shared" si="48"/>
        <v>30101602</v>
      </c>
      <c r="F3093" s="104" t="s">
        <v>11572</v>
      </c>
      <c r="G3093" s="104" t="s">
        <v>11028</v>
      </c>
      <c r="H3093" s="104" t="s">
        <v>11454</v>
      </c>
      <c r="I3093" s="104" t="s">
        <v>11457</v>
      </c>
    </row>
    <row r="3094" spans="1:9" x14ac:dyDescent="0.2">
      <c r="A3094" s="104" t="s">
        <v>10492</v>
      </c>
      <c r="D3094" s="104" t="s">
        <v>11458</v>
      </c>
      <c r="E3094" s="104">
        <f t="shared" si="48"/>
        <v>30101603</v>
      </c>
      <c r="F3094" s="104" t="s">
        <v>11572</v>
      </c>
      <c r="G3094" s="104" t="s">
        <v>11028</v>
      </c>
      <c r="H3094" s="104" t="s">
        <v>11454</v>
      </c>
      <c r="I3094" s="104" t="s">
        <v>11459</v>
      </c>
    </row>
    <row r="3095" spans="1:9" x14ac:dyDescent="0.2">
      <c r="A3095" s="104" t="s">
        <v>10492</v>
      </c>
      <c r="D3095" s="104" t="s">
        <v>11460</v>
      </c>
      <c r="E3095" s="104">
        <f t="shared" si="48"/>
        <v>30101699</v>
      </c>
      <c r="F3095" s="104" t="s">
        <v>11572</v>
      </c>
      <c r="G3095" s="104" t="s">
        <v>11028</v>
      </c>
      <c r="H3095" s="104" t="s">
        <v>11454</v>
      </c>
      <c r="I3095" s="104" t="s">
        <v>7791</v>
      </c>
    </row>
    <row r="3096" spans="1:9" x14ac:dyDescent="0.2">
      <c r="A3096" s="104" t="s">
        <v>10492</v>
      </c>
      <c r="D3096" s="104" t="s">
        <v>11461</v>
      </c>
      <c r="E3096" s="104">
        <f t="shared" si="48"/>
        <v>30101702</v>
      </c>
      <c r="F3096" s="104" t="s">
        <v>11572</v>
      </c>
      <c r="G3096" s="104" t="s">
        <v>11028</v>
      </c>
      <c r="H3096" s="104" t="s">
        <v>11462</v>
      </c>
      <c r="I3096" s="104" t="s">
        <v>11463</v>
      </c>
    </row>
    <row r="3097" spans="1:9" x14ac:dyDescent="0.2">
      <c r="A3097" s="104" t="s">
        <v>10492</v>
      </c>
      <c r="D3097" s="104" t="s">
        <v>11464</v>
      </c>
      <c r="E3097" s="104">
        <f t="shared" si="48"/>
        <v>30101703</v>
      </c>
      <c r="F3097" s="104" t="s">
        <v>11572</v>
      </c>
      <c r="G3097" s="104" t="s">
        <v>11028</v>
      </c>
      <c r="H3097" s="104" t="s">
        <v>11462</v>
      </c>
      <c r="I3097" s="104" t="s">
        <v>11465</v>
      </c>
    </row>
    <row r="3098" spans="1:9" x14ac:dyDescent="0.2">
      <c r="A3098" s="104" t="s">
        <v>10492</v>
      </c>
      <c r="D3098" s="104" t="s">
        <v>11466</v>
      </c>
      <c r="E3098" s="104">
        <f t="shared" si="48"/>
        <v>30101704</v>
      </c>
      <c r="F3098" s="104" t="s">
        <v>11572</v>
      </c>
      <c r="G3098" s="104" t="s">
        <v>11028</v>
      </c>
      <c r="H3098" s="104" t="s">
        <v>11462</v>
      </c>
      <c r="I3098" s="104" t="s">
        <v>11467</v>
      </c>
    </row>
    <row r="3099" spans="1:9" x14ac:dyDescent="0.2">
      <c r="A3099" s="104" t="s">
        <v>10492</v>
      </c>
      <c r="D3099" s="104" t="s">
        <v>11468</v>
      </c>
      <c r="E3099" s="104">
        <f t="shared" si="48"/>
        <v>30101705</v>
      </c>
      <c r="F3099" s="104" t="s">
        <v>11572</v>
      </c>
      <c r="G3099" s="104" t="s">
        <v>11028</v>
      </c>
      <c r="H3099" s="104" t="s">
        <v>11462</v>
      </c>
      <c r="I3099" s="104" t="s">
        <v>11469</v>
      </c>
    </row>
    <row r="3100" spans="1:9" x14ac:dyDescent="0.2">
      <c r="A3100" s="104" t="s">
        <v>10492</v>
      </c>
      <c r="D3100" s="104" t="s">
        <v>11470</v>
      </c>
      <c r="E3100" s="104">
        <f t="shared" si="48"/>
        <v>30101706</v>
      </c>
      <c r="F3100" s="104" t="s">
        <v>11572</v>
      </c>
      <c r="G3100" s="104" t="s">
        <v>11028</v>
      </c>
      <c r="H3100" s="104" t="s">
        <v>11462</v>
      </c>
      <c r="I3100" s="104" t="s">
        <v>11471</v>
      </c>
    </row>
    <row r="3101" spans="1:9" x14ac:dyDescent="0.2">
      <c r="A3101" s="104" t="s">
        <v>10492</v>
      </c>
      <c r="D3101" s="104" t="s">
        <v>11472</v>
      </c>
      <c r="E3101" s="104">
        <f t="shared" si="48"/>
        <v>30101707</v>
      </c>
      <c r="F3101" s="104" t="s">
        <v>11572</v>
      </c>
      <c r="G3101" s="104" t="s">
        <v>11028</v>
      </c>
      <c r="H3101" s="104" t="s">
        <v>11462</v>
      </c>
      <c r="I3101" s="104" t="s">
        <v>11473</v>
      </c>
    </row>
    <row r="3102" spans="1:9" x14ac:dyDescent="0.2">
      <c r="A3102" s="104" t="s">
        <v>10492</v>
      </c>
      <c r="D3102" s="104" t="s">
        <v>11474</v>
      </c>
      <c r="E3102" s="104">
        <f t="shared" si="48"/>
        <v>30101708</v>
      </c>
      <c r="F3102" s="104" t="s">
        <v>11572</v>
      </c>
      <c r="G3102" s="104" t="s">
        <v>11028</v>
      </c>
      <c r="H3102" s="104" t="s">
        <v>11462</v>
      </c>
      <c r="I3102" s="104" t="s">
        <v>11475</v>
      </c>
    </row>
    <row r="3103" spans="1:9" x14ac:dyDescent="0.2">
      <c r="A3103" s="104" t="s">
        <v>10492</v>
      </c>
      <c r="D3103" s="104" t="s">
        <v>11476</v>
      </c>
      <c r="E3103" s="104">
        <f t="shared" si="48"/>
        <v>30101799</v>
      </c>
      <c r="F3103" s="104" t="s">
        <v>11572</v>
      </c>
      <c r="G3103" s="104" t="s">
        <v>11028</v>
      </c>
      <c r="H3103" s="104" t="s">
        <v>11462</v>
      </c>
      <c r="I3103" s="104" t="s">
        <v>7791</v>
      </c>
    </row>
    <row r="3104" spans="1:9" x14ac:dyDescent="0.2">
      <c r="A3104" s="104" t="s">
        <v>10492</v>
      </c>
      <c r="D3104" s="104" t="s">
        <v>11477</v>
      </c>
      <c r="E3104" s="104">
        <f t="shared" si="48"/>
        <v>30101801</v>
      </c>
      <c r="F3104" s="104" t="s">
        <v>11572</v>
      </c>
      <c r="G3104" s="104" t="s">
        <v>11028</v>
      </c>
      <c r="H3104" s="104" t="s">
        <v>11478</v>
      </c>
      <c r="I3104" s="104" t="s">
        <v>11479</v>
      </c>
    </row>
    <row r="3105" spans="1:9" x14ac:dyDescent="0.2">
      <c r="A3105" s="104" t="s">
        <v>10492</v>
      </c>
      <c r="D3105" s="104" t="s">
        <v>11480</v>
      </c>
      <c r="E3105" s="104">
        <f t="shared" si="48"/>
        <v>30101802</v>
      </c>
      <c r="F3105" s="104" t="s">
        <v>11572</v>
      </c>
      <c r="G3105" s="104" t="s">
        <v>11028</v>
      </c>
      <c r="H3105" s="104" t="s">
        <v>11478</v>
      </c>
      <c r="I3105" s="104" t="s">
        <v>11481</v>
      </c>
    </row>
    <row r="3106" spans="1:9" x14ac:dyDescent="0.2">
      <c r="A3106" s="104" t="s">
        <v>10492</v>
      </c>
      <c r="D3106" s="104" t="s">
        <v>11482</v>
      </c>
      <c r="E3106" s="104">
        <f t="shared" si="48"/>
        <v>30101803</v>
      </c>
      <c r="F3106" s="104" t="s">
        <v>11572</v>
      </c>
      <c r="G3106" s="104" t="s">
        <v>11028</v>
      </c>
      <c r="H3106" s="104" t="s">
        <v>11478</v>
      </c>
      <c r="I3106" s="104" t="s">
        <v>11483</v>
      </c>
    </row>
    <row r="3107" spans="1:9" x14ac:dyDescent="0.2">
      <c r="A3107" s="104" t="s">
        <v>10492</v>
      </c>
      <c r="D3107" s="104" t="s">
        <v>11484</v>
      </c>
      <c r="E3107" s="104">
        <f t="shared" si="48"/>
        <v>30101805</v>
      </c>
      <c r="F3107" s="104" t="s">
        <v>11572</v>
      </c>
      <c r="G3107" s="104" t="s">
        <v>11028</v>
      </c>
      <c r="H3107" s="104" t="s">
        <v>11478</v>
      </c>
      <c r="I3107" s="104" t="s">
        <v>11485</v>
      </c>
    </row>
    <row r="3108" spans="1:9" x14ac:dyDescent="0.2">
      <c r="A3108" s="104" t="s">
        <v>10492</v>
      </c>
      <c r="D3108" s="104" t="s">
        <v>11486</v>
      </c>
      <c r="E3108" s="104">
        <f t="shared" si="48"/>
        <v>30101807</v>
      </c>
      <c r="F3108" s="104" t="s">
        <v>11572</v>
      </c>
      <c r="G3108" s="104" t="s">
        <v>11028</v>
      </c>
      <c r="H3108" s="104" t="s">
        <v>11478</v>
      </c>
      <c r="I3108" s="104" t="s">
        <v>11487</v>
      </c>
    </row>
    <row r="3109" spans="1:9" x14ac:dyDescent="0.2">
      <c r="A3109" s="104" t="s">
        <v>10492</v>
      </c>
      <c r="D3109" s="104" t="s">
        <v>11488</v>
      </c>
      <c r="E3109" s="104">
        <f t="shared" si="48"/>
        <v>30101808</v>
      </c>
      <c r="F3109" s="104" t="s">
        <v>11572</v>
      </c>
      <c r="G3109" s="104" t="s">
        <v>11028</v>
      </c>
      <c r="H3109" s="104" t="s">
        <v>11478</v>
      </c>
      <c r="I3109" s="104" t="s">
        <v>11489</v>
      </c>
    </row>
    <row r="3110" spans="1:9" x14ac:dyDescent="0.2">
      <c r="A3110" s="104" t="s">
        <v>10492</v>
      </c>
      <c r="D3110" s="104" t="s">
        <v>11490</v>
      </c>
      <c r="E3110" s="104">
        <f t="shared" si="48"/>
        <v>30101809</v>
      </c>
      <c r="F3110" s="104" t="s">
        <v>11572</v>
      </c>
      <c r="G3110" s="104" t="s">
        <v>11028</v>
      </c>
      <c r="H3110" s="104" t="s">
        <v>11478</v>
      </c>
      <c r="I3110" s="104" t="s">
        <v>11491</v>
      </c>
    </row>
    <row r="3111" spans="1:9" x14ac:dyDescent="0.2">
      <c r="A3111" s="104" t="s">
        <v>10492</v>
      </c>
      <c r="D3111" s="104" t="s">
        <v>11492</v>
      </c>
      <c r="E3111" s="104">
        <f t="shared" si="48"/>
        <v>30101810</v>
      </c>
      <c r="F3111" s="104" t="s">
        <v>11572</v>
      </c>
      <c r="G3111" s="104" t="s">
        <v>11028</v>
      </c>
      <c r="H3111" s="104" t="s">
        <v>11478</v>
      </c>
      <c r="I3111" s="104" t="s">
        <v>11493</v>
      </c>
    </row>
    <row r="3112" spans="1:9" x14ac:dyDescent="0.2">
      <c r="A3112" s="104" t="s">
        <v>10492</v>
      </c>
      <c r="D3112" s="104" t="s">
        <v>11494</v>
      </c>
      <c r="E3112" s="104">
        <f t="shared" si="48"/>
        <v>30101811</v>
      </c>
      <c r="F3112" s="104" t="s">
        <v>11572</v>
      </c>
      <c r="G3112" s="104" t="s">
        <v>11028</v>
      </c>
      <c r="H3112" s="104" t="s">
        <v>11478</v>
      </c>
      <c r="I3112" s="104" t="s">
        <v>11495</v>
      </c>
    </row>
    <row r="3113" spans="1:9" x14ac:dyDescent="0.2">
      <c r="A3113" s="104" t="s">
        <v>10492</v>
      </c>
      <c r="D3113" s="104" t="s">
        <v>11496</v>
      </c>
      <c r="E3113" s="104">
        <f t="shared" si="48"/>
        <v>30101812</v>
      </c>
      <c r="F3113" s="104" t="s">
        <v>11572</v>
      </c>
      <c r="G3113" s="104" t="s">
        <v>11028</v>
      </c>
      <c r="H3113" s="104" t="s">
        <v>11478</v>
      </c>
      <c r="I3113" s="104" t="s">
        <v>11497</v>
      </c>
    </row>
    <row r="3114" spans="1:9" x14ac:dyDescent="0.2">
      <c r="A3114" s="104" t="s">
        <v>10492</v>
      </c>
      <c r="D3114" s="104" t="s">
        <v>11498</v>
      </c>
      <c r="E3114" s="104">
        <f t="shared" si="48"/>
        <v>30101813</v>
      </c>
      <c r="F3114" s="104" t="s">
        <v>11572</v>
      </c>
      <c r="G3114" s="104" t="s">
        <v>11028</v>
      </c>
      <c r="H3114" s="104" t="s">
        <v>11478</v>
      </c>
      <c r="I3114" s="104" t="s">
        <v>11499</v>
      </c>
    </row>
    <row r="3115" spans="1:9" x14ac:dyDescent="0.2">
      <c r="A3115" s="104" t="s">
        <v>10492</v>
      </c>
      <c r="D3115" s="104" t="s">
        <v>11500</v>
      </c>
      <c r="E3115" s="104">
        <f t="shared" si="48"/>
        <v>30101814</v>
      </c>
      <c r="F3115" s="104" t="s">
        <v>11572</v>
      </c>
      <c r="G3115" s="104" t="s">
        <v>11028</v>
      </c>
      <c r="H3115" s="104" t="s">
        <v>11478</v>
      </c>
      <c r="I3115" s="104" t="s">
        <v>11491</v>
      </c>
    </row>
    <row r="3116" spans="1:9" x14ac:dyDescent="0.2">
      <c r="A3116" s="104" t="s">
        <v>10492</v>
      </c>
      <c r="D3116" s="104" t="s">
        <v>11501</v>
      </c>
      <c r="E3116" s="104">
        <f t="shared" si="48"/>
        <v>30101815</v>
      </c>
      <c r="F3116" s="104" t="s">
        <v>11572</v>
      </c>
      <c r="G3116" s="104" t="s">
        <v>11028</v>
      </c>
      <c r="H3116" s="104" t="s">
        <v>11478</v>
      </c>
      <c r="I3116" s="104" t="s">
        <v>11502</v>
      </c>
    </row>
    <row r="3117" spans="1:9" x14ac:dyDescent="0.2">
      <c r="A3117" s="104" t="s">
        <v>10492</v>
      </c>
      <c r="D3117" s="104" t="s">
        <v>11503</v>
      </c>
      <c r="E3117" s="104">
        <f t="shared" si="48"/>
        <v>30101816</v>
      </c>
      <c r="F3117" s="104" t="s">
        <v>11572</v>
      </c>
      <c r="G3117" s="104" t="s">
        <v>11028</v>
      </c>
      <c r="H3117" s="104" t="s">
        <v>11478</v>
      </c>
      <c r="I3117" s="104" t="s">
        <v>11504</v>
      </c>
    </row>
    <row r="3118" spans="1:9" x14ac:dyDescent="0.2">
      <c r="A3118" s="104" t="s">
        <v>10492</v>
      </c>
      <c r="D3118" s="104" t="s">
        <v>11505</v>
      </c>
      <c r="E3118" s="104">
        <f t="shared" si="48"/>
        <v>30101817</v>
      </c>
      <c r="F3118" s="104" t="s">
        <v>11572</v>
      </c>
      <c r="G3118" s="104" t="s">
        <v>11028</v>
      </c>
      <c r="H3118" s="104" t="s">
        <v>11478</v>
      </c>
      <c r="I3118" s="104" t="s">
        <v>14416</v>
      </c>
    </row>
    <row r="3119" spans="1:9" x14ac:dyDescent="0.2">
      <c r="A3119" s="104" t="s">
        <v>10492</v>
      </c>
      <c r="D3119" s="104" t="s">
        <v>11506</v>
      </c>
      <c r="E3119" s="104">
        <f t="shared" si="48"/>
        <v>30101818</v>
      </c>
      <c r="F3119" s="104" t="s">
        <v>11572</v>
      </c>
      <c r="G3119" s="104" t="s">
        <v>11028</v>
      </c>
      <c r="H3119" s="104" t="s">
        <v>11478</v>
      </c>
      <c r="I3119" s="104" t="s">
        <v>11455</v>
      </c>
    </row>
    <row r="3120" spans="1:9" x14ac:dyDescent="0.2">
      <c r="A3120" s="104" t="s">
        <v>10492</v>
      </c>
      <c r="D3120" s="104" t="s">
        <v>11507</v>
      </c>
      <c r="E3120" s="104">
        <f t="shared" si="48"/>
        <v>30101819</v>
      </c>
      <c r="F3120" s="104" t="s">
        <v>11572</v>
      </c>
      <c r="G3120" s="104" t="s">
        <v>11028</v>
      </c>
      <c r="H3120" s="104" t="s">
        <v>11478</v>
      </c>
      <c r="I3120" s="104" t="s">
        <v>11508</v>
      </c>
    </row>
    <row r="3121" spans="1:9" x14ac:dyDescent="0.2">
      <c r="A3121" s="104" t="s">
        <v>10492</v>
      </c>
      <c r="D3121" s="104" t="s">
        <v>11509</v>
      </c>
      <c r="E3121" s="104">
        <f t="shared" si="48"/>
        <v>30101820</v>
      </c>
      <c r="F3121" s="104" t="s">
        <v>11572</v>
      </c>
      <c r="G3121" s="104" t="s">
        <v>11028</v>
      </c>
      <c r="H3121" s="104" t="s">
        <v>11478</v>
      </c>
      <c r="I3121" s="104" t="s">
        <v>11510</v>
      </c>
    </row>
    <row r="3122" spans="1:9" x14ac:dyDescent="0.2">
      <c r="A3122" s="104" t="s">
        <v>10492</v>
      </c>
      <c r="D3122" s="104" t="s">
        <v>11511</v>
      </c>
      <c r="E3122" s="104">
        <f t="shared" si="48"/>
        <v>30101821</v>
      </c>
      <c r="F3122" s="104" t="s">
        <v>11572</v>
      </c>
      <c r="G3122" s="104" t="s">
        <v>11028</v>
      </c>
      <c r="H3122" s="104" t="s">
        <v>11478</v>
      </c>
      <c r="I3122" s="104" t="s">
        <v>11512</v>
      </c>
    </row>
    <row r="3123" spans="1:9" x14ac:dyDescent="0.2">
      <c r="A3123" s="104" t="s">
        <v>10492</v>
      </c>
      <c r="D3123" s="104" t="s">
        <v>11513</v>
      </c>
      <c r="E3123" s="104">
        <f t="shared" si="48"/>
        <v>30101822</v>
      </c>
      <c r="F3123" s="104" t="s">
        <v>11572</v>
      </c>
      <c r="G3123" s="104" t="s">
        <v>11028</v>
      </c>
      <c r="H3123" s="104" t="s">
        <v>11478</v>
      </c>
      <c r="I3123" s="104" t="s">
        <v>11514</v>
      </c>
    </row>
    <row r="3124" spans="1:9" x14ac:dyDescent="0.2">
      <c r="A3124" s="104" t="s">
        <v>10492</v>
      </c>
      <c r="D3124" s="104" t="s">
        <v>11515</v>
      </c>
      <c r="E3124" s="104">
        <f t="shared" si="48"/>
        <v>30101827</v>
      </c>
      <c r="F3124" s="104" t="s">
        <v>11572</v>
      </c>
      <c r="G3124" s="104" t="s">
        <v>11028</v>
      </c>
      <c r="H3124" s="104" t="s">
        <v>11478</v>
      </c>
      <c r="I3124" s="104" t="s">
        <v>11516</v>
      </c>
    </row>
    <row r="3125" spans="1:9" x14ac:dyDescent="0.2">
      <c r="A3125" s="104" t="s">
        <v>10492</v>
      </c>
      <c r="D3125" s="104" t="s">
        <v>11517</v>
      </c>
      <c r="E3125" s="104">
        <f t="shared" si="48"/>
        <v>30101832</v>
      </c>
      <c r="F3125" s="104" t="s">
        <v>11572</v>
      </c>
      <c r="G3125" s="104" t="s">
        <v>11028</v>
      </c>
      <c r="H3125" s="104" t="s">
        <v>11478</v>
      </c>
      <c r="I3125" s="104" t="s">
        <v>11518</v>
      </c>
    </row>
    <row r="3126" spans="1:9" x14ac:dyDescent="0.2">
      <c r="A3126" s="104" t="s">
        <v>10492</v>
      </c>
      <c r="D3126" s="104" t="s">
        <v>11519</v>
      </c>
      <c r="E3126" s="104">
        <f t="shared" si="48"/>
        <v>30101837</v>
      </c>
      <c r="F3126" s="104" t="s">
        <v>11572</v>
      </c>
      <c r="G3126" s="104" t="s">
        <v>11028</v>
      </c>
      <c r="H3126" s="104" t="s">
        <v>11478</v>
      </c>
      <c r="I3126" s="104" t="s">
        <v>11520</v>
      </c>
    </row>
    <row r="3127" spans="1:9" x14ac:dyDescent="0.2">
      <c r="A3127" s="104" t="s">
        <v>10492</v>
      </c>
      <c r="D3127" s="104" t="s">
        <v>11521</v>
      </c>
      <c r="E3127" s="104">
        <f t="shared" si="48"/>
        <v>30101838</v>
      </c>
      <c r="F3127" s="104" t="s">
        <v>11572</v>
      </c>
      <c r="G3127" s="104" t="s">
        <v>11028</v>
      </c>
      <c r="H3127" s="104" t="s">
        <v>11478</v>
      </c>
      <c r="I3127" s="104" t="s">
        <v>11522</v>
      </c>
    </row>
    <row r="3128" spans="1:9" x14ac:dyDescent="0.2">
      <c r="A3128" s="104" t="s">
        <v>10492</v>
      </c>
      <c r="D3128" s="104" t="s">
        <v>11523</v>
      </c>
      <c r="E3128" s="104">
        <f t="shared" si="48"/>
        <v>30101839</v>
      </c>
      <c r="F3128" s="104" t="s">
        <v>11572</v>
      </c>
      <c r="G3128" s="104" t="s">
        <v>11028</v>
      </c>
      <c r="H3128" s="104" t="s">
        <v>11478</v>
      </c>
      <c r="I3128" s="104" t="s">
        <v>11524</v>
      </c>
    </row>
    <row r="3129" spans="1:9" x14ac:dyDescent="0.2">
      <c r="A3129" s="104" t="s">
        <v>10492</v>
      </c>
      <c r="D3129" s="104" t="s">
        <v>11525</v>
      </c>
      <c r="E3129" s="104">
        <f t="shared" si="48"/>
        <v>30101840</v>
      </c>
      <c r="F3129" s="104" t="s">
        <v>11572</v>
      </c>
      <c r="G3129" s="104" t="s">
        <v>11028</v>
      </c>
      <c r="H3129" s="104" t="s">
        <v>11478</v>
      </c>
      <c r="I3129" s="104" t="s">
        <v>11526</v>
      </c>
    </row>
    <row r="3130" spans="1:9" x14ac:dyDescent="0.2">
      <c r="A3130" s="104" t="s">
        <v>10492</v>
      </c>
      <c r="D3130" s="104" t="s">
        <v>11527</v>
      </c>
      <c r="E3130" s="104">
        <f t="shared" si="48"/>
        <v>30101842</v>
      </c>
      <c r="F3130" s="104" t="s">
        <v>11572</v>
      </c>
      <c r="G3130" s="104" t="s">
        <v>11028</v>
      </c>
      <c r="H3130" s="104" t="s">
        <v>11478</v>
      </c>
      <c r="I3130" s="104" t="s">
        <v>11528</v>
      </c>
    </row>
    <row r="3131" spans="1:9" x14ac:dyDescent="0.2">
      <c r="A3131" s="104" t="s">
        <v>10492</v>
      </c>
      <c r="D3131" s="104" t="s">
        <v>11529</v>
      </c>
      <c r="E3131" s="104">
        <f t="shared" si="48"/>
        <v>30101847</v>
      </c>
      <c r="F3131" s="104" t="s">
        <v>11572</v>
      </c>
      <c r="G3131" s="104" t="s">
        <v>11028</v>
      </c>
      <c r="H3131" s="104" t="s">
        <v>11478</v>
      </c>
      <c r="I3131" s="104" t="s">
        <v>11530</v>
      </c>
    </row>
    <row r="3132" spans="1:9" x14ac:dyDescent="0.2">
      <c r="A3132" s="104" t="s">
        <v>10492</v>
      </c>
      <c r="D3132" s="104" t="s">
        <v>11531</v>
      </c>
      <c r="E3132" s="104">
        <f t="shared" si="48"/>
        <v>30101849</v>
      </c>
      <c r="F3132" s="104" t="s">
        <v>11572</v>
      </c>
      <c r="G3132" s="104" t="s">
        <v>11028</v>
      </c>
      <c r="H3132" s="104" t="s">
        <v>11478</v>
      </c>
      <c r="I3132" s="104" t="s">
        <v>11532</v>
      </c>
    </row>
    <row r="3133" spans="1:9" x14ac:dyDescent="0.2">
      <c r="A3133" s="104" t="s">
        <v>10492</v>
      </c>
      <c r="D3133" s="104" t="s">
        <v>11533</v>
      </c>
      <c r="E3133" s="104">
        <f t="shared" si="48"/>
        <v>30101852</v>
      </c>
      <c r="F3133" s="104" t="s">
        <v>11572</v>
      </c>
      <c r="G3133" s="104" t="s">
        <v>11028</v>
      </c>
      <c r="H3133" s="104" t="s">
        <v>11478</v>
      </c>
      <c r="I3133" s="104" t="s">
        <v>11534</v>
      </c>
    </row>
    <row r="3134" spans="1:9" x14ac:dyDescent="0.2">
      <c r="A3134" s="104" t="s">
        <v>10492</v>
      </c>
      <c r="D3134" s="104" t="s">
        <v>11535</v>
      </c>
      <c r="E3134" s="104">
        <f t="shared" si="48"/>
        <v>30101860</v>
      </c>
      <c r="F3134" s="104" t="s">
        <v>11572</v>
      </c>
      <c r="G3134" s="104" t="s">
        <v>11028</v>
      </c>
      <c r="H3134" s="104" t="s">
        <v>11478</v>
      </c>
      <c r="I3134" s="104" t="s">
        <v>11536</v>
      </c>
    </row>
    <row r="3135" spans="1:9" x14ac:dyDescent="0.2">
      <c r="A3135" s="104" t="s">
        <v>10492</v>
      </c>
      <c r="D3135" s="104" t="s">
        <v>11537</v>
      </c>
      <c r="E3135" s="104">
        <f t="shared" si="48"/>
        <v>30101861</v>
      </c>
      <c r="F3135" s="104" t="s">
        <v>11572</v>
      </c>
      <c r="G3135" s="104" t="s">
        <v>11028</v>
      </c>
      <c r="H3135" s="104" t="s">
        <v>11478</v>
      </c>
      <c r="I3135" s="104" t="s">
        <v>11538</v>
      </c>
    </row>
    <row r="3136" spans="1:9" x14ac:dyDescent="0.2">
      <c r="A3136" s="104" t="s">
        <v>10492</v>
      </c>
      <c r="D3136" s="104" t="s">
        <v>11539</v>
      </c>
      <c r="E3136" s="104">
        <f t="shared" si="48"/>
        <v>30101863</v>
      </c>
      <c r="F3136" s="104" t="s">
        <v>11572</v>
      </c>
      <c r="G3136" s="104" t="s">
        <v>11028</v>
      </c>
      <c r="H3136" s="104" t="s">
        <v>11478</v>
      </c>
      <c r="I3136" s="104" t="s">
        <v>11491</v>
      </c>
    </row>
    <row r="3137" spans="1:9" x14ac:dyDescent="0.2">
      <c r="A3137" s="104" t="s">
        <v>10492</v>
      </c>
      <c r="D3137" s="104" t="s">
        <v>11540</v>
      </c>
      <c r="E3137" s="104">
        <f t="shared" si="48"/>
        <v>30101864</v>
      </c>
      <c r="F3137" s="104" t="s">
        <v>11572</v>
      </c>
      <c r="G3137" s="104" t="s">
        <v>11028</v>
      </c>
      <c r="H3137" s="104" t="s">
        <v>11478</v>
      </c>
      <c r="I3137" s="104" t="s">
        <v>11541</v>
      </c>
    </row>
    <row r="3138" spans="1:9" x14ac:dyDescent="0.2">
      <c r="A3138" s="104" t="s">
        <v>10492</v>
      </c>
      <c r="D3138" s="104" t="s">
        <v>11542</v>
      </c>
      <c r="E3138" s="104">
        <f t="shared" ref="E3138:E3201" si="49">VALUE(D3138)</f>
        <v>30101865</v>
      </c>
      <c r="F3138" s="104" t="s">
        <v>11572</v>
      </c>
      <c r="G3138" s="104" t="s">
        <v>11028</v>
      </c>
      <c r="H3138" s="104" t="s">
        <v>11478</v>
      </c>
      <c r="I3138" s="104" t="s">
        <v>11543</v>
      </c>
    </row>
    <row r="3139" spans="1:9" x14ac:dyDescent="0.2">
      <c r="A3139" s="104" t="s">
        <v>10492</v>
      </c>
      <c r="D3139" s="104" t="s">
        <v>11544</v>
      </c>
      <c r="E3139" s="104">
        <f t="shared" si="49"/>
        <v>30101866</v>
      </c>
      <c r="F3139" s="104" t="s">
        <v>11572</v>
      </c>
      <c r="G3139" s="104" t="s">
        <v>11028</v>
      </c>
      <c r="H3139" s="104" t="s">
        <v>11478</v>
      </c>
      <c r="I3139" s="104" t="s">
        <v>11545</v>
      </c>
    </row>
    <row r="3140" spans="1:9" x14ac:dyDescent="0.2">
      <c r="A3140" s="104" t="s">
        <v>10492</v>
      </c>
      <c r="D3140" s="104" t="s">
        <v>11546</v>
      </c>
      <c r="E3140" s="104">
        <f t="shared" si="49"/>
        <v>30101870</v>
      </c>
      <c r="F3140" s="104" t="s">
        <v>11572</v>
      </c>
      <c r="G3140" s="104" t="s">
        <v>11028</v>
      </c>
      <c r="H3140" s="104" t="s">
        <v>11478</v>
      </c>
      <c r="I3140" s="104" t="s">
        <v>11547</v>
      </c>
    </row>
    <row r="3141" spans="1:9" x14ac:dyDescent="0.2">
      <c r="A3141" s="104" t="s">
        <v>10492</v>
      </c>
      <c r="D3141" s="104" t="s">
        <v>11548</v>
      </c>
      <c r="E3141" s="104">
        <f t="shared" si="49"/>
        <v>30101871</v>
      </c>
      <c r="F3141" s="104" t="s">
        <v>11572</v>
      </c>
      <c r="G3141" s="104" t="s">
        <v>11028</v>
      </c>
      <c r="H3141" s="104" t="s">
        <v>11478</v>
      </c>
      <c r="I3141" s="104" t="s">
        <v>11549</v>
      </c>
    </row>
    <row r="3142" spans="1:9" x14ac:dyDescent="0.2">
      <c r="A3142" s="104" t="s">
        <v>10492</v>
      </c>
      <c r="D3142" s="104" t="s">
        <v>11550</v>
      </c>
      <c r="E3142" s="104">
        <f t="shared" si="49"/>
        <v>30101872</v>
      </c>
      <c r="F3142" s="104" t="s">
        <v>11572</v>
      </c>
      <c r="G3142" s="104" t="s">
        <v>11028</v>
      </c>
      <c r="H3142" s="104" t="s">
        <v>11478</v>
      </c>
      <c r="I3142" s="104" t="s">
        <v>11551</v>
      </c>
    </row>
    <row r="3143" spans="1:9" x14ac:dyDescent="0.2">
      <c r="A3143" s="104" t="s">
        <v>10492</v>
      </c>
      <c r="D3143" s="104" t="s">
        <v>11552</v>
      </c>
      <c r="E3143" s="104">
        <f t="shared" si="49"/>
        <v>30101880</v>
      </c>
      <c r="F3143" s="104" t="s">
        <v>11572</v>
      </c>
      <c r="G3143" s="104" t="s">
        <v>11028</v>
      </c>
      <c r="H3143" s="104" t="s">
        <v>11478</v>
      </c>
      <c r="I3143" s="104" t="s">
        <v>11553</v>
      </c>
    </row>
    <row r="3144" spans="1:9" x14ac:dyDescent="0.2">
      <c r="A3144" s="104" t="s">
        <v>10492</v>
      </c>
      <c r="D3144" s="104" t="s">
        <v>11554</v>
      </c>
      <c r="E3144" s="104">
        <f t="shared" si="49"/>
        <v>30101881</v>
      </c>
      <c r="F3144" s="104" t="s">
        <v>11572</v>
      </c>
      <c r="G3144" s="104" t="s">
        <v>11028</v>
      </c>
      <c r="H3144" s="104" t="s">
        <v>11478</v>
      </c>
      <c r="I3144" s="104" t="s">
        <v>11555</v>
      </c>
    </row>
    <row r="3145" spans="1:9" x14ac:dyDescent="0.2">
      <c r="A3145" s="104" t="s">
        <v>10492</v>
      </c>
      <c r="D3145" s="104" t="s">
        <v>11556</v>
      </c>
      <c r="E3145" s="104">
        <f t="shared" si="49"/>
        <v>30101882</v>
      </c>
      <c r="F3145" s="104" t="s">
        <v>11572</v>
      </c>
      <c r="G3145" s="104" t="s">
        <v>11028</v>
      </c>
      <c r="H3145" s="104" t="s">
        <v>11478</v>
      </c>
      <c r="I3145" s="104" t="s">
        <v>11557</v>
      </c>
    </row>
    <row r="3146" spans="1:9" x14ac:dyDescent="0.2">
      <c r="A3146" s="104" t="s">
        <v>10492</v>
      </c>
      <c r="D3146" s="104" t="s">
        <v>11558</v>
      </c>
      <c r="E3146" s="104">
        <f t="shared" si="49"/>
        <v>30101883</v>
      </c>
      <c r="F3146" s="104" t="s">
        <v>11572</v>
      </c>
      <c r="G3146" s="104" t="s">
        <v>11028</v>
      </c>
      <c r="H3146" s="104" t="s">
        <v>11478</v>
      </c>
      <c r="I3146" s="104" t="s">
        <v>11559</v>
      </c>
    </row>
    <row r="3147" spans="1:9" x14ac:dyDescent="0.2">
      <c r="A3147" s="104" t="s">
        <v>10492</v>
      </c>
      <c r="D3147" s="104" t="s">
        <v>11560</v>
      </c>
      <c r="E3147" s="104">
        <f t="shared" si="49"/>
        <v>30101884</v>
      </c>
      <c r="F3147" s="104" t="s">
        <v>11572</v>
      </c>
      <c r="G3147" s="104" t="s">
        <v>11028</v>
      </c>
      <c r="H3147" s="104" t="s">
        <v>11478</v>
      </c>
      <c r="I3147" s="104" t="s">
        <v>11561</v>
      </c>
    </row>
    <row r="3148" spans="1:9" x14ac:dyDescent="0.2">
      <c r="A3148" s="104" t="s">
        <v>10492</v>
      </c>
      <c r="D3148" s="104" t="s">
        <v>11562</v>
      </c>
      <c r="E3148" s="104">
        <f t="shared" si="49"/>
        <v>30101885</v>
      </c>
      <c r="F3148" s="104" t="s">
        <v>11572</v>
      </c>
      <c r="G3148" s="104" t="s">
        <v>11028</v>
      </c>
      <c r="H3148" s="104" t="s">
        <v>11478</v>
      </c>
      <c r="I3148" s="104" t="s">
        <v>11586</v>
      </c>
    </row>
    <row r="3149" spans="1:9" x14ac:dyDescent="0.2">
      <c r="A3149" s="104" t="s">
        <v>10492</v>
      </c>
      <c r="D3149" s="104" t="s">
        <v>11587</v>
      </c>
      <c r="E3149" s="104">
        <f t="shared" si="49"/>
        <v>30101890</v>
      </c>
      <c r="F3149" s="104" t="s">
        <v>11572</v>
      </c>
      <c r="G3149" s="104" t="s">
        <v>11028</v>
      </c>
      <c r="H3149" s="104" t="s">
        <v>11478</v>
      </c>
      <c r="I3149" s="104" t="s">
        <v>11588</v>
      </c>
    </row>
    <row r="3150" spans="1:9" x14ac:dyDescent="0.2">
      <c r="A3150" s="104" t="s">
        <v>10492</v>
      </c>
      <c r="D3150" s="104" t="s">
        <v>11589</v>
      </c>
      <c r="E3150" s="104">
        <f t="shared" si="49"/>
        <v>30101891</v>
      </c>
      <c r="F3150" s="104" t="s">
        <v>11572</v>
      </c>
      <c r="G3150" s="104" t="s">
        <v>11028</v>
      </c>
      <c r="H3150" s="104" t="s">
        <v>11478</v>
      </c>
      <c r="I3150" s="104" t="s">
        <v>11590</v>
      </c>
    </row>
    <row r="3151" spans="1:9" x14ac:dyDescent="0.2">
      <c r="A3151" s="104" t="s">
        <v>10492</v>
      </c>
      <c r="D3151" s="104" t="s">
        <v>11591</v>
      </c>
      <c r="E3151" s="104">
        <f t="shared" si="49"/>
        <v>30101892</v>
      </c>
      <c r="F3151" s="104" t="s">
        <v>11572</v>
      </c>
      <c r="G3151" s="104" t="s">
        <v>11028</v>
      </c>
      <c r="H3151" s="104" t="s">
        <v>11478</v>
      </c>
      <c r="I3151" s="104" t="s">
        <v>11592</v>
      </c>
    </row>
    <row r="3152" spans="1:9" x14ac:dyDescent="0.2">
      <c r="A3152" s="104" t="s">
        <v>10492</v>
      </c>
      <c r="D3152" s="104" t="s">
        <v>11593</v>
      </c>
      <c r="E3152" s="104">
        <f t="shared" si="49"/>
        <v>30101893</v>
      </c>
      <c r="F3152" s="104" t="s">
        <v>11572</v>
      </c>
      <c r="G3152" s="104" t="s">
        <v>11028</v>
      </c>
      <c r="H3152" s="104" t="s">
        <v>11478</v>
      </c>
      <c r="I3152" s="104" t="s">
        <v>11031</v>
      </c>
    </row>
    <row r="3153" spans="1:9" x14ac:dyDescent="0.2">
      <c r="A3153" s="104" t="s">
        <v>10492</v>
      </c>
      <c r="D3153" s="104" t="s">
        <v>11594</v>
      </c>
      <c r="E3153" s="104">
        <f t="shared" si="49"/>
        <v>30101894</v>
      </c>
      <c r="F3153" s="104" t="s">
        <v>11572</v>
      </c>
      <c r="G3153" s="104" t="s">
        <v>11028</v>
      </c>
      <c r="H3153" s="104" t="s">
        <v>11478</v>
      </c>
      <c r="I3153" s="104" t="s">
        <v>11595</v>
      </c>
    </row>
    <row r="3154" spans="1:9" x14ac:dyDescent="0.2">
      <c r="A3154" s="104" t="s">
        <v>10492</v>
      </c>
      <c r="D3154" s="104" t="s">
        <v>11596</v>
      </c>
      <c r="E3154" s="104">
        <f t="shared" si="49"/>
        <v>30101899</v>
      </c>
      <c r="F3154" s="104" t="s">
        <v>11572</v>
      </c>
      <c r="G3154" s="104" t="s">
        <v>11028</v>
      </c>
      <c r="H3154" s="104" t="s">
        <v>11478</v>
      </c>
      <c r="I3154" s="104" t="s">
        <v>11597</v>
      </c>
    </row>
    <row r="3155" spans="1:9" x14ac:dyDescent="0.2">
      <c r="A3155" s="104" t="s">
        <v>10492</v>
      </c>
      <c r="D3155" s="104" t="s">
        <v>11598</v>
      </c>
      <c r="E3155" s="104">
        <f t="shared" si="49"/>
        <v>30101901</v>
      </c>
      <c r="F3155" s="104" t="s">
        <v>11572</v>
      </c>
      <c r="G3155" s="104" t="s">
        <v>11028</v>
      </c>
      <c r="H3155" s="104" t="s">
        <v>11599</v>
      </c>
      <c r="I3155" s="104" t="s">
        <v>11600</v>
      </c>
    </row>
    <row r="3156" spans="1:9" x14ac:dyDescent="0.2">
      <c r="A3156" s="104" t="s">
        <v>10492</v>
      </c>
      <c r="D3156" s="104" t="s">
        <v>11601</v>
      </c>
      <c r="E3156" s="104">
        <f t="shared" si="49"/>
        <v>30101902</v>
      </c>
      <c r="F3156" s="104" t="s">
        <v>11572</v>
      </c>
      <c r="G3156" s="104" t="s">
        <v>11028</v>
      </c>
      <c r="H3156" s="104" t="s">
        <v>11599</v>
      </c>
      <c r="I3156" s="104" t="s">
        <v>11602</v>
      </c>
    </row>
    <row r="3157" spans="1:9" x14ac:dyDescent="0.2">
      <c r="A3157" s="104" t="s">
        <v>10492</v>
      </c>
      <c r="D3157" s="104" t="s">
        <v>11603</v>
      </c>
      <c r="E3157" s="104">
        <f t="shared" si="49"/>
        <v>30101904</v>
      </c>
      <c r="F3157" s="104" t="s">
        <v>11572</v>
      </c>
      <c r="G3157" s="104" t="s">
        <v>11028</v>
      </c>
      <c r="H3157" s="104" t="s">
        <v>11599</v>
      </c>
      <c r="I3157" s="104" t="s">
        <v>11604</v>
      </c>
    </row>
    <row r="3158" spans="1:9" x14ac:dyDescent="0.2">
      <c r="A3158" s="104" t="s">
        <v>10492</v>
      </c>
      <c r="D3158" s="104" t="s">
        <v>11605</v>
      </c>
      <c r="E3158" s="104">
        <f t="shared" si="49"/>
        <v>30101905</v>
      </c>
      <c r="F3158" s="104" t="s">
        <v>11572</v>
      </c>
      <c r="G3158" s="104" t="s">
        <v>11028</v>
      </c>
      <c r="H3158" s="104" t="s">
        <v>11599</v>
      </c>
      <c r="I3158" s="104" t="s">
        <v>11606</v>
      </c>
    </row>
    <row r="3159" spans="1:9" x14ac:dyDescent="0.2">
      <c r="A3159" s="104" t="s">
        <v>10492</v>
      </c>
      <c r="D3159" s="104" t="s">
        <v>11607</v>
      </c>
      <c r="E3159" s="104">
        <f t="shared" si="49"/>
        <v>30101906</v>
      </c>
      <c r="F3159" s="104" t="s">
        <v>11572</v>
      </c>
      <c r="G3159" s="104" t="s">
        <v>11028</v>
      </c>
      <c r="H3159" s="104" t="s">
        <v>11599</v>
      </c>
      <c r="I3159" s="104" t="s">
        <v>11608</v>
      </c>
    </row>
    <row r="3160" spans="1:9" x14ac:dyDescent="0.2">
      <c r="A3160" s="104" t="s">
        <v>10492</v>
      </c>
      <c r="D3160" s="104" t="s">
        <v>11609</v>
      </c>
      <c r="E3160" s="104">
        <f t="shared" si="49"/>
        <v>30101907</v>
      </c>
      <c r="F3160" s="104" t="s">
        <v>11572</v>
      </c>
      <c r="G3160" s="104" t="s">
        <v>11028</v>
      </c>
      <c r="H3160" s="104" t="s">
        <v>11599</v>
      </c>
      <c r="I3160" s="104" t="s">
        <v>11610</v>
      </c>
    </row>
    <row r="3161" spans="1:9" x14ac:dyDescent="0.2">
      <c r="A3161" s="104" t="s">
        <v>10492</v>
      </c>
      <c r="D3161" s="104" t="s">
        <v>11611</v>
      </c>
      <c r="E3161" s="104">
        <f t="shared" si="49"/>
        <v>30101908</v>
      </c>
      <c r="F3161" s="104" t="s">
        <v>11572</v>
      </c>
      <c r="G3161" s="104" t="s">
        <v>11028</v>
      </c>
      <c r="H3161" s="104" t="s">
        <v>11599</v>
      </c>
      <c r="I3161" s="104" t="s">
        <v>11043</v>
      </c>
    </row>
    <row r="3162" spans="1:9" x14ac:dyDescent="0.2">
      <c r="A3162" s="104" t="s">
        <v>10492</v>
      </c>
      <c r="D3162" s="104" t="s">
        <v>11612</v>
      </c>
      <c r="E3162" s="104">
        <f t="shared" si="49"/>
        <v>30101909</v>
      </c>
      <c r="F3162" s="104" t="s">
        <v>11572</v>
      </c>
      <c r="G3162" s="104" t="s">
        <v>11028</v>
      </c>
      <c r="H3162" s="104" t="s">
        <v>11599</v>
      </c>
      <c r="I3162" s="104" t="s">
        <v>11613</v>
      </c>
    </row>
    <row r="3163" spans="1:9" x14ac:dyDescent="0.2">
      <c r="A3163" s="104" t="s">
        <v>10492</v>
      </c>
      <c r="D3163" s="104" t="s">
        <v>11614</v>
      </c>
      <c r="E3163" s="104">
        <f t="shared" si="49"/>
        <v>30102001</v>
      </c>
      <c r="F3163" s="104" t="s">
        <v>11572</v>
      </c>
      <c r="G3163" s="104" t="s">
        <v>11028</v>
      </c>
      <c r="H3163" s="104" t="s">
        <v>11615</v>
      </c>
      <c r="I3163" s="104" t="s">
        <v>11616</v>
      </c>
    </row>
    <row r="3164" spans="1:9" x14ac:dyDescent="0.2">
      <c r="A3164" s="104" t="s">
        <v>10492</v>
      </c>
      <c r="D3164" s="104" t="s">
        <v>11617</v>
      </c>
      <c r="E3164" s="104">
        <f t="shared" si="49"/>
        <v>30102002</v>
      </c>
      <c r="F3164" s="104" t="s">
        <v>11572</v>
      </c>
      <c r="G3164" s="104" t="s">
        <v>11028</v>
      </c>
      <c r="H3164" s="104" t="s">
        <v>11615</v>
      </c>
      <c r="I3164" s="104" t="s">
        <v>11618</v>
      </c>
    </row>
    <row r="3165" spans="1:9" x14ac:dyDescent="0.2">
      <c r="A3165" s="104" t="s">
        <v>10492</v>
      </c>
      <c r="D3165" s="104" t="s">
        <v>11619</v>
      </c>
      <c r="E3165" s="104">
        <f t="shared" si="49"/>
        <v>30102003</v>
      </c>
      <c r="F3165" s="104" t="s">
        <v>11572</v>
      </c>
      <c r="G3165" s="104" t="s">
        <v>11028</v>
      </c>
      <c r="H3165" s="104" t="s">
        <v>11615</v>
      </c>
      <c r="I3165" s="104" t="s">
        <v>14460</v>
      </c>
    </row>
    <row r="3166" spans="1:9" x14ac:dyDescent="0.2">
      <c r="A3166" s="104" t="s">
        <v>10492</v>
      </c>
      <c r="D3166" s="104" t="s">
        <v>14461</v>
      </c>
      <c r="E3166" s="104">
        <f t="shared" si="49"/>
        <v>30102004</v>
      </c>
      <c r="F3166" s="104" t="s">
        <v>11572</v>
      </c>
      <c r="G3166" s="104" t="s">
        <v>11028</v>
      </c>
      <c r="H3166" s="104" t="s">
        <v>11615</v>
      </c>
      <c r="I3166" s="104" t="s">
        <v>14462</v>
      </c>
    </row>
    <row r="3167" spans="1:9" x14ac:dyDescent="0.2">
      <c r="A3167" s="104" t="s">
        <v>10492</v>
      </c>
      <c r="D3167" s="104" t="s">
        <v>14463</v>
      </c>
      <c r="E3167" s="104">
        <f t="shared" si="49"/>
        <v>30102005</v>
      </c>
      <c r="F3167" s="104" t="s">
        <v>11572</v>
      </c>
      <c r="G3167" s="104" t="s">
        <v>11028</v>
      </c>
      <c r="H3167" s="104" t="s">
        <v>11615</v>
      </c>
      <c r="I3167" s="104" t="s">
        <v>14464</v>
      </c>
    </row>
    <row r="3168" spans="1:9" x14ac:dyDescent="0.2">
      <c r="A3168" s="104" t="s">
        <v>10492</v>
      </c>
      <c r="D3168" s="104" t="s">
        <v>14465</v>
      </c>
      <c r="E3168" s="104">
        <f t="shared" si="49"/>
        <v>30102015</v>
      </c>
      <c r="F3168" s="104" t="s">
        <v>11572</v>
      </c>
      <c r="G3168" s="104" t="s">
        <v>11028</v>
      </c>
      <c r="H3168" s="104" t="s">
        <v>11615</v>
      </c>
      <c r="I3168" s="104" t="s">
        <v>16705</v>
      </c>
    </row>
    <row r="3169" spans="1:9" x14ac:dyDescent="0.2">
      <c r="A3169" s="104" t="s">
        <v>10492</v>
      </c>
      <c r="D3169" s="104" t="s">
        <v>14466</v>
      </c>
      <c r="E3169" s="104">
        <f t="shared" si="49"/>
        <v>30102017</v>
      </c>
      <c r="F3169" s="104" t="s">
        <v>11572</v>
      </c>
      <c r="G3169" s="104" t="s">
        <v>11028</v>
      </c>
      <c r="H3169" s="104" t="s">
        <v>11615</v>
      </c>
      <c r="I3169" s="104" t="s">
        <v>16709</v>
      </c>
    </row>
    <row r="3170" spans="1:9" x14ac:dyDescent="0.2">
      <c r="A3170" s="104" t="s">
        <v>10492</v>
      </c>
      <c r="D3170" s="104" t="s">
        <v>14467</v>
      </c>
      <c r="E3170" s="104">
        <f t="shared" si="49"/>
        <v>30102018</v>
      </c>
      <c r="F3170" s="104" t="s">
        <v>11572</v>
      </c>
      <c r="G3170" s="104" t="s">
        <v>11028</v>
      </c>
      <c r="H3170" s="104" t="s">
        <v>11615</v>
      </c>
      <c r="I3170" s="104" t="s">
        <v>16711</v>
      </c>
    </row>
    <row r="3171" spans="1:9" x14ac:dyDescent="0.2">
      <c r="A3171" s="104" t="s">
        <v>10492</v>
      </c>
      <c r="D3171" s="104" t="s">
        <v>14468</v>
      </c>
      <c r="E3171" s="104">
        <f t="shared" si="49"/>
        <v>30102030</v>
      </c>
      <c r="F3171" s="104" t="s">
        <v>11572</v>
      </c>
      <c r="G3171" s="104" t="s">
        <v>11028</v>
      </c>
      <c r="H3171" s="104" t="s">
        <v>11615</v>
      </c>
      <c r="I3171" s="104" t="s">
        <v>16713</v>
      </c>
    </row>
    <row r="3172" spans="1:9" x14ac:dyDescent="0.2">
      <c r="A3172" s="104" t="s">
        <v>10492</v>
      </c>
      <c r="D3172" s="104" t="s">
        <v>14469</v>
      </c>
      <c r="E3172" s="104">
        <f t="shared" si="49"/>
        <v>30102031</v>
      </c>
      <c r="F3172" s="104" t="s">
        <v>11572</v>
      </c>
      <c r="G3172" s="104" t="s">
        <v>11028</v>
      </c>
      <c r="H3172" s="104" t="s">
        <v>11615</v>
      </c>
      <c r="I3172" s="104" t="s">
        <v>16715</v>
      </c>
    </row>
    <row r="3173" spans="1:9" x14ac:dyDescent="0.2">
      <c r="A3173" s="104" t="s">
        <v>10492</v>
      </c>
      <c r="D3173" s="104" t="s">
        <v>14470</v>
      </c>
      <c r="E3173" s="104">
        <f t="shared" si="49"/>
        <v>30102032</v>
      </c>
      <c r="F3173" s="104" t="s">
        <v>11572</v>
      </c>
      <c r="G3173" s="104" t="s">
        <v>11028</v>
      </c>
      <c r="H3173" s="104" t="s">
        <v>11615</v>
      </c>
      <c r="I3173" s="104" t="s">
        <v>16717</v>
      </c>
    </row>
    <row r="3174" spans="1:9" x14ac:dyDescent="0.2">
      <c r="A3174" s="104" t="s">
        <v>10492</v>
      </c>
      <c r="D3174" s="104" t="s">
        <v>14471</v>
      </c>
      <c r="E3174" s="104">
        <f t="shared" si="49"/>
        <v>30102033</v>
      </c>
      <c r="F3174" s="104" t="s">
        <v>11572</v>
      </c>
      <c r="G3174" s="104" t="s">
        <v>11028</v>
      </c>
      <c r="H3174" s="104" t="s">
        <v>11615</v>
      </c>
      <c r="I3174" s="104" t="s">
        <v>16719</v>
      </c>
    </row>
    <row r="3175" spans="1:9" x14ac:dyDescent="0.2">
      <c r="A3175" s="104" t="s">
        <v>10492</v>
      </c>
      <c r="D3175" s="104" t="s">
        <v>14472</v>
      </c>
      <c r="E3175" s="104">
        <f t="shared" si="49"/>
        <v>30102034</v>
      </c>
      <c r="F3175" s="104" t="s">
        <v>11572</v>
      </c>
      <c r="G3175" s="104" t="s">
        <v>11028</v>
      </c>
      <c r="H3175" s="104" t="s">
        <v>11615</v>
      </c>
      <c r="I3175" s="104" t="s">
        <v>16721</v>
      </c>
    </row>
    <row r="3176" spans="1:9" x14ac:dyDescent="0.2">
      <c r="A3176" s="104" t="s">
        <v>10492</v>
      </c>
      <c r="D3176" s="104" t="s">
        <v>14473</v>
      </c>
      <c r="E3176" s="104">
        <f t="shared" si="49"/>
        <v>30102035</v>
      </c>
      <c r="F3176" s="104" t="s">
        <v>11572</v>
      </c>
      <c r="G3176" s="104" t="s">
        <v>11028</v>
      </c>
      <c r="H3176" s="104" t="s">
        <v>11615</v>
      </c>
      <c r="I3176" s="104" t="s">
        <v>16723</v>
      </c>
    </row>
    <row r="3177" spans="1:9" x14ac:dyDescent="0.2">
      <c r="A3177" s="104" t="s">
        <v>10492</v>
      </c>
      <c r="D3177" s="104" t="s">
        <v>14474</v>
      </c>
      <c r="E3177" s="104">
        <f t="shared" si="49"/>
        <v>30102036</v>
      </c>
      <c r="F3177" s="104" t="s">
        <v>11572</v>
      </c>
      <c r="G3177" s="104" t="s">
        <v>11028</v>
      </c>
      <c r="H3177" s="104" t="s">
        <v>11615</v>
      </c>
      <c r="I3177" s="104" t="s">
        <v>16725</v>
      </c>
    </row>
    <row r="3178" spans="1:9" x14ac:dyDescent="0.2">
      <c r="A3178" s="104" t="s">
        <v>10492</v>
      </c>
      <c r="D3178" s="104" t="s">
        <v>14475</v>
      </c>
      <c r="E3178" s="104">
        <f t="shared" si="49"/>
        <v>30102037</v>
      </c>
      <c r="F3178" s="104" t="s">
        <v>11572</v>
      </c>
      <c r="G3178" s="104" t="s">
        <v>11028</v>
      </c>
      <c r="H3178" s="104" t="s">
        <v>11615</v>
      </c>
      <c r="I3178" s="104" t="s">
        <v>16727</v>
      </c>
    </row>
    <row r="3179" spans="1:9" x14ac:dyDescent="0.2">
      <c r="A3179" s="104" t="s">
        <v>10492</v>
      </c>
      <c r="D3179" s="104" t="s">
        <v>14476</v>
      </c>
      <c r="E3179" s="104">
        <f t="shared" si="49"/>
        <v>30102038</v>
      </c>
      <c r="F3179" s="104" t="s">
        <v>11572</v>
      </c>
      <c r="G3179" s="104" t="s">
        <v>11028</v>
      </c>
      <c r="H3179" s="104" t="s">
        <v>11615</v>
      </c>
      <c r="I3179" s="104" t="s">
        <v>16729</v>
      </c>
    </row>
    <row r="3180" spans="1:9" x14ac:dyDescent="0.2">
      <c r="A3180" s="104" t="s">
        <v>10492</v>
      </c>
      <c r="D3180" s="104" t="s">
        <v>14477</v>
      </c>
      <c r="E3180" s="104">
        <f t="shared" si="49"/>
        <v>30102039</v>
      </c>
      <c r="F3180" s="104" t="s">
        <v>11572</v>
      </c>
      <c r="G3180" s="104" t="s">
        <v>11028</v>
      </c>
      <c r="H3180" s="104" t="s">
        <v>11615</v>
      </c>
      <c r="I3180" s="104" t="s">
        <v>16731</v>
      </c>
    </row>
    <row r="3181" spans="1:9" x14ac:dyDescent="0.2">
      <c r="A3181" s="104" t="s">
        <v>10492</v>
      </c>
      <c r="D3181" s="104" t="s">
        <v>14478</v>
      </c>
      <c r="E3181" s="104">
        <f t="shared" si="49"/>
        <v>30102040</v>
      </c>
      <c r="F3181" s="104" t="s">
        <v>11572</v>
      </c>
      <c r="G3181" s="104" t="s">
        <v>11028</v>
      </c>
      <c r="H3181" s="104" t="s">
        <v>11615</v>
      </c>
      <c r="I3181" s="104" t="s">
        <v>16733</v>
      </c>
    </row>
    <row r="3182" spans="1:9" x14ac:dyDescent="0.2">
      <c r="A3182" s="104" t="s">
        <v>10492</v>
      </c>
      <c r="D3182" s="104" t="s">
        <v>14479</v>
      </c>
      <c r="E3182" s="104">
        <f t="shared" si="49"/>
        <v>30102041</v>
      </c>
      <c r="F3182" s="104" t="s">
        <v>11572</v>
      </c>
      <c r="G3182" s="104" t="s">
        <v>11028</v>
      </c>
      <c r="H3182" s="104" t="s">
        <v>11615</v>
      </c>
      <c r="I3182" s="104" t="s">
        <v>16735</v>
      </c>
    </row>
    <row r="3183" spans="1:9" x14ac:dyDescent="0.2">
      <c r="A3183" s="104" t="s">
        <v>10492</v>
      </c>
      <c r="D3183" s="104" t="s">
        <v>14480</v>
      </c>
      <c r="E3183" s="104">
        <f t="shared" si="49"/>
        <v>30102050</v>
      </c>
      <c r="F3183" s="104" t="s">
        <v>11572</v>
      </c>
      <c r="G3183" s="104" t="s">
        <v>11028</v>
      </c>
      <c r="H3183" s="104" t="s">
        <v>11615</v>
      </c>
      <c r="I3183" s="104" t="s">
        <v>16737</v>
      </c>
    </row>
    <row r="3184" spans="1:9" x14ac:dyDescent="0.2">
      <c r="A3184" s="104" t="s">
        <v>10492</v>
      </c>
      <c r="D3184" s="104" t="s">
        <v>14481</v>
      </c>
      <c r="E3184" s="104">
        <f t="shared" si="49"/>
        <v>30102051</v>
      </c>
      <c r="F3184" s="104" t="s">
        <v>11572</v>
      </c>
      <c r="G3184" s="104" t="s">
        <v>11028</v>
      </c>
      <c r="H3184" s="104" t="s">
        <v>11615</v>
      </c>
      <c r="I3184" s="104" t="s">
        <v>8443</v>
      </c>
    </row>
    <row r="3185" spans="1:9" x14ac:dyDescent="0.2">
      <c r="A3185" s="104" t="s">
        <v>10492</v>
      </c>
      <c r="D3185" s="104" t="s">
        <v>14482</v>
      </c>
      <c r="E3185" s="104">
        <f t="shared" si="49"/>
        <v>30102052</v>
      </c>
      <c r="F3185" s="104" t="s">
        <v>11572</v>
      </c>
      <c r="G3185" s="104" t="s">
        <v>11028</v>
      </c>
      <c r="H3185" s="104" t="s">
        <v>11615</v>
      </c>
      <c r="I3185" s="104" t="s">
        <v>8445</v>
      </c>
    </row>
    <row r="3186" spans="1:9" x14ac:dyDescent="0.2">
      <c r="A3186" s="104" t="s">
        <v>10492</v>
      </c>
      <c r="D3186" s="104" t="s">
        <v>14483</v>
      </c>
      <c r="E3186" s="104">
        <f t="shared" si="49"/>
        <v>30102053</v>
      </c>
      <c r="F3186" s="104" t="s">
        <v>11572</v>
      </c>
      <c r="G3186" s="104" t="s">
        <v>11028</v>
      </c>
      <c r="H3186" s="104" t="s">
        <v>11615</v>
      </c>
      <c r="I3186" s="104" t="s">
        <v>8447</v>
      </c>
    </row>
    <row r="3187" spans="1:9" x14ac:dyDescent="0.2">
      <c r="A3187" s="104" t="s">
        <v>10492</v>
      </c>
      <c r="D3187" s="104" t="s">
        <v>14484</v>
      </c>
      <c r="E3187" s="104">
        <f t="shared" si="49"/>
        <v>30102054</v>
      </c>
      <c r="F3187" s="104" t="s">
        <v>11572</v>
      </c>
      <c r="G3187" s="104" t="s">
        <v>11028</v>
      </c>
      <c r="H3187" s="104" t="s">
        <v>11615</v>
      </c>
      <c r="I3187" s="104" t="s">
        <v>8449</v>
      </c>
    </row>
    <row r="3188" spans="1:9" x14ac:dyDescent="0.2">
      <c r="A3188" s="104" t="s">
        <v>10492</v>
      </c>
      <c r="D3188" s="104" t="s">
        <v>14485</v>
      </c>
      <c r="E3188" s="104">
        <f t="shared" si="49"/>
        <v>30102060</v>
      </c>
      <c r="F3188" s="104" t="s">
        <v>11572</v>
      </c>
      <c r="G3188" s="104" t="s">
        <v>11028</v>
      </c>
      <c r="H3188" s="104" t="s">
        <v>11615</v>
      </c>
      <c r="I3188" s="104" t="s">
        <v>8451</v>
      </c>
    </row>
    <row r="3189" spans="1:9" x14ac:dyDescent="0.2">
      <c r="A3189" s="104" t="s">
        <v>10492</v>
      </c>
      <c r="D3189" s="104" t="s">
        <v>14486</v>
      </c>
      <c r="E3189" s="104">
        <f t="shared" si="49"/>
        <v>30102061</v>
      </c>
      <c r="F3189" s="104" t="s">
        <v>11572</v>
      </c>
      <c r="G3189" s="104" t="s">
        <v>11028</v>
      </c>
      <c r="H3189" s="104" t="s">
        <v>11615</v>
      </c>
      <c r="I3189" s="104" t="s">
        <v>8453</v>
      </c>
    </row>
    <row r="3190" spans="1:9" x14ac:dyDescent="0.2">
      <c r="A3190" s="104" t="s">
        <v>10492</v>
      </c>
      <c r="D3190" s="104" t="s">
        <v>14487</v>
      </c>
      <c r="E3190" s="104">
        <f t="shared" si="49"/>
        <v>30102062</v>
      </c>
      <c r="F3190" s="104" t="s">
        <v>11572</v>
      </c>
      <c r="G3190" s="104" t="s">
        <v>11028</v>
      </c>
      <c r="H3190" s="104" t="s">
        <v>11615</v>
      </c>
      <c r="I3190" s="104" t="s">
        <v>8455</v>
      </c>
    </row>
    <row r="3191" spans="1:9" x14ac:dyDescent="0.2">
      <c r="A3191" s="104" t="s">
        <v>10492</v>
      </c>
      <c r="D3191" s="104" t="s">
        <v>14488</v>
      </c>
      <c r="E3191" s="104">
        <f t="shared" si="49"/>
        <v>30102063</v>
      </c>
      <c r="F3191" s="104" t="s">
        <v>11572</v>
      </c>
      <c r="G3191" s="104" t="s">
        <v>11028</v>
      </c>
      <c r="H3191" s="104" t="s">
        <v>11615</v>
      </c>
      <c r="I3191" s="104" t="s">
        <v>11410</v>
      </c>
    </row>
    <row r="3192" spans="1:9" x14ac:dyDescent="0.2">
      <c r="A3192" s="104" t="s">
        <v>10492</v>
      </c>
      <c r="D3192" s="104" t="s">
        <v>14489</v>
      </c>
      <c r="E3192" s="104">
        <f t="shared" si="49"/>
        <v>30102070</v>
      </c>
      <c r="F3192" s="104" t="s">
        <v>11572</v>
      </c>
      <c r="G3192" s="104" t="s">
        <v>11028</v>
      </c>
      <c r="H3192" s="104" t="s">
        <v>11615</v>
      </c>
      <c r="I3192" s="104" t="s">
        <v>11412</v>
      </c>
    </row>
    <row r="3193" spans="1:9" x14ac:dyDescent="0.2">
      <c r="A3193" s="104" t="s">
        <v>10492</v>
      </c>
      <c r="D3193" s="104" t="s">
        <v>14490</v>
      </c>
      <c r="E3193" s="104">
        <f t="shared" si="49"/>
        <v>30102071</v>
      </c>
      <c r="F3193" s="104" t="s">
        <v>11572</v>
      </c>
      <c r="G3193" s="104" t="s">
        <v>11028</v>
      </c>
      <c r="H3193" s="104" t="s">
        <v>11615</v>
      </c>
      <c r="I3193" s="104" t="s">
        <v>11414</v>
      </c>
    </row>
    <row r="3194" spans="1:9" x14ac:dyDescent="0.2">
      <c r="A3194" s="104" t="s">
        <v>10492</v>
      </c>
      <c r="D3194" s="104" t="s">
        <v>14491</v>
      </c>
      <c r="E3194" s="104">
        <f t="shared" si="49"/>
        <v>30102072</v>
      </c>
      <c r="F3194" s="104" t="s">
        <v>11572</v>
      </c>
      <c r="G3194" s="104" t="s">
        <v>11028</v>
      </c>
      <c r="H3194" s="104" t="s">
        <v>11615</v>
      </c>
      <c r="I3194" s="104" t="s">
        <v>11416</v>
      </c>
    </row>
    <row r="3195" spans="1:9" x14ac:dyDescent="0.2">
      <c r="A3195" s="104" t="s">
        <v>10492</v>
      </c>
      <c r="D3195" s="104" t="s">
        <v>14492</v>
      </c>
      <c r="E3195" s="104">
        <f t="shared" si="49"/>
        <v>30102099</v>
      </c>
      <c r="F3195" s="104" t="s">
        <v>11572</v>
      </c>
      <c r="G3195" s="104" t="s">
        <v>11028</v>
      </c>
      <c r="H3195" s="104" t="s">
        <v>11615</v>
      </c>
      <c r="I3195" s="104" t="s">
        <v>7791</v>
      </c>
    </row>
    <row r="3196" spans="1:9" x14ac:dyDescent="0.2">
      <c r="A3196" s="104" t="s">
        <v>10492</v>
      </c>
      <c r="D3196" s="104" t="s">
        <v>14493</v>
      </c>
      <c r="E3196" s="104">
        <f t="shared" si="49"/>
        <v>30102101</v>
      </c>
      <c r="F3196" s="104" t="s">
        <v>11572</v>
      </c>
      <c r="G3196" s="104" t="s">
        <v>11028</v>
      </c>
      <c r="H3196" s="104" t="s">
        <v>14494</v>
      </c>
      <c r="I3196" s="104" t="s">
        <v>14495</v>
      </c>
    </row>
    <row r="3197" spans="1:9" x14ac:dyDescent="0.2">
      <c r="A3197" s="104" t="s">
        <v>10492</v>
      </c>
      <c r="D3197" s="104" t="s">
        <v>14496</v>
      </c>
      <c r="E3197" s="104">
        <f t="shared" si="49"/>
        <v>30102102</v>
      </c>
      <c r="F3197" s="104" t="s">
        <v>11572</v>
      </c>
      <c r="G3197" s="104" t="s">
        <v>11028</v>
      </c>
      <c r="H3197" s="104" t="s">
        <v>14494</v>
      </c>
      <c r="I3197" s="104" t="s">
        <v>14497</v>
      </c>
    </row>
    <row r="3198" spans="1:9" x14ac:dyDescent="0.2">
      <c r="A3198" s="104" t="s">
        <v>10492</v>
      </c>
      <c r="D3198" s="104" t="s">
        <v>14498</v>
      </c>
      <c r="E3198" s="104">
        <f t="shared" si="49"/>
        <v>30102103</v>
      </c>
      <c r="F3198" s="104" t="s">
        <v>11572</v>
      </c>
      <c r="G3198" s="104" t="s">
        <v>11028</v>
      </c>
      <c r="H3198" s="104" t="s">
        <v>14494</v>
      </c>
      <c r="I3198" s="104" t="s">
        <v>14499</v>
      </c>
    </row>
    <row r="3199" spans="1:9" x14ac:dyDescent="0.2">
      <c r="A3199" s="104" t="s">
        <v>10492</v>
      </c>
      <c r="D3199" s="104" t="s">
        <v>14500</v>
      </c>
      <c r="E3199" s="104">
        <f t="shared" si="49"/>
        <v>30102104</v>
      </c>
      <c r="F3199" s="104" t="s">
        <v>11572</v>
      </c>
      <c r="G3199" s="104" t="s">
        <v>11028</v>
      </c>
      <c r="H3199" s="104" t="s">
        <v>14494</v>
      </c>
      <c r="I3199" s="104" t="s">
        <v>14501</v>
      </c>
    </row>
    <row r="3200" spans="1:9" x14ac:dyDescent="0.2">
      <c r="A3200" s="104" t="s">
        <v>10492</v>
      </c>
      <c r="D3200" s="104" t="s">
        <v>14502</v>
      </c>
      <c r="E3200" s="104">
        <f t="shared" si="49"/>
        <v>30102105</v>
      </c>
      <c r="F3200" s="104" t="s">
        <v>11572</v>
      </c>
      <c r="G3200" s="104" t="s">
        <v>11028</v>
      </c>
      <c r="H3200" s="104" t="s">
        <v>14494</v>
      </c>
      <c r="I3200" s="104" t="s">
        <v>14503</v>
      </c>
    </row>
    <row r="3201" spans="1:9" x14ac:dyDescent="0.2">
      <c r="A3201" s="104" t="s">
        <v>10492</v>
      </c>
      <c r="D3201" s="104" t="s">
        <v>14504</v>
      </c>
      <c r="E3201" s="104">
        <f t="shared" si="49"/>
        <v>30102106</v>
      </c>
      <c r="F3201" s="104" t="s">
        <v>11572</v>
      </c>
      <c r="G3201" s="104" t="s">
        <v>11028</v>
      </c>
      <c r="H3201" s="104" t="s">
        <v>14494</v>
      </c>
      <c r="I3201" s="104" t="s">
        <v>14505</v>
      </c>
    </row>
    <row r="3202" spans="1:9" x14ac:dyDescent="0.2">
      <c r="A3202" s="104" t="s">
        <v>10492</v>
      </c>
      <c r="D3202" s="104" t="s">
        <v>14506</v>
      </c>
      <c r="E3202" s="104">
        <f t="shared" ref="E3202:E3265" si="50">VALUE(D3202)</f>
        <v>30102107</v>
      </c>
      <c r="F3202" s="104" t="s">
        <v>11572</v>
      </c>
      <c r="G3202" s="104" t="s">
        <v>11028</v>
      </c>
      <c r="H3202" s="104" t="s">
        <v>14494</v>
      </c>
      <c r="I3202" s="104" t="s">
        <v>14507</v>
      </c>
    </row>
    <row r="3203" spans="1:9" x14ac:dyDescent="0.2">
      <c r="A3203" s="104" t="s">
        <v>10492</v>
      </c>
      <c r="D3203" s="104" t="s">
        <v>14508</v>
      </c>
      <c r="E3203" s="104">
        <f t="shared" si="50"/>
        <v>30102108</v>
      </c>
      <c r="F3203" s="104" t="s">
        <v>11572</v>
      </c>
      <c r="G3203" s="104" t="s">
        <v>11028</v>
      </c>
      <c r="H3203" s="104" t="s">
        <v>14494</v>
      </c>
      <c r="I3203" s="104" t="s">
        <v>14509</v>
      </c>
    </row>
    <row r="3204" spans="1:9" x14ac:dyDescent="0.2">
      <c r="A3204" s="104" t="s">
        <v>10492</v>
      </c>
      <c r="D3204" s="104" t="s">
        <v>14510</v>
      </c>
      <c r="E3204" s="104">
        <f t="shared" si="50"/>
        <v>30102110</v>
      </c>
      <c r="F3204" s="104" t="s">
        <v>11572</v>
      </c>
      <c r="G3204" s="104" t="s">
        <v>11028</v>
      </c>
      <c r="H3204" s="104" t="s">
        <v>14494</v>
      </c>
      <c r="I3204" s="104" t="s">
        <v>14511</v>
      </c>
    </row>
    <row r="3205" spans="1:9" x14ac:dyDescent="0.2">
      <c r="A3205" s="104" t="s">
        <v>10492</v>
      </c>
      <c r="D3205" s="104" t="s">
        <v>14512</v>
      </c>
      <c r="E3205" s="104">
        <f t="shared" si="50"/>
        <v>30102111</v>
      </c>
      <c r="F3205" s="104" t="s">
        <v>11572</v>
      </c>
      <c r="G3205" s="104" t="s">
        <v>11028</v>
      </c>
      <c r="H3205" s="104" t="s">
        <v>14494</v>
      </c>
      <c r="I3205" s="104" t="s">
        <v>14513</v>
      </c>
    </row>
    <row r="3206" spans="1:9" x14ac:dyDescent="0.2">
      <c r="A3206" s="104" t="s">
        <v>10492</v>
      </c>
      <c r="D3206" s="104" t="s">
        <v>14514</v>
      </c>
      <c r="E3206" s="104">
        <f t="shared" si="50"/>
        <v>30102112</v>
      </c>
      <c r="F3206" s="104" t="s">
        <v>11572</v>
      </c>
      <c r="G3206" s="104" t="s">
        <v>11028</v>
      </c>
      <c r="H3206" s="104" t="s">
        <v>14494</v>
      </c>
      <c r="I3206" s="104" t="s">
        <v>14515</v>
      </c>
    </row>
    <row r="3207" spans="1:9" x14ac:dyDescent="0.2">
      <c r="A3207" s="104" t="s">
        <v>10492</v>
      </c>
      <c r="D3207" s="104" t="s">
        <v>14516</v>
      </c>
      <c r="E3207" s="104">
        <f t="shared" si="50"/>
        <v>30102113</v>
      </c>
      <c r="F3207" s="104" t="s">
        <v>11572</v>
      </c>
      <c r="G3207" s="104" t="s">
        <v>11028</v>
      </c>
      <c r="H3207" s="104" t="s">
        <v>14494</v>
      </c>
      <c r="I3207" s="104" t="s">
        <v>14517</v>
      </c>
    </row>
    <row r="3208" spans="1:9" x14ac:dyDescent="0.2">
      <c r="A3208" s="104" t="s">
        <v>10492</v>
      </c>
      <c r="D3208" s="104" t="s">
        <v>14518</v>
      </c>
      <c r="E3208" s="104">
        <f t="shared" si="50"/>
        <v>30102114</v>
      </c>
      <c r="F3208" s="104" t="s">
        <v>11572</v>
      </c>
      <c r="G3208" s="104" t="s">
        <v>11028</v>
      </c>
      <c r="H3208" s="104" t="s">
        <v>14494</v>
      </c>
      <c r="I3208" s="104" t="s">
        <v>14519</v>
      </c>
    </row>
    <row r="3209" spans="1:9" x14ac:dyDescent="0.2">
      <c r="A3209" s="104" t="s">
        <v>10492</v>
      </c>
      <c r="D3209" s="104" t="s">
        <v>14520</v>
      </c>
      <c r="E3209" s="104">
        <f t="shared" si="50"/>
        <v>30102120</v>
      </c>
      <c r="F3209" s="104" t="s">
        <v>11572</v>
      </c>
      <c r="G3209" s="104" t="s">
        <v>11028</v>
      </c>
      <c r="H3209" s="104" t="s">
        <v>14494</v>
      </c>
      <c r="I3209" s="104" t="s">
        <v>14521</v>
      </c>
    </row>
    <row r="3210" spans="1:9" x14ac:dyDescent="0.2">
      <c r="A3210" s="104" t="s">
        <v>10492</v>
      </c>
      <c r="D3210" s="104" t="s">
        <v>14522</v>
      </c>
      <c r="E3210" s="104">
        <f t="shared" si="50"/>
        <v>30102121</v>
      </c>
      <c r="F3210" s="104" t="s">
        <v>11572</v>
      </c>
      <c r="G3210" s="104" t="s">
        <v>11028</v>
      </c>
      <c r="H3210" s="104" t="s">
        <v>14494</v>
      </c>
      <c r="I3210" s="104" t="s">
        <v>14523</v>
      </c>
    </row>
    <row r="3211" spans="1:9" x14ac:dyDescent="0.2">
      <c r="A3211" s="104" t="s">
        <v>10492</v>
      </c>
      <c r="D3211" s="104" t="s">
        <v>14524</v>
      </c>
      <c r="E3211" s="104">
        <f t="shared" si="50"/>
        <v>30102122</v>
      </c>
      <c r="F3211" s="104" t="s">
        <v>11572</v>
      </c>
      <c r="G3211" s="104" t="s">
        <v>11028</v>
      </c>
      <c r="H3211" s="104" t="s">
        <v>14494</v>
      </c>
      <c r="I3211" s="104" t="s">
        <v>14525</v>
      </c>
    </row>
    <row r="3212" spans="1:9" x14ac:dyDescent="0.2">
      <c r="A3212" s="104" t="s">
        <v>10492</v>
      </c>
      <c r="D3212" s="104" t="s">
        <v>14526</v>
      </c>
      <c r="E3212" s="104">
        <f t="shared" si="50"/>
        <v>30102123</v>
      </c>
      <c r="F3212" s="104" t="s">
        <v>11572</v>
      </c>
      <c r="G3212" s="104" t="s">
        <v>11028</v>
      </c>
      <c r="H3212" s="104" t="s">
        <v>14494</v>
      </c>
      <c r="I3212" s="104" t="s">
        <v>14527</v>
      </c>
    </row>
    <row r="3213" spans="1:9" x14ac:dyDescent="0.2">
      <c r="A3213" s="104" t="s">
        <v>10492</v>
      </c>
      <c r="D3213" s="104" t="s">
        <v>14528</v>
      </c>
      <c r="E3213" s="104">
        <f t="shared" si="50"/>
        <v>30102124</v>
      </c>
      <c r="F3213" s="104" t="s">
        <v>11572</v>
      </c>
      <c r="G3213" s="104" t="s">
        <v>11028</v>
      </c>
      <c r="H3213" s="104" t="s">
        <v>14494</v>
      </c>
      <c r="I3213" s="104" t="s">
        <v>14529</v>
      </c>
    </row>
    <row r="3214" spans="1:9" x14ac:dyDescent="0.2">
      <c r="A3214" s="104" t="s">
        <v>10492</v>
      </c>
      <c r="D3214" s="104" t="s">
        <v>14530</v>
      </c>
      <c r="E3214" s="104">
        <f t="shared" si="50"/>
        <v>30102125</v>
      </c>
      <c r="F3214" s="104" t="s">
        <v>11572</v>
      </c>
      <c r="G3214" s="104" t="s">
        <v>11028</v>
      </c>
      <c r="H3214" s="104" t="s">
        <v>14494</v>
      </c>
      <c r="I3214" s="104" t="s">
        <v>14531</v>
      </c>
    </row>
    <row r="3215" spans="1:9" x14ac:dyDescent="0.2">
      <c r="A3215" s="104" t="s">
        <v>10492</v>
      </c>
      <c r="D3215" s="104" t="s">
        <v>14532</v>
      </c>
      <c r="E3215" s="104">
        <f t="shared" si="50"/>
        <v>30102126</v>
      </c>
      <c r="F3215" s="104" t="s">
        <v>11572</v>
      </c>
      <c r="G3215" s="104" t="s">
        <v>11028</v>
      </c>
      <c r="H3215" s="104" t="s">
        <v>14494</v>
      </c>
      <c r="I3215" s="104" t="s">
        <v>14533</v>
      </c>
    </row>
    <row r="3216" spans="1:9" x14ac:dyDescent="0.2">
      <c r="A3216" s="104" t="s">
        <v>10492</v>
      </c>
      <c r="D3216" s="104" t="s">
        <v>14534</v>
      </c>
      <c r="E3216" s="104">
        <f t="shared" si="50"/>
        <v>30102127</v>
      </c>
      <c r="F3216" s="104" t="s">
        <v>11572</v>
      </c>
      <c r="G3216" s="104" t="s">
        <v>11028</v>
      </c>
      <c r="H3216" s="104" t="s">
        <v>14494</v>
      </c>
      <c r="I3216" s="104" t="s">
        <v>14535</v>
      </c>
    </row>
    <row r="3217" spans="1:9" x14ac:dyDescent="0.2">
      <c r="A3217" s="104" t="s">
        <v>10492</v>
      </c>
      <c r="D3217" s="104" t="s">
        <v>14536</v>
      </c>
      <c r="E3217" s="104">
        <f t="shared" si="50"/>
        <v>30102199</v>
      </c>
      <c r="F3217" s="104" t="s">
        <v>11572</v>
      </c>
      <c r="G3217" s="104" t="s">
        <v>11028</v>
      </c>
      <c r="H3217" s="104" t="s">
        <v>14494</v>
      </c>
      <c r="I3217" s="104" t="s">
        <v>7791</v>
      </c>
    </row>
    <row r="3218" spans="1:9" x14ac:dyDescent="0.2">
      <c r="A3218" s="104" t="s">
        <v>10492</v>
      </c>
      <c r="D3218" s="104" t="s">
        <v>14537</v>
      </c>
      <c r="E3218" s="104">
        <f t="shared" si="50"/>
        <v>30102201</v>
      </c>
      <c r="F3218" s="104" t="s">
        <v>11572</v>
      </c>
      <c r="G3218" s="104" t="s">
        <v>11028</v>
      </c>
      <c r="H3218" s="104" t="s">
        <v>14538</v>
      </c>
      <c r="I3218" s="104" t="s">
        <v>14416</v>
      </c>
    </row>
    <row r="3219" spans="1:9" x14ac:dyDescent="0.2">
      <c r="A3219" s="104" t="s">
        <v>10492</v>
      </c>
      <c r="D3219" s="104" t="s">
        <v>14539</v>
      </c>
      <c r="E3219" s="104">
        <f t="shared" si="50"/>
        <v>30102301</v>
      </c>
      <c r="F3219" s="104" t="s">
        <v>11572</v>
      </c>
      <c r="G3219" s="104" t="s">
        <v>11028</v>
      </c>
      <c r="H3219" s="104" t="s">
        <v>14540</v>
      </c>
      <c r="I3219" s="104" t="s">
        <v>14541</v>
      </c>
    </row>
    <row r="3220" spans="1:9" x14ac:dyDescent="0.2">
      <c r="A3220" s="104" t="s">
        <v>10492</v>
      </c>
      <c r="D3220" s="104" t="s">
        <v>14542</v>
      </c>
      <c r="E3220" s="104">
        <f t="shared" si="50"/>
        <v>30102304</v>
      </c>
      <c r="F3220" s="104" t="s">
        <v>11572</v>
      </c>
      <c r="G3220" s="104" t="s">
        <v>11028</v>
      </c>
      <c r="H3220" s="104" t="s">
        <v>14540</v>
      </c>
      <c r="I3220" s="104" t="s">
        <v>14543</v>
      </c>
    </row>
    <row r="3221" spans="1:9" x14ac:dyDescent="0.2">
      <c r="A3221" s="104" t="s">
        <v>10492</v>
      </c>
      <c r="D3221" s="104" t="s">
        <v>14544</v>
      </c>
      <c r="E3221" s="104">
        <f t="shared" si="50"/>
        <v>30102306</v>
      </c>
      <c r="F3221" s="104" t="s">
        <v>11572</v>
      </c>
      <c r="G3221" s="104" t="s">
        <v>11028</v>
      </c>
      <c r="H3221" s="104" t="s">
        <v>14540</v>
      </c>
      <c r="I3221" s="104" t="s">
        <v>14545</v>
      </c>
    </row>
    <row r="3222" spans="1:9" x14ac:dyDescent="0.2">
      <c r="A3222" s="104" t="s">
        <v>10492</v>
      </c>
      <c r="D3222" s="104" t="s">
        <v>15847</v>
      </c>
      <c r="E3222" s="104">
        <f t="shared" si="50"/>
        <v>30102308</v>
      </c>
      <c r="F3222" s="104" t="s">
        <v>11572</v>
      </c>
      <c r="G3222" s="104" t="s">
        <v>11028</v>
      </c>
      <c r="H3222" s="104" t="s">
        <v>14540</v>
      </c>
      <c r="I3222" s="104" t="s">
        <v>15848</v>
      </c>
    </row>
    <row r="3223" spans="1:9" x14ac:dyDescent="0.2">
      <c r="A3223" s="104" t="s">
        <v>10492</v>
      </c>
      <c r="D3223" s="104" t="s">
        <v>15849</v>
      </c>
      <c r="E3223" s="104">
        <f t="shared" si="50"/>
        <v>30102310</v>
      </c>
      <c r="F3223" s="104" t="s">
        <v>11572</v>
      </c>
      <c r="G3223" s="104" t="s">
        <v>11028</v>
      </c>
      <c r="H3223" s="104" t="s">
        <v>14540</v>
      </c>
      <c r="I3223" s="104" t="s">
        <v>15850</v>
      </c>
    </row>
    <row r="3224" spans="1:9" x14ac:dyDescent="0.2">
      <c r="A3224" s="104" t="s">
        <v>10492</v>
      </c>
      <c r="D3224" s="104" t="s">
        <v>15851</v>
      </c>
      <c r="E3224" s="104">
        <f t="shared" si="50"/>
        <v>30102312</v>
      </c>
      <c r="F3224" s="104" t="s">
        <v>11572</v>
      </c>
      <c r="G3224" s="104" t="s">
        <v>11028</v>
      </c>
      <c r="H3224" s="104" t="s">
        <v>14540</v>
      </c>
      <c r="I3224" s="104" t="s">
        <v>15852</v>
      </c>
    </row>
    <row r="3225" spans="1:9" x14ac:dyDescent="0.2">
      <c r="A3225" s="104" t="s">
        <v>10492</v>
      </c>
      <c r="D3225" s="104" t="s">
        <v>15853</v>
      </c>
      <c r="E3225" s="104">
        <f t="shared" si="50"/>
        <v>30102314</v>
      </c>
      <c r="F3225" s="104" t="s">
        <v>11572</v>
      </c>
      <c r="G3225" s="104" t="s">
        <v>11028</v>
      </c>
      <c r="H3225" s="104" t="s">
        <v>14540</v>
      </c>
      <c r="I3225" s="104" t="s">
        <v>14606</v>
      </c>
    </row>
    <row r="3226" spans="1:9" x14ac:dyDescent="0.2">
      <c r="A3226" s="104" t="s">
        <v>10492</v>
      </c>
      <c r="D3226" s="104" t="s">
        <v>14607</v>
      </c>
      <c r="E3226" s="104">
        <f t="shared" si="50"/>
        <v>30102316</v>
      </c>
      <c r="F3226" s="104" t="s">
        <v>11572</v>
      </c>
      <c r="G3226" s="104" t="s">
        <v>11028</v>
      </c>
      <c r="H3226" s="104" t="s">
        <v>14540</v>
      </c>
      <c r="I3226" s="104" t="s">
        <v>14608</v>
      </c>
    </row>
    <row r="3227" spans="1:9" x14ac:dyDescent="0.2">
      <c r="A3227" s="104" t="s">
        <v>10492</v>
      </c>
      <c r="D3227" s="104" t="s">
        <v>14609</v>
      </c>
      <c r="E3227" s="104">
        <f t="shared" si="50"/>
        <v>30102318</v>
      </c>
      <c r="F3227" s="104" t="s">
        <v>11572</v>
      </c>
      <c r="G3227" s="104" t="s">
        <v>11028</v>
      </c>
      <c r="H3227" s="104" t="s">
        <v>14540</v>
      </c>
      <c r="I3227" s="104" t="s">
        <v>14610</v>
      </c>
    </row>
    <row r="3228" spans="1:9" x14ac:dyDescent="0.2">
      <c r="A3228" s="104" t="s">
        <v>10492</v>
      </c>
      <c r="D3228" s="104" t="s">
        <v>14611</v>
      </c>
      <c r="E3228" s="104">
        <f t="shared" si="50"/>
        <v>30102319</v>
      </c>
      <c r="F3228" s="104" t="s">
        <v>11572</v>
      </c>
      <c r="G3228" s="104" t="s">
        <v>11028</v>
      </c>
      <c r="H3228" s="104" t="s">
        <v>14540</v>
      </c>
      <c r="I3228" s="104" t="s">
        <v>14612</v>
      </c>
    </row>
    <row r="3229" spans="1:9" x14ac:dyDescent="0.2">
      <c r="A3229" s="104" t="s">
        <v>10492</v>
      </c>
      <c r="D3229" s="104" t="s">
        <v>14613</v>
      </c>
      <c r="E3229" s="104">
        <f t="shared" si="50"/>
        <v>30102320</v>
      </c>
      <c r="F3229" s="104" t="s">
        <v>11572</v>
      </c>
      <c r="G3229" s="104" t="s">
        <v>11028</v>
      </c>
      <c r="H3229" s="104" t="s">
        <v>14540</v>
      </c>
      <c r="I3229" s="104" t="s">
        <v>14614</v>
      </c>
    </row>
    <row r="3230" spans="1:9" x14ac:dyDescent="0.2">
      <c r="A3230" s="104" t="s">
        <v>10492</v>
      </c>
      <c r="D3230" s="104" t="s">
        <v>14615</v>
      </c>
      <c r="E3230" s="104">
        <f t="shared" si="50"/>
        <v>30102321</v>
      </c>
      <c r="F3230" s="104" t="s">
        <v>11572</v>
      </c>
      <c r="G3230" s="104" t="s">
        <v>11028</v>
      </c>
      <c r="H3230" s="104" t="s">
        <v>14540</v>
      </c>
      <c r="I3230" s="104" t="s">
        <v>14616</v>
      </c>
    </row>
    <row r="3231" spans="1:9" x14ac:dyDescent="0.2">
      <c r="A3231" s="104" t="s">
        <v>10492</v>
      </c>
      <c r="D3231" s="104" t="s">
        <v>14617</v>
      </c>
      <c r="E3231" s="104">
        <f t="shared" si="50"/>
        <v>30102322</v>
      </c>
      <c r="F3231" s="104" t="s">
        <v>11572</v>
      </c>
      <c r="G3231" s="104" t="s">
        <v>11028</v>
      </c>
      <c r="H3231" s="104" t="s">
        <v>14540</v>
      </c>
      <c r="I3231" s="104" t="s">
        <v>14618</v>
      </c>
    </row>
    <row r="3232" spans="1:9" x14ac:dyDescent="0.2">
      <c r="A3232" s="104" t="s">
        <v>10492</v>
      </c>
      <c r="D3232" s="104" t="s">
        <v>14619</v>
      </c>
      <c r="E3232" s="104">
        <f t="shared" si="50"/>
        <v>30102323</v>
      </c>
      <c r="F3232" s="104" t="s">
        <v>11572</v>
      </c>
      <c r="G3232" s="104" t="s">
        <v>11028</v>
      </c>
      <c r="H3232" s="104" t="s">
        <v>14540</v>
      </c>
      <c r="I3232" s="104" t="s">
        <v>14620</v>
      </c>
    </row>
    <row r="3233" spans="1:9" x14ac:dyDescent="0.2">
      <c r="A3233" s="104" t="s">
        <v>10492</v>
      </c>
      <c r="D3233" s="104" t="s">
        <v>14621</v>
      </c>
      <c r="E3233" s="104">
        <f t="shared" si="50"/>
        <v>30102324</v>
      </c>
      <c r="F3233" s="104" t="s">
        <v>11572</v>
      </c>
      <c r="G3233" s="104" t="s">
        <v>11028</v>
      </c>
      <c r="H3233" s="104" t="s">
        <v>14540</v>
      </c>
      <c r="I3233" s="104" t="s">
        <v>14622</v>
      </c>
    </row>
    <row r="3234" spans="1:9" x14ac:dyDescent="0.2">
      <c r="A3234" s="104" t="s">
        <v>10492</v>
      </c>
      <c r="D3234" s="104" t="s">
        <v>14623</v>
      </c>
      <c r="E3234" s="104">
        <f t="shared" si="50"/>
        <v>30102325</v>
      </c>
      <c r="F3234" s="104" t="s">
        <v>11572</v>
      </c>
      <c r="G3234" s="104" t="s">
        <v>11028</v>
      </c>
      <c r="H3234" s="104" t="s">
        <v>14540</v>
      </c>
      <c r="I3234" s="104" t="s">
        <v>14624</v>
      </c>
    </row>
    <row r="3235" spans="1:9" x14ac:dyDescent="0.2">
      <c r="A3235" s="104" t="s">
        <v>10492</v>
      </c>
      <c r="D3235" s="104" t="s">
        <v>14625</v>
      </c>
      <c r="E3235" s="104">
        <f t="shared" si="50"/>
        <v>30102330</v>
      </c>
      <c r="F3235" s="104" t="s">
        <v>11572</v>
      </c>
      <c r="G3235" s="104" t="s">
        <v>11028</v>
      </c>
      <c r="H3235" s="104" t="s">
        <v>14540</v>
      </c>
      <c r="I3235" s="104" t="s">
        <v>14558</v>
      </c>
    </row>
    <row r="3236" spans="1:9" x14ac:dyDescent="0.2">
      <c r="A3236" s="104" t="s">
        <v>10492</v>
      </c>
      <c r="D3236" s="104" t="s">
        <v>14559</v>
      </c>
      <c r="E3236" s="104">
        <f t="shared" si="50"/>
        <v>30102331</v>
      </c>
      <c r="F3236" s="104" t="s">
        <v>11572</v>
      </c>
      <c r="G3236" s="104" t="s">
        <v>11028</v>
      </c>
      <c r="H3236" s="104" t="s">
        <v>14540</v>
      </c>
      <c r="I3236" s="104" t="s">
        <v>14560</v>
      </c>
    </row>
    <row r="3237" spans="1:9" x14ac:dyDescent="0.2">
      <c r="A3237" s="104" t="s">
        <v>10492</v>
      </c>
      <c r="D3237" s="104" t="s">
        <v>14561</v>
      </c>
      <c r="E3237" s="104">
        <f t="shared" si="50"/>
        <v>30102332</v>
      </c>
      <c r="F3237" s="104" t="s">
        <v>11572</v>
      </c>
      <c r="G3237" s="104" t="s">
        <v>11028</v>
      </c>
      <c r="H3237" s="104" t="s">
        <v>14540</v>
      </c>
      <c r="I3237" s="104" t="s">
        <v>14562</v>
      </c>
    </row>
    <row r="3238" spans="1:9" x14ac:dyDescent="0.2">
      <c r="A3238" s="104" t="s">
        <v>10492</v>
      </c>
      <c r="D3238" s="104" t="s">
        <v>14563</v>
      </c>
      <c r="E3238" s="104">
        <f t="shared" si="50"/>
        <v>30102399</v>
      </c>
      <c r="F3238" s="104" t="s">
        <v>11572</v>
      </c>
      <c r="G3238" s="104" t="s">
        <v>11028</v>
      </c>
      <c r="H3238" s="104" t="s">
        <v>14540</v>
      </c>
      <c r="I3238" s="104" t="s">
        <v>7791</v>
      </c>
    </row>
    <row r="3239" spans="1:9" x14ac:dyDescent="0.2">
      <c r="A3239" s="104" t="s">
        <v>10492</v>
      </c>
      <c r="D3239" s="104" t="s">
        <v>14564</v>
      </c>
      <c r="E3239" s="104">
        <f t="shared" si="50"/>
        <v>30102401</v>
      </c>
      <c r="F3239" s="104" t="s">
        <v>11572</v>
      </c>
      <c r="G3239" s="104" t="s">
        <v>11028</v>
      </c>
      <c r="H3239" s="104" t="s">
        <v>14565</v>
      </c>
      <c r="I3239" s="104" t="s">
        <v>14566</v>
      </c>
    </row>
    <row r="3240" spans="1:9" x14ac:dyDescent="0.2">
      <c r="A3240" s="104" t="s">
        <v>10492</v>
      </c>
      <c r="D3240" s="104" t="s">
        <v>14567</v>
      </c>
      <c r="E3240" s="104">
        <f t="shared" si="50"/>
        <v>30102402</v>
      </c>
      <c r="F3240" s="104" t="s">
        <v>11572</v>
      </c>
      <c r="G3240" s="104" t="s">
        <v>11028</v>
      </c>
      <c r="H3240" s="104" t="s">
        <v>14565</v>
      </c>
      <c r="I3240" s="104" t="s">
        <v>14568</v>
      </c>
    </row>
    <row r="3241" spans="1:9" x14ac:dyDescent="0.2">
      <c r="A3241" s="104" t="s">
        <v>10492</v>
      </c>
      <c r="D3241" s="104" t="s">
        <v>14569</v>
      </c>
      <c r="E3241" s="104">
        <f t="shared" si="50"/>
        <v>30102403</v>
      </c>
      <c r="F3241" s="104" t="s">
        <v>11572</v>
      </c>
      <c r="G3241" s="104" t="s">
        <v>11028</v>
      </c>
      <c r="H3241" s="104" t="s">
        <v>14565</v>
      </c>
      <c r="I3241" s="104" t="s">
        <v>14570</v>
      </c>
    </row>
    <row r="3242" spans="1:9" x14ac:dyDescent="0.2">
      <c r="A3242" s="104" t="s">
        <v>10492</v>
      </c>
      <c r="D3242" s="104" t="s">
        <v>14571</v>
      </c>
      <c r="E3242" s="104">
        <f t="shared" si="50"/>
        <v>30102404</v>
      </c>
      <c r="F3242" s="104" t="s">
        <v>11572</v>
      </c>
      <c r="G3242" s="104" t="s">
        <v>11028</v>
      </c>
      <c r="H3242" s="104" t="s">
        <v>14565</v>
      </c>
      <c r="I3242" s="104" t="s">
        <v>14572</v>
      </c>
    </row>
    <row r="3243" spans="1:9" x14ac:dyDescent="0.2">
      <c r="A3243" s="104" t="s">
        <v>10492</v>
      </c>
      <c r="D3243" s="104" t="s">
        <v>14573</v>
      </c>
      <c r="E3243" s="104">
        <f t="shared" si="50"/>
        <v>30102405</v>
      </c>
      <c r="F3243" s="104" t="s">
        <v>11572</v>
      </c>
      <c r="G3243" s="104" t="s">
        <v>11028</v>
      </c>
      <c r="H3243" s="104" t="s">
        <v>14565</v>
      </c>
      <c r="I3243" s="104" t="s">
        <v>14574</v>
      </c>
    </row>
    <row r="3244" spans="1:9" x14ac:dyDescent="0.2">
      <c r="A3244" s="104" t="s">
        <v>10492</v>
      </c>
      <c r="D3244" s="104" t="s">
        <v>14575</v>
      </c>
      <c r="E3244" s="104">
        <f t="shared" si="50"/>
        <v>30102406</v>
      </c>
      <c r="F3244" s="104" t="s">
        <v>11572</v>
      </c>
      <c r="G3244" s="104" t="s">
        <v>11028</v>
      </c>
      <c r="H3244" s="104" t="s">
        <v>14565</v>
      </c>
      <c r="I3244" s="104" t="s">
        <v>14576</v>
      </c>
    </row>
    <row r="3245" spans="1:9" x14ac:dyDescent="0.2">
      <c r="A3245" s="104" t="s">
        <v>10492</v>
      </c>
      <c r="D3245" s="104" t="s">
        <v>14577</v>
      </c>
      <c r="E3245" s="104">
        <f t="shared" si="50"/>
        <v>30102407</v>
      </c>
      <c r="F3245" s="104" t="s">
        <v>11572</v>
      </c>
      <c r="G3245" s="104" t="s">
        <v>11028</v>
      </c>
      <c r="H3245" s="104" t="s">
        <v>14565</v>
      </c>
      <c r="I3245" s="104" t="s">
        <v>14578</v>
      </c>
    </row>
    <row r="3246" spans="1:9" x14ac:dyDescent="0.2">
      <c r="A3246" s="104" t="s">
        <v>10492</v>
      </c>
      <c r="D3246" s="104" t="s">
        <v>14579</v>
      </c>
      <c r="E3246" s="104">
        <f t="shared" si="50"/>
        <v>30102408</v>
      </c>
      <c r="F3246" s="104" t="s">
        <v>11572</v>
      </c>
      <c r="G3246" s="104" t="s">
        <v>11028</v>
      </c>
      <c r="H3246" s="104" t="s">
        <v>14565</v>
      </c>
      <c r="I3246" s="104" t="s">
        <v>14580</v>
      </c>
    </row>
    <row r="3247" spans="1:9" x14ac:dyDescent="0.2">
      <c r="A3247" s="104" t="s">
        <v>10492</v>
      </c>
      <c r="D3247" s="104" t="s">
        <v>14581</v>
      </c>
      <c r="E3247" s="104">
        <f t="shared" si="50"/>
        <v>30102409</v>
      </c>
      <c r="F3247" s="104" t="s">
        <v>11572</v>
      </c>
      <c r="G3247" s="104" t="s">
        <v>11028</v>
      </c>
      <c r="H3247" s="104" t="s">
        <v>14565</v>
      </c>
      <c r="I3247" s="104" t="s">
        <v>14582</v>
      </c>
    </row>
    <row r="3248" spans="1:9" x14ac:dyDescent="0.2">
      <c r="A3248" s="104" t="s">
        <v>10492</v>
      </c>
      <c r="D3248" s="104" t="s">
        <v>14583</v>
      </c>
      <c r="E3248" s="104">
        <f t="shared" si="50"/>
        <v>30102410</v>
      </c>
      <c r="F3248" s="104" t="s">
        <v>11572</v>
      </c>
      <c r="G3248" s="104" t="s">
        <v>11028</v>
      </c>
      <c r="H3248" s="104" t="s">
        <v>14565</v>
      </c>
      <c r="I3248" s="104" t="s">
        <v>14584</v>
      </c>
    </row>
    <row r="3249" spans="1:9" x14ac:dyDescent="0.2">
      <c r="A3249" s="104" t="s">
        <v>10492</v>
      </c>
      <c r="D3249" s="104" t="s">
        <v>14585</v>
      </c>
      <c r="E3249" s="104">
        <f t="shared" si="50"/>
        <v>30102411</v>
      </c>
      <c r="F3249" s="104" t="s">
        <v>11572</v>
      </c>
      <c r="G3249" s="104" t="s">
        <v>11028</v>
      </c>
      <c r="H3249" s="104" t="s">
        <v>14565</v>
      </c>
      <c r="I3249" s="104" t="s">
        <v>14586</v>
      </c>
    </row>
    <row r="3250" spans="1:9" x14ac:dyDescent="0.2">
      <c r="A3250" s="104" t="s">
        <v>10492</v>
      </c>
      <c r="D3250" s="104" t="s">
        <v>14587</v>
      </c>
      <c r="E3250" s="104">
        <f t="shared" si="50"/>
        <v>30102412</v>
      </c>
      <c r="F3250" s="104" t="s">
        <v>11572</v>
      </c>
      <c r="G3250" s="104" t="s">
        <v>11028</v>
      </c>
      <c r="H3250" s="104" t="s">
        <v>14565</v>
      </c>
      <c r="I3250" s="104" t="s">
        <v>14588</v>
      </c>
    </row>
    <row r="3251" spans="1:9" x14ac:dyDescent="0.2">
      <c r="A3251" s="104" t="s">
        <v>10492</v>
      </c>
      <c r="D3251" s="104" t="s">
        <v>14589</v>
      </c>
      <c r="E3251" s="104">
        <f t="shared" si="50"/>
        <v>30102413</v>
      </c>
      <c r="F3251" s="104" t="s">
        <v>11572</v>
      </c>
      <c r="G3251" s="104" t="s">
        <v>11028</v>
      </c>
      <c r="H3251" s="104" t="s">
        <v>14565</v>
      </c>
      <c r="I3251" s="104" t="s">
        <v>14590</v>
      </c>
    </row>
    <row r="3252" spans="1:9" x14ac:dyDescent="0.2">
      <c r="A3252" s="104" t="s">
        <v>10492</v>
      </c>
      <c r="D3252" s="104" t="s">
        <v>14591</v>
      </c>
      <c r="E3252" s="104">
        <f t="shared" si="50"/>
        <v>30102414</v>
      </c>
      <c r="F3252" s="104" t="s">
        <v>11572</v>
      </c>
      <c r="G3252" s="104" t="s">
        <v>11028</v>
      </c>
      <c r="H3252" s="104" t="s">
        <v>14565</v>
      </c>
      <c r="I3252" s="104" t="s">
        <v>14592</v>
      </c>
    </row>
    <row r="3253" spans="1:9" x14ac:dyDescent="0.2">
      <c r="A3253" s="104" t="s">
        <v>10492</v>
      </c>
      <c r="D3253" s="104" t="s">
        <v>14593</v>
      </c>
      <c r="E3253" s="104">
        <f t="shared" si="50"/>
        <v>30102415</v>
      </c>
      <c r="F3253" s="104" t="s">
        <v>11572</v>
      </c>
      <c r="G3253" s="104" t="s">
        <v>11028</v>
      </c>
      <c r="H3253" s="104" t="s">
        <v>14565</v>
      </c>
      <c r="I3253" s="104" t="s">
        <v>14594</v>
      </c>
    </row>
    <row r="3254" spans="1:9" x14ac:dyDescent="0.2">
      <c r="A3254" s="104" t="s">
        <v>10492</v>
      </c>
      <c r="D3254" s="104" t="s">
        <v>14595</v>
      </c>
      <c r="E3254" s="104">
        <f t="shared" si="50"/>
        <v>30102416</v>
      </c>
      <c r="F3254" s="104" t="s">
        <v>11572</v>
      </c>
      <c r="G3254" s="104" t="s">
        <v>11028</v>
      </c>
      <c r="H3254" s="104" t="s">
        <v>14565</v>
      </c>
      <c r="I3254" s="104" t="s">
        <v>14596</v>
      </c>
    </row>
    <row r="3255" spans="1:9" x14ac:dyDescent="0.2">
      <c r="A3255" s="104" t="s">
        <v>10492</v>
      </c>
      <c r="D3255" s="104" t="s">
        <v>14597</v>
      </c>
      <c r="E3255" s="104">
        <f t="shared" si="50"/>
        <v>30102417</v>
      </c>
      <c r="F3255" s="104" t="s">
        <v>11572</v>
      </c>
      <c r="G3255" s="104" t="s">
        <v>11028</v>
      </c>
      <c r="H3255" s="104" t="s">
        <v>14565</v>
      </c>
      <c r="I3255" s="104" t="s">
        <v>14598</v>
      </c>
    </row>
    <row r="3256" spans="1:9" x14ac:dyDescent="0.2">
      <c r="A3256" s="104" t="s">
        <v>10492</v>
      </c>
      <c r="D3256" s="104" t="s">
        <v>14599</v>
      </c>
      <c r="E3256" s="104">
        <f t="shared" si="50"/>
        <v>30102418</v>
      </c>
      <c r="F3256" s="104" t="s">
        <v>11572</v>
      </c>
      <c r="G3256" s="104" t="s">
        <v>11028</v>
      </c>
      <c r="H3256" s="104" t="s">
        <v>14565</v>
      </c>
      <c r="I3256" s="104" t="s">
        <v>14600</v>
      </c>
    </row>
    <row r="3257" spans="1:9" x14ac:dyDescent="0.2">
      <c r="A3257" s="104" t="s">
        <v>10492</v>
      </c>
      <c r="D3257" s="104" t="s">
        <v>14601</v>
      </c>
      <c r="E3257" s="104">
        <f t="shared" si="50"/>
        <v>30102419</v>
      </c>
      <c r="F3257" s="104" t="s">
        <v>11572</v>
      </c>
      <c r="G3257" s="104" t="s">
        <v>11028</v>
      </c>
      <c r="H3257" s="104" t="s">
        <v>14565</v>
      </c>
      <c r="I3257" s="104" t="s">
        <v>14602</v>
      </c>
    </row>
    <row r="3258" spans="1:9" x14ac:dyDescent="0.2">
      <c r="A3258" s="104" t="s">
        <v>10492</v>
      </c>
      <c r="D3258" s="104" t="s">
        <v>14603</v>
      </c>
      <c r="E3258" s="104">
        <f t="shared" si="50"/>
        <v>30102421</v>
      </c>
      <c r="F3258" s="104" t="s">
        <v>11572</v>
      </c>
      <c r="G3258" s="104" t="s">
        <v>11028</v>
      </c>
      <c r="H3258" s="104" t="s">
        <v>14565</v>
      </c>
      <c r="I3258" s="104" t="s">
        <v>14604</v>
      </c>
    </row>
    <row r="3259" spans="1:9" x14ac:dyDescent="0.2">
      <c r="A3259" s="104" t="s">
        <v>10492</v>
      </c>
      <c r="D3259" s="104" t="s">
        <v>14605</v>
      </c>
      <c r="E3259" s="104">
        <f t="shared" si="50"/>
        <v>30102422</v>
      </c>
      <c r="F3259" s="104" t="s">
        <v>11572</v>
      </c>
      <c r="G3259" s="104" t="s">
        <v>11028</v>
      </c>
      <c r="H3259" s="104" t="s">
        <v>14565</v>
      </c>
      <c r="I3259" s="104" t="s">
        <v>11750</v>
      </c>
    </row>
    <row r="3260" spans="1:9" x14ac:dyDescent="0.2">
      <c r="A3260" s="104" t="s">
        <v>10492</v>
      </c>
      <c r="D3260" s="104" t="s">
        <v>11751</v>
      </c>
      <c r="E3260" s="104">
        <f t="shared" si="50"/>
        <v>30102423</v>
      </c>
      <c r="F3260" s="104" t="s">
        <v>11572</v>
      </c>
      <c r="G3260" s="104" t="s">
        <v>11028</v>
      </c>
      <c r="H3260" s="104" t="s">
        <v>14565</v>
      </c>
      <c r="I3260" s="104" t="s">
        <v>11752</v>
      </c>
    </row>
    <row r="3261" spans="1:9" x14ac:dyDescent="0.2">
      <c r="A3261" s="104" t="s">
        <v>10492</v>
      </c>
      <c r="D3261" s="104" t="s">
        <v>11753</v>
      </c>
      <c r="E3261" s="104">
        <f t="shared" si="50"/>
        <v>30102424</v>
      </c>
      <c r="F3261" s="104" t="s">
        <v>11572</v>
      </c>
      <c r="G3261" s="104" t="s">
        <v>11028</v>
      </c>
      <c r="H3261" s="104" t="s">
        <v>14565</v>
      </c>
      <c r="I3261" s="104" t="s">
        <v>11754</v>
      </c>
    </row>
    <row r="3262" spans="1:9" x14ac:dyDescent="0.2">
      <c r="A3262" s="104" t="s">
        <v>10492</v>
      </c>
      <c r="D3262" s="104" t="s">
        <v>11755</v>
      </c>
      <c r="E3262" s="104">
        <f t="shared" si="50"/>
        <v>30102425</v>
      </c>
      <c r="F3262" s="104" t="s">
        <v>11572</v>
      </c>
      <c r="G3262" s="104" t="s">
        <v>11028</v>
      </c>
      <c r="H3262" s="104" t="s">
        <v>14565</v>
      </c>
      <c r="I3262" s="104" t="s">
        <v>11756</v>
      </c>
    </row>
    <row r="3263" spans="1:9" x14ac:dyDescent="0.2">
      <c r="A3263" s="104" t="s">
        <v>10492</v>
      </c>
      <c r="D3263" s="104" t="s">
        <v>11757</v>
      </c>
      <c r="E3263" s="104">
        <f t="shared" si="50"/>
        <v>30102426</v>
      </c>
      <c r="F3263" s="104" t="s">
        <v>11572</v>
      </c>
      <c r="G3263" s="104" t="s">
        <v>11028</v>
      </c>
      <c r="H3263" s="104" t="s">
        <v>14565</v>
      </c>
      <c r="I3263" s="104" t="s">
        <v>11758</v>
      </c>
    </row>
    <row r="3264" spans="1:9" x14ac:dyDescent="0.2">
      <c r="A3264" s="104" t="s">
        <v>10492</v>
      </c>
      <c r="D3264" s="104" t="s">
        <v>8752</v>
      </c>
      <c r="E3264" s="104">
        <f t="shared" si="50"/>
        <v>30102427</v>
      </c>
      <c r="F3264" s="104" t="s">
        <v>11572</v>
      </c>
      <c r="G3264" s="104" t="s">
        <v>11028</v>
      </c>
      <c r="H3264" s="104" t="s">
        <v>14565</v>
      </c>
      <c r="I3264" s="104" t="s">
        <v>8753</v>
      </c>
    </row>
    <row r="3265" spans="1:9" x14ac:dyDescent="0.2">
      <c r="A3265" s="104" t="s">
        <v>10492</v>
      </c>
      <c r="D3265" s="104" t="s">
        <v>8754</v>
      </c>
      <c r="E3265" s="104">
        <f t="shared" si="50"/>
        <v>30102428</v>
      </c>
      <c r="F3265" s="104" t="s">
        <v>11572</v>
      </c>
      <c r="G3265" s="104" t="s">
        <v>11028</v>
      </c>
      <c r="H3265" s="104" t="s">
        <v>14565</v>
      </c>
      <c r="I3265" s="104" t="s">
        <v>8755</v>
      </c>
    </row>
    <row r="3266" spans="1:9" x14ac:dyDescent="0.2">
      <c r="A3266" s="104" t="s">
        <v>10492</v>
      </c>
      <c r="D3266" s="104" t="s">
        <v>8756</v>
      </c>
      <c r="E3266" s="104">
        <f t="shared" ref="E3266:E3329" si="51">VALUE(D3266)</f>
        <v>30102429</v>
      </c>
      <c r="F3266" s="104" t="s">
        <v>11572</v>
      </c>
      <c r="G3266" s="104" t="s">
        <v>11028</v>
      </c>
      <c r="H3266" s="104" t="s">
        <v>14565</v>
      </c>
      <c r="I3266" s="104" t="s">
        <v>8757</v>
      </c>
    </row>
    <row r="3267" spans="1:9" x14ac:dyDescent="0.2">
      <c r="A3267" s="104" t="s">
        <v>10492</v>
      </c>
      <c r="D3267" s="104" t="s">
        <v>8758</v>
      </c>
      <c r="E3267" s="104">
        <f t="shared" si="51"/>
        <v>30102431</v>
      </c>
      <c r="F3267" s="104" t="s">
        <v>11572</v>
      </c>
      <c r="G3267" s="104" t="s">
        <v>11028</v>
      </c>
      <c r="H3267" s="104" t="s">
        <v>14565</v>
      </c>
      <c r="I3267" s="104" t="s">
        <v>8759</v>
      </c>
    </row>
    <row r="3268" spans="1:9" x14ac:dyDescent="0.2">
      <c r="A3268" s="104" t="s">
        <v>10492</v>
      </c>
      <c r="D3268" s="104" t="s">
        <v>8760</v>
      </c>
      <c r="E3268" s="104">
        <f t="shared" si="51"/>
        <v>30102432</v>
      </c>
      <c r="F3268" s="104" t="s">
        <v>11572</v>
      </c>
      <c r="G3268" s="104" t="s">
        <v>11028</v>
      </c>
      <c r="H3268" s="104" t="s">
        <v>14565</v>
      </c>
      <c r="I3268" s="104" t="s">
        <v>14700</v>
      </c>
    </row>
    <row r="3269" spans="1:9" x14ac:dyDescent="0.2">
      <c r="A3269" s="104" t="s">
        <v>10492</v>
      </c>
      <c r="D3269" s="104" t="s">
        <v>14701</v>
      </c>
      <c r="E3269" s="104">
        <f t="shared" si="51"/>
        <v>30102434</v>
      </c>
      <c r="F3269" s="104" t="s">
        <v>11572</v>
      </c>
      <c r="G3269" s="104" t="s">
        <v>11028</v>
      </c>
      <c r="H3269" s="104" t="s">
        <v>14565</v>
      </c>
      <c r="I3269" s="104" t="s">
        <v>8786</v>
      </c>
    </row>
    <row r="3270" spans="1:9" x14ac:dyDescent="0.2">
      <c r="A3270" s="104" t="s">
        <v>10492</v>
      </c>
      <c r="D3270" s="104" t="s">
        <v>8787</v>
      </c>
      <c r="E3270" s="104">
        <f t="shared" si="51"/>
        <v>30102435</v>
      </c>
      <c r="F3270" s="104" t="s">
        <v>11572</v>
      </c>
      <c r="G3270" s="104" t="s">
        <v>11028</v>
      </c>
      <c r="H3270" s="104" t="s">
        <v>14565</v>
      </c>
      <c r="I3270" s="104" t="s">
        <v>8788</v>
      </c>
    </row>
    <row r="3271" spans="1:9" x14ac:dyDescent="0.2">
      <c r="A3271" s="104" t="s">
        <v>10492</v>
      </c>
      <c r="D3271" s="104" t="s">
        <v>8789</v>
      </c>
      <c r="E3271" s="104">
        <f t="shared" si="51"/>
        <v>30102499</v>
      </c>
      <c r="F3271" s="104" t="s">
        <v>11572</v>
      </c>
      <c r="G3271" s="104" t="s">
        <v>11028</v>
      </c>
      <c r="H3271" s="104" t="s">
        <v>14565</v>
      </c>
      <c r="I3271" s="104" t="s">
        <v>7791</v>
      </c>
    </row>
    <row r="3272" spans="1:9" x14ac:dyDescent="0.2">
      <c r="A3272" s="104" t="s">
        <v>10492</v>
      </c>
      <c r="D3272" s="104" t="s">
        <v>8790</v>
      </c>
      <c r="E3272" s="104">
        <f t="shared" si="51"/>
        <v>30102501</v>
      </c>
      <c r="F3272" s="104" t="s">
        <v>11572</v>
      </c>
      <c r="G3272" s="104" t="s">
        <v>11028</v>
      </c>
      <c r="H3272" s="104" t="s">
        <v>8791</v>
      </c>
      <c r="I3272" s="104" t="s">
        <v>8792</v>
      </c>
    </row>
    <row r="3273" spans="1:9" x14ac:dyDescent="0.2">
      <c r="A3273" s="104" t="s">
        <v>10492</v>
      </c>
      <c r="D3273" s="104" t="s">
        <v>8793</v>
      </c>
      <c r="E3273" s="104">
        <f t="shared" si="51"/>
        <v>30102505</v>
      </c>
      <c r="F3273" s="104" t="s">
        <v>11572</v>
      </c>
      <c r="G3273" s="104" t="s">
        <v>11028</v>
      </c>
      <c r="H3273" s="104" t="s">
        <v>8791</v>
      </c>
      <c r="I3273" s="104" t="s">
        <v>8794</v>
      </c>
    </row>
    <row r="3274" spans="1:9" x14ac:dyDescent="0.2">
      <c r="A3274" s="104" t="s">
        <v>10492</v>
      </c>
      <c r="D3274" s="104" t="s">
        <v>8795</v>
      </c>
      <c r="E3274" s="104">
        <f t="shared" si="51"/>
        <v>30102506</v>
      </c>
      <c r="F3274" s="104" t="s">
        <v>11572</v>
      </c>
      <c r="G3274" s="104" t="s">
        <v>11028</v>
      </c>
      <c r="H3274" s="104" t="s">
        <v>8791</v>
      </c>
      <c r="I3274" s="104" t="s">
        <v>8796</v>
      </c>
    </row>
    <row r="3275" spans="1:9" x14ac:dyDescent="0.2">
      <c r="A3275" s="104" t="s">
        <v>10492</v>
      </c>
      <c r="D3275" s="104" t="s">
        <v>8797</v>
      </c>
      <c r="E3275" s="104">
        <f t="shared" si="51"/>
        <v>30102599</v>
      </c>
      <c r="F3275" s="104" t="s">
        <v>11572</v>
      </c>
      <c r="G3275" s="104" t="s">
        <v>11028</v>
      </c>
      <c r="H3275" s="104" t="s">
        <v>8791</v>
      </c>
      <c r="I3275" s="104" t="s">
        <v>7791</v>
      </c>
    </row>
    <row r="3276" spans="1:9" x14ac:dyDescent="0.2">
      <c r="A3276" s="104" t="s">
        <v>10492</v>
      </c>
      <c r="D3276" s="104" t="s">
        <v>8798</v>
      </c>
      <c r="E3276" s="104">
        <f t="shared" si="51"/>
        <v>30102601</v>
      </c>
      <c r="F3276" s="104" t="s">
        <v>11572</v>
      </c>
      <c r="G3276" s="104" t="s">
        <v>11028</v>
      </c>
      <c r="H3276" s="104" t="s">
        <v>8799</v>
      </c>
      <c r="I3276" s="104" t="s">
        <v>14416</v>
      </c>
    </row>
    <row r="3277" spans="1:9" x14ac:dyDescent="0.2">
      <c r="A3277" s="104" t="s">
        <v>10492</v>
      </c>
      <c r="D3277" s="104" t="s">
        <v>8800</v>
      </c>
      <c r="E3277" s="104">
        <f t="shared" si="51"/>
        <v>30102602</v>
      </c>
      <c r="F3277" s="104" t="s">
        <v>11572</v>
      </c>
      <c r="G3277" s="104" t="s">
        <v>11028</v>
      </c>
      <c r="H3277" s="104" t="s">
        <v>8799</v>
      </c>
      <c r="I3277" s="104" t="s">
        <v>8801</v>
      </c>
    </row>
    <row r="3278" spans="1:9" x14ac:dyDescent="0.2">
      <c r="A3278" s="104" t="s">
        <v>10492</v>
      </c>
      <c r="D3278" s="104" t="s">
        <v>8802</v>
      </c>
      <c r="E3278" s="104">
        <f t="shared" si="51"/>
        <v>30102608</v>
      </c>
      <c r="F3278" s="104" t="s">
        <v>11572</v>
      </c>
      <c r="G3278" s="104" t="s">
        <v>11028</v>
      </c>
      <c r="H3278" s="104" t="s">
        <v>8799</v>
      </c>
      <c r="I3278" s="104" t="s">
        <v>8803</v>
      </c>
    </row>
    <row r="3279" spans="1:9" x14ac:dyDescent="0.2">
      <c r="A3279" s="104" t="s">
        <v>10492</v>
      </c>
      <c r="D3279" s="104" t="s">
        <v>8804</v>
      </c>
      <c r="E3279" s="104">
        <f t="shared" si="51"/>
        <v>30102609</v>
      </c>
      <c r="F3279" s="104" t="s">
        <v>11572</v>
      </c>
      <c r="G3279" s="104" t="s">
        <v>11028</v>
      </c>
      <c r="H3279" s="104" t="s">
        <v>8799</v>
      </c>
      <c r="I3279" s="104" t="s">
        <v>8805</v>
      </c>
    </row>
    <row r="3280" spans="1:9" x14ac:dyDescent="0.2">
      <c r="A3280" s="104" t="s">
        <v>10492</v>
      </c>
      <c r="D3280" s="104" t="s">
        <v>8806</v>
      </c>
      <c r="E3280" s="104">
        <f t="shared" si="51"/>
        <v>30102610</v>
      </c>
      <c r="F3280" s="104" t="s">
        <v>11572</v>
      </c>
      <c r="G3280" s="104" t="s">
        <v>11028</v>
      </c>
      <c r="H3280" s="104" t="s">
        <v>8799</v>
      </c>
      <c r="I3280" s="104" t="s">
        <v>8807</v>
      </c>
    </row>
    <row r="3281" spans="1:9" x14ac:dyDescent="0.2">
      <c r="A3281" s="104" t="s">
        <v>10492</v>
      </c>
      <c r="D3281" s="104" t="s">
        <v>8808</v>
      </c>
      <c r="E3281" s="104">
        <f t="shared" si="51"/>
        <v>30102611</v>
      </c>
      <c r="F3281" s="104" t="s">
        <v>11572</v>
      </c>
      <c r="G3281" s="104" t="s">
        <v>11028</v>
      </c>
      <c r="H3281" s="104" t="s">
        <v>8799</v>
      </c>
      <c r="I3281" s="104" t="s">
        <v>8809</v>
      </c>
    </row>
    <row r="3282" spans="1:9" x14ac:dyDescent="0.2">
      <c r="A3282" s="104" t="s">
        <v>10492</v>
      </c>
      <c r="D3282" s="104" t="s">
        <v>8810</v>
      </c>
      <c r="E3282" s="104">
        <f t="shared" si="51"/>
        <v>30102612</v>
      </c>
      <c r="F3282" s="104" t="s">
        <v>11572</v>
      </c>
      <c r="G3282" s="104" t="s">
        <v>11028</v>
      </c>
      <c r="H3282" s="104" t="s">
        <v>8799</v>
      </c>
      <c r="I3282" s="104" t="s">
        <v>8811</v>
      </c>
    </row>
    <row r="3283" spans="1:9" x14ac:dyDescent="0.2">
      <c r="A3283" s="104" t="s">
        <v>10492</v>
      </c>
      <c r="D3283" s="104" t="s">
        <v>8812</v>
      </c>
      <c r="E3283" s="104">
        <f t="shared" si="51"/>
        <v>30102613</v>
      </c>
      <c r="F3283" s="104" t="s">
        <v>11572</v>
      </c>
      <c r="G3283" s="104" t="s">
        <v>11028</v>
      </c>
      <c r="H3283" s="104" t="s">
        <v>8799</v>
      </c>
      <c r="I3283" s="104" t="s">
        <v>8813</v>
      </c>
    </row>
    <row r="3284" spans="1:9" x14ac:dyDescent="0.2">
      <c r="A3284" s="104" t="s">
        <v>10492</v>
      </c>
      <c r="D3284" s="104" t="s">
        <v>8814</v>
      </c>
      <c r="E3284" s="104">
        <f t="shared" si="51"/>
        <v>30102614</v>
      </c>
      <c r="F3284" s="104" t="s">
        <v>11572</v>
      </c>
      <c r="G3284" s="104" t="s">
        <v>11028</v>
      </c>
      <c r="H3284" s="104" t="s">
        <v>8799</v>
      </c>
      <c r="I3284" s="104" t="s">
        <v>8815</v>
      </c>
    </row>
    <row r="3285" spans="1:9" x14ac:dyDescent="0.2">
      <c r="A3285" s="104" t="s">
        <v>10492</v>
      </c>
      <c r="D3285" s="104" t="s">
        <v>8816</v>
      </c>
      <c r="E3285" s="104">
        <f t="shared" si="51"/>
        <v>30102615</v>
      </c>
      <c r="F3285" s="104" t="s">
        <v>11572</v>
      </c>
      <c r="G3285" s="104" t="s">
        <v>11028</v>
      </c>
      <c r="H3285" s="104" t="s">
        <v>8799</v>
      </c>
      <c r="I3285" s="104" t="s">
        <v>8817</v>
      </c>
    </row>
    <row r="3286" spans="1:9" x14ac:dyDescent="0.2">
      <c r="A3286" s="104" t="s">
        <v>10492</v>
      </c>
      <c r="D3286" s="104" t="s">
        <v>8818</v>
      </c>
      <c r="E3286" s="104">
        <f t="shared" si="51"/>
        <v>30102616</v>
      </c>
      <c r="F3286" s="104" t="s">
        <v>11572</v>
      </c>
      <c r="G3286" s="104" t="s">
        <v>11028</v>
      </c>
      <c r="H3286" s="104" t="s">
        <v>8799</v>
      </c>
      <c r="I3286" s="104" t="s">
        <v>8819</v>
      </c>
    </row>
    <row r="3287" spans="1:9" x14ac:dyDescent="0.2">
      <c r="A3287" s="104" t="s">
        <v>10492</v>
      </c>
      <c r="D3287" s="104" t="s">
        <v>8820</v>
      </c>
      <c r="E3287" s="104">
        <f t="shared" si="51"/>
        <v>30102617</v>
      </c>
      <c r="F3287" s="104" t="s">
        <v>11572</v>
      </c>
      <c r="G3287" s="104" t="s">
        <v>11028</v>
      </c>
      <c r="H3287" s="104" t="s">
        <v>8799</v>
      </c>
      <c r="I3287" s="104" t="s">
        <v>8821</v>
      </c>
    </row>
    <row r="3288" spans="1:9" x14ac:dyDescent="0.2">
      <c r="A3288" s="104" t="s">
        <v>10492</v>
      </c>
      <c r="D3288" s="104" t="s">
        <v>8822</v>
      </c>
      <c r="E3288" s="104">
        <f t="shared" si="51"/>
        <v>30102618</v>
      </c>
      <c r="F3288" s="104" t="s">
        <v>11572</v>
      </c>
      <c r="G3288" s="104" t="s">
        <v>11028</v>
      </c>
      <c r="H3288" s="104" t="s">
        <v>8799</v>
      </c>
      <c r="I3288" s="104" t="s">
        <v>8823</v>
      </c>
    </row>
    <row r="3289" spans="1:9" x14ac:dyDescent="0.2">
      <c r="A3289" s="104" t="s">
        <v>10492</v>
      </c>
      <c r="D3289" s="104" t="s">
        <v>8824</v>
      </c>
      <c r="E3289" s="104">
        <f t="shared" si="51"/>
        <v>30102619</v>
      </c>
      <c r="F3289" s="104" t="s">
        <v>11572</v>
      </c>
      <c r="G3289" s="104" t="s">
        <v>11028</v>
      </c>
      <c r="H3289" s="104" t="s">
        <v>8799</v>
      </c>
      <c r="I3289" s="104" t="s">
        <v>8825</v>
      </c>
    </row>
    <row r="3290" spans="1:9" x14ac:dyDescent="0.2">
      <c r="A3290" s="104" t="s">
        <v>10492</v>
      </c>
      <c r="D3290" s="104" t="s">
        <v>8826</v>
      </c>
      <c r="E3290" s="104">
        <f t="shared" si="51"/>
        <v>30102620</v>
      </c>
      <c r="F3290" s="104" t="s">
        <v>11572</v>
      </c>
      <c r="G3290" s="104" t="s">
        <v>11028</v>
      </c>
      <c r="H3290" s="104" t="s">
        <v>8799</v>
      </c>
      <c r="I3290" s="104" t="s">
        <v>8827</v>
      </c>
    </row>
    <row r="3291" spans="1:9" x14ac:dyDescent="0.2">
      <c r="A3291" s="104" t="s">
        <v>10492</v>
      </c>
      <c r="D3291" s="104" t="s">
        <v>8828</v>
      </c>
      <c r="E3291" s="104">
        <f t="shared" si="51"/>
        <v>30102621</v>
      </c>
      <c r="F3291" s="104" t="s">
        <v>11572</v>
      </c>
      <c r="G3291" s="104" t="s">
        <v>11028</v>
      </c>
      <c r="H3291" s="104" t="s">
        <v>8799</v>
      </c>
      <c r="I3291" s="104" t="s">
        <v>8829</v>
      </c>
    </row>
    <row r="3292" spans="1:9" x14ac:dyDescent="0.2">
      <c r="A3292" s="104" t="s">
        <v>10492</v>
      </c>
      <c r="D3292" s="104" t="s">
        <v>8830</v>
      </c>
      <c r="E3292" s="104">
        <f t="shared" si="51"/>
        <v>30102622</v>
      </c>
      <c r="F3292" s="104" t="s">
        <v>11572</v>
      </c>
      <c r="G3292" s="104" t="s">
        <v>11028</v>
      </c>
      <c r="H3292" s="104" t="s">
        <v>8799</v>
      </c>
      <c r="I3292" s="104" t="s">
        <v>8831</v>
      </c>
    </row>
    <row r="3293" spans="1:9" x14ac:dyDescent="0.2">
      <c r="A3293" s="104" t="s">
        <v>10492</v>
      </c>
      <c r="D3293" s="104" t="s">
        <v>8832</v>
      </c>
      <c r="E3293" s="104">
        <f t="shared" si="51"/>
        <v>30102623</v>
      </c>
      <c r="F3293" s="104" t="s">
        <v>11572</v>
      </c>
      <c r="G3293" s="104" t="s">
        <v>11028</v>
      </c>
      <c r="H3293" s="104" t="s">
        <v>8799</v>
      </c>
      <c r="I3293" s="104" t="s">
        <v>8833</v>
      </c>
    </row>
    <row r="3294" spans="1:9" x14ac:dyDescent="0.2">
      <c r="A3294" s="104" t="s">
        <v>10492</v>
      </c>
      <c r="D3294" s="104" t="s">
        <v>8834</v>
      </c>
      <c r="E3294" s="104">
        <f t="shared" si="51"/>
        <v>30102624</v>
      </c>
      <c r="F3294" s="104" t="s">
        <v>11572</v>
      </c>
      <c r="G3294" s="104" t="s">
        <v>11028</v>
      </c>
      <c r="H3294" s="104" t="s">
        <v>8799</v>
      </c>
      <c r="I3294" s="104" t="s">
        <v>8835</v>
      </c>
    </row>
    <row r="3295" spans="1:9" x14ac:dyDescent="0.2">
      <c r="A3295" s="104" t="s">
        <v>10492</v>
      </c>
      <c r="D3295" s="104" t="s">
        <v>8836</v>
      </c>
      <c r="E3295" s="104">
        <f t="shared" si="51"/>
        <v>30102625</v>
      </c>
      <c r="F3295" s="104" t="s">
        <v>11572</v>
      </c>
      <c r="G3295" s="104" t="s">
        <v>11028</v>
      </c>
      <c r="H3295" s="104" t="s">
        <v>8799</v>
      </c>
      <c r="I3295" s="104" t="s">
        <v>8837</v>
      </c>
    </row>
    <row r="3296" spans="1:9" x14ac:dyDescent="0.2">
      <c r="A3296" s="104" t="s">
        <v>10492</v>
      </c>
      <c r="D3296" s="104" t="s">
        <v>8838</v>
      </c>
      <c r="E3296" s="104">
        <f t="shared" si="51"/>
        <v>30102626</v>
      </c>
      <c r="F3296" s="104" t="s">
        <v>11572</v>
      </c>
      <c r="G3296" s="104" t="s">
        <v>11028</v>
      </c>
      <c r="H3296" s="104" t="s">
        <v>8799</v>
      </c>
      <c r="I3296" s="104" t="s">
        <v>8839</v>
      </c>
    </row>
    <row r="3297" spans="1:9" x14ac:dyDescent="0.2">
      <c r="A3297" s="104" t="s">
        <v>10492</v>
      </c>
      <c r="D3297" s="104" t="s">
        <v>8840</v>
      </c>
      <c r="E3297" s="104">
        <f t="shared" si="51"/>
        <v>30102627</v>
      </c>
      <c r="F3297" s="104" t="s">
        <v>11572</v>
      </c>
      <c r="G3297" s="104" t="s">
        <v>11028</v>
      </c>
      <c r="H3297" s="104" t="s">
        <v>8799</v>
      </c>
      <c r="I3297" s="104" t="s">
        <v>8841</v>
      </c>
    </row>
    <row r="3298" spans="1:9" x14ac:dyDescent="0.2">
      <c r="A3298" s="104" t="s">
        <v>10492</v>
      </c>
      <c r="D3298" s="104" t="s">
        <v>8842</v>
      </c>
      <c r="E3298" s="104">
        <f t="shared" si="51"/>
        <v>30102628</v>
      </c>
      <c r="F3298" s="104" t="s">
        <v>11572</v>
      </c>
      <c r="G3298" s="104" t="s">
        <v>11028</v>
      </c>
      <c r="H3298" s="104" t="s">
        <v>8799</v>
      </c>
      <c r="I3298" s="104" t="s">
        <v>8843</v>
      </c>
    </row>
    <row r="3299" spans="1:9" x14ac:dyDescent="0.2">
      <c r="A3299" s="104" t="s">
        <v>10492</v>
      </c>
      <c r="D3299" s="104" t="s">
        <v>8844</v>
      </c>
      <c r="E3299" s="104">
        <f t="shared" si="51"/>
        <v>30102630</v>
      </c>
      <c r="F3299" s="104" t="s">
        <v>11572</v>
      </c>
      <c r="G3299" s="104" t="s">
        <v>11028</v>
      </c>
      <c r="H3299" s="104" t="s">
        <v>8799</v>
      </c>
      <c r="I3299" s="104" t="s">
        <v>8845</v>
      </c>
    </row>
    <row r="3300" spans="1:9" x14ac:dyDescent="0.2">
      <c r="A3300" s="104" t="s">
        <v>10492</v>
      </c>
      <c r="D3300" s="104" t="s">
        <v>8846</v>
      </c>
      <c r="E3300" s="104">
        <f t="shared" si="51"/>
        <v>30102641</v>
      </c>
      <c r="F3300" s="104" t="s">
        <v>11572</v>
      </c>
      <c r="G3300" s="104" t="s">
        <v>11028</v>
      </c>
      <c r="H3300" s="104" t="s">
        <v>8799</v>
      </c>
      <c r="I3300" s="104" t="s">
        <v>8847</v>
      </c>
    </row>
    <row r="3301" spans="1:9" x14ac:dyDescent="0.2">
      <c r="A3301" s="104" t="s">
        <v>10492</v>
      </c>
      <c r="D3301" s="104" t="s">
        <v>8848</v>
      </c>
      <c r="E3301" s="104">
        <f t="shared" si="51"/>
        <v>30102642</v>
      </c>
      <c r="F3301" s="104" t="s">
        <v>11572</v>
      </c>
      <c r="G3301" s="104" t="s">
        <v>11028</v>
      </c>
      <c r="H3301" s="104" t="s">
        <v>8799</v>
      </c>
      <c r="I3301" s="104" t="s">
        <v>8849</v>
      </c>
    </row>
    <row r="3302" spans="1:9" x14ac:dyDescent="0.2">
      <c r="A3302" s="104" t="s">
        <v>10492</v>
      </c>
      <c r="D3302" s="104" t="s">
        <v>8850</v>
      </c>
      <c r="E3302" s="104">
        <f t="shared" si="51"/>
        <v>30102643</v>
      </c>
      <c r="F3302" s="104" t="s">
        <v>11572</v>
      </c>
      <c r="G3302" s="104" t="s">
        <v>11028</v>
      </c>
      <c r="H3302" s="104" t="s">
        <v>8799</v>
      </c>
      <c r="I3302" s="104" t="s">
        <v>5977</v>
      </c>
    </row>
    <row r="3303" spans="1:9" x14ac:dyDescent="0.2">
      <c r="A3303" s="104" t="s">
        <v>10492</v>
      </c>
      <c r="D3303" s="104" t="s">
        <v>5978</v>
      </c>
      <c r="E3303" s="104">
        <f t="shared" si="51"/>
        <v>30102644</v>
      </c>
      <c r="F3303" s="104" t="s">
        <v>11572</v>
      </c>
      <c r="G3303" s="104" t="s">
        <v>11028</v>
      </c>
      <c r="H3303" s="104" t="s">
        <v>8799</v>
      </c>
      <c r="I3303" s="104" t="s">
        <v>5979</v>
      </c>
    </row>
    <row r="3304" spans="1:9" x14ac:dyDescent="0.2">
      <c r="A3304" s="104" t="s">
        <v>10492</v>
      </c>
      <c r="D3304" s="104" t="s">
        <v>5980</v>
      </c>
      <c r="E3304" s="104">
        <f t="shared" si="51"/>
        <v>30102645</v>
      </c>
      <c r="F3304" s="104" t="s">
        <v>11572</v>
      </c>
      <c r="G3304" s="104" t="s">
        <v>11028</v>
      </c>
      <c r="H3304" s="104" t="s">
        <v>8799</v>
      </c>
      <c r="I3304" s="104" t="s">
        <v>5981</v>
      </c>
    </row>
    <row r="3305" spans="1:9" x14ac:dyDescent="0.2">
      <c r="A3305" s="104" t="s">
        <v>10492</v>
      </c>
      <c r="D3305" s="104" t="s">
        <v>5982</v>
      </c>
      <c r="E3305" s="104">
        <f t="shared" si="51"/>
        <v>30102646</v>
      </c>
      <c r="F3305" s="104" t="s">
        <v>11572</v>
      </c>
      <c r="G3305" s="104" t="s">
        <v>11028</v>
      </c>
      <c r="H3305" s="104" t="s">
        <v>8799</v>
      </c>
      <c r="I3305" s="104" t="s">
        <v>5983</v>
      </c>
    </row>
    <row r="3306" spans="1:9" x14ac:dyDescent="0.2">
      <c r="A3306" s="104" t="s">
        <v>10492</v>
      </c>
      <c r="D3306" s="104" t="s">
        <v>5984</v>
      </c>
      <c r="E3306" s="104">
        <f t="shared" si="51"/>
        <v>30102650</v>
      </c>
      <c r="F3306" s="104" t="s">
        <v>11572</v>
      </c>
      <c r="G3306" s="104" t="s">
        <v>11028</v>
      </c>
      <c r="H3306" s="104" t="s">
        <v>8799</v>
      </c>
      <c r="I3306" s="104" t="s">
        <v>5985</v>
      </c>
    </row>
    <row r="3307" spans="1:9" x14ac:dyDescent="0.2">
      <c r="A3307" s="104" t="s">
        <v>10492</v>
      </c>
      <c r="D3307" s="104" t="s">
        <v>5986</v>
      </c>
      <c r="E3307" s="104">
        <f t="shared" si="51"/>
        <v>30102651</v>
      </c>
      <c r="F3307" s="104" t="s">
        <v>11572</v>
      </c>
      <c r="G3307" s="104" t="s">
        <v>11028</v>
      </c>
      <c r="H3307" s="104" t="s">
        <v>8799</v>
      </c>
      <c r="I3307" s="104" t="s">
        <v>5987</v>
      </c>
    </row>
    <row r="3308" spans="1:9" x14ac:dyDescent="0.2">
      <c r="A3308" s="104" t="s">
        <v>10492</v>
      </c>
      <c r="D3308" s="104" t="s">
        <v>5988</v>
      </c>
      <c r="E3308" s="104">
        <f t="shared" si="51"/>
        <v>30102652</v>
      </c>
      <c r="F3308" s="104" t="s">
        <v>11572</v>
      </c>
      <c r="G3308" s="104" t="s">
        <v>11028</v>
      </c>
      <c r="H3308" s="104" t="s">
        <v>8799</v>
      </c>
      <c r="I3308" s="104" t="s">
        <v>5989</v>
      </c>
    </row>
    <row r="3309" spans="1:9" x14ac:dyDescent="0.2">
      <c r="A3309" s="104" t="s">
        <v>10492</v>
      </c>
      <c r="D3309" s="104" t="s">
        <v>5990</v>
      </c>
      <c r="E3309" s="104">
        <f t="shared" si="51"/>
        <v>30102653</v>
      </c>
      <c r="F3309" s="104" t="s">
        <v>11572</v>
      </c>
      <c r="G3309" s="104" t="s">
        <v>11028</v>
      </c>
      <c r="H3309" s="104" t="s">
        <v>8799</v>
      </c>
      <c r="I3309" s="104" t="s">
        <v>5991</v>
      </c>
    </row>
    <row r="3310" spans="1:9" x14ac:dyDescent="0.2">
      <c r="A3310" s="104" t="s">
        <v>10492</v>
      </c>
      <c r="D3310" s="104" t="s">
        <v>5992</v>
      </c>
      <c r="E3310" s="104">
        <f t="shared" si="51"/>
        <v>30102654</v>
      </c>
      <c r="F3310" s="104" t="s">
        <v>11572</v>
      </c>
      <c r="G3310" s="104" t="s">
        <v>11028</v>
      </c>
      <c r="H3310" s="104" t="s">
        <v>8799</v>
      </c>
      <c r="I3310" s="104" t="s">
        <v>5993</v>
      </c>
    </row>
    <row r="3311" spans="1:9" x14ac:dyDescent="0.2">
      <c r="A3311" s="104" t="s">
        <v>10492</v>
      </c>
      <c r="D3311" s="104" t="s">
        <v>5994</v>
      </c>
      <c r="E3311" s="104">
        <f t="shared" si="51"/>
        <v>30102655</v>
      </c>
      <c r="F3311" s="104" t="s">
        <v>11572</v>
      </c>
      <c r="G3311" s="104" t="s">
        <v>11028</v>
      </c>
      <c r="H3311" s="104" t="s">
        <v>8799</v>
      </c>
      <c r="I3311" s="104" t="s">
        <v>5995</v>
      </c>
    </row>
    <row r="3312" spans="1:9" x14ac:dyDescent="0.2">
      <c r="A3312" s="104" t="s">
        <v>10492</v>
      </c>
      <c r="D3312" s="104" t="s">
        <v>5996</v>
      </c>
      <c r="E3312" s="104">
        <f t="shared" si="51"/>
        <v>30102656</v>
      </c>
      <c r="F3312" s="104" t="s">
        <v>11572</v>
      </c>
      <c r="G3312" s="104" t="s">
        <v>11028</v>
      </c>
      <c r="H3312" s="104" t="s">
        <v>8799</v>
      </c>
      <c r="I3312" s="104" t="s">
        <v>5997</v>
      </c>
    </row>
    <row r="3313" spans="1:9" x14ac:dyDescent="0.2">
      <c r="A3313" s="104" t="s">
        <v>10492</v>
      </c>
      <c r="D3313" s="104" t="s">
        <v>5998</v>
      </c>
      <c r="E3313" s="104">
        <f t="shared" si="51"/>
        <v>30102699</v>
      </c>
      <c r="F3313" s="104" t="s">
        <v>11572</v>
      </c>
      <c r="G3313" s="104" t="s">
        <v>11028</v>
      </c>
      <c r="H3313" s="104" t="s">
        <v>8799</v>
      </c>
      <c r="I3313" s="104" t="s">
        <v>7791</v>
      </c>
    </row>
    <row r="3314" spans="1:9" x14ac:dyDescent="0.2">
      <c r="A3314" s="104" t="s">
        <v>10492</v>
      </c>
      <c r="D3314" s="104" t="s">
        <v>5999</v>
      </c>
      <c r="E3314" s="104">
        <f t="shared" si="51"/>
        <v>30102701</v>
      </c>
      <c r="F3314" s="104" t="s">
        <v>11572</v>
      </c>
      <c r="G3314" s="104" t="s">
        <v>11028</v>
      </c>
      <c r="H3314" s="104" t="s">
        <v>6000</v>
      </c>
      <c r="I3314" s="104" t="s">
        <v>6001</v>
      </c>
    </row>
    <row r="3315" spans="1:9" x14ac:dyDescent="0.2">
      <c r="A3315" s="104" t="s">
        <v>10492</v>
      </c>
      <c r="D3315" s="104" t="s">
        <v>6002</v>
      </c>
      <c r="E3315" s="104">
        <f t="shared" si="51"/>
        <v>30102704</v>
      </c>
      <c r="F3315" s="104" t="s">
        <v>11572</v>
      </c>
      <c r="G3315" s="104" t="s">
        <v>11028</v>
      </c>
      <c r="H3315" s="104" t="s">
        <v>6000</v>
      </c>
      <c r="I3315" s="104" t="s">
        <v>6003</v>
      </c>
    </row>
    <row r="3316" spans="1:9" x14ac:dyDescent="0.2">
      <c r="A3316" s="104" t="s">
        <v>10492</v>
      </c>
      <c r="D3316" s="104" t="s">
        <v>6004</v>
      </c>
      <c r="E3316" s="104">
        <f t="shared" si="51"/>
        <v>30102705</v>
      </c>
      <c r="F3316" s="104" t="s">
        <v>11572</v>
      </c>
      <c r="G3316" s="104" t="s">
        <v>11028</v>
      </c>
      <c r="H3316" s="104" t="s">
        <v>6000</v>
      </c>
      <c r="I3316" s="104" t="s">
        <v>6005</v>
      </c>
    </row>
    <row r="3317" spans="1:9" x14ac:dyDescent="0.2">
      <c r="A3317" s="104" t="s">
        <v>10492</v>
      </c>
      <c r="D3317" s="104" t="s">
        <v>6006</v>
      </c>
      <c r="E3317" s="104">
        <f t="shared" si="51"/>
        <v>30102706</v>
      </c>
      <c r="F3317" s="104" t="s">
        <v>11572</v>
      </c>
      <c r="G3317" s="104" t="s">
        <v>11028</v>
      </c>
      <c r="H3317" s="104" t="s">
        <v>6000</v>
      </c>
      <c r="I3317" s="104" t="s">
        <v>6007</v>
      </c>
    </row>
    <row r="3318" spans="1:9" x14ac:dyDescent="0.2">
      <c r="A3318" s="104" t="s">
        <v>10492</v>
      </c>
      <c r="D3318" s="104" t="s">
        <v>6008</v>
      </c>
      <c r="E3318" s="104">
        <f t="shared" si="51"/>
        <v>30102707</v>
      </c>
      <c r="F3318" s="104" t="s">
        <v>11572</v>
      </c>
      <c r="G3318" s="104" t="s">
        <v>11028</v>
      </c>
      <c r="H3318" s="104" t="s">
        <v>6000</v>
      </c>
      <c r="I3318" s="104" t="s">
        <v>6009</v>
      </c>
    </row>
    <row r="3319" spans="1:9" x14ac:dyDescent="0.2">
      <c r="A3319" s="104" t="s">
        <v>10492</v>
      </c>
      <c r="D3319" s="104" t="s">
        <v>6010</v>
      </c>
      <c r="E3319" s="104">
        <f t="shared" si="51"/>
        <v>30102708</v>
      </c>
      <c r="F3319" s="104" t="s">
        <v>11572</v>
      </c>
      <c r="G3319" s="104" t="s">
        <v>11028</v>
      </c>
      <c r="H3319" s="104" t="s">
        <v>6000</v>
      </c>
      <c r="I3319" s="104" t="s">
        <v>6011</v>
      </c>
    </row>
    <row r="3320" spans="1:9" x14ac:dyDescent="0.2">
      <c r="A3320" s="104" t="s">
        <v>10492</v>
      </c>
      <c r="D3320" s="104" t="s">
        <v>6012</v>
      </c>
      <c r="E3320" s="104">
        <f t="shared" si="51"/>
        <v>30102709</v>
      </c>
      <c r="F3320" s="104" t="s">
        <v>11572</v>
      </c>
      <c r="G3320" s="104" t="s">
        <v>11028</v>
      </c>
      <c r="H3320" s="104" t="s">
        <v>6000</v>
      </c>
      <c r="I3320" s="104" t="s">
        <v>6013</v>
      </c>
    </row>
    <row r="3321" spans="1:9" x14ac:dyDescent="0.2">
      <c r="A3321" s="104" t="s">
        <v>10492</v>
      </c>
      <c r="D3321" s="104" t="s">
        <v>6014</v>
      </c>
      <c r="E3321" s="104">
        <f t="shared" si="51"/>
        <v>30102710</v>
      </c>
      <c r="F3321" s="104" t="s">
        <v>11572</v>
      </c>
      <c r="G3321" s="104" t="s">
        <v>11028</v>
      </c>
      <c r="H3321" s="104" t="s">
        <v>6000</v>
      </c>
      <c r="I3321" s="104" t="s">
        <v>6015</v>
      </c>
    </row>
    <row r="3322" spans="1:9" x14ac:dyDescent="0.2">
      <c r="A3322" s="104" t="s">
        <v>10492</v>
      </c>
      <c r="D3322" s="104" t="s">
        <v>6016</v>
      </c>
      <c r="E3322" s="104">
        <f t="shared" si="51"/>
        <v>30102711</v>
      </c>
      <c r="F3322" s="104" t="s">
        <v>11572</v>
      </c>
      <c r="G3322" s="104" t="s">
        <v>11028</v>
      </c>
      <c r="H3322" s="104" t="s">
        <v>6000</v>
      </c>
      <c r="I3322" s="104" t="s">
        <v>6017</v>
      </c>
    </row>
    <row r="3323" spans="1:9" x14ac:dyDescent="0.2">
      <c r="A3323" s="104" t="s">
        <v>10492</v>
      </c>
      <c r="D3323" s="104" t="s">
        <v>6018</v>
      </c>
      <c r="E3323" s="104">
        <f t="shared" si="51"/>
        <v>30102712</v>
      </c>
      <c r="F3323" s="104" t="s">
        <v>11572</v>
      </c>
      <c r="G3323" s="104" t="s">
        <v>11028</v>
      </c>
      <c r="H3323" s="104" t="s">
        <v>6000</v>
      </c>
      <c r="I3323" s="104" t="s">
        <v>6019</v>
      </c>
    </row>
    <row r="3324" spans="1:9" x14ac:dyDescent="0.2">
      <c r="A3324" s="104" t="s">
        <v>10492</v>
      </c>
      <c r="D3324" s="104" t="s">
        <v>6020</v>
      </c>
      <c r="E3324" s="104">
        <f t="shared" si="51"/>
        <v>30102713</v>
      </c>
      <c r="F3324" s="104" t="s">
        <v>11572</v>
      </c>
      <c r="G3324" s="104" t="s">
        <v>11028</v>
      </c>
      <c r="H3324" s="104" t="s">
        <v>6000</v>
      </c>
      <c r="I3324" s="104" t="s">
        <v>6021</v>
      </c>
    </row>
    <row r="3325" spans="1:9" x14ac:dyDescent="0.2">
      <c r="A3325" s="104" t="s">
        <v>10492</v>
      </c>
      <c r="D3325" s="104" t="s">
        <v>6022</v>
      </c>
      <c r="E3325" s="104">
        <f t="shared" si="51"/>
        <v>30102714</v>
      </c>
      <c r="F3325" s="104" t="s">
        <v>11572</v>
      </c>
      <c r="G3325" s="104" t="s">
        <v>11028</v>
      </c>
      <c r="H3325" s="104" t="s">
        <v>6000</v>
      </c>
      <c r="I3325" s="104" t="s">
        <v>6023</v>
      </c>
    </row>
    <row r="3326" spans="1:9" x14ac:dyDescent="0.2">
      <c r="A3326" s="104" t="s">
        <v>10492</v>
      </c>
      <c r="D3326" s="104" t="s">
        <v>6024</v>
      </c>
      <c r="E3326" s="104">
        <f t="shared" si="51"/>
        <v>30102717</v>
      </c>
      <c r="F3326" s="104" t="s">
        <v>11572</v>
      </c>
      <c r="G3326" s="104" t="s">
        <v>11028</v>
      </c>
      <c r="H3326" s="104" t="s">
        <v>6000</v>
      </c>
      <c r="I3326" s="104" t="s">
        <v>6025</v>
      </c>
    </row>
    <row r="3327" spans="1:9" x14ac:dyDescent="0.2">
      <c r="A3327" s="104" t="s">
        <v>10492</v>
      </c>
      <c r="D3327" s="104" t="s">
        <v>6026</v>
      </c>
      <c r="E3327" s="104">
        <f t="shared" si="51"/>
        <v>30102718</v>
      </c>
      <c r="F3327" s="104" t="s">
        <v>11572</v>
      </c>
      <c r="G3327" s="104" t="s">
        <v>11028</v>
      </c>
      <c r="H3327" s="104" t="s">
        <v>6000</v>
      </c>
      <c r="I3327" s="104" t="s">
        <v>6027</v>
      </c>
    </row>
    <row r="3328" spans="1:9" x14ac:dyDescent="0.2">
      <c r="A3328" s="104" t="s">
        <v>10492</v>
      </c>
      <c r="D3328" s="104" t="s">
        <v>6028</v>
      </c>
      <c r="E3328" s="104">
        <f t="shared" si="51"/>
        <v>30102720</v>
      </c>
      <c r="F3328" s="104" t="s">
        <v>11572</v>
      </c>
      <c r="G3328" s="104" t="s">
        <v>11028</v>
      </c>
      <c r="H3328" s="104" t="s">
        <v>6000</v>
      </c>
      <c r="I3328" s="104" t="s">
        <v>6029</v>
      </c>
    </row>
    <row r="3329" spans="1:9" x14ac:dyDescent="0.2">
      <c r="A3329" s="104" t="s">
        <v>10492</v>
      </c>
      <c r="D3329" s="104" t="s">
        <v>6030</v>
      </c>
      <c r="E3329" s="104">
        <f t="shared" si="51"/>
        <v>30102721</v>
      </c>
      <c r="F3329" s="104" t="s">
        <v>11572</v>
      </c>
      <c r="G3329" s="104" t="s">
        <v>11028</v>
      </c>
      <c r="H3329" s="104" t="s">
        <v>6000</v>
      </c>
      <c r="I3329" s="104" t="s">
        <v>6031</v>
      </c>
    </row>
    <row r="3330" spans="1:9" x14ac:dyDescent="0.2">
      <c r="A3330" s="104" t="s">
        <v>10492</v>
      </c>
      <c r="D3330" s="104" t="s">
        <v>6032</v>
      </c>
      <c r="E3330" s="104">
        <f t="shared" ref="E3330:E3393" si="52">VALUE(D3330)</f>
        <v>30102722</v>
      </c>
      <c r="F3330" s="104" t="s">
        <v>11572</v>
      </c>
      <c r="G3330" s="104" t="s">
        <v>11028</v>
      </c>
      <c r="H3330" s="104" t="s">
        <v>6000</v>
      </c>
      <c r="I3330" s="104" t="s">
        <v>6033</v>
      </c>
    </row>
    <row r="3331" spans="1:9" x14ac:dyDescent="0.2">
      <c r="A3331" s="104" t="s">
        <v>10492</v>
      </c>
      <c r="D3331" s="104" t="s">
        <v>6034</v>
      </c>
      <c r="E3331" s="104">
        <f t="shared" si="52"/>
        <v>30102723</v>
      </c>
      <c r="F3331" s="104" t="s">
        <v>11572</v>
      </c>
      <c r="G3331" s="104" t="s">
        <v>11028</v>
      </c>
      <c r="H3331" s="104" t="s">
        <v>6000</v>
      </c>
      <c r="I3331" s="104" t="s">
        <v>6035</v>
      </c>
    </row>
    <row r="3332" spans="1:9" x14ac:dyDescent="0.2">
      <c r="A3332" s="104" t="s">
        <v>10492</v>
      </c>
      <c r="D3332" s="104" t="s">
        <v>8936</v>
      </c>
      <c r="E3332" s="104">
        <f t="shared" si="52"/>
        <v>30102724</v>
      </c>
      <c r="F3332" s="104" t="s">
        <v>11572</v>
      </c>
      <c r="G3332" s="104" t="s">
        <v>11028</v>
      </c>
      <c r="H3332" s="104" t="s">
        <v>6000</v>
      </c>
      <c r="I3332" s="104" t="s">
        <v>8937</v>
      </c>
    </row>
    <row r="3333" spans="1:9" x14ac:dyDescent="0.2">
      <c r="A3333" s="104" t="s">
        <v>10492</v>
      </c>
      <c r="D3333" s="104" t="s">
        <v>8938</v>
      </c>
      <c r="E3333" s="104">
        <f t="shared" si="52"/>
        <v>30102725</v>
      </c>
      <c r="F3333" s="104" t="s">
        <v>11572</v>
      </c>
      <c r="G3333" s="104" t="s">
        <v>11028</v>
      </c>
      <c r="H3333" s="104" t="s">
        <v>6000</v>
      </c>
      <c r="I3333" s="104" t="s">
        <v>8939</v>
      </c>
    </row>
    <row r="3334" spans="1:9" x14ac:dyDescent="0.2">
      <c r="A3334" s="104" t="s">
        <v>10492</v>
      </c>
      <c r="D3334" s="104" t="s">
        <v>8940</v>
      </c>
      <c r="E3334" s="104">
        <f t="shared" si="52"/>
        <v>30102727</v>
      </c>
      <c r="F3334" s="104" t="s">
        <v>11572</v>
      </c>
      <c r="G3334" s="104" t="s">
        <v>11028</v>
      </c>
      <c r="H3334" s="104" t="s">
        <v>6000</v>
      </c>
      <c r="I3334" s="104" t="s">
        <v>8941</v>
      </c>
    </row>
    <row r="3335" spans="1:9" x14ac:dyDescent="0.2">
      <c r="A3335" s="104" t="s">
        <v>10492</v>
      </c>
      <c r="D3335" s="104" t="s">
        <v>8942</v>
      </c>
      <c r="E3335" s="104">
        <f t="shared" si="52"/>
        <v>30102728</v>
      </c>
      <c r="F3335" s="104" t="s">
        <v>11572</v>
      </c>
      <c r="G3335" s="104" t="s">
        <v>11028</v>
      </c>
      <c r="H3335" s="104" t="s">
        <v>6000</v>
      </c>
      <c r="I3335" s="104" t="s">
        <v>8943</v>
      </c>
    </row>
    <row r="3336" spans="1:9" x14ac:dyDescent="0.2">
      <c r="A3336" s="104" t="s">
        <v>10492</v>
      </c>
      <c r="D3336" s="104" t="s">
        <v>8944</v>
      </c>
      <c r="E3336" s="104">
        <f t="shared" si="52"/>
        <v>30102729</v>
      </c>
      <c r="F3336" s="104" t="s">
        <v>11572</v>
      </c>
      <c r="G3336" s="104" t="s">
        <v>11028</v>
      </c>
      <c r="H3336" s="104" t="s">
        <v>6000</v>
      </c>
      <c r="I3336" s="104" t="s">
        <v>8945</v>
      </c>
    </row>
    <row r="3337" spans="1:9" x14ac:dyDescent="0.2">
      <c r="A3337" s="104" t="s">
        <v>10492</v>
      </c>
      <c r="D3337" s="104" t="s">
        <v>8946</v>
      </c>
      <c r="E3337" s="104">
        <f t="shared" si="52"/>
        <v>30102730</v>
      </c>
      <c r="F3337" s="104" t="s">
        <v>11572</v>
      </c>
      <c r="G3337" s="104" t="s">
        <v>11028</v>
      </c>
      <c r="H3337" s="104" t="s">
        <v>6000</v>
      </c>
      <c r="I3337" s="104" t="s">
        <v>8947</v>
      </c>
    </row>
    <row r="3338" spans="1:9" x14ac:dyDescent="0.2">
      <c r="A3338" s="104" t="s">
        <v>10492</v>
      </c>
      <c r="D3338" s="104" t="s">
        <v>8948</v>
      </c>
      <c r="E3338" s="104">
        <f t="shared" si="52"/>
        <v>30102801</v>
      </c>
      <c r="F3338" s="104" t="s">
        <v>11572</v>
      </c>
      <c r="G3338" s="104" t="s">
        <v>11028</v>
      </c>
      <c r="H3338" s="104" t="s">
        <v>8949</v>
      </c>
      <c r="I3338" s="104" t="s">
        <v>8950</v>
      </c>
    </row>
    <row r="3339" spans="1:9" x14ac:dyDescent="0.2">
      <c r="A3339" s="104" t="s">
        <v>10492</v>
      </c>
      <c r="D3339" s="104" t="s">
        <v>8951</v>
      </c>
      <c r="E3339" s="104">
        <f t="shared" si="52"/>
        <v>30102803</v>
      </c>
      <c r="F3339" s="104" t="s">
        <v>11572</v>
      </c>
      <c r="G3339" s="104" t="s">
        <v>11028</v>
      </c>
      <c r="H3339" s="104" t="s">
        <v>8949</v>
      </c>
      <c r="I3339" s="104" t="s">
        <v>8952</v>
      </c>
    </row>
    <row r="3340" spans="1:9" x14ac:dyDescent="0.2">
      <c r="A3340" s="104" t="s">
        <v>10492</v>
      </c>
      <c r="D3340" s="104" t="s">
        <v>8953</v>
      </c>
      <c r="E3340" s="104">
        <f t="shared" si="52"/>
        <v>30102804</v>
      </c>
      <c r="F3340" s="104" t="s">
        <v>11572</v>
      </c>
      <c r="G3340" s="104" t="s">
        <v>11028</v>
      </c>
      <c r="H3340" s="104" t="s">
        <v>8949</v>
      </c>
      <c r="I3340" s="104" t="s">
        <v>8954</v>
      </c>
    </row>
    <row r="3341" spans="1:9" x14ac:dyDescent="0.2">
      <c r="A3341" s="104" t="s">
        <v>10492</v>
      </c>
      <c r="D3341" s="104" t="s">
        <v>8955</v>
      </c>
      <c r="E3341" s="104">
        <f t="shared" si="52"/>
        <v>30102805</v>
      </c>
      <c r="F3341" s="104" t="s">
        <v>11572</v>
      </c>
      <c r="G3341" s="104" t="s">
        <v>11028</v>
      </c>
      <c r="H3341" s="104" t="s">
        <v>8949</v>
      </c>
      <c r="I3341" s="104" t="s">
        <v>8956</v>
      </c>
    </row>
    <row r="3342" spans="1:9" x14ac:dyDescent="0.2">
      <c r="A3342" s="104" t="s">
        <v>10492</v>
      </c>
      <c r="D3342" s="104" t="s">
        <v>8957</v>
      </c>
      <c r="E3342" s="104">
        <f t="shared" si="52"/>
        <v>30102806</v>
      </c>
      <c r="F3342" s="104" t="s">
        <v>11572</v>
      </c>
      <c r="G3342" s="104" t="s">
        <v>11028</v>
      </c>
      <c r="H3342" s="104" t="s">
        <v>8949</v>
      </c>
      <c r="I3342" s="104" t="s">
        <v>8958</v>
      </c>
    </row>
    <row r="3343" spans="1:9" x14ac:dyDescent="0.2">
      <c r="A3343" s="104" t="s">
        <v>10492</v>
      </c>
      <c r="D3343" s="104" t="s">
        <v>8959</v>
      </c>
      <c r="E3343" s="104">
        <f t="shared" si="52"/>
        <v>30102807</v>
      </c>
      <c r="F3343" s="104" t="s">
        <v>11572</v>
      </c>
      <c r="G3343" s="104" t="s">
        <v>11028</v>
      </c>
      <c r="H3343" s="104" t="s">
        <v>8949</v>
      </c>
      <c r="I3343" s="104" t="s">
        <v>8960</v>
      </c>
    </row>
    <row r="3344" spans="1:9" x14ac:dyDescent="0.2">
      <c r="A3344" s="104" t="s">
        <v>10492</v>
      </c>
      <c r="D3344" s="104" t="s">
        <v>8961</v>
      </c>
      <c r="E3344" s="104">
        <f t="shared" si="52"/>
        <v>30102820</v>
      </c>
      <c r="F3344" s="104" t="s">
        <v>11572</v>
      </c>
      <c r="G3344" s="104" t="s">
        <v>11028</v>
      </c>
      <c r="H3344" s="104" t="s">
        <v>8949</v>
      </c>
      <c r="I3344" s="104" t="s">
        <v>8757</v>
      </c>
    </row>
    <row r="3345" spans="1:9" x14ac:dyDescent="0.2">
      <c r="A3345" s="104" t="s">
        <v>10492</v>
      </c>
      <c r="D3345" s="104" t="s">
        <v>8962</v>
      </c>
      <c r="E3345" s="104">
        <f t="shared" si="52"/>
        <v>30102821</v>
      </c>
      <c r="F3345" s="104" t="s">
        <v>11572</v>
      </c>
      <c r="G3345" s="104" t="s">
        <v>11028</v>
      </c>
      <c r="H3345" s="104" t="s">
        <v>8949</v>
      </c>
      <c r="I3345" s="104" t="s">
        <v>8963</v>
      </c>
    </row>
    <row r="3346" spans="1:9" x14ac:dyDescent="0.2">
      <c r="A3346" s="104" t="s">
        <v>10492</v>
      </c>
      <c r="D3346" s="104" t="s">
        <v>8964</v>
      </c>
      <c r="E3346" s="104">
        <f t="shared" si="52"/>
        <v>30102822</v>
      </c>
      <c r="F3346" s="104" t="s">
        <v>11572</v>
      </c>
      <c r="G3346" s="104" t="s">
        <v>11028</v>
      </c>
      <c r="H3346" s="104" t="s">
        <v>8949</v>
      </c>
      <c r="I3346" s="104" t="s">
        <v>8965</v>
      </c>
    </row>
    <row r="3347" spans="1:9" x14ac:dyDescent="0.2">
      <c r="A3347" s="104" t="s">
        <v>10492</v>
      </c>
      <c r="D3347" s="104" t="s">
        <v>8966</v>
      </c>
      <c r="E3347" s="104">
        <f t="shared" si="52"/>
        <v>30102823</v>
      </c>
      <c r="F3347" s="104" t="s">
        <v>11572</v>
      </c>
      <c r="G3347" s="104" t="s">
        <v>11028</v>
      </c>
      <c r="H3347" s="104" t="s">
        <v>8949</v>
      </c>
      <c r="I3347" s="104" t="s">
        <v>8967</v>
      </c>
    </row>
    <row r="3348" spans="1:9" x14ac:dyDescent="0.2">
      <c r="A3348" s="104" t="s">
        <v>10492</v>
      </c>
      <c r="D3348" s="104" t="s">
        <v>8968</v>
      </c>
      <c r="E3348" s="104">
        <f t="shared" si="52"/>
        <v>30102824</v>
      </c>
      <c r="F3348" s="104" t="s">
        <v>11572</v>
      </c>
      <c r="G3348" s="104" t="s">
        <v>11028</v>
      </c>
      <c r="H3348" s="104" t="s">
        <v>8949</v>
      </c>
      <c r="I3348" s="104" t="s">
        <v>11043</v>
      </c>
    </row>
    <row r="3349" spans="1:9" x14ac:dyDescent="0.2">
      <c r="A3349" s="104" t="s">
        <v>10492</v>
      </c>
      <c r="D3349" s="104" t="s">
        <v>8969</v>
      </c>
      <c r="E3349" s="104">
        <f t="shared" si="52"/>
        <v>30102825</v>
      </c>
      <c r="F3349" s="104" t="s">
        <v>11572</v>
      </c>
      <c r="G3349" s="104" t="s">
        <v>11028</v>
      </c>
      <c r="H3349" s="104" t="s">
        <v>8949</v>
      </c>
      <c r="I3349" s="104" t="s">
        <v>11045</v>
      </c>
    </row>
    <row r="3350" spans="1:9" x14ac:dyDescent="0.2">
      <c r="A3350" s="104" t="s">
        <v>10492</v>
      </c>
      <c r="D3350" s="104" t="s">
        <v>8970</v>
      </c>
      <c r="E3350" s="104">
        <f t="shared" si="52"/>
        <v>30102826</v>
      </c>
      <c r="F3350" s="104" t="s">
        <v>11572</v>
      </c>
      <c r="G3350" s="104" t="s">
        <v>11028</v>
      </c>
      <c r="H3350" s="104" t="s">
        <v>8949</v>
      </c>
      <c r="I3350" s="104" t="s">
        <v>8971</v>
      </c>
    </row>
    <row r="3351" spans="1:9" x14ac:dyDescent="0.2">
      <c r="A3351" s="104" t="s">
        <v>10492</v>
      </c>
      <c r="D3351" s="104" t="s">
        <v>8972</v>
      </c>
      <c r="E3351" s="104">
        <f t="shared" si="52"/>
        <v>30102903</v>
      </c>
      <c r="F3351" s="104" t="s">
        <v>11572</v>
      </c>
      <c r="G3351" s="104" t="s">
        <v>11028</v>
      </c>
      <c r="H3351" s="104" t="s">
        <v>8973</v>
      </c>
      <c r="I3351" s="104" t="s">
        <v>8952</v>
      </c>
    </row>
    <row r="3352" spans="1:9" x14ac:dyDescent="0.2">
      <c r="A3352" s="104" t="s">
        <v>10492</v>
      </c>
      <c r="D3352" s="104" t="s">
        <v>8974</v>
      </c>
      <c r="E3352" s="104">
        <f t="shared" si="52"/>
        <v>30102904</v>
      </c>
      <c r="F3352" s="104" t="s">
        <v>11572</v>
      </c>
      <c r="G3352" s="104" t="s">
        <v>11028</v>
      </c>
      <c r="H3352" s="104" t="s">
        <v>8973</v>
      </c>
      <c r="I3352" s="104" t="s">
        <v>8954</v>
      </c>
    </row>
    <row r="3353" spans="1:9" x14ac:dyDescent="0.2">
      <c r="A3353" s="104" t="s">
        <v>10492</v>
      </c>
      <c r="D3353" s="104" t="s">
        <v>8975</v>
      </c>
      <c r="E3353" s="104">
        <f t="shared" si="52"/>
        <v>30102905</v>
      </c>
      <c r="F3353" s="104" t="s">
        <v>11572</v>
      </c>
      <c r="G3353" s="104" t="s">
        <v>11028</v>
      </c>
      <c r="H3353" s="104" t="s">
        <v>8973</v>
      </c>
      <c r="I3353" s="104" t="s">
        <v>8976</v>
      </c>
    </row>
    <row r="3354" spans="1:9" x14ac:dyDescent="0.2">
      <c r="A3354" s="104" t="s">
        <v>10492</v>
      </c>
      <c r="D3354" s="104" t="s">
        <v>8977</v>
      </c>
      <c r="E3354" s="104">
        <f t="shared" si="52"/>
        <v>30102906</v>
      </c>
      <c r="F3354" s="104" t="s">
        <v>11572</v>
      </c>
      <c r="G3354" s="104" t="s">
        <v>11028</v>
      </c>
      <c r="H3354" s="104" t="s">
        <v>8973</v>
      </c>
      <c r="I3354" s="104" t="s">
        <v>8978</v>
      </c>
    </row>
    <row r="3355" spans="1:9" x14ac:dyDescent="0.2">
      <c r="A3355" s="104" t="s">
        <v>10492</v>
      </c>
      <c r="D3355" s="104" t="s">
        <v>8979</v>
      </c>
      <c r="E3355" s="104">
        <f t="shared" si="52"/>
        <v>30102907</v>
      </c>
      <c r="F3355" s="104" t="s">
        <v>11572</v>
      </c>
      <c r="G3355" s="104" t="s">
        <v>11028</v>
      </c>
      <c r="H3355" s="104" t="s">
        <v>8973</v>
      </c>
      <c r="I3355" s="104" t="s">
        <v>8980</v>
      </c>
    </row>
    <row r="3356" spans="1:9" x14ac:dyDescent="0.2">
      <c r="A3356" s="104" t="s">
        <v>10492</v>
      </c>
      <c r="D3356" s="104" t="s">
        <v>8981</v>
      </c>
      <c r="E3356" s="104">
        <f t="shared" si="52"/>
        <v>30102908</v>
      </c>
      <c r="F3356" s="104" t="s">
        <v>11572</v>
      </c>
      <c r="G3356" s="104" t="s">
        <v>11028</v>
      </c>
      <c r="H3356" s="104" t="s">
        <v>8973</v>
      </c>
      <c r="I3356" s="104" t="s">
        <v>8960</v>
      </c>
    </row>
    <row r="3357" spans="1:9" x14ac:dyDescent="0.2">
      <c r="A3357" s="104" t="s">
        <v>10492</v>
      </c>
      <c r="D3357" s="104" t="s">
        <v>8982</v>
      </c>
      <c r="E3357" s="104">
        <f t="shared" si="52"/>
        <v>30102909</v>
      </c>
      <c r="F3357" s="104" t="s">
        <v>11572</v>
      </c>
      <c r="G3357" s="104" t="s">
        <v>11028</v>
      </c>
      <c r="H3357" s="104" t="s">
        <v>8973</v>
      </c>
      <c r="I3357" s="104" t="s">
        <v>8983</v>
      </c>
    </row>
    <row r="3358" spans="1:9" x14ac:dyDescent="0.2">
      <c r="A3358" s="104" t="s">
        <v>10492</v>
      </c>
      <c r="D3358" s="104" t="s">
        <v>11921</v>
      </c>
      <c r="E3358" s="104">
        <f t="shared" si="52"/>
        <v>30102910</v>
      </c>
      <c r="F3358" s="104" t="s">
        <v>11572</v>
      </c>
      <c r="G3358" s="104" t="s">
        <v>11028</v>
      </c>
      <c r="H3358" s="104" t="s">
        <v>8973</v>
      </c>
      <c r="I3358" s="104" t="s">
        <v>11922</v>
      </c>
    </row>
    <row r="3359" spans="1:9" x14ac:dyDescent="0.2">
      <c r="A3359" s="104" t="s">
        <v>10492</v>
      </c>
      <c r="D3359" s="104" t="s">
        <v>11923</v>
      </c>
      <c r="E3359" s="104">
        <f t="shared" si="52"/>
        <v>30102920</v>
      </c>
      <c r="F3359" s="104" t="s">
        <v>11572</v>
      </c>
      <c r="G3359" s="104" t="s">
        <v>11028</v>
      </c>
      <c r="H3359" s="104" t="s">
        <v>8973</v>
      </c>
      <c r="I3359" s="104" t="s">
        <v>8757</v>
      </c>
    </row>
    <row r="3360" spans="1:9" x14ac:dyDescent="0.2">
      <c r="A3360" s="104" t="s">
        <v>10492</v>
      </c>
      <c r="D3360" s="104" t="s">
        <v>14808</v>
      </c>
      <c r="E3360" s="104">
        <f t="shared" si="52"/>
        <v>30102921</v>
      </c>
      <c r="F3360" s="104" t="s">
        <v>11572</v>
      </c>
      <c r="G3360" s="104" t="s">
        <v>11028</v>
      </c>
      <c r="H3360" s="104" t="s">
        <v>8973</v>
      </c>
      <c r="I3360" s="104" t="s">
        <v>8963</v>
      </c>
    </row>
    <row r="3361" spans="1:10" x14ac:dyDescent="0.2">
      <c r="A3361" s="104" t="s">
        <v>10492</v>
      </c>
      <c r="D3361" s="104" t="s">
        <v>14809</v>
      </c>
      <c r="E3361" s="104">
        <f t="shared" si="52"/>
        <v>30102922</v>
      </c>
      <c r="F3361" s="104" t="s">
        <v>11572</v>
      </c>
      <c r="G3361" s="104" t="s">
        <v>11028</v>
      </c>
      <c r="H3361" s="104" t="s">
        <v>8973</v>
      </c>
      <c r="I3361" s="104" t="s">
        <v>8965</v>
      </c>
    </row>
    <row r="3362" spans="1:10" x14ac:dyDescent="0.2">
      <c r="A3362" s="104" t="s">
        <v>10492</v>
      </c>
      <c r="D3362" s="104" t="s">
        <v>14810</v>
      </c>
      <c r="E3362" s="104">
        <f t="shared" si="52"/>
        <v>30102923</v>
      </c>
      <c r="F3362" s="104" t="s">
        <v>11572</v>
      </c>
      <c r="G3362" s="104" t="s">
        <v>11028</v>
      </c>
      <c r="H3362" s="104" t="s">
        <v>8973</v>
      </c>
      <c r="I3362" s="104" t="s">
        <v>8967</v>
      </c>
    </row>
    <row r="3363" spans="1:10" x14ac:dyDescent="0.2">
      <c r="A3363" s="104" t="s">
        <v>10492</v>
      </c>
      <c r="D3363" s="104" t="s">
        <v>14811</v>
      </c>
      <c r="E3363" s="104">
        <f t="shared" si="52"/>
        <v>30102924</v>
      </c>
      <c r="F3363" s="104" t="s">
        <v>11572</v>
      </c>
      <c r="G3363" s="104" t="s">
        <v>11028</v>
      </c>
      <c r="H3363" s="104" t="s">
        <v>8973</v>
      </c>
      <c r="I3363" s="104" t="s">
        <v>11043</v>
      </c>
    </row>
    <row r="3364" spans="1:10" x14ac:dyDescent="0.2">
      <c r="A3364" s="104" t="s">
        <v>10492</v>
      </c>
      <c r="D3364" s="104" t="s">
        <v>14812</v>
      </c>
      <c r="E3364" s="104">
        <f t="shared" si="52"/>
        <v>30102925</v>
      </c>
      <c r="F3364" s="104" t="s">
        <v>11572</v>
      </c>
      <c r="G3364" s="104" t="s">
        <v>11028</v>
      </c>
      <c r="H3364" s="104" t="s">
        <v>8973</v>
      </c>
      <c r="I3364" s="104" t="s">
        <v>11045</v>
      </c>
    </row>
    <row r="3365" spans="1:10" x14ac:dyDescent="0.2">
      <c r="A3365" s="104" t="s">
        <v>10492</v>
      </c>
      <c r="D3365" s="104" t="s">
        <v>14813</v>
      </c>
      <c r="E3365" s="104">
        <f t="shared" si="52"/>
        <v>30103000</v>
      </c>
      <c r="F3365" s="104" t="s">
        <v>11572</v>
      </c>
      <c r="G3365" s="104" t="s">
        <v>11028</v>
      </c>
      <c r="H3365" s="104" t="s">
        <v>14814</v>
      </c>
      <c r="I3365" s="104" t="s">
        <v>14815</v>
      </c>
      <c r="J3365" s="106">
        <v>36797</v>
      </c>
    </row>
    <row r="3366" spans="1:10" x14ac:dyDescent="0.2">
      <c r="A3366" s="104" t="s">
        <v>10492</v>
      </c>
      <c r="D3366" s="104" t="s">
        <v>14816</v>
      </c>
      <c r="E3366" s="104">
        <f t="shared" si="52"/>
        <v>30103001</v>
      </c>
      <c r="F3366" s="104" t="s">
        <v>11572</v>
      </c>
      <c r="G3366" s="104" t="s">
        <v>11028</v>
      </c>
      <c r="H3366" s="104" t="s">
        <v>14814</v>
      </c>
      <c r="I3366" s="104" t="s">
        <v>14817</v>
      </c>
    </row>
    <row r="3367" spans="1:10" x14ac:dyDescent="0.2">
      <c r="A3367" s="104" t="s">
        <v>10492</v>
      </c>
      <c r="D3367" s="104" t="s">
        <v>14818</v>
      </c>
      <c r="E3367" s="104">
        <f t="shared" si="52"/>
        <v>30103002</v>
      </c>
      <c r="F3367" s="104" t="s">
        <v>11572</v>
      </c>
      <c r="G3367" s="104" t="s">
        <v>11028</v>
      </c>
      <c r="H3367" s="104" t="s">
        <v>14814</v>
      </c>
      <c r="I3367" s="104" t="s">
        <v>8967</v>
      </c>
    </row>
    <row r="3368" spans="1:10" x14ac:dyDescent="0.2">
      <c r="A3368" s="104" t="s">
        <v>10492</v>
      </c>
      <c r="D3368" s="104" t="s">
        <v>14819</v>
      </c>
      <c r="E3368" s="104">
        <f t="shared" si="52"/>
        <v>30103003</v>
      </c>
      <c r="F3368" s="104" t="s">
        <v>11572</v>
      </c>
      <c r="G3368" s="104" t="s">
        <v>11028</v>
      </c>
      <c r="H3368" s="104" t="s">
        <v>14814</v>
      </c>
      <c r="I3368" s="104" t="s">
        <v>14820</v>
      </c>
    </row>
    <row r="3369" spans="1:10" x14ac:dyDescent="0.2">
      <c r="A3369" s="104" t="s">
        <v>10492</v>
      </c>
      <c r="D3369" s="104" t="s">
        <v>14821</v>
      </c>
      <c r="E3369" s="104">
        <f t="shared" si="52"/>
        <v>30103004</v>
      </c>
      <c r="F3369" s="104" t="s">
        <v>11572</v>
      </c>
      <c r="G3369" s="104" t="s">
        <v>11028</v>
      </c>
      <c r="H3369" s="104" t="s">
        <v>14814</v>
      </c>
      <c r="I3369" s="104" t="s">
        <v>8960</v>
      </c>
    </row>
    <row r="3370" spans="1:10" x14ac:dyDescent="0.2">
      <c r="A3370" s="104" t="s">
        <v>10492</v>
      </c>
      <c r="D3370" s="104" t="s">
        <v>14822</v>
      </c>
      <c r="E3370" s="104">
        <f t="shared" si="52"/>
        <v>30103020</v>
      </c>
      <c r="F3370" s="104" t="s">
        <v>11572</v>
      </c>
      <c r="G3370" s="104" t="s">
        <v>11028</v>
      </c>
      <c r="H3370" s="104" t="s">
        <v>14814</v>
      </c>
      <c r="I3370" s="104" t="s">
        <v>8757</v>
      </c>
    </row>
    <row r="3371" spans="1:10" x14ac:dyDescent="0.2">
      <c r="A3371" s="104" t="s">
        <v>10492</v>
      </c>
      <c r="D3371" s="104" t="s">
        <v>14823</v>
      </c>
      <c r="E3371" s="104">
        <f t="shared" si="52"/>
        <v>30103021</v>
      </c>
      <c r="F3371" s="104" t="s">
        <v>11572</v>
      </c>
      <c r="G3371" s="104" t="s">
        <v>11028</v>
      </c>
      <c r="H3371" s="104" t="s">
        <v>14814</v>
      </c>
      <c r="I3371" s="104" t="s">
        <v>8963</v>
      </c>
    </row>
    <row r="3372" spans="1:10" x14ac:dyDescent="0.2">
      <c r="A3372" s="104" t="s">
        <v>10492</v>
      </c>
      <c r="D3372" s="104" t="s">
        <v>14824</v>
      </c>
      <c r="E3372" s="104">
        <f t="shared" si="52"/>
        <v>30103022</v>
      </c>
      <c r="F3372" s="104" t="s">
        <v>11572</v>
      </c>
      <c r="G3372" s="104" t="s">
        <v>11028</v>
      </c>
      <c r="H3372" s="104" t="s">
        <v>14814</v>
      </c>
      <c r="I3372" s="104" t="s">
        <v>8965</v>
      </c>
    </row>
    <row r="3373" spans="1:10" x14ac:dyDescent="0.2">
      <c r="A3373" s="104" t="s">
        <v>10492</v>
      </c>
      <c r="D3373" s="104" t="s">
        <v>14825</v>
      </c>
      <c r="E3373" s="104">
        <f t="shared" si="52"/>
        <v>30103023</v>
      </c>
      <c r="F3373" s="104" t="s">
        <v>11572</v>
      </c>
      <c r="G3373" s="104" t="s">
        <v>11028</v>
      </c>
      <c r="H3373" s="104" t="s">
        <v>14814</v>
      </c>
      <c r="I3373" s="104" t="s">
        <v>8967</v>
      </c>
    </row>
    <row r="3374" spans="1:10" x14ac:dyDescent="0.2">
      <c r="A3374" s="104" t="s">
        <v>10492</v>
      </c>
      <c r="D3374" s="104" t="s">
        <v>14826</v>
      </c>
      <c r="E3374" s="104">
        <f t="shared" si="52"/>
        <v>30103024</v>
      </c>
      <c r="F3374" s="104" t="s">
        <v>11572</v>
      </c>
      <c r="G3374" s="104" t="s">
        <v>11028</v>
      </c>
      <c r="H3374" s="104" t="s">
        <v>14814</v>
      </c>
      <c r="I3374" s="104" t="s">
        <v>11043</v>
      </c>
    </row>
    <row r="3375" spans="1:10" x14ac:dyDescent="0.2">
      <c r="A3375" s="104" t="s">
        <v>10492</v>
      </c>
      <c r="D3375" s="104" t="s">
        <v>14827</v>
      </c>
      <c r="E3375" s="104">
        <f t="shared" si="52"/>
        <v>30103025</v>
      </c>
      <c r="F3375" s="104" t="s">
        <v>11572</v>
      </c>
      <c r="G3375" s="104" t="s">
        <v>11028</v>
      </c>
      <c r="H3375" s="104" t="s">
        <v>14814</v>
      </c>
      <c r="I3375" s="104" t="s">
        <v>11045</v>
      </c>
    </row>
    <row r="3376" spans="1:10" x14ac:dyDescent="0.2">
      <c r="A3376" s="104" t="s">
        <v>10492</v>
      </c>
      <c r="D3376" s="104" t="s">
        <v>14828</v>
      </c>
      <c r="E3376" s="104">
        <f t="shared" si="52"/>
        <v>30103099</v>
      </c>
      <c r="F3376" s="104" t="s">
        <v>11572</v>
      </c>
      <c r="G3376" s="104" t="s">
        <v>11028</v>
      </c>
      <c r="H3376" s="104" t="s">
        <v>14814</v>
      </c>
      <c r="I3376" s="104" t="s">
        <v>7791</v>
      </c>
    </row>
    <row r="3377" spans="1:9" x14ac:dyDescent="0.2">
      <c r="A3377" s="104" t="s">
        <v>10492</v>
      </c>
      <c r="D3377" s="104" t="s">
        <v>14829</v>
      </c>
      <c r="E3377" s="104">
        <f t="shared" si="52"/>
        <v>30103101</v>
      </c>
      <c r="F3377" s="104" t="s">
        <v>11572</v>
      </c>
      <c r="G3377" s="104" t="s">
        <v>11028</v>
      </c>
      <c r="H3377" s="104" t="s">
        <v>14830</v>
      </c>
      <c r="I3377" s="104" t="s">
        <v>14831</v>
      </c>
    </row>
    <row r="3378" spans="1:9" x14ac:dyDescent="0.2">
      <c r="A3378" s="104" t="s">
        <v>10492</v>
      </c>
      <c r="D3378" s="104" t="s">
        <v>14832</v>
      </c>
      <c r="E3378" s="104">
        <f t="shared" si="52"/>
        <v>30103102</v>
      </c>
      <c r="F3378" s="104" t="s">
        <v>11572</v>
      </c>
      <c r="G3378" s="104" t="s">
        <v>11028</v>
      </c>
      <c r="H3378" s="104" t="s">
        <v>14830</v>
      </c>
      <c r="I3378" s="104" t="s">
        <v>14833</v>
      </c>
    </row>
    <row r="3379" spans="1:9" x14ac:dyDescent="0.2">
      <c r="A3379" s="104" t="s">
        <v>10492</v>
      </c>
      <c r="D3379" s="104" t="s">
        <v>14834</v>
      </c>
      <c r="E3379" s="104">
        <f t="shared" si="52"/>
        <v>30103103</v>
      </c>
      <c r="F3379" s="104" t="s">
        <v>11572</v>
      </c>
      <c r="G3379" s="104" t="s">
        <v>11028</v>
      </c>
      <c r="H3379" s="104" t="s">
        <v>14830</v>
      </c>
      <c r="I3379" s="104" t="s">
        <v>14835</v>
      </c>
    </row>
    <row r="3380" spans="1:9" x14ac:dyDescent="0.2">
      <c r="A3380" s="104" t="s">
        <v>10492</v>
      </c>
      <c r="D3380" s="104" t="s">
        <v>14836</v>
      </c>
      <c r="E3380" s="104">
        <f t="shared" si="52"/>
        <v>30103104</v>
      </c>
      <c r="F3380" s="104" t="s">
        <v>11572</v>
      </c>
      <c r="G3380" s="104" t="s">
        <v>11028</v>
      </c>
      <c r="H3380" s="104" t="s">
        <v>14830</v>
      </c>
      <c r="I3380" s="104" t="s">
        <v>11895</v>
      </c>
    </row>
    <row r="3381" spans="1:9" x14ac:dyDescent="0.2">
      <c r="A3381" s="104" t="s">
        <v>10492</v>
      </c>
      <c r="D3381" s="104" t="s">
        <v>11896</v>
      </c>
      <c r="E3381" s="104">
        <f t="shared" si="52"/>
        <v>30103105</v>
      </c>
      <c r="F3381" s="104" t="s">
        <v>11572</v>
      </c>
      <c r="G3381" s="104" t="s">
        <v>11028</v>
      </c>
      <c r="H3381" s="104" t="s">
        <v>14830</v>
      </c>
      <c r="I3381" s="104" t="s">
        <v>11897</v>
      </c>
    </row>
    <row r="3382" spans="1:9" x14ac:dyDescent="0.2">
      <c r="A3382" s="104" t="s">
        <v>10492</v>
      </c>
      <c r="D3382" s="104" t="s">
        <v>11898</v>
      </c>
      <c r="E3382" s="104">
        <f t="shared" si="52"/>
        <v>30103106</v>
      </c>
      <c r="F3382" s="104" t="s">
        <v>11572</v>
      </c>
      <c r="G3382" s="104" t="s">
        <v>11028</v>
      </c>
      <c r="H3382" s="104" t="s">
        <v>14830</v>
      </c>
      <c r="I3382" s="104" t="s">
        <v>11899</v>
      </c>
    </row>
    <row r="3383" spans="1:9" x14ac:dyDescent="0.2">
      <c r="A3383" s="104" t="s">
        <v>10492</v>
      </c>
      <c r="D3383" s="104" t="s">
        <v>11900</v>
      </c>
      <c r="E3383" s="104">
        <f t="shared" si="52"/>
        <v>30103107</v>
      </c>
      <c r="F3383" s="104" t="s">
        <v>11572</v>
      </c>
      <c r="G3383" s="104" t="s">
        <v>11028</v>
      </c>
      <c r="H3383" s="104" t="s">
        <v>14830</v>
      </c>
      <c r="I3383" s="104" t="s">
        <v>11901</v>
      </c>
    </row>
    <row r="3384" spans="1:9" x14ac:dyDescent="0.2">
      <c r="A3384" s="104" t="s">
        <v>10492</v>
      </c>
      <c r="D3384" s="104" t="s">
        <v>11902</v>
      </c>
      <c r="E3384" s="104">
        <f t="shared" si="52"/>
        <v>30103108</v>
      </c>
      <c r="F3384" s="104" t="s">
        <v>11572</v>
      </c>
      <c r="G3384" s="104" t="s">
        <v>11028</v>
      </c>
      <c r="H3384" s="104" t="s">
        <v>14830</v>
      </c>
      <c r="I3384" s="104" t="s">
        <v>11903</v>
      </c>
    </row>
    <row r="3385" spans="1:9" x14ac:dyDescent="0.2">
      <c r="A3385" s="104" t="s">
        <v>10492</v>
      </c>
      <c r="D3385" s="104" t="s">
        <v>11904</v>
      </c>
      <c r="E3385" s="104">
        <f t="shared" si="52"/>
        <v>30103109</v>
      </c>
      <c r="F3385" s="104" t="s">
        <v>11572</v>
      </c>
      <c r="G3385" s="104" t="s">
        <v>11028</v>
      </c>
      <c r="H3385" s="104" t="s">
        <v>14830</v>
      </c>
      <c r="I3385" s="104" t="s">
        <v>11905</v>
      </c>
    </row>
    <row r="3386" spans="1:9" x14ac:dyDescent="0.2">
      <c r="A3386" s="104" t="s">
        <v>10492</v>
      </c>
      <c r="D3386" s="104" t="s">
        <v>11906</v>
      </c>
      <c r="E3386" s="104">
        <f t="shared" si="52"/>
        <v>30103110</v>
      </c>
      <c r="F3386" s="104" t="s">
        <v>11572</v>
      </c>
      <c r="G3386" s="104" t="s">
        <v>11028</v>
      </c>
      <c r="H3386" s="104" t="s">
        <v>14830</v>
      </c>
      <c r="I3386" s="104" t="s">
        <v>11907</v>
      </c>
    </row>
    <row r="3387" spans="1:9" x14ac:dyDescent="0.2">
      <c r="A3387" s="104" t="s">
        <v>10492</v>
      </c>
      <c r="D3387" s="104" t="s">
        <v>11908</v>
      </c>
      <c r="E3387" s="104">
        <f t="shared" si="52"/>
        <v>30103180</v>
      </c>
      <c r="F3387" s="104" t="s">
        <v>11572</v>
      </c>
      <c r="G3387" s="104" t="s">
        <v>11028</v>
      </c>
      <c r="H3387" s="104" t="s">
        <v>14830</v>
      </c>
      <c r="I3387" s="104" t="s">
        <v>11023</v>
      </c>
    </row>
    <row r="3388" spans="1:9" x14ac:dyDescent="0.2">
      <c r="A3388" s="104" t="s">
        <v>10492</v>
      </c>
      <c r="D3388" s="104" t="s">
        <v>11909</v>
      </c>
      <c r="E3388" s="104">
        <f t="shared" si="52"/>
        <v>30103199</v>
      </c>
      <c r="F3388" s="104" t="s">
        <v>11572</v>
      </c>
      <c r="G3388" s="104" t="s">
        <v>11028</v>
      </c>
      <c r="H3388" s="104" t="s">
        <v>14830</v>
      </c>
      <c r="I3388" s="104" t="s">
        <v>7791</v>
      </c>
    </row>
    <row r="3389" spans="1:9" x14ac:dyDescent="0.2">
      <c r="A3389" s="104" t="s">
        <v>10492</v>
      </c>
      <c r="D3389" s="104" t="s">
        <v>11910</v>
      </c>
      <c r="E3389" s="104">
        <f t="shared" si="52"/>
        <v>30103201</v>
      </c>
      <c r="F3389" s="104" t="s">
        <v>11572</v>
      </c>
      <c r="G3389" s="104" t="s">
        <v>11028</v>
      </c>
      <c r="H3389" s="104" t="s">
        <v>11911</v>
      </c>
      <c r="I3389" s="104" t="s">
        <v>11912</v>
      </c>
    </row>
    <row r="3390" spans="1:9" x14ac:dyDescent="0.2">
      <c r="A3390" s="104" t="s">
        <v>10492</v>
      </c>
      <c r="D3390" s="104" t="s">
        <v>11913</v>
      </c>
      <c r="E3390" s="104">
        <f t="shared" si="52"/>
        <v>30103202</v>
      </c>
      <c r="F3390" s="104" t="s">
        <v>11572</v>
      </c>
      <c r="G3390" s="104" t="s">
        <v>11028</v>
      </c>
      <c r="H3390" s="104" t="s">
        <v>11911</v>
      </c>
      <c r="I3390" s="104" t="s">
        <v>11914</v>
      </c>
    </row>
    <row r="3391" spans="1:9" x14ac:dyDescent="0.2">
      <c r="A3391" s="104" t="s">
        <v>10492</v>
      </c>
      <c r="D3391" s="104" t="s">
        <v>11915</v>
      </c>
      <c r="E3391" s="104">
        <f t="shared" si="52"/>
        <v>30103203</v>
      </c>
      <c r="F3391" s="104" t="s">
        <v>11572</v>
      </c>
      <c r="G3391" s="104" t="s">
        <v>11028</v>
      </c>
      <c r="H3391" s="104" t="s">
        <v>11911</v>
      </c>
      <c r="I3391" s="104" t="s">
        <v>11916</v>
      </c>
    </row>
    <row r="3392" spans="1:9" x14ac:dyDescent="0.2">
      <c r="A3392" s="104" t="s">
        <v>10492</v>
      </c>
      <c r="D3392" s="104" t="s">
        <v>11917</v>
      </c>
      <c r="E3392" s="104">
        <f t="shared" si="52"/>
        <v>30103204</v>
      </c>
      <c r="F3392" s="104" t="s">
        <v>11572</v>
      </c>
      <c r="G3392" s="104" t="s">
        <v>11028</v>
      </c>
      <c r="H3392" s="104" t="s">
        <v>11911</v>
      </c>
      <c r="I3392" s="104" t="s">
        <v>11918</v>
      </c>
    </row>
    <row r="3393" spans="1:9" x14ac:dyDescent="0.2">
      <c r="A3393" s="104" t="s">
        <v>10492</v>
      </c>
      <c r="D3393" s="104" t="s">
        <v>11919</v>
      </c>
      <c r="E3393" s="104">
        <f t="shared" si="52"/>
        <v>30103205</v>
      </c>
      <c r="F3393" s="104" t="s">
        <v>11572</v>
      </c>
      <c r="G3393" s="104" t="s">
        <v>11028</v>
      </c>
      <c r="H3393" s="104" t="s">
        <v>11911</v>
      </c>
      <c r="I3393" s="104" t="s">
        <v>11920</v>
      </c>
    </row>
    <row r="3394" spans="1:9" x14ac:dyDescent="0.2">
      <c r="A3394" s="104" t="s">
        <v>10492</v>
      </c>
      <c r="D3394" s="104" t="s">
        <v>16062</v>
      </c>
      <c r="E3394" s="104">
        <f t="shared" ref="E3394:E3457" si="53">VALUE(D3394)</f>
        <v>30103299</v>
      </c>
      <c r="F3394" s="104" t="s">
        <v>11572</v>
      </c>
      <c r="G3394" s="104" t="s">
        <v>11028</v>
      </c>
      <c r="H3394" s="104" t="s">
        <v>11911</v>
      </c>
      <c r="I3394" s="104" t="s">
        <v>7791</v>
      </c>
    </row>
    <row r="3395" spans="1:9" x14ac:dyDescent="0.2">
      <c r="A3395" s="104" t="s">
        <v>10492</v>
      </c>
      <c r="D3395" s="104" t="s">
        <v>16063</v>
      </c>
      <c r="E3395" s="104">
        <f t="shared" si="53"/>
        <v>30103301</v>
      </c>
      <c r="F3395" s="104" t="s">
        <v>11572</v>
      </c>
      <c r="G3395" s="104" t="s">
        <v>11028</v>
      </c>
      <c r="H3395" s="104" t="s">
        <v>16064</v>
      </c>
      <c r="I3395" s="104" t="s">
        <v>16065</v>
      </c>
    </row>
    <row r="3396" spans="1:9" x14ac:dyDescent="0.2">
      <c r="A3396" s="104" t="s">
        <v>10492</v>
      </c>
      <c r="D3396" s="104" t="s">
        <v>16066</v>
      </c>
      <c r="E3396" s="104">
        <f t="shared" si="53"/>
        <v>30103311</v>
      </c>
      <c r="F3396" s="104" t="s">
        <v>11572</v>
      </c>
      <c r="G3396" s="104" t="s">
        <v>11028</v>
      </c>
      <c r="H3396" s="104" t="s">
        <v>16064</v>
      </c>
      <c r="I3396" s="104" t="s">
        <v>14416</v>
      </c>
    </row>
    <row r="3397" spans="1:9" x14ac:dyDescent="0.2">
      <c r="A3397" s="104" t="s">
        <v>10492</v>
      </c>
      <c r="D3397" s="104" t="s">
        <v>16067</v>
      </c>
      <c r="E3397" s="104">
        <f t="shared" si="53"/>
        <v>30103312</v>
      </c>
      <c r="F3397" s="104" t="s">
        <v>11572</v>
      </c>
      <c r="G3397" s="104" t="s">
        <v>11028</v>
      </c>
      <c r="H3397" s="104" t="s">
        <v>16064</v>
      </c>
      <c r="I3397" s="104" t="s">
        <v>14416</v>
      </c>
    </row>
    <row r="3398" spans="1:9" x14ac:dyDescent="0.2">
      <c r="A3398" s="104" t="s">
        <v>10492</v>
      </c>
      <c r="D3398" s="104" t="s">
        <v>16068</v>
      </c>
      <c r="E3398" s="104">
        <f t="shared" si="53"/>
        <v>30103399</v>
      </c>
      <c r="F3398" s="104" t="s">
        <v>11572</v>
      </c>
      <c r="G3398" s="104" t="s">
        <v>11028</v>
      </c>
      <c r="H3398" s="104" t="s">
        <v>16064</v>
      </c>
      <c r="I3398" s="104" t="s">
        <v>7791</v>
      </c>
    </row>
    <row r="3399" spans="1:9" x14ac:dyDescent="0.2">
      <c r="A3399" s="104" t="s">
        <v>10492</v>
      </c>
      <c r="D3399" s="104" t="s">
        <v>16069</v>
      </c>
      <c r="E3399" s="104">
        <f t="shared" si="53"/>
        <v>30103402</v>
      </c>
      <c r="F3399" s="104" t="s">
        <v>11572</v>
      </c>
      <c r="G3399" s="104" t="s">
        <v>11028</v>
      </c>
      <c r="H3399" s="104" t="s">
        <v>16070</v>
      </c>
      <c r="I3399" s="104" t="s">
        <v>16071</v>
      </c>
    </row>
    <row r="3400" spans="1:9" x14ac:dyDescent="0.2">
      <c r="A3400" s="104" t="s">
        <v>10492</v>
      </c>
      <c r="D3400" s="104" t="s">
        <v>16072</v>
      </c>
      <c r="E3400" s="104">
        <f t="shared" si="53"/>
        <v>30103403</v>
      </c>
      <c r="F3400" s="104" t="s">
        <v>11572</v>
      </c>
      <c r="G3400" s="104" t="s">
        <v>11028</v>
      </c>
      <c r="H3400" s="104" t="s">
        <v>16070</v>
      </c>
      <c r="I3400" s="104" t="s">
        <v>14838</v>
      </c>
    </row>
    <row r="3401" spans="1:9" x14ac:dyDescent="0.2">
      <c r="A3401" s="104" t="s">
        <v>10492</v>
      </c>
      <c r="D3401" s="104" t="s">
        <v>14839</v>
      </c>
      <c r="E3401" s="104">
        <f t="shared" si="53"/>
        <v>30103404</v>
      </c>
      <c r="F3401" s="104" t="s">
        <v>11572</v>
      </c>
      <c r="G3401" s="104" t="s">
        <v>11028</v>
      </c>
      <c r="H3401" s="104" t="s">
        <v>16070</v>
      </c>
      <c r="I3401" s="104" t="s">
        <v>14840</v>
      </c>
    </row>
    <row r="3402" spans="1:9" x14ac:dyDescent="0.2">
      <c r="A3402" s="104" t="s">
        <v>10492</v>
      </c>
      <c r="D3402" s="104" t="s">
        <v>14841</v>
      </c>
      <c r="E3402" s="104">
        <f t="shared" si="53"/>
        <v>30103405</v>
      </c>
      <c r="F3402" s="104" t="s">
        <v>11572</v>
      </c>
      <c r="G3402" s="104" t="s">
        <v>11028</v>
      </c>
      <c r="H3402" s="104" t="s">
        <v>16070</v>
      </c>
      <c r="I3402" s="104" t="s">
        <v>14842</v>
      </c>
    </row>
    <row r="3403" spans="1:9" x14ac:dyDescent="0.2">
      <c r="A3403" s="104" t="s">
        <v>10492</v>
      </c>
      <c r="D3403" s="104" t="s">
        <v>14843</v>
      </c>
      <c r="E3403" s="104">
        <f t="shared" si="53"/>
        <v>30103406</v>
      </c>
      <c r="F3403" s="104" t="s">
        <v>11572</v>
      </c>
      <c r="G3403" s="104" t="s">
        <v>11028</v>
      </c>
      <c r="H3403" s="104" t="s">
        <v>16070</v>
      </c>
      <c r="I3403" s="104" t="s">
        <v>11023</v>
      </c>
    </row>
    <row r="3404" spans="1:9" x14ac:dyDescent="0.2">
      <c r="A3404" s="104" t="s">
        <v>10492</v>
      </c>
      <c r="D3404" s="104" t="s">
        <v>14844</v>
      </c>
      <c r="E3404" s="104">
        <f t="shared" si="53"/>
        <v>30103410</v>
      </c>
      <c r="F3404" s="104" t="s">
        <v>11572</v>
      </c>
      <c r="G3404" s="104" t="s">
        <v>11028</v>
      </c>
      <c r="H3404" s="104" t="s">
        <v>16070</v>
      </c>
      <c r="I3404" s="104" t="s">
        <v>14845</v>
      </c>
    </row>
    <row r="3405" spans="1:9" x14ac:dyDescent="0.2">
      <c r="A3405" s="104" t="s">
        <v>10492</v>
      </c>
      <c r="D3405" s="104" t="s">
        <v>14846</v>
      </c>
      <c r="E3405" s="104">
        <f t="shared" si="53"/>
        <v>30103411</v>
      </c>
      <c r="F3405" s="104" t="s">
        <v>11572</v>
      </c>
      <c r="G3405" s="104" t="s">
        <v>11028</v>
      </c>
      <c r="H3405" s="104" t="s">
        <v>16070</v>
      </c>
      <c r="I3405" s="104" t="s">
        <v>14847</v>
      </c>
    </row>
    <row r="3406" spans="1:9" x14ac:dyDescent="0.2">
      <c r="A3406" s="104" t="s">
        <v>10492</v>
      </c>
      <c r="D3406" s="104" t="s">
        <v>14848</v>
      </c>
      <c r="E3406" s="104">
        <f t="shared" si="53"/>
        <v>30103412</v>
      </c>
      <c r="F3406" s="104" t="s">
        <v>11572</v>
      </c>
      <c r="G3406" s="104" t="s">
        <v>11028</v>
      </c>
      <c r="H3406" s="104" t="s">
        <v>16070</v>
      </c>
      <c r="I3406" s="104" t="s">
        <v>14849</v>
      </c>
    </row>
    <row r="3407" spans="1:9" x14ac:dyDescent="0.2">
      <c r="A3407" s="104" t="s">
        <v>10492</v>
      </c>
      <c r="D3407" s="104" t="s">
        <v>14850</v>
      </c>
      <c r="E3407" s="104">
        <f t="shared" si="53"/>
        <v>30103414</v>
      </c>
      <c r="F3407" s="104" t="s">
        <v>11572</v>
      </c>
      <c r="G3407" s="104" t="s">
        <v>11028</v>
      </c>
      <c r="H3407" s="104" t="s">
        <v>16070</v>
      </c>
      <c r="I3407" s="104" t="s">
        <v>11023</v>
      </c>
    </row>
    <row r="3408" spans="1:9" x14ac:dyDescent="0.2">
      <c r="A3408" s="104" t="s">
        <v>10492</v>
      </c>
      <c r="D3408" s="104" t="s">
        <v>14851</v>
      </c>
      <c r="E3408" s="104">
        <f t="shared" si="53"/>
        <v>30103415</v>
      </c>
      <c r="F3408" s="104" t="s">
        <v>11572</v>
      </c>
      <c r="G3408" s="104" t="s">
        <v>11028</v>
      </c>
      <c r="H3408" s="104" t="s">
        <v>16070</v>
      </c>
      <c r="I3408" s="104" t="s">
        <v>14852</v>
      </c>
    </row>
    <row r="3409" spans="1:9" x14ac:dyDescent="0.2">
      <c r="A3409" s="104" t="s">
        <v>10492</v>
      </c>
      <c r="D3409" s="104" t="s">
        <v>14853</v>
      </c>
      <c r="E3409" s="104">
        <f t="shared" si="53"/>
        <v>30103420</v>
      </c>
      <c r="F3409" s="104" t="s">
        <v>11572</v>
      </c>
      <c r="G3409" s="104" t="s">
        <v>11028</v>
      </c>
      <c r="H3409" s="104" t="s">
        <v>16070</v>
      </c>
      <c r="I3409" s="104" t="s">
        <v>14854</v>
      </c>
    </row>
    <row r="3410" spans="1:9" x14ac:dyDescent="0.2">
      <c r="A3410" s="104" t="s">
        <v>10492</v>
      </c>
      <c r="D3410" s="104" t="s">
        <v>14855</v>
      </c>
      <c r="E3410" s="104">
        <f t="shared" si="53"/>
        <v>30103425</v>
      </c>
      <c r="F3410" s="104" t="s">
        <v>11572</v>
      </c>
      <c r="G3410" s="104" t="s">
        <v>11028</v>
      </c>
      <c r="H3410" s="104" t="s">
        <v>16070</v>
      </c>
      <c r="I3410" s="104" t="s">
        <v>14856</v>
      </c>
    </row>
    <row r="3411" spans="1:9" x14ac:dyDescent="0.2">
      <c r="A3411" s="104" t="s">
        <v>10492</v>
      </c>
      <c r="D3411" s="104" t="s">
        <v>14857</v>
      </c>
      <c r="E3411" s="104">
        <f t="shared" si="53"/>
        <v>30103430</v>
      </c>
      <c r="F3411" s="104" t="s">
        <v>11572</v>
      </c>
      <c r="G3411" s="104" t="s">
        <v>11028</v>
      </c>
      <c r="H3411" s="104" t="s">
        <v>16070</v>
      </c>
      <c r="I3411" s="104" t="s">
        <v>14858</v>
      </c>
    </row>
    <row r="3412" spans="1:9" x14ac:dyDescent="0.2">
      <c r="A3412" s="104" t="s">
        <v>10492</v>
      </c>
      <c r="D3412" s="104" t="s">
        <v>14859</v>
      </c>
      <c r="E3412" s="104">
        <f t="shared" si="53"/>
        <v>30103435</v>
      </c>
      <c r="F3412" s="104" t="s">
        <v>11572</v>
      </c>
      <c r="G3412" s="104" t="s">
        <v>11028</v>
      </c>
      <c r="H3412" s="104" t="s">
        <v>16070</v>
      </c>
      <c r="I3412" s="104" t="s">
        <v>14860</v>
      </c>
    </row>
    <row r="3413" spans="1:9" x14ac:dyDescent="0.2">
      <c r="A3413" s="104" t="s">
        <v>10492</v>
      </c>
      <c r="D3413" s="104" t="s">
        <v>14861</v>
      </c>
      <c r="E3413" s="104">
        <f t="shared" si="53"/>
        <v>30103499</v>
      </c>
      <c r="F3413" s="104" t="s">
        <v>11572</v>
      </c>
      <c r="G3413" s="104" t="s">
        <v>11028</v>
      </c>
      <c r="H3413" s="104" t="s">
        <v>16070</v>
      </c>
      <c r="I3413" s="104" t="s">
        <v>7791</v>
      </c>
    </row>
    <row r="3414" spans="1:9" x14ac:dyDescent="0.2">
      <c r="A3414" s="104" t="s">
        <v>10492</v>
      </c>
      <c r="D3414" s="104" t="s">
        <v>14862</v>
      </c>
      <c r="E3414" s="104">
        <f t="shared" si="53"/>
        <v>30103501</v>
      </c>
      <c r="F3414" s="104" t="s">
        <v>11572</v>
      </c>
      <c r="G3414" s="104" t="s">
        <v>11028</v>
      </c>
      <c r="H3414" s="104" t="s">
        <v>14863</v>
      </c>
      <c r="I3414" s="104" t="s">
        <v>14864</v>
      </c>
    </row>
    <row r="3415" spans="1:9" x14ac:dyDescent="0.2">
      <c r="A3415" s="104" t="s">
        <v>10492</v>
      </c>
      <c r="D3415" s="104" t="s">
        <v>14865</v>
      </c>
      <c r="E3415" s="104">
        <f t="shared" si="53"/>
        <v>30103502</v>
      </c>
      <c r="F3415" s="104" t="s">
        <v>11572</v>
      </c>
      <c r="G3415" s="104" t="s">
        <v>11028</v>
      </c>
      <c r="H3415" s="104" t="s">
        <v>14863</v>
      </c>
      <c r="I3415" s="104" t="s">
        <v>14866</v>
      </c>
    </row>
    <row r="3416" spans="1:9" x14ac:dyDescent="0.2">
      <c r="A3416" s="104" t="s">
        <v>10492</v>
      </c>
      <c r="D3416" s="104" t="s">
        <v>14867</v>
      </c>
      <c r="E3416" s="104">
        <f t="shared" si="53"/>
        <v>30103503</v>
      </c>
      <c r="F3416" s="104" t="s">
        <v>11572</v>
      </c>
      <c r="G3416" s="104" t="s">
        <v>11028</v>
      </c>
      <c r="H3416" s="104" t="s">
        <v>14863</v>
      </c>
      <c r="I3416" s="104" t="s">
        <v>14868</v>
      </c>
    </row>
    <row r="3417" spans="1:9" x14ac:dyDescent="0.2">
      <c r="A3417" s="104" t="s">
        <v>10492</v>
      </c>
      <c r="D3417" s="104" t="s">
        <v>14869</v>
      </c>
      <c r="E3417" s="104">
        <f t="shared" si="53"/>
        <v>30103506</v>
      </c>
      <c r="F3417" s="104" t="s">
        <v>11572</v>
      </c>
      <c r="G3417" s="104" t="s">
        <v>11028</v>
      </c>
      <c r="H3417" s="104" t="s">
        <v>14863</v>
      </c>
      <c r="I3417" s="104" t="s">
        <v>14870</v>
      </c>
    </row>
    <row r="3418" spans="1:9" x14ac:dyDescent="0.2">
      <c r="A3418" s="104" t="s">
        <v>10492</v>
      </c>
      <c r="D3418" s="104" t="s">
        <v>14871</v>
      </c>
      <c r="E3418" s="104">
        <f t="shared" si="53"/>
        <v>30103507</v>
      </c>
      <c r="F3418" s="104" t="s">
        <v>11572</v>
      </c>
      <c r="G3418" s="104" t="s">
        <v>11028</v>
      </c>
      <c r="H3418" s="104" t="s">
        <v>14863</v>
      </c>
      <c r="I3418" s="104" t="s">
        <v>14872</v>
      </c>
    </row>
    <row r="3419" spans="1:9" x14ac:dyDescent="0.2">
      <c r="A3419" s="104" t="s">
        <v>10492</v>
      </c>
      <c r="D3419" s="104" t="s">
        <v>14873</v>
      </c>
      <c r="E3419" s="104">
        <f t="shared" si="53"/>
        <v>30103510</v>
      </c>
      <c r="F3419" s="104" t="s">
        <v>11572</v>
      </c>
      <c r="G3419" s="104" t="s">
        <v>11028</v>
      </c>
      <c r="H3419" s="104" t="s">
        <v>14863</v>
      </c>
      <c r="I3419" s="104" t="s">
        <v>14874</v>
      </c>
    </row>
    <row r="3420" spans="1:9" x14ac:dyDescent="0.2">
      <c r="A3420" s="104" t="s">
        <v>10492</v>
      </c>
      <c r="D3420" s="104" t="s">
        <v>14875</v>
      </c>
      <c r="E3420" s="104">
        <f t="shared" si="53"/>
        <v>30103515</v>
      </c>
      <c r="F3420" s="104" t="s">
        <v>11572</v>
      </c>
      <c r="G3420" s="104" t="s">
        <v>11028</v>
      </c>
      <c r="H3420" s="104" t="s">
        <v>14863</v>
      </c>
      <c r="I3420" s="104" t="s">
        <v>14876</v>
      </c>
    </row>
    <row r="3421" spans="1:9" x14ac:dyDescent="0.2">
      <c r="A3421" s="104" t="s">
        <v>10492</v>
      </c>
      <c r="D3421" s="104" t="s">
        <v>14877</v>
      </c>
      <c r="E3421" s="104">
        <f t="shared" si="53"/>
        <v>30103520</v>
      </c>
      <c r="F3421" s="104" t="s">
        <v>11572</v>
      </c>
      <c r="G3421" s="104" t="s">
        <v>11028</v>
      </c>
      <c r="H3421" s="104" t="s">
        <v>14863</v>
      </c>
      <c r="I3421" s="104" t="s">
        <v>14878</v>
      </c>
    </row>
    <row r="3422" spans="1:9" x14ac:dyDescent="0.2">
      <c r="A3422" s="104" t="s">
        <v>10492</v>
      </c>
      <c r="D3422" s="104" t="s">
        <v>14879</v>
      </c>
      <c r="E3422" s="104">
        <f t="shared" si="53"/>
        <v>30103550</v>
      </c>
      <c r="F3422" s="104" t="s">
        <v>11572</v>
      </c>
      <c r="G3422" s="104" t="s">
        <v>11028</v>
      </c>
      <c r="H3422" s="104" t="s">
        <v>14863</v>
      </c>
      <c r="I3422" s="104" t="s">
        <v>14880</v>
      </c>
    </row>
    <row r="3423" spans="1:9" x14ac:dyDescent="0.2">
      <c r="A3423" s="104" t="s">
        <v>10492</v>
      </c>
      <c r="D3423" s="104" t="s">
        <v>14881</v>
      </c>
      <c r="E3423" s="104">
        <f t="shared" si="53"/>
        <v>30103551</v>
      </c>
      <c r="F3423" s="104" t="s">
        <v>11572</v>
      </c>
      <c r="G3423" s="104" t="s">
        <v>11028</v>
      </c>
      <c r="H3423" s="104" t="s">
        <v>14863</v>
      </c>
      <c r="I3423" s="104" t="s">
        <v>14882</v>
      </c>
    </row>
    <row r="3424" spans="1:9" x14ac:dyDescent="0.2">
      <c r="A3424" s="104" t="s">
        <v>10492</v>
      </c>
      <c r="D3424" s="104" t="s">
        <v>14883</v>
      </c>
      <c r="E3424" s="104">
        <f t="shared" si="53"/>
        <v>30103552</v>
      </c>
      <c r="F3424" s="104" t="s">
        <v>11572</v>
      </c>
      <c r="G3424" s="104" t="s">
        <v>11028</v>
      </c>
      <c r="H3424" s="104" t="s">
        <v>14863</v>
      </c>
      <c r="I3424" s="104" t="s">
        <v>14884</v>
      </c>
    </row>
    <row r="3425" spans="1:10" x14ac:dyDescent="0.2">
      <c r="A3425" s="104" t="s">
        <v>10492</v>
      </c>
      <c r="D3425" s="104" t="s">
        <v>14885</v>
      </c>
      <c r="E3425" s="104">
        <f t="shared" si="53"/>
        <v>30103553</v>
      </c>
      <c r="F3425" s="104" t="s">
        <v>11572</v>
      </c>
      <c r="G3425" s="104" t="s">
        <v>11028</v>
      </c>
      <c r="H3425" s="104" t="s">
        <v>14863</v>
      </c>
      <c r="I3425" s="104" t="s">
        <v>14886</v>
      </c>
    </row>
    <row r="3426" spans="1:10" x14ac:dyDescent="0.2">
      <c r="A3426" s="104" t="s">
        <v>10492</v>
      </c>
      <c r="D3426" s="104" t="s">
        <v>14887</v>
      </c>
      <c r="E3426" s="104">
        <f t="shared" si="53"/>
        <v>30103554</v>
      </c>
      <c r="F3426" s="104" t="s">
        <v>11572</v>
      </c>
      <c r="G3426" s="104" t="s">
        <v>11028</v>
      </c>
      <c r="H3426" s="104" t="s">
        <v>14863</v>
      </c>
      <c r="I3426" s="104" t="s">
        <v>14888</v>
      </c>
    </row>
    <row r="3427" spans="1:10" x14ac:dyDescent="0.2">
      <c r="A3427" s="104" t="s">
        <v>10492</v>
      </c>
      <c r="D3427" s="104" t="s">
        <v>14889</v>
      </c>
      <c r="E3427" s="104">
        <f t="shared" si="53"/>
        <v>30103599</v>
      </c>
      <c r="F3427" s="104" t="s">
        <v>11572</v>
      </c>
      <c r="G3427" s="104" t="s">
        <v>11028</v>
      </c>
      <c r="H3427" s="104" t="s">
        <v>14863</v>
      </c>
      <c r="I3427" s="104" t="s">
        <v>7791</v>
      </c>
    </row>
    <row r="3428" spans="1:10" x14ac:dyDescent="0.2">
      <c r="A3428" s="104" t="s">
        <v>10492</v>
      </c>
      <c r="D3428" s="104" t="s">
        <v>14890</v>
      </c>
      <c r="E3428" s="104">
        <f t="shared" si="53"/>
        <v>30103601</v>
      </c>
      <c r="F3428" s="104" t="s">
        <v>11572</v>
      </c>
      <c r="G3428" s="104" t="s">
        <v>11028</v>
      </c>
      <c r="H3428" s="104" t="s">
        <v>14891</v>
      </c>
      <c r="I3428" s="104" t="s">
        <v>14892</v>
      </c>
      <c r="J3428" s="106">
        <v>37589</v>
      </c>
    </row>
    <row r="3429" spans="1:10" x14ac:dyDescent="0.2">
      <c r="A3429" s="104" t="s">
        <v>10492</v>
      </c>
      <c r="D3429" s="104" t="s">
        <v>14893</v>
      </c>
      <c r="E3429" s="104">
        <f t="shared" si="53"/>
        <v>30103602</v>
      </c>
      <c r="F3429" s="104" t="s">
        <v>11572</v>
      </c>
      <c r="G3429" s="104" t="s">
        <v>11028</v>
      </c>
      <c r="H3429" s="104" t="s">
        <v>14891</v>
      </c>
      <c r="I3429" s="104" t="s">
        <v>14894</v>
      </c>
      <c r="J3429" s="106">
        <v>37589</v>
      </c>
    </row>
    <row r="3430" spans="1:10" x14ac:dyDescent="0.2">
      <c r="A3430" s="104" t="s">
        <v>10492</v>
      </c>
      <c r="D3430" s="104" t="s">
        <v>14895</v>
      </c>
      <c r="E3430" s="104">
        <f t="shared" si="53"/>
        <v>30103603</v>
      </c>
      <c r="F3430" s="104" t="s">
        <v>11572</v>
      </c>
      <c r="G3430" s="104" t="s">
        <v>11028</v>
      </c>
      <c r="H3430" s="104" t="s">
        <v>14891</v>
      </c>
      <c r="I3430" s="104" t="s">
        <v>14896</v>
      </c>
      <c r="J3430" s="106">
        <v>37589</v>
      </c>
    </row>
    <row r="3431" spans="1:10" x14ac:dyDescent="0.2">
      <c r="A3431" s="104" t="s">
        <v>10492</v>
      </c>
      <c r="D3431" s="104" t="s">
        <v>14897</v>
      </c>
      <c r="E3431" s="104">
        <f t="shared" si="53"/>
        <v>30103604</v>
      </c>
      <c r="F3431" s="104" t="s">
        <v>11572</v>
      </c>
      <c r="G3431" s="104" t="s">
        <v>11028</v>
      </c>
      <c r="H3431" s="104" t="s">
        <v>14891</v>
      </c>
      <c r="I3431" s="104" t="s">
        <v>14898</v>
      </c>
      <c r="J3431" s="106">
        <v>37589</v>
      </c>
    </row>
    <row r="3432" spans="1:10" x14ac:dyDescent="0.2">
      <c r="A3432" s="104" t="s">
        <v>10492</v>
      </c>
      <c r="D3432" s="104" t="s">
        <v>14899</v>
      </c>
      <c r="E3432" s="104">
        <f t="shared" si="53"/>
        <v>30103605</v>
      </c>
      <c r="F3432" s="104" t="s">
        <v>11572</v>
      </c>
      <c r="G3432" s="104" t="s">
        <v>11028</v>
      </c>
      <c r="H3432" s="104" t="s">
        <v>14891</v>
      </c>
      <c r="I3432" s="104" t="s">
        <v>14900</v>
      </c>
      <c r="J3432" s="106">
        <v>37589</v>
      </c>
    </row>
    <row r="3433" spans="1:10" x14ac:dyDescent="0.2">
      <c r="A3433" s="104" t="s">
        <v>10492</v>
      </c>
      <c r="D3433" s="104" t="s">
        <v>14901</v>
      </c>
      <c r="E3433" s="104">
        <f t="shared" si="53"/>
        <v>30103606</v>
      </c>
      <c r="F3433" s="104" t="s">
        <v>11572</v>
      </c>
      <c r="G3433" s="104" t="s">
        <v>11028</v>
      </c>
      <c r="H3433" s="104" t="s">
        <v>14891</v>
      </c>
      <c r="I3433" s="104" t="s">
        <v>14902</v>
      </c>
      <c r="J3433" s="106">
        <v>37589</v>
      </c>
    </row>
    <row r="3434" spans="1:10" x14ac:dyDescent="0.2">
      <c r="A3434" s="104" t="s">
        <v>10492</v>
      </c>
      <c r="D3434" s="104" t="s">
        <v>14903</v>
      </c>
      <c r="E3434" s="104">
        <f t="shared" si="53"/>
        <v>30103607</v>
      </c>
      <c r="F3434" s="104" t="s">
        <v>11572</v>
      </c>
      <c r="G3434" s="104" t="s">
        <v>11028</v>
      </c>
      <c r="H3434" s="104" t="s">
        <v>14891</v>
      </c>
      <c r="I3434" s="104" t="s">
        <v>14904</v>
      </c>
      <c r="J3434" s="106">
        <v>37589</v>
      </c>
    </row>
    <row r="3435" spans="1:10" x14ac:dyDescent="0.2">
      <c r="A3435" s="104" t="s">
        <v>10492</v>
      </c>
      <c r="D3435" s="104" t="s">
        <v>14905</v>
      </c>
      <c r="E3435" s="104">
        <f t="shared" si="53"/>
        <v>30103608</v>
      </c>
      <c r="F3435" s="104" t="s">
        <v>11572</v>
      </c>
      <c r="G3435" s="104" t="s">
        <v>11028</v>
      </c>
      <c r="H3435" s="104" t="s">
        <v>14891</v>
      </c>
      <c r="I3435" s="104" t="s">
        <v>14906</v>
      </c>
      <c r="J3435" s="106">
        <v>37589</v>
      </c>
    </row>
    <row r="3436" spans="1:10" x14ac:dyDescent="0.2">
      <c r="A3436" s="104" t="s">
        <v>10492</v>
      </c>
      <c r="D3436" s="104" t="s">
        <v>14907</v>
      </c>
      <c r="E3436" s="104">
        <f t="shared" si="53"/>
        <v>30103609</v>
      </c>
      <c r="F3436" s="104" t="s">
        <v>11572</v>
      </c>
      <c r="G3436" s="104" t="s">
        <v>11028</v>
      </c>
      <c r="H3436" s="104" t="s">
        <v>14891</v>
      </c>
      <c r="I3436" s="104" t="s">
        <v>14908</v>
      </c>
      <c r="J3436" s="106">
        <v>37589</v>
      </c>
    </row>
    <row r="3437" spans="1:10" x14ac:dyDescent="0.2">
      <c r="A3437" s="104" t="s">
        <v>10492</v>
      </c>
      <c r="D3437" s="104" t="s">
        <v>14909</v>
      </c>
      <c r="E3437" s="104">
        <f t="shared" si="53"/>
        <v>30103699</v>
      </c>
      <c r="F3437" s="104" t="s">
        <v>11572</v>
      </c>
      <c r="G3437" s="104" t="s">
        <v>11028</v>
      </c>
      <c r="H3437" s="104" t="s">
        <v>14891</v>
      </c>
      <c r="I3437" s="104" t="s">
        <v>14910</v>
      </c>
      <c r="J3437" s="106">
        <v>37589</v>
      </c>
    </row>
    <row r="3438" spans="1:10" x14ac:dyDescent="0.2">
      <c r="A3438" s="104" t="s">
        <v>10492</v>
      </c>
      <c r="D3438" s="104" t="s">
        <v>14911</v>
      </c>
      <c r="E3438" s="104">
        <f t="shared" si="53"/>
        <v>30103801</v>
      </c>
      <c r="F3438" s="104" t="s">
        <v>11572</v>
      </c>
      <c r="G3438" s="104" t="s">
        <v>11028</v>
      </c>
      <c r="H3438" s="104" t="s">
        <v>14912</v>
      </c>
      <c r="I3438" s="104" t="s">
        <v>14416</v>
      </c>
    </row>
    <row r="3439" spans="1:10" x14ac:dyDescent="0.2">
      <c r="A3439" s="104" t="s">
        <v>10492</v>
      </c>
      <c r="D3439" s="104" t="s">
        <v>14913</v>
      </c>
      <c r="E3439" s="104">
        <f t="shared" si="53"/>
        <v>30103901</v>
      </c>
      <c r="F3439" s="104" t="s">
        <v>11572</v>
      </c>
      <c r="G3439" s="104" t="s">
        <v>11028</v>
      </c>
      <c r="H3439" s="104" t="s">
        <v>14914</v>
      </c>
      <c r="I3439" s="104" t="s">
        <v>14915</v>
      </c>
    </row>
    <row r="3440" spans="1:10" x14ac:dyDescent="0.2">
      <c r="A3440" s="104" t="s">
        <v>10492</v>
      </c>
      <c r="D3440" s="104" t="s">
        <v>14916</v>
      </c>
      <c r="E3440" s="104">
        <f t="shared" si="53"/>
        <v>30103902</v>
      </c>
      <c r="F3440" s="104" t="s">
        <v>11572</v>
      </c>
      <c r="G3440" s="104" t="s">
        <v>11028</v>
      </c>
      <c r="H3440" s="104" t="s">
        <v>14914</v>
      </c>
      <c r="I3440" s="104" t="s">
        <v>14917</v>
      </c>
    </row>
    <row r="3441" spans="1:9" x14ac:dyDescent="0.2">
      <c r="A3441" s="104" t="s">
        <v>10492</v>
      </c>
      <c r="D3441" s="104" t="s">
        <v>14918</v>
      </c>
      <c r="E3441" s="104">
        <f t="shared" si="53"/>
        <v>30103903</v>
      </c>
      <c r="F3441" s="104" t="s">
        <v>11572</v>
      </c>
      <c r="G3441" s="104" t="s">
        <v>11028</v>
      </c>
      <c r="H3441" s="104" t="s">
        <v>14914</v>
      </c>
      <c r="I3441" s="104" t="s">
        <v>14919</v>
      </c>
    </row>
    <row r="3442" spans="1:9" x14ac:dyDescent="0.2">
      <c r="A3442" s="104" t="s">
        <v>10492</v>
      </c>
      <c r="D3442" s="104" t="s">
        <v>14920</v>
      </c>
      <c r="E3442" s="104">
        <f t="shared" si="53"/>
        <v>30104001</v>
      </c>
      <c r="F3442" s="104" t="s">
        <v>11572</v>
      </c>
      <c r="G3442" s="104" t="s">
        <v>11028</v>
      </c>
      <c r="H3442" s="104" t="s">
        <v>14921</v>
      </c>
      <c r="I3442" s="104" t="s">
        <v>14922</v>
      </c>
    </row>
    <row r="3443" spans="1:9" x14ac:dyDescent="0.2">
      <c r="A3443" s="104" t="s">
        <v>10492</v>
      </c>
      <c r="D3443" s="104" t="s">
        <v>14923</v>
      </c>
      <c r="E3443" s="104">
        <f t="shared" si="53"/>
        <v>30104002</v>
      </c>
      <c r="F3443" s="104" t="s">
        <v>11572</v>
      </c>
      <c r="G3443" s="104" t="s">
        <v>11028</v>
      </c>
      <c r="H3443" s="104" t="s">
        <v>14921</v>
      </c>
      <c r="I3443" s="104" t="s">
        <v>14924</v>
      </c>
    </row>
    <row r="3444" spans="1:9" x14ac:dyDescent="0.2">
      <c r="A3444" s="104" t="s">
        <v>10492</v>
      </c>
      <c r="D3444" s="104" t="s">
        <v>14925</v>
      </c>
      <c r="E3444" s="104">
        <f t="shared" si="53"/>
        <v>30104003</v>
      </c>
      <c r="F3444" s="104" t="s">
        <v>11572</v>
      </c>
      <c r="G3444" s="104" t="s">
        <v>11028</v>
      </c>
      <c r="H3444" s="104" t="s">
        <v>14921</v>
      </c>
      <c r="I3444" s="104" t="s">
        <v>14926</v>
      </c>
    </row>
    <row r="3445" spans="1:9" x14ac:dyDescent="0.2">
      <c r="A3445" s="104" t="s">
        <v>10492</v>
      </c>
      <c r="D3445" s="104" t="s">
        <v>14927</v>
      </c>
      <c r="E3445" s="104">
        <f t="shared" si="53"/>
        <v>30104004</v>
      </c>
      <c r="F3445" s="104" t="s">
        <v>11572</v>
      </c>
      <c r="G3445" s="104" t="s">
        <v>11028</v>
      </c>
      <c r="H3445" s="104" t="s">
        <v>14921</v>
      </c>
      <c r="I3445" s="104" t="s">
        <v>14928</v>
      </c>
    </row>
    <row r="3446" spans="1:9" x14ac:dyDescent="0.2">
      <c r="A3446" s="104" t="s">
        <v>10492</v>
      </c>
      <c r="D3446" s="104" t="s">
        <v>14929</v>
      </c>
      <c r="E3446" s="104">
        <f t="shared" si="53"/>
        <v>30104005</v>
      </c>
      <c r="F3446" s="104" t="s">
        <v>11572</v>
      </c>
      <c r="G3446" s="104" t="s">
        <v>11028</v>
      </c>
      <c r="H3446" s="104" t="s">
        <v>14921</v>
      </c>
      <c r="I3446" s="104" t="s">
        <v>14930</v>
      </c>
    </row>
    <row r="3447" spans="1:9" x14ac:dyDescent="0.2">
      <c r="A3447" s="104" t="s">
        <v>10492</v>
      </c>
      <c r="D3447" s="104" t="s">
        <v>14931</v>
      </c>
      <c r="E3447" s="104">
        <f t="shared" si="53"/>
        <v>30104006</v>
      </c>
      <c r="F3447" s="104" t="s">
        <v>11572</v>
      </c>
      <c r="G3447" s="104" t="s">
        <v>11028</v>
      </c>
      <c r="H3447" s="104" t="s">
        <v>14921</v>
      </c>
      <c r="I3447" s="104" t="s">
        <v>14932</v>
      </c>
    </row>
    <row r="3448" spans="1:9" x14ac:dyDescent="0.2">
      <c r="A3448" s="104" t="s">
        <v>10492</v>
      </c>
      <c r="D3448" s="104" t="s">
        <v>14933</v>
      </c>
      <c r="E3448" s="104">
        <f t="shared" si="53"/>
        <v>30104007</v>
      </c>
      <c r="F3448" s="104" t="s">
        <v>11572</v>
      </c>
      <c r="G3448" s="104" t="s">
        <v>11028</v>
      </c>
      <c r="H3448" s="104" t="s">
        <v>14921</v>
      </c>
      <c r="I3448" s="104" t="s">
        <v>14934</v>
      </c>
    </row>
    <row r="3449" spans="1:9" x14ac:dyDescent="0.2">
      <c r="A3449" s="104" t="s">
        <v>10492</v>
      </c>
      <c r="D3449" s="104" t="s">
        <v>14935</v>
      </c>
      <c r="E3449" s="104">
        <f t="shared" si="53"/>
        <v>30104008</v>
      </c>
      <c r="F3449" s="104" t="s">
        <v>11572</v>
      </c>
      <c r="G3449" s="104" t="s">
        <v>11028</v>
      </c>
      <c r="H3449" s="104" t="s">
        <v>14921</v>
      </c>
      <c r="I3449" s="104" t="s">
        <v>14936</v>
      </c>
    </row>
    <row r="3450" spans="1:9" x14ac:dyDescent="0.2">
      <c r="A3450" s="104" t="s">
        <v>10492</v>
      </c>
      <c r="D3450" s="104" t="s">
        <v>14937</v>
      </c>
      <c r="E3450" s="104">
        <f t="shared" si="53"/>
        <v>30104009</v>
      </c>
      <c r="F3450" s="104" t="s">
        <v>11572</v>
      </c>
      <c r="G3450" s="104" t="s">
        <v>11028</v>
      </c>
      <c r="H3450" s="104" t="s">
        <v>14921</v>
      </c>
      <c r="I3450" s="104" t="s">
        <v>14938</v>
      </c>
    </row>
    <row r="3451" spans="1:9" x14ac:dyDescent="0.2">
      <c r="A3451" s="104" t="s">
        <v>10492</v>
      </c>
      <c r="D3451" s="104" t="s">
        <v>12009</v>
      </c>
      <c r="E3451" s="104">
        <f t="shared" si="53"/>
        <v>30104010</v>
      </c>
      <c r="F3451" s="104" t="s">
        <v>11572</v>
      </c>
      <c r="G3451" s="104" t="s">
        <v>11028</v>
      </c>
      <c r="H3451" s="104" t="s">
        <v>14921</v>
      </c>
      <c r="I3451" s="104" t="s">
        <v>12010</v>
      </c>
    </row>
    <row r="3452" spans="1:9" x14ac:dyDescent="0.2">
      <c r="A3452" s="104" t="s">
        <v>10492</v>
      </c>
      <c r="D3452" s="104" t="s">
        <v>12011</v>
      </c>
      <c r="E3452" s="104">
        <f t="shared" si="53"/>
        <v>30104011</v>
      </c>
      <c r="F3452" s="104" t="s">
        <v>11572</v>
      </c>
      <c r="G3452" s="104" t="s">
        <v>11028</v>
      </c>
      <c r="H3452" s="104" t="s">
        <v>14921</v>
      </c>
      <c r="I3452" s="104" t="s">
        <v>12012</v>
      </c>
    </row>
    <row r="3453" spans="1:9" x14ac:dyDescent="0.2">
      <c r="A3453" s="104" t="s">
        <v>10492</v>
      </c>
      <c r="D3453" s="104" t="s">
        <v>12013</v>
      </c>
      <c r="E3453" s="104">
        <f t="shared" si="53"/>
        <v>30104012</v>
      </c>
      <c r="F3453" s="104" t="s">
        <v>11572</v>
      </c>
      <c r="G3453" s="104" t="s">
        <v>11028</v>
      </c>
      <c r="H3453" s="104" t="s">
        <v>14921</v>
      </c>
      <c r="I3453" s="104" t="s">
        <v>12014</v>
      </c>
    </row>
    <row r="3454" spans="1:9" x14ac:dyDescent="0.2">
      <c r="A3454" s="104" t="s">
        <v>10492</v>
      </c>
      <c r="D3454" s="104" t="s">
        <v>12015</v>
      </c>
      <c r="E3454" s="104">
        <f t="shared" si="53"/>
        <v>30104013</v>
      </c>
      <c r="F3454" s="104" t="s">
        <v>11572</v>
      </c>
      <c r="G3454" s="104" t="s">
        <v>11028</v>
      </c>
      <c r="H3454" s="104" t="s">
        <v>14921</v>
      </c>
      <c r="I3454" s="104" t="s">
        <v>6029</v>
      </c>
    </row>
    <row r="3455" spans="1:9" x14ac:dyDescent="0.2">
      <c r="A3455" s="104" t="s">
        <v>10492</v>
      </c>
      <c r="D3455" s="104" t="s">
        <v>12016</v>
      </c>
      <c r="E3455" s="104">
        <f t="shared" si="53"/>
        <v>30104014</v>
      </c>
      <c r="F3455" s="104" t="s">
        <v>11572</v>
      </c>
      <c r="G3455" s="104" t="s">
        <v>11028</v>
      </c>
      <c r="H3455" s="104" t="s">
        <v>14921</v>
      </c>
      <c r="I3455" s="104" t="s">
        <v>12017</v>
      </c>
    </row>
    <row r="3456" spans="1:9" x14ac:dyDescent="0.2">
      <c r="A3456" s="104" t="s">
        <v>10492</v>
      </c>
      <c r="D3456" s="104" t="s">
        <v>12018</v>
      </c>
      <c r="E3456" s="104">
        <f t="shared" si="53"/>
        <v>30104020</v>
      </c>
      <c r="F3456" s="104" t="s">
        <v>11572</v>
      </c>
      <c r="G3456" s="104" t="s">
        <v>11028</v>
      </c>
      <c r="H3456" s="104" t="s">
        <v>14921</v>
      </c>
      <c r="I3456" s="104" t="s">
        <v>12019</v>
      </c>
    </row>
    <row r="3457" spans="1:9" x14ac:dyDescent="0.2">
      <c r="A3457" s="104" t="s">
        <v>10492</v>
      </c>
      <c r="D3457" s="104" t="s">
        <v>12020</v>
      </c>
      <c r="E3457" s="104">
        <f t="shared" si="53"/>
        <v>30104101</v>
      </c>
      <c r="F3457" s="104" t="s">
        <v>11572</v>
      </c>
      <c r="G3457" s="104" t="s">
        <v>11028</v>
      </c>
      <c r="H3457" s="104" t="s">
        <v>12021</v>
      </c>
      <c r="I3457" s="104" t="s">
        <v>12022</v>
      </c>
    </row>
    <row r="3458" spans="1:9" x14ac:dyDescent="0.2">
      <c r="A3458" s="104" t="s">
        <v>10492</v>
      </c>
      <c r="D3458" s="104" t="s">
        <v>12023</v>
      </c>
      <c r="E3458" s="104">
        <f t="shared" ref="E3458:E3521" si="54">VALUE(D3458)</f>
        <v>30104102</v>
      </c>
      <c r="F3458" s="104" t="s">
        <v>11572</v>
      </c>
      <c r="G3458" s="104" t="s">
        <v>11028</v>
      </c>
      <c r="H3458" s="104" t="s">
        <v>12021</v>
      </c>
      <c r="I3458" s="104" t="s">
        <v>12024</v>
      </c>
    </row>
    <row r="3459" spans="1:9" x14ac:dyDescent="0.2">
      <c r="A3459" s="104" t="s">
        <v>10492</v>
      </c>
      <c r="D3459" s="104" t="s">
        <v>12025</v>
      </c>
      <c r="E3459" s="104">
        <f t="shared" si="54"/>
        <v>30104103</v>
      </c>
      <c r="F3459" s="104" t="s">
        <v>11572</v>
      </c>
      <c r="G3459" s="104" t="s">
        <v>11028</v>
      </c>
      <c r="H3459" s="104" t="s">
        <v>12021</v>
      </c>
      <c r="I3459" s="104" t="s">
        <v>12026</v>
      </c>
    </row>
    <row r="3460" spans="1:9" x14ac:dyDescent="0.2">
      <c r="A3460" s="104" t="s">
        <v>10492</v>
      </c>
      <c r="D3460" s="104" t="s">
        <v>12027</v>
      </c>
      <c r="E3460" s="104">
        <f t="shared" si="54"/>
        <v>30104104</v>
      </c>
      <c r="F3460" s="104" t="s">
        <v>11572</v>
      </c>
      <c r="G3460" s="104" t="s">
        <v>11028</v>
      </c>
      <c r="H3460" s="104" t="s">
        <v>12021</v>
      </c>
      <c r="I3460" s="104" t="s">
        <v>12028</v>
      </c>
    </row>
    <row r="3461" spans="1:9" x14ac:dyDescent="0.2">
      <c r="A3461" s="104" t="s">
        <v>10492</v>
      </c>
      <c r="D3461" s="104" t="s">
        <v>12029</v>
      </c>
      <c r="E3461" s="104">
        <f t="shared" si="54"/>
        <v>30104105</v>
      </c>
      <c r="F3461" s="104" t="s">
        <v>11572</v>
      </c>
      <c r="G3461" s="104" t="s">
        <v>11028</v>
      </c>
      <c r="H3461" s="104" t="s">
        <v>12021</v>
      </c>
      <c r="I3461" s="104" t="s">
        <v>16869</v>
      </c>
    </row>
    <row r="3462" spans="1:9" x14ac:dyDescent="0.2">
      <c r="A3462" s="104" t="s">
        <v>10492</v>
      </c>
      <c r="D3462" s="104" t="s">
        <v>12030</v>
      </c>
      <c r="E3462" s="104">
        <f t="shared" si="54"/>
        <v>30104106</v>
      </c>
      <c r="F3462" s="104" t="s">
        <v>11572</v>
      </c>
      <c r="G3462" s="104" t="s">
        <v>11028</v>
      </c>
      <c r="H3462" s="104" t="s">
        <v>12021</v>
      </c>
      <c r="I3462" s="104" t="s">
        <v>12031</v>
      </c>
    </row>
    <row r="3463" spans="1:9" x14ac:dyDescent="0.2">
      <c r="A3463" s="104" t="s">
        <v>10492</v>
      </c>
      <c r="D3463" s="104" t="s">
        <v>12032</v>
      </c>
      <c r="E3463" s="104">
        <f t="shared" si="54"/>
        <v>30104107</v>
      </c>
      <c r="F3463" s="104" t="s">
        <v>11572</v>
      </c>
      <c r="G3463" s="104" t="s">
        <v>11028</v>
      </c>
      <c r="H3463" s="104" t="s">
        <v>12021</v>
      </c>
      <c r="I3463" s="104" t="s">
        <v>12033</v>
      </c>
    </row>
    <row r="3464" spans="1:9" x14ac:dyDescent="0.2">
      <c r="A3464" s="104" t="s">
        <v>10492</v>
      </c>
      <c r="D3464" s="104" t="s">
        <v>12034</v>
      </c>
      <c r="E3464" s="104">
        <f t="shared" si="54"/>
        <v>30104108</v>
      </c>
      <c r="F3464" s="104" t="s">
        <v>11572</v>
      </c>
      <c r="G3464" s="104" t="s">
        <v>11028</v>
      </c>
      <c r="H3464" s="104" t="s">
        <v>12021</v>
      </c>
      <c r="I3464" s="104" t="s">
        <v>12035</v>
      </c>
    </row>
    <row r="3465" spans="1:9" x14ac:dyDescent="0.2">
      <c r="A3465" s="104" t="s">
        <v>10492</v>
      </c>
      <c r="D3465" s="104" t="s">
        <v>12036</v>
      </c>
      <c r="E3465" s="104">
        <f t="shared" si="54"/>
        <v>30104109</v>
      </c>
      <c r="F3465" s="104" t="s">
        <v>11572</v>
      </c>
      <c r="G3465" s="104" t="s">
        <v>11028</v>
      </c>
      <c r="H3465" s="104" t="s">
        <v>12021</v>
      </c>
      <c r="I3465" s="104" t="s">
        <v>12037</v>
      </c>
    </row>
    <row r="3466" spans="1:9" x14ac:dyDescent="0.2">
      <c r="A3466" s="104" t="s">
        <v>10492</v>
      </c>
      <c r="D3466" s="104" t="s">
        <v>12038</v>
      </c>
      <c r="E3466" s="104">
        <f t="shared" si="54"/>
        <v>30104110</v>
      </c>
      <c r="F3466" s="104" t="s">
        <v>11572</v>
      </c>
      <c r="G3466" s="104" t="s">
        <v>11028</v>
      </c>
      <c r="H3466" s="104" t="s">
        <v>12021</v>
      </c>
      <c r="I3466" s="104" t="s">
        <v>12039</v>
      </c>
    </row>
    <row r="3467" spans="1:9" x14ac:dyDescent="0.2">
      <c r="A3467" s="104" t="s">
        <v>10492</v>
      </c>
      <c r="D3467" s="104" t="s">
        <v>12040</v>
      </c>
      <c r="E3467" s="104">
        <f t="shared" si="54"/>
        <v>30104120</v>
      </c>
      <c r="F3467" s="104" t="s">
        <v>11572</v>
      </c>
      <c r="G3467" s="104" t="s">
        <v>11028</v>
      </c>
      <c r="H3467" s="104" t="s">
        <v>12021</v>
      </c>
      <c r="I3467" s="104" t="s">
        <v>12041</v>
      </c>
    </row>
    <row r="3468" spans="1:9" x14ac:dyDescent="0.2">
      <c r="A3468" s="104" t="s">
        <v>10492</v>
      </c>
      <c r="D3468" s="104" t="s">
        <v>12042</v>
      </c>
      <c r="E3468" s="104">
        <f t="shared" si="54"/>
        <v>30104121</v>
      </c>
      <c r="F3468" s="104" t="s">
        <v>11572</v>
      </c>
      <c r="G3468" s="104" t="s">
        <v>11028</v>
      </c>
      <c r="H3468" s="104" t="s">
        <v>12021</v>
      </c>
      <c r="I3468" s="104" t="s">
        <v>16889</v>
      </c>
    </row>
    <row r="3469" spans="1:9" x14ac:dyDescent="0.2">
      <c r="A3469" s="104" t="s">
        <v>10492</v>
      </c>
      <c r="D3469" s="104" t="s">
        <v>12043</v>
      </c>
      <c r="E3469" s="104">
        <f t="shared" si="54"/>
        <v>30104122</v>
      </c>
      <c r="F3469" s="104" t="s">
        <v>11572</v>
      </c>
      <c r="G3469" s="104" t="s">
        <v>11028</v>
      </c>
      <c r="H3469" s="104" t="s">
        <v>12021</v>
      </c>
      <c r="I3469" s="104" t="s">
        <v>16891</v>
      </c>
    </row>
    <row r="3470" spans="1:9" x14ac:dyDescent="0.2">
      <c r="A3470" s="104" t="s">
        <v>10492</v>
      </c>
      <c r="D3470" s="104" t="s">
        <v>12044</v>
      </c>
      <c r="E3470" s="104">
        <f t="shared" si="54"/>
        <v>30104123</v>
      </c>
      <c r="F3470" s="104" t="s">
        <v>11572</v>
      </c>
      <c r="G3470" s="104" t="s">
        <v>11028</v>
      </c>
      <c r="H3470" s="104" t="s">
        <v>12021</v>
      </c>
      <c r="I3470" s="104" t="s">
        <v>16893</v>
      </c>
    </row>
    <row r="3471" spans="1:9" x14ac:dyDescent="0.2">
      <c r="A3471" s="104" t="s">
        <v>10492</v>
      </c>
      <c r="D3471" s="104" t="s">
        <v>12045</v>
      </c>
      <c r="E3471" s="104">
        <f t="shared" si="54"/>
        <v>30104124</v>
      </c>
      <c r="F3471" s="104" t="s">
        <v>11572</v>
      </c>
      <c r="G3471" s="104" t="s">
        <v>11028</v>
      </c>
      <c r="H3471" s="104" t="s">
        <v>12021</v>
      </c>
      <c r="I3471" s="104" t="s">
        <v>16895</v>
      </c>
    </row>
    <row r="3472" spans="1:9" x14ac:dyDescent="0.2">
      <c r="A3472" s="104" t="s">
        <v>10492</v>
      </c>
      <c r="D3472" s="104" t="s">
        <v>12046</v>
      </c>
      <c r="E3472" s="104">
        <f t="shared" si="54"/>
        <v>30104130</v>
      </c>
      <c r="F3472" s="104" t="s">
        <v>11572</v>
      </c>
      <c r="G3472" s="104" t="s">
        <v>11028</v>
      </c>
      <c r="H3472" s="104" t="s">
        <v>12021</v>
      </c>
      <c r="I3472" s="104" t="s">
        <v>12047</v>
      </c>
    </row>
    <row r="3473" spans="1:9" x14ac:dyDescent="0.2">
      <c r="A3473" s="104" t="s">
        <v>10492</v>
      </c>
      <c r="D3473" s="104" t="s">
        <v>12048</v>
      </c>
      <c r="E3473" s="104">
        <f t="shared" si="54"/>
        <v>30104131</v>
      </c>
      <c r="F3473" s="104" t="s">
        <v>11572</v>
      </c>
      <c r="G3473" s="104" t="s">
        <v>11028</v>
      </c>
      <c r="H3473" s="104" t="s">
        <v>12021</v>
      </c>
      <c r="I3473" s="104" t="s">
        <v>14164</v>
      </c>
    </row>
    <row r="3474" spans="1:9" x14ac:dyDescent="0.2">
      <c r="A3474" s="104" t="s">
        <v>10492</v>
      </c>
      <c r="D3474" s="104" t="s">
        <v>12049</v>
      </c>
      <c r="E3474" s="104">
        <f t="shared" si="54"/>
        <v>30104132</v>
      </c>
      <c r="F3474" s="104" t="s">
        <v>11572</v>
      </c>
      <c r="G3474" s="104" t="s">
        <v>11028</v>
      </c>
      <c r="H3474" s="104" t="s">
        <v>12021</v>
      </c>
      <c r="I3474" s="104" t="s">
        <v>14166</v>
      </c>
    </row>
    <row r="3475" spans="1:9" x14ac:dyDescent="0.2">
      <c r="A3475" s="104" t="s">
        <v>10492</v>
      </c>
      <c r="D3475" s="104" t="s">
        <v>12050</v>
      </c>
      <c r="E3475" s="104">
        <f t="shared" si="54"/>
        <v>30104133</v>
      </c>
      <c r="F3475" s="104" t="s">
        <v>11572</v>
      </c>
      <c r="G3475" s="104" t="s">
        <v>11028</v>
      </c>
      <c r="H3475" s="104" t="s">
        <v>12021</v>
      </c>
      <c r="I3475" s="104" t="s">
        <v>14168</v>
      </c>
    </row>
    <row r="3476" spans="1:9" x14ac:dyDescent="0.2">
      <c r="A3476" s="104" t="s">
        <v>10492</v>
      </c>
      <c r="D3476" s="104" t="s">
        <v>12051</v>
      </c>
      <c r="E3476" s="104">
        <f t="shared" si="54"/>
        <v>30104134</v>
      </c>
      <c r="F3476" s="104" t="s">
        <v>11572</v>
      </c>
      <c r="G3476" s="104" t="s">
        <v>11028</v>
      </c>
      <c r="H3476" s="104" t="s">
        <v>12021</v>
      </c>
      <c r="I3476" s="104" t="s">
        <v>14170</v>
      </c>
    </row>
    <row r="3477" spans="1:9" x14ac:dyDescent="0.2">
      <c r="A3477" s="104" t="s">
        <v>10492</v>
      </c>
      <c r="D3477" s="104" t="s">
        <v>12052</v>
      </c>
      <c r="E3477" s="104">
        <f t="shared" si="54"/>
        <v>30104135</v>
      </c>
      <c r="F3477" s="104" t="s">
        <v>11572</v>
      </c>
      <c r="G3477" s="104" t="s">
        <v>11028</v>
      </c>
      <c r="H3477" s="104" t="s">
        <v>12021</v>
      </c>
      <c r="I3477" s="104" t="s">
        <v>14172</v>
      </c>
    </row>
    <row r="3478" spans="1:9" x14ac:dyDescent="0.2">
      <c r="A3478" s="104" t="s">
        <v>10492</v>
      </c>
      <c r="D3478" s="104" t="s">
        <v>12053</v>
      </c>
      <c r="E3478" s="104">
        <f t="shared" si="54"/>
        <v>30104150</v>
      </c>
      <c r="F3478" s="104" t="s">
        <v>11572</v>
      </c>
      <c r="G3478" s="104" t="s">
        <v>11028</v>
      </c>
      <c r="H3478" s="104" t="s">
        <v>12021</v>
      </c>
      <c r="I3478" s="104" t="s">
        <v>12054</v>
      </c>
    </row>
    <row r="3479" spans="1:9" x14ac:dyDescent="0.2">
      <c r="A3479" s="104" t="s">
        <v>10492</v>
      </c>
      <c r="D3479" s="104" t="s">
        <v>12055</v>
      </c>
      <c r="E3479" s="104">
        <f t="shared" si="54"/>
        <v>30104151</v>
      </c>
      <c r="F3479" s="104" t="s">
        <v>11572</v>
      </c>
      <c r="G3479" s="104" t="s">
        <v>11028</v>
      </c>
      <c r="H3479" s="104" t="s">
        <v>12021</v>
      </c>
      <c r="I3479" s="104" t="s">
        <v>14192</v>
      </c>
    </row>
    <row r="3480" spans="1:9" x14ac:dyDescent="0.2">
      <c r="A3480" s="104" t="s">
        <v>10492</v>
      </c>
      <c r="D3480" s="104" t="s">
        <v>12056</v>
      </c>
      <c r="E3480" s="104">
        <f t="shared" si="54"/>
        <v>30104152</v>
      </c>
      <c r="F3480" s="104" t="s">
        <v>11572</v>
      </c>
      <c r="G3480" s="104" t="s">
        <v>11028</v>
      </c>
      <c r="H3480" s="104" t="s">
        <v>12021</v>
      </c>
      <c r="I3480" s="104" t="s">
        <v>12057</v>
      </c>
    </row>
    <row r="3481" spans="1:9" x14ac:dyDescent="0.2">
      <c r="A3481" s="104" t="s">
        <v>10492</v>
      </c>
      <c r="D3481" s="104" t="s">
        <v>9120</v>
      </c>
      <c r="E3481" s="104">
        <f t="shared" si="54"/>
        <v>30104153</v>
      </c>
      <c r="F3481" s="104" t="s">
        <v>11572</v>
      </c>
      <c r="G3481" s="104" t="s">
        <v>11028</v>
      </c>
      <c r="H3481" s="104" t="s">
        <v>12021</v>
      </c>
      <c r="I3481" s="104" t="s">
        <v>14190</v>
      </c>
    </row>
    <row r="3482" spans="1:9" x14ac:dyDescent="0.2">
      <c r="A3482" s="104" t="s">
        <v>10492</v>
      </c>
      <c r="D3482" s="104" t="s">
        <v>9121</v>
      </c>
      <c r="E3482" s="104">
        <f t="shared" si="54"/>
        <v>30104154</v>
      </c>
      <c r="F3482" s="104" t="s">
        <v>11572</v>
      </c>
      <c r="G3482" s="104" t="s">
        <v>11028</v>
      </c>
      <c r="H3482" s="104" t="s">
        <v>12021</v>
      </c>
      <c r="I3482" s="104" t="s">
        <v>9122</v>
      </c>
    </row>
    <row r="3483" spans="1:9" x14ac:dyDescent="0.2">
      <c r="A3483" s="104" t="s">
        <v>10492</v>
      </c>
      <c r="D3483" s="104" t="s">
        <v>9123</v>
      </c>
      <c r="E3483" s="104">
        <f t="shared" si="54"/>
        <v>30104155</v>
      </c>
      <c r="F3483" s="104" t="s">
        <v>11572</v>
      </c>
      <c r="G3483" s="104" t="s">
        <v>11028</v>
      </c>
      <c r="H3483" s="104" t="s">
        <v>12021</v>
      </c>
      <c r="I3483" s="104" t="s">
        <v>9124</v>
      </c>
    </row>
    <row r="3484" spans="1:9" x14ac:dyDescent="0.2">
      <c r="A3484" s="104" t="s">
        <v>10492</v>
      </c>
      <c r="D3484" s="104" t="s">
        <v>9125</v>
      </c>
      <c r="E3484" s="104">
        <f t="shared" si="54"/>
        <v>30104156</v>
      </c>
      <c r="F3484" s="104" t="s">
        <v>11572</v>
      </c>
      <c r="G3484" s="104" t="s">
        <v>11028</v>
      </c>
      <c r="H3484" s="104" t="s">
        <v>12021</v>
      </c>
      <c r="I3484" s="104" t="s">
        <v>9126</v>
      </c>
    </row>
    <row r="3485" spans="1:9" x14ac:dyDescent="0.2">
      <c r="A3485" s="104" t="s">
        <v>10492</v>
      </c>
      <c r="D3485" s="104" t="s">
        <v>9127</v>
      </c>
      <c r="E3485" s="104">
        <f t="shared" si="54"/>
        <v>30104157</v>
      </c>
      <c r="F3485" s="104" t="s">
        <v>11572</v>
      </c>
      <c r="G3485" s="104" t="s">
        <v>11028</v>
      </c>
      <c r="H3485" s="104" t="s">
        <v>12021</v>
      </c>
      <c r="I3485" s="104" t="s">
        <v>9128</v>
      </c>
    </row>
    <row r="3486" spans="1:9" x14ac:dyDescent="0.2">
      <c r="A3486" s="104" t="s">
        <v>10492</v>
      </c>
      <c r="D3486" s="104" t="s">
        <v>9129</v>
      </c>
      <c r="E3486" s="104">
        <f t="shared" si="54"/>
        <v>30104160</v>
      </c>
      <c r="F3486" s="104" t="s">
        <v>11572</v>
      </c>
      <c r="G3486" s="104" t="s">
        <v>11028</v>
      </c>
      <c r="H3486" s="104" t="s">
        <v>12021</v>
      </c>
      <c r="I3486" s="104" t="s">
        <v>14186</v>
      </c>
    </row>
    <row r="3487" spans="1:9" x14ac:dyDescent="0.2">
      <c r="A3487" s="104" t="s">
        <v>10492</v>
      </c>
      <c r="D3487" s="104" t="s">
        <v>9130</v>
      </c>
      <c r="E3487" s="104">
        <f t="shared" si="54"/>
        <v>30104161</v>
      </c>
      <c r="F3487" s="104" t="s">
        <v>11572</v>
      </c>
      <c r="G3487" s="104" t="s">
        <v>11028</v>
      </c>
      <c r="H3487" s="104" t="s">
        <v>12021</v>
      </c>
      <c r="I3487" s="104" t="s">
        <v>14194</v>
      </c>
    </row>
    <row r="3488" spans="1:9" x14ac:dyDescent="0.2">
      <c r="A3488" s="104" t="s">
        <v>10492</v>
      </c>
      <c r="D3488" s="104" t="s">
        <v>9131</v>
      </c>
      <c r="E3488" s="104">
        <f t="shared" si="54"/>
        <v>30104162</v>
      </c>
      <c r="F3488" s="104" t="s">
        <v>11572</v>
      </c>
      <c r="G3488" s="104" t="s">
        <v>11028</v>
      </c>
      <c r="H3488" s="104" t="s">
        <v>12021</v>
      </c>
      <c r="I3488" s="104" t="s">
        <v>14196</v>
      </c>
    </row>
    <row r="3489" spans="1:9" x14ac:dyDescent="0.2">
      <c r="A3489" s="104" t="s">
        <v>10492</v>
      </c>
      <c r="D3489" s="104" t="s">
        <v>9132</v>
      </c>
      <c r="E3489" s="104">
        <f t="shared" si="54"/>
        <v>30104163</v>
      </c>
      <c r="F3489" s="104" t="s">
        <v>11572</v>
      </c>
      <c r="G3489" s="104" t="s">
        <v>11028</v>
      </c>
      <c r="H3489" s="104" t="s">
        <v>12021</v>
      </c>
      <c r="I3489" s="104" t="s">
        <v>14198</v>
      </c>
    </row>
    <row r="3490" spans="1:9" x14ac:dyDescent="0.2">
      <c r="A3490" s="104" t="s">
        <v>10492</v>
      </c>
      <c r="D3490" s="104" t="s">
        <v>9133</v>
      </c>
      <c r="E3490" s="104">
        <f t="shared" si="54"/>
        <v>30104164</v>
      </c>
      <c r="F3490" s="104" t="s">
        <v>11572</v>
      </c>
      <c r="G3490" s="104" t="s">
        <v>11028</v>
      </c>
      <c r="H3490" s="104" t="s">
        <v>12021</v>
      </c>
      <c r="I3490" s="104" t="s">
        <v>14200</v>
      </c>
    </row>
    <row r="3491" spans="1:9" x14ac:dyDescent="0.2">
      <c r="A3491" s="104" t="s">
        <v>10492</v>
      </c>
      <c r="D3491" s="104" t="s">
        <v>9134</v>
      </c>
      <c r="E3491" s="104">
        <f t="shared" si="54"/>
        <v>30104170</v>
      </c>
      <c r="F3491" s="104" t="s">
        <v>11572</v>
      </c>
      <c r="G3491" s="104" t="s">
        <v>11028</v>
      </c>
      <c r="H3491" s="104" t="s">
        <v>12021</v>
      </c>
      <c r="I3491" s="104" t="s">
        <v>9135</v>
      </c>
    </row>
    <row r="3492" spans="1:9" x14ac:dyDescent="0.2">
      <c r="A3492" s="104" t="s">
        <v>10492</v>
      </c>
      <c r="D3492" s="104" t="s">
        <v>9136</v>
      </c>
      <c r="E3492" s="104">
        <f t="shared" si="54"/>
        <v>30104171</v>
      </c>
      <c r="F3492" s="104" t="s">
        <v>11572</v>
      </c>
      <c r="G3492" s="104" t="s">
        <v>11028</v>
      </c>
      <c r="H3492" s="104" t="s">
        <v>12021</v>
      </c>
      <c r="I3492" s="104" t="s">
        <v>14202</v>
      </c>
    </row>
    <row r="3493" spans="1:9" x14ac:dyDescent="0.2">
      <c r="A3493" s="104" t="s">
        <v>10492</v>
      </c>
      <c r="D3493" s="104" t="s">
        <v>9137</v>
      </c>
      <c r="E3493" s="104">
        <f t="shared" si="54"/>
        <v>30104172</v>
      </c>
      <c r="F3493" s="104" t="s">
        <v>11572</v>
      </c>
      <c r="G3493" s="104" t="s">
        <v>11028</v>
      </c>
      <c r="H3493" s="104" t="s">
        <v>12021</v>
      </c>
      <c r="I3493" s="104" t="s">
        <v>14204</v>
      </c>
    </row>
    <row r="3494" spans="1:9" x14ac:dyDescent="0.2">
      <c r="A3494" s="104" t="s">
        <v>10492</v>
      </c>
      <c r="D3494" s="104" t="s">
        <v>9138</v>
      </c>
      <c r="E3494" s="104">
        <f t="shared" si="54"/>
        <v>30104173</v>
      </c>
      <c r="F3494" s="104" t="s">
        <v>11572</v>
      </c>
      <c r="G3494" s="104" t="s">
        <v>11028</v>
      </c>
      <c r="H3494" s="104" t="s">
        <v>12021</v>
      </c>
      <c r="I3494" s="104" t="s">
        <v>14206</v>
      </c>
    </row>
    <row r="3495" spans="1:9" x14ac:dyDescent="0.2">
      <c r="A3495" s="104" t="s">
        <v>10492</v>
      </c>
      <c r="D3495" s="104" t="s">
        <v>9139</v>
      </c>
      <c r="E3495" s="104">
        <f t="shared" si="54"/>
        <v>30104174</v>
      </c>
      <c r="F3495" s="104" t="s">
        <v>11572</v>
      </c>
      <c r="G3495" s="104" t="s">
        <v>11028</v>
      </c>
      <c r="H3495" s="104" t="s">
        <v>12021</v>
      </c>
      <c r="I3495" s="104" t="s">
        <v>14208</v>
      </c>
    </row>
    <row r="3496" spans="1:9" x14ac:dyDescent="0.2">
      <c r="A3496" s="104" t="s">
        <v>10492</v>
      </c>
      <c r="D3496" s="104" t="s">
        <v>9140</v>
      </c>
      <c r="E3496" s="104">
        <f t="shared" si="54"/>
        <v>30104175</v>
      </c>
      <c r="F3496" s="104" t="s">
        <v>11572</v>
      </c>
      <c r="G3496" s="104" t="s">
        <v>11028</v>
      </c>
      <c r="H3496" s="104" t="s">
        <v>12021</v>
      </c>
      <c r="I3496" s="104" t="s">
        <v>14210</v>
      </c>
    </row>
    <row r="3497" spans="1:9" x14ac:dyDescent="0.2">
      <c r="A3497" s="104" t="s">
        <v>10492</v>
      </c>
      <c r="D3497" s="104" t="s">
        <v>9141</v>
      </c>
      <c r="E3497" s="104">
        <f t="shared" si="54"/>
        <v>30104199</v>
      </c>
      <c r="F3497" s="104" t="s">
        <v>11572</v>
      </c>
      <c r="G3497" s="104" t="s">
        <v>11028</v>
      </c>
      <c r="H3497" s="104" t="s">
        <v>12021</v>
      </c>
      <c r="I3497" s="104" t="s">
        <v>7791</v>
      </c>
    </row>
    <row r="3498" spans="1:9" x14ac:dyDescent="0.2">
      <c r="A3498" s="104" t="s">
        <v>10492</v>
      </c>
      <c r="D3498" s="104" t="s">
        <v>9142</v>
      </c>
      <c r="E3498" s="104">
        <f t="shared" si="54"/>
        <v>30104201</v>
      </c>
      <c r="F3498" s="104" t="s">
        <v>11572</v>
      </c>
      <c r="G3498" s="104" t="s">
        <v>11028</v>
      </c>
      <c r="H3498" s="104" t="s">
        <v>9143</v>
      </c>
      <c r="I3498" s="104" t="s">
        <v>9144</v>
      </c>
    </row>
    <row r="3499" spans="1:9" x14ac:dyDescent="0.2">
      <c r="A3499" s="104" t="s">
        <v>10492</v>
      </c>
      <c r="D3499" s="104" t="s">
        <v>9145</v>
      </c>
      <c r="E3499" s="104">
        <f t="shared" si="54"/>
        <v>30104202</v>
      </c>
      <c r="F3499" s="104" t="s">
        <v>11572</v>
      </c>
      <c r="G3499" s="104" t="s">
        <v>11028</v>
      </c>
      <c r="H3499" s="104" t="s">
        <v>9143</v>
      </c>
      <c r="I3499" s="104" t="s">
        <v>9146</v>
      </c>
    </row>
    <row r="3500" spans="1:9" x14ac:dyDescent="0.2">
      <c r="A3500" s="104" t="s">
        <v>10492</v>
      </c>
      <c r="D3500" s="104" t="s">
        <v>9147</v>
      </c>
      <c r="E3500" s="104">
        <f t="shared" si="54"/>
        <v>30104203</v>
      </c>
      <c r="F3500" s="104" t="s">
        <v>11572</v>
      </c>
      <c r="G3500" s="104" t="s">
        <v>11028</v>
      </c>
      <c r="H3500" s="104" t="s">
        <v>9143</v>
      </c>
      <c r="I3500" s="104" t="s">
        <v>9148</v>
      </c>
    </row>
    <row r="3501" spans="1:9" x14ac:dyDescent="0.2">
      <c r="A3501" s="104" t="s">
        <v>10492</v>
      </c>
      <c r="D3501" s="104" t="s">
        <v>9149</v>
      </c>
      <c r="E3501" s="104">
        <f t="shared" si="54"/>
        <v>30104204</v>
      </c>
      <c r="F3501" s="104" t="s">
        <v>11572</v>
      </c>
      <c r="G3501" s="104" t="s">
        <v>11028</v>
      </c>
      <c r="H3501" s="104" t="s">
        <v>9143</v>
      </c>
      <c r="I3501" s="104" t="s">
        <v>9150</v>
      </c>
    </row>
    <row r="3502" spans="1:9" x14ac:dyDescent="0.2">
      <c r="A3502" s="104" t="s">
        <v>10492</v>
      </c>
      <c r="D3502" s="104" t="s">
        <v>9151</v>
      </c>
      <c r="E3502" s="104">
        <f t="shared" si="54"/>
        <v>30104301</v>
      </c>
      <c r="F3502" s="104" t="s">
        <v>11572</v>
      </c>
      <c r="G3502" s="104" t="s">
        <v>11028</v>
      </c>
      <c r="H3502" s="104" t="s">
        <v>9152</v>
      </c>
      <c r="I3502" s="104" t="s">
        <v>14416</v>
      </c>
    </row>
    <row r="3503" spans="1:9" x14ac:dyDescent="0.2">
      <c r="A3503" s="104" t="s">
        <v>10492</v>
      </c>
      <c r="D3503" s="104" t="s">
        <v>9153</v>
      </c>
      <c r="E3503" s="104">
        <f t="shared" si="54"/>
        <v>30104501</v>
      </c>
      <c r="F3503" s="104" t="s">
        <v>11572</v>
      </c>
      <c r="G3503" s="104" t="s">
        <v>11028</v>
      </c>
      <c r="H3503" s="104" t="s">
        <v>9154</v>
      </c>
      <c r="I3503" s="104" t="s">
        <v>9155</v>
      </c>
    </row>
    <row r="3504" spans="1:9" x14ac:dyDescent="0.2">
      <c r="A3504" s="104" t="s">
        <v>10492</v>
      </c>
      <c r="D3504" s="104" t="s">
        <v>9156</v>
      </c>
      <c r="E3504" s="104">
        <f t="shared" si="54"/>
        <v>30105001</v>
      </c>
      <c r="F3504" s="104" t="s">
        <v>11572</v>
      </c>
      <c r="G3504" s="104" t="s">
        <v>11028</v>
      </c>
      <c r="H3504" s="104" t="s">
        <v>9157</v>
      </c>
      <c r="I3504" s="104" t="s">
        <v>3580</v>
      </c>
    </row>
    <row r="3505" spans="1:9" x14ac:dyDescent="0.2">
      <c r="A3505" s="104" t="s">
        <v>10492</v>
      </c>
      <c r="D3505" s="104" t="s">
        <v>3581</v>
      </c>
      <c r="E3505" s="104">
        <f t="shared" si="54"/>
        <v>30105101</v>
      </c>
      <c r="F3505" s="104" t="s">
        <v>11572</v>
      </c>
      <c r="G3505" s="104" t="s">
        <v>11028</v>
      </c>
      <c r="H3505" s="104" t="s">
        <v>3582</v>
      </c>
      <c r="I3505" s="104" t="s">
        <v>3582</v>
      </c>
    </row>
    <row r="3506" spans="1:9" x14ac:dyDescent="0.2">
      <c r="A3506" s="104" t="s">
        <v>10492</v>
      </c>
      <c r="D3506" s="104" t="s">
        <v>3583</v>
      </c>
      <c r="E3506" s="104">
        <f t="shared" si="54"/>
        <v>30105105</v>
      </c>
      <c r="F3506" s="104" t="s">
        <v>11572</v>
      </c>
      <c r="G3506" s="104" t="s">
        <v>11028</v>
      </c>
      <c r="H3506" s="104" t="s">
        <v>3582</v>
      </c>
      <c r="I3506" s="104" t="s">
        <v>3584</v>
      </c>
    </row>
    <row r="3507" spans="1:9" x14ac:dyDescent="0.2">
      <c r="A3507" s="104" t="s">
        <v>10492</v>
      </c>
      <c r="D3507" s="104" t="s">
        <v>3585</v>
      </c>
      <c r="E3507" s="104">
        <f t="shared" si="54"/>
        <v>30105108</v>
      </c>
      <c r="F3507" s="104" t="s">
        <v>11572</v>
      </c>
      <c r="G3507" s="104" t="s">
        <v>11028</v>
      </c>
      <c r="H3507" s="104" t="s">
        <v>3582</v>
      </c>
      <c r="I3507" s="104" t="s">
        <v>16011</v>
      </c>
    </row>
    <row r="3508" spans="1:9" x14ac:dyDescent="0.2">
      <c r="A3508" s="104" t="s">
        <v>10492</v>
      </c>
      <c r="D3508" s="104" t="s">
        <v>3586</v>
      </c>
      <c r="E3508" s="104">
        <f t="shared" si="54"/>
        <v>30105110</v>
      </c>
      <c r="F3508" s="104" t="s">
        <v>11572</v>
      </c>
      <c r="G3508" s="104" t="s">
        <v>11028</v>
      </c>
      <c r="H3508" s="104" t="s">
        <v>3582</v>
      </c>
      <c r="I3508" s="104" t="s">
        <v>3587</v>
      </c>
    </row>
    <row r="3509" spans="1:9" x14ac:dyDescent="0.2">
      <c r="A3509" s="104" t="s">
        <v>10492</v>
      </c>
      <c r="D3509" s="104" t="s">
        <v>3588</v>
      </c>
      <c r="E3509" s="104">
        <f t="shared" si="54"/>
        <v>30105112</v>
      </c>
      <c r="F3509" s="104" t="s">
        <v>11572</v>
      </c>
      <c r="G3509" s="104" t="s">
        <v>11028</v>
      </c>
      <c r="H3509" s="104" t="s">
        <v>3582</v>
      </c>
      <c r="I3509" s="104" t="s">
        <v>3589</v>
      </c>
    </row>
    <row r="3510" spans="1:9" x14ac:dyDescent="0.2">
      <c r="A3510" s="104" t="s">
        <v>10492</v>
      </c>
      <c r="D3510" s="104" t="s">
        <v>3590</v>
      </c>
      <c r="E3510" s="104">
        <f t="shared" si="54"/>
        <v>30105114</v>
      </c>
      <c r="F3510" s="104" t="s">
        <v>11572</v>
      </c>
      <c r="G3510" s="104" t="s">
        <v>11028</v>
      </c>
      <c r="H3510" s="104" t="s">
        <v>3582</v>
      </c>
      <c r="I3510" s="104" t="s">
        <v>3591</v>
      </c>
    </row>
    <row r="3511" spans="1:9" x14ac:dyDescent="0.2">
      <c r="A3511" s="104" t="s">
        <v>10492</v>
      </c>
      <c r="D3511" s="104" t="s">
        <v>3592</v>
      </c>
      <c r="E3511" s="104">
        <f t="shared" si="54"/>
        <v>30105116</v>
      </c>
      <c r="F3511" s="104" t="s">
        <v>11572</v>
      </c>
      <c r="G3511" s="104" t="s">
        <v>11028</v>
      </c>
      <c r="H3511" s="104" t="s">
        <v>3582</v>
      </c>
      <c r="I3511" s="104" t="s">
        <v>3593</v>
      </c>
    </row>
    <row r="3512" spans="1:9" x14ac:dyDescent="0.2">
      <c r="A3512" s="104" t="s">
        <v>10492</v>
      </c>
      <c r="D3512" s="104" t="s">
        <v>3594</v>
      </c>
      <c r="E3512" s="104">
        <f t="shared" si="54"/>
        <v>30105118</v>
      </c>
      <c r="F3512" s="104" t="s">
        <v>11572</v>
      </c>
      <c r="G3512" s="104" t="s">
        <v>11028</v>
      </c>
      <c r="H3512" s="104" t="s">
        <v>3582</v>
      </c>
      <c r="I3512" s="104" t="s">
        <v>3595</v>
      </c>
    </row>
    <row r="3513" spans="1:9" x14ac:dyDescent="0.2">
      <c r="A3513" s="104" t="s">
        <v>10492</v>
      </c>
      <c r="D3513" s="104" t="s">
        <v>3596</v>
      </c>
      <c r="E3513" s="104">
        <f t="shared" si="54"/>
        <v>30105120</v>
      </c>
      <c r="F3513" s="104" t="s">
        <v>11572</v>
      </c>
      <c r="G3513" s="104" t="s">
        <v>11028</v>
      </c>
      <c r="H3513" s="104" t="s">
        <v>3582</v>
      </c>
      <c r="I3513" s="104" t="s">
        <v>3597</v>
      </c>
    </row>
    <row r="3514" spans="1:9" x14ac:dyDescent="0.2">
      <c r="A3514" s="104" t="s">
        <v>10492</v>
      </c>
      <c r="D3514" s="104" t="s">
        <v>3598</v>
      </c>
      <c r="E3514" s="104">
        <f t="shared" si="54"/>
        <v>30105122</v>
      </c>
      <c r="F3514" s="104" t="s">
        <v>11572</v>
      </c>
      <c r="G3514" s="104" t="s">
        <v>11028</v>
      </c>
      <c r="H3514" s="104" t="s">
        <v>3582</v>
      </c>
      <c r="I3514" s="104" t="s">
        <v>3599</v>
      </c>
    </row>
    <row r="3515" spans="1:9" x14ac:dyDescent="0.2">
      <c r="A3515" s="104" t="s">
        <v>10492</v>
      </c>
      <c r="D3515" s="104" t="s">
        <v>3600</v>
      </c>
      <c r="E3515" s="104">
        <f t="shared" si="54"/>
        <v>30105124</v>
      </c>
      <c r="F3515" s="104" t="s">
        <v>11572</v>
      </c>
      <c r="G3515" s="104" t="s">
        <v>11028</v>
      </c>
      <c r="H3515" s="104" t="s">
        <v>3582</v>
      </c>
      <c r="I3515" s="104" t="s">
        <v>14437</v>
      </c>
    </row>
    <row r="3516" spans="1:9" x14ac:dyDescent="0.2">
      <c r="A3516" s="104" t="s">
        <v>10492</v>
      </c>
      <c r="D3516" s="104" t="s">
        <v>3601</v>
      </c>
      <c r="E3516" s="104">
        <f t="shared" si="54"/>
        <v>30105130</v>
      </c>
      <c r="F3516" s="104" t="s">
        <v>11572</v>
      </c>
      <c r="G3516" s="104" t="s">
        <v>11028</v>
      </c>
      <c r="H3516" s="104" t="s">
        <v>3582</v>
      </c>
      <c r="I3516" s="104" t="s">
        <v>6300</v>
      </c>
    </row>
    <row r="3517" spans="1:9" x14ac:dyDescent="0.2">
      <c r="A3517" s="104" t="s">
        <v>10492</v>
      </c>
      <c r="D3517" s="104" t="s">
        <v>6301</v>
      </c>
      <c r="E3517" s="104">
        <f t="shared" si="54"/>
        <v>30105201</v>
      </c>
      <c r="F3517" s="104" t="s">
        <v>11572</v>
      </c>
      <c r="G3517" s="104" t="s">
        <v>11028</v>
      </c>
      <c r="H3517" s="104" t="s">
        <v>6302</v>
      </c>
      <c r="I3517" s="104" t="s">
        <v>6303</v>
      </c>
    </row>
    <row r="3518" spans="1:9" x14ac:dyDescent="0.2">
      <c r="A3518" s="104" t="s">
        <v>10492</v>
      </c>
      <c r="D3518" s="104" t="s">
        <v>6304</v>
      </c>
      <c r="E3518" s="104">
        <f t="shared" si="54"/>
        <v>30105205</v>
      </c>
      <c r="F3518" s="104" t="s">
        <v>11572</v>
      </c>
      <c r="G3518" s="104" t="s">
        <v>11028</v>
      </c>
      <c r="H3518" s="104" t="s">
        <v>6302</v>
      </c>
      <c r="I3518" s="104" t="s">
        <v>6305</v>
      </c>
    </row>
    <row r="3519" spans="1:9" x14ac:dyDescent="0.2">
      <c r="A3519" s="104" t="s">
        <v>10492</v>
      </c>
      <c r="D3519" s="104" t="s">
        <v>6306</v>
      </c>
      <c r="E3519" s="104">
        <f t="shared" si="54"/>
        <v>30105210</v>
      </c>
      <c r="F3519" s="104" t="s">
        <v>11572</v>
      </c>
      <c r="G3519" s="104" t="s">
        <v>11028</v>
      </c>
      <c r="H3519" s="104" t="s">
        <v>6302</v>
      </c>
      <c r="I3519" s="104" t="s">
        <v>6307</v>
      </c>
    </row>
    <row r="3520" spans="1:9" x14ac:dyDescent="0.2">
      <c r="A3520" s="104" t="s">
        <v>10492</v>
      </c>
      <c r="D3520" s="104" t="s">
        <v>6308</v>
      </c>
      <c r="E3520" s="104">
        <f t="shared" si="54"/>
        <v>30105211</v>
      </c>
      <c r="F3520" s="104" t="s">
        <v>11572</v>
      </c>
      <c r="G3520" s="104" t="s">
        <v>11028</v>
      </c>
      <c r="H3520" s="104" t="s">
        <v>6302</v>
      </c>
      <c r="I3520" s="104" t="s">
        <v>6309</v>
      </c>
    </row>
    <row r="3521" spans="1:9" x14ac:dyDescent="0.2">
      <c r="A3521" s="104" t="s">
        <v>10492</v>
      </c>
      <c r="D3521" s="104" t="s">
        <v>6310</v>
      </c>
      <c r="E3521" s="104">
        <f t="shared" si="54"/>
        <v>30105212</v>
      </c>
      <c r="F3521" s="104" t="s">
        <v>11572</v>
      </c>
      <c r="G3521" s="104" t="s">
        <v>11028</v>
      </c>
      <c r="H3521" s="104" t="s">
        <v>6302</v>
      </c>
      <c r="I3521" s="104" t="s">
        <v>6311</v>
      </c>
    </row>
    <row r="3522" spans="1:9" x14ac:dyDescent="0.2">
      <c r="A3522" s="104" t="s">
        <v>10492</v>
      </c>
      <c r="D3522" s="104" t="s">
        <v>6312</v>
      </c>
      <c r="E3522" s="104">
        <f t="shared" ref="E3522:E3585" si="55">VALUE(D3522)</f>
        <v>30105215</v>
      </c>
      <c r="F3522" s="104" t="s">
        <v>11572</v>
      </c>
      <c r="G3522" s="104" t="s">
        <v>11028</v>
      </c>
      <c r="H3522" s="104" t="s">
        <v>6302</v>
      </c>
      <c r="I3522" s="104" t="s">
        <v>3589</v>
      </c>
    </row>
    <row r="3523" spans="1:9" x14ac:dyDescent="0.2">
      <c r="A3523" s="104" t="s">
        <v>10492</v>
      </c>
      <c r="D3523" s="104" t="s">
        <v>6313</v>
      </c>
      <c r="E3523" s="104">
        <f t="shared" si="55"/>
        <v>30105220</v>
      </c>
      <c r="F3523" s="104" t="s">
        <v>11572</v>
      </c>
      <c r="G3523" s="104" t="s">
        <v>11028</v>
      </c>
      <c r="H3523" s="104" t="s">
        <v>6302</v>
      </c>
      <c r="I3523" s="104" t="s">
        <v>6314</v>
      </c>
    </row>
    <row r="3524" spans="1:9" x14ac:dyDescent="0.2">
      <c r="A3524" s="104" t="s">
        <v>10492</v>
      </c>
      <c r="D3524" s="104" t="s">
        <v>6315</v>
      </c>
      <c r="E3524" s="104">
        <f t="shared" si="55"/>
        <v>30105221</v>
      </c>
      <c r="F3524" s="104" t="s">
        <v>11572</v>
      </c>
      <c r="G3524" s="104" t="s">
        <v>11028</v>
      </c>
      <c r="H3524" s="104" t="s">
        <v>6302</v>
      </c>
      <c r="I3524" s="104" t="s">
        <v>6316</v>
      </c>
    </row>
    <row r="3525" spans="1:9" x14ac:dyDescent="0.2">
      <c r="A3525" s="104" t="s">
        <v>10492</v>
      </c>
      <c r="D3525" s="104" t="s">
        <v>6317</v>
      </c>
      <c r="E3525" s="104">
        <f t="shared" si="55"/>
        <v>30105222</v>
      </c>
      <c r="F3525" s="104" t="s">
        <v>11572</v>
      </c>
      <c r="G3525" s="104" t="s">
        <v>11028</v>
      </c>
      <c r="H3525" s="104" t="s">
        <v>6302</v>
      </c>
      <c r="I3525" s="104" t="s">
        <v>6318</v>
      </c>
    </row>
    <row r="3526" spans="1:9" x14ac:dyDescent="0.2">
      <c r="A3526" s="104" t="s">
        <v>10492</v>
      </c>
      <c r="D3526" s="104" t="s">
        <v>6319</v>
      </c>
      <c r="E3526" s="104">
        <f t="shared" si="55"/>
        <v>30105230</v>
      </c>
      <c r="F3526" s="104" t="s">
        <v>11572</v>
      </c>
      <c r="G3526" s="104" t="s">
        <v>11028</v>
      </c>
      <c r="H3526" s="104" t="s">
        <v>6302</v>
      </c>
      <c r="I3526" s="104" t="s">
        <v>6320</v>
      </c>
    </row>
    <row r="3527" spans="1:9" x14ac:dyDescent="0.2">
      <c r="A3527" s="104" t="s">
        <v>10492</v>
      </c>
      <c r="D3527" s="104" t="s">
        <v>6321</v>
      </c>
      <c r="E3527" s="104">
        <f t="shared" si="55"/>
        <v>30105235</v>
      </c>
      <c r="F3527" s="104" t="s">
        <v>11572</v>
      </c>
      <c r="G3527" s="104" t="s">
        <v>11028</v>
      </c>
      <c r="H3527" s="104" t="s">
        <v>6302</v>
      </c>
      <c r="I3527" s="104" t="s">
        <v>14437</v>
      </c>
    </row>
    <row r="3528" spans="1:9" x14ac:dyDescent="0.2">
      <c r="A3528" s="104" t="s">
        <v>10492</v>
      </c>
      <c r="D3528" s="104" t="s">
        <v>6322</v>
      </c>
      <c r="E3528" s="104">
        <f t="shared" si="55"/>
        <v>30105240</v>
      </c>
      <c r="F3528" s="104" t="s">
        <v>11572</v>
      </c>
      <c r="G3528" s="104" t="s">
        <v>11028</v>
      </c>
      <c r="H3528" s="104" t="s">
        <v>6302</v>
      </c>
      <c r="I3528" s="104" t="s">
        <v>6323</v>
      </c>
    </row>
    <row r="3529" spans="1:9" x14ac:dyDescent="0.2">
      <c r="A3529" s="104" t="s">
        <v>10492</v>
      </c>
      <c r="D3529" s="104" t="s">
        <v>6324</v>
      </c>
      <c r="E3529" s="104">
        <f t="shared" si="55"/>
        <v>30106001</v>
      </c>
      <c r="F3529" s="104" t="s">
        <v>11572</v>
      </c>
      <c r="G3529" s="104" t="s">
        <v>11028</v>
      </c>
      <c r="H3529" s="104" t="s">
        <v>6325</v>
      </c>
      <c r="I3529" s="104" t="s">
        <v>6326</v>
      </c>
    </row>
    <row r="3530" spans="1:9" x14ac:dyDescent="0.2">
      <c r="A3530" s="104" t="s">
        <v>10492</v>
      </c>
      <c r="D3530" s="104" t="s">
        <v>6327</v>
      </c>
      <c r="E3530" s="104">
        <f t="shared" si="55"/>
        <v>30106002</v>
      </c>
      <c r="F3530" s="104" t="s">
        <v>11572</v>
      </c>
      <c r="G3530" s="104" t="s">
        <v>11028</v>
      </c>
      <c r="H3530" s="104" t="s">
        <v>6325</v>
      </c>
      <c r="I3530" s="104" t="s">
        <v>6328</v>
      </c>
    </row>
    <row r="3531" spans="1:9" x14ac:dyDescent="0.2">
      <c r="A3531" s="104" t="s">
        <v>10492</v>
      </c>
      <c r="D3531" s="104" t="s">
        <v>6329</v>
      </c>
      <c r="E3531" s="104">
        <f t="shared" si="55"/>
        <v>30106003</v>
      </c>
      <c r="F3531" s="104" t="s">
        <v>11572</v>
      </c>
      <c r="G3531" s="104" t="s">
        <v>11028</v>
      </c>
      <c r="H3531" s="104" t="s">
        <v>6325</v>
      </c>
      <c r="I3531" s="104" t="s">
        <v>6330</v>
      </c>
    </row>
    <row r="3532" spans="1:9" x14ac:dyDescent="0.2">
      <c r="A3532" s="104" t="s">
        <v>10492</v>
      </c>
      <c r="D3532" s="104" t="s">
        <v>6331</v>
      </c>
      <c r="E3532" s="104">
        <f t="shared" si="55"/>
        <v>30106004</v>
      </c>
      <c r="F3532" s="104" t="s">
        <v>11572</v>
      </c>
      <c r="G3532" s="104" t="s">
        <v>11028</v>
      </c>
      <c r="H3532" s="104" t="s">
        <v>6325</v>
      </c>
      <c r="I3532" s="104" t="s">
        <v>6332</v>
      </c>
    </row>
    <row r="3533" spans="1:9" x14ac:dyDescent="0.2">
      <c r="A3533" s="104" t="s">
        <v>10492</v>
      </c>
      <c r="D3533" s="104" t="s">
        <v>6333</v>
      </c>
      <c r="E3533" s="104">
        <f t="shared" si="55"/>
        <v>30106005</v>
      </c>
      <c r="F3533" s="104" t="s">
        <v>11572</v>
      </c>
      <c r="G3533" s="104" t="s">
        <v>11028</v>
      </c>
      <c r="H3533" s="104" t="s">
        <v>6325</v>
      </c>
      <c r="I3533" s="104" t="s">
        <v>6334</v>
      </c>
    </row>
    <row r="3534" spans="1:9" x14ac:dyDescent="0.2">
      <c r="A3534" s="104" t="s">
        <v>10492</v>
      </c>
      <c r="D3534" s="104" t="s">
        <v>6335</v>
      </c>
      <c r="E3534" s="104">
        <f t="shared" si="55"/>
        <v>30106006</v>
      </c>
      <c r="F3534" s="104" t="s">
        <v>11572</v>
      </c>
      <c r="G3534" s="104" t="s">
        <v>11028</v>
      </c>
      <c r="H3534" s="104" t="s">
        <v>6325</v>
      </c>
      <c r="I3534" s="104" t="s">
        <v>6336</v>
      </c>
    </row>
    <row r="3535" spans="1:9" x14ac:dyDescent="0.2">
      <c r="A3535" s="104" t="s">
        <v>10492</v>
      </c>
      <c r="D3535" s="104" t="s">
        <v>6337</v>
      </c>
      <c r="E3535" s="104">
        <f t="shared" si="55"/>
        <v>30106007</v>
      </c>
      <c r="F3535" s="104" t="s">
        <v>11572</v>
      </c>
      <c r="G3535" s="104" t="s">
        <v>11028</v>
      </c>
      <c r="H3535" s="104" t="s">
        <v>6325</v>
      </c>
      <c r="I3535" s="104" t="s">
        <v>6338</v>
      </c>
    </row>
    <row r="3536" spans="1:9" x14ac:dyDescent="0.2">
      <c r="A3536" s="104" t="s">
        <v>10492</v>
      </c>
      <c r="D3536" s="104" t="s">
        <v>6339</v>
      </c>
      <c r="E3536" s="104">
        <f t="shared" si="55"/>
        <v>30106008</v>
      </c>
      <c r="F3536" s="104" t="s">
        <v>11572</v>
      </c>
      <c r="G3536" s="104" t="s">
        <v>11028</v>
      </c>
      <c r="H3536" s="104" t="s">
        <v>6325</v>
      </c>
      <c r="I3536" s="104" t="s">
        <v>6340</v>
      </c>
    </row>
    <row r="3537" spans="1:9" x14ac:dyDescent="0.2">
      <c r="A3537" s="104" t="s">
        <v>10492</v>
      </c>
      <c r="D3537" s="104" t="s">
        <v>6341</v>
      </c>
      <c r="E3537" s="104">
        <f t="shared" si="55"/>
        <v>30106009</v>
      </c>
      <c r="F3537" s="104" t="s">
        <v>11572</v>
      </c>
      <c r="G3537" s="104" t="s">
        <v>11028</v>
      </c>
      <c r="H3537" s="104" t="s">
        <v>6325</v>
      </c>
      <c r="I3537" s="104" t="s">
        <v>6342</v>
      </c>
    </row>
    <row r="3538" spans="1:9" x14ac:dyDescent="0.2">
      <c r="A3538" s="104" t="s">
        <v>10492</v>
      </c>
      <c r="D3538" s="104" t="s">
        <v>6343</v>
      </c>
      <c r="E3538" s="104">
        <f t="shared" si="55"/>
        <v>30106010</v>
      </c>
      <c r="F3538" s="104" t="s">
        <v>11572</v>
      </c>
      <c r="G3538" s="104" t="s">
        <v>11028</v>
      </c>
      <c r="H3538" s="104" t="s">
        <v>6325</v>
      </c>
      <c r="I3538" s="104" t="s">
        <v>6344</v>
      </c>
    </row>
    <row r="3539" spans="1:9" x14ac:dyDescent="0.2">
      <c r="A3539" s="104" t="s">
        <v>10492</v>
      </c>
      <c r="D3539" s="104" t="s">
        <v>6345</v>
      </c>
      <c r="E3539" s="104">
        <f t="shared" si="55"/>
        <v>30106011</v>
      </c>
      <c r="F3539" s="104" t="s">
        <v>11572</v>
      </c>
      <c r="G3539" s="104" t="s">
        <v>11028</v>
      </c>
      <c r="H3539" s="104" t="s">
        <v>6325</v>
      </c>
      <c r="I3539" s="104" t="s">
        <v>6346</v>
      </c>
    </row>
    <row r="3540" spans="1:9" x14ac:dyDescent="0.2">
      <c r="A3540" s="104" t="s">
        <v>10492</v>
      </c>
      <c r="D3540" s="104" t="s">
        <v>6347</v>
      </c>
      <c r="E3540" s="104">
        <f t="shared" si="55"/>
        <v>30106012</v>
      </c>
      <c r="F3540" s="104" t="s">
        <v>11572</v>
      </c>
      <c r="G3540" s="104" t="s">
        <v>11028</v>
      </c>
      <c r="H3540" s="104" t="s">
        <v>6325</v>
      </c>
      <c r="I3540" s="104" t="s">
        <v>6348</v>
      </c>
    </row>
    <row r="3541" spans="1:9" x14ac:dyDescent="0.2">
      <c r="A3541" s="104" t="s">
        <v>10492</v>
      </c>
      <c r="D3541" s="104" t="s">
        <v>6349</v>
      </c>
      <c r="E3541" s="104">
        <f t="shared" si="55"/>
        <v>30106013</v>
      </c>
      <c r="F3541" s="104" t="s">
        <v>11572</v>
      </c>
      <c r="G3541" s="104" t="s">
        <v>11028</v>
      </c>
      <c r="H3541" s="104" t="s">
        <v>6325</v>
      </c>
      <c r="I3541" s="104" t="s">
        <v>6350</v>
      </c>
    </row>
    <row r="3542" spans="1:9" x14ac:dyDescent="0.2">
      <c r="A3542" s="104" t="s">
        <v>10492</v>
      </c>
      <c r="D3542" s="104" t="s">
        <v>6351</v>
      </c>
      <c r="E3542" s="104">
        <f t="shared" si="55"/>
        <v>30106021</v>
      </c>
      <c r="F3542" s="104" t="s">
        <v>11572</v>
      </c>
      <c r="G3542" s="104" t="s">
        <v>11028</v>
      </c>
      <c r="H3542" s="104" t="s">
        <v>6325</v>
      </c>
      <c r="I3542" s="104" t="s">
        <v>6352</v>
      </c>
    </row>
    <row r="3543" spans="1:9" x14ac:dyDescent="0.2">
      <c r="A3543" s="104" t="s">
        <v>10492</v>
      </c>
      <c r="D3543" s="104" t="s">
        <v>6353</v>
      </c>
      <c r="E3543" s="104">
        <f t="shared" si="55"/>
        <v>30106022</v>
      </c>
      <c r="F3543" s="104" t="s">
        <v>11572</v>
      </c>
      <c r="G3543" s="104" t="s">
        <v>11028</v>
      </c>
      <c r="H3543" s="104" t="s">
        <v>6325</v>
      </c>
      <c r="I3543" s="104" t="s">
        <v>6354</v>
      </c>
    </row>
    <row r="3544" spans="1:9" x14ac:dyDescent="0.2">
      <c r="A3544" s="104" t="s">
        <v>10492</v>
      </c>
      <c r="D3544" s="104" t="s">
        <v>6355</v>
      </c>
      <c r="E3544" s="104">
        <f t="shared" si="55"/>
        <v>30106023</v>
      </c>
      <c r="F3544" s="104" t="s">
        <v>11572</v>
      </c>
      <c r="G3544" s="104" t="s">
        <v>11028</v>
      </c>
      <c r="H3544" s="104" t="s">
        <v>6325</v>
      </c>
      <c r="I3544" s="104" t="s">
        <v>6354</v>
      </c>
    </row>
    <row r="3545" spans="1:9" x14ac:dyDescent="0.2">
      <c r="A3545" s="104" t="s">
        <v>10492</v>
      </c>
      <c r="D3545" s="104" t="s">
        <v>6356</v>
      </c>
      <c r="E3545" s="104">
        <f t="shared" si="55"/>
        <v>30106099</v>
      </c>
      <c r="F3545" s="104" t="s">
        <v>11572</v>
      </c>
      <c r="G3545" s="104" t="s">
        <v>11028</v>
      </c>
      <c r="H3545" s="104" t="s">
        <v>6325</v>
      </c>
      <c r="I3545" s="104" t="s">
        <v>7791</v>
      </c>
    </row>
    <row r="3546" spans="1:9" x14ac:dyDescent="0.2">
      <c r="A3546" s="104" t="s">
        <v>10492</v>
      </c>
      <c r="D3546" s="104" t="s">
        <v>6357</v>
      </c>
      <c r="E3546" s="104">
        <f t="shared" si="55"/>
        <v>30107001</v>
      </c>
      <c r="F3546" s="104" t="s">
        <v>11572</v>
      </c>
      <c r="G3546" s="104" t="s">
        <v>11028</v>
      </c>
      <c r="H3546" s="104" t="s">
        <v>6358</v>
      </c>
      <c r="I3546" s="104" t="s">
        <v>6359</v>
      </c>
    </row>
    <row r="3547" spans="1:9" x14ac:dyDescent="0.2">
      <c r="A3547" s="104" t="s">
        <v>10492</v>
      </c>
      <c r="D3547" s="104" t="s">
        <v>6360</v>
      </c>
      <c r="E3547" s="104">
        <f t="shared" si="55"/>
        <v>30107002</v>
      </c>
      <c r="F3547" s="104" t="s">
        <v>11572</v>
      </c>
      <c r="G3547" s="104" t="s">
        <v>11028</v>
      </c>
      <c r="H3547" s="104" t="s">
        <v>6358</v>
      </c>
      <c r="I3547" s="104" t="s">
        <v>6344</v>
      </c>
    </row>
    <row r="3548" spans="1:9" x14ac:dyDescent="0.2">
      <c r="A3548" s="104" t="s">
        <v>10492</v>
      </c>
      <c r="D3548" s="104" t="s">
        <v>6361</v>
      </c>
      <c r="E3548" s="104">
        <f t="shared" si="55"/>
        <v>30107101</v>
      </c>
      <c r="F3548" s="104" t="s">
        <v>11572</v>
      </c>
      <c r="G3548" s="104" t="s">
        <v>11028</v>
      </c>
      <c r="H3548" s="104" t="s">
        <v>13542</v>
      </c>
      <c r="I3548" s="104" t="s">
        <v>6362</v>
      </c>
    </row>
    <row r="3549" spans="1:9" x14ac:dyDescent="0.2">
      <c r="A3549" s="104" t="s">
        <v>10492</v>
      </c>
      <c r="D3549" s="104" t="s">
        <v>6363</v>
      </c>
      <c r="E3549" s="104">
        <f t="shared" si="55"/>
        <v>30107102</v>
      </c>
      <c r="F3549" s="104" t="s">
        <v>11572</v>
      </c>
      <c r="G3549" s="104" t="s">
        <v>11028</v>
      </c>
      <c r="H3549" s="104" t="s">
        <v>13542</v>
      </c>
      <c r="I3549" s="104" t="s">
        <v>6364</v>
      </c>
    </row>
    <row r="3550" spans="1:9" x14ac:dyDescent="0.2">
      <c r="A3550" s="104" t="s">
        <v>10492</v>
      </c>
      <c r="D3550" s="104" t="s">
        <v>6365</v>
      </c>
      <c r="E3550" s="104">
        <f t="shared" si="55"/>
        <v>30107103</v>
      </c>
      <c r="F3550" s="104" t="s">
        <v>11572</v>
      </c>
      <c r="G3550" s="104" t="s">
        <v>11028</v>
      </c>
      <c r="H3550" s="104" t="s">
        <v>13542</v>
      </c>
      <c r="I3550" s="104" t="s">
        <v>6366</v>
      </c>
    </row>
    <row r="3551" spans="1:9" x14ac:dyDescent="0.2">
      <c r="A3551" s="104" t="s">
        <v>10492</v>
      </c>
      <c r="D3551" s="104" t="s">
        <v>6367</v>
      </c>
      <c r="E3551" s="104">
        <f t="shared" si="55"/>
        <v>30109101</v>
      </c>
      <c r="F3551" s="104" t="s">
        <v>11572</v>
      </c>
      <c r="G3551" s="104" t="s">
        <v>11028</v>
      </c>
      <c r="H3551" s="104" t="s">
        <v>6368</v>
      </c>
      <c r="I3551" s="104" t="s">
        <v>6369</v>
      </c>
    </row>
    <row r="3552" spans="1:9" x14ac:dyDescent="0.2">
      <c r="A3552" s="104" t="s">
        <v>10492</v>
      </c>
      <c r="D3552" s="104" t="s">
        <v>6370</v>
      </c>
      <c r="E3552" s="104">
        <f t="shared" si="55"/>
        <v>30109105</v>
      </c>
      <c r="F3552" s="104" t="s">
        <v>11572</v>
      </c>
      <c r="G3552" s="104" t="s">
        <v>11028</v>
      </c>
      <c r="H3552" s="104" t="s">
        <v>6368</v>
      </c>
      <c r="I3552" s="104" t="s">
        <v>14051</v>
      </c>
    </row>
    <row r="3553" spans="1:9" x14ac:dyDescent="0.2">
      <c r="A3553" s="104" t="s">
        <v>10492</v>
      </c>
      <c r="D3553" s="104" t="s">
        <v>6371</v>
      </c>
      <c r="E3553" s="104">
        <f t="shared" si="55"/>
        <v>30109110</v>
      </c>
      <c r="F3553" s="104" t="s">
        <v>11572</v>
      </c>
      <c r="G3553" s="104" t="s">
        <v>11028</v>
      </c>
      <c r="H3553" s="104" t="s">
        <v>6368</v>
      </c>
      <c r="I3553" s="104" t="s">
        <v>14053</v>
      </c>
    </row>
    <row r="3554" spans="1:9" x14ac:dyDescent="0.2">
      <c r="A3554" s="104" t="s">
        <v>10492</v>
      </c>
      <c r="D3554" s="104" t="s">
        <v>6372</v>
      </c>
      <c r="E3554" s="104">
        <f t="shared" si="55"/>
        <v>30109151</v>
      </c>
      <c r="F3554" s="104" t="s">
        <v>11572</v>
      </c>
      <c r="G3554" s="104" t="s">
        <v>11028</v>
      </c>
      <c r="H3554" s="104" t="s">
        <v>6368</v>
      </c>
      <c r="I3554" s="104" t="s">
        <v>6373</v>
      </c>
    </row>
    <row r="3555" spans="1:9" x14ac:dyDescent="0.2">
      <c r="A3555" s="104" t="s">
        <v>10492</v>
      </c>
      <c r="D3555" s="104" t="s">
        <v>6374</v>
      </c>
      <c r="E3555" s="104">
        <f t="shared" si="55"/>
        <v>30109152</v>
      </c>
      <c r="F3555" s="104" t="s">
        <v>11572</v>
      </c>
      <c r="G3555" s="104" t="s">
        <v>11028</v>
      </c>
      <c r="H3555" s="104" t="s">
        <v>6368</v>
      </c>
      <c r="I3555" s="104" t="s">
        <v>6375</v>
      </c>
    </row>
    <row r="3556" spans="1:9" x14ac:dyDescent="0.2">
      <c r="A3556" s="104" t="s">
        <v>10492</v>
      </c>
      <c r="D3556" s="104" t="s">
        <v>6376</v>
      </c>
      <c r="E3556" s="104">
        <f t="shared" si="55"/>
        <v>30109153</v>
      </c>
      <c r="F3556" s="104" t="s">
        <v>11572</v>
      </c>
      <c r="G3556" s="104" t="s">
        <v>11028</v>
      </c>
      <c r="H3556" s="104" t="s">
        <v>6368</v>
      </c>
      <c r="I3556" s="104" t="s">
        <v>6377</v>
      </c>
    </row>
    <row r="3557" spans="1:9" x14ac:dyDescent="0.2">
      <c r="A3557" s="104" t="s">
        <v>10492</v>
      </c>
      <c r="D3557" s="104" t="s">
        <v>6378</v>
      </c>
      <c r="E3557" s="104">
        <f t="shared" si="55"/>
        <v>30109154</v>
      </c>
      <c r="F3557" s="104" t="s">
        <v>11572</v>
      </c>
      <c r="G3557" s="104" t="s">
        <v>11028</v>
      </c>
      <c r="H3557" s="104" t="s">
        <v>6368</v>
      </c>
      <c r="I3557" s="104" t="s">
        <v>6379</v>
      </c>
    </row>
    <row r="3558" spans="1:9" x14ac:dyDescent="0.2">
      <c r="A3558" s="104" t="s">
        <v>10492</v>
      </c>
      <c r="D3558" s="104" t="s">
        <v>6380</v>
      </c>
      <c r="E3558" s="104">
        <f t="shared" si="55"/>
        <v>30109180</v>
      </c>
      <c r="F3558" s="104" t="s">
        <v>11572</v>
      </c>
      <c r="G3558" s="104" t="s">
        <v>11028</v>
      </c>
      <c r="H3558" s="104" t="s">
        <v>6368</v>
      </c>
      <c r="I3558" s="104" t="s">
        <v>6381</v>
      </c>
    </row>
    <row r="3559" spans="1:9" x14ac:dyDescent="0.2">
      <c r="A3559" s="104" t="s">
        <v>10492</v>
      </c>
      <c r="D3559" s="104" t="s">
        <v>6382</v>
      </c>
      <c r="E3559" s="104">
        <f t="shared" si="55"/>
        <v>30109199</v>
      </c>
      <c r="F3559" s="104" t="s">
        <v>11572</v>
      </c>
      <c r="G3559" s="104" t="s">
        <v>11028</v>
      </c>
      <c r="H3559" s="104" t="s">
        <v>6368</v>
      </c>
      <c r="I3559" s="104" t="s">
        <v>6383</v>
      </c>
    </row>
    <row r="3560" spans="1:9" x14ac:dyDescent="0.2">
      <c r="A3560" s="104" t="s">
        <v>10492</v>
      </c>
      <c r="D3560" s="104" t="s">
        <v>6384</v>
      </c>
      <c r="E3560" s="104">
        <f t="shared" si="55"/>
        <v>30110002</v>
      </c>
      <c r="F3560" s="104" t="s">
        <v>11572</v>
      </c>
      <c r="G3560" s="104" t="s">
        <v>11028</v>
      </c>
      <c r="H3560" s="104" t="s">
        <v>6385</v>
      </c>
      <c r="I3560" s="104" t="s">
        <v>6386</v>
      </c>
    </row>
    <row r="3561" spans="1:9" x14ac:dyDescent="0.2">
      <c r="A3561" s="104" t="s">
        <v>10492</v>
      </c>
      <c r="D3561" s="104" t="s">
        <v>6387</v>
      </c>
      <c r="E3561" s="104">
        <f t="shared" si="55"/>
        <v>30110003</v>
      </c>
      <c r="F3561" s="104" t="s">
        <v>11572</v>
      </c>
      <c r="G3561" s="104" t="s">
        <v>11028</v>
      </c>
      <c r="H3561" s="104" t="s">
        <v>6385</v>
      </c>
      <c r="I3561" s="104" t="s">
        <v>6388</v>
      </c>
    </row>
    <row r="3562" spans="1:9" x14ac:dyDescent="0.2">
      <c r="A3562" s="104" t="s">
        <v>10492</v>
      </c>
      <c r="D3562" s="104" t="s">
        <v>6389</v>
      </c>
      <c r="E3562" s="104">
        <f t="shared" si="55"/>
        <v>30110004</v>
      </c>
      <c r="F3562" s="104" t="s">
        <v>11572</v>
      </c>
      <c r="G3562" s="104" t="s">
        <v>11028</v>
      </c>
      <c r="H3562" s="104" t="s">
        <v>6385</v>
      </c>
      <c r="I3562" s="104" t="s">
        <v>11092</v>
      </c>
    </row>
    <row r="3563" spans="1:9" x14ac:dyDescent="0.2">
      <c r="A3563" s="104" t="s">
        <v>10492</v>
      </c>
      <c r="D3563" s="104" t="s">
        <v>6390</v>
      </c>
      <c r="E3563" s="104">
        <f t="shared" si="55"/>
        <v>30110005</v>
      </c>
      <c r="F3563" s="104" t="s">
        <v>11572</v>
      </c>
      <c r="G3563" s="104" t="s">
        <v>11028</v>
      </c>
      <c r="H3563" s="104" t="s">
        <v>6385</v>
      </c>
      <c r="I3563" s="104" t="s">
        <v>9246</v>
      </c>
    </row>
    <row r="3564" spans="1:9" x14ac:dyDescent="0.2">
      <c r="A3564" s="104" t="s">
        <v>10492</v>
      </c>
      <c r="D3564" s="104" t="s">
        <v>9247</v>
      </c>
      <c r="E3564" s="104">
        <f t="shared" si="55"/>
        <v>30110080</v>
      </c>
      <c r="F3564" s="104" t="s">
        <v>11572</v>
      </c>
      <c r="G3564" s="104" t="s">
        <v>11028</v>
      </c>
      <c r="H3564" s="104" t="s">
        <v>6385</v>
      </c>
      <c r="I3564" s="104" t="s">
        <v>11023</v>
      </c>
    </row>
    <row r="3565" spans="1:9" x14ac:dyDescent="0.2">
      <c r="A3565" s="104" t="s">
        <v>10492</v>
      </c>
      <c r="D3565" s="104" t="s">
        <v>9248</v>
      </c>
      <c r="E3565" s="104">
        <f t="shared" si="55"/>
        <v>30110099</v>
      </c>
      <c r="F3565" s="104" t="s">
        <v>11572</v>
      </c>
      <c r="G3565" s="104" t="s">
        <v>11028</v>
      </c>
      <c r="H3565" s="104" t="s">
        <v>6385</v>
      </c>
      <c r="I3565" s="104" t="s">
        <v>7791</v>
      </c>
    </row>
    <row r="3566" spans="1:9" x14ac:dyDescent="0.2">
      <c r="A3566" s="104" t="s">
        <v>10492</v>
      </c>
      <c r="D3566" s="104" t="s">
        <v>9249</v>
      </c>
      <c r="E3566" s="104">
        <f t="shared" si="55"/>
        <v>30111103</v>
      </c>
      <c r="F3566" s="104" t="s">
        <v>11572</v>
      </c>
      <c r="G3566" s="104" t="s">
        <v>11028</v>
      </c>
      <c r="H3566" s="104" t="s">
        <v>9250</v>
      </c>
      <c r="I3566" s="104" t="s">
        <v>9251</v>
      </c>
    </row>
    <row r="3567" spans="1:9" x14ac:dyDescent="0.2">
      <c r="A3567" s="104" t="s">
        <v>10492</v>
      </c>
      <c r="D3567" s="104" t="s">
        <v>9252</v>
      </c>
      <c r="E3567" s="104">
        <f t="shared" si="55"/>
        <v>30111199</v>
      </c>
      <c r="F3567" s="104" t="s">
        <v>11572</v>
      </c>
      <c r="G3567" s="104" t="s">
        <v>11028</v>
      </c>
      <c r="H3567" s="104" t="s">
        <v>9250</v>
      </c>
      <c r="I3567" s="104" t="s">
        <v>9253</v>
      </c>
    </row>
    <row r="3568" spans="1:9" x14ac:dyDescent="0.2">
      <c r="A3568" s="104" t="s">
        <v>10492</v>
      </c>
      <c r="D3568" s="104" t="s">
        <v>9254</v>
      </c>
      <c r="E3568" s="104">
        <f t="shared" si="55"/>
        <v>30111201</v>
      </c>
      <c r="F3568" s="104" t="s">
        <v>11572</v>
      </c>
      <c r="G3568" s="104" t="s">
        <v>11028</v>
      </c>
      <c r="H3568" s="104" t="s">
        <v>9255</v>
      </c>
      <c r="I3568" s="104" t="s">
        <v>9256</v>
      </c>
    </row>
    <row r="3569" spans="1:9" x14ac:dyDescent="0.2">
      <c r="A3569" s="104" t="s">
        <v>10492</v>
      </c>
      <c r="D3569" s="104" t="s">
        <v>9257</v>
      </c>
      <c r="E3569" s="104">
        <f t="shared" si="55"/>
        <v>30111202</v>
      </c>
      <c r="F3569" s="104" t="s">
        <v>11572</v>
      </c>
      <c r="G3569" s="104" t="s">
        <v>11028</v>
      </c>
      <c r="H3569" s="104" t="s">
        <v>9255</v>
      </c>
      <c r="I3569" s="104" t="s">
        <v>12135</v>
      </c>
    </row>
    <row r="3570" spans="1:9" x14ac:dyDescent="0.2">
      <c r="A3570" s="104" t="s">
        <v>10492</v>
      </c>
      <c r="D3570" s="104" t="s">
        <v>12136</v>
      </c>
      <c r="E3570" s="104">
        <f t="shared" si="55"/>
        <v>30111299</v>
      </c>
      <c r="F3570" s="104" t="s">
        <v>11572</v>
      </c>
      <c r="G3570" s="104" t="s">
        <v>11028</v>
      </c>
      <c r="H3570" s="104" t="s">
        <v>9255</v>
      </c>
      <c r="I3570" s="104" t="s">
        <v>7791</v>
      </c>
    </row>
    <row r="3571" spans="1:9" x14ac:dyDescent="0.2">
      <c r="A3571" s="104" t="s">
        <v>10492</v>
      </c>
      <c r="D3571" s="104" t="s">
        <v>12137</v>
      </c>
      <c r="E3571" s="104">
        <f t="shared" si="55"/>
        <v>30111301</v>
      </c>
      <c r="F3571" s="104" t="s">
        <v>11572</v>
      </c>
      <c r="G3571" s="104" t="s">
        <v>11028</v>
      </c>
      <c r="H3571" s="104" t="s">
        <v>12138</v>
      </c>
      <c r="I3571" s="104" t="s">
        <v>11043</v>
      </c>
    </row>
    <row r="3572" spans="1:9" x14ac:dyDescent="0.2">
      <c r="A3572" s="104" t="s">
        <v>10492</v>
      </c>
      <c r="D3572" s="104" t="s">
        <v>12139</v>
      </c>
      <c r="E3572" s="104">
        <f t="shared" si="55"/>
        <v>30111401</v>
      </c>
      <c r="F3572" s="104" t="s">
        <v>11572</v>
      </c>
      <c r="G3572" s="104" t="s">
        <v>11028</v>
      </c>
      <c r="H3572" s="104" t="s">
        <v>12140</v>
      </c>
      <c r="I3572" s="104" t="s">
        <v>11043</v>
      </c>
    </row>
    <row r="3573" spans="1:9" x14ac:dyDescent="0.2">
      <c r="A3573" s="104" t="s">
        <v>10492</v>
      </c>
      <c r="D3573" s="104" t="s">
        <v>12141</v>
      </c>
      <c r="E3573" s="104">
        <f t="shared" si="55"/>
        <v>30111501</v>
      </c>
      <c r="F3573" s="104" t="s">
        <v>11572</v>
      </c>
      <c r="G3573" s="104" t="s">
        <v>11028</v>
      </c>
      <c r="H3573" s="104" t="s">
        <v>12142</v>
      </c>
      <c r="I3573" s="104" t="s">
        <v>12143</v>
      </c>
    </row>
    <row r="3574" spans="1:9" x14ac:dyDescent="0.2">
      <c r="A3574" s="104" t="s">
        <v>10492</v>
      </c>
      <c r="D3574" s="104" t="s">
        <v>12144</v>
      </c>
      <c r="E3574" s="104">
        <f t="shared" si="55"/>
        <v>30111502</v>
      </c>
      <c r="F3574" s="104" t="s">
        <v>11572</v>
      </c>
      <c r="G3574" s="104" t="s">
        <v>11028</v>
      </c>
      <c r="H3574" s="104" t="s">
        <v>12142</v>
      </c>
      <c r="I3574" s="104" t="s">
        <v>12145</v>
      </c>
    </row>
    <row r="3575" spans="1:9" x14ac:dyDescent="0.2">
      <c r="A3575" s="104" t="s">
        <v>10492</v>
      </c>
      <c r="D3575" s="104" t="s">
        <v>12146</v>
      </c>
      <c r="E3575" s="104">
        <f t="shared" si="55"/>
        <v>30111503</v>
      </c>
      <c r="F3575" s="104" t="s">
        <v>11572</v>
      </c>
      <c r="G3575" s="104" t="s">
        <v>11028</v>
      </c>
      <c r="H3575" s="104" t="s">
        <v>12142</v>
      </c>
      <c r="I3575" s="104" t="s">
        <v>12147</v>
      </c>
    </row>
    <row r="3576" spans="1:9" x14ac:dyDescent="0.2">
      <c r="A3576" s="104" t="s">
        <v>10492</v>
      </c>
      <c r="D3576" s="104" t="s">
        <v>12148</v>
      </c>
      <c r="E3576" s="104">
        <f t="shared" si="55"/>
        <v>30111504</v>
      </c>
      <c r="F3576" s="104" t="s">
        <v>11572</v>
      </c>
      <c r="G3576" s="104" t="s">
        <v>11028</v>
      </c>
      <c r="H3576" s="104" t="s">
        <v>12142</v>
      </c>
      <c r="I3576" s="104" t="s">
        <v>12149</v>
      </c>
    </row>
    <row r="3577" spans="1:9" x14ac:dyDescent="0.2">
      <c r="A3577" s="104" t="s">
        <v>10492</v>
      </c>
      <c r="D3577" s="104" t="s">
        <v>12150</v>
      </c>
      <c r="E3577" s="104">
        <f t="shared" si="55"/>
        <v>30111505</v>
      </c>
      <c r="F3577" s="104" t="s">
        <v>11572</v>
      </c>
      <c r="G3577" s="104" t="s">
        <v>11028</v>
      </c>
      <c r="H3577" s="104" t="s">
        <v>12142</v>
      </c>
      <c r="I3577" s="104" t="s">
        <v>12151</v>
      </c>
    </row>
    <row r="3578" spans="1:9" x14ac:dyDescent="0.2">
      <c r="A3578" s="104" t="s">
        <v>10492</v>
      </c>
      <c r="D3578" s="104" t="s">
        <v>12152</v>
      </c>
      <c r="E3578" s="104">
        <f t="shared" si="55"/>
        <v>30111506</v>
      </c>
      <c r="F3578" s="104" t="s">
        <v>11572</v>
      </c>
      <c r="G3578" s="104" t="s">
        <v>11028</v>
      </c>
      <c r="H3578" s="104" t="s">
        <v>12142</v>
      </c>
      <c r="I3578" s="104" t="s">
        <v>12153</v>
      </c>
    </row>
    <row r="3579" spans="1:9" x14ac:dyDescent="0.2">
      <c r="A3579" s="104" t="s">
        <v>10492</v>
      </c>
      <c r="D3579" s="104" t="s">
        <v>12154</v>
      </c>
      <c r="E3579" s="104">
        <f t="shared" si="55"/>
        <v>30111507</v>
      </c>
      <c r="F3579" s="104" t="s">
        <v>11572</v>
      </c>
      <c r="G3579" s="104" t="s">
        <v>11028</v>
      </c>
      <c r="H3579" s="104" t="s">
        <v>12142</v>
      </c>
      <c r="I3579" s="104" t="s">
        <v>12155</v>
      </c>
    </row>
    <row r="3580" spans="1:9" x14ac:dyDescent="0.2">
      <c r="A3580" s="104" t="s">
        <v>10492</v>
      </c>
      <c r="D3580" s="104" t="s">
        <v>12156</v>
      </c>
      <c r="E3580" s="104">
        <f t="shared" si="55"/>
        <v>30111508</v>
      </c>
      <c r="F3580" s="104" t="s">
        <v>11572</v>
      </c>
      <c r="G3580" s="104" t="s">
        <v>11028</v>
      </c>
      <c r="H3580" s="104" t="s">
        <v>12142</v>
      </c>
      <c r="I3580" s="104" t="s">
        <v>12157</v>
      </c>
    </row>
    <row r="3581" spans="1:9" x14ac:dyDescent="0.2">
      <c r="A3581" s="104" t="s">
        <v>10492</v>
      </c>
      <c r="D3581" s="104" t="s">
        <v>12158</v>
      </c>
      <c r="E3581" s="104">
        <f t="shared" si="55"/>
        <v>30111509</v>
      </c>
      <c r="F3581" s="104" t="s">
        <v>11572</v>
      </c>
      <c r="G3581" s="104" t="s">
        <v>11028</v>
      </c>
      <c r="H3581" s="104" t="s">
        <v>12142</v>
      </c>
      <c r="I3581" s="104" t="s">
        <v>12159</v>
      </c>
    </row>
    <row r="3582" spans="1:9" x14ac:dyDescent="0.2">
      <c r="A3582" s="104" t="s">
        <v>10492</v>
      </c>
      <c r="D3582" s="104" t="s">
        <v>12160</v>
      </c>
      <c r="E3582" s="104">
        <f t="shared" si="55"/>
        <v>30112001</v>
      </c>
      <c r="F3582" s="104" t="s">
        <v>11572</v>
      </c>
      <c r="G3582" s="104" t="s">
        <v>11028</v>
      </c>
      <c r="H3582" s="104" t="s">
        <v>12161</v>
      </c>
      <c r="I3582" s="104" t="s">
        <v>12162</v>
      </c>
    </row>
    <row r="3583" spans="1:9" x14ac:dyDescent="0.2">
      <c r="A3583" s="104" t="s">
        <v>10492</v>
      </c>
      <c r="D3583" s="104" t="s">
        <v>12163</v>
      </c>
      <c r="E3583" s="104">
        <f t="shared" si="55"/>
        <v>30112002</v>
      </c>
      <c r="F3583" s="104" t="s">
        <v>11572</v>
      </c>
      <c r="G3583" s="104" t="s">
        <v>11028</v>
      </c>
      <c r="H3583" s="104" t="s">
        <v>12161</v>
      </c>
      <c r="I3583" s="104" t="s">
        <v>12164</v>
      </c>
    </row>
    <row r="3584" spans="1:9" x14ac:dyDescent="0.2">
      <c r="A3584" s="104" t="s">
        <v>10492</v>
      </c>
      <c r="D3584" s="104" t="s">
        <v>12165</v>
      </c>
      <c r="E3584" s="104">
        <f t="shared" si="55"/>
        <v>30112005</v>
      </c>
      <c r="F3584" s="104" t="s">
        <v>11572</v>
      </c>
      <c r="G3584" s="104" t="s">
        <v>11028</v>
      </c>
      <c r="H3584" s="104" t="s">
        <v>12161</v>
      </c>
      <c r="I3584" s="104" t="s">
        <v>12166</v>
      </c>
    </row>
    <row r="3585" spans="1:9" x14ac:dyDescent="0.2">
      <c r="A3585" s="104" t="s">
        <v>10492</v>
      </c>
      <c r="D3585" s="104" t="s">
        <v>12167</v>
      </c>
      <c r="E3585" s="104">
        <f t="shared" si="55"/>
        <v>30112006</v>
      </c>
      <c r="F3585" s="104" t="s">
        <v>11572</v>
      </c>
      <c r="G3585" s="104" t="s">
        <v>11028</v>
      </c>
      <c r="H3585" s="104" t="s">
        <v>12161</v>
      </c>
      <c r="I3585" s="104" t="s">
        <v>12168</v>
      </c>
    </row>
    <row r="3586" spans="1:9" x14ac:dyDescent="0.2">
      <c r="A3586" s="104" t="s">
        <v>10492</v>
      </c>
      <c r="D3586" s="104" t="s">
        <v>12169</v>
      </c>
      <c r="E3586" s="104">
        <f t="shared" ref="E3586:E3649" si="56">VALUE(D3586)</f>
        <v>30112007</v>
      </c>
      <c r="F3586" s="104" t="s">
        <v>11572</v>
      </c>
      <c r="G3586" s="104" t="s">
        <v>11028</v>
      </c>
      <c r="H3586" s="104" t="s">
        <v>12161</v>
      </c>
      <c r="I3586" s="104" t="s">
        <v>12170</v>
      </c>
    </row>
    <row r="3587" spans="1:9" x14ac:dyDescent="0.2">
      <c r="A3587" s="104" t="s">
        <v>10492</v>
      </c>
      <c r="D3587" s="104" t="s">
        <v>12171</v>
      </c>
      <c r="E3587" s="104">
        <f t="shared" si="56"/>
        <v>30112011</v>
      </c>
      <c r="F3587" s="104" t="s">
        <v>11572</v>
      </c>
      <c r="G3587" s="104" t="s">
        <v>11028</v>
      </c>
      <c r="H3587" s="104" t="s">
        <v>12161</v>
      </c>
      <c r="I3587" s="104" t="s">
        <v>12172</v>
      </c>
    </row>
    <row r="3588" spans="1:9" x14ac:dyDescent="0.2">
      <c r="A3588" s="104" t="s">
        <v>10492</v>
      </c>
      <c r="D3588" s="104" t="s">
        <v>12173</v>
      </c>
      <c r="E3588" s="104">
        <f t="shared" si="56"/>
        <v>30112012</v>
      </c>
      <c r="F3588" s="104" t="s">
        <v>11572</v>
      </c>
      <c r="G3588" s="104" t="s">
        <v>11028</v>
      </c>
      <c r="H3588" s="104" t="s">
        <v>12161</v>
      </c>
      <c r="I3588" s="104" t="s">
        <v>12174</v>
      </c>
    </row>
    <row r="3589" spans="1:9" x14ac:dyDescent="0.2">
      <c r="A3589" s="104" t="s">
        <v>10492</v>
      </c>
      <c r="D3589" s="104" t="s">
        <v>12175</v>
      </c>
      <c r="E3589" s="104">
        <f t="shared" si="56"/>
        <v>30112013</v>
      </c>
      <c r="F3589" s="104" t="s">
        <v>11572</v>
      </c>
      <c r="G3589" s="104" t="s">
        <v>11028</v>
      </c>
      <c r="H3589" s="104" t="s">
        <v>12161</v>
      </c>
      <c r="I3589" s="104" t="s">
        <v>12176</v>
      </c>
    </row>
    <row r="3590" spans="1:9" x14ac:dyDescent="0.2">
      <c r="A3590" s="104" t="s">
        <v>10492</v>
      </c>
      <c r="D3590" s="104" t="s">
        <v>12177</v>
      </c>
      <c r="E3590" s="104">
        <f t="shared" si="56"/>
        <v>30112014</v>
      </c>
      <c r="F3590" s="104" t="s">
        <v>11572</v>
      </c>
      <c r="G3590" s="104" t="s">
        <v>11028</v>
      </c>
      <c r="H3590" s="104" t="s">
        <v>12161</v>
      </c>
      <c r="I3590" s="104" t="s">
        <v>12178</v>
      </c>
    </row>
    <row r="3591" spans="1:9" x14ac:dyDescent="0.2">
      <c r="A3591" s="104" t="s">
        <v>10492</v>
      </c>
      <c r="D3591" s="104" t="s">
        <v>12179</v>
      </c>
      <c r="E3591" s="104">
        <f t="shared" si="56"/>
        <v>30112017</v>
      </c>
      <c r="F3591" s="104" t="s">
        <v>11572</v>
      </c>
      <c r="G3591" s="104" t="s">
        <v>11028</v>
      </c>
      <c r="H3591" s="104" t="s">
        <v>12161</v>
      </c>
      <c r="I3591" s="104" t="s">
        <v>12180</v>
      </c>
    </row>
    <row r="3592" spans="1:9" x14ac:dyDescent="0.2">
      <c r="A3592" s="104" t="s">
        <v>10492</v>
      </c>
      <c r="D3592" s="104" t="s">
        <v>12181</v>
      </c>
      <c r="E3592" s="104">
        <f t="shared" si="56"/>
        <v>30112021</v>
      </c>
      <c r="F3592" s="104" t="s">
        <v>11572</v>
      </c>
      <c r="G3592" s="104" t="s">
        <v>11028</v>
      </c>
      <c r="H3592" s="104" t="s">
        <v>12161</v>
      </c>
      <c r="I3592" s="104" t="s">
        <v>12182</v>
      </c>
    </row>
    <row r="3593" spans="1:9" x14ac:dyDescent="0.2">
      <c r="A3593" s="104" t="s">
        <v>10492</v>
      </c>
      <c r="D3593" s="104" t="s">
        <v>12183</v>
      </c>
      <c r="E3593" s="104">
        <f t="shared" si="56"/>
        <v>30112031</v>
      </c>
      <c r="F3593" s="104" t="s">
        <v>11572</v>
      </c>
      <c r="G3593" s="104" t="s">
        <v>11028</v>
      </c>
      <c r="H3593" s="104" t="s">
        <v>12161</v>
      </c>
      <c r="I3593" s="104" t="s">
        <v>12184</v>
      </c>
    </row>
    <row r="3594" spans="1:9" x14ac:dyDescent="0.2">
      <c r="A3594" s="104" t="s">
        <v>10492</v>
      </c>
      <c r="D3594" s="104" t="s">
        <v>12185</v>
      </c>
      <c r="E3594" s="104">
        <f t="shared" si="56"/>
        <v>30112032</v>
      </c>
      <c r="F3594" s="104" t="s">
        <v>11572</v>
      </c>
      <c r="G3594" s="104" t="s">
        <v>11028</v>
      </c>
      <c r="H3594" s="104" t="s">
        <v>12161</v>
      </c>
      <c r="I3594" s="104" t="s">
        <v>12186</v>
      </c>
    </row>
    <row r="3595" spans="1:9" x14ac:dyDescent="0.2">
      <c r="A3595" s="104" t="s">
        <v>10492</v>
      </c>
      <c r="D3595" s="104" t="s">
        <v>12187</v>
      </c>
      <c r="E3595" s="104">
        <f t="shared" si="56"/>
        <v>30112033</v>
      </c>
      <c r="F3595" s="104" t="s">
        <v>11572</v>
      </c>
      <c r="G3595" s="104" t="s">
        <v>11028</v>
      </c>
      <c r="H3595" s="104" t="s">
        <v>12161</v>
      </c>
      <c r="I3595" s="104" t="s">
        <v>12188</v>
      </c>
    </row>
    <row r="3596" spans="1:9" x14ac:dyDescent="0.2">
      <c r="A3596" s="104" t="s">
        <v>10492</v>
      </c>
      <c r="D3596" s="104" t="s">
        <v>12189</v>
      </c>
      <c r="E3596" s="104">
        <f t="shared" si="56"/>
        <v>30112034</v>
      </c>
      <c r="F3596" s="104" t="s">
        <v>11572</v>
      </c>
      <c r="G3596" s="104" t="s">
        <v>11028</v>
      </c>
      <c r="H3596" s="104" t="s">
        <v>12161</v>
      </c>
      <c r="I3596" s="104" t="s">
        <v>12190</v>
      </c>
    </row>
    <row r="3597" spans="1:9" x14ac:dyDescent="0.2">
      <c r="A3597" s="104" t="s">
        <v>10492</v>
      </c>
      <c r="D3597" s="104" t="s">
        <v>12191</v>
      </c>
      <c r="E3597" s="104">
        <f t="shared" si="56"/>
        <v>30112037</v>
      </c>
      <c r="F3597" s="104" t="s">
        <v>11572</v>
      </c>
      <c r="G3597" s="104" t="s">
        <v>11028</v>
      </c>
      <c r="H3597" s="104" t="s">
        <v>12161</v>
      </c>
      <c r="I3597" s="104" t="s">
        <v>12192</v>
      </c>
    </row>
    <row r="3598" spans="1:9" x14ac:dyDescent="0.2">
      <c r="A3598" s="104" t="s">
        <v>10492</v>
      </c>
      <c r="D3598" s="104" t="s">
        <v>12193</v>
      </c>
      <c r="E3598" s="104">
        <f t="shared" si="56"/>
        <v>30112099</v>
      </c>
      <c r="F3598" s="104" t="s">
        <v>11572</v>
      </c>
      <c r="G3598" s="104" t="s">
        <v>11028</v>
      </c>
      <c r="H3598" s="104" t="s">
        <v>12161</v>
      </c>
      <c r="I3598" s="104" t="s">
        <v>12194</v>
      </c>
    </row>
    <row r="3599" spans="1:9" x14ac:dyDescent="0.2">
      <c r="A3599" s="104" t="s">
        <v>10492</v>
      </c>
      <c r="D3599" s="104" t="s">
        <v>12195</v>
      </c>
      <c r="E3599" s="104">
        <f t="shared" si="56"/>
        <v>30112199</v>
      </c>
      <c r="F3599" s="104" t="s">
        <v>11572</v>
      </c>
      <c r="G3599" s="104" t="s">
        <v>11028</v>
      </c>
      <c r="H3599" s="104" t="s">
        <v>12196</v>
      </c>
      <c r="I3599" s="104" t="s">
        <v>7791</v>
      </c>
    </row>
    <row r="3600" spans="1:9" x14ac:dyDescent="0.2">
      <c r="A3600" s="104" t="s">
        <v>10492</v>
      </c>
      <c r="D3600" s="104" t="s">
        <v>12197</v>
      </c>
      <c r="E3600" s="104">
        <f t="shared" si="56"/>
        <v>30112401</v>
      </c>
      <c r="F3600" s="104" t="s">
        <v>11572</v>
      </c>
      <c r="G3600" s="104" t="s">
        <v>11028</v>
      </c>
      <c r="H3600" s="104" t="s">
        <v>8837</v>
      </c>
      <c r="I3600" s="104" t="s">
        <v>14416</v>
      </c>
    </row>
    <row r="3601" spans="1:9" x14ac:dyDescent="0.2">
      <c r="A3601" s="104" t="s">
        <v>10492</v>
      </c>
      <c r="D3601" s="104" t="s">
        <v>12198</v>
      </c>
      <c r="E3601" s="104">
        <f t="shared" si="56"/>
        <v>30112402</v>
      </c>
      <c r="F3601" s="104" t="s">
        <v>11572</v>
      </c>
      <c r="G3601" s="104" t="s">
        <v>11028</v>
      </c>
      <c r="H3601" s="104" t="s">
        <v>8837</v>
      </c>
      <c r="I3601" s="104" t="s">
        <v>12199</v>
      </c>
    </row>
    <row r="3602" spans="1:9" x14ac:dyDescent="0.2">
      <c r="A3602" s="104" t="s">
        <v>10492</v>
      </c>
      <c r="D3602" s="104" t="s">
        <v>12200</v>
      </c>
      <c r="E3602" s="104">
        <f t="shared" si="56"/>
        <v>30112403</v>
      </c>
      <c r="F3602" s="104" t="s">
        <v>11572</v>
      </c>
      <c r="G3602" s="104" t="s">
        <v>11028</v>
      </c>
      <c r="H3602" s="104" t="s">
        <v>8837</v>
      </c>
      <c r="I3602" s="104" t="s">
        <v>12201</v>
      </c>
    </row>
    <row r="3603" spans="1:9" x14ac:dyDescent="0.2">
      <c r="A3603" s="104" t="s">
        <v>10492</v>
      </c>
      <c r="D3603" s="104" t="s">
        <v>12202</v>
      </c>
      <c r="E3603" s="104">
        <f t="shared" si="56"/>
        <v>30112404</v>
      </c>
      <c r="F3603" s="104" t="s">
        <v>11572</v>
      </c>
      <c r="G3603" s="104" t="s">
        <v>11028</v>
      </c>
      <c r="H3603" s="104" t="s">
        <v>8837</v>
      </c>
      <c r="I3603" s="104" t="s">
        <v>12203</v>
      </c>
    </row>
    <row r="3604" spans="1:9" x14ac:dyDescent="0.2">
      <c r="A3604" s="104" t="s">
        <v>10492</v>
      </c>
      <c r="D3604" s="104" t="s">
        <v>12204</v>
      </c>
      <c r="E3604" s="104">
        <f t="shared" si="56"/>
        <v>30112405</v>
      </c>
      <c r="F3604" s="104" t="s">
        <v>11572</v>
      </c>
      <c r="G3604" s="104" t="s">
        <v>11028</v>
      </c>
      <c r="H3604" s="104" t="s">
        <v>8837</v>
      </c>
      <c r="I3604" s="104" t="s">
        <v>12205</v>
      </c>
    </row>
    <row r="3605" spans="1:9" x14ac:dyDescent="0.2">
      <c r="A3605" s="104" t="s">
        <v>10492</v>
      </c>
      <c r="D3605" s="104" t="s">
        <v>12206</v>
      </c>
      <c r="E3605" s="104">
        <f t="shared" si="56"/>
        <v>30112406</v>
      </c>
      <c r="F3605" s="104" t="s">
        <v>11572</v>
      </c>
      <c r="G3605" s="104" t="s">
        <v>11028</v>
      </c>
      <c r="H3605" s="104" t="s">
        <v>8837</v>
      </c>
      <c r="I3605" s="104" t="s">
        <v>12207</v>
      </c>
    </row>
    <row r="3606" spans="1:9" x14ac:dyDescent="0.2">
      <c r="A3606" s="104" t="s">
        <v>10492</v>
      </c>
      <c r="D3606" s="104" t="s">
        <v>12208</v>
      </c>
      <c r="E3606" s="104">
        <f t="shared" si="56"/>
        <v>30112407</v>
      </c>
      <c r="F3606" s="104" t="s">
        <v>11572</v>
      </c>
      <c r="G3606" s="104" t="s">
        <v>11028</v>
      </c>
      <c r="H3606" s="104" t="s">
        <v>8837</v>
      </c>
      <c r="I3606" s="104" t="s">
        <v>12209</v>
      </c>
    </row>
    <row r="3607" spans="1:9" x14ac:dyDescent="0.2">
      <c r="A3607" s="104" t="s">
        <v>10492</v>
      </c>
      <c r="D3607" s="104" t="s">
        <v>12210</v>
      </c>
      <c r="E3607" s="104">
        <f t="shared" si="56"/>
        <v>30112480</v>
      </c>
      <c r="F3607" s="104" t="s">
        <v>11572</v>
      </c>
      <c r="G3607" s="104" t="s">
        <v>11028</v>
      </c>
      <c r="H3607" s="104" t="s">
        <v>8837</v>
      </c>
      <c r="I3607" s="104" t="s">
        <v>11023</v>
      </c>
    </row>
    <row r="3608" spans="1:9" x14ac:dyDescent="0.2">
      <c r="A3608" s="104" t="s">
        <v>10492</v>
      </c>
      <c r="D3608" s="104" t="s">
        <v>12211</v>
      </c>
      <c r="E3608" s="104">
        <f t="shared" si="56"/>
        <v>30112501</v>
      </c>
      <c r="F3608" s="104" t="s">
        <v>11572</v>
      </c>
      <c r="G3608" s="104" t="s">
        <v>11028</v>
      </c>
      <c r="H3608" s="104" t="s">
        <v>12212</v>
      </c>
      <c r="I3608" s="104" t="s">
        <v>15229</v>
      </c>
    </row>
    <row r="3609" spans="1:9" x14ac:dyDescent="0.2">
      <c r="A3609" s="104" t="s">
        <v>10492</v>
      </c>
      <c r="D3609" s="104" t="s">
        <v>15230</v>
      </c>
      <c r="E3609" s="104">
        <f t="shared" si="56"/>
        <v>30112502</v>
      </c>
      <c r="F3609" s="104" t="s">
        <v>11572</v>
      </c>
      <c r="G3609" s="104" t="s">
        <v>11028</v>
      </c>
      <c r="H3609" s="104" t="s">
        <v>12212</v>
      </c>
      <c r="I3609" s="104" t="s">
        <v>15231</v>
      </c>
    </row>
    <row r="3610" spans="1:9" x14ac:dyDescent="0.2">
      <c r="A3610" s="104" t="s">
        <v>10492</v>
      </c>
      <c r="D3610" s="104" t="s">
        <v>15232</v>
      </c>
      <c r="E3610" s="104">
        <f t="shared" si="56"/>
        <v>30112504</v>
      </c>
      <c r="F3610" s="104" t="s">
        <v>11572</v>
      </c>
      <c r="G3610" s="104" t="s">
        <v>11028</v>
      </c>
      <c r="H3610" s="104" t="s">
        <v>12212</v>
      </c>
      <c r="I3610" s="104" t="s">
        <v>15233</v>
      </c>
    </row>
    <row r="3611" spans="1:9" x14ac:dyDescent="0.2">
      <c r="A3611" s="104" t="s">
        <v>10492</v>
      </c>
      <c r="D3611" s="104" t="s">
        <v>15234</v>
      </c>
      <c r="E3611" s="104">
        <f t="shared" si="56"/>
        <v>30112505</v>
      </c>
      <c r="F3611" s="104" t="s">
        <v>11572</v>
      </c>
      <c r="G3611" s="104" t="s">
        <v>11028</v>
      </c>
      <c r="H3611" s="104" t="s">
        <v>12212</v>
      </c>
      <c r="I3611" s="104" t="s">
        <v>15235</v>
      </c>
    </row>
    <row r="3612" spans="1:9" x14ac:dyDescent="0.2">
      <c r="A3612" s="104" t="s">
        <v>10492</v>
      </c>
      <c r="D3612" s="104" t="s">
        <v>15236</v>
      </c>
      <c r="E3612" s="104">
        <f t="shared" si="56"/>
        <v>30112506</v>
      </c>
      <c r="F3612" s="104" t="s">
        <v>11572</v>
      </c>
      <c r="G3612" s="104" t="s">
        <v>11028</v>
      </c>
      <c r="H3612" s="104" t="s">
        <v>12212</v>
      </c>
      <c r="I3612" s="104" t="s">
        <v>15237</v>
      </c>
    </row>
    <row r="3613" spans="1:9" x14ac:dyDescent="0.2">
      <c r="A3613" s="104" t="s">
        <v>10492</v>
      </c>
      <c r="D3613" s="104" t="s">
        <v>15238</v>
      </c>
      <c r="E3613" s="104">
        <f t="shared" si="56"/>
        <v>30112509</v>
      </c>
      <c r="F3613" s="104" t="s">
        <v>11572</v>
      </c>
      <c r="G3613" s="104" t="s">
        <v>11028</v>
      </c>
      <c r="H3613" s="104" t="s">
        <v>12212</v>
      </c>
      <c r="I3613" s="104" t="s">
        <v>15239</v>
      </c>
    </row>
    <row r="3614" spans="1:9" x14ac:dyDescent="0.2">
      <c r="A3614" s="104" t="s">
        <v>10492</v>
      </c>
      <c r="D3614" s="104" t="s">
        <v>15240</v>
      </c>
      <c r="E3614" s="104">
        <f t="shared" si="56"/>
        <v>30112510</v>
      </c>
      <c r="F3614" s="104" t="s">
        <v>11572</v>
      </c>
      <c r="G3614" s="104" t="s">
        <v>11028</v>
      </c>
      <c r="H3614" s="104" t="s">
        <v>12212</v>
      </c>
      <c r="I3614" s="104" t="s">
        <v>15241</v>
      </c>
    </row>
    <row r="3615" spans="1:9" x14ac:dyDescent="0.2">
      <c r="A3615" s="104" t="s">
        <v>10492</v>
      </c>
      <c r="D3615" s="104" t="s">
        <v>15242</v>
      </c>
      <c r="E3615" s="104">
        <f t="shared" si="56"/>
        <v>30112511</v>
      </c>
      <c r="F3615" s="104" t="s">
        <v>11572</v>
      </c>
      <c r="G3615" s="104" t="s">
        <v>11028</v>
      </c>
      <c r="H3615" s="104" t="s">
        <v>12212</v>
      </c>
      <c r="I3615" s="104" t="s">
        <v>15243</v>
      </c>
    </row>
    <row r="3616" spans="1:9" x14ac:dyDescent="0.2">
      <c r="A3616" s="104" t="s">
        <v>10492</v>
      </c>
      <c r="D3616" s="104" t="s">
        <v>15244</v>
      </c>
      <c r="E3616" s="104">
        <f t="shared" si="56"/>
        <v>30112512</v>
      </c>
      <c r="F3616" s="104" t="s">
        <v>11572</v>
      </c>
      <c r="G3616" s="104" t="s">
        <v>11028</v>
      </c>
      <c r="H3616" s="104" t="s">
        <v>12212</v>
      </c>
      <c r="I3616" s="104" t="s">
        <v>15245</v>
      </c>
    </row>
    <row r="3617" spans="1:9" x14ac:dyDescent="0.2">
      <c r="A3617" s="104" t="s">
        <v>10492</v>
      </c>
      <c r="D3617" s="104" t="s">
        <v>15246</v>
      </c>
      <c r="E3617" s="104">
        <f t="shared" si="56"/>
        <v>30112514</v>
      </c>
      <c r="F3617" s="104" t="s">
        <v>11572</v>
      </c>
      <c r="G3617" s="104" t="s">
        <v>11028</v>
      </c>
      <c r="H3617" s="104" t="s">
        <v>12212</v>
      </c>
      <c r="I3617" s="104" t="s">
        <v>15247</v>
      </c>
    </row>
    <row r="3618" spans="1:9" x14ac:dyDescent="0.2">
      <c r="A3618" s="104" t="s">
        <v>10492</v>
      </c>
      <c r="D3618" s="104" t="s">
        <v>15248</v>
      </c>
      <c r="E3618" s="104">
        <f t="shared" si="56"/>
        <v>30112515</v>
      </c>
      <c r="F3618" s="104" t="s">
        <v>11572</v>
      </c>
      <c r="G3618" s="104" t="s">
        <v>11028</v>
      </c>
      <c r="H3618" s="104" t="s">
        <v>12212</v>
      </c>
      <c r="I3618" s="104" t="s">
        <v>15249</v>
      </c>
    </row>
    <row r="3619" spans="1:9" x14ac:dyDescent="0.2">
      <c r="A3619" s="104" t="s">
        <v>10492</v>
      </c>
      <c r="D3619" s="104" t="s">
        <v>15250</v>
      </c>
      <c r="E3619" s="104">
        <f t="shared" si="56"/>
        <v>30112520</v>
      </c>
      <c r="F3619" s="104" t="s">
        <v>11572</v>
      </c>
      <c r="G3619" s="104" t="s">
        <v>11028</v>
      </c>
      <c r="H3619" s="104" t="s">
        <v>12212</v>
      </c>
      <c r="I3619" s="104" t="s">
        <v>15251</v>
      </c>
    </row>
    <row r="3620" spans="1:9" x14ac:dyDescent="0.2">
      <c r="A3620" s="104" t="s">
        <v>10492</v>
      </c>
      <c r="D3620" s="104" t="s">
        <v>15252</v>
      </c>
      <c r="E3620" s="104">
        <f t="shared" si="56"/>
        <v>30112521</v>
      </c>
      <c r="F3620" s="104" t="s">
        <v>11572</v>
      </c>
      <c r="G3620" s="104" t="s">
        <v>11028</v>
      </c>
      <c r="H3620" s="104" t="s">
        <v>12212</v>
      </c>
      <c r="I3620" s="104" t="s">
        <v>15205</v>
      </c>
    </row>
    <row r="3621" spans="1:9" x14ac:dyDescent="0.2">
      <c r="A3621" s="104" t="s">
        <v>10492</v>
      </c>
      <c r="D3621" s="104" t="s">
        <v>15206</v>
      </c>
      <c r="E3621" s="104">
        <f t="shared" si="56"/>
        <v>30112522</v>
      </c>
      <c r="F3621" s="104" t="s">
        <v>11572</v>
      </c>
      <c r="G3621" s="104" t="s">
        <v>11028</v>
      </c>
      <c r="H3621" s="104" t="s">
        <v>12212</v>
      </c>
      <c r="I3621" s="104" t="s">
        <v>15207</v>
      </c>
    </row>
    <row r="3622" spans="1:9" x14ac:dyDescent="0.2">
      <c r="A3622" s="104" t="s">
        <v>10492</v>
      </c>
      <c r="D3622" s="104" t="s">
        <v>15208</v>
      </c>
      <c r="E3622" s="104">
        <f t="shared" si="56"/>
        <v>30112524</v>
      </c>
      <c r="F3622" s="104" t="s">
        <v>11572</v>
      </c>
      <c r="G3622" s="104" t="s">
        <v>11028</v>
      </c>
      <c r="H3622" s="104" t="s">
        <v>12212</v>
      </c>
      <c r="I3622" s="104" t="s">
        <v>15209</v>
      </c>
    </row>
    <row r="3623" spans="1:9" x14ac:dyDescent="0.2">
      <c r="A3623" s="104" t="s">
        <v>10492</v>
      </c>
      <c r="D3623" s="104" t="s">
        <v>15210</v>
      </c>
      <c r="E3623" s="104">
        <f t="shared" si="56"/>
        <v>30112525</v>
      </c>
      <c r="F3623" s="104" t="s">
        <v>11572</v>
      </c>
      <c r="G3623" s="104" t="s">
        <v>11028</v>
      </c>
      <c r="H3623" s="104" t="s">
        <v>12212</v>
      </c>
      <c r="I3623" s="104" t="s">
        <v>15211</v>
      </c>
    </row>
    <row r="3624" spans="1:9" x14ac:dyDescent="0.2">
      <c r="A3624" s="104" t="s">
        <v>10492</v>
      </c>
      <c r="D3624" s="104" t="s">
        <v>15212</v>
      </c>
      <c r="E3624" s="104">
        <f t="shared" si="56"/>
        <v>30112526</v>
      </c>
      <c r="F3624" s="104" t="s">
        <v>11572</v>
      </c>
      <c r="G3624" s="104" t="s">
        <v>11028</v>
      </c>
      <c r="H3624" s="104" t="s">
        <v>12212</v>
      </c>
      <c r="I3624" s="104" t="s">
        <v>15213</v>
      </c>
    </row>
    <row r="3625" spans="1:9" x14ac:dyDescent="0.2">
      <c r="A3625" s="104" t="s">
        <v>10492</v>
      </c>
      <c r="D3625" s="104" t="s">
        <v>15214</v>
      </c>
      <c r="E3625" s="104">
        <f t="shared" si="56"/>
        <v>30112527</v>
      </c>
      <c r="F3625" s="104" t="s">
        <v>11572</v>
      </c>
      <c r="G3625" s="104" t="s">
        <v>11028</v>
      </c>
      <c r="H3625" s="104" t="s">
        <v>12212</v>
      </c>
      <c r="I3625" s="104" t="s">
        <v>15215</v>
      </c>
    </row>
    <row r="3626" spans="1:9" x14ac:dyDescent="0.2">
      <c r="A3626" s="104" t="s">
        <v>10492</v>
      </c>
      <c r="D3626" s="104" t="s">
        <v>15216</v>
      </c>
      <c r="E3626" s="104">
        <f t="shared" si="56"/>
        <v>30112528</v>
      </c>
      <c r="F3626" s="104" t="s">
        <v>11572</v>
      </c>
      <c r="G3626" s="104" t="s">
        <v>11028</v>
      </c>
      <c r="H3626" s="104" t="s">
        <v>12212</v>
      </c>
      <c r="I3626" s="104" t="s">
        <v>15217</v>
      </c>
    </row>
    <row r="3627" spans="1:9" x14ac:dyDescent="0.2">
      <c r="A3627" s="104" t="s">
        <v>10492</v>
      </c>
      <c r="D3627" s="104" t="s">
        <v>15218</v>
      </c>
      <c r="E3627" s="104">
        <f t="shared" si="56"/>
        <v>30112529</v>
      </c>
      <c r="F3627" s="104" t="s">
        <v>11572</v>
      </c>
      <c r="G3627" s="104" t="s">
        <v>11028</v>
      </c>
      <c r="H3627" s="104" t="s">
        <v>12212</v>
      </c>
      <c r="I3627" s="104" t="s">
        <v>15219</v>
      </c>
    </row>
    <row r="3628" spans="1:9" x14ac:dyDescent="0.2">
      <c r="A3628" s="104" t="s">
        <v>10492</v>
      </c>
      <c r="D3628" s="104" t="s">
        <v>15220</v>
      </c>
      <c r="E3628" s="104">
        <f t="shared" si="56"/>
        <v>30112530</v>
      </c>
      <c r="F3628" s="104" t="s">
        <v>11572</v>
      </c>
      <c r="G3628" s="104" t="s">
        <v>11028</v>
      </c>
      <c r="H3628" s="104" t="s">
        <v>12212</v>
      </c>
      <c r="I3628" s="104" t="s">
        <v>15221</v>
      </c>
    </row>
    <row r="3629" spans="1:9" x14ac:dyDescent="0.2">
      <c r="A3629" s="104" t="s">
        <v>10492</v>
      </c>
      <c r="D3629" s="104" t="s">
        <v>15222</v>
      </c>
      <c r="E3629" s="104">
        <f t="shared" si="56"/>
        <v>30112531</v>
      </c>
      <c r="F3629" s="104" t="s">
        <v>11572</v>
      </c>
      <c r="G3629" s="104" t="s">
        <v>11028</v>
      </c>
      <c r="H3629" s="104" t="s">
        <v>12212</v>
      </c>
      <c r="I3629" s="104" t="s">
        <v>15223</v>
      </c>
    </row>
    <row r="3630" spans="1:9" x14ac:dyDescent="0.2">
      <c r="A3630" s="104" t="s">
        <v>10492</v>
      </c>
      <c r="D3630" s="104" t="s">
        <v>15224</v>
      </c>
      <c r="E3630" s="104">
        <f t="shared" si="56"/>
        <v>30112532</v>
      </c>
      <c r="F3630" s="104" t="s">
        <v>11572</v>
      </c>
      <c r="G3630" s="104" t="s">
        <v>11028</v>
      </c>
      <c r="H3630" s="104" t="s">
        <v>12212</v>
      </c>
      <c r="I3630" s="104" t="s">
        <v>15225</v>
      </c>
    </row>
    <row r="3631" spans="1:9" x14ac:dyDescent="0.2">
      <c r="A3631" s="104" t="s">
        <v>10492</v>
      </c>
      <c r="D3631" s="104" t="s">
        <v>15226</v>
      </c>
      <c r="E3631" s="104">
        <f t="shared" si="56"/>
        <v>30112533</v>
      </c>
      <c r="F3631" s="104" t="s">
        <v>11572</v>
      </c>
      <c r="G3631" s="104" t="s">
        <v>11028</v>
      </c>
      <c r="H3631" s="104" t="s">
        <v>12212</v>
      </c>
      <c r="I3631" s="104" t="s">
        <v>15227</v>
      </c>
    </row>
    <row r="3632" spans="1:9" x14ac:dyDescent="0.2">
      <c r="A3632" s="104" t="s">
        <v>10492</v>
      </c>
      <c r="D3632" s="104" t="s">
        <v>15228</v>
      </c>
      <c r="E3632" s="104">
        <f t="shared" si="56"/>
        <v>30112534</v>
      </c>
      <c r="F3632" s="104" t="s">
        <v>11572</v>
      </c>
      <c r="G3632" s="104" t="s">
        <v>11028</v>
      </c>
      <c r="H3632" s="104" t="s">
        <v>12212</v>
      </c>
      <c r="I3632" s="104" t="s">
        <v>16420</v>
      </c>
    </row>
    <row r="3633" spans="1:9" x14ac:dyDescent="0.2">
      <c r="A3633" s="104" t="s">
        <v>10492</v>
      </c>
      <c r="D3633" s="104" t="s">
        <v>16421</v>
      </c>
      <c r="E3633" s="104">
        <f t="shared" si="56"/>
        <v>30112535</v>
      </c>
      <c r="F3633" s="104" t="s">
        <v>11572</v>
      </c>
      <c r="G3633" s="104" t="s">
        <v>11028</v>
      </c>
      <c r="H3633" s="104" t="s">
        <v>12212</v>
      </c>
      <c r="I3633" s="104" t="s">
        <v>16422</v>
      </c>
    </row>
    <row r="3634" spans="1:9" x14ac:dyDescent="0.2">
      <c r="A3634" s="104" t="s">
        <v>10492</v>
      </c>
      <c r="D3634" s="104" t="s">
        <v>16423</v>
      </c>
      <c r="E3634" s="104">
        <f t="shared" si="56"/>
        <v>30112540</v>
      </c>
      <c r="F3634" s="104" t="s">
        <v>11572</v>
      </c>
      <c r="G3634" s="104" t="s">
        <v>11028</v>
      </c>
      <c r="H3634" s="104" t="s">
        <v>12212</v>
      </c>
      <c r="I3634" s="104" t="s">
        <v>16424</v>
      </c>
    </row>
    <row r="3635" spans="1:9" x14ac:dyDescent="0.2">
      <c r="A3635" s="104" t="s">
        <v>10492</v>
      </c>
      <c r="D3635" s="104" t="s">
        <v>16425</v>
      </c>
      <c r="E3635" s="104">
        <f t="shared" si="56"/>
        <v>30112541</v>
      </c>
      <c r="F3635" s="104" t="s">
        <v>11572</v>
      </c>
      <c r="G3635" s="104" t="s">
        <v>11028</v>
      </c>
      <c r="H3635" s="104" t="s">
        <v>12212</v>
      </c>
      <c r="I3635" s="104" t="s">
        <v>16426</v>
      </c>
    </row>
    <row r="3636" spans="1:9" x14ac:dyDescent="0.2">
      <c r="A3636" s="104" t="s">
        <v>10492</v>
      </c>
      <c r="D3636" s="104" t="s">
        <v>16427</v>
      </c>
      <c r="E3636" s="104">
        <f t="shared" si="56"/>
        <v>30112542</v>
      </c>
      <c r="F3636" s="104" t="s">
        <v>11572</v>
      </c>
      <c r="G3636" s="104" t="s">
        <v>11028</v>
      </c>
      <c r="H3636" s="104" t="s">
        <v>12212</v>
      </c>
      <c r="I3636" s="104" t="s">
        <v>16428</v>
      </c>
    </row>
    <row r="3637" spans="1:9" x14ac:dyDescent="0.2">
      <c r="A3637" s="104" t="s">
        <v>10492</v>
      </c>
      <c r="D3637" s="104" t="s">
        <v>16429</v>
      </c>
      <c r="E3637" s="104">
        <f t="shared" si="56"/>
        <v>30112543</v>
      </c>
      <c r="F3637" s="104" t="s">
        <v>11572</v>
      </c>
      <c r="G3637" s="104" t="s">
        <v>11028</v>
      </c>
      <c r="H3637" s="104" t="s">
        <v>12212</v>
      </c>
      <c r="I3637" s="104" t="s">
        <v>16430</v>
      </c>
    </row>
    <row r="3638" spans="1:9" x14ac:dyDescent="0.2">
      <c r="A3638" s="104" t="s">
        <v>10492</v>
      </c>
      <c r="D3638" s="104" t="s">
        <v>16431</v>
      </c>
      <c r="E3638" s="104">
        <f t="shared" si="56"/>
        <v>30112544</v>
      </c>
      <c r="F3638" s="104" t="s">
        <v>11572</v>
      </c>
      <c r="G3638" s="104" t="s">
        <v>11028</v>
      </c>
      <c r="H3638" s="104" t="s">
        <v>12212</v>
      </c>
      <c r="I3638" s="104" t="s">
        <v>16432</v>
      </c>
    </row>
    <row r="3639" spans="1:9" x14ac:dyDescent="0.2">
      <c r="A3639" s="104" t="s">
        <v>10492</v>
      </c>
      <c r="D3639" s="104" t="s">
        <v>16433</v>
      </c>
      <c r="E3639" s="104">
        <f t="shared" si="56"/>
        <v>30112545</v>
      </c>
      <c r="F3639" s="104" t="s">
        <v>11572</v>
      </c>
      <c r="G3639" s="104" t="s">
        <v>11028</v>
      </c>
      <c r="H3639" s="104" t="s">
        <v>12212</v>
      </c>
      <c r="I3639" s="104" t="s">
        <v>16434</v>
      </c>
    </row>
    <row r="3640" spans="1:9" x14ac:dyDescent="0.2">
      <c r="A3640" s="104" t="s">
        <v>10492</v>
      </c>
      <c r="D3640" s="104" t="s">
        <v>16435</v>
      </c>
      <c r="E3640" s="104">
        <f t="shared" si="56"/>
        <v>30112546</v>
      </c>
      <c r="F3640" s="104" t="s">
        <v>11572</v>
      </c>
      <c r="G3640" s="104" t="s">
        <v>11028</v>
      </c>
      <c r="H3640" s="104" t="s">
        <v>12212</v>
      </c>
      <c r="I3640" s="104" t="s">
        <v>16436</v>
      </c>
    </row>
    <row r="3641" spans="1:9" x14ac:dyDescent="0.2">
      <c r="A3641" s="104" t="s">
        <v>10492</v>
      </c>
      <c r="D3641" s="104" t="s">
        <v>16437</v>
      </c>
      <c r="E3641" s="104">
        <f t="shared" si="56"/>
        <v>30112547</v>
      </c>
      <c r="F3641" s="104" t="s">
        <v>11572</v>
      </c>
      <c r="G3641" s="104" t="s">
        <v>11028</v>
      </c>
      <c r="H3641" s="104" t="s">
        <v>12212</v>
      </c>
      <c r="I3641" s="104" t="s">
        <v>16438</v>
      </c>
    </row>
    <row r="3642" spans="1:9" x14ac:dyDescent="0.2">
      <c r="A3642" s="104" t="s">
        <v>10492</v>
      </c>
      <c r="D3642" s="104" t="s">
        <v>16439</v>
      </c>
      <c r="E3642" s="104">
        <f t="shared" si="56"/>
        <v>30112550</v>
      </c>
      <c r="F3642" s="104" t="s">
        <v>11572</v>
      </c>
      <c r="G3642" s="104" t="s">
        <v>11028</v>
      </c>
      <c r="H3642" s="104" t="s">
        <v>12212</v>
      </c>
      <c r="I3642" s="104" t="s">
        <v>16440</v>
      </c>
    </row>
    <row r="3643" spans="1:9" x14ac:dyDescent="0.2">
      <c r="A3643" s="104" t="s">
        <v>10492</v>
      </c>
      <c r="D3643" s="104" t="s">
        <v>16441</v>
      </c>
      <c r="E3643" s="104">
        <f t="shared" si="56"/>
        <v>30112551</v>
      </c>
      <c r="F3643" s="104" t="s">
        <v>11572</v>
      </c>
      <c r="G3643" s="104" t="s">
        <v>11028</v>
      </c>
      <c r="H3643" s="104" t="s">
        <v>12212</v>
      </c>
      <c r="I3643" s="104" t="s">
        <v>16442</v>
      </c>
    </row>
    <row r="3644" spans="1:9" x14ac:dyDescent="0.2">
      <c r="A3644" s="104" t="s">
        <v>10492</v>
      </c>
      <c r="D3644" s="104" t="s">
        <v>15260</v>
      </c>
      <c r="E3644" s="104">
        <f t="shared" si="56"/>
        <v>30112552</v>
      </c>
      <c r="F3644" s="104" t="s">
        <v>11572</v>
      </c>
      <c r="G3644" s="104" t="s">
        <v>11028</v>
      </c>
      <c r="H3644" s="104" t="s">
        <v>12212</v>
      </c>
      <c r="I3644" s="104" t="s">
        <v>15261</v>
      </c>
    </row>
    <row r="3645" spans="1:9" x14ac:dyDescent="0.2">
      <c r="A3645" s="104" t="s">
        <v>10492</v>
      </c>
      <c r="D3645" s="104" t="s">
        <v>15262</v>
      </c>
      <c r="E3645" s="104">
        <f t="shared" si="56"/>
        <v>30112553</v>
      </c>
      <c r="F3645" s="104" t="s">
        <v>11572</v>
      </c>
      <c r="G3645" s="104" t="s">
        <v>11028</v>
      </c>
      <c r="H3645" s="104" t="s">
        <v>12212</v>
      </c>
      <c r="I3645" s="104" t="s">
        <v>15263</v>
      </c>
    </row>
    <row r="3646" spans="1:9" x14ac:dyDescent="0.2">
      <c r="A3646" s="104" t="s">
        <v>10492</v>
      </c>
      <c r="D3646" s="104" t="s">
        <v>15264</v>
      </c>
      <c r="E3646" s="104">
        <f t="shared" si="56"/>
        <v>30112555</v>
      </c>
      <c r="F3646" s="104" t="s">
        <v>11572</v>
      </c>
      <c r="G3646" s="104" t="s">
        <v>11028</v>
      </c>
      <c r="H3646" s="104" t="s">
        <v>12212</v>
      </c>
      <c r="I3646" s="104" t="s">
        <v>15265</v>
      </c>
    </row>
    <row r="3647" spans="1:9" x14ac:dyDescent="0.2">
      <c r="A3647" s="104" t="s">
        <v>10492</v>
      </c>
      <c r="D3647" s="104" t="s">
        <v>15266</v>
      </c>
      <c r="E3647" s="104">
        <f t="shared" si="56"/>
        <v>30112556</v>
      </c>
      <c r="F3647" s="104" t="s">
        <v>11572</v>
      </c>
      <c r="G3647" s="104" t="s">
        <v>11028</v>
      </c>
      <c r="H3647" s="104" t="s">
        <v>12212</v>
      </c>
      <c r="I3647" s="104" t="s">
        <v>15267</v>
      </c>
    </row>
    <row r="3648" spans="1:9" x14ac:dyDescent="0.2">
      <c r="A3648" s="104" t="s">
        <v>10492</v>
      </c>
      <c r="D3648" s="104" t="s">
        <v>15268</v>
      </c>
      <c r="E3648" s="104">
        <f t="shared" si="56"/>
        <v>30112557</v>
      </c>
      <c r="F3648" s="104" t="s">
        <v>11572</v>
      </c>
      <c r="G3648" s="104" t="s">
        <v>11028</v>
      </c>
      <c r="H3648" s="104" t="s">
        <v>12212</v>
      </c>
      <c r="I3648" s="104" t="s">
        <v>15269</v>
      </c>
    </row>
    <row r="3649" spans="1:9" x14ac:dyDescent="0.2">
      <c r="A3649" s="104" t="s">
        <v>10492</v>
      </c>
      <c r="D3649" s="104" t="s">
        <v>15270</v>
      </c>
      <c r="E3649" s="104">
        <f t="shared" si="56"/>
        <v>30112558</v>
      </c>
      <c r="F3649" s="104" t="s">
        <v>11572</v>
      </c>
      <c r="G3649" s="104" t="s">
        <v>11028</v>
      </c>
      <c r="H3649" s="104" t="s">
        <v>12212</v>
      </c>
      <c r="I3649" s="104" t="s">
        <v>12320</v>
      </c>
    </row>
    <row r="3650" spans="1:9" x14ac:dyDescent="0.2">
      <c r="A3650" s="104" t="s">
        <v>10492</v>
      </c>
      <c r="D3650" s="104" t="s">
        <v>12321</v>
      </c>
      <c r="E3650" s="104">
        <f t="shared" ref="E3650:E3713" si="57">VALUE(D3650)</f>
        <v>30112599</v>
      </c>
      <c r="F3650" s="104" t="s">
        <v>11572</v>
      </c>
      <c r="G3650" s="104" t="s">
        <v>11028</v>
      </c>
      <c r="H3650" s="104" t="s">
        <v>12212</v>
      </c>
      <c r="I3650" s="104" t="s">
        <v>7791</v>
      </c>
    </row>
    <row r="3651" spans="1:9" x14ac:dyDescent="0.2">
      <c r="A3651" s="104" t="s">
        <v>10492</v>
      </c>
      <c r="D3651" s="104" t="s">
        <v>12322</v>
      </c>
      <c r="E3651" s="104">
        <f t="shared" si="57"/>
        <v>30112699</v>
      </c>
      <c r="F3651" s="104" t="s">
        <v>11572</v>
      </c>
      <c r="G3651" s="104" t="s">
        <v>11028</v>
      </c>
      <c r="H3651" s="104" t="s">
        <v>12323</v>
      </c>
      <c r="I3651" s="104" t="s">
        <v>12324</v>
      </c>
    </row>
    <row r="3652" spans="1:9" x14ac:dyDescent="0.2">
      <c r="A3652" s="104" t="s">
        <v>10492</v>
      </c>
      <c r="D3652" s="104" t="s">
        <v>12325</v>
      </c>
      <c r="E3652" s="104">
        <f t="shared" si="57"/>
        <v>30112701</v>
      </c>
      <c r="F3652" s="104" t="s">
        <v>11572</v>
      </c>
      <c r="G3652" s="104" t="s">
        <v>11028</v>
      </c>
      <c r="H3652" s="104" t="s">
        <v>12326</v>
      </c>
      <c r="I3652" s="104" t="s">
        <v>14416</v>
      </c>
    </row>
    <row r="3653" spans="1:9" x14ac:dyDescent="0.2">
      <c r="A3653" s="104" t="s">
        <v>10492</v>
      </c>
      <c r="D3653" s="104" t="s">
        <v>12327</v>
      </c>
      <c r="E3653" s="104">
        <f t="shared" si="57"/>
        <v>30112702</v>
      </c>
      <c r="F3653" s="104" t="s">
        <v>11572</v>
      </c>
      <c r="G3653" s="104" t="s">
        <v>11028</v>
      </c>
      <c r="H3653" s="104" t="s">
        <v>12326</v>
      </c>
      <c r="I3653" s="104" t="s">
        <v>12328</v>
      </c>
    </row>
    <row r="3654" spans="1:9" x14ac:dyDescent="0.2">
      <c r="A3654" s="104" t="s">
        <v>10492</v>
      </c>
      <c r="D3654" s="104" t="s">
        <v>12329</v>
      </c>
      <c r="E3654" s="104">
        <f t="shared" si="57"/>
        <v>30112703</v>
      </c>
      <c r="F3654" s="104" t="s">
        <v>11572</v>
      </c>
      <c r="G3654" s="104" t="s">
        <v>11028</v>
      </c>
      <c r="H3654" s="104" t="s">
        <v>12326</v>
      </c>
      <c r="I3654" s="104" t="s">
        <v>12330</v>
      </c>
    </row>
    <row r="3655" spans="1:9" x14ac:dyDescent="0.2">
      <c r="A3655" s="104" t="s">
        <v>10492</v>
      </c>
      <c r="D3655" s="104" t="s">
        <v>12331</v>
      </c>
      <c r="E3655" s="104">
        <f t="shared" si="57"/>
        <v>30112720</v>
      </c>
      <c r="F3655" s="104" t="s">
        <v>11572</v>
      </c>
      <c r="G3655" s="104" t="s">
        <v>11028</v>
      </c>
      <c r="H3655" s="104" t="s">
        <v>12326</v>
      </c>
      <c r="I3655" s="104" t="s">
        <v>9443</v>
      </c>
    </row>
    <row r="3656" spans="1:9" x14ac:dyDescent="0.2">
      <c r="A3656" s="104" t="s">
        <v>10492</v>
      </c>
      <c r="D3656" s="104" t="s">
        <v>9444</v>
      </c>
      <c r="E3656" s="104">
        <f t="shared" si="57"/>
        <v>30112730</v>
      </c>
      <c r="F3656" s="104" t="s">
        <v>11572</v>
      </c>
      <c r="G3656" s="104" t="s">
        <v>11028</v>
      </c>
      <c r="H3656" s="104" t="s">
        <v>12326</v>
      </c>
      <c r="I3656" s="104" t="s">
        <v>9445</v>
      </c>
    </row>
    <row r="3657" spans="1:9" x14ac:dyDescent="0.2">
      <c r="A3657" s="104" t="s">
        <v>10492</v>
      </c>
      <c r="D3657" s="104" t="s">
        <v>9446</v>
      </c>
      <c r="E3657" s="104">
        <f t="shared" si="57"/>
        <v>30112740</v>
      </c>
      <c r="F3657" s="104" t="s">
        <v>11572</v>
      </c>
      <c r="G3657" s="104" t="s">
        <v>11028</v>
      </c>
      <c r="H3657" s="104" t="s">
        <v>12326</v>
      </c>
      <c r="I3657" s="104" t="s">
        <v>9447</v>
      </c>
    </row>
    <row r="3658" spans="1:9" x14ac:dyDescent="0.2">
      <c r="A3658" s="104" t="s">
        <v>10492</v>
      </c>
      <c r="D3658" s="104" t="s">
        <v>9448</v>
      </c>
      <c r="E3658" s="104">
        <f t="shared" si="57"/>
        <v>30112780</v>
      </c>
      <c r="F3658" s="104" t="s">
        <v>11572</v>
      </c>
      <c r="G3658" s="104" t="s">
        <v>11028</v>
      </c>
      <c r="H3658" s="104" t="s">
        <v>12326</v>
      </c>
      <c r="I3658" s="104" t="s">
        <v>11023</v>
      </c>
    </row>
    <row r="3659" spans="1:9" x14ac:dyDescent="0.2">
      <c r="A3659" s="104" t="s">
        <v>10492</v>
      </c>
      <c r="D3659" s="104" t="s">
        <v>9449</v>
      </c>
      <c r="E3659" s="104">
        <f t="shared" si="57"/>
        <v>30113001</v>
      </c>
      <c r="F3659" s="104" t="s">
        <v>11572</v>
      </c>
      <c r="G3659" s="104" t="s">
        <v>11028</v>
      </c>
      <c r="H3659" s="104" t="s">
        <v>9450</v>
      </c>
      <c r="I3659" s="104" t="s">
        <v>9451</v>
      </c>
    </row>
    <row r="3660" spans="1:9" x14ac:dyDescent="0.2">
      <c r="A3660" s="104" t="s">
        <v>10492</v>
      </c>
      <c r="D3660" s="104" t="s">
        <v>9452</v>
      </c>
      <c r="E3660" s="104">
        <f t="shared" si="57"/>
        <v>30113003</v>
      </c>
      <c r="F3660" s="104" t="s">
        <v>11572</v>
      </c>
      <c r="G3660" s="104" t="s">
        <v>11028</v>
      </c>
      <c r="H3660" s="104" t="s">
        <v>9450</v>
      </c>
      <c r="I3660" s="104" t="s">
        <v>9453</v>
      </c>
    </row>
    <row r="3661" spans="1:9" x14ac:dyDescent="0.2">
      <c r="A3661" s="104" t="s">
        <v>10492</v>
      </c>
      <c r="D3661" s="104" t="s">
        <v>9454</v>
      </c>
      <c r="E3661" s="104">
        <f t="shared" si="57"/>
        <v>30113004</v>
      </c>
      <c r="F3661" s="104" t="s">
        <v>11572</v>
      </c>
      <c r="G3661" s="104" t="s">
        <v>11028</v>
      </c>
      <c r="H3661" s="104" t="s">
        <v>9450</v>
      </c>
      <c r="I3661" s="104" t="s">
        <v>9455</v>
      </c>
    </row>
    <row r="3662" spans="1:9" x14ac:dyDescent="0.2">
      <c r="A3662" s="104" t="s">
        <v>10492</v>
      </c>
      <c r="D3662" s="104" t="s">
        <v>9456</v>
      </c>
      <c r="E3662" s="104">
        <f t="shared" si="57"/>
        <v>30113005</v>
      </c>
      <c r="F3662" s="104" t="s">
        <v>11572</v>
      </c>
      <c r="G3662" s="104" t="s">
        <v>11028</v>
      </c>
      <c r="H3662" s="104" t="s">
        <v>9450</v>
      </c>
      <c r="I3662" s="104" t="s">
        <v>9457</v>
      </c>
    </row>
    <row r="3663" spans="1:9" x14ac:dyDescent="0.2">
      <c r="A3663" s="104" t="s">
        <v>10492</v>
      </c>
      <c r="D3663" s="104" t="s">
        <v>9458</v>
      </c>
      <c r="E3663" s="104">
        <f t="shared" si="57"/>
        <v>30113006</v>
      </c>
      <c r="F3663" s="104" t="s">
        <v>11572</v>
      </c>
      <c r="G3663" s="104" t="s">
        <v>11028</v>
      </c>
      <c r="H3663" s="104" t="s">
        <v>9450</v>
      </c>
      <c r="I3663" s="104" t="s">
        <v>9459</v>
      </c>
    </row>
    <row r="3664" spans="1:9" x14ac:dyDescent="0.2">
      <c r="A3664" s="104" t="s">
        <v>10492</v>
      </c>
      <c r="D3664" s="104" t="s">
        <v>9460</v>
      </c>
      <c r="E3664" s="104">
        <f t="shared" si="57"/>
        <v>30113007</v>
      </c>
      <c r="F3664" s="104" t="s">
        <v>11572</v>
      </c>
      <c r="G3664" s="104" t="s">
        <v>11028</v>
      </c>
      <c r="H3664" s="104" t="s">
        <v>9450</v>
      </c>
      <c r="I3664" s="104" t="s">
        <v>9461</v>
      </c>
    </row>
    <row r="3665" spans="1:9" x14ac:dyDescent="0.2">
      <c r="A3665" s="104" t="s">
        <v>10492</v>
      </c>
      <c r="D3665" s="104" t="s">
        <v>9462</v>
      </c>
      <c r="E3665" s="104">
        <f t="shared" si="57"/>
        <v>30113201</v>
      </c>
      <c r="F3665" s="104" t="s">
        <v>11572</v>
      </c>
      <c r="G3665" s="104" t="s">
        <v>11028</v>
      </c>
      <c r="H3665" s="104" t="s">
        <v>9463</v>
      </c>
      <c r="I3665" s="104" t="s">
        <v>9464</v>
      </c>
    </row>
    <row r="3666" spans="1:9" x14ac:dyDescent="0.2">
      <c r="A3666" s="104" t="s">
        <v>10492</v>
      </c>
      <c r="D3666" s="104" t="s">
        <v>9465</v>
      </c>
      <c r="E3666" s="104">
        <f t="shared" si="57"/>
        <v>30113205</v>
      </c>
      <c r="F3666" s="104" t="s">
        <v>11572</v>
      </c>
      <c r="G3666" s="104" t="s">
        <v>11028</v>
      </c>
      <c r="H3666" s="104" t="s">
        <v>9463</v>
      </c>
      <c r="I3666" s="104" t="s">
        <v>9466</v>
      </c>
    </row>
    <row r="3667" spans="1:9" x14ac:dyDescent="0.2">
      <c r="A3667" s="104" t="s">
        <v>10492</v>
      </c>
      <c r="D3667" s="104" t="s">
        <v>9467</v>
      </c>
      <c r="E3667" s="104">
        <f t="shared" si="57"/>
        <v>30113210</v>
      </c>
      <c r="F3667" s="104" t="s">
        <v>11572</v>
      </c>
      <c r="G3667" s="104" t="s">
        <v>11028</v>
      </c>
      <c r="H3667" s="104" t="s">
        <v>9463</v>
      </c>
      <c r="I3667" s="104" t="s">
        <v>9468</v>
      </c>
    </row>
    <row r="3668" spans="1:9" x14ac:dyDescent="0.2">
      <c r="A3668" s="104" t="s">
        <v>10492</v>
      </c>
      <c r="D3668" s="104" t="s">
        <v>9469</v>
      </c>
      <c r="E3668" s="104">
        <f t="shared" si="57"/>
        <v>30113221</v>
      </c>
      <c r="F3668" s="104" t="s">
        <v>11572</v>
      </c>
      <c r="G3668" s="104" t="s">
        <v>11028</v>
      </c>
      <c r="H3668" s="104" t="s">
        <v>9463</v>
      </c>
      <c r="I3668" s="104" t="s">
        <v>9470</v>
      </c>
    </row>
    <row r="3669" spans="1:9" x14ac:dyDescent="0.2">
      <c r="A3669" s="104" t="s">
        <v>10492</v>
      </c>
      <c r="D3669" s="104" t="s">
        <v>9471</v>
      </c>
      <c r="E3669" s="104">
        <f t="shared" si="57"/>
        <v>30113222</v>
      </c>
      <c r="F3669" s="104" t="s">
        <v>11572</v>
      </c>
      <c r="G3669" s="104" t="s">
        <v>11028</v>
      </c>
      <c r="H3669" s="104" t="s">
        <v>9463</v>
      </c>
      <c r="I3669" s="104" t="s">
        <v>9472</v>
      </c>
    </row>
    <row r="3670" spans="1:9" x14ac:dyDescent="0.2">
      <c r="A3670" s="104" t="s">
        <v>10492</v>
      </c>
      <c r="D3670" s="104" t="s">
        <v>9473</v>
      </c>
      <c r="E3670" s="104">
        <f t="shared" si="57"/>
        <v>30113223</v>
      </c>
      <c r="F3670" s="104" t="s">
        <v>11572</v>
      </c>
      <c r="G3670" s="104" t="s">
        <v>11028</v>
      </c>
      <c r="H3670" s="104" t="s">
        <v>9463</v>
      </c>
      <c r="I3670" s="104" t="s">
        <v>9474</v>
      </c>
    </row>
    <row r="3671" spans="1:9" x14ac:dyDescent="0.2">
      <c r="A3671" s="104" t="s">
        <v>10492</v>
      </c>
      <c r="D3671" s="104" t="s">
        <v>9475</v>
      </c>
      <c r="E3671" s="104">
        <f t="shared" si="57"/>
        <v>30113224</v>
      </c>
      <c r="F3671" s="104" t="s">
        <v>11572</v>
      </c>
      <c r="G3671" s="104" t="s">
        <v>11028</v>
      </c>
      <c r="H3671" s="104" t="s">
        <v>9463</v>
      </c>
      <c r="I3671" s="104" t="s">
        <v>9476</v>
      </c>
    </row>
    <row r="3672" spans="1:9" x14ac:dyDescent="0.2">
      <c r="A3672" s="104" t="s">
        <v>10492</v>
      </c>
      <c r="D3672" s="104" t="s">
        <v>9477</v>
      </c>
      <c r="E3672" s="104">
        <f t="shared" si="57"/>
        <v>30113227</v>
      </c>
      <c r="F3672" s="104" t="s">
        <v>11572</v>
      </c>
      <c r="G3672" s="104" t="s">
        <v>11028</v>
      </c>
      <c r="H3672" s="104" t="s">
        <v>9463</v>
      </c>
      <c r="I3672" s="104" t="s">
        <v>11023</v>
      </c>
    </row>
    <row r="3673" spans="1:9" x14ac:dyDescent="0.2">
      <c r="A3673" s="104" t="s">
        <v>10492</v>
      </c>
      <c r="D3673" s="104" t="s">
        <v>9478</v>
      </c>
      <c r="E3673" s="104">
        <f t="shared" si="57"/>
        <v>30113299</v>
      </c>
      <c r="F3673" s="104" t="s">
        <v>11572</v>
      </c>
      <c r="G3673" s="104" t="s">
        <v>11028</v>
      </c>
      <c r="H3673" s="104" t="s">
        <v>9463</v>
      </c>
      <c r="I3673" s="104" t="s">
        <v>7791</v>
      </c>
    </row>
    <row r="3674" spans="1:9" x14ac:dyDescent="0.2">
      <c r="A3674" s="104" t="s">
        <v>10492</v>
      </c>
      <c r="D3674" s="104" t="s">
        <v>9479</v>
      </c>
      <c r="E3674" s="104">
        <f t="shared" si="57"/>
        <v>30113301</v>
      </c>
      <c r="F3674" s="104" t="s">
        <v>11572</v>
      </c>
      <c r="G3674" s="104" t="s">
        <v>11028</v>
      </c>
      <c r="H3674" s="104" t="s">
        <v>9480</v>
      </c>
      <c r="I3674" s="104" t="s">
        <v>14416</v>
      </c>
    </row>
    <row r="3675" spans="1:9" x14ac:dyDescent="0.2">
      <c r="A3675" s="104" t="s">
        <v>10492</v>
      </c>
      <c r="D3675" s="104" t="s">
        <v>9481</v>
      </c>
      <c r="E3675" s="104">
        <f t="shared" si="57"/>
        <v>30113302</v>
      </c>
      <c r="F3675" s="104" t="s">
        <v>11572</v>
      </c>
      <c r="G3675" s="104" t="s">
        <v>11028</v>
      </c>
      <c r="H3675" s="104" t="s">
        <v>9480</v>
      </c>
      <c r="I3675" s="104" t="s">
        <v>9482</v>
      </c>
    </row>
    <row r="3676" spans="1:9" x14ac:dyDescent="0.2">
      <c r="A3676" s="104" t="s">
        <v>10492</v>
      </c>
      <c r="D3676" s="104" t="s">
        <v>9483</v>
      </c>
      <c r="E3676" s="104">
        <f t="shared" si="57"/>
        <v>30113303</v>
      </c>
      <c r="F3676" s="104" t="s">
        <v>11572</v>
      </c>
      <c r="G3676" s="104" t="s">
        <v>11028</v>
      </c>
      <c r="H3676" s="104" t="s">
        <v>9480</v>
      </c>
      <c r="I3676" s="104" t="s">
        <v>9484</v>
      </c>
    </row>
    <row r="3677" spans="1:9" x14ac:dyDescent="0.2">
      <c r="A3677" s="104" t="s">
        <v>10492</v>
      </c>
      <c r="D3677" s="104" t="s">
        <v>9485</v>
      </c>
      <c r="E3677" s="104">
        <f t="shared" si="57"/>
        <v>30113380</v>
      </c>
      <c r="F3677" s="104" t="s">
        <v>11572</v>
      </c>
      <c r="G3677" s="104" t="s">
        <v>11028</v>
      </c>
      <c r="H3677" s="104" t="s">
        <v>9480</v>
      </c>
      <c r="I3677" s="104" t="s">
        <v>11023</v>
      </c>
    </row>
    <row r="3678" spans="1:9" x14ac:dyDescent="0.2">
      <c r="A3678" s="104" t="s">
        <v>10492</v>
      </c>
      <c r="D3678" s="104" t="s">
        <v>9486</v>
      </c>
      <c r="E3678" s="104">
        <f t="shared" si="57"/>
        <v>30113701</v>
      </c>
      <c r="F3678" s="104" t="s">
        <v>11572</v>
      </c>
      <c r="G3678" s="104" t="s">
        <v>11028</v>
      </c>
      <c r="H3678" s="104" t="s">
        <v>9487</v>
      </c>
      <c r="I3678" s="104" t="s">
        <v>9488</v>
      </c>
    </row>
    <row r="3679" spans="1:9" x14ac:dyDescent="0.2">
      <c r="A3679" s="104" t="s">
        <v>10492</v>
      </c>
      <c r="D3679" s="104" t="s">
        <v>9489</v>
      </c>
      <c r="E3679" s="104">
        <f t="shared" si="57"/>
        <v>30113710</v>
      </c>
      <c r="F3679" s="104" t="s">
        <v>11572</v>
      </c>
      <c r="G3679" s="104" t="s">
        <v>11028</v>
      </c>
      <c r="H3679" s="104" t="s">
        <v>9487</v>
      </c>
      <c r="I3679" s="104" t="s">
        <v>9490</v>
      </c>
    </row>
    <row r="3680" spans="1:9" x14ac:dyDescent="0.2">
      <c r="A3680" s="104" t="s">
        <v>10492</v>
      </c>
      <c r="D3680" s="104" t="s">
        <v>9491</v>
      </c>
      <c r="E3680" s="104">
        <f t="shared" si="57"/>
        <v>30113799</v>
      </c>
      <c r="F3680" s="104" t="s">
        <v>11572</v>
      </c>
      <c r="G3680" s="104" t="s">
        <v>11028</v>
      </c>
      <c r="H3680" s="104" t="s">
        <v>9487</v>
      </c>
      <c r="I3680" s="104" t="s">
        <v>9492</v>
      </c>
    </row>
    <row r="3681" spans="1:9" x14ac:dyDescent="0.2">
      <c r="A3681" s="104" t="s">
        <v>10492</v>
      </c>
      <c r="D3681" s="104" t="s">
        <v>9493</v>
      </c>
      <c r="E3681" s="104">
        <f t="shared" si="57"/>
        <v>30114001</v>
      </c>
      <c r="F3681" s="104" t="s">
        <v>11572</v>
      </c>
      <c r="G3681" s="104" t="s">
        <v>11028</v>
      </c>
      <c r="H3681" s="104" t="s">
        <v>9494</v>
      </c>
      <c r="I3681" s="104" t="s">
        <v>11094</v>
      </c>
    </row>
    <row r="3682" spans="1:9" x14ac:dyDescent="0.2">
      <c r="A3682" s="104" t="s">
        <v>10492</v>
      </c>
      <c r="D3682" s="104" t="s">
        <v>9495</v>
      </c>
      <c r="E3682" s="104">
        <f t="shared" si="57"/>
        <v>30114002</v>
      </c>
      <c r="F3682" s="104" t="s">
        <v>11572</v>
      </c>
      <c r="G3682" s="104" t="s">
        <v>11028</v>
      </c>
      <c r="H3682" s="104" t="s">
        <v>9494</v>
      </c>
      <c r="I3682" s="104" t="s">
        <v>9496</v>
      </c>
    </row>
    <row r="3683" spans="1:9" x14ac:dyDescent="0.2">
      <c r="A3683" s="104" t="s">
        <v>10492</v>
      </c>
      <c r="D3683" s="104" t="s">
        <v>9497</v>
      </c>
      <c r="E3683" s="104">
        <f t="shared" si="57"/>
        <v>30114003</v>
      </c>
      <c r="F3683" s="104" t="s">
        <v>11572</v>
      </c>
      <c r="G3683" s="104" t="s">
        <v>11028</v>
      </c>
      <c r="H3683" s="104" t="s">
        <v>9494</v>
      </c>
      <c r="I3683" s="104" t="s">
        <v>8757</v>
      </c>
    </row>
    <row r="3684" spans="1:9" x14ac:dyDescent="0.2">
      <c r="A3684" s="104" t="s">
        <v>10492</v>
      </c>
      <c r="D3684" s="104" t="s">
        <v>9498</v>
      </c>
      <c r="E3684" s="104">
        <f t="shared" si="57"/>
        <v>30114004</v>
      </c>
      <c r="F3684" s="104" t="s">
        <v>11572</v>
      </c>
      <c r="G3684" s="104" t="s">
        <v>11028</v>
      </c>
      <c r="H3684" s="104" t="s">
        <v>9494</v>
      </c>
      <c r="I3684" s="104" t="s">
        <v>9499</v>
      </c>
    </row>
    <row r="3685" spans="1:9" x14ac:dyDescent="0.2">
      <c r="A3685" s="104" t="s">
        <v>10492</v>
      </c>
      <c r="D3685" s="104" t="s">
        <v>9500</v>
      </c>
      <c r="E3685" s="104">
        <f t="shared" si="57"/>
        <v>30114005</v>
      </c>
      <c r="F3685" s="104" t="s">
        <v>11572</v>
      </c>
      <c r="G3685" s="104" t="s">
        <v>11028</v>
      </c>
      <c r="H3685" s="104" t="s">
        <v>9494</v>
      </c>
      <c r="I3685" s="104" t="s">
        <v>14416</v>
      </c>
    </row>
    <row r="3686" spans="1:9" x14ac:dyDescent="0.2">
      <c r="A3686" s="104" t="s">
        <v>10492</v>
      </c>
      <c r="D3686" s="104" t="s">
        <v>9501</v>
      </c>
      <c r="E3686" s="104">
        <f t="shared" si="57"/>
        <v>30115201</v>
      </c>
      <c r="F3686" s="104" t="s">
        <v>11572</v>
      </c>
      <c r="G3686" s="104" t="s">
        <v>11028</v>
      </c>
      <c r="H3686" s="104" t="s">
        <v>9502</v>
      </c>
      <c r="I3686" s="104" t="s">
        <v>14416</v>
      </c>
    </row>
    <row r="3687" spans="1:9" x14ac:dyDescent="0.2">
      <c r="A3687" s="104" t="s">
        <v>10492</v>
      </c>
      <c r="D3687" s="104" t="s">
        <v>9503</v>
      </c>
      <c r="E3687" s="104">
        <f t="shared" si="57"/>
        <v>30115301</v>
      </c>
      <c r="F3687" s="104" t="s">
        <v>11572</v>
      </c>
      <c r="G3687" s="104" t="s">
        <v>11028</v>
      </c>
      <c r="H3687" s="104" t="s">
        <v>9504</v>
      </c>
      <c r="I3687" s="104" t="s">
        <v>14416</v>
      </c>
    </row>
    <row r="3688" spans="1:9" x14ac:dyDescent="0.2">
      <c r="A3688" s="104" t="s">
        <v>10492</v>
      </c>
      <c r="D3688" s="104" t="s">
        <v>9505</v>
      </c>
      <c r="E3688" s="104">
        <f t="shared" si="57"/>
        <v>30115310</v>
      </c>
      <c r="F3688" s="104" t="s">
        <v>11572</v>
      </c>
      <c r="G3688" s="104" t="s">
        <v>11028</v>
      </c>
      <c r="H3688" s="104" t="s">
        <v>9504</v>
      </c>
      <c r="I3688" s="104" t="s">
        <v>9506</v>
      </c>
    </row>
    <row r="3689" spans="1:9" x14ac:dyDescent="0.2">
      <c r="A3689" s="104" t="s">
        <v>10492</v>
      </c>
      <c r="D3689" s="104" t="s">
        <v>9507</v>
      </c>
      <c r="E3689" s="104">
        <f t="shared" si="57"/>
        <v>30115311</v>
      </c>
      <c r="F3689" s="104" t="s">
        <v>11572</v>
      </c>
      <c r="G3689" s="104" t="s">
        <v>11028</v>
      </c>
      <c r="H3689" s="104" t="s">
        <v>9504</v>
      </c>
      <c r="I3689" s="104" t="s">
        <v>9508</v>
      </c>
    </row>
    <row r="3690" spans="1:9" x14ac:dyDescent="0.2">
      <c r="A3690" s="104" t="s">
        <v>10492</v>
      </c>
      <c r="D3690" s="104" t="s">
        <v>9509</v>
      </c>
      <c r="E3690" s="104">
        <f t="shared" si="57"/>
        <v>30115312</v>
      </c>
      <c r="F3690" s="104" t="s">
        <v>11572</v>
      </c>
      <c r="G3690" s="104" t="s">
        <v>11028</v>
      </c>
      <c r="H3690" s="104" t="s">
        <v>9504</v>
      </c>
      <c r="I3690" s="104" t="s">
        <v>9510</v>
      </c>
    </row>
    <row r="3691" spans="1:9" x14ac:dyDescent="0.2">
      <c r="A3691" s="104" t="s">
        <v>10492</v>
      </c>
      <c r="D3691" s="104" t="s">
        <v>9511</v>
      </c>
      <c r="E3691" s="104">
        <f t="shared" si="57"/>
        <v>30115320</v>
      </c>
      <c r="F3691" s="104" t="s">
        <v>11572</v>
      </c>
      <c r="G3691" s="104" t="s">
        <v>11028</v>
      </c>
      <c r="H3691" s="104" t="s">
        <v>9504</v>
      </c>
      <c r="I3691" s="104" t="s">
        <v>9512</v>
      </c>
    </row>
    <row r="3692" spans="1:9" x14ac:dyDescent="0.2">
      <c r="A3692" s="104" t="s">
        <v>10492</v>
      </c>
      <c r="D3692" s="104" t="s">
        <v>9513</v>
      </c>
      <c r="E3692" s="104">
        <f t="shared" si="57"/>
        <v>30115321</v>
      </c>
      <c r="F3692" s="104" t="s">
        <v>11572</v>
      </c>
      <c r="G3692" s="104" t="s">
        <v>11028</v>
      </c>
      <c r="H3692" s="104" t="s">
        <v>9504</v>
      </c>
      <c r="I3692" s="104" t="s">
        <v>9514</v>
      </c>
    </row>
    <row r="3693" spans="1:9" x14ac:dyDescent="0.2">
      <c r="A3693" s="104" t="s">
        <v>10492</v>
      </c>
      <c r="D3693" s="104" t="s">
        <v>9515</v>
      </c>
      <c r="E3693" s="104">
        <f t="shared" si="57"/>
        <v>30115322</v>
      </c>
      <c r="F3693" s="104" t="s">
        <v>11572</v>
      </c>
      <c r="G3693" s="104" t="s">
        <v>11028</v>
      </c>
      <c r="H3693" s="104" t="s">
        <v>9504</v>
      </c>
      <c r="I3693" s="104" t="s">
        <v>9516</v>
      </c>
    </row>
    <row r="3694" spans="1:9" x14ac:dyDescent="0.2">
      <c r="A3694" s="104" t="s">
        <v>10492</v>
      </c>
      <c r="D3694" s="104" t="s">
        <v>9517</v>
      </c>
      <c r="E3694" s="104">
        <f t="shared" si="57"/>
        <v>30115380</v>
      </c>
      <c r="F3694" s="104" t="s">
        <v>11572</v>
      </c>
      <c r="G3694" s="104" t="s">
        <v>11028</v>
      </c>
      <c r="H3694" s="104" t="s">
        <v>9504</v>
      </c>
      <c r="I3694" s="104" t="s">
        <v>11023</v>
      </c>
    </row>
    <row r="3695" spans="1:9" x14ac:dyDescent="0.2">
      <c r="A3695" s="104" t="s">
        <v>10492</v>
      </c>
      <c r="D3695" s="104" t="s">
        <v>9518</v>
      </c>
      <c r="E3695" s="104">
        <f t="shared" si="57"/>
        <v>30115601</v>
      </c>
      <c r="F3695" s="104" t="s">
        <v>11572</v>
      </c>
      <c r="G3695" s="104" t="s">
        <v>11028</v>
      </c>
      <c r="H3695" s="104" t="s">
        <v>9519</v>
      </c>
      <c r="I3695" s="104" t="s">
        <v>14416</v>
      </c>
    </row>
    <row r="3696" spans="1:9" x14ac:dyDescent="0.2">
      <c r="A3696" s="104" t="s">
        <v>10492</v>
      </c>
      <c r="D3696" s="104" t="s">
        <v>9520</v>
      </c>
      <c r="E3696" s="104">
        <f t="shared" si="57"/>
        <v>30115602</v>
      </c>
      <c r="F3696" s="104" t="s">
        <v>11572</v>
      </c>
      <c r="G3696" s="104" t="s">
        <v>11028</v>
      </c>
      <c r="H3696" s="104" t="s">
        <v>9519</v>
      </c>
      <c r="I3696" s="104" t="s">
        <v>9521</v>
      </c>
    </row>
    <row r="3697" spans="1:9" x14ac:dyDescent="0.2">
      <c r="A3697" s="104" t="s">
        <v>10492</v>
      </c>
      <c r="D3697" s="104" t="s">
        <v>9522</v>
      </c>
      <c r="E3697" s="104">
        <f t="shared" si="57"/>
        <v>30115603</v>
      </c>
      <c r="F3697" s="104" t="s">
        <v>11572</v>
      </c>
      <c r="G3697" s="104" t="s">
        <v>11028</v>
      </c>
      <c r="H3697" s="104" t="s">
        <v>9519</v>
      </c>
      <c r="I3697" s="104" t="s">
        <v>9523</v>
      </c>
    </row>
    <row r="3698" spans="1:9" x14ac:dyDescent="0.2">
      <c r="A3698" s="104" t="s">
        <v>10492</v>
      </c>
      <c r="D3698" s="104" t="s">
        <v>9524</v>
      </c>
      <c r="E3698" s="104">
        <f t="shared" si="57"/>
        <v>30115604</v>
      </c>
      <c r="F3698" s="104" t="s">
        <v>11572</v>
      </c>
      <c r="G3698" s="104" t="s">
        <v>11028</v>
      </c>
      <c r="H3698" s="104" t="s">
        <v>9519</v>
      </c>
      <c r="I3698" s="104" t="s">
        <v>9525</v>
      </c>
    </row>
    <row r="3699" spans="1:9" x14ac:dyDescent="0.2">
      <c r="A3699" s="104" t="s">
        <v>10492</v>
      </c>
      <c r="D3699" s="104" t="s">
        <v>9526</v>
      </c>
      <c r="E3699" s="104">
        <f t="shared" si="57"/>
        <v>30115605</v>
      </c>
      <c r="F3699" s="104" t="s">
        <v>11572</v>
      </c>
      <c r="G3699" s="104" t="s">
        <v>11028</v>
      </c>
      <c r="H3699" s="104" t="s">
        <v>9519</v>
      </c>
      <c r="I3699" s="104" t="s">
        <v>9527</v>
      </c>
    </row>
    <row r="3700" spans="1:9" x14ac:dyDescent="0.2">
      <c r="A3700" s="104" t="s">
        <v>10492</v>
      </c>
      <c r="D3700" s="104" t="s">
        <v>9528</v>
      </c>
      <c r="E3700" s="104">
        <f t="shared" si="57"/>
        <v>30115606</v>
      </c>
      <c r="F3700" s="104" t="s">
        <v>11572</v>
      </c>
      <c r="G3700" s="104" t="s">
        <v>11028</v>
      </c>
      <c r="H3700" s="104" t="s">
        <v>9519</v>
      </c>
      <c r="I3700" s="104" t="s">
        <v>9529</v>
      </c>
    </row>
    <row r="3701" spans="1:9" x14ac:dyDescent="0.2">
      <c r="A3701" s="104" t="s">
        <v>10492</v>
      </c>
      <c r="D3701" s="104" t="s">
        <v>9530</v>
      </c>
      <c r="E3701" s="104">
        <f t="shared" si="57"/>
        <v>30115607</v>
      </c>
      <c r="F3701" s="104" t="s">
        <v>11572</v>
      </c>
      <c r="G3701" s="104" t="s">
        <v>11028</v>
      </c>
      <c r="H3701" s="104" t="s">
        <v>9519</v>
      </c>
      <c r="I3701" s="104" t="s">
        <v>9531</v>
      </c>
    </row>
    <row r="3702" spans="1:9" x14ac:dyDescent="0.2">
      <c r="A3702" s="104" t="s">
        <v>10492</v>
      </c>
      <c r="D3702" s="104" t="s">
        <v>9532</v>
      </c>
      <c r="E3702" s="104">
        <f t="shared" si="57"/>
        <v>30115609</v>
      </c>
      <c r="F3702" s="104" t="s">
        <v>11572</v>
      </c>
      <c r="G3702" s="104" t="s">
        <v>11028</v>
      </c>
      <c r="H3702" s="104" t="s">
        <v>9519</v>
      </c>
      <c r="I3702" s="104" t="s">
        <v>9533</v>
      </c>
    </row>
    <row r="3703" spans="1:9" x14ac:dyDescent="0.2">
      <c r="A3703" s="104" t="s">
        <v>10492</v>
      </c>
      <c r="D3703" s="104" t="s">
        <v>9534</v>
      </c>
      <c r="E3703" s="104">
        <f t="shared" si="57"/>
        <v>30115680</v>
      </c>
      <c r="F3703" s="104" t="s">
        <v>11572</v>
      </c>
      <c r="G3703" s="104" t="s">
        <v>11028</v>
      </c>
      <c r="H3703" s="104" t="s">
        <v>9519</v>
      </c>
      <c r="I3703" s="104" t="s">
        <v>11023</v>
      </c>
    </row>
    <row r="3704" spans="1:9" x14ac:dyDescent="0.2">
      <c r="A3704" s="104" t="s">
        <v>10492</v>
      </c>
      <c r="D3704" s="104" t="s">
        <v>9535</v>
      </c>
      <c r="E3704" s="104">
        <f t="shared" si="57"/>
        <v>30115701</v>
      </c>
      <c r="F3704" s="104" t="s">
        <v>11572</v>
      </c>
      <c r="G3704" s="104" t="s">
        <v>11028</v>
      </c>
      <c r="H3704" s="104" t="s">
        <v>9536</v>
      </c>
      <c r="I3704" s="104" t="s">
        <v>14416</v>
      </c>
    </row>
    <row r="3705" spans="1:9" x14ac:dyDescent="0.2">
      <c r="A3705" s="104" t="s">
        <v>10492</v>
      </c>
      <c r="D3705" s="104" t="s">
        <v>9537</v>
      </c>
      <c r="E3705" s="104">
        <f t="shared" si="57"/>
        <v>30115702</v>
      </c>
      <c r="F3705" s="104" t="s">
        <v>11572</v>
      </c>
      <c r="G3705" s="104" t="s">
        <v>11028</v>
      </c>
      <c r="H3705" s="104" t="s">
        <v>9536</v>
      </c>
      <c r="I3705" s="104" t="s">
        <v>9538</v>
      </c>
    </row>
    <row r="3706" spans="1:9" x14ac:dyDescent="0.2">
      <c r="A3706" s="104" t="s">
        <v>10492</v>
      </c>
      <c r="D3706" s="104" t="s">
        <v>9539</v>
      </c>
      <c r="E3706" s="104">
        <f t="shared" si="57"/>
        <v>30115703</v>
      </c>
      <c r="F3706" s="104" t="s">
        <v>11572</v>
      </c>
      <c r="G3706" s="104" t="s">
        <v>11028</v>
      </c>
      <c r="H3706" s="104" t="s">
        <v>9536</v>
      </c>
      <c r="I3706" s="104" t="s">
        <v>9540</v>
      </c>
    </row>
    <row r="3707" spans="1:9" x14ac:dyDescent="0.2">
      <c r="A3707" s="104" t="s">
        <v>10492</v>
      </c>
      <c r="D3707" s="104" t="s">
        <v>9541</v>
      </c>
      <c r="E3707" s="104">
        <f t="shared" si="57"/>
        <v>30115704</v>
      </c>
      <c r="F3707" s="104" t="s">
        <v>11572</v>
      </c>
      <c r="G3707" s="104" t="s">
        <v>11028</v>
      </c>
      <c r="H3707" s="104" t="s">
        <v>9536</v>
      </c>
      <c r="I3707" s="104" t="s">
        <v>9542</v>
      </c>
    </row>
    <row r="3708" spans="1:9" x14ac:dyDescent="0.2">
      <c r="A3708" s="104" t="s">
        <v>10492</v>
      </c>
      <c r="D3708" s="104" t="s">
        <v>9543</v>
      </c>
      <c r="E3708" s="104">
        <f t="shared" si="57"/>
        <v>30115780</v>
      </c>
      <c r="F3708" s="104" t="s">
        <v>11572</v>
      </c>
      <c r="G3708" s="104" t="s">
        <v>11028</v>
      </c>
      <c r="H3708" s="104" t="s">
        <v>9536</v>
      </c>
      <c r="I3708" s="104" t="s">
        <v>11023</v>
      </c>
    </row>
    <row r="3709" spans="1:9" x14ac:dyDescent="0.2">
      <c r="A3709" s="104" t="s">
        <v>10492</v>
      </c>
      <c r="D3709" s="104" t="s">
        <v>9544</v>
      </c>
      <c r="E3709" s="104">
        <f t="shared" si="57"/>
        <v>30115801</v>
      </c>
      <c r="F3709" s="104" t="s">
        <v>11572</v>
      </c>
      <c r="G3709" s="104" t="s">
        <v>11028</v>
      </c>
      <c r="H3709" s="104" t="s">
        <v>9545</v>
      </c>
      <c r="I3709" s="104" t="s">
        <v>14416</v>
      </c>
    </row>
    <row r="3710" spans="1:9" x14ac:dyDescent="0.2">
      <c r="A3710" s="104" t="s">
        <v>10492</v>
      </c>
      <c r="D3710" s="104" t="s">
        <v>9546</v>
      </c>
      <c r="E3710" s="104">
        <f t="shared" si="57"/>
        <v>30115802</v>
      </c>
      <c r="F3710" s="104" t="s">
        <v>11572</v>
      </c>
      <c r="G3710" s="104" t="s">
        <v>11028</v>
      </c>
      <c r="H3710" s="104" t="s">
        <v>9545</v>
      </c>
      <c r="I3710" s="104" t="s">
        <v>9547</v>
      </c>
    </row>
    <row r="3711" spans="1:9" x14ac:dyDescent="0.2">
      <c r="A3711" s="104" t="s">
        <v>10492</v>
      </c>
      <c r="D3711" s="104" t="s">
        <v>9548</v>
      </c>
      <c r="E3711" s="104">
        <f t="shared" si="57"/>
        <v>30115803</v>
      </c>
      <c r="F3711" s="104" t="s">
        <v>11572</v>
      </c>
      <c r="G3711" s="104" t="s">
        <v>11028</v>
      </c>
      <c r="H3711" s="104" t="s">
        <v>9545</v>
      </c>
      <c r="I3711" s="104" t="s">
        <v>9549</v>
      </c>
    </row>
    <row r="3712" spans="1:9" x14ac:dyDescent="0.2">
      <c r="A3712" s="104" t="s">
        <v>10492</v>
      </c>
      <c r="D3712" s="104" t="s">
        <v>9550</v>
      </c>
      <c r="E3712" s="104">
        <f t="shared" si="57"/>
        <v>30115821</v>
      </c>
      <c r="F3712" s="104" t="s">
        <v>11572</v>
      </c>
      <c r="G3712" s="104" t="s">
        <v>11028</v>
      </c>
      <c r="H3712" s="104" t="s">
        <v>9545</v>
      </c>
      <c r="I3712" s="104" t="s">
        <v>9551</v>
      </c>
    </row>
    <row r="3713" spans="1:9" x14ac:dyDescent="0.2">
      <c r="A3713" s="104" t="s">
        <v>10492</v>
      </c>
      <c r="D3713" s="104" t="s">
        <v>9552</v>
      </c>
      <c r="E3713" s="104">
        <f t="shared" si="57"/>
        <v>30115822</v>
      </c>
      <c r="F3713" s="104" t="s">
        <v>11572</v>
      </c>
      <c r="G3713" s="104" t="s">
        <v>11028</v>
      </c>
      <c r="H3713" s="104" t="s">
        <v>9545</v>
      </c>
      <c r="I3713" s="104" t="s">
        <v>9553</v>
      </c>
    </row>
    <row r="3714" spans="1:9" x14ac:dyDescent="0.2">
      <c r="A3714" s="104" t="s">
        <v>10492</v>
      </c>
      <c r="D3714" s="104" t="s">
        <v>9554</v>
      </c>
      <c r="E3714" s="104">
        <f t="shared" ref="E3714:E3777" si="58">VALUE(D3714)</f>
        <v>30115880</v>
      </c>
      <c r="F3714" s="104" t="s">
        <v>11572</v>
      </c>
      <c r="G3714" s="104" t="s">
        <v>11028</v>
      </c>
      <c r="H3714" s="104" t="s">
        <v>9545</v>
      </c>
      <c r="I3714" s="104" t="s">
        <v>11023</v>
      </c>
    </row>
    <row r="3715" spans="1:9" x14ac:dyDescent="0.2">
      <c r="A3715" s="104" t="s">
        <v>10492</v>
      </c>
      <c r="D3715" s="104" t="s">
        <v>9555</v>
      </c>
      <c r="E3715" s="104">
        <f t="shared" si="58"/>
        <v>30116701</v>
      </c>
      <c r="F3715" s="104" t="s">
        <v>11572</v>
      </c>
      <c r="G3715" s="104" t="s">
        <v>11028</v>
      </c>
      <c r="H3715" s="104" t="s">
        <v>9556</v>
      </c>
      <c r="I3715" s="104" t="s">
        <v>14416</v>
      </c>
    </row>
    <row r="3716" spans="1:9" x14ac:dyDescent="0.2">
      <c r="A3716" s="104" t="s">
        <v>10492</v>
      </c>
      <c r="D3716" s="104" t="s">
        <v>9557</v>
      </c>
      <c r="E3716" s="104">
        <f t="shared" si="58"/>
        <v>30116702</v>
      </c>
      <c r="F3716" s="104" t="s">
        <v>11572</v>
      </c>
      <c r="G3716" s="104" t="s">
        <v>11028</v>
      </c>
      <c r="H3716" s="104" t="s">
        <v>9556</v>
      </c>
      <c r="I3716" s="104" t="s">
        <v>9558</v>
      </c>
    </row>
    <row r="3717" spans="1:9" x14ac:dyDescent="0.2">
      <c r="A3717" s="104" t="s">
        <v>10492</v>
      </c>
      <c r="D3717" s="104" t="s">
        <v>9559</v>
      </c>
      <c r="E3717" s="104">
        <f t="shared" si="58"/>
        <v>30116703</v>
      </c>
      <c r="F3717" s="104" t="s">
        <v>11572</v>
      </c>
      <c r="G3717" s="104" t="s">
        <v>11028</v>
      </c>
      <c r="H3717" s="104" t="s">
        <v>9556</v>
      </c>
      <c r="I3717" s="104" t="s">
        <v>9560</v>
      </c>
    </row>
    <row r="3718" spans="1:9" x14ac:dyDescent="0.2">
      <c r="A3718" s="104" t="s">
        <v>10492</v>
      </c>
      <c r="D3718" s="104" t="s">
        <v>9561</v>
      </c>
      <c r="E3718" s="104">
        <f t="shared" si="58"/>
        <v>30116704</v>
      </c>
      <c r="F3718" s="104" t="s">
        <v>11572</v>
      </c>
      <c r="G3718" s="104" t="s">
        <v>11028</v>
      </c>
      <c r="H3718" s="104" t="s">
        <v>9556</v>
      </c>
      <c r="I3718" s="104" t="s">
        <v>9562</v>
      </c>
    </row>
    <row r="3719" spans="1:9" x14ac:dyDescent="0.2">
      <c r="A3719" s="104" t="s">
        <v>10492</v>
      </c>
      <c r="D3719" s="104" t="s">
        <v>9563</v>
      </c>
      <c r="E3719" s="104">
        <f t="shared" si="58"/>
        <v>30116780</v>
      </c>
      <c r="F3719" s="104" t="s">
        <v>11572</v>
      </c>
      <c r="G3719" s="104" t="s">
        <v>11028</v>
      </c>
      <c r="H3719" s="104" t="s">
        <v>9556</v>
      </c>
      <c r="I3719" s="104" t="s">
        <v>11023</v>
      </c>
    </row>
    <row r="3720" spans="1:9" x14ac:dyDescent="0.2">
      <c r="A3720" s="104" t="s">
        <v>10492</v>
      </c>
      <c r="D3720" s="104" t="s">
        <v>9564</v>
      </c>
      <c r="E3720" s="104">
        <f t="shared" si="58"/>
        <v>30116799</v>
      </c>
      <c r="F3720" s="104" t="s">
        <v>11572</v>
      </c>
      <c r="G3720" s="104" t="s">
        <v>11028</v>
      </c>
      <c r="H3720" s="104" t="s">
        <v>9556</v>
      </c>
      <c r="I3720" s="104" t="s">
        <v>7791</v>
      </c>
    </row>
    <row r="3721" spans="1:9" x14ac:dyDescent="0.2">
      <c r="A3721" s="104" t="s">
        <v>10492</v>
      </c>
      <c r="D3721" s="104" t="s">
        <v>9565</v>
      </c>
      <c r="E3721" s="104">
        <f t="shared" si="58"/>
        <v>30116901</v>
      </c>
      <c r="F3721" s="104" t="s">
        <v>11572</v>
      </c>
      <c r="G3721" s="104" t="s">
        <v>11028</v>
      </c>
      <c r="H3721" s="104" t="s">
        <v>9566</v>
      </c>
      <c r="I3721" s="104" t="s">
        <v>14416</v>
      </c>
    </row>
    <row r="3722" spans="1:9" x14ac:dyDescent="0.2">
      <c r="A3722" s="104" t="s">
        <v>10492</v>
      </c>
      <c r="D3722" s="104" t="s">
        <v>9567</v>
      </c>
      <c r="E3722" s="104">
        <f t="shared" si="58"/>
        <v>30116902</v>
      </c>
      <c r="F3722" s="104" t="s">
        <v>11572</v>
      </c>
      <c r="G3722" s="104" t="s">
        <v>11028</v>
      </c>
      <c r="H3722" s="104" t="s">
        <v>9566</v>
      </c>
      <c r="I3722" s="104" t="s">
        <v>9568</v>
      </c>
    </row>
    <row r="3723" spans="1:9" x14ac:dyDescent="0.2">
      <c r="A3723" s="104" t="s">
        <v>10492</v>
      </c>
      <c r="D3723" s="104" t="s">
        <v>9569</v>
      </c>
      <c r="E3723" s="104">
        <f t="shared" si="58"/>
        <v>30116903</v>
      </c>
      <c r="F3723" s="104" t="s">
        <v>11572</v>
      </c>
      <c r="G3723" s="104" t="s">
        <v>11028</v>
      </c>
      <c r="H3723" s="104" t="s">
        <v>9566</v>
      </c>
      <c r="I3723" s="104" t="s">
        <v>9570</v>
      </c>
    </row>
    <row r="3724" spans="1:9" x14ac:dyDescent="0.2">
      <c r="A3724" s="104" t="s">
        <v>10492</v>
      </c>
      <c r="D3724" s="104" t="s">
        <v>9571</v>
      </c>
      <c r="E3724" s="104">
        <f t="shared" si="58"/>
        <v>30116904</v>
      </c>
      <c r="F3724" s="104" t="s">
        <v>11572</v>
      </c>
      <c r="G3724" s="104" t="s">
        <v>11028</v>
      </c>
      <c r="H3724" s="104" t="s">
        <v>9566</v>
      </c>
      <c r="I3724" s="104" t="s">
        <v>12485</v>
      </c>
    </row>
    <row r="3725" spans="1:9" x14ac:dyDescent="0.2">
      <c r="A3725" s="104" t="s">
        <v>10492</v>
      </c>
      <c r="D3725" s="104" t="s">
        <v>12486</v>
      </c>
      <c r="E3725" s="104">
        <f t="shared" si="58"/>
        <v>30116905</v>
      </c>
      <c r="F3725" s="104" t="s">
        <v>11572</v>
      </c>
      <c r="G3725" s="104" t="s">
        <v>11028</v>
      </c>
      <c r="H3725" s="104" t="s">
        <v>9566</v>
      </c>
      <c r="I3725" s="104" t="s">
        <v>6691</v>
      </c>
    </row>
    <row r="3726" spans="1:9" x14ac:dyDescent="0.2">
      <c r="A3726" s="104" t="s">
        <v>10492</v>
      </c>
      <c r="D3726" s="104" t="s">
        <v>6692</v>
      </c>
      <c r="E3726" s="104">
        <f t="shared" si="58"/>
        <v>30116906</v>
      </c>
      <c r="F3726" s="104" t="s">
        <v>11572</v>
      </c>
      <c r="G3726" s="104" t="s">
        <v>11028</v>
      </c>
      <c r="H3726" s="104" t="s">
        <v>9566</v>
      </c>
      <c r="I3726" s="104" t="s">
        <v>6693</v>
      </c>
    </row>
    <row r="3727" spans="1:9" x14ac:dyDescent="0.2">
      <c r="A3727" s="104" t="s">
        <v>10492</v>
      </c>
      <c r="D3727" s="104" t="s">
        <v>6694</v>
      </c>
      <c r="E3727" s="104">
        <f t="shared" si="58"/>
        <v>30116980</v>
      </c>
      <c r="F3727" s="104" t="s">
        <v>11572</v>
      </c>
      <c r="G3727" s="104" t="s">
        <v>11028</v>
      </c>
      <c r="H3727" s="104" t="s">
        <v>9566</v>
      </c>
      <c r="I3727" s="104" t="s">
        <v>11023</v>
      </c>
    </row>
    <row r="3728" spans="1:9" x14ac:dyDescent="0.2">
      <c r="A3728" s="104" t="s">
        <v>10492</v>
      </c>
      <c r="D3728" s="104" t="s">
        <v>6695</v>
      </c>
      <c r="E3728" s="104">
        <f t="shared" si="58"/>
        <v>30117401</v>
      </c>
      <c r="F3728" s="104" t="s">
        <v>11572</v>
      </c>
      <c r="G3728" s="104" t="s">
        <v>11028</v>
      </c>
      <c r="H3728" s="104" t="s">
        <v>6696</v>
      </c>
      <c r="I3728" s="104" t="s">
        <v>14416</v>
      </c>
    </row>
    <row r="3729" spans="1:12" x14ac:dyDescent="0.2">
      <c r="A3729" s="104" t="s">
        <v>10492</v>
      </c>
      <c r="D3729" s="104" t="s">
        <v>6697</v>
      </c>
      <c r="E3729" s="104">
        <f t="shared" si="58"/>
        <v>30117402</v>
      </c>
      <c r="F3729" s="104" t="s">
        <v>11572</v>
      </c>
      <c r="G3729" s="104" t="s">
        <v>11028</v>
      </c>
      <c r="H3729" s="104" t="s">
        <v>6696</v>
      </c>
      <c r="I3729" s="104" t="s">
        <v>6698</v>
      </c>
    </row>
    <row r="3730" spans="1:12" x14ac:dyDescent="0.2">
      <c r="A3730" s="104" t="s">
        <v>10492</v>
      </c>
      <c r="D3730" s="104" t="s">
        <v>6699</v>
      </c>
      <c r="E3730" s="104">
        <f t="shared" si="58"/>
        <v>30117410</v>
      </c>
      <c r="F3730" s="104" t="s">
        <v>11572</v>
      </c>
      <c r="G3730" s="104" t="s">
        <v>11028</v>
      </c>
      <c r="H3730" s="104" t="s">
        <v>6696</v>
      </c>
      <c r="I3730" s="104" t="s">
        <v>6700</v>
      </c>
    </row>
    <row r="3731" spans="1:12" x14ac:dyDescent="0.2">
      <c r="A3731" s="104" t="s">
        <v>10492</v>
      </c>
      <c r="D3731" s="104" t="s">
        <v>6701</v>
      </c>
      <c r="E3731" s="104">
        <f t="shared" si="58"/>
        <v>30117411</v>
      </c>
      <c r="F3731" s="104" t="s">
        <v>11572</v>
      </c>
      <c r="G3731" s="104" t="s">
        <v>11028</v>
      </c>
      <c r="H3731" s="104" t="s">
        <v>6696</v>
      </c>
      <c r="I3731" s="104" t="s">
        <v>6702</v>
      </c>
    </row>
    <row r="3732" spans="1:12" x14ac:dyDescent="0.2">
      <c r="A3732" s="104" t="s">
        <v>10492</v>
      </c>
      <c r="D3732" s="104" t="s">
        <v>6703</v>
      </c>
      <c r="E3732" s="104">
        <f t="shared" si="58"/>
        <v>30117421</v>
      </c>
      <c r="F3732" s="104" t="s">
        <v>11572</v>
      </c>
      <c r="G3732" s="104" t="s">
        <v>11028</v>
      </c>
      <c r="H3732" s="104" t="s">
        <v>6696</v>
      </c>
      <c r="I3732" s="104" t="s">
        <v>6704</v>
      </c>
    </row>
    <row r="3733" spans="1:12" x14ac:dyDescent="0.2">
      <c r="A3733" s="104" t="s">
        <v>10492</v>
      </c>
      <c r="D3733" s="104" t="s">
        <v>6705</v>
      </c>
      <c r="E3733" s="104">
        <f t="shared" si="58"/>
        <v>30117480</v>
      </c>
      <c r="F3733" s="104" t="s">
        <v>11572</v>
      </c>
      <c r="G3733" s="104" t="s">
        <v>11028</v>
      </c>
      <c r="H3733" s="104" t="s">
        <v>6696</v>
      </c>
      <c r="I3733" s="104" t="s">
        <v>11023</v>
      </c>
    </row>
    <row r="3734" spans="1:12" x14ac:dyDescent="0.2">
      <c r="A3734" s="104" t="s">
        <v>10492</v>
      </c>
      <c r="D3734" s="104" t="s">
        <v>6706</v>
      </c>
      <c r="E3734" s="104">
        <f t="shared" si="58"/>
        <v>30117601</v>
      </c>
      <c r="F3734" s="104" t="s">
        <v>11572</v>
      </c>
      <c r="G3734" s="104" t="s">
        <v>11028</v>
      </c>
      <c r="H3734" s="104" t="s">
        <v>6707</v>
      </c>
      <c r="I3734" s="104" t="s">
        <v>14416</v>
      </c>
      <c r="K3734" s="106"/>
      <c r="L3734" s="104"/>
    </row>
    <row r="3735" spans="1:12" x14ac:dyDescent="0.2">
      <c r="A3735" s="104" t="s">
        <v>10492</v>
      </c>
      <c r="D3735" s="104" t="s">
        <v>6708</v>
      </c>
      <c r="E3735" s="104">
        <f t="shared" si="58"/>
        <v>30117610</v>
      </c>
      <c r="F3735" s="104" t="s">
        <v>11572</v>
      </c>
      <c r="G3735" s="104" t="s">
        <v>11028</v>
      </c>
      <c r="H3735" s="104" t="s">
        <v>6707</v>
      </c>
      <c r="I3735" s="104" t="s">
        <v>6709</v>
      </c>
      <c r="K3735" s="106"/>
      <c r="L3735" s="104"/>
    </row>
    <row r="3736" spans="1:12" x14ac:dyDescent="0.2">
      <c r="A3736" s="104" t="s">
        <v>10492</v>
      </c>
      <c r="D3736" s="104" t="s">
        <v>6710</v>
      </c>
      <c r="E3736" s="104">
        <f t="shared" si="58"/>
        <v>30117611</v>
      </c>
      <c r="F3736" s="104" t="s">
        <v>11572</v>
      </c>
      <c r="G3736" s="104" t="s">
        <v>11028</v>
      </c>
      <c r="H3736" s="104" t="s">
        <v>6707</v>
      </c>
      <c r="I3736" s="104" t="s">
        <v>6711</v>
      </c>
      <c r="K3736" s="106"/>
      <c r="L3736" s="104"/>
    </row>
    <row r="3737" spans="1:12" x14ac:dyDescent="0.2">
      <c r="A3737" s="104" t="s">
        <v>10492</v>
      </c>
      <c r="D3737" s="104" t="s">
        <v>6712</v>
      </c>
      <c r="E3737" s="104">
        <f t="shared" si="58"/>
        <v>30117612</v>
      </c>
      <c r="F3737" s="104" t="s">
        <v>11572</v>
      </c>
      <c r="G3737" s="104" t="s">
        <v>11028</v>
      </c>
      <c r="H3737" s="104" t="s">
        <v>6707</v>
      </c>
      <c r="I3737" s="104" t="s">
        <v>6713</v>
      </c>
      <c r="K3737" s="106"/>
      <c r="L3737" s="104"/>
    </row>
    <row r="3738" spans="1:12" x14ac:dyDescent="0.2">
      <c r="A3738" s="104" t="s">
        <v>10492</v>
      </c>
      <c r="D3738" s="104" t="s">
        <v>6714</v>
      </c>
      <c r="E3738" s="104">
        <f t="shared" si="58"/>
        <v>30117613</v>
      </c>
      <c r="F3738" s="104" t="s">
        <v>11572</v>
      </c>
      <c r="G3738" s="104" t="s">
        <v>11028</v>
      </c>
      <c r="H3738" s="104" t="s">
        <v>6707</v>
      </c>
      <c r="I3738" s="104" t="s">
        <v>14612</v>
      </c>
      <c r="K3738" s="106"/>
      <c r="L3738" s="104"/>
    </row>
    <row r="3739" spans="1:12" x14ac:dyDescent="0.2">
      <c r="A3739" s="104" t="s">
        <v>10492</v>
      </c>
      <c r="D3739" s="104" t="s">
        <v>6715</v>
      </c>
      <c r="E3739" s="104">
        <f t="shared" si="58"/>
        <v>30117614</v>
      </c>
      <c r="F3739" s="104" t="s">
        <v>11572</v>
      </c>
      <c r="G3739" s="104" t="s">
        <v>11028</v>
      </c>
      <c r="H3739" s="104" t="s">
        <v>6707</v>
      </c>
      <c r="I3739" s="104" t="s">
        <v>6716</v>
      </c>
      <c r="K3739" s="106"/>
      <c r="L3739" s="104"/>
    </row>
    <row r="3740" spans="1:12" x14ac:dyDescent="0.2">
      <c r="A3740" s="104" t="s">
        <v>10492</v>
      </c>
      <c r="D3740" s="104" t="s">
        <v>9572</v>
      </c>
      <c r="E3740" s="104">
        <f t="shared" si="58"/>
        <v>30117615</v>
      </c>
      <c r="F3740" s="104" t="s">
        <v>11572</v>
      </c>
      <c r="G3740" s="104" t="s">
        <v>11028</v>
      </c>
      <c r="H3740" s="104" t="s">
        <v>6707</v>
      </c>
      <c r="I3740" s="104" t="s">
        <v>9573</v>
      </c>
      <c r="K3740" s="106"/>
      <c r="L3740" s="104"/>
    </row>
    <row r="3741" spans="1:12" x14ac:dyDescent="0.2">
      <c r="A3741" s="104" t="s">
        <v>10492</v>
      </c>
      <c r="D3741" s="104" t="s">
        <v>9574</v>
      </c>
      <c r="E3741" s="104">
        <f t="shared" si="58"/>
        <v>30117616</v>
      </c>
      <c r="F3741" s="104" t="s">
        <v>11572</v>
      </c>
      <c r="G3741" s="104" t="s">
        <v>11028</v>
      </c>
      <c r="H3741" s="104" t="s">
        <v>6707</v>
      </c>
      <c r="I3741" s="104" t="s">
        <v>9575</v>
      </c>
      <c r="K3741" s="106"/>
      <c r="L3741" s="104"/>
    </row>
    <row r="3742" spans="1:12" x14ac:dyDescent="0.2">
      <c r="A3742" s="104" t="s">
        <v>10492</v>
      </c>
      <c r="D3742" s="104" t="s">
        <v>9576</v>
      </c>
      <c r="E3742" s="104">
        <f t="shared" si="58"/>
        <v>30117617</v>
      </c>
      <c r="F3742" s="104" t="s">
        <v>11572</v>
      </c>
      <c r="G3742" s="104" t="s">
        <v>11028</v>
      </c>
      <c r="H3742" s="104" t="s">
        <v>6707</v>
      </c>
      <c r="I3742" s="104" t="s">
        <v>9577</v>
      </c>
      <c r="K3742" s="106"/>
      <c r="L3742" s="104"/>
    </row>
    <row r="3743" spans="1:12" x14ac:dyDescent="0.2">
      <c r="A3743" s="104" t="s">
        <v>10492</v>
      </c>
      <c r="D3743" s="104" t="s">
        <v>9578</v>
      </c>
      <c r="E3743" s="104">
        <f t="shared" si="58"/>
        <v>30117618</v>
      </c>
      <c r="F3743" s="104" t="s">
        <v>11572</v>
      </c>
      <c r="G3743" s="104" t="s">
        <v>11028</v>
      </c>
      <c r="H3743" s="104" t="s">
        <v>6707</v>
      </c>
      <c r="I3743" s="104" t="s">
        <v>16655</v>
      </c>
      <c r="K3743" s="106"/>
      <c r="L3743" s="104"/>
    </row>
    <row r="3744" spans="1:12" x14ac:dyDescent="0.2">
      <c r="A3744" s="104" t="s">
        <v>10492</v>
      </c>
      <c r="D3744" s="104" t="s">
        <v>9579</v>
      </c>
      <c r="E3744" s="104">
        <f t="shared" si="58"/>
        <v>30117630</v>
      </c>
      <c r="F3744" s="104" t="s">
        <v>11572</v>
      </c>
      <c r="G3744" s="104" t="s">
        <v>11028</v>
      </c>
      <c r="H3744" s="104" t="s">
        <v>6707</v>
      </c>
      <c r="I3744" s="104" t="s">
        <v>9580</v>
      </c>
      <c r="K3744" s="106"/>
      <c r="L3744" s="104"/>
    </row>
    <row r="3745" spans="1:12" x14ac:dyDescent="0.2">
      <c r="A3745" s="104" t="s">
        <v>10492</v>
      </c>
      <c r="D3745" s="104" t="s">
        <v>12521</v>
      </c>
      <c r="E3745" s="104">
        <f t="shared" si="58"/>
        <v>30117631</v>
      </c>
      <c r="F3745" s="104" t="s">
        <v>11572</v>
      </c>
      <c r="G3745" s="104" t="s">
        <v>11028</v>
      </c>
      <c r="H3745" s="104" t="s">
        <v>6707</v>
      </c>
      <c r="I3745" s="104" t="s">
        <v>12522</v>
      </c>
      <c r="K3745" s="106"/>
      <c r="L3745" s="104"/>
    </row>
    <row r="3746" spans="1:12" x14ac:dyDescent="0.2">
      <c r="A3746" s="104" t="s">
        <v>10492</v>
      </c>
      <c r="D3746" s="104" t="s">
        <v>12523</v>
      </c>
      <c r="E3746" s="104">
        <f t="shared" si="58"/>
        <v>30117632</v>
      </c>
      <c r="F3746" s="104" t="s">
        <v>11572</v>
      </c>
      <c r="G3746" s="104" t="s">
        <v>11028</v>
      </c>
      <c r="H3746" s="104" t="s">
        <v>6707</v>
      </c>
      <c r="I3746" s="104" t="s">
        <v>14612</v>
      </c>
      <c r="K3746" s="106"/>
      <c r="L3746" s="104"/>
    </row>
    <row r="3747" spans="1:12" x14ac:dyDescent="0.2">
      <c r="A3747" s="104" t="s">
        <v>10492</v>
      </c>
      <c r="D3747" s="104" t="s">
        <v>12524</v>
      </c>
      <c r="E3747" s="104">
        <f t="shared" si="58"/>
        <v>30117633</v>
      </c>
      <c r="F3747" s="104" t="s">
        <v>11572</v>
      </c>
      <c r="G3747" s="104" t="s">
        <v>11028</v>
      </c>
      <c r="H3747" s="104" t="s">
        <v>6707</v>
      </c>
      <c r="I3747" s="104" t="s">
        <v>12525</v>
      </c>
      <c r="K3747" s="106"/>
      <c r="L3747" s="104"/>
    </row>
    <row r="3748" spans="1:12" x14ac:dyDescent="0.2">
      <c r="A3748" s="104" t="s">
        <v>10492</v>
      </c>
      <c r="D3748" s="104" t="s">
        <v>12526</v>
      </c>
      <c r="E3748" s="104">
        <f t="shared" si="58"/>
        <v>30117634</v>
      </c>
      <c r="F3748" s="104" t="s">
        <v>11572</v>
      </c>
      <c r="G3748" s="104" t="s">
        <v>11028</v>
      </c>
      <c r="H3748" s="104" t="s">
        <v>6707</v>
      </c>
      <c r="I3748" s="104" t="s">
        <v>9577</v>
      </c>
      <c r="K3748" s="106"/>
      <c r="L3748" s="104"/>
    </row>
    <row r="3749" spans="1:12" x14ac:dyDescent="0.2">
      <c r="A3749" s="104" t="s">
        <v>10492</v>
      </c>
      <c r="D3749" s="104" t="s">
        <v>12527</v>
      </c>
      <c r="E3749" s="104">
        <f t="shared" si="58"/>
        <v>30117680</v>
      </c>
      <c r="F3749" s="104" t="s">
        <v>11572</v>
      </c>
      <c r="G3749" s="104" t="s">
        <v>11028</v>
      </c>
      <c r="H3749" s="104" t="s">
        <v>6707</v>
      </c>
      <c r="I3749" s="104" t="s">
        <v>11023</v>
      </c>
    </row>
    <row r="3750" spans="1:12" x14ac:dyDescent="0.2">
      <c r="A3750" s="104" t="s">
        <v>10492</v>
      </c>
      <c r="D3750" s="104" t="s">
        <v>12528</v>
      </c>
      <c r="E3750" s="104">
        <f t="shared" si="58"/>
        <v>30118101</v>
      </c>
      <c r="F3750" s="104" t="s">
        <v>11572</v>
      </c>
      <c r="G3750" s="104" t="s">
        <v>11028</v>
      </c>
      <c r="H3750" s="104" t="s">
        <v>12529</v>
      </c>
      <c r="I3750" s="104" t="s">
        <v>14416</v>
      </c>
    </row>
    <row r="3751" spans="1:12" x14ac:dyDescent="0.2">
      <c r="A3751" s="104" t="s">
        <v>10492</v>
      </c>
      <c r="D3751" s="104" t="s">
        <v>12530</v>
      </c>
      <c r="E3751" s="104">
        <f t="shared" si="58"/>
        <v>30118102</v>
      </c>
      <c r="F3751" s="104" t="s">
        <v>11572</v>
      </c>
      <c r="G3751" s="104" t="s">
        <v>11028</v>
      </c>
      <c r="H3751" s="104" t="s">
        <v>12529</v>
      </c>
      <c r="I3751" s="104" t="s">
        <v>12531</v>
      </c>
    </row>
    <row r="3752" spans="1:12" x14ac:dyDescent="0.2">
      <c r="A3752" s="104" t="s">
        <v>10492</v>
      </c>
      <c r="D3752" s="104" t="s">
        <v>12532</v>
      </c>
      <c r="E3752" s="104">
        <f t="shared" si="58"/>
        <v>30118103</v>
      </c>
      <c r="F3752" s="104" t="s">
        <v>11572</v>
      </c>
      <c r="G3752" s="104" t="s">
        <v>11028</v>
      </c>
      <c r="H3752" s="104" t="s">
        <v>12529</v>
      </c>
      <c r="I3752" s="104" t="s">
        <v>12022</v>
      </c>
    </row>
    <row r="3753" spans="1:12" x14ac:dyDescent="0.2">
      <c r="A3753" s="104" t="s">
        <v>10492</v>
      </c>
      <c r="D3753" s="104" t="s">
        <v>12533</v>
      </c>
      <c r="E3753" s="104">
        <f t="shared" si="58"/>
        <v>30118104</v>
      </c>
      <c r="F3753" s="104" t="s">
        <v>11572</v>
      </c>
      <c r="G3753" s="104" t="s">
        <v>11028</v>
      </c>
      <c r="H3753" s="104" t="s">
        <v>12529</v>
      </c>
      <c r="I3753" s="104" t="s">
        <v>12534</v>
      </c>
    </row>
    <row r="3754" spans="1:12" x14ac:dyDescent="0.2">
      <c r="A3754" s="104" t="s">
        <v>10492</v>
      </c>
      <c r="D3754" s="104" t="s">
        <v>12535</v>
      </c>
      <c r="E3754" s="104">
        <f t="shared" si="58"/>
        <v>30118105</v>
      </c>
      <c r="F3754" s="104" t="s">
        <v>11572</v>
      </c>
      <c r="G3754" s="104" t="s">
        <v>11028</v>
      </c>
      <c r="H3754" s="104" t="s">
        <v>12529</v>
      </c>
      <c r="I3754" s="104" t="s">
        <v>12536</v>
      </c>
    </row>
    <row r="3755" spans="1:12" x14ac:dyDescent="0.2">
      <c r="A3755" s="104" t="s">
        <v>10492</v>
      </c>
      <c r="D3755" s="104" t="s">
        <v>12537</v>
      </c>
      <c r="E3755" s="104">
        <f t="shared" si="58"/>
        <v>30118106</v>
      </c>
      <c r="F3755" s="104" t="s">
        <v>11572</v>
      </c>
      <c r="G3755" s="104" t="s">
        <v>11028</v>
      </c>
      <c r="H3755" s="104" t="s">
        <v>12529</v>
      </c>
      <c r="I3755" s="104" t="s">
        <v>12538</v>
      </c>
    </row>
    <row r="3756" spans="1:12" x14ac:dyDescent="0.2">
      <c r="A3756" s="104" t="s">
        <v>10492</v>
      </c>
      <c r="D3756" s="104" t="s">
        <v>12539</v>
      </c>
      <c r="E3756" s="104">
        <f t="shared" si="58"/>
        <v>30118107</v>
      </c>
      <c r="F3756" s="104" t="s">
        <v>11572</v>
      </c>
      <c r="G3756" s="104" t="s">
        <v>11028</v>
      </c>
      <c r="H3756" s="104" t="s">
        <v>12529</v>
      </c>
      <c r="I3756" s="104" t="s">
        <v>12540</v>
      </c>
    </row>
    <row r="3757" spans="1:12" x14ac:dyDescent="0.2">
      <c r="A3757" s="104" t="s">
        <v>10492</v>
      </c>
      <c r="D3757" s="104" t="s">
        <v>12541</v>
      </c>
      <c r="E3757" s="104">
        <f t="shared" si="58"/>
        <v>30118108</v>
      </c>
      <c r="F3757" s="104" t="s">
        <v>11572</v>
      </c>
      <c r="G3757" s="104" t="s">
        <v>11028</v>
      </c>
      <c r="H3757" s="104" t="s">
        <v>12529</v>
      </c>
      <c r="I3757" s="104" t="s">
        <v>12542</v>
      </c>
    </row>
    <row r="3758" spans="1:12" x14ac:dyDescent="0.2">
      <c r="A3758" s="104" t="s">
        <v>10492</v>
      </c>
      <c r="D3758" s="104" t="s">
        <v>12543</v>
      </c>
      <c r="E3758" s="104">
        <f t="shared" si="58"/>
        <v>30118109</v>
      </c>
      <c r="F3758" s="104" t="s">
        <v>11572</v>
      </c>
      <c r="G3758" s="104" t="s">
        <v>11028</v>
      </c>
      <c r="H3758" s="104" t="s">
        <v>12529</v>
      </c>
      <c r="I3758" s="104" t="s">
        <v>12544</v>
      </c>
    </row>
    <row r="3759" spans="1:12" x14ac:dyDescent="0.2">
      <c r="A3759" s="104" t="s">
        <v>10492</v>
      </c>
      <c r="D3759" s="104" t="s">
        <v>12545</v>
      </c>
      <c r="E3759" s="104">
        <f t="shared" si="58"/>
        <v>30118110</v>
      </c>
      <c r="F3759" s="104" t="s">
        <v>11572</v>
      </c>
      <c r="G3759" s="104" t="s">
        <v>11028</v>
      </c>
      <c r="H3759" s="104" t="s">
        <v>12529</v>
      </c>
      <c r="I3759" s="104" t="s">
        <v>15512</v>
      </c>
    </row>
    <row r="3760" spans="1:12" x14ac:dyDescent="0.2">
      <c r="A3760" s="104" t="s">
        <v>10492</v>
      </c>
      <c r="D3760" s="104" t="s">
        <v>15513</v>
      </c>
      <c r="E3760" s="104">
        <f t="shared" si="58"/>
        <v>30118180</v>
      </c>
      <c r="F3760" s="104" t="s">
        <v>11572</v>
      </c>
      <c r="G3760" s="104" t="s">
        <v>11028</v>
      </c>
      <c r="H3760" s="104" t="s">
        <v>12529</v>
      </c>
      <c r="I3760" s="104" t="s">
        <v>11023</v>
      </c>
    </row>
    <row r="3761" spans="1:9" x14ac:dyDescent="0.2">
      <c r="A3761" s="104" t="s">
        <v>10492</v>
      </c>
      <c r="D3761" s="104" t="s">
        <v>15514</v>
      </c>
      <c r="E3761" s="104">
        <f t="shared" si="58"/>
        <v>30119001</v>
      </c>
      <c r="F3761" s="104" t="s">
        <v>11572</v>
      </c>
      <c r="G3761" s="104" t="s">
        <v>11028</v>
      </c>
      <c r="H3761" s="104" t="s">
        <v>15515</v>
      </c>
      <c r="I3761" s="104" t="s">
        <v>14416</v>
      </c>
    </row>
    <row r="3762" spans="1:9" x14ac:dyDescent="0.2">
      <c r="A3762" s="104" t="s">
        <v>10492</v>
      </c>
      <c r="D3762" s="104" t="s">
        <v>15516</v>
      </c>
      <c r="E3762" s="104">
        <f t="shared" si="58"/>
        <v>30119002</v>
      </c>
      <c r="F3762" s="104" t="s">
        <v>11572</v>
      </c>
      <c r="G3762" s="104" t="s">
        <v>11028</v>
      </c>
      <c r="H3762" s="104" t="s">
        <v>15515</v>
      </c>
      <c r="I3762" s="104" t="s">
        <v>15517</v>
      </c>
    </row>
    <row r="3763" spans="1:9" x14ac:dyDescent="0.2">
      <c r="A3763" s="104" t="s">
        <v>10492</v>
      </c>
      <c r="D3763" s="104" t="s">
        <v>15518</v>
      </c>
      <c r="E3763" s="104">
        <f t="shared" si="58"/>
        <v>30119003</v>
      </c>
      <c r="F3763" s="104" t="s">
        <v>11572</v>
      </c>
      <c r="G3763" s="104" t="s">
        <v>11028</v>
      </c>
      <c r="H3763" s="104" t="s">
        <v>15515</v>
      </c>
      <c r="I3763" s="104" t="s">
        <v>15519</v>
      </c>
    </row>
    <row r="3764" spans="1:9" x14ac:dyDescent="0.2">
      <c r="A3764" s="104" t="s">
        <v>10492</v>
      </c>
      <c r="D3764" s="104" t="s">
        <v>15520</v>
      </c>
      <c r="E3764" s="104">
        <f t="shared" si="58"/>
        <v>30119004</v>
      </c>
      <c r="F3764" s="104" t="s">
        <v>11572</v>
      </c>
      <c r="G3764" s="104" t="s">
        <v>11028</v>
      </c>
      <c r="H3764" s="104" t="s">
        <v>15515</v>
      </c>
      <c r="I3764" s="104" t="s">
        <v>15521</v>
      </c>
    </row>
    <row r="3765" spans="1:9" x14ac:dyDescent="0.2">
      <c r="A3765" s="104" t="s">
        <v>10492</v>
      </c>
      <c r="D3765" s="104" t="s">
        <v>15522</v>
      </c>
      <c r="E3765" s="104">
        <f t="shared" si="58"/>
        <v>30119010</v>
      </c>
      <c r="F3765" s="104" t="s">
        <v>11572</v>
      </c>
      <c r="G3765" s="104" t="s">
        <v>11028</v>
      </c>
      <c r="H3765" s="104" t="s">
        <v>15515</v>
      </c>
      <c r="I3765" s="104" t="s">
        <v>15523</v>
      </c>
    </row>
    <row r="3766" spans="1:9" x14ac:dyDescent="0.2">
      <c r="A3766" s="104" t="s">
        <v>10492</v>
      </c>
      <c r="D3766" s="104" t="s">
        <v>15524</v>
      </c>
      <c r="E3766" s="104">
        <f t="shared" si="58"/>
        <v>30119011</v>
      </c>
      <c r="F3766" s="104" t="s">
        <v>11572</v>
      </c>
      <c r="G3766" s="104" t="s">
        <v>11028</v>
      </c>
      <c r="H3766" s="104" t="s">
        <v>15515</v>
      </c>
      <c r="I3766" s="104" t="s">
        <v>15525</v>
      </c>
    </row>
    <row r="3767" spans="1:9" x14ac:dyDescent="0.2">
      <c r="A3767" s="104" t="s">
        <v>10492</v>
      </c>
      <c r="D3767" s="104" t="s">
        <v>15526</v>
      </c>
      <c r="E3767" s="104">
        <f t="shared" si="58"/>
        <v>30119012</v>
      </c>
      <c r="F3767" s="104" t="s">
        <v>11572</v>
      </c>
      <c r="G3767" s="104" t="s">
        <v>11028</v>
      </c>
      <c r="H3767" s="104" t="s">
        <v>15515</v>
      </c>
      <c r="I3767" s="104" t="s">
        <v>15527</v>
      </c>
    </row>
    <row r="3768" spans="1:9" x14ac:dyDescent="0.2">
      <c r="A3768" s="104" t="s">
        <v>10492</v>
      </c>
      <c r="D3768" s="104" t="s">
        <v>15528</v>
      </c>
      <c r="E3768" s="104">
        <f t="shared" si="58"/>
        <v>30119013</v>
      </c>
      <c r="F3768" s="104" t="s">
        <v>11572</v>
      </c>
      <c r="G3768" s="104" t="s">
        <v>11028</v>
      </c>
      <c r="H3768" s="104" t="s">
        <v>15515</v>
      </c>
      <c r="I3768" s="104" t="s">
        <v>15529</v>
      </c>
    </row>
    <row r="3769" spans="1:9" x14ac:dyDescent="0.2">
      <c r="A3769" s="104" t="s">
        <v>10492</v>
      </c>
      <c r="D3769" s="104" t="s">
        <v>15530</v>
      </c>
      <c r="E3769" s="104">
        <f t="shared" si="58"/>
        <v>30119014</v>
      </c>
      <c r="F3769" s="104" t="s">
        <v>11572</v>
      </c>
      <c r="G3769" s="104" t="s">
        <v>11028</v>
      </c>
      <c r="H3769" s="104" t="s">
        <v>15515</v>
      </c>
      <c r="I3769" s="104" t="s">
        <v>15531</v>
      </c>
    </row>
    <row r="3770" spans="1:9" x14ac:dyDescent="0.2">
      <c r="A3770" s="104" t="s">
        <v>10492</v>
      </c>
      <c r="D3770" s="104" t="s">
        <v>15532</v>
      </c>
      <c r="E3770" s="104">
        <f t="shared" si="58"/>
        <v>30119080</v>
      </c>
      <c r="F3770" s="104" t="s">
        <v>11572</v>
      </c>
      <c r="G3770" s="104" t="s">
        <v>11028</v>
      </c>
      <c r="H3770" s="104" t="s">
        <v>15515</v>
      </c>
      <c r="I3770" s="104" t="s">
        <v>11023</v>
      </c>
    </row>
    <row r="3771" spans="1:9" x14ac:dyDescent="0.2">
      <c r="A3771" s="104" t="s">
        <v>10492</v>
      </c>
      <c r="D3771" s="104" t="s">
        <v>15533</v>
      </c>
      <c r="E3771" s="104">
        <f t="shared" si="58"/>
        <v>30119501</v>
      </c>
      <c r="F3771" s="104" t="s">
        <v>11572</v>
      </c>
      <c r="G3771" s="104" t="s">
        <v>11028</v>
      </c>
      <c r="H3771" s="104" t="s">
        <v>14059</v>
      </c>
      <c r="I3771" s="104" t="s">
        <v>14416</v>
      </c>
    </row>
    <row r="3772" spans="1:9" x14ac:dyDescent="0.2">
      <c r="A3772" s="104" t="s">
        <v>10492</v>
      </c>
      <c r="D3772" s="104" t="s">
        <v>15534</v>
      </c>
      <c r="E3772" s="104">
        <f t="shared" si="58"/>
        <v>30119502</v>
      </c>
      <c r="F3772" s="104" t="s">
        <v>11572</v>
      </c>
      <c r="G3772" s="104" t="s">
        <v>11028</v>
      </c>
      <c r="H3772" s="104" t="s">
        <v>14059</v>
      </c>
      <c r="I3772" s="104" t="s">
        <v>15535</v>
      </c>
    </row>
    <row r="3773" spans="1:9" x14ac:dyDescent="0.2">
      <c r="A3773" s="104" t="s">
        <v>10492</v>
      </c>
      <c r="D3773" s="104" t="s">
        <v>15536</v>
      </c>
      <c r="E3773" s="104">
        <f t="shared" si="58"/>
        <v>30119503</v>
      </c>
      <c r="F3773" s="104" t="s">
        <v>11572</v>
      </c>
      <c r="G3773" s="104" t="s">
        <v>11028</v>
      </c>
      <c r="H3773" s="104" t="s">
        <v>14059</v>
      </c>
      <c r="I3773" s="104" t="s">
        <v>15537</v>
      </c>
    </row>
    <row r="3774" spans="1:9" x14ac:dyDescent="0.2">
      <c r="A3774" s="104" t="s">
        <v>10492</v>
      </c>
      <c r="D3774" s="104" t="s">
        <v>15538</v>
      </c>
      <c r="E3774" s="104">
        <f t="shared" si="58"/>
        <v>30119504</v>
      </c>
      <c r="F3774" s="104" t="s">
        <v>11572</v>
      </c>
      <c r="G3774" s="104" t="s">
        <v>11028</v>
      </c>
      <c r="H3774" s="104" t="s">
        <v>14059</v>
      </c>
      <c r="I3774" s="104" t="s">
        <v>15539</v>
      </c>
    </row>
    <row r="3775" spans="1:9" x14ac:dyDescent="0.2">
      <c r="A3775" s="104" t="s">
        <v>10492</v>
      </c>
      <c r="D3775" s="104" t="s">
        <v>15540</v>
      </c>
      <c r="E3775" s="104">
        <f t="shared" si="58"/>
        <v>30119505</v>
      </c>
      <c r="F3775" s="104" t="s">
        <v>11572</v>
      </c>
      <c r="G3775" s="104" t="s">
        <v>11028</v>
      </c>
      <c r="H3775" s="104" t="s">
        <v>14059</v>
      </c>
      <c r="I3775" s="104" t="s">
        <v>15541</v>
      </c>
    </row>
    <row r="3776" spans="1:9" x14ac:dyDescent="0.2">
      <c r="A3776" s="104" t="s">
        <v>10492</v>
      </c>
      <c r="D3776" s="104" t="s">
        <v>15542</v>
      </c>
      <c r="E3776" s="104">
        <f t="shared" si="58"/>
        <v>30119506</v>
      </c>
      <c r="F3776" s="104" t="s">
        <v>11572</v>
      </c>
      <c r="G3776" s="104" t="s">
        <v>11028</v>
      </c>
      <c r="H3776" s="104" t="s">
        <v>14059</v>
      </c>
      <c r="I3776" s="104" t="s">
        <v>15543</v>
      </c>
    </row>
    <row r="3777" spans="1:9" x14ac:dyDescent="0.2">
      <c r="A3777" s="104" t="s">
        <v>10492</v>
      </c>
      <c r="D3777" s="104" t="s">
        <v>15544</v>
      </c>
      <c r="E3777" s="104">
        <f t="shared" si="58"/>
        <v>30119580</v>
      </c>
      <c r="F3777" s="104" t="s">
        <v>11572</v>
      </c>
      <c r="G3777" s="104" t="s">
        <v>11028</v>
      </c>
      <c r="H3777" s="104" t="s">
        <v>14059</v>
      </c>
      <c r="I3777" s="104" t="s">
        <v>11023</v>
      </c>
    </row>
    <row r="3778" spans="1:9" x14ac:dyDescent="0.2">
      <c r="A3778" s="104" t="s">
        <v>10492</v>
      </c>
      <c r="D3778" s="104" t="s">
        <v>15545</v>
      </c>
      <c r="E3778" s="104">
        <f t="shared" ref="E3778:E3841" si="59">VALUE(D3778)</f>
        <v>30119701</v>
      </c>
      <c r="F3778" s="104" t="s">
        <v>11572</v>
      </c>
      <c r="G3778" s="104" t="s">
        <v>11028</v>
      </c>
      <c r="H3778" s="104" t="s">
        <v>15546</v>
      </c>
      <c r="I3778" s="104" t="s">
        <v>15547</v>
      </c>
    </row>
    <row r="3779" spans="1:9" x14ac:dyDescent="0.2">
      <c r="A3779" s="104" t="s">
        <v>10492</v>
      </c>
      <c r="D3779" s="104" t="s">
        <v>15548</v>
      </c>
      <c r="E3779" s="104">
        <f t="shared" si="59"/>
        <v>30119705</v>
      </c>
      <c r="F3779" s="104" t="s">
        <v>11572</v>
      </c>
      <c r="G3779" s="104" t="s">
        <v>11028</v>
      </c>
      <c r="H3779" s="104" t="s">
        <v>15546</v>
      </c>
      <c r="I3779" s="104" t="s">
        <v>15549</v>
      </c>
    </row>
    <row r="3780" spans="1:9" x14ac:dyDescent="0.2">
      <c r="A3780" s="104" t="s">
        <v>10492</v>
      </c>
      <c r="D3780" s="104" t="s">
        <v>15550</v>
      </c>
      <c r="E3780" s="104">
        <f t="shared" si="59"/>
        <v>30119706</v>
      </c>
      <c r="F3780" s="104" t="s">
        <v>11572</v>
      </c>
      <c r="G3780" s="104" t="s">
        <v>11028</v>
      </c>
      <c r="H3780" s="104" t="s">
        <v>15546</v>
      </c>
      <c r="I3780" s="104" t="s">
        <v>15551</v>
      </c>
    </row>
    <row r="3781" spans="1:9" x14ac:dyDescent="0.2">
      <c r="A3781" s="104" t="s">
        <v>10492</v>
      </c>
      <c r="D3781" s="104" t="s">
        <v>15552</v>
      </c>
      <c r="E3781" s="104">
        <f t="shared" si="59"/>
        <v>30119707</v>
      </c>
      <c r="F3781" s="104" t="s">
        <v>11572</v>
      </c>
      <c r="G3781" s="104" t="s">
        <v>11028</v>
      </c>
      <c r="H3781" s="104" t="s">
        <v>15546</v>
      </c>
      <c r="I3781" s="104" t="s">
        <v>15553</v>
      </c>
    </row>
    <row r="3782" spans="1:9" x14ac:dyDescent="0.2">
      <c r="A3782" s="104" t="s">
        <v>10492</v>
      </c>
      <c r="D3782" s="104" t="s">
        <v>15554</v>
      </c>
      <c r="E3782" s="104">
        <f t="shared" si="59"/>
        <v>30119708</v>
      </c>
      <c r="F3782" s="104" t="s">
        <v>11572</v>
      </c>
      <c r="G3782" s="104" t="s">
        <v>11028</v>
      </c>
      <c r="H3782" s="104" t="s">
        <v>15546</v>
      </c>
      <c r="I3782" s="104" t="s">
        <v>15555</v>
      </c>
    </row>
    <row r="3783" spans="1:9" x14ac:dyDescent="0.2">
      <c r="A3783" s="104" t="s">
        <v>10492</v>
      </c>
      <c r="D3783" s="104" t="s">
        <v>15556</v>
      </c>
      <c r="E3783" s="104">
        <f t="shared" si="59"/>
        <v>30119709</v>
      </c>
      <c r="F3783" s="104" t="s">
        <v>11572</v>
      </c>
      <c r="G3783" s="104" t="s">
        <v>11028</v>
      </c>
      <c r="H3783" s="104" t="s">
        <v>15546</v>
      </c>
      <c r="I3783" s="104" t="s">
        <v>15557</v>
      </c>
    </row>
    <row r="3784" spans="1:9" x14ac:dyDescent="0.2">
      <c r="A3784" s="104" t="s">
        <v>10492</v>
      </c>
      <c r="D3784" s="104" t="s">
        <v>15558</v>
      </c>
      <c r="E3784" s="104">
        <f t="shared" si="59"/>
        <v>30119710</v>
      </c>
      <c r="F3784" s="104" t="s">
        <v>11572</v>
      </c>
      <c r="G3784" s="104" t="s">
        <v>11028</v>
      </c>
      <c r="H3784" s="104" t="s">
        <v>15546</v>
      </c>
      <c r="I3784" s="104" t="s">
        <v>15559</v>
      </c>
    </row>
    <row r="3785" spans="1:9" x14ac:dyDescent="0.2">
      <c r="A3785" s="104" t="s">
        <v>10492</v>
      </c>
      <c r="D3785" s="104" t="s">
        <v>15560</v>
      </c>
      <c r="E3785" s="104">
        <f t="shared" si="59"/>
        <v>30119741</v>
      </c>
      <c r="F3785" s="104" t="s">
        <v>11572</v>
      </c>
      <c r="G3785" s="104" t="s">
        <v>11028</v>
      </c>
      <c r="H3785" s="104" t="s">
        <v>15546</v>
      </c>
      <c r="I3785" s="104" t="s">
        <v>15561</v>
      </c>
    </row>
    <row r="3786" spans="1:9" x14ac:dyDescent="0.2">
      <c r="A3786" s="104" t="s">
        <v>10492</v>
      </c>
      <c r="D3786" s="104" t="s">
        <v>15562</v>
      </c>
      <c r="E3786" s="104">
        <f t="shared" si="59"/>
        <v>30119742</v>
      </c>
      <c r="F3786" s="104" t="s">
        <v>11572</v>
      </c>
      <c r="G3786" s="104" t="s">
        <v>11028</v>
      </c>
      <c r="H3786" s="104" t="s">
        <v>15546</v>
      </c>
      <c r="I3786" s="104" t="s">
        <v>15563</v>
      </c>
    </row>
    <row r="3787" spans="1:9" x14ac:dyDescent="0.2">
      <c r="A3787" s="104" t="s">
        <v>10492</v>
      </c>
      <c r="D3787" s="104" t="s">
        <v>15564</v>
      </c>
      <c r="E3787" s="104">
        <f t="shared" si="59"/>
        <v>30119743</v>
      </c>
      <c r="F3787" s="104" t="s">
        <v>11572</v>
      </c>
      <c r="G3787" s="104" t="s">
        <v>11028</v>
      </c>
      <c r="H3787" s="104" t="s">
        <v>15546</v>
      </c>
      <c r="I3787" s="104" t="s">
        <v>15565</v>
      </c>
    </row>
    <row r="3788" spans="1:9" x14ac:dyDescent="0.2">
      <c r="A3788" s="104" t="s">
        <v>10492</v>
      </c>
      <c r="D3788" s="104" t="s">
        <v>15566</v>
      </c>
      <c r="E3788" s="104">
        <f t="shared" si="59"/>
        <v>30119744</v>
      </c>
      <c r="F3788" s="104" t="s">
        <v>11572</v>
      </c>
      <c r="G3788" s="104" t="s">
        <v>11028</v>
      </c>
      <c r="H3788" s="104" t="s">
        <v>15546</v>
      </c>
      <c r="I3788" s="104" t="s">
        <v>15567</v>
      </c>
    </row>
    <row r="3789" spans="1:9" x14ac:dyDescent="0.2">
      <c r="A3789" s="104" t="s">
        <v>10492</v>
      </c>
      <c r="D3789" s="104" t="s">
        <v>15568</v>
      </c>
      <c r="E3789" s="104">
        <f t="shared" si="59"/>
        <v>30119745</v>
      </c>
      <c r="F3789" s="104" t="s">
        <v>11572</v>
      </c>
      <c r="G3789" s="104" t="s">
        <v>11028</v>
      </c>
      <c r="H3789" s="104" t="s">
        <v>15546</v>
      </c>
      <c r="I3789" s="104" t="s">
        <v>15569</v>
      </c>
    </row>
    <row r="3790" spans="1:9" x14ac:dyDescent="0.2">
      <c r="A3790" s="104" t="s">
        <v>10492</v>
      </c>
      <c r="D3790" s="104" t="s">
        <v>15570</v>
      </c>
      <c r="E3790" s="104">
        <f t="shared" si="59"/>
        <v>30119749</v>
      </c>
      <c r="F3790" s="104" t="s">
        <v>11572</v>
      </c>
      <c r="G3790" s="104" t="s">
        <v>11028</v>
      </c>
      <c r="H3790" s="104" t="s">
        <v>15546</v>
      </c>
      <c r="I3790" s="104" t="s">
        <v>15571</v>
      </c>
    </row>
    <row r="3791" spans="1:9" x14ac:dyDescent="0.2">
      <c r="A3791" s="104" t="s">
        <v>10492</v>
      </c>
      <c r="D3791" s="104" t="s">
        <v>15572</v>
      </c>
      <c r="E3791" s="104">
        <f t="shared" si="59"/>
        <v>30119799</v>
      </c>
      <c r="F3791" s="104" t="s">
        <v>11572</v>
      </c>
      <c r="G3791" s="104" t="s">
        <v>11028</v>
      </c>
      <c r="H3791" s="104" t="s">
        <v>15546</v>
      </c>
      <c r="I3791" s="104" t="s">
        <v>7791</v>
      </c>
    </row>
    <row r="3792" spans="1:9" x14ac:dyDescent="0.2">
      <c r="A3792" s="104" t="s">
        <v>10492</v>
      </c>
      <c r="D3792" s="104" t="s">
        <v>15573</v>
      </c>
      <c r="E3792" s="104">
        <f t="shared" si="59"/>
        <v>30120201</v>
      </c>
      <c r="F3792" s="104" t="s">
        <v>11572</v>
      </c>
      <c r="G3792" s="104" t="s">
        <v>11028</v>
      </c>
      <c r="H3792" s="104" t="s">
        <v>15574</v>
      </c>
      <c r="I3792" s="104" t="s">
        <v>14416</v>
      </c>
    </row>
    <row r="3793" spans="1:9" x14ac:dyDescent="0.2">
      <c r="A3793" s="104" t="s">
        <v>10492</v>
      </c>
      <c r="D3793" s="104" t="s">
        <v>15575</v>
      </c>
      <c r="E3793" s="104">
        <f t="shared" si="59"/>
        <v>30120202</v>
      </c>
      <c r="F3793" s="104" t="s">
        <v>11572</v>
      </c>
      <c r="G3793" s="104" t="s">
        <v>11028</v>
      </c>
      <c r="H3793" s="104" t="s">
        <v>15574</v>
      </c>
      <c r="I3793" s="104" t="s">
        <v>15576</v>
      </c>
    </row>
    <row r="3794" spans="1:9" x14ac:dyDescent="0.2">
      <c r="A3794" s="104" t="s">
        <v>10492</v>
      </c>
      <c r="D3794" s="104" t="s">
        <v>15577</v>
      </c>
      <c r="E3794" s="104">
        <f t="shared" si="59"/>
        <v>30120203</v>
      </c>
      <c r="F3794" s="104" t="s">
        <v>11572</v>
      </c>
      <c r="G3794" s="104" t="s">
        <v>11028</v>
      </c>
      <c r="H3794" s="104" t="s">
        <v>15574</v>
      </c>
      <c r="I3794" s="104" t="s">
        <v>15578</v>
      </c>
    </row>
    <row r="3795" spans="1:9" x14ac:dyDescent="0.2">
      <c r="A3795" s="104" t="s">
        <v>10492</v>
      </c>
      <c r="D3795" s="104" t="s">
        <v>15579</v>
      </c>
      <c r="E3795" s="104">
        <f t="shared" si="59"/>
        <v>30120204</v>
      </c>
      <c r="F3795" s="104" t="s">
        <v>11572</v>
      </c>
      <c r="G3795" s="104" t="s">
        <v>11028</v>
      </c>
      <c r="H3795" s="104" t="s">
        <v>15574</v>
      </c>
      <c r="I3795" s="104" t="s">
        <v>15580</v>
      </c>
    </row>
    <row r="3796" spans="1:9" x14ac:dyDescent="0.2">
      <c r="A3796" s="104" t="s">
        <v>10492</v>
      </c>
      <c r="D3796" s="104" t="s">
        <v>15581</v>
      </c>
      <c r="E3796" s="104">
        <f t="shared" si="59"/>
        <v>30120205</v>
      </c>
      <c r="F3796" s="104" t="s">
        <v>11572</v>
      </c>
      <c r="G3796" s="104" t="s">
        <v>11028</v>
      </c>
      <c r="H3796" s="104" t="s">
        <v>15574</v>
      </c>
      <c r="I3796" s="104" t="s">
        <v>15582</v>
      </c>
    </row>
    <row r="3797" spans="1:9" x14ac:dyDescent="0.2">
      <c r="A3797" s="104" t="s">
        <v>10492</v>
      </c>
      <c r="D3797" s="104" t="s">
        <v>15583</v>
      </c>
      <c r="E3797" s="104">
        <f t="shared" si="59"/>
        <v>30120206</v>
      </c>
      <c r="F3797" s="104" t="s">
        <v>11572</v>
      </c>
      <c r="G3797" s="104" t="s">
        <v>11028</v>
      </c>
      <c r="H3797" s="104" t="s">
        <v>15574</v>
      </c>
      <c r="I3797" s="104" t="s">
        <v>15584</v>
      </c>
    </row>
    <row r="3798" spans="1:9" x14ac:dyDescent="0.2">
      <c r="A3798" s="104" t="s">
        <v>10492</v>
      </c>
      <c r="D3798" s="104" t="s">
        <v>15585</v>
      </c>
      <c r="E3798" s="104">
        <f t="shared" si="59"/>
        <v>30120210</v>
      </c>
      <c r="F3798" s="104" t="s">
        <v>11572</v>
      </c>
      <c r="G3798" s="104" t="s">
        <v>11028</v>
      </c>
      <c r="H3798" s="104" t="s">
        <v>15574</v>
      </c>
      <c r="I3798" s="104" t="s">
        <v>15586</v>
      </c>
    </row>
    <row r="3799" spans="1:9" x14ac:dyDescent="0.2">
      <c r="A3799" s="104" t="s">
        <v>10492</v>
      </c>
      <c r="D3799" s="104" t="s">
        <v>15587</v>
      </c>
      <c r="E3799" s="104">
        <f t="shared" si="59"/>
        <v>30120211</v>
      </c>
      <c r="F3799" s="104" t="s">
        <v>11572</v>
      </c>
      <c r="G3799" s="104" t="s">
        <v>11028</v>
      </c>
      <c r="H3799" s="104" t="s">
        <v>15574</v>
      </c>
      <c r="I3799" s="104" t="s">
        <v>12635</v>
      </c>
    </row>
    <row r="3800" spans="1:9" x14ac:dyDescent="0.2">
      <c r="A3800" s="104" t="s">
        <v>10492</v>
      </c>
      <c r="D3800" s="104" t="s">
        <v>12636</v>
      </c>
      <c r="E3800" s="104">
        <f t="shared" si="59"/>
        <v>30120280</v>
      </c>
      <c r="F3800" s="104" t="s">
        <v>11572</v>
      </c>
      <c r="G3800" s="104" t="s">
        <v>11028</v>
      </c>
      <c r="H3800" s="104" t="s">
        <v>15574</v>
      </c>
      <c r="I3800" s="104" t="s">
        <v>11023</v>
      </c>
    </row>
    <row r="3801" spans="1:9" x14ac:dyDescent="0.2">
      <c r="A3801" s="104" t="s">
        <v>10492</v>
      </c>
      <c r="D3801" s="104" t="s">
        <v>12637</v>
      </c>
      <c r="E3801" s="104">
        <f t="shared" si="59"/>
        <v>30120501</v>
      </c>
      <c r="F3801" s="104" t="s">
        <v>11572</v>
      </c>
      <c r="G3801" s="104" t="s">
        <v>11028</v>
      </c>
      <c r="H3801" s="104" t="s">
        <v>12638</v>
      </c>
      <c r="I3801" s="104" t="s">
        <v>14416</v>
      </c>
    </row>
    <row r="3802" spans="1:9" x14ac:dyDescent="0.2">
      <c r="A3802" s="104" t="s">
        <v>10492</v>
      </c>
      <c r="D3802" s="104" t="s">
        <v>12639</v>
      </c>
      <c r="E3802" s="104">
        <f t="shared" si="59"/>
        <v>30120502</v>
      </c>
      <c r="F3802" s="104" t="s">
        <v>11572</v>
      </c>
      <c r="G3802" s="104" t="s">
        <v>11028</v>
      </c>
      <c r="H3802" s="104" t="s">
        <v>12638</v>
      </c>
      <c r="I3802" s="104" t="s">
        <v>12640</v>
      </c>
    </row>
    <row r="3803" spans="1:9" x14ac:dyDescent="0.2">
      <c r="A3803" s="104" t="s">
        <v>10492</v>
      </c>
      <c r="D3803" s="104" t="s">
        <v>12641</v>
      </c>
      <c r="E3803" s="104">
        <f t="shared" si="59"/>
        <v>30120503</v>
      </c>
      <c r="F3803" s="104" t="s">
        <v>11572</v>
      </c>
      <c r="G3803" s="104" t="s">
        <v>11028</v>
      </c>
      <c r="H3803" s="104" t="s">
        <v>12638</v>
      </c>
      <c r="I3803" s="104" t="s">
        <v>12642</v>
      </c>
    </row>
    <row r="3804" spans="1:9" x14ac:dyDescent="0.2">
      <c r="A3804" s="104" t="s">
        <v>10492</v>
      </c>
      <c r="D3804" s="104" t="s">
        <v>12643</v>
      </c>
      <c r="E3804" s="104">
        <f t="shared" si="59"/>
        <v>30120504</v>
      </c>
      <c r="F3804" s="104" t="s">
        <v>11572</v>
      </c>
      <c r="G3804" s="104" t="s">
        <v>11028</v>
      </c>
      <c r="H3804" s="104" t="s">
        <v>12638</v>
      </c>
      <c r="I3804" s="104" t="s">
        <v>12644</v>
      </c>
    </row>
    <row r="3805" spans="1:9" x14ac:dyDescent="0.2">
      <c r="A3805" s="104" t="s">
        <v>10492</v>
      </c>
      <c r="D3805" s="104" t="s">
        <v>12645</v>
      </c>
      <c r="E3805" s="104">
        <f t="shared" si="59"/>
        <v>30120505</v>
      </c>
      <c r="F3805" s="104" t="s">
        <v>11572</v>
      </c>
      <c r="G3805" s="104" t="s">
        <v>11028</v>
      </c>
      <c r="H3805" s="104" t="s">
        <v>12638</v>
      </c>
      <c r="I3805" s="104" t="s">
        <v>12646</v>
      </c>
    </row>
    <row r="3806" spans="1:9" x14ac:dyDescent="0.2">
      <c r="A3806" s="104" t="s">
        <v>10492</v>
      </c>
      <c r="D3806" s="104" t="s">
        <v>12647</v>
      </c>
      <c r="E3806" s="104">
        <f t="shared" si="59"/>
        <v>30120506</v>
      </c>
      <c r="F3806" s="104" t="s">
        <v>11572</v>
      </c>
      <c r="G3806" s="104" t="s">
        <v>11028</v>
      </c>
      <c r="H3806" s="104" t="s">
        <v>12638</v>
      </c>
      <c r="I3806" s="104" t="s">
        <v>12648</v>
      </c>
    </row>
    <row r="3807" spans="1:9" x14ac:dyDescent="0.2">
      <c r="A3807" s="104" t="s">
        <v>10492</v>
      </c>
      <c r="D3807" s="104" t="s">
        <v>12649</v>
      </c>
      <c r="E3807" s="104">
        <f t="shared" si="59"/>
        <v>30120507</v>
      </c>
      <c r="F3807" s="104" t="s">
        <v>11572</v>
      </c>
      <c r="G3807" s="104" t="s">
        <v>11028</v>
      </c>
      <c r="H3807" s="104" t="s">
        <v>12638</v>
      </c>
      <c r="I3807" s="104" t="s">
        <v>12650</v>
      </c>
    </row>
    <row r="3808" spans="1:9" x14ac:dyDescent="0.2">
      <c r="A3808" s="104" t="s">
        <v>10492</v>
      </c>
      <c r="D3808" s="104" t="s">
        <v>12651</v>
      </c>
      <c r="E3808" s="104">
        <f t="shared" si="59"/>
        <v>30120508</v>
      </c>
      <c r="F3808" s="104" t="s">
        <v>11572</v>
      </c>
      <c r="G3808" s="104" t="s">
        <v>11028</v>
      </c>
      <c r="H3808" s="104" t="s">
        <v>12638</v>
      </c>
      <c r="I3808" s="104" t="s">
        <v>12652</v>
      </c>
    </row>
    <row r="3809" spans="1:9" x14ac:dyDescent="0.2">
      <c r="A3809" s="104" t="s">
        <v>10492</v>
      </c>
      <c r="D3809" s="104" t="s">
        <v>12653</v>
      </c>
      <c r="E3809" s="104">
        <f t="shared" si="59"/>
        <v>30120509</v>
      </c>
      <c r="F3809" s="104" t="s">
        <v>11572</v>
      </c>
      <c r="G3809" s="104" t="s">
        <v>11028</v>
      </c>
      <c r="H3809" s="104" t="s">
        <v>12638</v>
      </c>
      <c r="I3809" s="104" t="s">
        <v>12654</v>
      </c>
    </row>
    <row r="3810" spans="1:9" x14ac:dyDescent="0.2">
      <c r="A3810" s="104" t="s">
        <v>10492</v>
      </c>
      <c r="D3810" s="104" t="s">
        <v>12655</v>
      </c>
      <c r="E3810" s="104">
        <f t="shared" si="59"/>
        <v>30120520</v>
      </c>
      <c r="F3810" s="104" t="s">
        <v>11572</v>
      </c>
      <c r="G3810" s="104" t="s">
        <v>11028</v>
      </c>
      <c r="H3810" s="104" t="s">
        <v>12638</v>
      </c>
      <c r="I3810" s="104" t="s">
        <v>12656</v>
      </c>
    </row>
    <row r="3811" spans="1:9" x14ac:dyDescent="0.2">
      <c r="A3811" s="104" t="s">
        <v>10492</v>
      </c>
      <c r="D3811" s="104" t="s">
        <v>12657</v>
      </c>
      <c r="E3811" s="104">
        <f t="shared" si="59"/>
        <v>30120521</v>
      </c>
      <c r="F3811" s="104" t="s">
        <v>11572</v>
      </c>
      <c r="G3811" s="104" t="s">
        <v>11028</v>
      </c>
      <c r="H3811" s="104" t="s">
        <v>12638</v>
      </c>
      <c r="I3811" s="104" t="s">
        <v>12658</v>
      </c>
    </row>
    <row r="3812" spans="1:9" x14ac:dyDescent="0.2">
      <c r="A3812" s="104" t="s">
        <v>10492</v>
      </c>
      <c r="D3812" s="104" t="s">
        <v>12659</v>
      </c>
      <c r="E3812" s="104">
        <f t="shared" si="59"/>
        <v>30120522</v>
      </c>
      <c r="F3812" s="104" t="s">
        <v>11572</v>
      </c>
      <c r="G3812" s="104" t="s">
        <v>11028</v>
      </c>
      <c r="H3812" s="104" t="s">
        <v>12638</v>
      </c>
      <c r="I3812" s="104" t="s">
        <v>12660</v>
      </c>
    </row>
    <row r="3813" spans="1:9" x14ac:dyDescent="0.2">
      <c r="A3813" s="104" t="s">
        <v>10492</v>
      </c>
      <c r="D3813" s="104" t="s">
        <v>12661</v>
      </c>
      <c r="E3813" s="104">
        <f t="shared" si="59"/>
        <v>30120523</v>
      </c>
      <c r="F3813" s="104" t="s">
        <v>11572</v>
      </c>
      <c r="G3813" s="104" t="s">
        <v>11028</v>
      </c>
      <c r="H3813" s="104" t="s">
        <v>12638</v>
      </c>
      <c r="I3813" s="104" t="s">
        <v>12662</v>
      </c>
    </row>
    <row r="3814" spans="1:9" x14ac:dyDescent="0.2">
      <c r="A3814" s="104" t="s">
        <v>10492</v>
      </c>
      <c r="D3814" s="104" t="s">
        <v>12663</v>
      </c>
      <c r="E3814" s="104">
        <f t="shared" si="59"/>
        <v>30120524</v>
      </c>
      <c r="F3814" s="104" t="s">
        <v>11572</v>
      </c>
      <c r="G3814" s="104" t="s">
        <v>11028</v>
      </c>
      <c r="H3814" s="104" t="s">
        <v>12638</v>
      </c>
      <c r="I3814" s="104" t="s">
        <v>12646</v>
      </c>
    </row>
    <row r="3815" spans="1:9" x14ac:dyDescent="0.2">
      <c r="A3815" s="104" t="s">
        <v>10492</v>
      </c>
      <c r="D3815" s="104" t="s">
        <v>12664</v>
      </c>
      <c r="E3815" s="104">
        <f t="shared" si="59"/>
        <v>30120525</v>
      </c>
      <c r="F3815" s="104" t="s">
        <v>11572</v>
      </c>
      <c r="G3815" s="104" t="s">
        <v>11028</v>
      </c>
      <c r="H3815" s="104" t="s">
        <v>12638</v>
      </c>
      <c r="I3815" s="104" t="s">
        <v>12665</v>
      </c>
    </row>
    <row r="3816" spans="1:9" x14ac:dyDescent="0.2">
      <c r="A3816" s="104" t="s">
        <v>10492</v>
      </c>
      <c r="D3816" s="104" t="s">
        <v>12666</v>
      </c>
      <c r="E3816" s="104">
        <f t="shared" si="59"/>
        <v>30120526</v>
      </c>
      <c r="F3816" s="104" t="s">
        <v>11572</v>
      </c>
      <c r="G3816" s="104" t="s">
        <v>11028</v>
      </c>
      <c r="H3816" s="104" t="s">
        <v>12638</v>
      </c>
      <c r="I3816" s="104" t="s">
        <v>12667</v>
      </c>
    </row>
    <row r="3817" spans="1:9" x14ac:dyDescent="0.2">
      <c r="A3817" s="104" t="s">
        <v>10492</v>
      </c>
      <c r="D3817" s="104" t="s">
        <v>12668</v>
      </c>
      <c r="E3817" s="104">
        <f t="shared" si="59"/>
        <v>30120527</v>
      </c>
      <c r="F3817" s="104" t="s">
        <v>11572</v>
      </c>
      <c r="G3817" s="104" t="s">
        <v>11028</v>
      </c>
      <c r="H3817" s="104" t="s">
        <v>12638</v>
      </c>
      <c r="I3817" s="104" t="s">
        <v>12669</v>
      </c>
    </row>
    <row r="3818" spans="1:9" x14ac:dyDescent="0.2">
      <c r="A3818" s="104" t="s">
        <v>10492</v>
      </c>
      <c r="D3818" s="104" t="s">
        <v>12670</v>
      </c>
      <c r="E3818" s="104">
        <f t="shared" si="59"/>
        <v>30120528</v>
      </c>
      <c r="F3818" s="104" t="s">
        <v>11572</v>
      </c>
      <c r="G3818" s="104" t="s">
        <v>11028</v>
      </c>
      <c r="H3818" s="104" t="s">
        <v>12638</v>
      </c>
      <c r="I3818" s="104" t="s">
        <v>12671</v>
      </c>
    </row>
    <row r="3819" spans="1:9" x14ac:dyDescent="0.2">
      <c r="A3819" s="104" t="s">
        <v>10492</v>
      </c>
      <c r="D3819" s="104" t="s">
        <v>12672</v>
      </c>
      <c r="E3819" s="104">
        <f t="shared" si="59"/>
        <v>30120529</v>
      </c>
      <c r="F3819" s="104" t="s">
        <v>11572</v>
      </c>
      <c r="G3819" s="104" t="s">
        <v>11028</v>
      </c>
      <c r="H3819" s="104" t="s">
        <v>12638</v>
      </c>
      <c r="I3819" s="104" t="s">
        <v>12673</v>
      </c>
    </row>
    <row r="3820" spans="1:9" x14ac:dyDescent="0.2">
      <c r="A3820" s="104" t="s">
        <v>10492</v>
      </c>
      <c r="D3820" s="104" t="s">
        <v>12674</v>
      </c>
      <c r="E3820" s="104">
        <f t="shared" si="59"/>
        <v>30120530</v>
      </c>
      <c r="F3820" s="104" t="s">
        <v>11572</v>
      </c>
      <c r="G3820" s="104" t="s">
        <v>11028</v>
      </c>
      <c r="H3820" s="104" t="s">
        <v>12638</v>
      </c>
      <c r="I3820" s="104" t="s">
        <v>12675</v>
      </c>
    </row>
    <row r="3821" spans="1:9" x14ac:dyDescent="0.2">
      <c r="A3821" s="104" t="s">
        <v>10492</v>
      </c>
      <c r="D3821" s="104" t="s">
        <v>12676</v>
      </c>
      <c r="E3821" s="104">
        <f t="shared" si="59"/>
        <v>30120531</v>
      </c>
      <c r="F3821" s="104" t="s">
        <v>11572</v>
      </c>
      <c r="G3821" s="104" t="s">
        <v>11028</v>
      </c>
      <c r="H3821" s="104" t="s">
        <v>12638</v>
      </c>
      <c r="I3821" s="104" t="s">
        <v>12677</v>
      </c>
    </row>
    <row r="3822" spans="1:9" x14ac:dyDescent="0.2">
      <c r="A3822" s="104" t="s">
        <v>10492</v>
      </c>
      <c r="D3822" s="104" t="s">
        <v>12678</v>
      </c>
      <c r="E3822" s="104">
        <f t="shared" si="59"/>
        <v>30120532</v>
      </c>
      <c r="F3822" s="104" t="s">
        <v>11572</v>
      </c>
      <c r="G3822" s="104" t="s">
        <v>11028</v>
      </c>
      <c r="H3822" s="104" t="s">
        <v>12638</v>
      </c>
      <c r="I3822" s="104" t="s">
        <v>12679</v>
      </c>
    </row>
    <row r="3823" spans="1:9" x14ac:dyDescent="0.2">
      <c r="A3823" s="104" t="s">
        <v>10492</v>
      </c>
      <c r="D3823" s="104" t="s">
        <v>12680</v>
      </c>
      <c r="E3823" s="104">
        <f t="shared" si="59"/>
        <v>30120540</v>
      </c>
      <c r="F3823" s="104" t="s">
        <v>11572</v>
      </c>
      <c r="G3823" s="104" t="s">
        <v>11028</v>
      </c>
      <c r="H3823" s="104" t="s">
        <v>12638</v>
      </c>
      <c r="I3823" s="104" t="s">
        <v>12681</v>
      </c>
    </row>
    <row r="3824" spans="1:9" x14ac:dyDescent="0.2">
      <c r="A3824" s="104" t="s">
        <v>10492</v>
      </c>
      <c r="D3824" s="104" t="s">
        <v>12682</v>
      </c>
      <c r="E3824" s="104">
        <f t="shared" si="59"/>
        <v>30120541</v>
      </c>
      <c r="F3824" s="104" t="s">
        <v>11572</v>
      </c>
      <c r="G3824" s="104" t="s">
        <v>11028</v>
      </c>
      <c r="H3824" s="104" t="s">
        <v>12638</v>
      </c>
      <c r="I3824" s="104" t="s">
        <v>12658</v>
      </c>
    </row>
    <row r="3825" spans="1:9" x14ac:dyDescent="0.2">
      <c r="A3825" s="104" t="s">
        <v>10492</v>
      </c>
      <c r="D3825" s="104" t="s">
        <v>12683</v>
      </c>
      <c r="E3825" s="104">
        <f t="shared" si="59"/>
        <v>30120542</v>
      </c>
      <c r="F3825" s="104" t="s">
        <v>11572</v>
      </c>
      <c r="G3825" s="104" t="s">
        <v>11028</v>
      </c>
      <c r="H3825" s="104" t="s">
        <v>12638</v>
      </c>
      <c r="I3825" s="104" t="s">
        <v>12684</v>
      </c>
    </row>
    <row r="3826" spans="1:9" x14ac:dyDescent="0.2">
      <c r="A3826" s="104" t="s">
        <v>10492</v>
      </c>
      <c r="D3826" s="104" t="s">
        <v>12685</v>
      </c>
      <c r="E3826" s="104">
        <f t="shared" si="59"/>
        <v>30120543</v>
      </c>
      <c r="F3826" s="104" t="s">
        <v>11572</v>
      </c>
      <c r="G3826" s="104" t="s">
        <v>11028</v>
      </c>
      <c r="H3826" s="104" t="s">
        <v>12638</v>
      </c>
      <c r="I3826" s="104" t="s">
        <v>12662</v>
      </c>
    </row>
    <row r="3827" spans="1:9" x14ac:dyDescent="0.2">
      <c r="A3827" s="104" t="s">
        <v>10492</v>
      </c>
      <c r="D3827" s="104" t="s">
        <v>12686</v>
      </c>
      <c r="E3827" s="104">
        <f t="shared" si="59"/>
        <v>30120544</v>
      </c>
      <c r="F3827" s="104" t="s">
        <v>11572</v>
      </c>
      <c r="G3827" s="104" t="s">
        <v>11028</v>
      </c>
      <c r="H3827" s="104" t="s">
        <v>12638</v>
      </c>
      <c r="I3827" s="104" t="s">
        <v>12687</v>
      </c>
    </row>
    <row r="3828" spans="1:9" x14ac:dyDescent="0.2">
      <c r="A3828" s="104" t="s">
        <v>10492</v>
      </c>
      <c r="D3828" s="104" t="s">
        <v>12688</v>
      </c>
      <c r="E3828" s="104">
        <f t="shared" si="59"/>
        <v>30120545</v>
      </c>
      <c r="F3828" s="104" t="s">
        <v>11572</v>
      </c>
      <c r="G3828" s="104" t="s">
        <v>11028</v>
      </c>
      <c r="H3828" s="104" t="s">
        <v>12638</v>
      </c>
      <c r="I3828" s="104" t="s">
        <v>12648</v>
      </c>
    </row>
    <row r="3829" spans="1:9" x14ac:dyDescent="0.2">
      <c r="A3829" s="104" t="s">
        <v>10492</v>
      </c>
      <c r="D3829" s="104" t="s">
        <v>12689</v>
      </c>
      <c r="E3829" s="104">
        <f t="shared" si="59"/>
        <v>30120546</v>
      </c>
      <c r="F3829" s="104" t="s">
        <v>11572</v>
      </c>
      <c r="G3829" s="104" t="s">
        <v>11028</v>
      </c>
      <c r="H3829" s="104" t="s">
        <v>12638</v>
      </c>
      <c r="I3829" s="104" t="s">
        <v>12690</v>
      </c>
    </row>
    <row r="3830" spans="1:9" x14ac:dyDescent="0.2">
      <c r="A3830" s="104" t="s">
        <v>10492</v>
      </c>
      <c r="D3830" s="104" t="s">
        <v>12691</v>
      </c>
      <c r="E3830" s="104">
        <f t="shared" si="59"/>
        <v>30120547</v>
      </c>
      <c r="F3830" s="104" t="s">
        <v>11572</v>
      </c>
      <c r="G3830" s="104" t="s">
        <v>11028</v>
      </c>
      <c r="H3830" s="104" t="s">
        <v>12638</v>
      </c>
      <c r="I3830" s="104" t="s">
        <v>12692</v>
      </c>
    </row>
    <row r="3831" spans="1:9" x14ac:dyDescent="0.2">
      <c r="A3831" s="104" t="s">
        <v>10492</v>
      </c>
      <c r="D3831" s="104" t="s">
        <v>12693</v>
      </c>
      <c r="E3831" s="104">
        <f t="shared" si="59"/>
        <v>30120548</v>
      </c>
      <c r="F3831" s="104" t="s">
        <v>11572</v>
      </c>
      <c r="G3831" s="104" t="s">
        <v>11028</v>
      </c>
      <c r="H3831" s="104" t="s">
        <v>12638</v>
      </c>
      <c r="I3831" s="104" t="s">
        <v>12694</v>
      </c>
    </row>
    <row r="3832" spans="1:9" x14ac:dyDescent="0.2">
      <c r="A3832" s="104" t="s">
        <v>10492</v>
      </c>
      <c r="D3832" s="104" t="s">
        <v>12695</v>
      </c>
      <c r="E3832" s="104">
        <f t="shared" si="59"/>
        <v>30120549</v>
      </c>
      <c r="F3832" s="104" t="s">
        <v>11572</v>
      </c>
      <c r="G3832" s="104" t="s">
        <v>11028</v>
      </c>
      <c r="H3832" s="104" t="s">
        <v>12638</v>
      </c>
      <c r="I3832" s="104" t="s">
        <v>12696</v>
      </c>
    </row>
    <row r="3833" spans="1:9" x14ac:dyDescent="0.2">
      <c r="A3833" s="104" t="s">
        <v>10492</v>
      </c>
      <c r="D3833" s="104" t="s">
        <v>12697</v>
      </c>
      <c r="E3833" s="104">
        <f t="shared" si="59"/>
        <v>30120550</v>
      </c>
      <c r="F3833" s="104" t="s">
        <v>11572</v>
      </c>
      <c r="G3833" s="104" t="s">
        <v>11028</v>
      </c>
      <c r="H3833" s="104" t="s">
        <v>12638</v>
      </c>
      <c r="I3833" s="104" t="s">
        <v>12698</v>
      </c>
    </row>
    <row r="3834" spans="1:9" x14ac:dyDescent="0.2">
      <c r="A3834" s="104" t="s">
        <v>10492</v>
      </c>
      <c r="D3834" s="104" t="s">
        <v>12699</v>
      </c>
      <c r="E3834" s="104">
        <f t="shared" si="59"/>
        <v>30120551</v>
      </c>
      <c r="F3834" s="104" t="s">
        <v>11572</v>
      </c>
      <c r="G3834" s="104" t="s">
        <v>11028</v>
      </c>
      <c r="H3834" s="104" t="s">
        <v>12638</v>
      </c>
      <c r="I3834" s="104" t="s">
        <v>12700</v>
      </c>
    </row>
    <row r="3835" spans="1:9" x14ac:dyDescent="0.2">
      <c r="A3835" s="104" t="s">
        <v>10492</v>
      </c>
      <c r="D3835" s="104" t="s">
        <v>12701</v>
      </c>
      <c r="E3835" s="104">
        <f t="shared" si="59"/>
        <v>30120552</v>
      </c>
      <c r="F3835" s="104" t="s">
        <v>11572</v>
      </c>
      <c r="G3835" s="104" t="s">
        <v>11028</v>
      </c>
      <c r="H3835" s="104" t="s">
        <v>12638</v>
      </c>
      <c r="I3835" s="104" t="s">
        <v>12702</v>
      </c>
    </row>
    <row r="3836" spans="1:9" x14ac:dyDescent="0.2">
      <c r="A3836" s="104" t="s">
        <v>10492</v>
      </c>
      <c r="D3836" s="104" t="s">
        <v>12703</v>
      </c>
      <c r="E3836" s="104">
        <f t="shared" si="59"/>
        <v>30120553</v>
      </c>
      <c r="F3836" s="104" t="s">
        <v>11572</v>
      </c>
      <c r="G3836" s="104" t="s">
        <v>11028</v>
      </c>
      <c r="H3836" s="104" t="s">
        <v>12638</v>
      </c>
      <c r="I3836" s="104" t="s">
        <v>12704</v>
      </c>
    </row>
    <row r="3837" spans="1:9" x14ac:dyDescent="0.2">
      <c r="A3837" s="104" t="s">
        <v>10492</v>
      </c>
      <c r="D3837" s="104" t="s">
        <v>12705</v>
      </c>
      <c r="E3837" s="104">
        <f t="shared" si="59"/>
        <v>30120554</v>
      </c>
      <c r="F3837" s="104" t="s">
        <v>11572</v>
      </c>
      <c r="G3837" s="104" t="s">
        <v>11028</v>
      </c>
      <c r="H3837" s="104" t="s">
        <v>12638</v>
      </c>
      <c r="I3837" s="104" t="s">
        <v>12706</v>
      </c>
    </row>
    <row r="3838" spans="1:9" x14ac:dyDescent="0.2">
      <c r="A3838" s="104" t="s">
        <v>10492</v>
      </c>
      <c r="D3838" s="104" t="s">
        <v>12707</v>
      </c>
      <c r="E3838" s="104">
        <f t="shared" si="59"/>
        <v>30120555</v>
      </c>
      <c r="F3838" s="104" t="s">
        <v>11572</v>
      </c>
      <c r="G3838" s="104" t="s">
        <v>11028</v>
      </c>
      <c r="H3838" s="104" t="s">
        <v>12638</v>
      </c>
      <c r="I3838" s="104" t="s">
        <v>12708</v>
      </c>
    </row>
    <row r="3839" spans="1:9" x14ac:dyDescent="0.2">
      <c r="A3839" s="104" t="s">
        <v>10492</v>
      </c>
      <c r="D3839" s="104" t="s">
        <v>12709</v>
      </c>
      <c r="E3839" s="104">
        <f t="shared" si="59"/>
        <v>30120580</v>
      </c>
      <c r="F3839" s="104" t="s">
        <v>11572</v>
      </c>
      <c r="G3839" s="104" t="s">
        <v>11028</v>
      </c>
      <c r="H3839" s="104" t="s">
        <v>12638</v>
      </c>
      <c r="I3839" s="104" t="s">
        <v>11023</v>
      </c>
    </row>
    <row r="3840" spans="1:9" x14ac:dyDescent="0.2">
      <c r="A3840" s="104" t="s">
        <v>10492</v>
      </c>
      <c r="D3840" s="104" t="s">
        <v>12710</v>
      </c>
      <c r="E3840" s="104">
        <f t="shared" si="59"/>
        <v>30120601</v>
      </c>
      <c r="F3840" s="104" t="s">
        <v>11572</v>
      </c>
      <c r="G3840" s="104" t="s">
        <v>11028</v>
      </c>
      <c r="H3840" s="104" t="s">
        <v>12711</v>
      </c>
      <c r="I3840" s="104" t="s">
        <v>14416</v>
      </c>
    </row>
    <row r="3841" spans="1:9" x14ac:dyDescent="0.2">
      <c r="A3841" s="104" t="s">
        <v>10492</v>
      </c>
      <c r="D3841" s="104" t="s">
        <v>12712</v>
      </c>
      <c r="E3841" s="104">
        <f t="shared" si="59"/>
        <v>30120602</v>
      </c>
      <c r="F3841" s="104" t="s">
        <v>11572</v>
      </c>
      <c r="G3841" s="104" t="s">
        <v>11028</v>
      </c>
      <c r="H3841" s="104" t="s">
        <v>12711</v>
      </c>
      <c r="I3841" s="104" t="s">
        <v>12713</v>
      </c>
    </row>
    <row r="3842" spans="1:9" x14ac:dyDescent="0.2">
      <c r="A3842" s="104" t="s">
        <v>10492</v>
      </c>
      <c r="D3842" s="104" t="s">
        <v>12714</v>
      </c>
      <c r="E3842" s="104">
        <f t="shared" ref="E3842:E3905" si="60">VALUE(D3842)</f>
        <v>30120603</v>
      </c>
      <c r="F3842" s="104" t="s">
        <v>11572</v>
      </c>
      <c r="G3842" s="104" t="s">
        <v>11028</v>
      </c>
      <c r="H3842" s="104" t="s">
        <v>12711</v>
      </c>
      <c r="I3842" s="104" t="s">
        <v>12715</v>
      </c>
    </row>
    <row r="3843" spans="1:9" x14ac:dyDescent="0.2">
      <c r="A3843" s="104" t="s">
        <v>10492</v>
      </c>
      <c r="D3843" s="104" t="s">
        <v>12716</v>
      </c>
      <c r="E3843" s="104">
        <f t="shared" si="60"/>
        <v>30120680</v>
      </c>
      <c r="F3843" s="104" t="s">
        <v>11572</v>
      </c>
      <c r="G3843" s="104" t="s">
        <v>11028</v>
      </c>
      <c r="H3843" s="104" t="s">
        <v>12711</v>
      </c>
      <c r="I3843" s="104" t="s">
        <v>11023</v>
      </c>
    </row>
    <row r="3844" spans="1:9" x14ac:dyDescent="0.2">
      <c r="A3844" s="104" t="s">
        <v>10492</v>
      </c>
      <c r="D3844" s="104" t="s">
        <v>12717</v>
      </c>
      <c r="E3844" s="104">
        <f t="shared" si="60"/>
        <v>30121001</v>
      </c>
      <c r="F3844" s="104" t="s">
        <v>11572</v>
      </c>
      <c r="G3844" s="104" t="s">
        <v>11028</v>
      </c>
      <c r="H3844" s="104" t="s">
        <v>12718</v>
      </c>
      <c r="I3844" s="104" t="s">
        <v>14416</v>
      </c>
    </row>
    <row r="3845" spans="1:9" x14ac:dyDescent="0.2">
      <c r="A3845" s="104" t="s">
        <v>10492</v>
      </c>
      <c r="D3845" s="104" t="s">
        <v>12719</v>
      </c>
      <c r="E3845" s="104">
        <f t="shared" si="60"/>
        <v>30121002</v>
      </c>
      <c r="F3845" s="104" t="s">
        <v>11572</v>
      </c>
      <c r="G3845" s="104" t="s">
        <v>11028</v>
      </c>
      <c r="H3845" s="104" t="s">
        <v>12718</v>
      </c>
      <c r="I3845" s="104" t="s">
        <v>12720</v>
      </c>
    </row>
    <row r="3846" spans="1:9" x14ac:dyDescent="0.2">
      <c r="A3846" s="104" t="s">
        <v>10492</v>
      </c>
      <c r="D3846" s="104" t="s">
        <v>12721</v>
      </c>
      <c r="E3846" s="104">
        <f t="shared" si="60"/>
        <v>30121003</v>
      </c>
      <c r="F3846" s="104" t="s">
        <v>11572</v>
      </c>
      <c r="G3846" s="104" t="s">
        <v>11028</v>
      </c>
      <c r="H3846" s="104" t="s">
        <v>12718</v>
      </c>
      <c r="I3846" s="104" t="s">
        <v>12722</v>
      </c>
    </row>
    <row r="3847" spans="1:9" x14ac:dyDescent="0.2">
      <c r="A3847" s="104" t="s">
        <v>10492</v>
      </c>
      <c r="D3847" s="104" t="s">
        <v>12723</v>
      </c>
      <c r="E3847" s="104">
        <f t="shared" si="60"/>
        <v>30121004</v>
      </c>
      <c r="F3847" s="104" t="s">
        <v>11572</v>
      </c>
      <c r="G3847" s="104" t="s">
        <v>11028</v>
      </c>
      <c r="H3847" s="104" t="s">
        <v>12718</v>
      </c>
      <c r="I3847" s="104" t="s">
        <v>12724</v>
      </c>
    </row>
    <row r="3848" spans="1:9" x14ac:dyDescent="0.2">
      <c r="A3848" s="104" t="s">
        <v>10492</v>
      </c>
      <c r="D3848" s="104" t="s">
        <v>16979</v>
      </c>
      <c r="E3848" s="104">
        <f t="shared" si="60"/>
        <v>30121005</v>
      </c>
      <c r="F3848" s="104" t="s">
        <v>11572</v>
      </c>
      <c r="G3848" s="104" t="s">
        <v>11028</v>
      </c>
      <c r="H3848" s="104" t="s">
        <v>12718</v>
      </c>
      <c r="I3848" s="104" t="s">
        <v>16980</v>
      </c>
    </row>
    <row r="3849" spans="1:9" x14ac:dyDescent="0.2">
      <c r="A3849" s="104" t="s">
        <v>10492</v>
      </c>
      <c r="D3849" s="104" t="s">
        <v>16981</v>
      </c>
      <c r="E3849" s="104">
        <f t="shared" si="60"/>
        <v>30121006</v>
      </c>
      <c r="F3849" s="104" t="s">
        <v>11572</v>
      </c>
      <c r="G3849" s="104" t="s">
        <v>11028</v>
      </c>
      <c r="H3849" s="104" t="s">
        <v>12718</v>
      </c>
      <c r="I3849" s="104" t="s">
        <v>16982</v>
      </c>
    </row>
    <row r="3850" spans="1:9" x14ac:dyDescent="0.2">
      <c r="A3850" s="104" t="s">
        <v>10492</v>
      </c>
      <c r="D3850" s="104" t="s">
        <v>16983</v>
      </c>
      <c r="E3850" s="104">
        <f t="shared" si="60"/>
        <v>30121007</v>
      </c>
      <c r="F3850" s="104" t="s">
        <v>11572</v>
      </c>
      <c r="G3850" s="104" t="s">
        <v>11028</v>
      </c>
      <c r="H3850" s="104" t="s">
        <v>12718</v>
      </c>
      <c r="I3850" s="104" t="s">
        <v>16984</v>
      </c>
    </row>
    <row r="3851" spans="1:9" x14ac:dyDescent="0.2">
      <c r="A3851" s="104" t="s">
        <v>10492</v>
      </c>
      <c r="D3851" s="104" t="s">
        <v>16985</v>
      </c>
      <c r="E3851" s="104">
        <f t="shared" si="60"/>
        <v>30121008</v>
      </c>
      <c r="F3851" s="104" t="s">
        <v>11572</v>
      </c>
      <c r="G3851" s="104" t="s">
        <v>11028</v>
      </c>
      <c r="H3851" s="104" t="s">
        <v>12718</v>
      </c>
      <c r="I3851" s="104" t="s">
        <v>16986</v>
      </c>
    </row>
    <row r="3852" spans="1:9" x14ac:dyDescent="0.2">
      <c r="A3852" s="104" t="s">
        <v>10492</v>
      </c>
      <c r="D3852" s="104" t="s">
        <v>16987</v>
      </c>
      <c r="E3852" s="104">
        <f t="shared" si="60"/>
        <v>30121009</v>
      </c>
      <c r="F3852" s="104" t="s">
        <v>11572</v>
      </c>
      <c r="G3852" s="104" t="s">
        <v>11028</v>
      </c>
      <c r="H3852" s="104" t="s">
        <v>12718</v>
      </c>
      <c r="I3852" s="104" t="s">
        <v>16988</v>
      </c>
    </row>
    <row r="3853" spans="1:9" x14ac:dyDescent="0.2">
      <c r="A3853" s="104" t="s">
        <v>10492</v>
      </c>
      <c r="D3853" s="104" t="s">
        <v>16989</v>
      </c>
      <c r="E3853" s="104">
        <f t="shared" si="60"/>
        <v>30121010</v>
      </c>
      <c r="F3853" s="104" t="s">
        <v>11572</v>
      </c>
      <c r="G3853" s="104" t="s">
        <v>11028</v>
      </c>
      <c r="H3853" s="104" t="s">
        <v>12718</v>
      </c>
      <c r="I3853" s="104" t="s">
        <v>16990</v>
      </c>
    </row>
    <row r="3854" spans="1:9" x14ac:dyDescent="0.2">
      <c r="A3854" s="104" t="s">
        <v>10492</v>
      </c>
      <c r="D3854" s="104" t="s">
        <v>16991</v>
      </c>
      <c r="E3854" s="104">
        <f t="shared" si="60"/>
        <v>30121080</v>
      </c>
      <c r="F3854" s="104" t="s">
        <v>11572</v>
      </c>
      <c r="G3854" s="104" t="s">
        <v>11028</v>
      </c>
      <c r="H3854" s="104" t="s">
        <v>12718</v>
      </c>
      <c r="I3854" s="104" t="s">
        <v>11023</v>
      </c>
    </row>
    <row r="3855" spans="1:9" x14ac:dyDescent="0.2">
      <c r="A3855" s="104" t="s">
        <v>10492</v>
      </c>
      <c r="D3855" s="104" t="s">
        <v>16992</v>
      </c>
      <c r="E3855" s="104">
        <f t="shared" si="60"/>
        <v>30121101</v>
      </c>
      <c r="F3855" s="104" t="s">
        <v>11572</v>
      </c>
      <c r="G3855" s="104" t="s">
        <v>11028</v>
      </c>
      <c r="H3855" s="104" t="s">
        <v>16993</v>
      </c>
      <c r="I3855" s="104" t="s">
        <v>16994</v>
      </c>
    </row>
    <row r="3856" spans="1:9" x14ac:dyDescent="0.2">
      <c r="A3856" s="104" t="s">
        <v>10492</v>
      </c>
      <c r="D3856" s="104" t="s">
        <v>16995</v>
      </c>
      <c r="E3856" s="104">
        <f t="shared" si="60"/>
        <v>30121102</v>
      </c>
      <c r="F3856" s="104" t="s">
        <v>11572</v>
      </c>
      <c r="G3856" s="104" t="s">
        <v>11028</v>
      </c>
      <c r="H3856" s="104" t="s">
        <v>16993</v>
      </c>
      <c r="I3856" s="104" t="s">
        <v>9570</v>
      </c>
    </row>
    <row r="3857" spans="1:9" x14ac:dyDescent="0.2">
      <c r="A3857" s="104" t="s">
        <v>10492</v>
      </c>
      <c r="D3857" s="104" t="s">
        <v>16996</v>
      </c>
      <c r="E3857" s="104">
        <f t="shared" si="60"/>
        <v>30121103</v>
      </c>
      <c r="F3857" s="104" t="s">
        <v>11572</v>
      </c>
      <c r="G3857" s="104" t="s">
        <v>11028</v>
      </c>
      <c r="H3857" s="104" t="s">
        <v>16993</v>
      </c>
      <c r="I3857" s="104" t="s">
        <v>16997</v>
      </c>
    </row>
    <row r="3858" spans="1:9" x14ac:dyDescent="0.2">
      <c r="A3858" s="104" t="s">
        <v>10492</v>
      </c>
      <c r="D3858" s="104" t="s">
        <v>16998</v>
      </c>
      <c r="E3858" s="104">
        <f t="shared" si="60"/>
        <v>30121104</v>
      </c>
      <c r="F3858" s="104" t="s">
        <v>11572</v>
      </c>
      <c r="G3858" s="104" t="s">
        <v>11028</v>
      </c>
      <c r="H3858" s="104" t="s">
        <v>16993</v>
      </c>
      <c r="I3858" s="104" t="s">
        <v>16999</v>
      </c>
    </row>
    <row r="3859" spans="1:9" x14ac:dyDescent="0.2">
      <c r="A3859" s="104" t="s">
        <v>10492</v>
      </c>
      <c r="D3859" s="104" t="s">
        <v>17000</v>
      </c>
      <c r="E3859" s="104">
        <f t="shared" si="60"/>
        <v>30121121</v>
      </c>
      <c r="F3859" s="104" t="s">
        <v>11572</v>
      </c>
      <c r="G3859" s="104" t="s">
        <v>11028</v>
      </c>
      <c r="H3859" s="104" t="s">
        <v>16993</v>
      </c>
      <c r="I3859" s="104" t="s">
        <v>6709</v>
      </c>
    </row>
    <row r="3860" spans="1:9" x14ac:dyDescent="0.2">
      <c r="A3860" s="104" t="s">
        <v>10492</v>
      </c>
      <c r="D3860" s="104" t="s">
        <v>17001</v>
      </c>
      <c r="E3860" s="104">
        <f t="shared" si="60"/>
        <v>30121122</v>
      </c>
      <c r="F3860" s="104" t="s">
        <v>11572</v>
      </c>
      <c r="G3860" s="104" t="s">
        <v>11028</v>
      </c>
      <c r="H3860" s="104" t="s">
        <v>16993</v>
      </c>
      <c r="I3860" s="104" t="s">
        <v>17002</v>
      </c>
    </row>
    <row r="3861" spans="1:9" x14ac:dyDescent="0.2">
      <c r="A3861" s="104" t="s">
        <v>10492</v>
      </c>
      <c r="D3861" s="104" t="s">
        <v>17003</v>
      </c>
      <c r="E3861" s="104">
        <f t="shared" si="60"/>
        <v>30121123</v>
      </c>
      <c r="F3861" s="104" t="s">
        <v>11572</v>
      </c>
      <c r="G3861" s="104" t="s">
        <v>11028</v>
      </c>
      <c r="H3861" s="104" t="s">
        <v>16993</v>
      </c>
      <c r="I3861" s="104" t="s">
        <v>17004</v>
      </c>
    </row>
    <row r="3862" spans="1:9" x14ac:dyDescent="0.2">
      <c r="A3862" s="104" t="s">
        <v>10492</v>
      </c>
      <c r="D3862" s="104" t="s">
        <v>17005</v>
      </c>
      <c r="E3862" s="104">
        <f t="shared" si="60"/>
        <v>30121124</v>
      </c>
      <c r="F3862" s="104" t="s">
        <v>11572</v>
      </c>
      <c r="G3862" s="104" t="s">
        <v>11028</v>
      </c>
      <c r="H3862" s="104" t="s">
        <v>16993</v>
      </c>
      <c r="I3862" s="104" t="s">
        <v>17006</v>
      </c>
    </row>
    <row r="3863" spans="1:9" x14ac:dyDescent="0.2">
      <c r="A3863" s="104" t="s">
        <v>10492</v>
      </c>
      <c r="D3863" s="104" t="s">
        <v>17007</v>
      </c>
      <c r="E3863" s="104">
        <f t="shared" si="60"/>
        <v>30121125</v>
      </c>
      <c r="F3863" s="104" t="s">
        <v>11572</v>
      </c>
      <c r="G3863" s="104" t="s">
        <v>11028</v>
      </c>
      <c r="H3863" s="104" t="s">
        <v>16993</v>
      </c>
      <c r="I3863" s="104" t="s">
        <v>17008</v>
      </c>
    </row>
    <row r="3864" spans="1:9" x14ac:dyDescent="0.2">
      <c r="A3864" s="104" t="s">
        <v>10492</v>
      </c>
      <c r="D3864" s="104" t="s">
        <v>17009</v>
      </c>
      <c r="E3864" s="104">
        <f t="shared" si="60"/>
        <v>30121180</v>
      </c>
      <c r="F3864" s="104" t="s">
        <v>11572</v>
      </c>
      <c r="G3864" s="104" t="s">
        <v>11028</v>
      </c>
      <c r="H3864" s="104" t="s">
        <v>16993</v>
      </c>
      <c r="I3864" s="104" t="s">
        <v>11023</v>
      </c>
    </row>
    <row r="3865" spans="1:9" x14ac:dyDescent="0.2">
      <c r="A3865" s="104" t="s">
        <v>10492</v>
      </c>
      <c r="D3865" s="104" t="s">
        <v>17010</v>
      </c>
      <c r="E3865" s="104">
        <f t="shared" si="60"/>
        <v>30125001</v>
      </c>
      <c r="F3865" s="104" t="s">
        <v>11572</v>
      </c>
      <c r="G3865" s="104" t="s">
        <v>11028</v>
      </c>
      <c r="H3865" s="104" t="s">
        <v>14278</v>
      </c>
      <c r="I3865" s="104" t="s">
        <v>14279</v>
      </c>
    </row>
    <row r="3866" spans="1:9" x14ac:dyDescent="0.2">
      <c r="A3866" s="104" t="s">
        <v>10492</v>
      </c>
      <c r="D3866" s="104" t="s">
        <v>14280</v>
      </c>
      <c r="E3866" s="104">
        <f t="shared" si="60"/>
        <v>30125002</v>
      </c>
      <c r="F3866" s="104" t="s">
        <v>11572</v>
      </c>
      <c r="G3866" s="104" t="s">
        <v>11028</v>
      </c>
      <c r="H3866" s="104" t="s">
        <v>14278</v>
      </c>
      <c r="I3866" s="104" t="s">
        <v>12746</v>
      </c>
    </row>
    <row r="3867" spans="1:9" x14ac:dyDescent="0.2">
      <c r="A3867" s="104" t="s">
        <v>10492</v>
      </c>
      <c r="D3867" s="104" t="s">
        <v>12747</v>
      </c>
      <c r="E3867" s="104">
        <f t="shared" si="60"/>
        <v>30125003</v>
      </c>
      <c r="F3867" s="104" t="s">
        <v>11572</v>
      </c>
      <c r="G3867" s="104" t="s">
        <v>11028</v>
      </c>
      <c r="H3867" s="104" t="s">
        <v>14278</v>
      </c>
      <c r="I3867" s="104" t="s">
        <v>12748</v>
      </c>
    </row>
    <row r="3868" spans="1:9" x14ac:dyDescent="0.2">
      <c r="A3868" s="104" t="s">
        <v>10492</v>
      </c>
      <c r="D3868" s="104" t="s">
        <v>12749</v>
      </c>
      <c r="E3868" s="104">
        <f t="shared" si="60"/>
        <v>30125004</v>
      </c>
      <c r="F3868" s="104" t="s">
        <v>11572</v>
      </c>
      <c r="G3868" s="104" t="s">
        <v>11028</v>
      </c>
      <c r="H3868" s="104" t="s">
        <v>14278</v>
      </c>
      <c r="I3868" s="104" t="s">
        <v>12750</v>
      </c>
    </row>
    <row r="3869" spans="1:9" x14ac:dyDescent="0.2">
      <c r="A3869" s="104" t="s">
        <v>10492</v>
      </c>
      <c r="D3869" s="104" t="s">
        <v>12751</v>
      </c>
      <c r="E3869" s="104">
        <f t="shared" si="60"/>
        <v>30125005</v>
      </c>
      <c r="F3869" s="104" t="s">
        <v>11572</v>
      </c>
      <c r="G3869" s="104" t="s">
        <v>11028</v>
      </c>
      <c r="H3869" s="104" t="s">
        <v>14278</v>
      </c>
      <c r="I3869" s="104" t="s">
        <v>12752</v>
      </c>
    </row>
    <row r="3870" spans="1:9" x14ac:dyDescent="0.2">
      <c r="A3870" s="104" t="s">
        <v>10492</v>
      </c>
      <c r="D3870" s="104" t="s">
        <v>12753</v>
      </c>
      <c r="E3870" s="104">
        <f t="shared" si="60"/>
        <v>30125010</v>
      </c>
      <c r="F3870" s="104" t="s">
        <v>11572</v>
      </c>
      <c r="G3870" s="104" t="s">
        <v>11028</v>
      </c>
      <c r="H3870" s="104" t="s">
        <v>14278</v>
      </c>
      <c r="I3870" s="104" t="s">
        <v>12754</v>
      </c>
    </row>
    <row r="3871" spans="1:9" x14ac:dyDescent="0.2">
      <c r="A3871" s="104" t="s">
        <v>10492</v>
      </c>
      <c r="D3871" s="104" t="s">
        <v>12755</v>
      </c>
      <c r="E3871" s="104">
        <f t="shared" si="60"/>
        <v>30125015</v>
      </c>
      <c r="F3871" s="104" t="s">
        <v>11572</v>
      </c>
      <c r="G3871" s="104" t="s">
        <v>11028</v>
      </c>
      <c r="H3871" s="104" t="s">
        <v>14278</v>
      </c>
      <c r="I3871" s="104" t="s">
        <v>14043</v>
      </c>
    </row>
    <row r="3872" spans="1:9" x14ac:dyDescent="0.2">
      <c r="A3872" s="104" t="s">
        <v>10492</v>
      </c>
      <c r="D3872" s="104" t="s">
        <v>6946</v>
      </c>
      <c r="E3872" s="104">
        <f t="shared" si="60"/>
        <v>30125020</v>
      </c>
      <c r="F3872" s="104" t="s">
        <v>11572</v>
      </c>
      <c r="G3872" s="104" t="s">
        <v>11028</v>
      </c>
      <c r="H3872" s="104" t="s">
        <v>14278</v>
      </c>
      <c r="I3872" s="104" t="s">
        <v>6947</v>
      </c>
    </row>
    <row r="3873" spans="1:9" x14ac:dyDescent="0.2">
      <c r="A3873" s="104" t="s">
        <v>10492</v>
      </c>
      <c r="D3873" s="104" t="s">
        <v>6948</v>
      </c>
      <c r="E3873" s="104">
        <f t="shared" si="60"/>
        <v>30125025</v>
      </c>
      <c r="F3873" s="104" t="s">
        <v>11572</v>
      </c>
      <c r="G3873" s="104" t="s">
        <v>11028</v>
      </c>
      <c r="H3873" s="104" t="s">
        <v>14278</v>
      </c>
      <c r="I3873" s="104" t="s">
        <v>6949</v>
      </c>
    </row>
    <row r="3874" spans="1:9" x14ac:dyDescent="0.2">
      <c r="A3874" s="104" t="s">
        <v>10492</v>
      </c>
      <c r="D3874" s="104" t="s">
        <v>6950</v>
      </c>
      <c r="E3874" s="104">
        <f t="shared" si="60"/>
        <v>30125099</v>
      </c>
      <c r="F3874" s="104" t="s">
        <v>11572</v>
      </c>
      <c r="G3874" s="104" t="s">
        <v>11028</v>
      </c>
      <c r="H3874" s="104" t="s">
        <v>14278</v>
      </c>
      <c r="I3874" s="104" t="s">
        <v>7791</v>
      </c>
    </row>
    <row r="3875" spans="1:9" x14ac:dyDescent="0.2">
      <c r="A3875" s="104" t="s">
        <v>10492</v>
      </c>
      <c r="D3875" s="104" t="s">
        <v>6951</v>
      </c>
      <c r="E3875" s="104">
        <f t="shared" si="60"/>
        <v>30125101</v>
      </c>
      <c r="F3875" s="104" t="s">
        <v>11572</v>
      </c>
      <c r="G3875" s="104" t="s">
        <v>11028</v>
      </c>
      <c r="H3875" s="104" t="s">
        <v>14035</v>
      </c>
      <c r="I3875" s="104" t="s">
        <v>14416</v>
      </c>
    </row>
    <row r="3876" spans="1:9" x14ac:dyDescent="0.2">
      <c r="A3876" s="104" t="s">
        <v>10492</v>
      </c>
      <c r="D3876" s="104" t="s">
        <v>6952</v>
      </c>
      <c r="E3876" s="104">
        <f t="shared" si="60"/>
        <v>30125102</v>
      </c>
      <c r="F3876" s="104" t="s">
        <v>11572</v>
      </c>
      <c r="G3876" s="104" t="s">
        <v>11028</v>
      </c>
      <c r="H3876" s="104" t="s">
        <v>14035</v>
      </c>
      <c r="I3876" s="104" t="s">
        <v>6953</v>
      </c>
    </row>
    <row r="3877" spans="1:9" x14ac:dyDescent="0.2">
      <c r="A3877" s="104" t="s">
        <v>10492</v>
      </c>
      <c r="D3877" s="104" t="s">
        <v>6954</v>
      </c>
      <c r="E3877" s="104">
        <f t="shared" si="60"/>
        <v>30125103</v>
      </c>
      <c r="F3877" s="104" t="s">
        <v>11572</v>
      </c>
      <c r="G3877" s="104" t="s">
        <v>11028</v>
      </c>
      <c r="H3877" s="104" t="s">
        <v>14035</v>
      </c>
      <c r="I3877" s="104" t="s">
        <v>6955</v>
      </c>
    </row>
    <row r="3878" spans="1:9" x14ac:dyDescent="0.2">
      <c r="A3878" s="104" t="s">
        <v>10492</v>
      </c>
      <c r="D3878" s="104" t="s">
        <v>6956</v>
      </c>
      <c r="E3878" s="104">
        <f t="shared" si="60"/>
        <v>30125104</v>
      </c>
      <c r="F3878" s="104" t="s">
        <v>11572</v>
      </c>
      <c r="G3878" s="104" t="s">
        <v>11028</v>
      </c>
      <c r="H3878" s="104" t="s">
        <v>14035</v>
      </c>
      <c r="I3878" s="104" t="s">
        <v>9484</v>
      </c>
    </row>
    <row r="3879" spans="1:9" x14ac:dyDescent="0.2">
      <c r="A3879" s="104" t="s">
        <v>10492</v>
      </c>
      <c r="D3879" s="104" t="s">
        <v>6957</v>
      </c>
      <c r="E3879" s="104">
        <f t="shared" si="60"/>
        <v>30125180</v>
      </c>
      <c r="F3879" s="104" t="s">
        <v>11572</v>
      </c>
      <c r="G3879" s="104" t="s">
        <v>11028</v>
      </c>
      <c r="H3879" s="104" t="s">
        <v>14035</v>
      </c>
      <c r="I3879" s="104" t="s">
        <v>11023</v>
      </c>
    </row>
    <row r="3880" spans="1:9" x14ac:dyDescent="0.2">
      <c r="A3880" s="104" t="s">
        <v>10492</v>
      </c>
      <c r="D3880" s="104" t="s">
        <v>6958</v>
      </c>
      <c r="E3880" s="104">
        <f t="shared" si="60"/>
        <v>30125201</v>
      </c>
      <c r="F3880" s="104" t="s">
        <v>11572</v>
      </c>
      <c r="G3880" s="104" t="s">
        <v>11028</v>
      </c>
      <c r="H3880" s="104" t="s">
        <v>6959</v>
      </c>
      <c r="I3880" s="104" t="s">
        <v>14416</v>
      </c>
    </row>
    <row r="3881" spans="1:9" x14ac:dyDescent="0.2">
      <c r="A3881" s="104" t="s">
        <v>10492</v>
      </c>
      <c r="D3881" s="104" t="s">
        <v>6960</v>
      </c>
      <c r="E3881" s="104">
        <f t="shared" si="60"/>
        <v>30125301</v>
      </c>
      <c r="F3881" s="104" t="s">
        <v>11572</v>
      </c>
      <c r="G3881" s="104" t="s">
        <v>11028</v>
      </c>
      <c r="H3881" s="104" t="s">
        <v>6961</v>
      </c>
      <c r="I3881" s="104" t="s">
        <v>14416</v>
      </c>
    </row>
    <row r="3882" spans="1:9" x14ac:dyDescent="0.2">
      <c r="A3882" s="104" t="s">
        <v>10492</v>
      </c>
      <c r="D3882" s="104" t="s">
        <v>6962</v>
      </c>
      <c r="E3882" s="104">
        <f t="shared" si="60"/>
        <v>30125302</v>
      </c>
      <c r="F3882" s="104" t="s">
        <v>11572</v>
      </c>
      <c r="G3882" s="104" t="s">
        <v>11028</v>
      </c>
      <c r="H3882" s="104" t="s">
        <v>6961</v>
      </c>
      <c r="I3882" s="104" t="s">
        <v>6388</v>
      </c>
    </row>
    <row r="3883" spans="1:9" x14ac:dyDescent="0.2">
      <c r="A3883" s="104" t="s">
        <v>10492</v>
      </c>
      <c r="D3883" s="104" t="s">
        <v>6963</v>
      </c>
      <c r="E3883" s="104">
        <f t="shared" si="60"/>
        <v>30125305</v>
      </c>
      <c r="F3883" s="104" t="s">
        <v>11572</v>
      </c>
      <c r="G3883" s="104" t="s">
        <v>11028</v>
      </c>
      <c r="H3883" s="104" t="s">
        <v>6961</v>
      </c>
      <c r="I3883" s="104" t="s">
        <v>6964</v>
      </c>
    </row>
    <row r="3884" spans="1:9" x14ac:dyDescent="0.2">
      <c r="A3884" s="104" t="s">
        <v>10492</v>
      </c>
      <c r="D3884" s="104" t="s">
        <v>6965</v>
      </c>
      <c r="E3884" s="104">
        <f t="shared" si="60"/>
        <v>30125306</v>
      </c>
      <c r="F3884" s="104" t="s">
        <v>11572</v>
      </c>
      <c r="G3884" s="104" t="s">
        <v>11028</v>
      </c>
      <c r="H3884" s="104" t="s">
        <v>6961</v>
      </c>
      <c r="I3884" s="104" t="s">
        <v>6966</v>
      </c>
    </row>
    <row r="3885" spans="1:9" x14ac:dyDescent="0.2">
      <c r="A3885" s="104" t="s">
        <v>10492</v>
      </c>
      <c r="D3885" s="104" t="s">
        <v>6967</v>
      </c>
      <c r="E3885" s="104">
        <f t="shared" si="60"/>
        <v>30125315</v>
      </c>
      <c r="F3885" s="104" t="s">
        <v>11572</v>
      </c>
      <c r="G3885" s="104" t="s">
        <v>11028</v>
      </c>
      <c r="H3885" s="104" t="s">
        <v>6961</v>
      </c>
      <c r="I3885" s="104" t="s">
        <v>9863</v>
      </c>
    </row>
    <row r="3886" spans="1:9" x14ac:dyDescent="0.2">
      <c r="A3886" s="104" t="s">
        <v>10492</v>
      </c>
      <c r="D3886" s="104" t="s">
        <v>9864</v>
      </c>
      <c r="E3886" s="104">
        <f t="shared" si="60"/>
        <v>30125316</v>
      </c>
      <c r="F3886" s="104" t="s">
        <v>11572</v>
      </c>
      <c r="G3886" s="104" t="s">
        <v>11028</v>
      </c>
      <c r="H3886" s="104" t="s">
        <v>6961</v>
      </c>
      <c r="I3886" s="104" t="s">
        <v>9865</v>
      </c>
    </row>
    <row r="3887" spans="1:9" x14ac:dyDescent="0.2">
      <c r="A3887" s="104" t="s">
        <v>10492</v>
      </c>
      <c r="D3887" s="104" t="s">
        <v>9866</v>
      </c>
      <c r="E3887" s="104">
        <f t="shared" si="60"/>
        <v>30125325</v>
      </c>
      <c r="F3887" s="104" t="s">
        <v>11572</v>
      </c>
      <c r="G3887" s="104" t="s">
        <v>11028</v>
      </c>
      <c r="H3887" s="104" t="s">
        <v>6961</v>
      </c>
      <c r="I3887" s="104" t="s">
        <v>9867</v>
      </c>
    </row>
    <row r="3888" spans="1:9" x14ac:dyDescent="0.2">
      <c r="A3888" s="104" t="s">
        <v>10492</v>
      </c>
      <c r="D3888" s="104" t="s">
        <v>9868</v>
      </c>
      <c r="E3888" s="104">
        <f t="shared" si="60"/>
        <v>30125326</v>
      </c>
      <c r="F3888" s="104" t="s">
        <v>11572</v>
      </c>
      <c r="G3888" s="104" t="s">
        <v>11028</v>
      </c>
      <c r="H3888" s="104" t="s">
        <v>6961</v>
      </c>
      <c r="I3888" s="104" t="s">
        <v>9869</v>
      </c>
    </row>
    <row r="3889" spans="1:9" x14ac:dyDescent="0.2">
      <c r="A3889" s="104" t="s">
        <v>10492</v>
      </c>
      <c r="D3889" s="104" t="s">
        <v>9870</v>
      </c>
      <c r="E3889" s="104">
        <f t="shared" si="60"/>
        <v>30125330</v>
      </c>
      <c r="F3889" s="104" t="s">
        <v>11572</v>
      </c>
      <c r="G3889" s="104" t="s">
        <v>11028</v>
      </c>
      <c r="H3889" s="104" t="s">
        <v>6961</v>
      </c>
      <c r="I3889" s="104" t="s">
        <v>9871</v>
      </c>
    </row>
    <row r="3890" spans="1:9" x14ac:dyDescent="0.2">
      <c r="A3890" s="104" t="s">
        <v>10492</v>
      </c>
      <c r="D3890" s="104" t="s">
        <v>9872</v>
      </c>
      <c r="E3890" s="104">
        <f t="shared" si="60"/>
        <v>30125380</v>
      </c>
      <c r="F3890" s="104" t="s">
        <v>11572</v>
      </c>
      <c r="G3890" s="104" t="s">
        <v>11028</v>
      </c>
      <c r="H3890" s="104" t="s">
        <v>6961</v>
      </c>
      <c r="I3890" s="104" t="s">
        <v>11023</v>
      </c>
    </row>
    <row r="3891" spans="1:9" x14ac:dyDescent="0.2">
      <c r="A3891" s="104" t="s">
        <v>10492</v>
      </c>
      <c r="D3891" s="104" t="s">
        <v>9873</v>
      </c>
      <c r="E3891" s="104">
        <f t="shared" si="60"/>
        <v>30125401</v>
      </c>
      <c r="F3891" s="104" t="s">
        <v>11572</v>
      </c>
      <c r="G3891" s="104" t="s">
        <v>11028</v>
      </c>
      <c r="H3891" s="104" t="s">
        <v>9874</v>
      </c>
      <c r="I3891" s="104" t="s">
        <v>9875</v>
      </c>
    </row>
    <row r="3892" spans="1:9" x14ac:dyDescent="0.2">
      <c r="A3892" s="104" t="s">
        <v>10492</v>
      </c>
      <c r="D3892" s="104" t="s">
        <v>9876</v>
      </c>
      <c r="E3892" s="104">
        <f t="shared" si="60"/>
        <v>30125405</v>
      </c>
      <c r="F3892" s="104" t="s">
        <v>11572</v>
      </c>
      <c r="G3892" s="104" t="s">
        <v>11028</v>
      </c>
      <c r="H3892" s="104" t="s">
        <v>9874</v>
      </c>
      <c r="I3892" s="104" t="s">
        <v>9877</v>
      </c>
    </row>
    <row r="3893" spans="1:9" x14ac:dyDescent="0.2">
      <c r="A3893" s="104" t="s">
        <v>10492</v>
      </c>
      <c r="D3893" s="104" t="s">
        <v>9878</v>
      </c>
      <c r="E3893" s="104">
        <f t="shared" si="60"/>
        <v>30125406</v>
      </c>
      <c r="F3893" s="104" t="s">
        <v>11572</v>
      </c>
      <c r="G3893" s="104" t="s">
        <v>11028</v>
      </c>
      <c r="H3893" s="104" t="s">
        <v>9874</v>
      </c>
      <c r="I3893" s="104" t="s">
        <v>9879</v>
      </c>
    </row>
    <row r="3894" spans="1:9" x14ac:dyDescent="0.2">
      <c r="A3894" s="104" t="s">
        <v>10492</v>
      </c>
      <c r="D3894" s="104" t="s">
        <v>9880</v>
      </c>
      <c r="E3894" s="104">
        <f t="shared" si="60"/>
        <v>30125407</v>
      </c>
      <c r="F3894" s="104" t="s">
        <v>11572</v>
      </c>
      <c r="G3894" s="104" t="s">
        <v>11028</v>
      </c>
      <c r="H3894" s="104" t="s">
        <v>9874</v>
      </c>
      <c r="I3894" s="104" t="s">
        <v>9881</v>
      </c>
    </row>
    <row r="3895" spans="1:9" x14ac:dyDescent="0.2">
      <c r="A3895" s="104" t="s">
        <v>10492</v>
      </c>
      <c r="D3895" s="104" t="s">
        <v>9882</v>
      </c>
      <c r="E3895" s="104">
        <f t="shared" si="60"/>
        <v>30125408</v>
      </c>
      <c r="F3895" s="104" t="s">
        <v>11572</v>
      </c>
      <c r="G3895" s="104" t="s">
        <v>11028</v>
      </c>
      <c r="H3895" s="104" t="s">
        <v>9874</v>
      </c>
      <c r="I3895" s="104" t="s">
        <v>9883</v>
      </c>
    </row>
    <row r="3896" spans="1:9" x14ac:dyDescent="0.2">
      <c r="A3896" s="104" t="s">
        <v>10492</v>
      </c>
      <c r="D3896" s="104" t="s">
        <v>9884</v>
      </c>
      <c r="E3896" s="104">
        <f t="shared" si="60"/>
        <v>30125409</v>
      </c>
      <c r="F3896" s="104" t="s">
        <v>11572</v>
      </c>
      <c r="G3896" s="104" t="s">
        <v>11028</v>
      </c>
      <c r="H3896" s="104" t="s">
        <v>9874</v>
      </c>
      <c r="I3896" s="104" t="s">
        <v>11023</v>
      </c>
    </row>
    <row r="3897" spans="1:9" x14ac:dyDescent="0.2">
      <c r="A3897" s="104" t="s">
        <v>10492</v>
      </c>
      <c r="D3897" s="104" t="s">
        <v>9885</v>
      </c>
      <c r="E3897" s="104">
        <f t="shared" si="60"/>
        <v>30125410</v>
      </c>
      <c r="F3897" s="104" t="s">
        <v>11572</v>
      </c>
      <c r="G3897" s="104" t="s">
        <v>11028</v>
      </c>
      <c r="H3897" s="104" t="s">
        <v>9874</v>
      </c>
      <c r="I3897" s="104" t="s">
        <v>9886</v>
      </c>
    </row>
    <row r="3898" spans="1:9" x14ac:dyDescent="0.2">
      <c r="A3898" s="104" t="s">
        <v>10492</v>
      </c>
      <c r="D3898" s="104" t="s">
        <v>9887</v>
      </c>
      <c r="E3898" s="104">
        <f t="shared" si="60"/>
        <v>30125411</v>
      </c>
      <c r="F3898" s="104" t="s">
        <v>11572</v>
      </c>
      <c r="G3898" s="104" t="s">
        <v>11028</v>
      </c>
      <c r="H3898" s="104" t="s">
        <v>9874</v>
      </c>
      <c r="I3898" s="104" t="s">
        <v>9888</v>
      </c>
    </row>
    <row r="3899" spans="1:9" x14ac:dyDescent="0.2">
      <c r="A3899" s="104" t="s">
        <v>10492</v>
      </c>
      <c r="D3899" s="104" t="s">
        <v>9889</v>
      </c>
      <c r="E3899" s="104">
        <f t="shared" si="60"/>
        <v>30125412</v>
      </c>
      <c r="F3899" s="104" t="s">
        <v>11572</v>
      </c>
      <c r="G3899" s="104" t="s">
        <v>11028</v>
      </c>
      <c r="H3899" s="104" t="s">
        <v>9874</v>
      </c>
      <c r="I3899" s="104" t="s">
        <v>9890</v>
      </c>
    </row>
    <row r="3900" spans="1:9" x14ac:dyDescent="0.2">
      <c r="A3900" s="104" t="s">
        <v>10492</v>
      </c>
      <c r="D3900" s="104" t="s">
        <v>9891</v>
      </c>
      <c r="E3900" s="104">
        <f t="shared" si="60"/>
        <v>30125413</v>
      </c>
      <c r="F3900" s="104" t="s">
        <v>11572</v>
      </c>
      <c r="G3900" s="104" t="s">
        <v>11028</v>
      </c>
      <c r="H3900" s="104" t="s">
        <v>9874</v>
      </c>
      <c r="I3900" s="104" t="s">
        <v>9892</v>
      </c>
    </row>
    <row r="3901" spans="1:9" x14ac:dyDescent="0.2">
      <c r="A3901" s="104" t="s">
        <v>10492</v>
      </c>
      <c r="D3901" s="104" t="s">
        <v>9893</v>
      </c>
      <c r="E3901" s="104">
        <f t="shared" si="60"/>
        <v>30125415</v>
      </c>
      <c r="F3901" s="104" t="s">
        <v>11572</v>
      </c>
      <c r="G3901" s="104" t="s">
        <v>11028</v>
      </c>
      <c r="H3901" s="104" t="s">
        <v>9874</v>
      </c>
      <c r="I3901" s="104" t="s">
        <v>9894</v>
      </c>
    </row>
    <row r="3902" spans="1:9" x14ac:dyDescent="0.2">
      <c r="A3902" s="104" t="s">
        <v>10492</v>
      </c>
      <c r="D3902" s="104" t="s">
        <v>9895</v>
      </c>
      <c r="E3902" s="104">
        <f t="shared" si="60"/>
        <v>30125416</v>
      </c>
      <c r="F3902" s="104" t="s">
        <v>11572</v>
      </c>
      <c r="G3902" s="104" t="s">
        <v>11028</v>
      </c>
      <c r="H3902" s="104" t="s">
        <v>9874</v>
      </c>
      <c r="I3902" s="104" t="s">
        <v>12201</v>
      </c>
    </row>
    <row r="3903" spans="1:9" x14ac:dyDescent="0.2">
      <c r="A3903" s="104" t="s">
        <v>10492</v>
      </c>
      <c r="D3903" s="104" t="s">
        <v>9896</v>
      </c>
      <c r="E3903" s="104">
        <f t="shared" si="60"/>
        <v>30125417</v>
      </c>
      <c r="F3903" s="104" t="s">
        <v>11572</v>
      </c>
      <c r="G3903" s="104" t="s">
        <v>11028</v>
      </c>
      <c r="H3903" s="104" t="s">
        <v>9874</v>
      </c>
      <c r="I3903" s="104" t="s">
        <v>9897</v>
      </c>
    </row>
    <row r="3904" spans="1:9" x14ac:dyDescent="0.2">
      <c r="A3904" s="104" t="s">
        <v>10492</v>
      </c>
      <c r="D3904" s="104" t="s">
        <v>9898</v>
      </c>
      <c r="E3904" s="104">
        <f t="shared" si="60"/>
        <v>30125418</v>
      </c>
      <c r="F3904" s="104" t="s">
        <v>11572</v>
      </c>
      <c r="G3904" s="104" t="s">
        <v>11028</v>
      </c>
      <c r="H3904" s="104" t="s">
        <v>9874</v>
      </c>
      <c r="I3904" s="104" t="s">
        <v>9899</v>
      </c>
    </row>
    <row r="3905" spans="1:9" x14ac:dyDescent="0.2">
      <c r="A3905" s="104" t="s">
        <v>10492</v>
      </c>
      <c r="D3905" s="104" t="s">
        <v>9900</v>
      </c>
      <c r="E3905" s="104">
        <f t="shared" si="60"/>
        <v>30125420</v>
      </c>
      <c r="F3905" s="104" t="s">
        <v>11572</v>
      </c>
      <c r="G3905" s="104" t="s">
        <v>11028</v>
      </c>
      <c r="H3905" s="104" t="s">
        <v>9874</v>
      </c>
      <c r="I3905" s="104" t="s">
        <v>11023</v>
      </c>
    </row>
    <row r="3906" spans="1:9" x14ac:dyDescent="0.2">
      <c r="A3906" s="104" t="s">
        <v>10492</v>
      </c>
      <c r="D3906" s="104" t="s">
        <v>9901</v>
      </c>
      <c r="E3906" s="104">
        <f t="shared" ref="E3906:E3969" si="61">VALUE(D3906)</f>
        <v>30125499</v>
      </c>
      <c r="F3906" s="104" t="s">
        <v>11572</v>
      </c>
      <c r="G3906" s="104" t="s">
        <v>11028</v>
      </c>
      <c r="H3906" s="104" t="s">
        <v>9874</v>
      </c>
      <c r="I3906" s="104" t="s">
        <v>7791</v>
      </c>
    </row>
    <row r="3907" spans="1:9" x14ac:dyDescent="0.2">
      <c r="A3907" s="104" t="s">
        <v>10492</v>
      </c>
      <c r="D3907" s="104" t="s">
        <v>9902</v>
      </c>
      <c r="E3907" s="104">
        <f t="shared" si="61"/>
        <v>30125801</v>
      </c>
      <c r="F3907" s="104" t="s">
        <v>11572</v>
      </c>
      <c r="G3907" s="104" t="s">
        <v>11028</v>
      </c>
      <c r="H3907" s="104" t="s">
        <v>9903</v>
      </c>
      <c r="I3907" s="104" t="s">
        <v>9904</v>
      </c>
    </row>
    <row r="3908" spans="1:9" x14ac:dyDescent="0.2">
      <c r="A3908" s="104" t="s">
        <v>10492</v>
      </c>
      <c r="D3908" s="104" t="s">
        <v>9905</v>
      </c>
      <c r="E3908" s="104">
        <f t="shared" si="61"/>
        <v>30125802</v>
      </c>
      <c r="F3908" s="104" t="s">
        <v>11572</v>
      </c>
      <c r="G3908" s="104" t="s">
        <v>11028</v>
      </c>
      <c r="H3908" s="104" t="s">
        <v>9903</v>
      </c>
      <c r="I3908" s="104" t="s">
        <v>9906</v>
      </c>
    </row>
    <row r="3909" spans="1:9" x14ac:dyDescent="0.2">
      <c r="A3909" s="104" t="s">
        <v>10492</v>
      </c>
      <c r="D3909" s="104" t="s">
        <v>9907</v>
      </c>
      <c r="E3909" s="104">
        <f t="shared" si="61"/>
        <v>30125803</v>
      </c>
      <c r="F3909" s="104" t="s">
        <v>11572</v>
      </c>
      <c r="G3909" s="104" t="s">
        <v>11028</v>
      </c>
      <c r="H3909" s="104" t="s">
        <v>9903</v>
      </c>
      <c r="I3909" s="104" t="s">
        <v>9908</v>
      </c>
    </row>
    <row r="3910" spans="1:9" x14ac:dyDescent="0.2">
      <c r="A3910" s="104" t="s">
        <v>10492</v>
      </c>
      <c r="D3910" s="104" t="s">
        <v>9909</v>
      </c>
      <c r="E3910" s="104">
        <f t="shared" si="61"/>
        <v>30125805</v>
      </c>
      <c r="F3910" s="104" t="s">
        <v>11572</v>
      </c>
      <c r="G3910" s="104" t="s">
        <v>11028</v>
      </c>
      <c r="H3910" s="104" t="s">
        <v>9903</v>
      </c>
      <c r="I3910" s="104" t="s">
        <v>9910</v>
      </c>
    </row>
    <row r="3911" spans="1:9" x14ac:dyDescent="0.2">
      <c r="A3911" s="104" t="s">
        <v>10492</v>
      </c>
      <c r="D3911" s="104" t="s">
        <v>9911</v>
      </c>
      <c r="E3911" s="104">
        <f t="shared" si="61"/>
        <v>30125806</v>
      </c>
      <c r="F3911" s="104" t="s">
        <v>11572</v>
      </c>
      <c r="G3911" s="104" t="s">
        <v>11028</v>
      </c>
      <c r="H3911" s="104" t="s">
        <v>9903</v>
      </c>
      <c r="I3911" s="104" t="s">
        <v>9912</v>
      </c>
    </row>
    <row r="3912" spans="1:9" x14ac:dyDescent="0.2">
      <c r="A3912" s="104" t="s">
        <v>10492</v>
      </c>
      <c r="D3912" s="104" t="s">
        <v>9913</v>
      </c>
      <c r="E3912" s="104">
        <f t="shared" si="61"/>
        <v>30125807</v>
      </c>
      <c r="F3912" s="104" t="s">
        <v>11572</v>
      </c>
      <c r="G3912" s="104" t="s">
        <v>11028</v>
      </c>
      <c r="H3912" s="104" t="s">
        <v>9903</v>
      </c>
      <c r="I3912" s="104" t="s">
        <v>9914</v>
      </c>
    </row>
    <row r="3913" spans="1:9" x14ac:dyDescent="0.2">
      <c r="A3913" s="104" t="s">
        <v>10492</v>
      </c>
      <c r="D3913" s="104" t="s">
        <v>9915</v>
      </c>
      <c r="E3913" s="104">
        <f t="shared" si="61"/>
        <v>30125810</v>
      </c>
      <c r="F3913" s="104" t="s">
        <v>11572</v>
      </c>
      <c r="G3913" s="104" t="s">
        <v>11028</v>
      </c>
      <c r="H3913" s="104" t="s">
        <v>9903</v>
      </c>
      <c r="I3913" s="104" t="s">
        <v>9916</v>
      </c>
    </row>
    <row r="3914" spans="1:9" x14ac:dyDescent="0.2">
      <c r="A3914" s="104" t="s">
        <v>10492</v>
      </c>
      <c r="D3914" s="104" t="s">
        <v>9917</v>
      </c>
      <c r="E3914" s="104">
        <f t="shared" si="61"/>
        <v>30125815</v>
      </c>
      <c r="F3914" s="104" t="s">
        <v>11572</v>
      </c>
      <c r="G3914" s="104" t="s">
        <v>11028</v>
      </c>
      <c r="H3914" s="104" t="s">
        <v>9903</v>
      </c>
      <c r="I3914" s="104" t="s">
        <v>9918</v>
      </c>
    </row>
    <row r="3915" spans="1:9" x14ac:dyDescent="0.2">
      <c r="A3915" s="104" t="s">
        <v>10492</v>
      </c>
      <c r="D3915" s="104" t="s">
        <v>9919</v>
      </c>
      <c r="E3915" s="104">
        <f t="shared" si="61"/>
        <v>30125816</v>
      </c>
      <c r="F3915" s="104" t="s">
        <v>11572</v>
      </c>
      <c r="G3915" s="104" t="s">
        <v>11028</v>
      </c>
      <c r="H3915" s="104" t="s">
        <v>9903</v>
      </c>
      <c r="I3915" s="104" t="s">
        <v>9920</v>
      </c>
    </row>
    <row r="3916" spans="1:9" x14ac:dyDescent="0.2">
      <c r="A3916" s="104" t="s">
        <v>10492</v>
      </c>
      <c r="D3916" s="104" t="s">
        <v>9921</v>
      </c>
      <c r="E3916" s="104">
        <f t="shared" si="61"/>
        <v>30125817</v>
      </c>
      <c r="F3916" s="104" t="s">
        <v>11572</v>
      </c>
      <c r="G3916" s="104" t="s">
        <v>11028</v>
      </c>
      <c r="H3916" s="104" t="s">
        <v>9903</v>
      </c>
      <c r="I3916" s="104" t="s">
        <v>9922</v>
      </c>
    </row>
    <row r="3917" spans="1:9" x14ac:dyDescent="0.2">
      <c r="A3917" s="104" t="s">
        <v>10492</v>
      </c>
      <c r="D3917" s="104" t="s">
        <v>9923</v>
      </c>
      <c r="E3917" s="104">
        <f t="shared" si="61"/>
        <v>30125880</v>
      </c>
      <c r="F3917" s="104" t="s">
        <v>11572</v>
      </c>
      <c r="G3917" s="104" t="s">
        <v>11028</v>
      </c>
      <c r="H3917" s="104" t="s">
        <v>9903</v>
      </c>
      <c r="I3917" s="104" t="s">
        <v>9924</v>
      </c>
    </row>
    <row r="3918" spans="1:9" x14ac:dyDescent="0.2">
      <c r="A3918" s="104" t="s">
        <v>10492</v>
      </c>
      <c r="D3918" s="104" t="s">
        <v>9925</v>
      </c>
      <c r="E3918" s="104">
        <f t="shared" si="61"/>
        <v>30125899</v>
      </c>
      <c r="F3918" s="104" t="s">
        <v>11572</v>
      </c>
      <c r="G3918" s="104" t="s">
        <v>11028</v>
      </c>
      <c r="H3918" s="104" t="s">
        <v>9903</v>
      </c>
      <c r="I3918" s="104" t="s">
        <v>7791</v>
      </c>
    </row>
    <row r="3919" spans="1:9" x14ac:dyDescent="0.2">
      <c r="A3919" s="104" t="s">
        <v>10492</v>
      </c>
      <c r="D3919" s="104" t="s">
        <v>9926</v>
      </c>
      <c r="E3919" s="104">
        <f t="shared" si="61"/>
        <v>30130101</v>
      </c>
      <c r="F3919" s="104" t="s">
        <v>11572</v>
      </c>
      <c r="G3919" s="104" t="s">
        <v>11028</v>
      </c>
      <c r="H3919" s="104" t="s">
        <v>9927</v>
      </c>
      <c r="I3919" s="104" t="s">
        <v>9928</v>
      </c>
    </row>
    <row r="3920" spans="1:9" x14ac:dyDescent="0.2">
      <c r="A3920" s="104" t="s">
        <v>10492</v>
      </c>
      <c r="D3920" s="104" t="s">
        <v>9929</v>
      </c>
      <c r="E3920" s="104">
        <f t="shared" si="61"/>
        <v>30130102</v>
      </c>
      <c r="F3920" s="104" t="s">
        <v>11572</v>
      </c>
      <c r="G3920" s="104" t="s">
        <v>11028</v>
      </c>
      <c r="H3920" s="104" t="s">
        <v>9927</v>
      </c>
      <c r="I3920" s="104" t="s">
        <v>9930</v>
      </c>
    </row>
    <row r="3921" spans="1:9" x14ac:dyDescent="0.2">
      <c r="A3921" s="104" t="s">
        <v>10492</v>
      </c>
      <c r="D3921" s="104" t="s">
        <v>9931</v>
      </c>
      <c r="E3921" s="104">
        <f t="shared" si="61"/>
        <v>30130103</v>
      </c>
      <c r="F3921" s="104" t="s">
        <v>11572</v>
      </c>
      <c r="G3921" s="104" t="s">
        <v>11028</v>
      </c>
      <c r="H3921" s="104" t="s">
        <v>9927</v>
      </c>
      <c r="I3921" s="104" t="s">
        <v>9932</v>
      </c>
    </row>
    <row r="3922" spans="1:9" x14ac:dyDescent="0.2">
      <c r="A3922" s="104" t="s">
        <v>10492</v>
      </c>
      <c r="D3922" s="104" t="s">
        <v>9933</v>
      </c>
      <c r="E3922" s="104">
        <f t="shared" si="61"/>
        <v>30130104</v>
      </c>
      <c r="F3922" s="104" t="s">
        <v>11572</v>
      </c>
      <c r="G3922" s="104" t="s">
        <v>11028</v>
      </c>
      <c r="H3922" s="104" t="s">
        <v>9927</v>
      </c>
      <c r="I3922" s="104" t="s">
        <v>9934</v>
      </c>
    </row>
    <row r="3923" spans="1:9" x14ac:dyDescent="0.2">
      <c r="A3923" s="104" t="s">
        <v>10492</v>
      </c>
      <c r="D3923" s="104" t="s">
        <v>9935</v>
      </c>
      <c r="E3923" s="104">
        <f t="shared" si="61"/>
        <v>30130105</v>
      </c>
      <c r="F3923" s="104" t="s">
        <v>11572</v>
      </c>
      <c r="G3923" s="104" t="s">
        <v>11028</v>
      </c>
      <c r="H3923" s="104" t="s">
        <v>9927</v>
      </c>
      <c r="I3923" s="104" t="s">
        <v>9936</v>
      </c>
    </row>
    <row r="3924" spans="1:9" x14ac:dyDescent="0.2">
      <c r="A3924" s="104" t="s">
        <v>10492</v>
      </c>
      <c r="D3924" s="104" t="s">
        <v>9937</v>
      </c>
      <c r="E3924" s="104">
        <f t="shared" si="61"/>
        <v>30130106</v>
      </c>
      <c r="F3924" s="104" t="s">
        <v>11572</v>
      </c>
      <c r="G3924" s="104" t="s">
        <v>11028</v>
      </c>
      <c r="H3924" s="104" t="s">
        <v>9927</v>
      </c>
      <c r="I3924" s="104" t="s">
        <v>6388</v>
      </c>
    </row>
    <row r="3925" spans="1:9" x14ac:dyDescent="0.2">
      <c r="A3925" s="104" t="s">
        <v>10492</v>
      </c>
      <c r="D3925" s="104" t="s">
        <v>9938</v>
      </c>
      <c r="E3925" s="104">
        <f t="shared" si="61"/>
        <v>30130107</v>
      </c>
      <c r="F3925" s="104" t="s">
        <v>11572</v>
      </c>
      <c r="G3925" s="104" t="s">
        <v>11028</v>
      </c>
      <c r="H3925" s="104" t="s">
        <v>9927</v>
      </c>
      <c r="I3925" s="104" t="s">
        <v>9939</v>
      </c>
    </row>
    <row r="3926" spans="1:9" x14ac:dyDescent="0.2">
      <c r="A3926" s="104" t="s">
        <v>10492</v>
      </c>
      <c r="D3926" s="104" t="s">
        <v>9940</v>
      </c>
      <c r="E3926" s="104">
        <f t="shared" si="61"/>
        <v>30130108</v>
      </c>
      <c r="F3926" s="104" t="s">
        <v>11572</v>
      </c>
      <c r="G3926" s="104" t="s">
        <v>11028</v>
      </c>
      <c r="H3926" s="104" t="s">
        <v>9927</v>
      </c>
      <c r="I3926" s="104" t="s">
        <v>9941</v>
      </c>
    </row>
    <row r="3927" spans="1:9" x14ac:dyDescent="0.2">
      <c r="A3927" s="104" t="s">
        <v>10492</v>
      </c>
      <c r="D3927" s="104" t="s">
        <v>9942</v>
      </c>
      <c r="E3927" s="104">
        <f t="shared" si="61"/>
        <v>30130110</v>
      </c>
      <c r="F3927" s="104" t="s">
        <v>11572</v>
      </c>
      <c r="G3927" s="104" t="s">
        <v>11028</v>
      </c>
      <c r="H3927" s="104" t="s">
        <v>9927</v>
      </c>
      <c r="I3927" s="104" t="s">
        <v>9943</v>
      </c>
    </row>
    <row r="3928" spans="1:9" x14ac:dyDescent="0.2">
      <c r="A3928" s="104" t="s">
        <v>10492</v>
      </c>
      <c r="D3928" s="104" t="s">
        <v>9944</v>
      </c>
      <c r="E3928" s="104">
        <f t="shared" si="61"/>
        <v>30130114</v>
      </c>
      <c r="F3928" s="104" t="s">
        <v>11572</v>
      </c>
      <c r="G3928" s="104" t="s">
        <v>11028</v>
      </c>
      <c r="H3928" s="104" t="s">
        <v>9927</v>
      </c>
      <c r="I3928" s="104" t="s">
        <v>9945</v>
      </c>
    </row>
    <row r="3929" spans="1:9" x14ac:dyDescent="0.2">
      <c r="A3929" s="104" t="s">
        <v>10492</v>
      </c>
      <c r="D3929" s="104" t="s">
        <v>9946</v>
      </c>
      <c r="E3929" s="104">
        <f t="shared" si="61"/>
        <v>30130115</v>
      </c>
      <c r="F3929" s="104" t="s">
        <v>11572</v>
      </c>
      <c r="G3929" s="104" t="s">
        <v>11028</v>
      </c>
      <c r="H3929" s="104" t="s">
        <v>9927</v>
      </c>
      <c r="I3929" s="104" t="s">
        <v>9947</v>
      </c>
    </row>
    <row r="3930" spans="1:9" x14ac:dyDescent="0.2">
      <c r="A3930" s="104" t="s">
        <v>10492</v>
      </c>
      <c r="D3930" s="104" t="s">
        <v>9948</v>
      </c>
      <c r="E3930" s="104">
        <f t="shared" si="61"/>
        <v>30130180</v>
      </c>
      <c r="F3930" s="104" t="s">
        <v>11572</v>
      </c>
      <c r="G3930" s="104" t="s">
        <v>11028</v>
      </c>
      <c r="H3930" s="104" t="s">
        <v>9927</v>
      </c>
      <c r="I3930" s="104" t="s">
        <v>11023</v>
      </c>
    </row>
    <row r="3931" spans="1:9" x14ac:dyDescent="0.2">
      <c r="A3931" s="104" t="s">
        <v>10492</v>
      </c>
      <c r="D3931" s="104" t="s">
        <v>9949</v>
      </c>
      <c r="E3931" s="104">
        <f t="shared" si="61"/>
        <v>30130201</v>
      </c>
      <c r="F3931" s="104" t="s">
        <v>11572</v>
      </c>
      <c r="G3931" s="104" t="s">
        <v>11028</v>
      </c>
      <c r="H3931" s="104" t="s">
        <v>9950</v>
      </c>
      <c r="I3931" s="104" t="s">
        <v>14416</v>
      </c>
    </row>
    <row r="3932" spans="1:9" x14ac:dyDescent="0.2">
      <c r="A3932" s="104" t="s">
        <v>10492</v>
      </c>
      <c r="D3932" s="104" t="s">
        <v>9951</v>
      </c>
      <c r="E3932" s="104">
        <f t="shared" si="61"/>
        <v>30130202</v>
      </c>
      <c r="F3932" s="104" t="s">
        <v>11572</v>
      </c>
      <c r="G3932" s="104" t="s">
        <v>11028</v>
      </c>
      <c r="H3932" s="104" t="s">
        <v>9950</v>
      </c>
      <c r="I3932" s="104" t="s">
        <v>9553</v>
      </c>
    </row>
    <row r="3933" spans="1:9" x14ac:dyDescent="0.2">
      <c r="A3933" s="104" t="s">
        <v>10492</v>
      </c>
      <c r="D3933" s="104" t="s">
        <v>9952</v>
      </c>
      <c r="E3933" s="104">
        <f t="shared" si="61"/>
        <v>30130203</v>
      </c>
      <c r="F3933" s="104" t="s">
        <v>11572</v>
      </c>
      <c r="G3933" s="104" t="s">
        <v>11028</v>
      </c>
      <c r="H3933" s="104" t="s">
        <v>9950</v>
      </c>
      <c r="I3933" s="104" t="s">
        <v>9953</v>
      </c>
    </row>
    <row r="3934" spans="1:9" x14ac:dyDescent="0.2">
      <c r="A3934" s="104" t="s">
        <v>10492</v>
      </c>
      <c r="D3934" s="104" t="s">
        <v>9954</v>
      </c>
      <c r="E3934" s="104">
        <f t="shared" si="61"/>
        <v>30130280</v>
      </c>
      <c r="F3934" s="104" t="s">
        <v>11572</v>
      </c>
      <c r="G3934" s="104" t="s">
        <v>11028</v>
      </c>
      <c r="H3934" s="104" t="s">
        <v>9950</v>
      </c>
      <c r="I3934" s="104" t="s">
        <v>11023</v>
      </c>
    </row>
    <row r="3935" spans="1:9" x14ac:dyDescent="0.2">
      <c r="A3935" s="104" t="s">
        <v>10492</v>
      </c>
      <c r="D3935" s="104" t="s">
        <v>9955</v>
      </c>
      <c r="E3935" s="104">
        <f t="shared" si="61"/>
        <v>30130301</v>
      </c>
      <c r="F3935" s="104" t="s">
        <v>11572</v>
      </c>
      <c r="G3935" s="104" t="s">
        <v>11028</v>
      </c>
      <c r="H3935" s="104" t="s">
        <v>9956</v>
      </c>
      <c r="I3935" s="104" t="s">
        <v>6709</v>
      </c>
    </row>
    <row r="3936" spans="1:9" x14ac:dyDescent="0.2">
      <c r="A3936" s="104" t="s">
        <v>10492</v>
      </c>
      <c r="D3936" s="104" t="s">
        <v>9957</v>
      </c>
      <c r="E3936" s="104">
        <f t="shared" si="61"/>
        <v>30130302</v>
      </c>
      <c r="F3936" s="104" t="s">
        <v>11572</v>
      </c>
      <c r="G3936" s="104" t="s">
        <v>11028</v>
      </c>
      <c r="H3936" s="104" t="s">
        <v>9956</v>
      </c>
      <c r="I3936" s="104" t="s">
        <v>15512</v>
      </c>
    </row>
    <row r="3937" spans="1:9" x14ac:dyDescent="0.2">
      <c r="A3937" s="104" t="s">
        <v>10492</v>
      </c>
      <c r="D3937" s="104" t="s">
        <v>9958</v>
      </c>
      <c r="E3937" s="104">
        <f t="shared" si="61"/>
        <v>30130303</v>
      </c>
      <c r="F3937" s="104" t="s">
        <v>11572</v>
      </c>
      <c r="G3937" s="104" t="s">
        <v>11028</v>
      </c>
      <c r="H3937" s="104" t="s">
        <v>9956</v>
      </c>
      <c r="I3937" s="104" t="s">
        <v>9959</v>
      </c>
    </row>
    <row r="3938" spans="1:9" x14ac:dyDescent="0.2">
      <c r="A3938" s="104" t="s">
        <v>10492</v>
      </c>
      <c r="D3938" s="104" t="s">
        <v>9960</v>
      </c>
      <c r="E3938" s="104">
        <f t="shared" si="61"/>
        <v>30130304</v>
      </c>
      <c r="F3938" s="104" t="s">
        <v>11572</v>
      </c>
      <c r="G3938" s="104" t="s">
        <v>11028</v>
      </c>
      <c r="H3938" s="104" t="s">
        <v>9956</v>
      </c>
      <c r="I3938" s="104" t="s">
        <v>9961</v>
      </c>
    </row>
    <row r="3939" spans="1:9" x14ac:dyDescent="0.2">
      <c r="A3939" s="104" t="s">
        <v>10492</v>
      </c>
      <c r="D3939" s="104" t="s">
        <v>9962</v>
      </c>
      <c r="E3939" s="104">
        <f t="shared" si="61"/>
        <v>30130305</v>
      </c>
      <c r="F3939" s="104" t="s">
        <v>11572</v>
      </c>
      <c r="G3939" s="104" t="s">
        <v>11028</v>
      </c>
      <c r="H3939" s="104" t="s">
        <v>9956</v>
      </c>
      <c r="I3939" s="104" t="s">
        <v>9963</v>
      </c>
    </row>
    <row r="3940" spans="1:9" x14ac:dyDescent="0.2">
      <c r="A3940" s="104" t="s">
        <v>10492</v>
      </c>
      <c r="D3940" s="104" t="s">
        <v>9964</v>
      </c>
      <c r="E3940" s="104">
        <f t="shared" si="61"/>
        <v>30130380</v>
      </c>
      <c r="F3940" s="104" t="s">
        <v>11572</v>
      </c>
      <c r="G3940" s="104" t="s">
        <v>11028</v>
      </c>
      <c r="H3940" s="104" t="s">
        <v>9956</v>
      </c>
      <c r="I3940" s="104" t="s">
        <v>11023</v>
      </c>
    </row>
    <row r="3941" spans="1:9" x14ac:dyDescent="0.2">
      <c r="A3941" s="104" t="s">
        <v>10492</v>
      </c>
      <c r="D3941" s="104" t="s">
        <v>9965</v>
      </c>
      <c r="E3941" s="104">
        <f t="shared" si="61"/>
        <v>30130401</v>
      </c>
      <c r="F3941" s="104" t="s">
        <v>11572</v>
      </c>
      <c r="G3941" s="104" t="s">
        <v>11028</v>
      </c>
      <c r="H3941" s="104" t="s">
        <v>9966</v>
      </c>
      <c r="I3941" s="104" t="s">
        <v>14416</v>
      </c>
    </row>
    <row r="3942" spans="1:9" x14ac:dyDescent="0.2">
      <c r="A3942" s="104" t="s">
        <v>10492</v>
      </c>
      <c r="D3942" s="104" t="s">
        <v>9967</v>
      </c>
      <c r="E3942" s="104">
        <f t="shared" si="61"/>
        <v>30130402</v>
      </c>
      <c r="F3942" s="104" t="s">
        <v>11572</v>
      </c>
      <c r="G3942" s="104" t="s">
        <v>11028</v>
      </c>
      <c r="H3942" s="104" t="s">
        <v>9966</v>
      </c>
      <c r="I3942" s="104" t="s">
        <v>11588</v>
      </c>
    </row>
    <row r="3943" spans="1:9" x14ac:dyDescent="0.2">
      <c r="A3943" s="104" t="s">
        <v>10492</v>
      </c>
      <c r="D3943" s="104" t="s">
        <v>9968</v>
      </c>
      <c r="E3943" s="104">
        <f t="shared" si="61"/>
        <v>30130403</v>
      </c>
      <c r="F3943" s="104" t="s">
        <v>11572</v>
      </c>
      <c r="G3943" s="104" t="s">
        <v>11028</v>
      </c>
      <c r="H3943" s="104" t="s">
        <v>9966</v>
      </c>
      <c r="I3943" s="104" t="s">
        <v>9969</v>
      </c>
    </row>
    <row r="3944" spans="1:9" x14ac:dyDescent="0.2">
      <c r="A3944" s="104" t="s">
        <v>10492</v>
      </c>
      <c r="D3944" s="104" t="s">
        <v>9970</v>
      </c>
      <c r="E3944" s="104">
        <f t="shared" si="61"/>
        <v>30130404</v>
      </c>
      <c r="F3944" s="104" t="s">
        <v>11572</v>
      </c>
      <c r="G3944" s="104" t="s">
        <v>11028</v>
      </c>
      <c r="H3944" s="104" t="s">
        <v>9966</v>
      </c>
      <c r="I3944" s="104" t="s">
        <v>12522</v>
      </c>
    </row>
    <row r="3945" spans="1:9" x14ac:dyDescent="0.2">
      <c r="A3945" s="104" t="s">
        <v>10492</v>
      </c>
      <c r="D3945" s="104" t="s">
        <v>9971</v>
      </c>
      <c r="E3945" s="104">
        <f t="shared" si="61"/>
        <v>30130405</v>
      </c>
      <c r="F3945" s="104" t="s">
        <v>11572</v>
      </c>
      <c r="G3945" s="104" t="s">
        <v>11028</v>
      </c>
      <c r="H3945" s="104" t="s">
        <v>9966</v>
      </c>
      <c r="I3945" s="104" t="s">
        <v>9972</v>
      </c>
    </row>
    <row r="3946" spans="1:9" x14ac:dyDescent="0.2">
      <c r="A3946" s="104" t="s">
        <v>10492</v>
      </c>
      <c r="D3946" s="104" t="s">
        <v>9973</v>
      </c>
      <c r="E3946" s="104">
        <f t="shared" si="61"/>
        <v>30130480</v>
      </c>
      <c r="F3946" s="104" t="s">
        <v>11572</v>
      </c>
      <c r="G3946" s="104" t="s">
        <v>11028</v>
      </c>
      <c r="H3946" s="104" t="s">
        <v>9966</v>
      </c>
      <c r="I3946" s="104" t="s">
        <v>11023</v>
      </c>
    </row>
    <row r="3947" spans="1:9" x14ac:dyDescent="0.2">
      <c r="A3947" s="104" t="s">
        <v>10492</v>
      </c>
      <c r="D3947" s="104" t="s">
        <v>9974</v>
      </c>
      <c r="E3947" s="104">
        <f t="shared" si="61"/>
        <v>30130501</v>
      </c>
      <c r="F3947" s="104" t="s">
        <v>11572</v>
      </c>
      <c r="G3947" s="104" t="s">
        <v>11028</v>
      </c>
      <c r="H3947" s="104" t="s">
        <v>9975</v>
      </c>
      <c r="I3947" s="104" t="s">
        <v>14416</v>
      </c>
    </row>
    <row r="3948" spans="1:9" x14ac:dyDescent="0.2">
      <c r="A3948" s="104" t="s">
        <v>10492</v>
      </c>
      <c r="D3948" s="104" t="s">
        <v>9976</v>
      </c>
      <c r="E3948" s="104">
        <f t="shared" si="61"/>
        <v>30130502</v>
      </c>
      <c r="F3948" s="104" t="s">
        <v>11572</v>
      </c>
      <c r="G3948" s="104" t="s">
        <v>11028</v>
      </c>
      <c r="H3948" s="104" t="s">
        <v>9975</v>
      </c>
      <c r="I3948" s="104" t="s">
        <v>9977</v>
      </c>
    </row>
    <row r="3949" spans="1:9" x14ac:dyDescent="0.2">
      <c r="A3949" s="104" t="s">
        <v>10492</v>
      </c>
      <c r="D3949" s="104" t="s">
        <v>9978</v>
      </c>
      <c r="E3949" s="104">
        <f t="shared" si="61"/>
        <v>30130503</v>
      </c>
      <c r="F3949" s="104" t="s">
        <v>11572</v>
      </c>
      <c r="G3949" s="104" t="s">
        <v>11028</v>
      </c>
      <c r="H3949" s="104" t="s">
        <v>9975</v>
      </c>
      <c r="I3949" s="104" t="s">
        <v>9979</v>
      </c>
    </row>
    <row r="3950" spans="1:9" x14ac:dyDescent="0.2">
      <c r="A3950" s="104" t="s">
        <v>10492</v>
      </c>
      <c r="D3950" s="104" t="s">
        <v>9980</v>
      </c>
      <c r="E3950" s="104">
        <f t="shared" si="61"/>
        <v>30130504</v>
      </c>
      <c r="F3950" s="104" t="s">
        <v>11572</v>
      </c>
      <c r="G3950" s="104" t="s">
        <v>11028</v>
      </c>
      <c r="H3950" s="104" t="s">
        <v>9975</v>
      </c>
      <c r="I3950" s="104" t="s">
        <v>12522</v>
      </c>
    </row>
    <row r="3951" spans="1:9" x14ac:dyDescent="0.2">
      <c r="A3951" s="104" t="s">
        <v>10492</v>
      </c>
      <c r="D3951" s="104" t="s">
        <v>9981</v>
      </c>
      <c r="E3951" s="104">
        <f t="shared" si="61"/>
        <v>30130505</v>
      </c>
      <c r="F3951" s="104" t="s">
        <v>11572</v>
      </c>
      <c r="G3951" s="104" t="s">
        <v>11028</v>
      </c>
      <c r="H3951" s="104" t="s">
        <v>9975</v>
      </c>
      <c r="I3951" s="104" t="s">
        <v>9982</v>
      </c>
    </row>
    <row r="3952" spans="1:9" x14ac:dyDescent="0.2">
      <c r="A3952" s="104" t="s">
        <v>10492</v>
      </c>
      <c r="D3952" s="104" t="s">
        <v>9983</v>
      </c>
      <c r="E3952" s="104">
        <f t="shared" si="61"/>
        <v>30130580</v>
      </c>
      <c r="F3952" s="104" t="s">
        <v>11572</v>
      </c>
      <c r="G3952" s="104" t="s">
        <v>11028</v>
      </c>
      <c r="H3952" s="104" t="s">
        <v>9975</v>
      </c>
      <c r="I3952" s="104" t="s">
        <v>11023</v>
      </c>
    </row>
    <row r="3953" spans="1:9" x14ac:dyDescent="0.2">
      <c r="A3953" s="104" t="s">
        <v>10492</v>
      </c>
      <c r="D3953" s="104" t="s">
        <v>9984</v>
      </c>
      <c r="E3953" s="104">
        <f t="shared" si="61"/>
        <v>30140101</v>
      </c>
      <c r="F3953" s="104" t="s">
        <v>11572</v>
      </c>
      <c r="G3953" s="104" t="s">
        <v>11028</v>
      </c>
      <c r="H3953" s="104" t="s">
        <v>9985</v>
      </c>
      <c r="I3953" s="104" t="s">
        <v>9986</v>
      </c>
    </row>
    <row r="3954" spans="1:9" x14ac:dyDescent="0.2">
      <c r="A3954" s="104" t="s">
        <v>10492</v>
      </c>
      <c r="D3954" s="104" t="s">
        <v>9987</v>
      </c>
      <c r="E3954" s="104">
        <f t="shared" si="61"/>
        <v>30140102</v>
      </c>
      <c r="F3954" s="104" t="s">
        <v>11572</v>
      </c>
      <c r="G3954" s="104" t="s">
        <v>11028</v>
      </c>
      <c r="H3954" s="104" t="s">
        <v>9985</v>
      </c>
      <c r="I3954" s="104" t="s">
        <v>9988</v>
      </c>
    </row>
    <row r="3955" spans="1:9" x14ac:dyDescent="0.2">
      <c r="A3955" s="104" t="s">
        <v>10492</v>
      </c>
      <c r="D3955" s="104" t="s">
        <v>9989</v>
      </c>
      <c r="E3955" s="104">
        <f t="shared" si="61"/>
        <v>30140103</v>
      </c>
      <c r="F3955" s="104" t="s">
        <v>11572</v>
      </c>
      <c r="G3955" s="104" t="s">
        <v>11028</v>
      </c>
      <c r="H3955" s="104" t="s">
        <v>9985</v>
      </c>
      <c r="I3955" s="104" t="s">
        <v>9990</v>
      </c>
    </row>
    <row r="3956" spans="1:9" x14ac:dyDescent="0.2">
      <c r="A3956" s="104" t="s">
        <v>10492</v>
      </c>
      <c r="D3956" s="104" t="s">
        <v>9991</v>
      </c>
      <c r="E3956" s="104">
        <f t="shared" si="61"/>
        <v>30140105</v>
      </c>
      <c r="F3956" s="104" t="s">
        <v>11572</v>
      </c>
      <c r="G3956" s="104" t="s">
        <v>11028</v>
      </c>
      <c r="H3956" s="104" t="s">
        <v>9985</v>
      </c>
      <c r="I3956" s="104" t="s">
        <v>16869</v>
      </c>
    </row>
    <row r="3957" spans="1:9" x14ac:dyDescent="0.2">
      <c r="A3957" s="104" t="s">
        <v>10492</v>
      </c>
      <c r="D3957" s="104" t="s">
        <v>9992</v>
      </c>
      <c r="E3957" s="104">
        <f t="shared" si="61"/>
        <v>30140110</v>
      </c>
      <c r="F3957" s="104" t="s">
        <v>11572</v>
      </c>
      <c r="G3957" s="104" t="s">
        <v>11028</v>
      </c>
      <c r="H3957" s="104" t="s">
        <v>9985</v>
      </c>
      <c r="I3957" s="104" t="s">
        <v>9993</v>
      </c>
    </row>
    <row r="3958" spans="1:9" x14ac:dyDescent="0.2">
      <c r="A3958" s="104" t="s">
        <v>10492</v>
      </c>
      <c r="D3958" s="104" t="s">
        <v>9994</v>
      </c>
      <c r="E3958" s="104">
        <f t="shared" si="61"/>
        <v>30140120</v>
      </c>
      <c r="F3958" s="104" t="s">
        <v>11572</v>
      </c>
      <c r="G3958" s="104" t="s">
        <v>11028</v>
      </c>
      <c r="H3958" s="104" t="s">
        <v>9985</v>
      </c>
      <c r="I3958" s="104" t="s">
        <v>14186</v>
      </c>
    </row>
    <row r="3959" spans="1:9" x14ac:dyDescent="0.2">
      <c r="A3959" s="104" t="s">
        <v>10492</v>
      </c>
      <c r="D3959" s="104" t="s">
        <v>9995</v>
      </c>
      <c r="E3959" s="104">
        <f t="shared" si="61"/>
        <v>30140121</v>
      </c>
      <c r="F3959" s="104" t="s">
        <v>11572</v>
      </c>
      <c r="G3959" s="104" t="s">
        <v>11028</v>
      </c>
      <c r="H3959" s="104" t="s">
        <v>9985</v>
      </c>
      <c r="I3959" s="104" t="s">
        <v>9996</v>
      </c>
    </row>
    <row r="3960" spans="1:9" x14ac:dyDescent="0.2">
      <c r="A3960" s="104" t="s">
        <v>10492</v>
      </c>
      <c r="D3960" s="104" t="s">
        <v>9997</v>
      </c>
      <c r="E3960" s="104">
        <f t="shared" si="61"/>
        <v>30140122</v>
      </c>
      <c r="F3960" s="104" t="s">
        <v>11572</v>
      </c>
      <c r="G3960" s="104" t="s">
        <v>11028</v>
      </c>
      <c r="H3960" s="104" t="s">
        <v>9985</v>
      </c>
      <c r="I3960" s="104" t="s">
        <v>14196</v>
      </c>
    </row>
    <row r="3961" spans="1:9" x14ac:dyDescent="0.2">
      <c r="A3961" s="104" t="s">
        <v>10492</v>
      </c>
      <c r="D3961" s="104" t="s">
        <v>9998</v>
      </c>
      <c r="E3961" s="104">
        <f t="shared" si="61"/>
        <v>30140123</v>
      </c>
      <c r="F3961" s="104" t="s">
        <v>11572</v>
      </c>
      <c r="G3961" s="104" t="s">
        <v>11028</v>
      </c>
      <c r="H3961" s="104" t="s">
        <v>9985</v>
      </c>
      <c r="I3961" s="104" t="s">
        <v>9999</v>
      </c>
    </row>
    <row r="3962" spans="1:9" x14ac:dyDescent="0.2">
      <c r="A3962" s="104" t="s">
        <v>10492</v>
      </c>
      <c r="D3962" s="104" t="s">
        <v>10000</v>
      </c>
      <c r="E3962" s="104">
        <f t="shared" si="61"/>
        <v>30140124</v>
      </c>
      <c r="F3962" s="104" t="s">
        <v>11572</v>
      </c>
      <c r="G3962" s="104" t="s">
        <v>11028</v>
      </c>
      <c r="H3962" s="104" t="s">
        <v>9985</v>
      </c>
      <c r="I3962" s="104" t="s">
        <v>14198</v>
      </c>
    </row>
    <row r="3963" spans="1:9" x14ac:dyDescent="0.2">
      <c r="A3963" s="104" t="s">
        <v>10492</v>
      </c>
      <c r="D3963" s="104" t="s">
        <v>10001</v>
      </c>
      <c r="E3963" s="104">
        <f t="shared" si="61"/>
        <v>30140125</v>
      </c>
      <c r="F3963" s="104" t="s">
        <v>11572</v>
      </c>
      <c r="G3963" s="104" t="s">
        <v>11028</v>
      </c>
      <c r="H3963" s="104" t="s">
        <v>9985</v>
      </c>
      <c r="I3963" s="104" t="s">
        <v>14200</v>
      </c>
    </row>
    <row r="3964" spans="1:9" x14ac:dyDescent="0.2">
      <c r="A3964" s="104" t="s">
        <v>10492</v>
      </c>
      <c r="D3964" s="104" t="s">
        <v>10002</v>
      </c>
      <c r="E3964" s="104">
        <f t="shared" si="61"/>
        <v>30140130</v>
      </c>
      <c r="F3964" s="104" t="s">
        <v>11572</v>
      </c>
      <c r="G3964" s="104" t="s">
        <v>11028</v>
      </c>
      <c r="H3964" s="104" t="s">
        <v>9985</v>
      </c>
      <c r="I3964" s="104" t="s">
        <v>9135</v>
      </c>
    </row>
    <row r="3965" spans="1:9" x14ac:dyDescent="0.2">
      <c r="A3965" s="104" t="s">
        <v>10492</v>
      </c>
      <c r="D3965" s="104" t="s">
        <v>10003</v>
      </c>
      <c r="E3965" s="104">
        <f t="shared" si="61"/>
        <v>30140131</v>
      </c>
      <c r="F3965" s="104" t="s">
        <v>11572</v>
      </c>
      <c r="G3965" s="104" t="s">
        <v>11028</v>
      </c>
      <c r="H3965" s="104" t="s">
        <v>9985</v>
      </c>
      <c r="I3965" s="104" t="s">
        <v>14202</v>
      </c>
    </row>
    <row r="3966" spans="1:9" x14ac:dyDescent="0.2">
      <c r="A3966" s="104" t="s">
        <v>10492</v>
      </c>
      <c r="D3966" s="104" t="s">
        <v>10004</v>
      </c>
      <c r="E3966" s="104">
        <f t="shared" si="61"/>
        <v>30140132</v>
      </c>
      <c r="F3966" s="104" t="s">
        <v>11572</v>
      </c>
      <c r="G3966" s="104" t="s">
        <v>11028</v>
      </c>
      <c r="H3966" s="104" t="s">
        <v>9985</v>
      </c>
      <c r="I3966" s="104" t="s">
        <v>14204</v>
      </c>
    </row>
    <row r="3967" spans="1:9" x14ac:dyDescent="0.2">
      <c r="A3967" s="104" t="s">
        <v>10492</v>
      </c>
      <c r="D3967" s="104" t="s">
        <v>10005</v>
      </c>
      <c r="E3967" s="104">
        <f t="shared" si="61"/>
        <v>30140133</v>
      </c>
      <c r="F3967" s="104" t="s">
        <v>11572</v>
      </c>
      <c r="G3967" s="104" t="s">
        <v>11028</v>
      </c>
      <c r="H3967" s="104" t="s">
        <v>9985</v>
      </c>
      <c r="I3967" s="104" t="s">
        <v>14206</v>
      </c>
    </row>
    <row r="3968" spans="1:9" x14ac:dyDescent="0.2">
      <c r="A3968" s="104" t="s">
        <v>10492</v>
      </c>
      <c r="D3968" s="104" t="s">
        <v>10006</v>
      </c>
      <c r="E3968" s="104">
        <f t="shared" si="61"/>
        <v>30140134</v>
      </c>
      <c r="F3968" s="104" t="s">
        <v>11572</v>
      </c>
      <c r="G3968" s="104" t="s">
        <v>11028</v>
      </c>
      <c r="H3968" s="104" t="s">
        <v>9985</v>
      </c>
      <c r="I3968" s="104" t="s">
        <v>14208</v>
      </c>
    </row>
    <row r="3969" spans="1:9" x14ac:dyDescent="0.2">
      <c r="A3969" s="104" t="s">
        <v>10492</v>
      </c>
      <c r="D3969" s="104" t="s">
        <v>10007</v>
      </c>
      <c r="E3969" s="104">
        <f t="shared" si="61"/>
        <v>30140135</v>
      </c>
      <c r="F3969" s="104" t="s">
        <v>11572</v>
      </c>
      <c r="G3969" s="104" t="s">
        <v>11028</v>
      </c>
      <c r="H3969" s="104" t="s">
        <v>9985</v>
      </c>
      <c r="I3969" s="104" t="s">
        <v>14210</v>
      </c>
    </row>
    <row r="3970" spans="1:9" x14ac:dyDescent="0.2">
      <c r="A3970" s="104" t="s">
        <v>10492</v>
      </c>
      <c r="D3970" s="104" t="s">
        <v>10008</v>
      </c>
      <c r="E3970" s="104">
        <f t="shared" ref="E3970:E4033" si="62">VALUE(D3970)</f>
        <v>30140136</v>
      </c>
      <c r="F3970" s="104" t="s">
        <v>11572</v>
      </c>
      <c r="G3970" s="104" t="s">
        <v>11028</v>
      </c>
      <c r="H3970" s="104" t="s">
        <v>9985</v>
      </c>
      <c r="I3970" s="104" t="s">
        <v>10009</v>
      </c>
    </row>
    <row r="3971" spans="1:9" x14ac:dyDescent="0.2">
      <c r="A3971" s="104" t="s">
        <v>10492</v>
      </c>
      <c r="D3971" s="104" t="s">
        <v>10010</v>
      </c>
      <c r="E3971" s="104">
        <f t="shared" si="62"/>
        <v>30140150</v>
      </c>
      <c r="F3971" s="104" t="s">
        <v>11572</v>
      </c>
      <c r="G3971" s="104" t="s">
        <v>11028</v>
      </c>
      <c r="H3971" s="104" t="s">
        <v>9985</v>
      </c>
      <c r="I3971" s="104" t="s">
        <v>10011</v>
      </c>
    </row>
    <row r="3972" spans="1:9" x14ac:dyDescent="0.2">
      <c r="A3972" s="104" t="s">
        <v>10492</v>
      </c>
      <c r="D3972" s="104" t="s">
        <v>10012</v>
      </c>
      <c r="E3972" s="104">
        <f t="shared" si="62"/>
        <v>30140151</v>
      </c>
      <c r="F3972" s="104" t="s">
        <v>11572</v>
      </c>
      <c r="G3972" s="104" t="s">
        <v>11028</v>
      </c>
      <c r="H3972" s="104" t="s">
        <v>9985</v>
      </c>
      <c r="I3972" s="104" t="s">
        <v>10013</v>
      </c>
    </row>
    <row r="3973" spans="1:9" x14ac:dyDescent="0.2">
      <c r="A3973" s="104" t="s">
        <v>10492</v>
      </c>
      <c r="D3973" s="104" t="s">
        <v>10014</v>
      </c>
      <c r="E3973" s="104">
        <f t="shared" si="62"/>
        <v>30140199</v>
      </c>
      <c r="F3973" s="104" t="s">
        <v>11572</v>
      </c>
      <c r="G3973" s="104" t="s">
        <v>11028</v>
      </c>
      <c r="H3973" s="104" t="s">
        <v>9985</v>
      </c>
      <c r="I3973" s="104" t="s">
        <v>7791</v>
      </c>
    </row>
    <row r="3974" spans="1:9" x14ac:dyDescent="0.2">
      <c r="A3974" s="104" t="s">
        <v>10492</v>
      </c>
      <c r="D3974" s="104" t="s">
        <v>10015</v>
      </c>
      <c r="E3974" s="104">
        <f t="shared" si="62"/>
        <v>30140210</v>
      </c>
      <c r="F3974" s="104" t="s">
        <v>11572</v>
      </c>
      <c r="G3974" s="104" t="s">
        <v>11028</v>
      </c>
      <c r="H3974" s="104" t="s">
        <v>12976</v>
      </c>
      <c r="I3974" s="104" t="s">
        <v>16871</v>
      </c>
    </row>
    <row r="3975" spans="1:9" x14ac:dyDescent="0.2">
      <c r="A3975" s="104" t="s">
        <v>10492</v>
      </c>
      <c r="D3975" s="104" t="s">
        <v>12977</v>
      </c>
      <c r="E3975" s="104">
        <f t="shared" si="62"/>
        <v>30140211</v>
      </c>
      <c r="F3975" s="104" t="s">
        <v>11572</v>
      </c>
      <c r="G3975" s="104" t="s">
        <v>11028</v>
      </c>
      <c r="H3975" s="104" t="s">
        <v>12976</v>
      </c>
      <c r="I3975" s="104" t="s">
        <v>12978</v>
      </c>
    </row>
    <row r="3976" spans="1:9" x14ac:dyDescent="0.2">
      <c r="A3976" s="104" t="s">
        <v>10492</v>
      </c>
      <c r="D3976" s="104" t="s">
        <v>12979</v>
      </c>
      <c r="E3976" s="104">
        <f t="shared" si="62"/>
        <v>30140214</v>
      </c>
      <c r="F3976" s="104" t="s">
        <v>11572</v>
      </c>
      <c r="G3976" s="104" t="s">
        <v>11028</v>
      </c>
      <c r="H3976" s="104" t="s">
        <v>12976</v>
      </c>
      <c r="I3976" s="104" t="s">
        <v>10016</v>
      </c>
    </row>
    <row r="3977" spans="1:9" x14ac:dyDescent="0.2">
      <c r="A3977" s="104" t="s">
        <v>10492</v>
      </c>
      <c r="D3977" s="104" t="s">
        <v>10017</v>
      </c>
      <c r="E3977" s="104">
        <f t="shared" si="62"/>
        <v>30140217</v>
      </c>
      <c r="F3977" s="104" t="s">
        <v>11572</v>
      </c>
      <c r="G3977" s="104" t="s">
        <v>11028</v>
      </c>
      <c r="H3977" s="104" t="s">
        <v>12976</v>
      </c>
      <c r="I3977" s="104" t="s">
        <v>10033</v>
      </c>
    </row>
    <row r="3978" spans="1:9" x14ac:dyDescent="0.2">
      <c r="A3978" s="104" t="s">
        <v>10492</v>
      </c>
      <c r="D3978" s="104" t="s">
        <v>10034</v>
      </c>
      <c r="E3978" s="104">
        <f t="shared" si="62"/>
        <v>30140220</v>
      </c>
      <c r="F3978" s="104" t="s">
        <v>11572</v>
      </c>
      <c r="G3978" s="104" t="s">
        <v>11028</v>
      </c>
      <c r="H3978" s="104" t="s">
        <v>12976</v>
      </c>
      <c r="I3978" s="104" t="s">
        <v>12041</v>
      </c>
    </row>
    <row r="3979" spans="1:9" x14ac:dyDescent="0.2">
      <c r="A3979" s="104" t="s">
        <v>10492</v>
      </c>
      <c r="D3979" s="104" t="s">
        <v>10035</v>
      </c>
      <c r="E3979" s="104">
        <f t="shared" si="62"/>
        <v>30140221</v>
      </c>
      <c r="F3979" s="104" t="s">
        <v>11572</v>
      </c>
      <c r="G3979" s="104" t="s">
        <v>11028</v>
      </c>
      <c r="H3979" s="104" t="s">
        <v>12976</v>
      </c>
      <c r="I3979" s="104" t="s">
        <v>16889</v>
      </c>
    </row>
    <row r="3980" spans="1:9" x14ac:dyDescent="0.2">
      <c r="A3980" s="104" t="s">
        <v>10492</v>
      </c>
      <c r="D3980" s="104" t="s">
        <v>10036</v>
      </c>
      <c r="E3980" s="104">
        <f t="shared" si="62"/>
        <v>30140222</v>
      </c>
      <c r="F3980" s="104" t="s">
        <v>11572</v>
      </c>
      <c r="G3980" s="104" t="s">
        <v>11028</v>
      </c>
      <c r="H3980" s="104" t="s">
        <v>12976</v>
      </c>
      <c r="I3980" s="104" t="s">
        <v>16891</v>
      </c>
    </row>
    <row r="3981" spans="1:9" x14ac:dyDescent="0.2">
      <c r="A3981" s="104" t="s">
        <v>10492</v>
      </c>
      <c r="D3981" s="104" t="s">
        <v>10037</v>
      </c>
      <c r="E3981" s="104">
        <f t="shared" si="62"/>
        <v>30140223</v>
      </c>
      <c r="F3981" s="104" t="s">
        <v>11572</v>
      </c>
      <c r="G3981" s="104" t="s">
        <v>11028</v>
      </c>
      <c r="H3981" s="104" t="s">
        <v>12976</v>
      </c>
      <c r="I3981" s="104" t="s">
        <v>10038</v>
      </c>
    </row>
    <row r="3982" spans="1:9" x14ac:dyDescent="0.2">
      <c r="A3982" s="104" t="s">
        <v>10492</v>
      </c>
      <c r="D3982" s="104" t="s">
        <v>10039</v>
      </c>
      <c r="E3982" s="104">
        <f t="shared" si="62"/>
        <v>30140224</v>
      </c>
      <c r="F3982" s="104" t="s">
        <v>11572</v>
      </c>
      <c r="G3982" s="104" t="s">
        <v>11028</v>
      </c>
      <c r="H3982" s="104" t="s">
        <v>12976</v>
      </c>
      <c r="I3982" s="104" t="s">
        <v>16893</v>
      </c>
    </row>
    <row r="3983" spans="1:9" x14ac:dyDescent="0.2">
      <c r="A3983" s="104" t="s">
        <v>10492</v>
      </c>
      <c r="D3983" s="104" t="s">
        <v>10040</v>
      </c>
      <c r="E3983" s="104">
        <f t="shared" si="62"/>
        <v>30140225</v>
      </c>
      <c r="F3983" s="104" t="s">
        <v>11572</v>
      </c>
      <c r="G3983" s="104" t="s">
        <v>11028</v>
      </c>
      <c r="H3983" s="104" t="s">
        <v>12976</v>
      </c>
      <c r="I3983" s="104" t="s">
        <v>10041</v>
      </c>
    </row>
    <row r="3984" spans="1:9" x14ac:dyDescent="0.2">
      <c r="A3984" s="104" t="s">
        <v>10492</v>
      </c>
      <c r="D3984" s="104" t="s">
        <v>10042</v>
      </c>
      <c r="E3984" s="104">
        <f t="shared" si="62"/>
        <v>30140230</v>
      </c>
      <c r="F3984" s="104" t="s">
        <v>11572</v>
      </c>
      <c r="G3984" s="104" t="s">
        <v>11028</v>
      </c>
      <c r="H3984" s="104" t="s">
        <v>12976</v>
      </c>
      <c r="I3984" s="104" t="s">
        <v>12047</v>
      </c>
    </row>
    <row r="3985" spans="1:9" x14ac:dyDescent="0.2">
      <c r="A3985" s="104" t="s">
        <v>10492</v>
      </c>
      <c r="D3985" s="104" t="s">
        <v>10043</v>
      </c>
      <c r="E3985" s="104">
        <f t="shared" si="62"/>
        <v>30140231</v>
      </c>
      <c r="F3985" s="104" t="s">
        <v>11572</v>
      </c>
      <c r="G3985" s="104" t="s">
        <v>11028</v>
      </c>
      <c r="H3985" s="104" t="s">
        <v>12976</v>
      </c>
      <c r="I3985" s="104" t="s">
        <v>10044</v>
      </c>
    </row>
    <row r="3986" spans="1:9" x14ac:dyDescent="0.2">
      <c r="A3986" s="104" t="s">
        <v>10492</v>
      </c>
      <c r="D3986" s="104" t="s">
        <v>10045</v>
      </c>
      <c r="E3986" s="104">
        <f t="shared" si="62"/>
        <v>30140232</v>
      </c>
      <c r="F3986" s="104" t="s">
        <v>11572</v>
      </c>
      <c r="G3986" s="104" t="s">
        <v>11028</v>
      </c>
      <c r="H3986" s="104" t="s">
        <v>12976</v>
      </c>
      <c r="I3986" s="104" t="s">
        <v>14166</v>
      </c>
    </row>
    <row r="3987" spans="1:9" x14ac:dyDescent="0.2">
      <c r="A3987" s="104" t="s">
        <v>10492</v>
      </c>
      <c r="D3987" s="104" t="s">
        <v>10046</v>
      </c>
      <c r="E3987" s="104">
        <f t="shared" si="62"/>
        <v>30140233</v>
      </c>
      <c r="F3987" s="104" t="s">
        <v>11572</v>
      </c>
      <c r="G3987" s="104" t="s">
        <v>11028</v>
      </c>
      <c r="H3987" s="104" t="s">
        <v>12976</v>
      </c>
      <c r="I3987" s="104" t="s">
        <v>14168</v>
      </c>
    </row>
    <row r="3988" spans="1:9" x14ac:dyDescent="0.2">
      <c r="A3988" s="104" t="s">
        <v>10492</v>
      </c>
      <c r="D3988" s="104" t="s">
        <v>10047</v>
      </c>
      <c r="E3988" s="104">
        <f t="shared" si="62"/>
        <v>30140234</v>
      </c>
      <c r="F3988" s="104" t="s">
        <v>11572</v>
      </c>
      <c r="G3988" s="104" t="s">
        <v>11028</v>
      </c>
      <c r="H3988" s="104" t="s">
        <v>12976</v>
      </c>
      <c r="I3988" s="104" t="s">
        <v>14170</v>
      </c>
    </row>
    <row r="3989" spans="1:9" x14ac:dyDescent="0.2">
      <c r="A3989" s="104" t="s">
        <v>10492</v>
      </c>
      <c r="D3989" s="104" t="s">
        <v>10048</v>
      </c>
      <c r="E3989" s="104">
        <f t="shared" si="62"/>
        <v>30140235</v>
      </c>
      <c r="F3989" s="104" t="s">
        <v>11572</v>
      </c>
      <c r="G3989" s="104" t="s">
        <v>11028</v>
      </c>
      <c r="H3989" s="104" t="s">
        <v>12976</v>
      </c>
      <c r="I3989" s="104" t="s">
        <v>14172</v>
      </c>
    </row>
    <row r="3990" spans="1:9" x14ac:dyDescent="0.2">
      <c r="A3990" s="104" t="s">
        <v>10492</v>
      </c>
      <c r="D3990" s="104" t="s">
        <v>10049</v>
      </c>
      <c r="E3990" s="104">
        <f t="shared" si="62"/>
        <v>30140236</v>
      </c>
      <c r="F3990" s="104" t="s">
        <v>11572</v>
      </c>
      <c r="G3990" s="104" t="s">
        <v>11028</v>
      </c>
      <c r="H3990" s="104" t="s">
        <v>12976</v>
      </c>
      <c r="I3990" s="104" t="s">
        <v>10050</v>
      </c>
    </row>
    <row r="3991" spans="1:9" x14ac:dyDescent="0.2">
      <c r="A3991" s="104" t="s">
        <v>10492</v>
      </c>
      <c r="D3991" s="104" t="s">
        <v>10051</v>
      </c>
      <c r="E3991" s="104">
        <f t="shared" si="62"/>
        <v>30140250</v>
      </c>
      <c r="F3991" s="104" t="s">
        <v>11572</v>
      </c>
      <c r="G3991" s="104" t="s">
        <v>11028</v>
      </c>
      <c r="H3991" s="104" t="s">
        <v>12976</v>
      </c>
      <c r="I3991" s="104" t="s">
        <v>14182</v>
      </c>
    </row>
    <row r="3992" spans="1:9" x14ac:dyDescent="0.2">
      <c r="A3992" s="104" t="s">
        <v>10492</v>
      </c>
      <c r="D3992" s="104" t="s">
        <v>10052</v>
      </c>
      <c r="E3992" s="104">
        <f t="shared" si="62"/>
        <v>30140251</v>
      </c>
      <c r="F3992" s="104" t="s">
        <v>11572</v>
      </c>
      <c r="G3992" s="104" t="s">
        <v>11028</v>
      </c>
      <c r="H3992" s="104" t="s">
        <v>12976</v>
      </c>
      <c r="I3992" s="104" t="s">
        <v>10053</v>
      </c>
    </row>
    <row r="3993" spans="1:9" x14ac:dyDescent="0.2">
      <c r="A3993" s="104" t="s">
        <v>10492</v>
      </c>
      <c r="D3993" s="104" t="s">
        <v>10054</v>
      </c>
      <c r="E3993" s="104">
        <f t="shared" si="62"/>
        <v>30140252</v>
      </c>
      <c r="F3993" s="104" t="s">
        <v>11572</v>
      </c>
      <c r="G3993" s="104" t="s">
        <v>11028</v>
      </c>
      <c r="H3993" s="104" t="s">
        <v>12976</v>
      </c>
      <c r="I3993" s="104" t="s">
        <v>10055</v>
      </c>
    </row>
    <row r="3994" spans="1:9" x14ac:dyDescent="0.2">
      <c r="A3994" s="104" t="s">
        <v>10492</v>
      </c>
      <c r="D3994" s="104" t="s">
        <v>10056</v>
      </c>
      <c r="E3994" s="104">
        <f t="shared" si="62"/>
        <v>30140253</v>
      </c>
      <c r="F3994" s="104" t="s">
        <v>11572</v>
      </c>
      <c r="G3994" s="104" t="s">
        <v>11028</v>
      </c>
      <c r="H3994" s="104" t="s">
        <v>12976</v>
      </c>
      <c r="I3994" s="104" t="s">
        <v>10057</v>
      </c>
    </row>
    <row r="3995" spans="1:9" x14ac:dyDescent="0.2">
      <c r="A3995" s="104" t="s">
        <v>10492</v>
      </c>
      <c r="D3995" s="104" t="s">
        <v>10058</v>
      </c>
      <c r="E3995" s="104">
        <f t="shared" si="62"/>
        <v>30140260</v>
      </c>
      <c r="F3995" s="104" t="s">
        <v>11572</v>
      </c>
      <c r="G3995" s="104" t="s">
        <v>11028</v>
      </c>
      <c r="H3995" s="104" t="s">
        <v>12976</v>
      </c>
      <c r="I3995" s="104" t="s">
        <v>14186</v>
      </c>
    </row>
    <row r="3996" spans="1:9" x14ac:dyDescent="0.2">
      <c r="A3996" s="104" t="s">
        <v>10492</v>
      </c>
      <c r="D3996" s="104" t="s">
        <v>10059</v>
      </c>
      <c r="E3996" s="104">
        <f t="shared" si="62"/>
        <v>30140261</v>
      </c>
      <c r="F3996" s="104" t="s">
        <v>11572</v>
      </c>
      <c r="G3996" s="104" t="s">
        <v>11028</v>
      </c>
      <c r="H3996" s="104" t="s">
        <v>12976</v>
      </c>
      <c r="I3996" s="104" t="s">
        <v>14194</v>
      </c>
    </row>
    <row r="3997" spans="1:9" x14ac:dyDescent="0.2">
      <c r="A3997" s="104" t="s">
        <v>10492</v>
      </c>
      <c r="D3997" s="104" t="s">
        <v>10060</v>
      </c>
      <c r="E3997" s="104">
        <f t="shared" si="62"/>
        <v>30140262</v>
      </c>
      <c r="F3997" s="104" t="s">
        <v>11572</v>
      </c>
      <c r="G3997" s="104" t="s">
        <v>11028</v>
      </c>
      <c r="H3997" s="104" t="s">
        <v>12976</v>
      </c>
      <c r="I3997" s="104" t="s">
        <v>14196</v>
      </c>
    </row>
    <row r="3998" spans="1:9" x14ac:dyDescent="0.2">
      <c r="A3998" s="104" t="s">
        <v>10492</v>
      </c>
      <c r="D3998" s="104" t="s">
        <v>10061</v>
      </c>
      <c r="E3998" s="104">
        <f t="shared" si="62"/>
        <v>30140263</v>
      </c>
      <c r="F3998" s="104" t="s">
        <v>11572</v>
      </c>
      <c r="G3998" s="104" t="s">
        <v>11028</v>
      </c>
      <c r="H3998" s="104" t="s">
        <v>12976</v>
      </c>
      <c r="I3998" s="104" t="s">
        <v>9999</v>
      </c>
    </row>
    <row r="3999" spans="1:9" x14ac:dyDescent="0.2">
      <c r="A3999" s="104" t="s">
        <v>10492</v>
      </c>
      <c r="D3999" s="104" t="s">
        <v>10062</v>
      </c>
      <c r="E3999" s="104">
        <f t="shared" si="62"/>
        <v>30140264</v>
      </c>
      <c r="F3999" s="104" t="s">
        <v>11572</v>
      </c>
      <c r="G3999" s="104" t="s">
        <v>11028</v>
      </c>
      <c r="H3999" s="104" t="s">
        <v>12976</v>
      </c>
      <c r="I3999" s="104" t="s">
        <v>14198</v>
      </c>
    </row>
    <row r="4000" spans="1:9" x14ac:dyDescent="0.2">
      <c r="A4000" s="104" t="s">
        <v>10492</v>
      </c>
      <c r="D4000" s="104" t="s">
        <v>13007</v>
      </c>
      <c r="E4000" s="104">
        <f t="shared" si="62"/>
        <v>30140265</v>
      </c>
      <c r="F4000" s="104" t="s">
        <v>11572</v>
      </c>
      <c r="G4000" s="104" t="s">
        <v>11028</v>
      </c>
      <c r="H4000" s="104" t="s">
        <v>12976</v>
      </c>
      <c r="I4000" s="104" t="s">
        <v>13008</v>
      </c>
    </row>
    <row r="4001" spans="1:9" x14ac:dyDescent="0.2">
      <c r="A4001" s="104" t="s">
        <v>10492</v>
      </c>
      <c r="D4001" s="104" t="s">
        <v>13009</v>
      </c>
      <c r="E4001" s="104">
        <f t="shared" si="62"/>
        <v>30140270</v>
      </c>
      <c r="F4001" s="104" t="s">
        <v>11572</v>
      </c>
      <c r="G4001" s="104" t="s">
        <v>11028</v>
      </c>
      <c r="H4001" s="104" t="s">
        <v>12976</v>
      </c>
      <c r="I4001" s="104" t="s">
        <v>9135</v>
      </c>
    </row>
    <row r="4002" spans="1:9" x14ac:dyDescent="0.2">
      <c r="A4002" s="104" t="s">
        <v>10492</v>
      </c>
      <c r="D4002" s="104" t="s">
        <v>13010</v>
      </c>
      <c r="E4002" s="104">
        <f t="shared" si="62"/>
        <v>30140271</v>
      </c>
      <c r="F4002" s="104" t="s">
        <v>11572</v>
      </c>
      <c r="G4002" s="104" t="s">
        <v>11028</v>
      </c>
      <c r="H4002" s="104" t="s">
        <v>12976</v>
      </c>
      <c r="I4002" s="104" t="s">
        <v>13011</v>
      </c>
    </row>
    <row r="4003" spans="1:9" x14ac:dyDescent="0.2">
      <c r="A4003" s="104" t="s">
        <v>10492</v>
      </c>
      <c r="D4003" s="104" t="s">
        <v>13012</v>
      </c>
      <c r="E4003" s="104">
        <f t="shared" si="62"/>
        <v>30140272</v>
      </c>
      <c r="F4003" s="104" t="s">
        <v>11572</v>
      </c>
      <c r="G4003" s="104" t="s">
        <v>11028</v>
      </c>
      <c r="H4003" s="104" t="s">
        <v>12976</v>
      </c>
      <c r="I4003" s="104" t="s">
        <v>14204</v>
      </c>
    </row>
    <row r="4004" spans="1:9" x14ac:dyDescent="0.2">
      <c r="A4004" s="104" t="s">
        <v>10492</v>
      </c>
      <c r="D4004" s="104" t="s">
        <v>13013</v>
      </c>
      <c r="E4004" s="104">
        <f t="shared" si="62"/>
        <v>30140273</v>
      </c>
      <c r="F4004" s="104" t="s">
        <v>11572</v>
      </c>
      <c r="G4004" s="104" t="s">
        <v>11028</v>
      </c>
      <c r="H4004" s="104" t="s">
        <v>12976</v>
      </c>
      <c r="I4004" s="104" t="s">
        <v>14206</v>
      </c>
    </row>
    <row r="4005" spans="1:9" x14ac:dyDescent="0.2">
      <c r="A4005" s="104" t="s">
        <v>10492</v>
      </c>
      <c r="D4005" s="104" t="s">
        <v>13014</v>
      </c>
      <c r="E4005" s="104">
        <f t="shared" si="62"/>
        <v>30140274</v>
      </c>
      <c r="F4005" s="104" t="s">
        <v>11572</v>
      </c>
      <c r="G4005" s="104" t="s">
        <v>11028</v>
      </c>
      <c r="H4005" s="104" t="s">
        <v>12976</v>
      </c>
      <c r="I4005" s="104" t="s">
        <v>14208</v>
      </c>
    </row>
    <row r="4006" spans="1:9" x14ac:dyDescent="0.2">
      <c r="A4006" s="104" t="s">
        <v>10492</v>
      </c>
      <c r="D4006" s="104" t="s">
        <v>13015</v>
      </c>
      <c r="E4006" s="104">
        <f t="shared" si="62"/>
        <v>30140275</v>
      </c>
      <c r="F4006" s="104" t="s">
        <v>11572</v>
      </c>
      <c r="G4006" s="104" t="s">
        <v>11028</v>
      </c>
      <c r="H4006" s="104" t="s">
        <v>12976</v>
      </c>
      <c r="I4006" s="104" t="s">
        <v>14210</v>
      </c>
    </row>
    <row r="4007" spans="1:9" x14ac:dyDescent="0.2">
      <c r="A4007" s="104" t="s">
        <v>10492</v>
      </c>
      <c r="D4007" s="104" t="s">
        <v>13016</v>
      </c>
      <c r="E4007" s="104">
        <f t="shared" si="62"/>
        <v>30140276</v>
      </c>
      <c r="F4007" s="104" t="s">
        <v>11572</v>
      </c>
      <c r="G4007" s="104" t="s">
        <v>11028</v>
      </c>
      <c r="H4007" s="104" t="s">
        <v>12976</v>
      </c>
      <c r="I4007" s="104" t="s">
        <v>10009</v>
      </c>
    </row>
    <row r="4008" spans="1:9" x14ac:dyDescent="0.2">
      <c r="A4008" s="104" t="s">
        <v>10492</v>
      </c>
      <c r="D4008" s="104" t="s">
        <v>13017</v>
      </c>
      <c r="E4008" s="104">
        <f t="shared" si="62"/>
        <v>30140299</v>
      </c>
      <c r="F4008" s="104" t="s">
        <v>11572</v>
      </c>
      <c r="G4008" s="104" t="s">
        <v>11028</v>
      </c>
      <c r="H4008" s="104" t="s">
        <v>12976</v>
      </c>
      <c r="I4008" s="104" t="s">
        <v>7791</v>
      </c>
    </row>
    <row r="4009" spans="1:9" x14ac:dyDescent="0.2">
      <c r="A4009" s="104" t="s">
        <v>10492</v>
      </c>
      <c r="D4009" s="104" t="s">
        <v>13018</v>
      </c>
      <c r="E4009" s="104">
        <f t="shared" si="62"/>
        <v>30140306</v>
      </c>
      <c r="F4009" s="104" t="s">
        <v>11572</v>
      </c>
      <c r="G4009" s="104" t="s">
        <v>11028</v>
      </c>
      <c r="H4009" s="104" t="s">
        <v>13019</v>
      </c>
      <c r="I4009" s="104" t="s">
        <v>13020</v>
      </c>
    </row>
    <row r="4010" spans="1:9" x14ac:dyDescent="0.2">
      <c r="A4010" s="104" t="s">
        <v>10492</v>
      </c>
      <c r="D4010" s="104" t="s">
        <v>13021</v>
      </c>
      <c r="E4010" s="104">
        <f t="shared" si="62"/>
        <v>30140307</v>
      </c>
      <c r="F4010" s="104" t="s">
        <v>11572</v>
      </c>
      <c r="G4010" s="104" t="s">
        <v>11028</v>
      </c>
      <c r="H4010" s="104" t="s">
        <v>13019</v>
      </c>
      <c r="I4010" s="104" t="s">
        <v>13022</v>
      </c>
    </row>
    <row r="4011" spans="1:9" x14ac:dyDescent="0.2">
      <c r="A4011" s="104" t="s">
        <v>10492</v>
      </c>
      <c r="D4011" s="104" t="s">
        <v>13023</v>
      </c>
      <c r="E4011" s="104">
        <f t="shared" si="62"/>
        <v>30140310</v>
      </c>
      <c r="F4011" s="104" t="s">
        <v>11572</v>
      </c>
      <c r="G4011" s="104" t="s">
        <v>11028</v>
      </c>
      <c r="H4011" s="104" t="s">
        <v>13019</v>
      </c>
      <c r="I4011" s="104" t="s">
        <v>16871</v>
      </c>
    </row>
    <row r="4012" spans="1:9" x14ac:dyDescent="0.2">
      <c r="A4012" s="104" t="s">
        <v>10492</v>
      </c>
      <c r="D4012" s="104" t="s">
        <v>13024</v>
      </c>
      <c r="E4012" s="104">
        <f t="shared" si="62"/>
        <v>30140311</v>
      </c>
      <c r="F4012" s="104" t="s">
        <v>11572</v>
      </c>
      <c r="G4012" s="104" t="s">
        <v>11028</v>
      </c>
      <c r="H4012" s="104" t="s">
        <v>13019</v>
      </c>
      <c r="I4012" s="104" t="s">
        <v>13025</v>
      </c>
    </row>
    <row r="4013" spans="1:9" x14ac:dyDescent="0.2">
      <c r="A4013" s="104" t="s">
        <v>10492</v>
      </c>
      <c r="D4013" s="104" t="s">
        <v>13026</v>
      </c>
      <c r="E4013" s="104">
        <f t="shared" si="62"/>
        <v>30140312</v>
      </c>
      <c r="F4013" s="104" t="s">
        <v>11572</v>
      </c>
      <c r="G4013" s="104" t="s">
        <v>11028</v>
      </c>
      <c r="H4013" s="104" t="s">
        <v>13019</v>
      </c>
      <c r="I4013" s="104" t="s">
        <v>13027</v>
      </c>
    </row>
    <row r="4014" spans="1:9" x14ac:dyDescent="0.2">
      <c r="A4014" s="104" t="s">
        <v>10492</v>
      </c>
      <c r="D4014" s="104" t="s">
        <v>13028</v>
      </c>
      <c r="E4014" s="104">
        <f t="shared" si="62"/>
        <v>30140313</v>
      </c>
      <c r="F4014" s="104" t="s">
        <v>11572</v>
      </c>
      <c r="G4014" s="104" t="s">
        <v>11028</v>
      </c>
      <c r="H4014" s="104" t="s">
        <v>13019</v>
      </c>
      <c r="I4014" s="104" t="s">
        <v>13029</v>
      </c>
    </row>
    <row r="4015" spans="1:9" x14ac:dyDescent="0.2">
      <c r="A4015" s="104" t="s">
        <v>10492</v>
      </c>
      <c r="D4015" s="104" t="s">
        <v>13030</v>
      </c>
      <c r="E4015" s="104">
        <f t="shared" si="62"/>
        <v>30140320</v>
      </c>
      <c r="F4015" s="104" t="s">
        <v>11572</v>
      </c>
      <c r="G4015" s="104" t="s">
        <v>11028</v>
      </c>
      <c r="H4015" s="104" t="s">
        <v>13019</v>
      </c>
      <c r="I4015" s="104" t="s">
        <v>13031</v>
      </c>
    </row>
    <row r="4016" spans="1:9" x14ac:dyDescent="0.2">
      <c r="A4016" s="104" t="s">
        <v>10492</v>
      </c>
      <c r="D4016" s="104" t="s">
        <v>13032</v>
      </c>
      <c r="E4016" s="104">
        <f t="shared" si="62"/>
        <v>30140330</v>
      </c>
      <c r="F4016" s="104" t="s">
        <v>11572</v>
      </c>
      <c r="G4016" s="104" t="s">
        <v>11028</v>
      </c>
      <c r="H4016" s="104" t="s">
        <v>13019</v>
      </c>
      <c r="I4016" s="104" t="s">
        <v>13033</v>
      </c>
    </row>
    <row r="4017" spans="1:10" x14ac:dyDescent="0.2">
      <c r="A4017" s="104" t="s">
        <v>10492</v>
      </c>
      <c r="D4017" s="104" t="s">
        <v>13034</v>
      </c>
      <c r="E4017" s="104">
        <f t="shared" si="62"/>
        <v>30140340</v>
      </c>
      <c r="F4017" s="104" t="s">
        <v>11572</v>
      </c>
      <c r="G4017" s="104" t="s">
        <v>11028</v>
      </c>
      <c r="H4017" s="104" t="s">
        <v>13019</v>
      </c>
      <c r="I4017" s="104" t="s">
        <v>13035</v>
      </c>
    </row>
    <row r="4018" spans="1:10" x14ac:dyDescent="0.2">
      <c r="A4018" s="104" t="s">
        <v>10492</v>
      </c>
      <c r="D4018" s="104" t="s">
        <v>13036</v>
      </c>
      <c r="E4018" s="104">
        <f t="shared" si="62"/>
        <v>30140350</v>
      </c>
      <c r="F4018" s="104" t="s">
        <v>11572</v>
      </c>
      <c r="G4018" s="104" t="s">
        <v>11028</v>
      </c>
      <c r="H4018" s="104" t="s">
        <v>13019</v>
      </c>
      <c r="I4018" s="104" t="s">
        <v>13037</v>
      </c>
    </row>
    <row r="4019" spans="1:10" x14ac:dyDescent="0.2">
      <c r="A4019" s="104" t="s">
        <v>10492</v>
      </c>
      <c r="D4019" s="104" t="s">
        <v>13038</v>
      </c>
      <c r="E4019" s="104">
        <f t="shared" si="62"/>
        <v>30140360</v>
      </c>
      <c r="F4019" s="104" t="s">
        <v>11572</v>
      </c>
      <c r="G4019" s="104" t="s">
        <v>11028</v>
      </c>
      <c r="H4019" s="104" t="s">
        <v>13019</v>
      </c>
      <c r="I4019" s="104" t="s">
        <v>13039</v>
      </c>
    </row>
    <row r="4020" spans="1:10" x14ac:dyDescent="0.2">
      <c r="A4020" s="104" t="s">
        <v>10492</v>
      </c>
      <c r="D4020" s="104" t="s">
        <v>13040</v>
      </c>
      <c r="E4020" s="104">
        <f t="shared" si="62"/>
        <v>30140399</v>
      </c>
      <c r="F4020" s="104" t="s">
        <v>11572</v>
      </c>
      <c r="G4020" s="104" t="s">
        <v>11028</v>
      </c>
      <c r="H4020" s="104" t="s">
        <v>13019</v>
      </c>
      <c r="I4020" s="104" t="s">
        <v>7791</v>
      </c>
    </row>
    <row r="4021" spans="1:10" x14ac:dyDescent="0.2">
      <c r="A4021" s="104" t="s">
        <v>10492</v>
      </c>
      <c r="D4021" s="104" t="s">
        <v>13041</v>
      </c>
      <c r="E4021" s="104">
        <f t="shared" si="62"/>
        <v>30180001</v>
      </c>
      <c r="F4021" s="104" t="s">
        <v>11572</v>
      </c>
      <c r="G4021" s="104" t="s">
        <v>11028</v>
      </c>
      <c r="H4021" s="104" t="s">
        <v>13042</v>
      </c>
      <c r="I4021" s="104" t="s">
        <v>6359</v>
      </c>
    </row>
    <row r="4022" spans="1:10" x14ac:dyDescent="0.2">
      <c r="A4022" s="104" t="s">
        <v>10492</v>
      </c>
      <c r="D4022" s="104" t="s">
        <v>13043</v>
      </c>
      <c r="E4022" s="104">
        <f t="shared" si="62"/>
        <v>30180002</v>
      </c>
      <c r="F4022" s="104" t="s">
        <v>11572</v>
      </c>
      <c r="G4022" s="104" t="s">
        <v>11028</v>
      </c>
      <c r="H4022" s="104" t="s">
        <v>13042</v>
      </c>
      <c r="I4022" s="104" t="s">
        <v>13044</v>
      </c>
    </row>
    <row r="4023" spans="1:10" x14ac:dyDescent="0.2">
      <c r="A4023" s="104" t="s">
        <v>10492</v>
      </c>
      <c r="D4023" s="104" t="s">
        <v>13045</v>
      </c>
      <c r="E4023" s="104">
        <f t="shared" si="62"/>
        <v>30180003</v>
      </c>
      <c r="F4023" s="104" t="s">
        <v>11572</v>
      </c>
      <c r="G4023" s="104" t="s">
        <v>11028</v>
      </c>
      <c r="H4023" s="104" t="s">
        <v>13042</v>
      </c>
      <c r="I4023" s="104" t="s">
        <v>13046</v>
      </c>
    </row>
    <row r="4024" spans="1:10" x14ac:dyDescent="0.2">
      <c r="A4024" s="104" t="s">
        <v>10492</v>
      </c>
      <c r="D4024" s="104" t="s">
        <v>13047</v>
      </c>
      <c r="E4024" s="104">
        <f t="shared" si="62"/>
        <v>30180004</v>
      </c>
      <c r="F4024" s="104" t="s">
        <v>11572</v>
      </c>
      <c r="G4024" s="104" t="s">
        <v>11028</v>
      </c>
      <c r="H4024" s="104" t="s">
        <v>13042</v>
      </c>
      <c r="I4024" s="104" t="s">
        <v>13048</v>
      </c>
    </row>
    <row r="4025" spans="1:10" x14ac:dyDescent="0.2">
      <c r="A4025" s="104" t="s">
        <v>10492</v>
      </c>
      <c r="D4025" s="104" t="s">
        <v>13049</v>
      </c>
      <c r="E4025" s="104">
        <f t="shared" si="62"/>
        <v>30180005</v>
      </c>
      <c r="F4025" s="104" t="s">
        <v>11572</v>
      </c>
      <c r="G4025" s="104" t="s">
        <v>11028</v>
      </c>
      <c r="H4025" s="104" t="s">
        <v>13042</v>
      </c>
      <c r="I4025" s="104" t="s">
        <v>13050</v>
      </c>
    </row>
    <row r="4026" spans="1:10" x14ac:dyDescent="0.2">
      <c r="A4026" s="104" t="s">
        <v>10492</v>
      </c>
      <c r="D4026" s="104" t="s">
        <v>13051</v>
      </c>
      <c r="E4026" s="104">
        <f t="shared" si="62"/>
        <v>30180006</v>
      </c>
      <c r="F4026" s="104" t="s">
        <v>11572</v>
      </c>
      <c r="G4026" s="104" t="s">
        <v>11028</v>
      </c>
      <c r="H4026" s="104" t="s">
        <v>13042</v>
      </c>
      <c r="I4026" s="104" t="s">
        <v>13052</v>
      </c>
    </row>
    <row r="4027" spans="1:10" x14ac:dyDescent="0.2">
      <c r="A4027" s="104" t="s">
        <v>10492</v>
      </c>
      <c r="D4027" s="104" t="s">
        <v>13053</v>
      </c>
      <c r="E4027" s="104">
        <f t="shared" si="62"/>
        <v>30180007</v>
      </c>
      <c r="F4027" s="104" t="s">
        <v>11572</v>
      </c>
      <c r="G4027" s="104" t="s">
        <v>11028</v>
      </c>
      <c r="H4027" s="104" t="s">
        <v>13042</v>
      </c>
      <c r="I4027" s="104" t="s">
        <v>13054</v>
      </c>
    </row>
    <row r="4028" spans="1:10" x14ac:dyDescent="0.2">
      <c r="A4028" s="104" t="s">
        <v>10492</v>
      </c>
      <c r="D4028" s="104" t="s">
        <v>13055</v>
      </c>
      <c r="E4028" s="104">
        <f t="shared" si="62"/>
        <v>30180008</v>
      </c>
      <c r="F4028" s="104" t="s">
        <v>11572</v>
      </c>
      <c r="G4028" s="104" t="s">
        <v>11028</v>
      </c>
      <c r="H4028" s="104" t="s">
        <v>13042</v>
      </c>
      <c r="I4028" s="104" t="s">
        <v>13056</v>
      </c>
    </row>
    <row r="4029" spans="1:10" x14ac:dyDescent="0.2">
      <c r="A4029" s="104" t="s">
        <v>10492</v>
      </c>
      <c r="D4029" s="104" t="s">
        <v>13057</v>
      </c>
      <c r="E4029" s="104">
        <f t="shared" si="62"/>
        <v>30180009</v>
      </c>
      <c r="F4029" s="104" t="s">
        <v>11572</v>
      </c>
      <c r="G4029" s="104" t="s">
        <v>11028</v>
      </c>
      <c r="H4029" s="104" t="s">
        <v>13042</v>
      </c>
      <c r="I4029" s="104" t="s">
        <v>13058</v>
      </c>
    </row>
    <row r="4030" spans="1:10" x14ac:dyDescent="0.2">
      <c r="A4030" s="104" t="s">
        <v>10492</v>
      </c>
      <c r="D4030" s="104" t="s">
        <v>13059</v>
      </c>
      <c r="E4030" s="104">
        <f t="shared" si="62"/>
        <v>30180010</v>
      </c>
      <c r="F4030" s="104" t="s">
        <v>11572</v>
      </c>
      <c r="G4030" s="104" t="s">
        <v>11028</v>
      </c>
      <c r="H4030" s="104" t="s">
        <v>13042</v>
      </c>
      <c r="I4030" s="104" t="s">
        <v>13060</v>
      </c>
    </row>
    <row r="4031" spans="1:10" x14ac:dyDescent="0.2">
      <c r="A4031" s="104" t="s">
        <v>10492</v>
      </c>
      <c r="D4031" s="104" t="s">
        <v>13061</v>
      </c>
      <c r="E4031" s="104">
        <f t="shared" si="62"/>
        <v>30180011</v>
      </c>
      <c r="F4031" s="104" t="s">
        <v>11572</v>
      </c>
      <c r="G4031" s="104" t="s">
        <v>11028</v>
      </c>
      <c r="H4031" s="104" t="s">
        <v>13042</v>
      </c>
      <c r="I4031" s="104" t="s">
        <v>13062</v>
      </c>
    </row>
    <row r="4032" spans="1:10" x14ac:dyDescent="0.2">
      <c r="A4032" s="104" t="s">
        <v>10492</v>
      </c>
      <c r="D4032" s="104" t="s">
        <v>13063</v>
      </c>
      <c r="E4032" s="104">
        <f t="shared" si="62"/>
        <v>30180012</v>
      </c>
      <c r="F4032" s="104" t="s">
        <v>11572</v>
      </c>
      <c r="G4032" s="104" t="s">
        <v>11028</v>
      </c>
      <c r="H4032" s="104" t="s">
        <v>13042</v>
      </c>
      <c r="I4032" s="104" t="s">
        <v>13064</v>
      </c>
      <c r="J4032" s="106">
        <v>36278</v>
      </c>
    </row>
    <row r="4033" spans="1:12" x14ac:dyDescent="0.2">
      <c r="A4033" s="104" t="s">
        <v>10492</v>
      </c>
      <c r="D4033" s="104" t="s">
        <v>13065</v>
      </c>
      <c r="E4033" s="104">
        <f t="shared" si="62"/>
        <v>30180013</v>
      </c>
      <c r="F4033" s="104" t="s">
        <v>11572</v>
      </c>
      <c r="G4033" s="104" t="s">
        <v>11028</v>
      </c>
      <c r="H4033" s="104" t="s">
        <v>13042</v>
      </c>
      <c r="I4033" s="104" t="s">
        <v>13066</v>
      </c>
    </row>
    <row r="4034" spans="1:12" x14ac:dyDescent="0.2">
      <c r="A4034" s="104" t="s">
        <v>10492</v>
      </c>
      <c r="D4034" s="104" t="s">
        <v>13067</v>
      </c>
      <c r="E4034" s="104">
        <f t="shared" ref="E4034:E4097" si="63">VALUE(D4034)</f>
        <v>30181001</v>
      </c>
      <c r="F4034" s="104" t="s">
        <v>11572</v>
      </c>
      <c r="G4034" s="104" t="s">
        <v>11028</v>
      </c>
      <c r="H4034" s="104" t="s">
        <v>13042</v>
      </c>
      <c r="I4034" s="104" t="s">
        <v>13068</v>
      </c>
      <c r="L4034" s="104"/>
    </row>
    <row r="4035" spans="1:12" x14ac:dyDescent="0.2">
      <c r="A4035" s="104" t="s">
        <v>10492</v>
      </c>
      <c r="D4035" s="104" t="s">
        <v>13069</v>
      </c>
      <c r="E4035" s="104">
        <f t="shared" si="63"/>
        <v>30182001</v>
      </c>
      <c r="F4035" s="104" t="s">
        <v>11572</v>
      </c>
      <c r="G4035" s="104" t="s">
        <v>11028</v>
      </c>
      <c r="H4035" s="104" t="s">
        <v>14367</v>
      </c>
      <c r="I4035" s="104" t="s">
        <v>13070</v>
      </c>
    </row>
    <row r="4036" spans="1:12" x14ac:dyDescent="0.2">
      <c r="A4036" s="104" t="s">
        <v>10492</v>
      </c>
      <c r="D4036" s="104" t="s">
        <v>13071</v>
      </c>
      <c r="E4036" s="104">
        <f t="shared" si="63"/>
        <v>30182002</v>
      </c>
      <c r="F4036" s="104" t="s">
        <v>11572</v>
      </c>
      <c r="G4036" s="104" t="s">
        <v>11028</v>
      </c>
      <c r="H4036" s="104" t="s">
        <v>14367</v>
      </c>
      <c r="I4036" s="104" t="s">
        <v>14367</v>
      </c>
    </row>
    <row r="4037" spans="1:12" x14ac:dyDescent="0.2">
      <c r="A4037" s="104" t="s">
        <v>10492</v>
      </c>
      <c r="D4037" s="104" t="s">
        <v>13072</v>
      </c>
      <c r="E4037" s="104">
        <f t="shared" si="63"/>
        <v>30182003</v>
      </c>
      <c r="F4037" s="104" t="s">
        <v>11572</v>
      </c>
      <c r="G4037" s="104" t="s">
        <v>11028</v>
      </c>
      <c r="H4037" s="104" t="s">
        <v>14367</v>
      </c>
      <c r="I4037" s="104" t="s">
        <v>14367</v>
      </c>
    </row>
    <row r="4038" spans="1:12" x14ac:dyDescent="0.2">
      <c r="A4038" s="104" t="s">
        <v>10492</v>
      </c>
      <c r="D4038" s="104" t="s">
        <v>13073</v>
      </c>
      <c r="E4038" s="104">
        <f t="shared" si="63"/>
        <v>30182004</v>
      </c>
      <c r="F4038" s="104" t="s">
        <v>11572</v>
      </c>
      <c r="G4038" s="104" t="s">
        <v>11028</v>
      </c>
      <c r="H4038" s="104" t="s">
        <v>14367</v>
      </c>
      <c r="I4038" s="104" t="s">
        <v>13074</v>
      </c>
    </row>
    <row r="4039" spans="1:12" x14ac:dyDescent="0.2">
      <c r="A4039" s="104" t="s">
        <v>10492</v>
      </c>
      <c r="D4039" s="104" t="s">
        <v>13075</v>
      </c>
      <c r="E4039" s="104">
        <f t="shared" si="63"/>
        <v>30182005</v>
      </c>
      <c r="F4039" s="104" t="s">
        <v>11572</v>
      </c>
      <c r="G4039" s="104" t="s">
        <v>11028</v>
      </c>
      <c r="H4039" s="104" t="s">
        <v>14367</v>
      </c>
      <c r="I4039" s="104" t="s">
        <v>13076</v>
      </c>
    </row>
    <row r="4040" spans="1:12" x14ac:dyDescent="0.2">
      <c r="A4040" s="104" t="s">
        <v>10492</v>
      </c>
      <c r="D4040" s="104" t="s">
        <v>13077</v>
      </c>
      <c r="E4040" s="104">
        <f t="shared" si="63"/>
        <v>30182006</v>
      </c>
      <c r="F4040" s="104" t="s">
        <v>11572</v>
      </c>
      <c r="G4040" s="104" t="s">
        <v>11028</v>
      </c>
      <c r="H4040" s="104" t="s">
        <v>14367</v>
      </c>
      <c r="I4040" s="104" t="s">
        <v>13078</v>
      </c>
    </row>
    <row r="4041" spans="1:12" x14ac:dyDescent="0.2">
      <c r="A4041" s="104" t="s">
        <v>10492</v>
      </c>
      <c r="D4041" s="104" t="s">
        <v>13079</v>
      </c>
      <c r="E4041" s="104">
        <f t="shared" si="63"/>
        <v>30182007</v>
      </c>
      <c r="F4041" s="104" t="s">
        <v>11572</v>
      </c>
      <c r="G4041" s="104" t="s">
        <v>11028</v>
      </c>
      <c r="H4041" s="104" t="s">
        <v>14367</v>
      </c>
      <c r="I4041" s="104" t="s">
        <v>13080</v>
      </c>
    </row>
    <row r="4042" spans="1:12" x14ac:dyDescent="0.2">
      <c r="A4042" s="104" t="s">
        <v>10492</v>
      </c>
      <c r="D4042" s="104" t="s">
        <v>13081</v>
      </c>
      <c r="E4042" s="104">
        <f t="shared" si="63"/>
        <v>30182008</v>
      </c>
      <c r="F4042" s="104" t="s">
        <v>11572</v>
      </c>
      <c r="G4042" s="104" t="s">
        <v>11028</v>
      </c>
      <c r="H4042" s="104" t="s">
        <v>14367</v>
      </c>
      <c r="I4042" s="104" t="s">
        <v>13082</v>
      </c>
    </row>
    <row r="4043" spans="1:12" x14ac:dyDescent="0.2">
      <c r="A4043" s="104" t="s">
        <v>10492</v>
      </c>
      <c r="D4043" s="104" t="s">
        <v>13083</v>
      </c>
      <c r="E4043" s="104">
        <f t="shared" si="63"/>
        <v>30182009</v>
      </c>
      <c r="F4043" s="104" t="s">
        <v>11572</v>
      </c>
      <c r="G4043" s="104" t="s">
        <v>11028</v>
      </c>
      <c r="H4043" s="104" t="s">
        <v>14367</v>
      </c>
      <c r="I4043" s="104" t="s">
        <v>13084</v>
      </c>
    </row>
    <row r="4044" spans="1:12" x14ac:dyDescent="0.2">
      <c r="A4044" s="104" t="s">
        <v>10492</v>
      </c>
      <c r="D4044" s="104" t="s">
        <v>13085</v>
      </c>
      <c r="E4044" s="104">
        <f t="shared" si="63"/>
        <v>30182010</v>
      </c>
      <c r="F4044" s="104" t="s">
        <v>11572</v>
      </c>
      <c r="G4044" s="104" t="s">
        <v>11028</v>
      </c>
      <c r="H4044" s="104" t="s">
        <v>14367</v>
      </c>
      <c r="I4044" s="104" t="s">
        <v>15913</v>
      </c>
    </row>
    <row r="4045" spans="1:12" x14ac:dyDescent="0.2">
      <c r="A4045" s="104" t="s">
        <v>10492</v>
      </c>
      <c r="D4045" s="104" t="s">
        <v>15914</v>
      </c>
      <c r="E4045" s="104">
        <f t="shared" si="63"/>
        <v>30182011</v>
      </c>
      <c r="F4045" s="104" t="s">
        <v>11572</v>
      </c>
      <c r="G4045" s="104" t="s">
        <v>11028</v>
      </c>
      <c r="H4045" s="104" t="s">
        <v>14367</v>
      </c>
      <c r="I4045" s="104" t="s">
        <v>15915</v>
      </c>
    </row>
    <row r="4046" spans="1:12" x14ac:dyDescent="0.2">
      <c r="A4046" s="104" t="s">
        <v>10492</v>
      </c>
      <c r="D4046" s="104" t="s">
        <v>15916</v>
      </c>
      <c r="E4046" s="104">
        <f t="shared" si="63"/>
        <v>30182501</v>
      </c>
      <c r="F4046" s="104" t="s">
        <v>11572</v>
      </c>
      <c r="G4046" s="104" t="s">
        <v>11028</v>
      </c>
      <c r="H4046" s="104" t="s">
        <v>13747</v>
      </c>
      <c r="I4046" s="104" t="s">
        <v>15917</v>
      </c>
    </row>
    <row r="4047" spans="1:12" x14ac:dyDescent="0.2">
      <c r="A4047" s="104" t="s">
        <v>10492</v>
      </c>
      <c r="D4047" s="104" t="s">
        <v>15918</v>
      </c>
      <c r="E4047" s="104">
        <f t="shared" si="63"/>
        <v>30182502</v>
      </c>
      <c r="F4047" s="104" t="s">
        <v>11572</v>
      </c>
      <c r="G4047" s="104" t="s">
        <v>11028</v>
      </c>
      <c r="H4047" s="104" t="s">
        <v>13747</v>
      </c>
      <c r="I4047" s="104" t="s">
        <v>15919</v>
      </c>
    </row>
    <row r="4048" spans="1:12" x14ac:dyDescent="0.2">
      <c r="A4048" s="104" t="s">
        <v>10492</v>
      </c>
      <c r="D4048" s="104" t="s">
        <v>15920</v>
      </c>
      <c r="E4048" s="104">
        <f t="shared" si="63"/>
        <v>30182503</v>
      </c>
      <c r="F4048" s="104" t="s">
        <v>11572</v>
      </c>
      <c r="G4048" s="104" t="s">
        <v>11028</v>
      </c>
      <c r="H4048" s="104" t="s">
        <v>13747</v>
      </c>
      <c r="I4048" s="104" t="s">
        <v>13096</v>
      </c>
    </row>
    <row r="4049" spans="1:9" x14ac:dyDescent="0.2">
      <c r="A4049" s="104" t="s">
        <v>10492</v>
      </c>
      <c r="D4049" s="104" t="s">
        <v>13097</v>
      </c>
      <c r="E4049" s="104">
        <f t="shared" si="63"/>
        <v>30182504</v>
      </c>
      <c r="F4049" s="104" t="s">
        <v>11572</v>
      </c>
      <c r="G4049" s="104" t="s">
        <v>11028</v>
      </c>
      <c r="H4049" s="104" t="s">
        <v>13747</v>
      </c>
      <c r="I4049" s="104" t="s">
        <v>13098</v>
      </c>
    </row>
    <row r="4050" spans="1:9" x14ac:dyDescent="0.2">
      <c r="A4050" s="104" t="s">
        <v>10492</v>
      </c>
      <c r="D4050" s="104" t="s">
        <v>13099</v>
      </c>
      <c r="E4050" s="104">
        <f t="shared" si="63"/>
        <v>30182510</v>
      </c>
      <c r="F4050" s="104" t="s">
        <v>11572</v>
      </c>
      <c r="G4050" s="104" t="s">
        <v>11028</v>
      </c>
      <c r="H4050" s="104" t="s">
        <v>13747</v>
      </c>
      <c r="I4050" s="104" t="s">
        <v>13100</v>
      </c>
    </row>
    <row r="4051" spans="1:9" x14ac:dyDescent="0.2">
      <c r="A4051" s="104" t="s">
        <v>10492</v>
      </c>
      <c r="D4051" s="104" t="s">
        <v>13101</v>
      </c>
      <c r="E4051" s="104">
        <f t="shared" si="63"/>
        <v>30182511</v>
      </c>
      <c r="F4051" s="104" t="s">
        <v>11572</v>
      </c>
      <c r="G4051" s="104" t="s">
        <v>11028</v>
      </c>
      <c r="H4051" s="104" t="s">
        <v>13747</v>
      </c>
      <c r="I4051" s="104" t="s">
        <v>13102</v>
      </c>
    </row>
    <row r="4052" spans="1:9" x14ac:dyDescent="0.2">
      <c r="A4052" s="104" t="s">
        <v>10492</v>
      </c>
      <c r="D4052" s="104" t="s">
        <v>13103</v>
      </c>
      <c r="E4052" s="104">
        <f t="shared" si="63"/>
        <v>30182512</v>
      </c>
      <c r="F4052" s="104" t="s">
        <v>11572</v>
      </c>
      <c r="G4052" s="104" t="s">
        <v>11028</v>
      </c>
      <c r="H4052" s="104" t="s">
        <v>13747</v>
      </c>
      <c r="I4052" s="104" t="s">
        <v>13104</v>
      </c>
    </row>
    <row r="4053" spans="1:9" x14ac:dyDescent="0.2">
      <c r="A4053" s="104" t="s">
        <v>10492</v>
      </c>
      <c r="D4053" s="104" t="s">
        <v>13105</v>
      </c>
      <c r="E4053" s="104">
        <f t="shared" si="63"/>
        <v>30182513</v>
      </c>
      <c r="F4053" s="104" t="s">
        <v>11572</v>
      </c>
      <c r="G4053" s="104" t="s">
        <v>11028</v>
      </c>
      <c r="H4053" s="104" t="s">
        <v>13747</v>
      </c>
      <c r="I4053" s="104" t="s">
        <v>13106</v>
      </c>
    </row>
    <row r="4054" spans="1:9" x14ac:dyDescent="0.2">
      <c r="A4054" s="104" t="s">
        <v>10492</v>
      </c>
      <c r="D4054" s="104" t="s">
        <v>13107</v>
      </c>
      <c r="E4054" s="104">
        <f t="shared" si="63"/>
        <v>30182514</v>
      </c>
      <c r="F4054" s="104" t="s">
        <v>11572</v>
      </c>
      <c r="G4054" s="104" t="s">
        <v>11028</v>
      </c>
      <c r="H4054" s="104" t="s">
        <v>13747</v>
      </c>
      <c r="I4054" s="104" t="s">
        <v>13108</v>
      </c>
    </row>
    <row r="4055" spans="1:9" x14ac:dyDescent="0.2">
      <c r="A4055" s="104" t="s">
        <v>10492</v>
      </c>
      <c r="D4055" s="104" t="s">
        <v>13109</v>
      </c>
      <c r="E4055" s="104">
        <f t="shared" si="63"/>
        <v>30182515</v>
      </c>
      <c r="F4055" s="104" t="s">
        <v>11572</v>
      </c>
      <c r="G4055" s="104" t="s">
        <v>11028</v>
      </c>
      <c r="H4055" s="104" t="s">
        <v>13747</v>
      </c>
      <c r="I4055" s="104" t="s">
        <v>13110</v>
      </c>
    </row>
    <row r="4056" spans="1:9" x14ac:dyDescent="0.2">
      <c r="A4056" s="104" t="s">
        <v>10492</v>
      </c>
      <c r="D4056" s="104" t="s">
        <v>13111</v>
      </c>
      <c r="E4056" s="104">
        <f t="shared" si="63"/>
        <v>30182516</v>
      </c>
      <c r="F4056" s="104" t="s">
        <v>11572</v>
      </c>
      <c r="G4056" s="104" t="s">
        <v>11028</v>
      </c>
      <c r="H4056" s="104" t="s">
        <v>13747</v>
      </c>
      <c r="I4056" s="104" t="s">
        <v>13112</v>
      </c>
    </row>
    <row r="4057" spans="1:9" x14ac:dyDescent="0.2">
      <c r="A4057" s="104" t="s">
        <v>10492</v>
      </c>
      <c r="D4057" s="104" t="s">
        <v>13113</v>
      </c>
      <c r="E4057" s="104">
        <f t="shared" si="63"/>
        <v>30182517</v>
      </c>
      <c r="F4057" s="104" t="s">
        <v>11572</v>
      </c>
      <c r="G4057" s="104" t="s">
        <v>11028</v>
      </c>
      <c r="H4057" s="104" t="s">
        <v>13747</v>
      </c>
      <c r="I4057" s="104" t="s">
        <v>13108</v>
      </c>
    </row>
    <row r="4058" spans="1:9" x14ac:dyDescent="0.2">
      <c r="A4058" s="104" t="s">
        <v>10492</v>
      </c>
      <c r="D4058" s="104" t="s">
        <v>13114</v>
      </c>
      <c r="E4058" s="104">
        <f t="shared" si="63"/>
        <v>30182530</v>
      </c>
      <c r="F4058" s="104" t="s">
        <v>11572</v>
      </c>
      <c r="G4058" s="104" t="s">
        <v>11028</v>
      </c>
      <c r="H4058" s="104" t="s">
        <v>13747</v>
      </c>
      <c r="I4058" s="104" t="s">
        <v>13115</v>
      </c>
    </row>
    <row r="4059" spans="1:9" x14ac:dyDescent="0.2">
      <c r="A4059" s="104" t="s">
        <v>10492</v>
      </c>
      <c r="D4059" s="104" t="s">
        <v>13116</v>
      </c>
      <c r="E4059" s="104">
        <f t="shared" si="63"/>
        <v>30182531</v>
      </c>
      <c r="F4059" s="104" t="s">
        <v>11572</v>
      </c>
      <c r="G4059" s="104" t="s">
        <v>11028</v>
      </c>
      <c r="H4059" s="104" t="s">
        <v>13747</v>
      </c>
      <c r="I4059" s="104" t="s">
        <v>13117</v>
      </c>
    </row>
    <row r="4060" spans="1:9" x14ac:dyDescent="0.2">
      <c r="A4060" s="104" t="s">
        <v>10492</v>
      </c>
      <c r="D4060" s="104" t="s">
        <v>13118</v>
      </c>
      <c r="E4060" s="104">
        <f t="shared" si="63"/>
        <v>30182532</v>
      </c>
      <c r="F4060" s="104" t="s">
        <v>11572</v>
      </c>
      <c r="G4060" s="104" t="s">
        <v>11028</v>
      </c>
      <c r="H4060" s="104" t="s">
        <v>13747</v>
      </c>
      <c r="I4060" s="104" t="s">
        <v>13119</v>
      </c>
    </row>
    <row r="4061" spans="1:9" x14ac:dyDescent="0.2">
      <c r="A4061" s="104" t="s">
        <v>10492</v>
      </c>
      <c r="D4061" s="104" t="s">
        <v>13120</v>
      </c>
      <c r="E4061" s="104">
        <f t="shared" si="63"/>
        <v>30182533</v>
      </c>
      <c r="F4061" s="104" t="s">
        <v>11572</v>
      </c>
      <c r="G4061" s="104" t="s">
        <v>11028</v>
      </c>
      <c r="H4061" s="104" t="s">
        <v>13747</v>
      </c>
      <c r="I4061" s="104" t="s">
        <v>13121</v>
      </c>
    </row>
    <row r="4062" spans="1:9" x14ac:dyDescent="0.2">
      <c r="A4062" s="104" t="s">
        <v>10492</v>
      </c>
      <c r="D4062" s="104" t="s">
        <v>13122</v>
      </c>
      <c r="E4062" s="104">
        <f t="shared" si="63"/>
        <v>30182534</v>
      </c>
      <c r="F4062" s="104" t="s">
        <v>11572</v>
      </c>
      <c r="G4062" s="104" t="s">
        <v>11028</v>
      </c>
      <c r="H4062" s="104" t="s">
        <v>13747</v>
      </c>
      <c r="I4062" s="104" t="s">
        <v>13123</v>
      </c>
    </row>
    <row r="4063" spans="1:9" x14ac:dyDescent="0.2">
      <c r="A4063" s="104" t="s">
        <v>10492</v>
      </c>
      <c r="D4063" s="104" t="s">
        <v>13124</v>
      </c>
      <c r="E4063" s="104">
        <f t="shared" si="63"/>
        <v>30182535</v>
      </c>
      <c r="F4063" s="104" t="s">
        <v>11572</v>
      </c>
      <c r="G4063" s="104" t="s">
        <v>11028</v>
      </c>
      <c r="H4063" s="104" t="s">
        <v>13747</v>
      </c>
      <c r="I4063" s="104" t="s">
        <v>13125</v>
      </c>
    </row>
    <row r="4064" spans="1:9" x14ac:dyDescent="0.2">
      <c r="A4064" s="104" t="s">
        <v>10492</v>
      </c>
      <c r="D4064" s="104" t="s">
        <v>13126</v>
      </c>
      <c r="E4064" s="104">
        <f t="shared" si="63"/>
        <v>30182536</v>
      </c>
      <c r="F4064" s="104" t="s">
        <v>11572</v>
      </c>
      <c r="G4064" s="104" t="s">
        <v>11028</v>
      </c>
      <c r="H4064" s="104" t="s">
        <v>13747</v>
      </c>
      <c r="I4064" s="104" t="s">
        <v>13127</v>
      </c>
    </row>
    <row r="4065" spans="1:9" x14ac:dyDescent="0.2">
      <c r="A4065" s="104" t="s">
        <v>10492</v>
      </c>
      <c r="D4065" s="104" t="s">
        <v>13128</v>
      </c>
      <c r="E4065" s="104">
        <f t="shared" si="63"/>
        <v>30182550</v>
      </c>
      <c r="F4065" s="104" t="s">
        <v>11572</v>
      </c>
      <c r="G4065" s="104" t="s">
        <v>11028</v>
      </c>
      <c r="H4065" s="104" t="s">
        <v>13747</v>
      </c>
      <c r="I4065" s="104" t="s">
        <v>13129</v>
      </c>
    </row>
    <row r="4066" spans="1:9" x14ac:dyDescent="0.2">
      <c r="A4066" s="104" t="s">
        <v>10492</v>
      </c>
      <c r="D4066" s="104" t="s">
        <v>13130</v>
      </c>
      <c r="E4066" s="104">
        <f t="shared" si="63"/>
        <v>30182551</v>
      </c>
      <c r="F4066" s="104" t="s">
        <v>11572</v>
      </c>
      <c r="G4066" s="104" t="s">
        <v>11028</v>
      </c>
      <c r="H4066" s="104" t="s">
        <v>13747</v>
      </c>
      <c r="I4066" s="104" t="s">
        <v>13131</v>
      </c>
    </row>
    <row r="4067" spans="1:9" x14ac:dyDescent="0.2">
      <c r="A4067" s="104" t="s">
        <v>10492</v>
      </c>
      <c r="D4067" s="104" t="s">
        <v>13132</v>
      </c>
      <c r="E4067" s="104">
        <f t="shared" si="63"/>
        <v>30182552</v>
      </c>
      <c r="F4067" s="104" t="s">
        <v>11572</v>
      </c>
      <c r="G4067" s="104" t="s">
        <v>11028</v>
      </c>
      <c r="H4067" s="104" t="s">
        <v>13747</v>
      </c>
      <c r="I4067" s="104" t="s">
        <v>13133</v>
      </c>
    </row>
    <row r="4068" spans="1:9" x14ac:dyDescent="0.2">
      <c r="A4068" s="104" t="s">
        <v>10492</v>
      </c>
      <c r="D4068" s="104" t="s">
        <v>13134</v>
      </c>
      <c r="E4068" s="104">
        <f t="shared" si="63"/>
        <v>30182553</v>
      </c>
      <c r="F4068" s="104" t="s">
        <v>11572</v>
      </c>
      <c r="G4068" s="104" t="s">
        <v>11028</v>
      </c>
      <c r="H4068" s="104" t="s">
        <v>13747</v>
      </c>
      <c r="I4068" s="104" t="s">
        <v>13135</v>
      </c>
    </row>
    <row r="4069" spans="1:9" x14ac:dyDescent="0.2">
      <c r="A4069" s="104" t="s">
        <v>10492</v>
      </c>
      <c r="D4069" s="104" t="s">
        <v>13136</v>
      </c>
      <c r="E4069" s="104">
        <f t="shared" si="63"/>
        <v>30182560</v>
      </c>
      <c r="F4069" s="104" t="s">
        <v>11572</v>
      </c>
      <c r="G4069" s="104" t="s">
        <v>11028</v>
      </c>
      <c r="H4069" s="104" t="s">
        <v>13747</v>
      </c>
      <c r="I4069" s="104" t="s">
        <v>13137</v>
      </c>
    </row>
    <row r="4070" spans="1:9" x14ac:dyDescent="0.2">
      <c r="A4070" s="104" t="s">
        <v>10492</v>
      </c>
      <c r="D4070" s="104" t="s">
        <v>13138</v>
      </c>
      <c r="E4070" s="104">
        <f t="shared" si="63"/>
        <v>30182561</v>
      </c>
      <c r="F4070" s="104" t="s">
        <v>11572</v>
      </c>
      <c r="G4070" s="104" t="s">
        <v>11028</v>
      </c>
      <c r="H4070" s="104" t="s">
        <v>13747</v>
      </c>
      <c r="I4070" s="104" t="s">
        <v>13139</v>
      </c>
    </row>
    <row r="4071" spans="1:9" x14ac:dyDescent="0.2">
      <c r="A4071" s="104" t="s">
        <v>10492</v>
      </c>
      <c r="D4071" s="104" t="s">
        <v>13140</v>
      </c>
      <c r="E4071" s="104">
        <f t="shared" si="63"/>
        <v>30182562</v>
      </c>
      <c r="F4071" s="104" t="s">
        <v>11572</v>
      </c>
      <c r="G4071" s="104" t="s">
        <v>11028</v>
      </c>
      <c r="H4071" s="104" t="s">
        <v>13747</v>
      </c>
      <c r="I4071" s="104" t="s">
        <v>13141</v>
      </c>
    </row>
    <row r="4072" spans="1:9" x14ac:dyDescent="0.2">
      <c r="A4072" s="104" t="s">
        <v>10492</v>
      </c>
      <c r="D4072" s="104" t="s">
        <v>13142</v>
      </c>
      <c r="E4072" s="104">
        <f t="shared" si="63"/>
        <v>30182563</v>
      </c>
      <c r="F4072" s="104" t="s">
        <v>11572</v>
      </c>
      <c r="G4072" s="104" t="s">
        <v>11028</v>
      </c>
      <c r="H4072" s="104" t="s">
        <v>13747</v>
      </c>
      <c r="I4072" s="104" t="s">
        <v>13143</v>
      </c>
    </row>
    <row r="4073" spans="1:9" x14ac:dyDescent="0.2">
      <c r="A4073" s="104" t="s">
        <v>10492</v>
      </c>
      <c r="D4073" s="104" t="s">
        <v>13144</v>
      </c>
      <c r="E4073" s="104">
        <f t="shared" si="63"/>
        <v>30182599</v>
      </c>
      <c r="F4073" s="104" t="s">
        <v>11572</v>
      </c>
      <c r="G4073" s="104" t="s">
        <v>11028</v>
      </c>
      <c r="H4073" s="104" t="s">
        <v>13747</v>
      </c>
      <c r="I4073" s="104" t="s">
        <v>13748</v>
      </c>
    </row>
    <row r="4074" spans="1:9" x14ac:dyDescent="0.2">
      <c r="A4074" s="104" t="s">
        <v>10492</v>
      </c>
      <c r="D4074" s="104" t="s">
        <v>10220</v>
      </c>
      <c r="E4074" s="104">
        <f t="shared" si="63"/>
        <v>30183001</v>
      </c>
      <c r="F4074" s="104" t="s">
        <v>11572</v>
      </c>
      <c r="G4074" s="104" t="s">
        <v>11028</v>
      </c>
      <c r="H4074" s="104" t="s">
        <v>13042</v>
      </c>
      <c r="I4074" s="104" t="s">
        <v>6344</v>
      </c>
    </row>
    <row r="4075" spans="1:9" x14ac:dyDescent="0.2">
      <c r="A4075" s="104" t="s">
        <v>10492</v>
      </c>
      <c r="D4075" s="104" t="s">
        <v>10221</v>
      </c>
      <c r="E4075" s="104">
        <f t="shared" si="63"/>
        <v>30184001</v>
      </c>
      <c r="F4075" s="104" t="s">
        <v>11572</v>
      </c>
      <c r="G4075" s="104" t="s">
        <v>11028</v>
      </c>
      <c r="H4075" s="104" t="s">
        <v>13042</v>
      </c>
      <c r="I4075" s="104" t="s">
        <v>6330</v>
      </c>
    </row>
    <row r="4076" spans="1:9" x14ac:dyDescent="0.2">
      <c r="A4076" s="104" t="s">
        <v>10492</v>
      </c>
      <c r="D4076" s="104" t="s">
        <v>10222</v>
      </c>
      <c r="E4076" s="104">
        <f t="shared" si="63"/>
        <v>30187001</v>
      </c>
      <c r="F4076" s="104" t="s">
        <v>11572</v>
      </c>
      <c r="G4076" s="104" t="s">
        <v>11028</v>
      </c>
      <c r="H4076" s="104" t="s">
        <v>10223</v>
      </c>
      <c r="I4076" s="104" t="s">
        <v>10224</v>
      </c>
    </row>
    <row r="4077" spans="1:9" x14ac:dyDescent="0.2">
      <c r="A4077" s="104" t="s">
        <v>10492</v>
      </c>
      <c r="D4077" s="104" t="s">
        <v>10225</v>
      </c>
      <c r="E4077" s="104">
        <f t="shared" si="63"/>
        <v>30187002</v>
      </c>
      <c r="F4077" s="104" t="s">
        <v>11572</v>
      </c>
      <c r="G4077" s="104" t="s">
        <v>11028</v>
      </c>
      <c r="H4077" s="104" t="s">
        <v>10223</v>
      </c>
      <c r="I4077" s="104" t="s">
        <v>10214</v>
      </c>
    </row>
    <row r="4078" spans="1:9" x14ac:dyDescent="0.2">
      <c r="A4078" s="104" t="s">
        <v>10492</v>
      </c>
      <c r="D4078" s="104" t="s">
        <v>10215</v>
      </c>
      <c r="E4078" s="104">
        <f t="shared" si="63"/>
        <v>30187003</v>
      </c>
      <c r="F4078" s="104" t="s">
        <v>11572</v>
      </c>
      <c r="G4078" s="104" t="s">
        <v>11028</v>
      </c>
      <c r="H4078" s="104" t="s">
        <v>10223</v>
      </c>
      <c r="I4078" s="104" t="s">
        <v>10216</v>
      </c>
    </row>
    <row r="4079" spans="1:9" x14ac:dyDescent="0.2">
      <c r="A4079" s="104" t="s">
        <v>10492</v>
      </c>
      <c r="D4079" s="104" t="s">
        <v>10217</v>
      </c>
      <c r="E4079" s="104">
        <f t="shared" si="63"/>
        <v>30187004</v>
      </c>
      <c r="F4079" s="104" t="s">
        <v>11572</v>
      </c>
      <c r="G4079" s="104" t="s">
        <v>11028</v>
      </c>
      <c r="H4079" s="104" t="s">
        <v>10223</v>
      </c>
      <c r="I4079" s="104" t="s">
        <v>10218</v>
      </c>
    </row>
    <row r="4080" spans="1:9" x14ac:dyDescent="0.2">
      <c r="A4080" s="104" t="s">
        <v>10492</v>
      </c>
      <c r="D4080" s="104" t="s">
        <v>10219</v>
      </c>
      <c r="E4080" s="104">
        <f t="shared" si="63"/>
        <v>30187005</v>
      </c>
      <c r="F4080" s="104" t="s">
        <v>11572</v>
      </c>
      <c r="G4080" s="104" t="s">
        <v>11028</v>
      </c>
      <c r="H4080" s="104" t="s">
        <v>10223</v>
      </c>
      <c r="I4080" s="104" t="s">
        <v>7257</v>
      </c>
    </row>
    <row r="4081" spans="1:9" x14ac:dyDescent="0.2">
      <c r="A4081" s="104" t="s">
        <v>10492</v>
      </c>
      <c r="D4081" s="104" t="s">
        <v>7258</v>
      </c>
      <c r="E4081" s="104">
        <f t="shared" si="63"/>
        <v>30187006</v>
      </c>
      <c r="F4081" s="104" t="s">
        <v>11572</v>
      </c>
      <c r="G4081" s="104" t="s">
        <v>11028</v>
      </c>
      <c r="H4081" s="104" t="s">
        <v>10223</v>
      </c>
      <c r="I4081" s="104" t="s">
        <v>10236</v>
      </c>
    </row>
    <row r="4082" spans="1:9" x14ac:dyDescent="0.2">
      <c r="A4082" s="104" t="s">
        <v>10492</v>
      </c>
      <c r="D4082" s="104" t="s">
        <v>10237</v>
      </c>
      <c r="E4082" s="104">
        <f t="shared" si="63"/>
        <v>30187007</v>
      </c>
      <c r="F4082" s="104" t="s">
        <v>11572</v>
      </c>
      <c r="G4082" s="104" t="s">
        <v>11028</v>
      </c>
      <c r="H4082" s="104" t="s">
        <v>10223</v>
      </c>
      <c r="I4082" s="104" t="s">
        <v>10238</v>
      </c>
    </row>
    <row r="4083" spans="1:9" x14ac:dyDescent="0.2">
      <c r="A4083" s="104" t="s">
        <v>10492</v>
      </c>
      <c r="D4083" s="104" t="s">
        <v>10239</v>
      </c>
      <c r="E4083" s="104">
        <f t="shared" si="63"/>
        <v>30187008</v>
      </c>
      <c r="F4083" s="104" t="s">
        <v>11572</v>
      </c>
      <c r="G4083" s="104" t="s">
        <v>11028</v>
      </c>
      <c r="H4083" s="104" t="s">
        <v>10223</v>
      </c>
      <c r="I4083" s="104" t="s">
        <v>10240</v>
      </c>
    </row>
    <row r="4084" spans="1:9" x14ac:dyDescent="0.2">
      <c r="A4084" s="104" t="s">
        <v>10492</v>
      </c>
      <c r="D4084" s="104" t="s">
        <v>10241</v>
      </c>
      <c r="E4084" s="104">
        <f t="shared" si="63"/>
        <v>30187009</v>
      </c>
      <c r="F4084" s="104" t="s">
        <v>11572</v>
      </c>
      <c r="G4084" s="104" t="s">
        <v>11028</v>
      </c>
      <c r="H4084" s="104" t="s">
        <v>10223</v>
      </c>
      <c r="I4084" s="104" t="s">
        <v>10242</v>
      </c>
    </row>
    <row r="4085" spans="1:9" x14ac:dyDescent="0.2">
      <c r="A4085" s="104" t="s">
        <v>10492</v>
      </c>
      <c r="D4085" s="104" t="s">
        <v>7282</v>
      </c>
      <c r="E4085" s="104">
        <f t="shared" si="63"/>
        <v>30187010</v>
      </c>
      <c r="F4085" s="104" t="s">
        <v>11572</v>
      </c>
      <c r="G4085" s="104" t="s">
        <v>11028</v>
      </c>
      <c r="H4085" s="104" t="s">
        <v>10223</v>
      </c>
      <c r="I4085" s="104" t="s">
        <v>7283</v>
      </c>
    </row>
    <row r="4086" spans="1:9" x14ac:dyDescent="0.2">
      <c r="A4086" s="104" t="s">
        <v>10492</v>
      </c>
      <c r="D4086" s="104" t="s">
        <v>7284</v>
      </c>
      <c r="E4086" s="104">
        <f t="shared" si="63"/>
        <v>30187011</v>
      </c>
      <c r="F4086" s="104" t="s">
        <v>11572</v>
      </c>
      <c r="G4086" s="104" t="s">
        <v>11028</v>
      </c>
      <c r="H4086" s="104" t="s">
        <v>10223</v>
      </c>
      <c r="I4086" s="104" t="s">
        <v>7285</v>
      </c>
    </row>
    <row r="4087" spans="1:9" x14ac:dyDescent="0.2">
      <c r="A4087" s="104" t="s">
        <v>10492</v>
      </c>
      <c r="D4087" s="104" t="s">
        <v>7286</v>
      </c>
      <c r="E4087" s="104">
        <f t="shared" si="63"/>
        <v>30187012</v>
      </c>
      <c r="F4087" s="104" t="s">
        <v>11572</v>
      </c>
      <c r="G4087" s="104" t="s">
        <v>11028</v>
      </c>
      <c r="H4087" s="104" t="s">
        <v>10223</v>
      </c>
      <c r="I4087" s="104" t="s">
        <v>7287</v>
      </c>
    </row>
    <row r="4088" spans="1:9" x14ac:dyDescent="0.2">
      <c r="A4088" s="104" t="s">
        <v>10492</v>
      </c>
      <c r="D4088" s="104" t="s">
        <v>7288</v>
      </c>
      <c r="E4088" s="104">
        <f t="shared" si="63"/>
        <v>30187013</v>
      </c>
      <c r="F4088" s="104" t="s">
        <v>11572</v>
      </c>
      <c r="G4088" s="104" t="s">
        <v>11028</v>
      </c>
      <c r="H4088" s="104" t="s">
        <v>10223</v>
      </c>
      <c r="I4088" s="104" t="s">
        <v>7289</v>
      </c>
    </row>
    <row r="4089" spans="1:9" x14ac:dyDescent="0.2">
      <c r="A4089" s="104" t="s">
        <v>10492</v>
      </c>
      <c r="D4089" s="104" t="s">
        <v>7290</v>
      </c>
      <c r="E4089" s="104">
        <f t="shared" si="63"/>
        <v>30187014</v>
      </c>
      <c r="F4089" s="104" t="s">
        <v>11572</v>
      </c>
      <c r="G4089" s="104" t="s">
        <v>11028</v>
      </c>
      <c r="H4089" s="104" t="s">
        <v>10223</v>
      </c>
      <c r="I4089" s="104" t="s">
        <v>7291</v>
      </c>
    </row>
    <row r="4090" spans="1:9" x14ac:dyDescent="0.2">
      <c r="A4090" s="104" t="s">
        <v>10492</v>
      </c>
      <c r="D4090" s="104" t="s">
        <v>7292</v>
      </c>
      <c r="E4090" s="104">
        <f t="shared" si="63"/>
        <v>30187015</v>
      </c>
      <c r="F4090" s="104" t="s">
        <v>11572</v>
      </c>
      <c r="G4090" s="104" t="s">
        <v>11028</v>
      </c>
      <c r="H4090" s="104" t="s">
        <v>10223</v>
      </c>
      <c r="I4090" s="104" t="s">
        <v>7293</v>
      </c>
    </row>
    <row r="4091" spans="1:9" x14ac:dyDescent="0.2">
      <c r="A4091" s="104" t="s">
        <v>10492</v>
      </c>
      <c r="D4091" s="104" t="s">
        <v>7294</v>
      </c>
      <c r="E4091" s="104">
        <f t="shared" si="63"/>
        <v>30187016</v>
      </c>
      <c r="F4091" s="104" t="s">
        <v>11572</v>
      </c>
      <c r="G4091" s="104" t="s">
        <v>11028</v>
      </c>
      <c r="H4091" s="104" t="s">
        <v>10223</v>
      </c>
      <c r="I4091" s="104" t="s">
        <v>7295</v>
      </c>
    </row>
    <row r="4092" spans="1:9" x14ac:dyDescent="0.2">
      <c r="A4092" s="104" t="s">
        <v>10492</v>
      </c>
      <c r="D4092" s="104" t="s">
        <v>7296</v>
      </c>
      <c r="E4092" s="104">
        <f t="shared" si="63"/>
        <v>30187017</v>
      </c>
      <c r="F4092" s="104" t="s">
        <v>11572</v>
      </c>
      <c r="G4092" s="104" t="s">
        <v>11028</v>
      </c>
      <c r="H4092" s="104" t="s">
        <v>10223</v>
      </c>
      <c r="I4092" s="104" t="s">
        <v>7297</v>
      </c>
    </row>
    <row r="4093" spans="1:9" x14ac:dyDescent="0.2">
      <c r="A4093" s="104" t="s">
        <v>10492</v>
      </c>
      <c r="D4093" s="104" t="s">
        <v>7298</v>
      </c>
      <c r="E4093" s="104">
        <f t="shared" si="63"/>
        <v>30187018</v>
      </c>
      <c r="F4093" s="104" t="s">
        <v>11572</v>
      </c>
      <c r="G4093" s="104" t="s">
        <v>11028</v>
      </c>
      <c r="H4093" s="104" t="s">
        <v>10223</v>
      </c>
      <c r="I4093" s="104" t="s">
        <v>7299</v>
      </c>
    </row>
    <row r="4094" spans="1:9" x14ac:dyDescent="0.2">
      <c r="A4094" s="104" t="s">
        <v>10492</v>
      </c>
      <c r="D4094" s="104" t="s">
        <v>7300</v>
      </c>
      <c r="E4094" s="104">
        <f t="shared" si="63"/>
        <v>30187019</v>
      </c>
      <c r="F4094" s="104" t="s">
        <v>11572</v>
      </c>
      <c r="G4094" s="104" t="s">
        <v>11028</v>
      </c>
      <c r="H4094" s="104" t="s">
        <v>10223</v>
      </c>
      <c r="I4094" s="104" t="s">
        <v>7301</v>
      </c>
    </row>
    <row r="4095" spans="1:9" x14ac:dyDescent="0.2">
      <c r="A4095" s="104" t="s">
        <v>10492</v>
      </c>
      <c r="D4095" s="104" t="s">
        <v>7302</v>
      </c>
      <c r="E4095" s="104">
        <f t="shared" si="63"/>
        <v>30187020</v>
      </c>
      <c r="F4095" s="104" t="s">
        <v>11572</v>
      </c>
      <c r="G4095" s="104" t="s">
        <v>11028</v>
      </c>
      <c r="H4095" s="104" t="s">
        <v>10223</v>
      </c>
      <c r="I4095" s="104" t="s">
        <v>7303</v>
      </c>
    </row>
    <row r="4096" spans="1:9" x14ac:dyDescent="0.2">
      <c r="A4096" s="104" t="s">
        <v>10492</v>
      </c>
      <c r="D4096" s="104" t="s">
        <v>7304</v>
      </c>
      <c r="E4096" s="104">
        <f t="shared" si="63"/>
        <v>30187021</v>
      </c>
      <c r="F4096" s="104" t="s">
        <v>11572</v>
      </c>
      <c r="G4096" s="104" t="s">
        <v>11028</v>
      </c>
      <c r="H4096" s="104" t="s">
        <v>10223</v>
      </c>
      <c r="I4096" s="104" t="s">
        <v>7305</v>
      </c>
    </row>
    <row r="4097" spans="1:9" x14ac:dyDescent="0.2">
      <c r="A4097" s="104" t="s">
        <v>10492</v>
      </c>
      <c r="D4097" s="104" t="s">
        <v>7306</v>
      </c>
      <c r="E4097" s="104">
        <f t="shared" si="63"/>
        <v>30187022</v>
      </c>
      <c r="F4097" s="104" t="s">
        <v>11572</v>
      </c>
      <c r="G4097" s="104" t="s">
        <v>11028</v>
      </c>
      <c r="H4097" s="104" t="s">
        <v>10223</v>
      </c>
      <c r="I4097" s="104" t="s">
        <v>7307</v>
      </c>
    </row>
    <row r="4098" spans="1:9" x14ac:dyDescent="0.2">
      <c r="A4098" s="104" t="s">
        <v>10492</v>
      </c>
      <c r="D4098" s="104" t="s">
        <v>7308</v>
      </c>
      <c r="E4098" s="104">
        <f t="shared" ref="E4098:E4161" si="64">VALUE(D4098)</f>
        <v>30187023</v>
      </c>
      <c r="F4098" s="104" t="s">
        <v>11572</v>
      </c>
      <c r="G4098" s="104" t="s">
        <v>11028</v>
      </c>
      <c r="H4098" s="104" t="s">
        <v>10223</v>
      </c>
      <c r="I4098" s="104" t="s">
        <v>7309</v>
      </c>
    </row>
    <row r="4099" spans="1:9" x14ac:dyDescent="0.2">
      <c r="A4099" s="104" t="s">
        <v>10492</v>
      </c>
      <c r="D4099" s="104" t="s">
        <v>7310</v>
      </c>
      <c r="E4099" s="104">
        <f t="shared" si="64"/>
        <v>30187024</v>
      </c>
      <c r="F4099" s="104" t="s">
        <v>11572</v>
      </c>
      <c r="G4099" s="104" t="s">
        <v>11028</v>
      </c>
      <c r="H4099" s="104" t="s">
        <v>10223</v>
      </c>
      <c r="I4099" s="104" t="s">
        <v>7311</v>
      </c>
    </row>
    <row r="4100" spans="1:9" x14ac:dyDescent="0.2">
      <c r="A4100" s="104" t="s">
        <v>10492</v>
      </c>
      <c r="D4100" s="104" t="s">
        <v>7312</v>
      </c>
      <c r="E4100" s="104">
        <f t="shared" si="64"/>
        <v>30187025</v>
      </c>
      <c r="F4100" s="104" t="s">
        <v>11572</v>
      </c>
      <c r="G4100" s="104" t="s">
        <v>11028</v>
      </c>
      <c r="H4100" s="104" t="s">
        <v>10223</v>
      </c>
      <c r="I4100" s="104" t="s">
        <v>7313</v>
      </c>
    </row>
    <row r="4101" spans="1:9" x14ac:dyDescent="0.2">
      <c r="A4101" s="104" t="s">
        <v>10492</v>
      </c>
      <c r="D4101" s="104" t="s">
        <v>7314</v>
      </c>
      <c r="E4101" s="104">
        <f t="shared" si="64"/>
        <v>30187026</v>
      </c>
      <c r="F4101" s="104" t="s">
        <v>11572</v>
      </c>
      <c r="G4101" s="104" t="s">
        <v>11028</v>
      </c>
      <c r="H4101" s="104" t="s">
        <v>10223</v>
      </c>
      <c r="I4101" s="104" t="s">
        <v>7315</v>
      </c>
    </row>
    <row r="4102" spans="1:9" x14ac:dyDescent="0.2">
      <c r="A4102" s="104" t="s">
        <v>10492</v>
      </c>
      <c r="D4102" s="104" t="s">
        <v>7316</v>
      </c>
      <c r="E4102" s="104">
        <f t="shared" si="64"/>
        <v>30187029</v>
      </c>
      <c r="F4102" s="104" t="s">
        <v>11572</v>
      </c>
      <c r="G4102" s="104" t="s">
        <v>11028</v>
      </c>
      <c r="H4102" s="104" t="s">
        <v>10223</v>
      </c>
      <c r="I4102" s="104" t="s">
        <v>7317</v>
      </c>
    </row>
    <row r="4103" spans="1:9" x14ac:dyDescent="0.2">
      <c r="A4103" s="104" t="s">
        <v>10492</v>
      </c>
      <c r="D4103" s="104" t="s">
        <v>7318</v>
      </c>
      <c r="E4103" s="104">
        <f t="shared" si="64"/>
        <v>30187030</v>
      </c>
      <c r="F4103" s="104" t="s">
        <v>11572</v>
      </c>
      <c r="G4103" s="104" t="s">
        <v>11028</v>
      </c>
      <c r="H4103" s="104" t="s">
        <v>10223</v>
      </c>
      <c r="I4103" s="104" t="s">
        <v>7319</v>
      </c>
    </row>
    <row r="4104" spans="1:9" x14ac:dyDescent="0.2">
      <c r="A4104" s="104" t="s">
        <v>10492</v>
      </c>
      <c r="D4104" s="104" t="s">
        <v>7320</v>
      </c>
      <c r="E4104" s="104">
        <f t="shared" si="64"/>
        <v>30187031</v>
      </c>
      <c r="F4104" s="104" t="s">
        <v>11572</v>
      </c>
      <c r="G4104" s="104" t="s">
        <v>11028</v>
      </c>
      <c r="H4104" s="104" t="s">
        <v>10223</v>
      </c>
      <c r="I4104" s="104" t="s">
        <v>7321</v>
      </c>
    </row>
    <row r="4105" spans="1:9" x14ac:dyDescent="0.2">
      <c r="A4105" s="104" t="s">
        <v>10492</v>
      </c>
      <c r="D4105" s="104" t="s">
        <v>7322</v>
      </c>
      <c r="E4105" s="104">
        <f t="shared" si="64"/>
        <v>30187032</v>
      </c>
      <c r="F4105" s="104" t="s">
        <v>11572</v>
      </c>
      <c r="G4105" s="104" t="s">
        <v>11028</v>
      </c>
      <c r="H4105" s="104" t="s">
        <v>10223</v>
      </c>
      <c r="I4105" s="104" t="s">
        <v>7323</v>
      </c>
    </row>
    <row r="4106" spans="1:9" x14ac:dyDescent="0.2">
      <c r="A4106" s="104" t="s">
        <v>10492</v>
      </c>
      <c r="D4106" s="104" t="s">
        <v>7324</v>
      </c>
      <c r="E4106" s="104">
        <f t="shared" si="64"/>
        <v>30187033</v>
      </c>
      <c r="F4106" s="104" t="s">
        <v>11572</v>
      </c>
      <c r="G4106" s="104" t="s">
        <v>11028</v>
      </c>
      <c r="H4106" s="104" t="s">
        <v>10223</v>
      </c>
      <c r="I4106" s="104" t="s">
        <v>7325</v>
      </c>
    </row>
    <row r="4107" spans="1:9" x14ac:dyDescent="0.2">
      <c r="A4107" s="104" t="s">
        <v>10492</v>
      </c>
      <c r="D4107" s="104" t="s">
        <v>7326</v>
      </c>
      <c r="E4107" s="104">
        <f t="shared" si="64"/>
        <v>30187034</v>
      </c>
      <c r="F4107" s="104" t="s">
        <v>11572</v>
      </c>
      <c r="G4107" s="104" t="s">
        <v>11028</v>
      </c>
      <c r="H4107" s="104" t="s">
        <v>10223</v>
      </c>
      <c r="I4107" s="104" t="s">
        <v>7327</v>
      </c>
    </row>
    <row r="4108" spans="1:9" x14ac:dyDescent="0.2">
      <c r="A4108" s="104" t="s">
        <v>10492</v>
      </c>
      <c r="D4108" s="104" t="s">
        <v>7328</v>
      </c>
      <c r="E4108" s="104">
        <f t="shared" si="64"/>
        <v>30187097</v>
      </c>
      <c r="F4108" s="104" t="s">
        <v>11572</v>
      </c>
      <c r="G4108" s="104" t="s">
        <v>11028</v>
      </c>
      <c r="H4108" s="104" t="s">
        <v>10223</v>
      </c>
      <c r="I4108" s="104" t="s">
        <v>7329</v>
      </c>
    </row>
    <row r="4109" spans="1:9" x14ac:dyDescent="0.2">
      <c r="A4109" s="104" t="s">
        <v>10492</v>
      </c>
      <c r="D4109" s="104" t="s">
        <v>7330</v>
      </c>
      <c r="E4109" s="104">
        <f t="shared" si="64"/>
        <v>30187098</v>
      </c>
      <c r="F4109" s="104" t="s">
        <v>11572</v>
      </c>
      <c r="G4109" s="104" t="s">
        <v>11028</v>
      </c>
      <c r="H4109" s="104" t="s">
        <v>10223</v>
      </c>
      <c r="I4109" s="104" t="s">
        <v>7331</v>
      </c>
    </row>
    <row r="4110" spans="1:9" x14ac:dyDescent="0.2">
      <c r="A4110" s="104" t="s">
        <v>10492</v>
      </c>
      <c r="D4110" s="104" t="s">
        <v>7332</v>
      </c>
      <c r="E4110" s="104">
        <f t="shared" si="64"/>
        <v>30187501</v>
      </c>
      <c r="F4110" s="104" t="s">
        <v>11572</v>
      </c>
      <c r="G4110" s="104" t="s">
        <v>11028</v>
      </c>
      <c r="H4110" s="104" t="s">
        <v>7333</v>
      </c>
      <c r="I4110" s="104" t="s">
        <v>7334</v>
      </c>
    </row>
    <row r="4111" spans="1:9" x14ac:dyDescent="0.2">
      <c r="A4111" s="104" t="s">
        <v>10492</v>
      </c>
      <c r="D4111" s="104" t="s">
        <v>7335</v>
      </c>
      <c r="E4111" s="104">
        <f t="shared" si="64"/>
        <v>30187502</v>
      </c>
      <c r="F4111" s="104" t="s">
        <v>11572</v>
      </c>
      <c r="G4111" s="104" t="s">
        <v>11028</v>
      </c>
      <c r="H4111" s="104" t="s">
        <v>7333</v>
      </c>
      <c r="I4111" s="104" t="s">
        <v>7336</v>
      </c>
    </row>
    <row r="4112" spans="1:9" x14ac:dyDescent="0.2">
      <c r="A4112" s="104" t="s">
        <v>10492</v>
      </c>
      <c r="D4112" s="104" t="s">
        <v>7337</v>
      </c>
      <c r="E4112" s="104">
        <f t="shared" si="64"/>
        <v>30187503</v>
      </c>
      <c r="F4112" s="104" t="s">
        <v>11572</v>
      </c>
      <c r="G4112" s="104" t="s">
        <v>11028</v>
      </c>
      <c r="H4112" s="104" t="s">
        <v>7333</v>
      </c>
      <c r="I4112" s="104" t="s">
        <v>7338</v>
      </c>
    </row>
    <row r="4113" spans="1:9" x14ac:dyDescent="0.2">
      <c r="A4113" s="104" t="s">
        <v>10492</v>
      </c>
      <c r="D4113" s="104" t="s">
        <v>7339</v>
      </c>
      <c r="E4113" s="104">
        <f t="shared" si="64"/>
        <v>30187504</v>
      </c>
      <c r="F4113" s="104" t="s">
        <v>11572</v>
      </c>
      <c r="G4113" s="104" t="s">
        <v>11028</v>
      </c>
      <c r="H4113" s="104" t="s">
        <v>7333</v>
      </c>
      <c r="I4113" s="104" t="s">
        <v>7340</v>
      </c>
    </row>
    <row r="4114" spans="1:9" x14ac:dyDescent="0.2">
      <c r="A4114" s="104" t="s">
        <v>10492</v>
      </c>
      <c r="D4114" s="104" t="s">
        <v>7341</v>
      </c>
      <c r="E4114" s="104">
        <f t="shared" si="64"/>
        <v>30187505</v>
      </c>
      <c r="F4114" s="104" t="s">
        <v>11572</v>
      </c>
      <c r="G4114" s="104" t="s">
        <v>11028</v>
      </c>
      <c r="H4114" s="104" t="s">
        <v>7333</v>
      </c>
      <c r="I4114" s="104" t="s">
        <v>7342</v>
      </c>
    </row>
    <row r="4115" spans="1:9" x14ac:dyDescent="0.2">
      <c r="A4115" s="104" t="s">
        <v>10492</v>
      </c>
      <c r="D4115" s="104" t="s">
        <v>7343</v>
      </c>
      <c r="E4115" s="104">
        <f t="shared" si="64"/>
        <v>30187506</v>
      </c>
      <c r="F4115" s="104" t="s">
        <v>11572</v>
      </c>
      <c r="G4115" s="104" t="s">
        <v>11028</v>
      </c>
      <c r="H4115" s="104" t="s">
        <v>7333</v>
      </c>
      <c r="I4115" s="104" t="s">
        <v>7344</v>
      </c>
    </row>
    <row r="4116" spans="1:9" x14ac:dyDescent="0.2">
      <c r="A4116" s="104" t="s">
        <v>10492</v>
      </c>
      <c r="D4116" s="104" t="s">
        <v>7345</v>
      </c>
      <c r="E4116" s="104">
        <f t="shared" si="64"/>
        <v>30187507</v>
      </c>
      <c r="F4116" s="104" t="s">
        <v>11572</v>
      </c>
      <c r="G4116" s="104" t="s">
        <v>11028</v>
      </c>
      <c r="H4116" s="104" t="s">
        <v>7333</v>
      </c>
      <c r="I4116" s="104" t="s">
        <v>4606</v>
      </c>
    </row>
    <row r="4117" spans="1:9" x14ac:dyDescent="0.2">
      <c r="A4117" s="104" t="s">
        <v>10492</v>
      </c>
      <c r="D4117" s="104" t="s">
        <v>4607</v>
      </c>
      <c r="E4117" s="104">
        <f t="shared" si="64"/>
        <v>30187508</v>
      </c>
      <c r="F4117" s="104" t="s">
        <v>11572</v>
      </c>
      <c r="G4117" s="104" t="s">
        <v>11028</v>
      </c>
      <c r="H4117" s="104" t="s">
        <v>7333</v>
      </c>
      <c r="I4117" s="104" t="s">
        <v>4608</v>
      </c>
    </row>
    <row r="4118" spans="1:9" x14ac:dyDescent="0.2">
      <c r="A4118" s="104" t="s">
        <v>10492</v>
      </c>
      <c r="D4118" s="104" t="s">
        <v>4609</v>
      </c>
      <c r="E4118" s="104">
        <f t="shared" si="64"/>
        <v>30187509</v>
      </c>
      <c r="F4118" s="104" t="s">
        <v>11572</v>
      </c>
      <c r="G4118" s="104" t="s">
        <v>11028</v>
      </c>
      <c r="H4118" s="104" t="s">
        <v>7333</v>
      </c>
      <c r="I4118" s="104" t="s">
        <v>4610</v>
      </c>
    </row>
    <row r="4119" spans="1:9" x14ac:dyDescent="0.2">
      <c r="A4119" s="104" t="s">
        <v>10492</v>
      </c>
      <c r="D4119" s="104" t="s">
        <v>4611</v>
      </c>
      <c r="E4119" s="104">
        <f t="shared" si="64"/>
        <v>30187510</v>
      </c>
      <c r="F4119" s="104" t="s">
        <v>11572</v>
      </c>
      <c r="G4119" s="104" t="s">
        <v>11028</v>
      </c>
      <c r="H4119" s="104" t="s">
        <v>7333</v>
      </c>
      <c r="I4119" s="104" t="s">
        <v>4612</v>
      </c>
    </row>
    <row r="4120" spans="1:9" x14ac:dyDescent="0.2">
      <c r="A4120" s="104" t="s">
        <v>10492</v>
      </c>
      <c r="D4120" s="104" t="s">
        <v>4613</v>
      </c>
      <c r="E4120" s="104">
        <f t="shared" si="64"/>
        <v>30187511</v>
      </c>
      <c r="F4120" s="104" t="s">
        <v>11572</v>
      </c>
      <c r="G4120" s="104" t="s">
        <v>11028</v>
      </c>
      <c r="H4120" s="104" t="s">
        <v>7333</v>
      </c>
      <c r="I4120" s="104" t="s">
        <v>4614</v>
      </c>
    </row>
    <row r="4121" spans="1:9" x14ac:dyDescent="0.2">
      <c r="A4121" s="104" t="s">
        <v>10492</v>
      </c>
      <c r="D4121" s="104" t="s">
        <v>4615</v>
      </c>
      <c r="E4121" s="104">
        <f t="shared" si="64"/>
        <v>30187512</v>
      </c>
      <c r="F4121" s="104" t="s">
        <v>11572</v>
      </c>
      <c r="G4121" s="104" t="s">
        <v>11028</v>
      </c>
      <c r="H4121" s="104" t="s">
        <v>7333</v>
      </c>
      <c r="I4121" s="104" t="s">
        <v>4616</v>
      </c>
    </row>
    <row r="4122" spans="1:9" x14ac:dyDescent="0.2">
      <c r="A4122" s="104" t="s">
        <v>10492</v>
      </c>
      <c r="D4122" s="104" t="s">
        <v>4617</v>
      </c>
      <c r="E4122" s="104">
        <f t="shared" si="64"/>
        <v>30187513</v>
      </c>
      <c r="F4122" s="104" t="s">
        <v>11572</v>
      </c>
      <c r="G4122" s="104" t="s">
        <v>11028</v>
      </c>
      <c r="H4122" s="104" t="s">
        <v>7333</v>
      </c>
      <c r="I4122" s="104" t="s">
        <v>4618</v>
      </c>
    </row>
    <row r="4123" spans="1:9" x14ac:dyDescent="0.2">
      <c r="A4123" s="104" t="s">
        <v>10492</v>
      </c>
      <c r="D4123" s="104" t="s">
        <v>4619</v>
      </c>
      <c r="E4123" s="104">
        <f t="shared" si="64"/>
        <v>30187514</v>
      </c>
      <c r="F4123" s="104" t="s">
        <v>11572</v>
      </c>
      <c r="G4123" s="104" t="s">
        <v>11028</v>
      </c>
      <c r="H4123" s="104" t="s">
        <v>7333</v>
      </c>
      <c r="I4123" s="104" t="s">
        <v>4620</v>
      </c>
    </row>
    <row r="4124" spans="1:9" x14ac:dyDescent="0.2">
      <c r="A4124" s="104" t="s">
        <v>10492</v>
      </c>
      <c r="D4124" s="104" t="s">
        <v>4621</v>
      </c>
      <c r="E4124" s="104">
        <f t="shared" si="64"/>
        <v>30187515</v>
      </c>
      <c r="F4124" s="104" t="s">
        <v>11572</v>
      </c>
      <c r="G4124" s="104" t="s">
        <v>11028</v>
      </c>
      <c r="H4124" s="104" t="s">
        <v>7333</v>
      </c>
      <c r="I4124" s="104" t="s">
        <v>4622</v>
      </c>
    </row>
    <row r="4125" spans="1:9" x14ac:dyDescent="0.2">
      <c r="A4125" s="104" t="s">
        <v>10492</v>
      </c>
      <c r="D4125" s="104" t="s">
        <v>4623</v>
      </c>
      <c r="E4125" s="104">
        <f t="shared" si="64"/>
        <v>30187516</v>
      </c>
      <c r="F4125" s="104" t="s">
        <v>11572</v>
      </c>
      <c r="G4125" s="104" t="s">
        <v>11028</v>
      </c>
      <c r="H4125" s="104" t="s">
        <v>7333</v>
      </c>
      <c r="I4125" s="104" t="s">
        <v>4624</v>
      </c>
    </row>
    <row r="4126" spans="1:9" x14ac:dyDescent="0.2">
      <c r="A4126" s="104" t="s">
        <v>10492</v>
      </c>
      <c r="D4126" s="104" t="s">
        <v>4625</v>
      </c>
      <c r="E4126" s="104">
        <f t="shared" si="64"/>
        <v>30187517</v>
      </c>
      <c r="F4126" s="104" t="s">
        <v>11572</v>
      </c>
      <c r="G4126" s="104" t="s">
        <v>11028</v>
      </c>
      <c r="H4126" s="104" t="s">
        <v>7333</v>
      </c>
      <c r="I4126" s="104" t="s">
        <v>4626</v>
      </c>
    </row>
    <row r="4127" spans="1:9" x14ac:dyDescent="0.2">
      <c r="A4127" s="104" t="s">
        <v>10492</v>
      </c>
      <c r="D4127" s="104" t="s">
        <v>4627</v>
      </c>
      <c r="E4127" s="104">
        <f t="shared" si="64"/>
        <v>30187518</v>
      </c>
      <c r="F4127" s="104" t="s">
        <v>11572</v>
      </c>
      <c r="G4127" s="104" t="s">
        <v>11028</v>
      </c>
      <c r="H4127" s="104" t="s">
        <v>7333</v>
      </c>
      <c r="I4127" s="104" t="s">
        <v>4628</v>
      </c>
    </row>
    <row r="4128" spans="1:9" x14ac:dyDescent="0.2">
      <c r="A4128" s="104" t="s">
        <v>10492</v>
      </c>
      <c r="D4128" s="104" t="s">
        <v>4629</v>
      </c>
      <c r="E4128" s="104">
        <f t="shared" si="64"/>
        <v>30187519</v>
      </c>
      <c r="F4128" s="104" t="s">
        <v>11572</v>
      </c>
      <c r="G4128" s="104" t="s">
        <v>11028</v>
      </c>
      <c r="H4128" s="104" t="s">
        <v>7333</v>
      </c>
      <c r="I4128" s="104" t="s">
        <v>4630</v>
      </c>
    </row>
    <row r="4129" spans="1:9" x14ac:dyDescent="0.2">
      <c r="A4129" s="104" t="s">
        <v>10492</v>
      </c>
      <c r="D4129" s="104" t="s">
        <v>4631</v>
      </c>
      <c r="E4129" s="104">
        <f t="shared" si="64"/>
        <v>30187520</v>
      </c>
      <c r="F4129" s="104" t="s">
        <v>11572</v>
      </c>
      <c r="G4129" s="104" t="s">
        <v>11028</v>
      </c>
      <c r="H4129" s="104" t="s">
        <v>7333</v>
      </c>
      <c r="I4129" s="104" t="s">
        <v>4632</v>
      </c>
    </row>
    <row r="4130" spans="1:9" x14ac:dyDescent="0.2">
      <c r="A4130" s="104" t="s">
        <v>10492</v>
      </c>
      <c r="D4130" s="104" t="s">
        <v>4633</v>
      </c>
      <c r="E4130" s="104">
        <f t="shared" si="64"/>
        <v>30187521</v>
      </c>
      <c r="F4130" s="104" t="s">
        <v>11572</v>
      </c>
      <c r="G4130" s="104" t="s">
        <v>11028</v>
      </c>
      <c r="H4130" s="104" t="s">
        <v>7333</v>
      </c>
      <c r="I4130" s="104" t="s">
        <v>4634</v>
      </c>
    </row>
    <row r="4131" spans="1:9" x14ac:dyDescent="0.2">
      <c r="A4131" s="104" t="s">
        <v>10492</v>
      </c>
      <c r="D4131" s="104" t="s">
        <v>4635</v>
      </c>
      <c r="E4131" s="104">
        <f t="shared" si="64"/>
        <v>30187522</v>
      </c>
      <c r="F4131" s="104" t="s">
        <v>11572</v>
      </c>
      <c r="G4131" s="104" t="s">
        <v>11028</v>
      </c>
      <c r="H4131" s="104" t="s">
        <v>7333</v>
      </c>
      <c r="I4131" s="104" t="s">
        <v>4636</v>
      </c>
    </row>
    <row r="4132" spans="1:9" x14ac:dyDescent="0.2">
      <c r="A4132" s="104" t="s">
        <v>10492</v>
      </c>
      <c r="D4132" s="104" t="s">
        <v>4637</v>
      </c>
      <c r="E4132" s="104">
        <f t="shared" si="64"/>
        <v>30187523</v>
      </c>
      <c r="F4132" s="104" t="s">
        <v>11572</v>
      </c>
      <c r="G4132" s="104" t="s">
        <v>11028</v>
      </c>
      <c r="H4132" s="104" t="s">
        <v>7333</v>
      </c>
      <c r="I4132" s="104" t="s">
        <v>4638</v>
      </c>
    </row>
    <row r="4133" spans="1:9" x14ac:dyDescent="0.2">
      <c r="A4133" s="104" t="s">
        <v>10492</v>
      </c>
      <c r="D4133" s="104" t="s">
        <v>4639</v>
      </c>
      <c r="E4133" s="104">
        <f t="shared" si="64"/>
        <v>30187524</v>
      </c>
      <c r="F4133" s="104" t="s">
        <v>11572</v>
      </c>
      <c r="G4133" s="104" t="s">
        <v>11028</v>
      </c>
      <c r="H4133" s="104" t="s">
        <v>7333</v>
      </c>
      <c r="I4133" s="104" t="s">
        <v>4640</v>
      </c>
    </row>
    <row r="4134" spans="1:9" x14ac:dyDescent="0.2">
      <c r="A4134" s="104" t="s">
        <v>10492</v>
      </c>
      <c r="D4134" s="104" t="s">
        <v>4641</v>
      </c>
      <c r="E4134" s="104">
        <f t="shared" si="64"/>
        <v>30187525</v>
      </c>
      <c r="F4134" s="104" t="s">
        <v>11572</v>
      </c>
      <c r="G4134" s="104" t="s">
        <v>11028</v>
      </c>
      <c r="H4134" s="104" t="s">
        <v>7333</v>
      </c>
      <c r="I4134" s="104" t="s">
        <v>4642</v>
      </c>
    </row>
    <row r="4135" spans="1:9" x14ac:dyDescent="0.2">
      <c r="A4135" s="104" t="s">
        <v>10492</v>
      </c>
      <c r="D4135" s="104" t="s">
        <v>4643</v>
      </c>
      <c r="E4135" s="104">
        <f t="shared" si="64"/>
        <v>30187526</v>
      </c>
      <c r="F4135" s="104" t="s">
        <v>11572</v>
      </c>
      <c r="G4135" s="104" t="s">
        <v>11028</v>
      </c>
      <c r="H4135" s="104" t="s">
        <v>7333</v>
      </c>
      <c r="I4135" s="104" t="s">
        <v>4644</v>
      </c>
    </row>
    <row r="4136" spans="1:9" x14ac:dyDescent="0.2">
      <c r="A4136" s="104" t="s">
        <v>10492</v>
      </c>
      <c r="D4136" s="104" t="s">
        <v>4645</v>
      </c>
      <c r="E4136" s="104">
        <f t="shared" si="64"/>
        <v>30187529</v>
      </c>
      <c r="F4136" s="104" t="s">
        <v>11572</v>
      </c>
      <c r="G4136" s="104" t="s">
        <v>11028</v>
      </c>
      <c r="H4136" s="104" t="s">
        <v>7333</v>
      </c>
      <c r="I4136" s="104" t="s">
        <v>4646</v>
      </c>
    </row>
    <row r="4137" spans="1:9" x14ac:dyDescent="0.2">
      <c r="A4137" s="104" t="s">
        <v>10492</v>
      </c>
      <c r="D4137" s="104" t="s">
        <v>4647</v>
      </c>
      <c r="E4137" s="104">
        <f t="shared" si="64"/>
        <v>30187530</v>
      </c>
      <c r="F4137" s="104" t="s">
        <v>11572</v>
      </c>
      <c r="G4137" s="104" t="s">
        <v>11028</v>
      </c>
      <c r="H4137" s="104" t="s">
        <v>7333</v>
      </c>
      <c r="I4137" s="104" t="s">
        <v>4648</v>
      </c>
    </row>
    <row r="4138" spans="1:9" x14ac:dyDescent="0.2">
      <c r="A4138" s="104" t="s">
        <v>10492</v>
      </c>
      <c r="D4138" s="104" t="s">
        <v>4649</v>
      </c>
      <c r="E4138" s="104">
        <f t="shared" si="64"/>
        <v>30187531</v>
      </c>
      <c r="F4138" s="104" t="s">
        <v>11572</v>
      </c>
      <c r="G4138" s="104" t="s">
        <v>11028</v>
      </c>
      <c r="H4138" s="104" t="s">
        <v>7333</v>
      </c>
      <c r="I4138" s="104" t="s">
        <v>4650</v>
      </c>
    </row>
    <row r="4139" spans="1:9" x14ac:dyDescent="0.2">
      <c r="A4139" s="104" t="s">
        <v>10492</v>
      </c>
      <c r="D4139" s="104" t="s">
        <v>4651</v>
      </c>
      <c r="E4139" s="104">
        <f t="shared" si="64"/>
        <v>30187532</v>
      </c>
      <c r="F4139" s="104" t="s">
        <v>11572</v>
      </c>
      <c r="G4139" s="104" t="s">
        <v>11028</v>
      </c>
      <c r="H4139" s="104" t="s">
        <v>7333</v>
      </c>
      <c r="I4139" s="104" t="s">
        <v>4652</v>
      </c>
    </row>
    <row r="4140" spans="1:9" x14ac:dyDescent="0.2">
      <c r="A4140" s="104" t="s">
        <v>10492</v>
      </c>
      <c r="D4140" s="104" t="s">
        <v>7459</v>
      </c>
      <c r="E4140" s="104">
        <f t="shared" si="64"/>
        <v>30187533</v>
      </c>
      <c r="F4140" s="104" t="s">
        <v>11572</v>
      </c>
      <c r="G4140" s="104" t="s">
        <v>11028</v>
      </c>
      <c r="H4140" s="104" t="s">
        <v>7333</v>
      </c>
      <c r="I4140" s="104" t="s">
        <v>7460</v>
      </c>
    </row>
    <row r="4141" spans="1:9" x14ac:dyDescent="0.2">
      <c r="A4141" s="104" t="s">
        <v>10492</v>
      </c>
      <c r="D4141" s="104" t="s">
        <v>7461</v>
      </c>
      <c r="E4141" s="104">
        <f t="shared" si="64"/>
        <v>30187534</v>
      </c>
      <c r="F4141" s="104" t="s">
        <v>11572</v>
      </c>
      <c r="G4141" s="104" t="s">
        <v>11028</v>
      </c>
      <c r="H4141" s="104" t="s">
        <v>7333</v>
      </c>
      <c r="I4141" s="104" t="s">
        <v>7462</v>
      </c>
    </row>
    <row r="4142" spans="1:9" x14ac:dyDescent="0.2">
      <c r="A4142" s="104" t="s">
        <v>10492</v>
      </c>
      <c r="D4142" s="104" t="s">
        <v>7463</v>
      </c>
      <c r="E4142" s="104">
        <f t="shared" si="64"/>
        <v>30187597</v>
      </c>
      <c r="F4142" s="104" t="s">
        <v>11572</v>
      </c>
      <c r="G4142" s="104" t="s">
        <v>11028</v>
      </c>
      <c r="H4142" s="104" t="s">
        <v>7333</v>
      </c>
      <c r="I4142" s="104" t="s">
        <v>7329</v>
      </c>
    </row>
    <row r="4143" spans="1:9" x14ac:dyDescent="0.2">
      <c r="A4143" s="104" t="s">
        <v>10492</v>
      </c>
      <c r="D4143" s="104" t="s">
        <v>7464</v>
      </c>
      <c r="E4143" s="104">
        <f t="shared" si="64"/>
        <v>30187598</v>
      </c>
      <c r="F4143" s="104" t="s">
        <v>11572</v>
      </c>
      <c r="G4143" s="104" t="s">
        <v>11028</v>
      </c>
      <c r="H4143" s="104" t="s">
        <v>7333</v>
      </c>
      <c r="I4143" s="104" t="s">
        <v>7465</v>
      </c>
    </row>
    <row r="4144" spans="1:9" x14ac:dyDescent="0.2">
      <c r="A4144" s="104" t="s">
        <v>10492</v>
      </c>
      <c r="D4144" s="104" t="s">
        <v>7466</v>
      </c>
      <c r="E4144" s="104">
        <f t="shared" si="64"/>
        <v>30188501</v>
      </c>
      <c r="F4144" s="104" t="s">
        <v>11572</v>
      </c>
      <c r="G4144" s="104" t="s">
        <v>11028</v>
      </c>
      <c r="H4144" s="104" t="s">
        <v>7467</v>
      </c>
      <c r="I4144" s="104" t="s">
        <v>7468</v>
      </c>
    </row>
    <row r="4145" spans="1:9" x14ac:dyDescent="0.2">
      <c r="A4145" s="104" t="s">
        <v>10492</v>
      </c>
      <c r="D4145" s="104" t="s">
        <v>7469</v>
      </c>
      <c r="E4145" s="104">
        <f t="shared" si="64"/>
        <v>30188502</v>
      </c>
      <c r="F4145" s="104" t="s">
        <v>11572</v>
      </c>
      <c r="G4145" s="104" t="s">
        <v>11028</v>
      </c>
      <c r="H4145" s="104" t="s">
        <v>7467</v>
      </c>
      <c r="I4145" s="104" t="s">
        <v>7470</v>
      </c>
    </row>
    <row r="4146" spans="1:9" x14ac:dyDescent="0.2">
      <c r="A4146" s="104" t="s">
        <v>10492</v>
      </c>
      <c r="D4146" s="104" t="s">
        <v>7471</v>
      </c>
      <c r="E4146" s="104">
        <f t="shared" si="64"/>
        <v>30188503</v>
      </c>
      <c r="F4146" s="104" t="s">
        <v>11572</v>
      </c>
      <c r="G4146" s="104" t="s">
        <v>11028</v>
      </c>
      <c r="H4146" s="104" t="s">
        <v>7467</v>
      </c>
      <c r="I4146" s="104" t="s">
        <v>7472</v>
      </c>
    </row>
    <row r="4147" spans="1:9" x14ac:dyDescent="0.2">
      <c r="A4147" s="104" t="s">
        <v>10492</v>
      </c>
      <c r="D4147" s="104" t="s">
        <v>7473</v>
      </c>
      <c r="E4147" s="104">
        <f t="shared" si="64"/>
        <v>30188504</v>
      </c>
      <c r="F4147" s="104" t="s">
        <v>11572</v>
      </c>
      <c r="G4147" s="104" t="s">
        <v>11028</v>
      </c>
      <c r="H4147" s="104" t="s">
        <v>7467</v>
      </c>
      <c r="I4147" s="104" t="s">
        <v>7474</v>
      </c>
    </row>
    <row r="4148" spans="1:9" x14ac:dyDescent="0.2">
      <c r="A4148" s="104" t="s">
        <v>10492</v>
      </c>
      <c r="D4148" s="104" t="s">
        <v>7475</v>
      </c>
      <c r="E4148" s="104">
        <f t="shared" si="64"/>
        <v>30188505</v>
      </c>
      <c r="F4148" s="104" t="s">
        <v>11572</v>
      </c>
      <c r="G4148" s="104" t="s">
        <v>11028</v>
      </c>
      <c r="H4148" s="104" t="s">
        <v>7467</v>
      </c>
      <c r="I4148" s="104" t="s">
        <v>7476</v>
      </c>
    </row>
    <row r="4149" spans="1:9" x14ac:dyDescent="0.2">
      <c r="A4149" s="104" t="s">
        <v>10492</v>
      </c>
      <c r="D4149" s="104" t="s">
        <v>7477</v>
      </c>
      <c r="E4149" s="104">
        <f t="shared" si="64"/>
        <v>30188506</v>
      </c>
      <c r="F4149" s="104" t="s">
        <v>11572</v>
      </c>
      <c r="G4149" s="104" t="s">
        <v>11028</v>
      </c>
      <c r="H4149" s="104" t="s">
        <v>7467</v>
      </c>
      <c r="I4149" s="104" t="s">
        <v>7478</v>
      </c>
    </row>
    <row r="4150" spans="1:9" x14ac:dyDescent="0.2">
      <c r="A4150" s="104" t="s">
        <v>10492</v>
      </c>
      <c r="D4150" s="104" t="s">
        <v>7479</v>
      </c>
      <c r="E4150" s="104">
        <f t="shared" si="64"/>
        <v>30188507</v>
      </c>
      <c r="F4150" s="104" t="s">
        <v>11572</v>
      </c>
      <c r="G4150" s="104" t="s">
        <v>11028</v>
      </c>
      <c r="H4150" s="104" t="s">
        <v>7467</v>
      </c>
      <c r="I4150" s="104" t="s">
        <v>7480</v>
      </c>
    </row>
    <row r="4151" spans="1:9" x14ac:dyDescent="0.2">
      <c r="A4151" s="104" t="s">
        <v>10492</v>
      </c>
      <c r="D4151" s="104" t="s">
        <v>7481</v>
      </c>
      <c r="E4151" s="104">
        <f t="shared" si="64"/>
        <v>30188508</v>
      </c>
      <c r="F4151" s="104" t="s">
        <v>11572</v>
      </c>
      <c r="G4151" s="104" t="s">
        <v>11028</v>
      </c>
      <c r="H4151" s="104" t="s">
        <v>7467</v>
      </c>
      <c r="I4151" s="104" t="s">
        <v>4636</v>
      </c>
    </row>
    <row r="4152" spans="1:9" x14ac:dyDescent="0.2">
      <c r="A4152" s="104" t="s">
        <v>10492</v>
      </c>
      <c r="D4152" s="104" t="s">
        <v>7482</v>
      </c>
      <c r="E4152" s="104">
        <f t="shared" si="64"/>
        <v>30188509</v>
      </c>
      <c r="F4152" s="104" t="s">
        <v>11572</v>
      </c>
      <c r="G4152" s="104" t="s">
        <v>11028</v>
      </c>
      <c r="H4152" s="104" t="s">
        <v>7467</v>
      </c>
      <c r="I4152" s="104" t="s">
        <v>4640</v>
      </c>
    </row>
    <row r="4153" spans="1:9" x14ac:dyDescent="0.2">
      <c r="A4153" s="104" t="s">
        <v>10492</v>
      </c>
      <c r="D4153" s="104" t="s">
        <v>7483</v>
      </c>
      <c r="E4153" s="104">
        <f t="shared" si="64"/>
        <v>30188510</v>
      </c>
      <c r="F4153" s="104" t="s">
        <v>11572</v>
      </c>
      <c r="G4153" s="104" t="s">
        <v>11028</v>
      </c>
      <c r="H4153" s="104" t="s">
        <v>7467</v>
      </c>
      <c r="I4153" s="104" t="s">
        <v>7484</v>
      </c>
    </row>
    <row r="4154" spans="1:9" x14ac:dyDescent="0.2">
      <c r="A4154" s="104" t="s">
        <v>10492</v>
      </c>
      <c r="D4154" s="104" t="s">
        <v>7485</v>
      </c>
      <c r="E4154" s="104">
        <f t="shared" si="64"/>
        <v>30188511</v>
      </c>
      <c r="F4154" s="104" t="s">
        <v>11572</v>
      </c>
      <c r="G4154" s="104" t="s">
        <v>11028</v>
      </c>
      <c r="H4154" s="104" t="s">
        <v>7467</v>
      </c>
      <c r="I4154" s="104" t="s">
        <v>7486</v>
      </c>
    </row>
    <row r="4155" spans="1:9" x14ac:dyDescent="0.2">
      <c r="A4155" s="104" t="s">
        <v>10492</v>
      </c>
      <c r="D4155" s="104" t="s">
        <v>7487</v>
      </c>
      <c r="E4155" s="104">
        <f t="shared" si="64"/>
        <v>30188512</v>
      </c>
      <c r="F4155" s="104" t="s">
        <v>11572</v>
      </c>
      <c r="G4155" s="104" t="s">
        <v>11028</v>
      </c>
      <c r="H4155" s="104" t="s">
        <v>7467</v>
      </c>
      <c r="I4155" s="104" t="s">
        <v>4648</v>
      </c>
    </row>
    <row r="4156" spans="1:9" x14ac:dyDescent="0.2">
      <c r="A4156" s="104" t="s">
        <v>10492</v>
      </c>
      <c r="D4156" s="104" t="s">
        <v>7488</v>
      </c>
      <c r="E4156" s="104">
        <f t="shared" si="64"/>
        <v>30188513</v>
      </c>
      <c r="F4156" s="104" t="s">
        <v>11572</v>
      </c>
      <c r="G4156" s="104" t="s">
        <v>11028</v>
      </c>
      <c r="H4156" s="104" t="s">
        <v>7467</v>
      </c>
      <c r="I4156" s="104" t="s">
        <v>7489</v>
      </c>
    </row>
    <row r="4157" spans="1:9" x14ac:dyDescent="0.2">
      <c r="A4157" s="104" t="s">
        <v>10492</v>
      </c>
      <c r="D4157" s="104" t="s">
        <v>7490</v>
      </c>
      <c r="E4157" s="104">
        <f t="shared" si="64"/>
        <v>30188514</v>
      </c>
      <c r="F4157" s="104" t="s">
        <v>11572</v>
      </c>
      <c r="G4157" s="104" t="s">
        <v>11028</v>
      </c>
      <c r="H4157" s="104" t="s">
        <v>7467</v>
      </c>
      <c r="I4157" s="104" t="s">
        <v>7491</v>
      </c>
    </row>
    <row r="4158" spans="1:9" x14ac:dyDescent="0.2">
      <c r="A4158" s="104" t="s">
        <v>10492</v>
      </c>
      <c r="D4158" s="104" t="s">
        <v>7492</v>
      </c>
      <c r="E4158" s="104">
        <f t="shared" si="64"/>
        <v>30188599</v>
      </c>
      <c r="F4158" s="104" t="s">
        <v>11572</v>
      </c>
      <c r="G4158" s="104" t="s">
        <v>11028</v>
      </c>
      <c r="H4158" s="104" t="s">
        <v>7467</v>
      </c>
      <c r="I4158" s="104" t="s">
        <v>7493</v>
      </c>
    </row>
    <row r="4159" spans="1:9" x14ac:dyDescent="0.2">
      <c r="A4159" s="104" t="s">
        <v>10492</v>
      </c>
      <c r="D4159" s="104" t="s">
        <v>7494</v>
      </c>
      <c r="E4159" s="104">
        <f t="shared" si="64"/>
        <v>30188801</v>
      </c>
      <c r="F4159" s="104" t="s">
        <v>11572</v>
      </c>
      <c r="G4159" s="104" t="s">
        <v>11028</v>
      </c>
      <c r="H4159" s="104" t="s">
        <v>11023</v>
      </c>
      <c r="I4159" s="104" t="s">
        <v>7495</v>
      </c>
    </row>
    <row r="4160" spans="1:9" x14ac:dyDescent="0.2">
      <c r="A4160" s="104" t="s">
        <v>10492</v>
      </c>
      <c r="D4160" s="104" t="s">
        <v>7496</v>
      </c>
      <c r="E4160" s="104">
        <f t="shared" si="64"/>
        <v>30188802</v>
      </c>
      <c r="F4160" s="104" t="s">
        <v>11572</v>
      </c>
      <c r="G4160" s="104" t="s">
        <v>11028</v>
      </c>
      <c r="H4160" s="104" t="s">
        <v>11023</v>
      </c>
      <c r="I4160" s="104" t="s">
        <v>7495</v>
      </c>
    </row>
    <row r="4161" spans="1:12" x14ac:dyDescent="0.2">
      <c r="A4161" s="104" t="s">
        <v>10492</v>
      </c>
      <c r="D4161" s="104" t="s">
        <v>7497</v>
      </c>
      <c r="E4161" s="104">
        <f t="shared" si="64"/>
        <v>30188803</v>
      </c>
      <c r="F4161" s="104" t="s">
        <v>11572</v>
      </c>
      <c r="G4161" s="104" t="s">
        <v>11028</v>
      </c>
      <c r="H4161" s="104" t="s">
        <v>11023</v>
      </c>
      <c r="I4161" s="104" t="s">
        <v>7495</v>
      </c>
    </row>
    <row r="4162" spans="1:12" x14ac:dyDescent="0.2">
      <c r="A4162" s="104" t="s">
        <v>10492</v>
      </c>
      <c r="D4162" s="104" t="s">
        <v>7498</v>
      </c>
      <c r="E4162" s="104">
        <f t="shared" ref="E4162:E4225" si="65">VALUE(D4162)</f>
        <v>30188804</v>
      </c>
      <c r="F4162" s="104" t="s">
        <v>11572</v>
      </c>
      <c r="G4162" s="104" t="s">
        <v>11028</v>
      </c>
      <c r="H4162" s="104" t="s">
        <v>11023</v>
      </c>
      <c r="I4162" s="104" t="s">
        <v>7495</v>
      </c>
    </row>
    <row r="4163" spans="1:12" x14ac:dyDescent="0.2">
      <c r="A4163" s="104" t="s">
        <v>10492</v>
      </c>
      <c r="D4163" s="104" t="s">
        <v>10517</v>
      </c>
      <c r="E4163" s="104">
        <f t="shared" si="65"/>
        <v>30188805</v>
      </c>
      <c r="F4163" s="104" t="s">
        <v>11572</v>
      </c>
      <c r="G4163" s="104" t="s">
        <v>11028</v>
      </c>
      <c r="H4163" s="104" t="s">
        <v>11023</v>
      </c>
      <c r="I4163" s="104" t="s">
        <v>7495</v>
      </c>
    </row>
    <row r="4164" spans="1:12" x14ac:dyDescent="0.2">
      <c r="A4164" s="104" t="s">
        <v>10492</v>
      </c>
      <c r="D4164" s="104" t="s">
        <v>10518</v>
      </c>
      <c r="E4164" s="104">
        <f t="shared" si="65"/>
        <v>30190001</v>
      </c>
      <c r="F4164" s="104" t="s">
        <v>11572</v>
      </c>
      <c r="G4164" s="104" t="s">
        <v>11028</v>
      </c>
      <c r="H4164" s="104" t="s">
        <v>10519</v>
      </c>
      <c r="I4164" s="104" t="s">
        <v>10520</v>
      </c>
      <c r="K4164" s="106">
        <v>36265</v>
      </c>
      <c r="L4164" s="104" t="s">
        <v>10521</v>
      </c>
    </row>
    <row r="4165" spans="1:12" x14ac:dyDescent="0.2">
      <c r="A4165" s="104" t="s">
        <v>10492</v>
      </c>
      <c r="D4165" s="104" t="s">
        <v>10522</v>
      </c>
      <c r="E4165" s="104">
        <f t="shared" si="65"/>
        <v>30190002</v>
      </c>
      <c r="F4165" s="104" t="s">
        <v>11572</v>
      </c>
      <c r="G4165" s="104" t="s">
        <v>11028</v>
      </c>
      <c r="H4165" s="104" t="s">
        <v>10519</v>
      </c>
      <c r="I4165" s="104" t="s">
        <v>10523</v>
      </c>
    </row>
    <row r="4166" spans="1:12" x14ac:dyDescent="0.2">
      <c r="A4166" s="104" t="s">
        <v>10492</v>
      </c>
      <c r="D4166" s="104" t="s">
        <v>10524</v>
      </c>
      <c r="E4166" s="104">
        <f t="shared" si="65"/>
        <v>30190003</v>
      </c>
      <c r="F4166" s="104" t="s">
        <v>11572</v>
      </c>
      <c r="G4166" s="104" t="s">
        <v>11028</v>
      </c>
      <c r="H4166" s="104" t="s">
        <v>10519</v>
      </c>
      <c r="I4166" s="104" t="s">
        <v>10525</v>
      </c>
      <c r="K4166" s="106">
        <v>36265</v>
      </c>
      <c r="L4166" s="104" t="s">
        <v>10521</v>
      </c>
    </row>
    <row r="4167" spans="1:12" x14ac:dyDescent="0.2">
      <c r="A4167" s="104" t="s">
        <v>10492</v>
      </c>
      <c r="D4167" s="104" t="s">
        <v>10526</v>
      </c>
      <c r="E4167" s="104">
        <f t="shared" si="65"/>
        <v>30190004</v>
      </c>
      <c r="F4167" s="104" t="s">
        <v>11572</v>
      </c>
      <c r="G4167" s="104" t="s">
        <v>11028</v>
      </c>
      <c r="H4167" s="104" t="s">
        <v>10519</v>
      </c>
      <c r="I4167" s="104" t="s">
        <v>10527</v>
      </c>
      <c r="K4167" s="106">
        <v>36265</v>
      </c>
      <c r="L4167" s="104" t="s">
        <v>10528</v>
      </c>
    </row>
    <row r="4168" spans="1:12" x14ac:dyDescent="0.2">
      <c r="A4168" s="104" t="s">
        <v>10492</v>
      </c>
      <c r="D4168" s="104" t="s">
        <v>10529</v>
      </c>
      <c r="E4168" s="104">
        <f t="shared" si="65"/>
        <v>30190011</v>
      </c>
      <c r="F4168" s="104" t="s">
        <v>11572</v>
      </c>
      <c r="G4168" s="104" t="s">
        <v>11028</v>
      </c>
      <c r="H4168" s="104" t="s">
        <v>10519</v>
      </c>
      <c r="I4168" s="104" t="s">
        <v>13389</v>
      </c>
    </row>
    <row r="4169" spans="1:12" x14ac:dyDescent="0.2">
      <c r="A4169" s="104" t="s">
        <v>10492</v>
      </c>
      <c r="D4169" s="104" t="s">
        <v>13390</v>
      </c>
      <c r="E4169" s="104">
        <f t="shared" si="65"/>
        <v>30190012</v>
      </c>
      <c r="F4169" s="104" t="s">
        <v>11572</v>
      </c>
      <c r="G4169" s="104" t="s">
        <v>11028</v>
      </c>
      <c r="H4169" s="104" t="s">
        <v>10519</v>
      </c>
      <c r="I4169" s="104" t="s">
        <v>13391</v>
      </c>
    </row>
    <row r="4170" spans="1:12" x14ac:dyDescent="0.2">
      <c r="A4170" s="104" t="s">
        <v>10492</v>
      </c>
      <c r="D4170" s="104" t="s">
        <v>13392</v>
      </c>
      <c r="E4170" s="104">
        <f t="shared" si="65"/>
        <v>30190013</v>
      </c>
      <c r="F4170" s="104" t="s">
        <v>11572</v>
      </c>
      <c r="G4170" s="104" t="s">
        <v>11028</v>
      </c>
      <c r="H4170" s="104" t="s">
        <v>10519</v>
      </c>
      <c r="I4170" s="104" t="s">
        <v>13393</v>
      </c>
    </row>
    <row r="4171" spans="1:12" x14ac:dyDescent="0.2">
      <c r="A4171" s="104" t="s">
        <v>10492</v>
      </c>
      <c r="D4171" s="104" t="s">
        <v>13394</v>
      </c>
      <c r="E4171" s="104">
        <f t="shared" si="65"/>
        <v>30190014</v>
      </c>
      <c r="F4171" s="104" t="s">
        <v>11572</v>
      </c>
      <c r="G4171" s="104" t="s">
        <v>11028</v>
      </c>
      <c r="H4171" s="104" t="s">
        <v>10519</v>
      </c>
      <c r="I4171" s="104" t="s">
        <v>13395</v>
      </c>
    </row>
    <row r="4172" spans="1:12" x14ac:dyDescent="0.2">
      <c r="A4172" s="104" t="s">
        <v>10492</v>
      </c>
      <c r="D4172" s="104" t="s">
        <v>13396</v>
      </c>
      <c r="E4172" s="104">
        <f t="shared" si="65"/>
        <v>30190021</v>
      </c>
      <c r="F4172" s="104" t="s">
        <v>11572</v>
      </c>
      <c r="G4172" s="104" t="s">
        <v>11028</v>
      </c>
      <c r="H4172" s="104" t="s">
        <v>10519</v>
      </c>
      <c r="I4172" s="104" t="s">
        <v>13397</v>
      </c>
      <c r="K4172" s="106">
        <v>36265</v>
      </c>
      <c r="L4172" s="104" t="s">
        <v>7524</v>
      </c>
    </row>
    <row r="4173" spans="1:12" x14ac:dyDescent="0.2">
      <c r="A4173" s="104" t="s">
        <v>10492</v>
      </c>
      <c r="D4173" s="104" t="s">
        <v>7525</v>
      </c>
      <c r="E4173" s="104">
        <f t="shared" si="65"/>
        <v>30190022</v>
      </c>
      <c r="F4173" s="104" t="s">
        <v>11572</v>
      </c>
      <c r="G4173" s="104" t="s">
        <v>11028</v>
      </c>
      <c r="H4173" s="104" t="s">
        <v>10519</v>
      </c>
      <c r="I4173" s="104" t="s">
        <v>7526</v>
      </c>
      <c r="K4173" s="106">
        <v>36265</v>
      </c>
      <c r="L4173" s="104" t="s">
        <v>7524</v>
      </c>
    </row>
    <row r="4174" spans="1:12" x14ac:dyDescent="0.2">
      <c r="A4174" s="104" t="s">
        <v>10492</v>
      </c>
      <c r="D4174" s="104" t="s">
        <v>7527</v>
      </c>
      <c r="E4174" s="104">
        <f t="shared" si="65"/>
        <v>30190023</v>
      </c>
      <c r="F4174" s="104" t="s">
        <v>11572</v>
      </c>
      <c r="G4174" s="104" t="s">
        <v>11028</v>
      </c>
      <c r="H4174" s="104" t="s">
        <v>10519</v>
      </c>
      <c r="I4174" s="104" t="s">
        <v>7528</v>
      </c>
      <c r="K4174" s="106">
        <v>36265</v>
      </c>
      <c r="L4174" s="104" t="s">
        <v>7524</v>
      </c>
    </row>
    <row r="4175" spans="1:12" x14ac:dyDescent="0.2">
      <c r="A4175" s="104" t="s">
        <v>10492</v>
      </c>
      <c r="D4175" s="104" t="s">
        <v>7529</v>
      </c>
      <c r="E4175" s="104">
        <f t="shared" si="65"/>
        <v>30190099</v>
      </c>
      <c r="F4175" s="104" t="s">
        <v>11572</v>
      </c>
      <c r="G4175" s="104" t="s">
        <v>11028</v>
      </c>
      <c r="H4175" s="104" t="s">
        <v>10519</v>
      </c>
      <c r="I4175" s="104" t="s">
        <v>7495</v>
      </c>
    </row>
    <row r="4176" spans="1:12" x14ac:dyDescent="0.2">
      <c r="A4176" s="104" t="s">
        <v>10492</v>
      </c>
      <c r="D4176" s="104" t="s">
        <v>7530</v>
      </c>
      <c r="E4176" s="104">
        <f t="shared" si="65"/>
        <v>30199998</v>
      </c>
      <c r="F4176" s="104" t="s">
        <v>11572</v>
      </c>
      <c r="G4176" s="104" t="s">
        <v>11028</v>
      </c>
      <c r="H4176" s="104" t="s">
        <v>7791</v>
      </c>
      <c r="I4176" s="104" t="s">
        <v>7495</v>
      </c>
    </row>
    <row r="4177" spans="1:9" x14ac:dyDescent="0.2">
      <c r="A4177" s="104" t="s">
        <v>10492</v>
      </c>
      <c r="D4177" s="104" t="s">
        <v>7531</v>
      </c>
      <c r="E4177" s="104">
        <f t="shared" si="65"/>
        <v>30199999</v>
      </c>
      <c r="F4177" s="104" t="s">
        <v>11572</v>
      </c>
      <c r="G4177" s="104" t="s">
        <v>11028</v>
      </c>
      <c r="H4177" s="104" t="s">
        <v>7791</v>
      </c>
      <c r="I4177" s="104" t="s">
        <v>7495</v>
      </c>
    </row>
    <row r="4178" spans="1:9" x14ac:dyDescent="0.2">
      <c r="A4178" s="104" t="s">
        <v>10492</v>
      </c>
      <c r="D4178" s="104" t="s">
        <v>7532</v>
      </c>
      <c r="E4178" s="104">
        <f t="shared" si="65"/>
        <v>30200101</v>
      </c>
      <c r="F4178" s="104" t="s">
        <v>11572</v>
      </c>
      <c r="G4178" s="104" t="s">
        <v>7533</v>
      </c>
      <c r="H4178" s="104" t="s">
        <v>7534</v>
      </c>
      <c r="I4178" s="104" t="s">
        <v>14416</v>
      </c>
    </row>
    <row r="4179" spans="1:9" x14ac:dyDescent="0.2">
      <c r="A4179" s="104" t="s">
        <v>10492</v>
      </c>
      <c r="D4179" s="104" t="s">
        <v>7535</v>
      </c>
      <c r="E4179" s="104">
        <f t="shared" si="65"/>
        <v>30200102</v>
      </c>
      <c r="F4179" s="104" t="s">
        <v>11572</v>
      </c>
      <c r="G4179" s="104" t="s">
        <v>7533</v>
      </c>
      <c r="H4179" s="104" t="s">
        <v>7534</v>
      </c>
      <c r="I4179" s="104" t="s">
        <v>7536</v>
      </c>
    </row>
    <row r="4180" spans="1:9" x14ac:dyDescent="0.2">
      <c r="A4180" s="104" t="s">
        <v>10492</v>
      </c>
      <c r="D4180" s="104" t="s">
        <v>10510</v>
      </c>
      <c r="E4180" s="104">
        <f t="shared" si="65"/>
        <v>30200103</v>
      </c>
      <c r="F4180" s="104" t="s">
        <v>11572</v>
      </c>
      <c r="G4180" s="104" t="s">
        <v>7533</v>
      </c>
      <c r="H4180" s="104" t="s">
        <v>7534</v>
      </c>
      <c r="I4180" s="104" t="s">
        <v>10511</v>
      </c>
    </row>
    <row r="4181" spans="1:9" x14ac:dyDescent="0.2">
      <c r="A4181" s="104" t="s">
        <v>10492</v>
      </c>
      <c r="D4181" s="104" t="s">
        <v>10512</v>
      </c>
      <c r="E4181" s="104">
        <f t="shared" si="65"/>
        <v>30200104</v>
      </c>
      <c r="F4181" s="104" t="s">
        <v>11572</v>
      </c>
      <c r="G4181" s="104" t="s">
        <v>7533</v>
      </c>
      <c r="H4181" s="104" t="s">
        <v>7534</v>
      </c>
      <c r="I4181" s="104" t="s">
        <v>10513</v>
      </c>
    </row>
    <row r="4182" spans="1:9" x14ac:dyDescent="0.2">
      <c r="A4182" s="104" t="s">
        <v>10492</v>
      </c>
      <c r="D4182" s="104" t="s">
        <v>10514</v>
      </c>
      <c r="E4182" s="104">
        <f t="shared" si="65"/>
        <v>30200107</v>
      </c>
      <c r="F4182" s="104" t="s">
        <v>11572</v>
      </c>
      <c r="G4182" s="104" t="s">
        <v>7533</v>
      </c>
      <c r="H4182" s="104" t="s">
        <v>7534</v>
      </c>
      <c r="I4182" s="104" t="s">
        <v>10515</v>
      </c>
    </row>
    <row r="4183" spans="1:9" x14ac:dyDescent="0.2">
      <c r="A4183" s="104" t="s">
        <v>10492</v>
      </c>
      <c r="D4183" s="104" t="s">
        <v>10516</v>
      </c>
      <c r="E4183" s="104">
        <f t="shared" si="65"/>
        <v>30200111</v>
      </c>
      <c r="F4183" s="104" t="s">
        <v>11572</v>
      </c>
      <c r="G4183" s="104" t="s">
        <v>7533</v>
      </c>
      <c r="H4183" s="104" t="s">
        <v>7534</v>
      </c>
      <c r="I4183" s="104" t="s">
        <v>16213</v>
      </c>
    </row>
    <row r="4184" spans="1:9" x14ac:dyDescent="0.2">
      <c r="A4184" s="104" t="s">
        <v>10492</v>
      </c>
      <c r="D4184" s="104" t="s">
        <v>16214</v>
      </c>
      <c r="E4184" s="104">
        <f t="shared" si="65"/>
        <v>30200112</v>
      </c>
      <c r="F4184" s="104" t="s">
        <v>11572</v>
      </c>
      <c r="G4184" s="104" t="s">
        <v>7533</v>
      </c>
      <c r="H4184" s="104" t="s">
        <v>7534</v>
      </c>
      <c r="I4184" s="104" t="s">
        <v>16215</v>
      </c>
    </row>
    <row r="4185" spans="1:9" x14ac:dyDescent="0.2">
      <c r="A4185" s="104" t="s">
        <v>10492</v>
      </c>
      <c r="D4185" s="104" t="s">
        <v>16216</v>
      </c>
      <c r="E4185" s="104">
        <f t="shared" si="65"/>
        <v>30200115</v>
      </c>
      <c r="F4185" s="104" t="s">
        <v>11572</v>
      </c>
      <c r="G4185" s="104" t="s">
        <v>7533</v>
      </c>
      <c r="H4185" s="104" t="s">
        <v>7534</v>
      </c>
      <c r="I4185" s="104" t="s">
        <v>16217</v>
      </c>
    </row>
    <row r="4186" spans="1:9" x14ac:dyDescent="0.2">
      <c r="A4186" s="104" t="s">
        <v>10492</v>
      </c>
      <c r="D4186" s="104" t="s">
        <v>16218</v>
      </c>
      <c r="E4186" s="104">
        <f t="shared" si="65"/>
        <v>30200117</v>
      </c>
      <c r="F4186" s="104" t="s">
        <v>11572</v>
      </c>
      <c r="G4186" s="104" t="s">
        <v>7533</v>
      </c>
      <c r="H4186" s="104" t="s">
        <v>7534</v>
      </c>
      <c r="I4186" s="104" t="s">
        <v>16219</v>
      </c>
    </row>
    <row r="4187" spans="1:9" x14ac:dyDescent="0.2">
      <c r="A4187" s="104" t="s">
        <v>10492</v>
      </c>
      <c r="D4187" s="104" t="s">
        <v>16220</v>
      </c>
      <c r="E4187" s="104">
        <f t="shared" si="65"/>
        <v>30200120</v>
      </c>
      <c r="F4187" s="104" t="s">
        <v>11572</v>
      </c>
      <c r="G4187" s="104" t="s">
        <v>7533</v>
      </c>
      <c r="H4187" s="104" t="s">
        <v>7534</v>
      </c>
      <c r="I4187" s="104" t="s">
        <v>16221</v>
      </c>
    </row>
    <row r="4188" spans="1:9" x14ac:dyDescent="0.2">
      <c r="A4188" s="104" t="s">
        <v>10492</v>
      </c>
      <c r="D4188" s="104" t="s">
        <v>16222</v>
      </c>
      <c r="E4188" s="104">
        <f t="shared" si="65"/>
        <v>30200199</v>
      </c>
      <c r="F4188" s="104" t="s">
        <v>11572</v>
      </c>
      <c r="G4188" s="104" t="s">
        <v>7533</v>
      </c>
      <c r="H4188" s="104" t="s">
        <v>7534</v>
      </c>
      <c r="I4188" s="104" t="s">
        <v>7791</v>
      </c>
    </row>
    <row r="4189" spans="1:9" x14ac:dyDescent="0.2">
      <c r="A4189" s="104" t="s">
        <v>10492</v>
      </c>
      <c r="D4189" s="104" t="s">
        <v>16223</v>
      </c>
      <c r="E4189" s="104">
        <f t="shared" si="65"/>
        <v>30200201</v>
      </c>
      <c r="F4189" s="104" t="s">
        <v>11572</v>
      </c>
      <c r="G4189" s="104" t="s">
        <v>7533</v>
      </c>
      <c r="H4189" s="104" t="s">
        <v>16224</v>
      </c>
      <c r="I4189" s="104" t="s">
        <v>16225</v>
      </c>
    </row>
    <row r="4190" spans="1:9" x14ac:dyDescent="0.2">
      <c r="A4190" s="104" t="s">
        <v>10492</v>
      </c>
      <c r="D4190" s="104" t="s">
        <v>16226</v>
      </c>
      <c r="E4190" s="104">
        <f t="shared" si="65"/>
        <v>30200202</v>
      </c>
      <c r="F4190" s="104" t="s">
        <v>11572</v>
      </c>
      <c r="G4190" s="104" t="s">
        <v>7533</v>
      </c>
      <c r="H4190" s="104" t="s">
        <v>16224</v>
      </c>
      <c r="I4190" s="104" t="s">
        <v>13398</v>
      </c>
    </row>
    <row r="4191" spans="1:9" x14ac:dyDescent="0.2">
      <c r="A4191" s="104" t="s">
        <v>10492</v>
      </c>
      <c r="D4191" s="104" t="s">
        <v>13399</v>
      </c>
      <c r="E4191" s="104">
        <f t="shared" si="65"/>
        <v>30200203</v>
      </c>
      <c r="F4191" s="104" t="s">
        <v>11572</v>
      </c>
      <c r="G4191" s="104" t="s">
        <v>7533</v>
      </c>
      <c r="H4191" s="104" t="s">
        <v>16224</v>
      </c>
      <c r="I4191" s="104" t="s">
        <v>13400</v>
      </c>
    </row>
    <row r="4192" spans="1:9" x14ac:dyDescent="0.2">
      <c r="A4192" s="104" t="s">
        <v>10492</v>
      </c>
      <c r="D4192" s="104" t="s">
        <v>13401</v>
      </c>
      <c r="E4192" s="104">
        <f t="shared" si="65"/>
        <v>30200204</v>
      </c>
      <c r="F4192" s="104" t="s">
        <v>11572</v>
      </c>
      <c r="G4192" s="104" t="s">
        <v>7533</v>
      </c>
      <c r="H4192" s="104" t="s">
        <v>16224</v>
      </c>
      <c r="I4192" s="104" t="s">
        <v>13402</v>
      </c>
    </row>
    <row r="4193" spans="1:9" x14ac:dyDescent="0.2">
      <c r="A4193" s="104" t="s">
        <v>10492</v>
      </c>
      <c r="D4193" s="104" t="s">
        <v>13403</v>
      </c>
      <c r="E4193" s="104">
        <f t="shared" si="65"/>
        <v>30200206</v>
      </c>
      <c r="F4193" s="104" t="s">
        <v>11572</v>
      </c>
      <c r="G4193" s="104" t="s">
        <v>7533</v>
      </c>
      <c r="H4193" s="104" t="s">
        <v>16224</v>
      </c>
      <c r="I4193" s="104" t="s">
        <v>13404</v>
      </c>
    </row>
    <row r="4194" spans="1:9" x14ac:dyDescent="0.2">
      <c r="A4194" s="104" t="s">
        <v>10492</v>
      </c>
      <c r="D4194" s="104" t="s">
        <v>13405</v>
      </c>
      <c r="E4194" s="104">
        <f t="shared" si="65"/>
        <v>30200208</v>
      </c>
      <c r="F4194" s="104" t="s">
        <v>11572</v>
      </c>
      <c r="G4194" s="104" t="s">
        <v>7533</v>
      </c>
      <c r="H4194" s="104" t="s">
        <v>16224</v>
      </c>
      <c r="I4194" s="104" t="s">
        <v>13406</v>
      </c>
    </row>
    <row r="4195" spans="1:9" x14ac:dyDescent="0.2">
      <c r="A4195" s="104" t="s">
        <v>10492</v>
      </c>
      <c r="D4195" s="104" t="s">
        <v>13407</v>
      </c>
      <c r="E4195" s="104">
        <f t="shared" si="65"/>
        <v>30200210</v>
      </c>
      <c r="F4195" s="104" t="s">
        <v>11572</v>
      </c>
      <c r="G4195" s="104" t="s">
        <v>7533</v>
      </c>
      <c r="H4195" s="104" t="s">
        <v>16224</v>
      </c>
      <c r="I4195" s="104" t="s">
        <v>13408</v>
      </c>
    </row>
    <row r="4196" spans="1:9" x14ac:dyDescent="0.2">
      <c r="A4196" s="104" t="s">
        <v>10492</v>
      </c>
      <c r="D4196" s="104" t="s">
        <v>13409</v>
      </c>
      <c r="E4196" s="104">
        <f t="shared" si="65"/>
        <v>30200211</v>
      </c>
      <c r="F4196" s="104" t="s">
        <v>11572</v>
      </c>
      <c r="G4196" s="104" t="s">
        <v>7533</v>
      </c>
      <c r="H4196" s="104" t="s">
        <v>16224</v>
      </c>
      <c r="I4196" s="104" t="s">
        <v>13410</v>
      </c>
    </row>
    <row r="4197" spans="1:9" x14ac:dyDescent="0.2">
      <c r="A4197" s="104" t="s">
        <v>10492</v>
      </c>
      <c r="D4197" s="104" t="s">
        <v>13411</v>
      </c>
      <c r="E4197" s="104">
        <f t="shared" si="65"/>
        <v>30200216</v>
      </c>
      <c r="F4197" s="104" t="s">
        <v>11572</v>
      </c>
      <c r="G4197" s="104" t="s">
        <v>7533</v>
      </c>
      <c r="H4197" s="104" t="s">
        <v>16224</v>
      </c>
      <c r="I4197" s="104" t="s">
        <v>13412</v>
      </c>
    </row>
    <row r="4198" spans="1:9" x14ac:dyDescent="0.2">
      <c r="A4198" s="104" t="s">
        <v>10492</v>
      </c>
      <c r="D4198" s="104" t="s">
        <v>13413</v>
      </c>
      <c r="E4198" s="104">
        <f t="shared" si="65"/>
        <v>30200220</v>
      </c>
      <c r="F4198" s="104" t="s">
        <v>11572</v>
      </c>
      <c r="G4198" s="104" t="s">
        <v>7533</v>
      </c>
      <c r="H4198" s="104" t="s">
        <v>16224</v>
      </c>
      <c r="I4198" s="104" t="s">
        <v>13414</v>
      </c>
    </row>
    <row r="4199" spans="1:9" x14ac:dyDescent="0.2">
      <c r="A4199" s="104" t="s">
        <v>10492</v>
      </c>
      <c r="D4199" s="104" t="s">
        <v>13415</v>
      </c>
      <c r="E4199" s="104">
        <f t="shared" si="65"/>
        <v>30200221</v>
      </c>
      <c r="F4199" s="104" t="s">
        <v>11572</v>
      </c>
      <c r="G4199" s="104" t="s">
        <v>7533</v>
      </c>
      <c r="H4199" s="104" t="s">
        <v>16224</v>
      </c>
      <c r="I4199" s="104" t="s">
        <v>13416</v>
      </c>
    </row>
    <row r="4200" spans="1:9" x14ac:dyDescent="0.2">
      <c r="A4200" s="104" t="s">
        <v>10492</v>
      </c>
      <c r="D4200" s="104" t="s">
        <v>13417</v>
      </c>
      <c r="E4200" s="104">
        <f t="shared" si="65"/>
        <v>30200224</v>
      </c>
      <c r="F4200" s="104" t="s">
        <v>11572</v>
      </c>
      <c r="G4200" s="104" t="s">
        <v>7533</v>
      </c>
      <c r="H4200" s="104" t="s">
        <v>16224</v>
      </c>
      <c r="I4200" s="104" t="s">
        <v>13418</v>
      </c>
    </row>
    <row r="4201" spans="1:9" x14ac:dyDescent="0.2">
      <c r="A4201" s="104" t="s">
        <v>10492</v>
      </c>
      <c r="D4201" s="104" t="s">
        <v>13419</v>
      </c>
      <c r="E4201" s="104">
        <f t="shared" si="65"/>
        <v>30200225</v>
      </c>
      <c r="F4201" s="104" t="s">
        <v>11572</v>
      </c>
      <c r="G4201" s="104" t="s">
        <v>7533</v>
      </c>
      <c r="H4201" s="104" t="s">
        <v>16224</v>
      </c>
      <c r="I4201" s="104" t="s">
        <v>13420</v>
      </c>
    </row>
    <row r="4202" spans="1:9" x14ac:dyDescent="0.2">
      <c r="A4202" s="104" t="s">
        <v>10492</v>
      </c>
      <c r="D4202" s="104" t="s">
        <v>13421</v>
      </c>
      <c r="E4202" s="104">
        <f t="shared" si="65"/>
        <v>30200228</v>
      </c>
      <c r="F4202" s="104" t="s">
        <v>11572</v>
      </c>
      <c r="G4202" s="104" t="s">
        <v>7533</v>
      </c>
      <c r="H4202" s="104" t="s">
        <v>16224</v>
      </c>
      <c r="I4202" s="104" t="s">
        <v>13422</v>
      </c>
    </row>
    <row r="4203" spans="1:9" x14ac:dyDescent="0.2">
      <c r="A4203" s="104" t="s">
        <v>10492</v>
      </c>
      <c r="D4203" s="104" t="s">
        <v>13423</v>
      </c>
      <c r="E4203" s="104">
        <f t="shared" si="65"/>
        <v>30200230</v>
      </c>
      <c r="F4203" s="104" t="s">
        <v>11572</v>
      </c>
      <c r="G4203" s="104" t="s">
        <v>7533</v>
      </c>
      <c r="H4203" s="104" t="s">
        <v>16224</v>
      </c>
      <c r="I4203" s="104" t="s">
        <v>13424</v>
      </c>
    </row>
    <row r="4204" spans="1:9" x14ac:dyDescent="0.2">
      <c r="A4204" s="104" t="s">
        <v>10492</v>
      </c>
      <c r="D4204" s="104" t="s">
        <v>13425</v>
      </c>
      <c r="E4204" s="104">
        <f t="shared" si="65"/>
        <v>30200234</v>
      </c>
      <c r="F4204" s="104" t="s">
        <v>11572</v>
      </c>
      <c r="G4204" s="104" t="s">
        <v>7533</v>
      </c>
      <c r="H4204" s="104" t="s">
        <v>16224</v>
      </c>
      <c r="I4204" s="104" t="s">
        <v>13426</v>
      </c>
    </row>
    <row r="4205" spans="1:9" x14ac:dyDescent="0.2">
      <c r="A4205" s="104" t="s">
        <v>10492</v>
      </c>
      <c r="D4205" s="104" t="s">
        <v>13427</v>
      </c>
      <c r="E4205" s="104">
        <f t="shared" si="65"/>
        <v>30200299</v>
      </c>
      <c r="F4205" s="104" t="s">
        <v>11572</v>
      </c>
      <c r="G4205" s="104" t="s">
        <v>7533</v>
      </c>
      <c r="H4205" s="104" t="s">
        <v>16224</v>
      </c>
      <c r="I4205" s="104" t="s">
        <v>7791</v>
      </c>
    </row>
    <row r="4206" spans="1:9" x14ac:dyDescent="0.2">
      <c r="A4206" s="104" t="s">
        <v>10492</v>
      </c>
      <c r="D4206" s="104" t="s">
        <v>13428</v>
      </c>
      <c r="E4206" s="104">
        <f t="shared" si="65"/>
        <v>30200301</v>
      </c>
      <c r="F4206" s="104" t="s">
        <v>11572</v>
      </c>
      <c r="G4206" s="104" t="s">
        <v>7533</v>
      </c>
      <c r="H4206" s="104" t="s">
        <v>13429</v>
      </c>
      <c r="I4206" s="104" t="s">
        <v>13430</v>
      </c>
    </row>
    <row r="4207" spans="1:9" x14ac:dyDescent="0.2">
      <c r="A4207" s="104" t="s">
        <v>10492</v>
      </c>
      <c r="D4207" s="104" t="s">
        <v>13431</v>
      </c>
      <c r="E4207" s="104">
        <f t="shared" si="65"/>
        <v>30200306</v>
      </c>
      <c r="F4207" s="104" t="s">
        <v>11572</v>
      </c>
      <c r="G4207" s="104" t="s">
        <v>7533</v>
      </c>
      <c r="H4207" s="104" t="s">
        <v>13429</v>
      </c>
      <c r="I4207" s="104" t="s">
        <v>13432</v>
      </c>
    </row>
    <row r="4208" spans="1:9" x14ac:dyDescent="0.2">
      <c r="A4208" s="104" t="s">
        <v>10492</v>
      </c>
      <c r="D4208" s="104" t="s">
        <v>13433</v>
      </c>
      <c r="E4208" s="104">
        <f t="shared" si="65"/>
        <v>30200401</v>
      </c>
      <c r="F4208" s="104" t="s">
        <v>11572</v>
      </c>
      <c r="G4208" s="104" t="s">
        <v>7533</v>
      </c>
      <c r="H4208" s="104" t="s">
        <v>13434</v>
      </c>
      <c r="I4208" s="104" t="s">
        <v>13435</v>
      </c>
    </row>
    <row r="4209" spans="1:9" x14ac:dyDescent="0.2">
      <c r="A4209" s="104" t="s">
        <v>10492</v>
      </c>
      <c r="D4209" s="104" t="s">
        <v>13436</v>
      </c>
      <c r="E4209" s="104">
        <f t="shared" si="65"/>
        <v>30200402</v>
      </c>
      <c r="F4209" s="104" t="s">
        <v>11572</v>
      </c>
      <c r="G4209" s="104" t="s">
        <v>7533</v>
      </c>
      <c r="H4209" s="104" t="s">
        <v>13434</v>
      </c>
      <c r="I4209" s="104" t="s">
        <v>13437</v>
      </c>
    </row>
    <row r="4210" spans="1:9" x14ac:dyDescent="0.2">
      <c r="A4210" s="104" t="s">
        <v>10492</v>
      </c>
      <c r="D4210" s="104" t="s">
        <v>13438</v>
      </c>
      <c r="E4210" s="104">
        <f t="shared" si="65"/>
        <v>30200403</v>
      </c>
      <c r="F4210" s="104" t="s">
        <v>11572</v>
      </c>
      <c r="G4210" s="104" t="s">
        <v>7533</v>
      </c>
      <c r="H4210" s="104" t="s">
        <v>13434</v>
      </c>
      <c r="I4210" s="104" t="s">
        <v>13439</v>
      </c>
    </row>
    <row r="4211" spans="1:9" x14ac:dyDescent="0.2">
      <c r="A4211" s="104" t="s">
        <v>10492</v>
      </c>
      <c r="D4211" s="104" t="s">
        <v>13440</v>
      </c>
      <c r="E4211" s="104">
        <f t="shared" si="65"/>
        <v>30200404</v>
      </c>
      <c r="F4211" s="104" t="s">
        <v>11572</v>
      </c>
      <c r="G4211" s="104" t="s">
        <v>7533</v>
      </c>
      <c r="H4211" s="104" t="s">
        <v>13434</v>
      </c>
      <c r="I4211" s="104" t="s">
        <v>13441</v>
      </c>
    </row>
    <row r="4212" spans="1:9" x14ac:dyDescent="0.2">
      <c r="A4212" s="104" t="s">
        <v>10492</v>
      </c>
      <c r="D4212" s="104" t="s">
        <v>13442</v>
      </c>
      <c r="E4212" s="104">
        <f t="shared" si="65"/>
        <v>30200405</v>
      </c>
      <c r="F4212" s="104" t="s">
        <v>11572</v>
      </c>
      <c r="G4212" s="104" t="s">
        <v>7533</v>
      </c>
      <c r="H4212" s="104" t="s">
        <v>13434</v>
      </c>
      <c r="I4212" s="104" t="s">
        <v>13443</v>
      </c>
    </row>
    <row r="4213" spans="1:9" x14ac:dyDescent="0.2">
      <c r="A4213" s="104" t="s">
        <v>10492</v>
      </c>
      <c r="D4213" s="104" t="s">
        <v>13444</v>
      </c>
      <c r="E4213" s="104">
        <f t="shared" si="65"/>
        <v>30200406</v>
      </c>
      <c r="F4213" s="104" t="s">
        <v>11572</v>
      </c>
      <c r="G4213" s="104" t="s">
        <v>7533</v>
      </c>
      <c r="H4213" s="104" t="s">
        <v>13434</v>
      </c>
      <c r="I4213" s="104" t="s">
        <v>13445</v>
      </c>
    </row>
    <row r="4214" spans="1:9" x14ac:dyDescent="0.2">
      <c r="A4214" s="104" t="s">
        <v>10492</v>
      </c>
      <c r="D4214" s="104" t="s">
        <v>13446</v>
      </c>
      <c r="E4214" s="104">
        <f t="shared" si="65"/>
        <v>30200407</v>
      </c>
      <c r="F4214" s="104" t="s">
        <v>11572</v>
      </c>
      <c r="G4214" s="104" t="s">
        <v>7533</v>
      </c>
      <c r="H4214" s="104" t="s">
        <v>13434</v>
      </c>
      <c r="I4214" s="104" t="s">
        <v>13447</v>
      </c>
    </row>
    <row r="4215" spans="1:9" x14ac:dyDescent="0.2">
      <c r="A4215" s="104" t="s">
        <v>10492</v>
      </c>
      <c r="D4215" s="104" t="s">
        <v>13448</v>
      </c>
      <c r="E4215" s="104">
        <f t="shared" si="65"/>
        <v>30200408</v>
      </c>
      <c r="F4215" s="104" t="s">
        <v>11572</v>
      </c>
      <c r="G4215" s="104" t="s">
        <v>7533</v>
      </c>
      <c r="H4215" s="104" t="s">
        <v>13434</v>
      </c>
      <c r="I4215" s="104" t="s">
        <v>13449</v>
      </c>
    </row>
    <row r="4216" spans="1:9" x14ac:dyDescent="0.2">
      <c r="A4216" s="104" t="s">
        <v>10492</v>
      </c>
      <c r="D4216" s="104" t="s">
        <v>13450</v>
      </c>
      <c r="E4216" s="104">
        <f t="shared" si="65"/>
        <v>30200409</v>
      </c>
      <c r="F4216" s="104" t="s">
        <v>11572</v>
      </c>
      <c r="G4216" s="104" t="s">
        <v>7533</v>
      </c>
      <c r="H4216" s="104" t="s">
        <v>13434</v>
      </c>
      <c r="I4216" s="104" t="s">
        <v>13451</v>
      </c>
    </row>
    <row r="4217" spans="1:9" x14ac:dyDescent="0.2">
      <c r="A4217" s="104" t="s">
        <v>10492</v>
      </c>
      <c r="D4217" s="104" t="s">
        <v>13452</v>
      </c>
      <c r="E4217" s="104">
        <f t="shared" si="65"/>
        <v>30200410</v>
      </c>
      <c r="F4217" s="104" t="s">
        <v>11572</v>
      </c>
      <c r="G4217" s="104" t="s">
        <v>7533</v>
      </c>
      <c r="H4217" s="104" t="s">
        <v>13434</v>
      </c>
      <c r="I4217" s="104" t="s">
        <v>13453</v>
      </c>
    </row>
    <row r="4218" spans="1:9" x14ac:dyDescent="0.2">
      <c r="A4218" s="104" t="s">
        <v>10492</v>
      </c>
      <c r="D4218" s="104" t="s">
        <v>13454</v>
      </c>
      <c r="E4218" s="104">
        <f t="shared" si="65"/>
        <v>30200411</v>
      </c>
      <c r="F4218" s="104" t="s">
        <v>11572</v>
      </c>
      <c r="G4218" s="104" t="s">
        <v>7533</v>
      </c>
      <c r="H4218" s="104" t="s">
        <v>13434</v>
      </c>
      <c r="I4218" s="104" t="s">
        <v>13455</v>
      </c>
    </row>
    <row r="4219" spans="1:9" x14ac:dyDescent="0.2">
      <c r="A4219" s="104" t="s">
        <v>10492</v>
      </c>
      <c r="D4219" s="104" t="s">
        <v>13456</v>
      </c>
      <c r="E4219" s="104">
        <f t="shared" si="65"/>
        <v>30200412</v>
      </c>
      <c r="F4219" s="104" t="s">
        <v>11572</v>
      </c>
      <c r="G4219" s="104" t="s">
        <v>7533</v>
      </c>
      <c r="H4219" s="104" t="s">
        <v>13434</v>
      </c>
      <c r="I4219" s="104" t="s">
        <v>13457</v>
      </c>
    </row>
    <row r="4220" spans="1:9" x14ac:dyDescent="0.2">
      <c r="A4220" s="104" t="s">
        <v>10492</v>
      </c>
      <c r="D4220" s="104" t="s">
        <v>13458</v>
      </c>
      <c r="E4220" s="104">
        <f t="shared" si="65"/>
        <v>30200415</v>
      </c>
      <c r="F4220" s="104" t="s">
        <v>11572</v>
      </c>
      <c r="G4220" s="104" t="s">
        <v>7533</v>
      </c>
      <c r="H4220" s="104" t="s">
        <v>13434</v>
      </c>
      <c r="I4220" s="104" t="s">
        <v>13459</v>
      </c>
    </row>
    <row r="4221" spans="1:9" x14ac:dyDescent="0.2">
      <c r="A4221" s="104" t="s">
        <v>10492</v>
      </c>
      <c r="D4221" s="104" t="s">
        <v>13460</v>
      </c>
      <c r="E4221" s="104">
        <f t="shared" si="65"/>
        <v>30200420</v>
      </c>
      <c r="F4221" s="104" t="s">
        <v>11572</v>
      </c>
      <c r="G4221" s="104" t="s">
        <v>7533</v>
      </c>
      <c r="H4221" s="104" t="s">
        <v>13434</v>
      </c>
      <c r="I4221" s="104" t="s">
        <v>13461</v>
      </c>
    </row>
    <row r="4222" spans="1:9" x14ac:dyDescent="0.2">
      <c r="A4222" s="104" t="s">
        <v>10492</v>
      </c>
      <c r="D4222" s="104" t="s">
        <v>13462</v>
      </c>
      <c r="E4222" s="104">
        <f t="shared" si="65"/>
        <v>30200421</v>
      </c>
      <c r="F4222" s="104" t="s">
        <v>11572</v>
      </c>
      <c r="G4222" s="104" t="s">
        <v>7533</v>
      </c>
      <c r="H4222" s="104" t="s">
        <v>13434</v>
      </c>
      <c r="I4222" s="104" t="s">
        <v>13463</v>
      </c>
    </row>
    <row r="4223" spans="1:9" x14ac:dyDescent="0.2">
      <c r="A4223" s="104" t="s">
        <v>10492</v>
      </c>
      <c r="D4223" s="104" t="s">
        <v>13464</v>
      </c>
      <c r="E4223" s="104">
        <f t="shared" si="65"/>
        <v>30200422</v>
      </c>
      <c r="F4223" s="104" t="s">
        <v>11572</v>
      </c>
      <c r="G4223" s="104" t="s">
        <v>7533</v>
      </c>
      <c r="H4223" s="104" t="s">
        <v>13434</v>
      </c>
      <c r="I4223" s="104" t="s">
        <v>13465</v>
      </c>
    </row>
    <row r="4224" spans="1:9" x14ac:dyDescent="0.2">
      <c r="A4224" s="104" t="s">
        <v>10492</v>
      </c>
      <c r="D4224" s="104" t="s">
        <v>13466</v>
      </c>
      <c r="E4224" s="104">
        <f t="shared" si="65"/>
        <v>30200425</v>
      </c>
      <c r="F4224" s="104" t="s">
        <v>11572</v>
      </c>
      <c r="G4224" s="104" t="s">
        <v>7533</v>
      </c>
      <c r="H4224" s="104" t="s">
        <v>13434</v>
      </c>
      <c r="I4224" s="104" t="s">
        <v>13467</v>
      </c>
    </row>
    <row r="4225" spans="1:9" x14ac:dyDescent="0.2">
      <c r="A4225" s="104" t="s">
        <v>10492</v>
      </c>
      <c r="D4225" s="104" t="s">
        <v>13468</v>
      </c>
      <c r="E4225" s="104">
        <f t="shared" si="65"/>
        <v>30200430</v>
      </c>
      <c r="F4225" s="104" t="s">
        <v>11572</v>
      </c>
      <c r="G4225" s="104" t="s">
        <v>7533</v>
      </c>
      <c r="H4225" s="104" t="s">
        <v>13434</v>
      </c>
      <c r="I4225" s="104" t="s">
        <v>13469</v>
      </c>
    </row>
    <row r="4226" spans="1:9" x14ac:dyDescent="0.2">
      <c r="A4226" s="104" t="s">
        <v>10492</v>
      </c>
      <c r="D4226" s="104" t="s">
        <v>13470</v>
      </c>
      <c r="E4226" s="104">
        <f t="shared" ref="E4226:E4289" si="66">VALUE(D4226)</f>
        <v>30200435</v>
      </c>
      <c r="F4226" s="104" t="s">
        <v>11572</v>
      </c>
      <c r="G4226" s="104" t="s">
        <v>7533</v>
      </c>
      <c r="H4226" s="104" t="s">
        <v>13434</v>
      </c>
      <c r="I4226" s="104" t="s">
        <v>13471</v>
      </c>
    </row>
    <row r="4227" spans="1:9" x14ac:dyDescent="0.2">
      <c r="A4227" s="104" t="s">
        <v>10492</v>
      </c>
      <c r="D4227" s="104" t="s">
        <v>13472</v>
      </c>
      <c r="E4227" s="104">
        <f t="shared" si="66"/>
        <v>30200436</v>
      </c>
      <c r="F4227" s="104" t="s">
        <v>11572</v>
      </c>
      <c r="G4227" s="104" t="s">
        <v>7533</v>
      </c>
      <c r="H4227" s="104" t="s">
        <v>13434</v>
      </c>
      <c r="I4227" s="104" t="s">
        <v>13473</v>
      </c>
    </row>
    <row r="4228" spans="1:9" x14ac:dyDescent="0.2">
      <c r="A4228" s="104" t="s">
        <v>10492</v>
      </c>
      <c r="D4228" s="104" t="s">
        <v>13474</v>
      </c>
      <c r="E4228" s="104">
        <f t="shared" si="66"/>
        <v>30200499</v>
      </c>
      <c r="F4228" s="104" t="s">
        <v>11572</v>
      </c>
      <c r="G4228" s="104" t="s">
        <v>7533</v>
      </c>
      <c r="H4228" s="104" t="s">
        <v>13434</v>
      </c>
      <c r="I4228" s="104" t="s">
        <v>9253</v>
      </c>
    </row>
    <row r="4229" spans="1:9" x14ac:dyDescent="0.2">
      <c r="A4229" s="104" t="s">
        <v>10492</v>
      </c>
      <c r="D4229" s="104" t="s">
        <v>13475</v>
      </c>
      <c r="E4229" s="104">
        <f t="shared" si="66"/>
        <v>30200501</v>
      </c>
      <c r="F4229" s="104" t="s">
        <v>11572</v>
      </c>
      <c r="G4229" s="104" t="s">
        <v>7533</v>
      </c>
      <c r="H4229" s="104" t="s">
        <v>13476</v>
      </c>
      <c r="I4229" s="104" t="s">
        <v>13477</v>
      </c>
    </row>
    <row r="4230" spans="1:9" x14ac:dyDescent="0.2">
      <c r="A4230" s="104" t="s">
        <v>10492</v>
      </c>
      <c r="D4230" s="104" t="s">
        <v>13478</v>
      </c>
      <c r="E4230" s="104">
        <f t="shared" si="66"/>
        <v>30200502</v>
      </c>
      <c r="F4230" s="104" t="s">
        <v>11572</v>
      </c>
      <c r="G4230" s="104" t="s">
        <v>7533</v>
      </c>
      <c r="H4230" s="104" t="s">
        <v>13476</v>
      </c>
      <c r="I4230" s="104" t="s">
        <v>13479</v>
      </c>
    </row>
    <row r="4231" spans="1:9" x14ac:dyDescent="0.2">
      <c r="A4231" s="104" t="s">
        <v>10492</v>
      </c>
      <c r="D4231" s="104" t="s">
        <v>10645</v>
      </c>
      <c r="E4231" s="104">
        <f t="shared" si="66"/>
        <v>30200503</v>
      </c>
      <c r="F4231" s="104" t="s">
        <v>11572</v>
      </c>
      <c r="G4231" s="104" t="s">
        <v>7533</v>
      </c>
      <c r="H4231" s="104" t="s">
        <v>13476</v>
      </c>
      <c r="I4231" s="104" t="s">
        <v>10646</v>
      </c>
    </row>
    <row r="4232" spans="1:9" x14ac:dyDescent="0.2">
      <c r="A4232" s="104" t="s">
        <v>10492</v>
      </c>
      <c r="D4232" s="104" t="s">
        <v>10647</v>
      </c>
      <c r="E4232" s="104">
        <f t="shared" si="66"/>
        <v>30200504</v>
      </c>
      <c r="F4232" s="104" t="s">
        <v>11572</v>
      </c>
      <c r="G4232" s="104" t="s">
        <v>7533</v>
      </c>
      <c r="H4232" s="104" t="s">
        <v>13476</v>
      </c>
      <c r="I4232" s="104" t="s">
        <v>14437</v>
      </c>
    </row>
    <row r="4233" spans="1:9" x14ac:dyDescent="0.2">
      <c r="A4233" s="104" t="s">
        <v>10492</v>
      </c>
      <c r="D4233" s="104" t="s">
        <v>10648</v>
      </c>
      <c r="E4233" s="104">
        <f t="shared" si="66"/>
        <v>30200505</v>
      </c>
      <c r="F4233" s="104" t="s">
        <v>11572</v>
      </c>
      <c r="G4233" s="104" t="s">
        <v>7533</v>
      </c>
      <c r="H4233" s="104" t="s">
        <v>13476</v>
      </c>
      <c r="I4233" s="104" t="s">
        <v>10649</v>
      </c>
    </row>
    <row r="4234" spans="1:9" x14ac:dyDescent="0.2">
      <c r="A4234" s="104" t="s">
        <v>10492</v>
      </c>
      <c r="D4234" s="104" t="s">
        <v>10650</v>
      </c>
      <c r="E4234" s="104">
        <f t="shared" si="66"/>
        <v>30200506</v>
      </c>
      <c r="F4234" s="104" t="s">
        <v>11572</v>
      </c>
      <c r="G4234" s="104" t="s">
        <v>7533</v>
      </c>
      <c r="H4234" s="104" t="s">
        <v>13476</v>
      </c>
      <c r="I4234" s="104" t="s">
        <v>10651</v>
      </c>
    </row>
    <row r="4235" spans="1:9" x14ac:dyDescent="0.2">
      <c r="A4235" s="104" t="s">
        <v>10492</v>
      </c>
      <c r="D4235" s="104" t="s">
        <v>10652</v>
      </c>
      <c r="E4235" s="104">
        <f t="shared" si="66"/>
        <v>30200507</v>
      </c>
      <c r="F4235" s="104" t="s">
        <v>11572</v>
      </c>
      <c r="G4235" s="104" t="s">
        <v>7533</v>
      </c>
      <c r="H4235" s="104" t="s">
        <v>13476</v>
      </c>
      <c r="I4235" s="104" t="s">
        <v>10653</v>
      </c>
    </row>
    <row r="4236" spans="1:9" x14ac:dyDescent="0.2">
      <c r="A4236" s="104" t="s">
        <v>10492</v>
      </c>
      <c r="D4236" s="104" t="s">
        <v>10654</v>
      </c>
      <c r="E4236" s="104">
        <f t="shared" si="66"/>
        <v>30200508</v>
      </c>
      <c r="F4236" s="104" t="s">
        <v>11572</v>
      </c>
      <c r="G4236" s="104" t="s">
        <v>7533</v>
      </c>
      <c r="H4236" s="104" t="s">
        <v>13476</v>
      </c>
      <c r="I4236" s="104" t="s">
        <v>10655</v>
      </c>
    </row>
    <row r="4237" spans="1:9" x14ac:dyDescent="0.2">
      <c r="A4237" s="104" t="s">
        <v>10492</v>
      </c>
      <c r="D4237" s="104" t="s">
        <v>10656</v>
      </c>
      <c r="E4237" s="104">
        <f t="shared" si="66"/>
        <v>30200509</v>
      </c>
      <c r="F4237" s="104" t="s">
        <v>11572</v>
      </c>
      <c r="G4237" s="104" t="s">
        <v>7533</v>
      </c>
      <c r="H4237" s="104" t="s">
        <v>13476</v>
      </c>
      <c r="I4237" s="104" t="s">
        <v>10657</v>
      </c>
    </row>
    <row r="4238" spans="1:9" x14ac:dyDescent="0.2">
      <c r="A4238" s="104" t="s">
        <v>10492</v>
      </c>
      <c r="D4238" s="104" t="s">
        <v>10658</v>
      </c>
      <c r="E4238" s="104">
        <f t="shared" si="66"/>
        <v>30200510</v>
      </c>
      <c r="F4238" s="104" t="s">
        <v>11572</v>
      </c>
      <c r="G4238" s="104" t="s">
        <v>7533</v>
      </c>
      <c r="H4238" s="104" t="s">
        <v>13476</v>
      </c>
      <c r="I4238" s="104" t="s">
        <v>10653</v>
      </c>
    </row>
    <row r="4239" spans="1:9" x14ac:dyDescent="0.2">
      <c r="A4239" s="104" t="s">
        <v>10492</v>
      </c>
      <c r="D4239" s="104" t="s">
        <v>10659</v>
      </c>
      <c r="E4239" s="104">
        <f t="shared" si="66"/>
        <v>30200511</v>
      </c>
      <c r="F4239" s="104" t="s">
        <v>11572</v>
      </c>
      <c r="G4239" s="104" t="s">
        <v>7533</v>
      </c>
      <c r="H4239" s="104" t="s">
        <v>13476</v>
      </c>
      <c r="I4239" s="104" t="s">
        <v>10655</v>
      </c>
    </row>
    <row r="4240" spans="1:9" x14ac:dyDescent="0.2">
      <c r="A4240" s="104" t="s">
        <v>10492</v>
      </c>
      <c r="D4240" s="104" t="s">
        <v>10660</v>
      </c>
      <c r="E4240" s="104">
        <f t="shared" si="66"/>
        <v>30200512</v>
      </c>
      <c r="F4240" s="104" t="s">
        <v>11572</v>
      </c>
      <c r="G4240" s="104" t="s">
        <v>7533</v>
      </c>
      <c r="H4240" s="104" t="s">
        <v>13476</v>
      </c>
      <c r="I4240" s="104" t="s">
        <v>10661</v>
      </c>
    </row>
    <row r="4241" spans="1:9" x14ac:dyDescent="0.2">
      <c r="A4241" s="104" t="s">
        <v>10492</v>
      </c>
      <c r="D4241" s="104" t="s">
        <v>10662</v>
      </c>
      <c r="E4241" s="104">
        <f t="shared" si="66"/>
        <v>30200513</v>
      </c>
      <c r="F4241" s="104" t="s">
        <v>11572</v>
      </c>
      <c r="G4241" s="104" t="s">
        <v>7533</v>
      </c>
      <c r="H4241" s="104" t="s">
        <v>13476</v>
      </c>
      <c r="I4241" s="104" t="s">
        <v>10663</v>
      </c>
    </row>
    <row r="4242" spans="1:9" x14ac:dyDescent="0.2">
      <c r="A4242" s="104" t="s">
        <v>10492</v>
      </c>
      <c r="D4242" s="104" t="s">
        <v>10664</v>
      </c>
      <c r="E4242" s="104">
        <f t="shared" si="66"/>
        <v>30200514</v>
      </c>
      <c r="F4242" s="104" t="s">
        <v>11572</v>
      </c>
      <c r="G4242" s="104" t="s">
        <v>7533</v>
      </c>
      <c r="H4242" s="104" t="s">
        <v>13476</v>
      </c>
      <c r="I4242" s="104" t="s">
        <v>14416</v>
      </c>
    </row>
    <row r="4243" spans="1:9" x14ac:dyDescent="0.2">
      <c r="A4243" s="104" t="s">
        <v>10492</v>
      </c>
      <c r="D4243" s="104" t="s">
        <v>10665</v>
      </c>
      <c r="E4243" s="104">
        <f t="shared" si="66"/>
        <v>30200515</v>
      </c>
      <c r="F4243" s="104" t="s">
        <v>11572</v>
      </c>
      <c r="G4243" s="104" t="s">
        <v>7533</v>
      </c>
      <c r="H4243" s="104" t="s">
        <v>13476</v>
      </c>
      <c r="I4243" s="104" t="s">
        <v>10646</v>
      </c>
    </row>
    <row r="4244" spans="1:9" x14ac:dyDescent="0.2">
      <c r="A4244" s="104" t="s">
        <v>10492</v>
      </c>
      <c r="D4244" s="104" t="s">
        <v>10666</v>
      </c>
      <c r="E4244" s="104">
        <f t="shared" si="66"/>
        <v>30200516</v>
      </c>
      <c r="F4244" s="104" t="s">
        <v>11572</v>
      </c>
      <c r="G4244" s="104" t="s">
        <v>7533</v>
      </c>
      <c r="H4244" s="104" t="s">
        <v>13476</v>
      </c>
      <c r="I4244" s="104" t="s">
        <v>14439</v>
      </c>
    </row>
    <row r="4245" spans="1:9" x14ac:dyDescent="0.2">
      <c r="A4245" s="104" t="s">
        <v>10492</v>
      </c>
      <c r="D4245" s="104" t="s">
        <v>10667</v>
      </c>
      <c r="E4245" s="104">
        <f t="shared" si="66"/>
        <v>30200517</v>
      </c>
      <c r="F4245" s="104" t="s">
        <v>11572</v>
      </c>
      <c r="G4245" s="104" t="s">
        <v>7533</v>
      </c>
      <c r="H4245" s="104" t="s">
        <v>13476</v>
      </c>
      <c r="I4245" s="104" t="s">
        <v>10668</v>
      </c>
    </row>
    <row r="4246" spans="1:9" x14ac:dyDescent="0.2">
      <c r="A4246" s="104" t="s">
        <v>10492</v>
      </c>
      <c r="D4246" s="104" t="s">
        <v>10669</v>
      </c>
      <c r="E4246" s="104">
        <f t="shared" si="66"/>
        <v>30200518</v>
      </c>
      <c r="F4246" s="104" t="s">
        <v>11572</v>
      </c>
      <c r="G4246" s="104" t="s">
        <v>7533</v>
      </c>
      <c r="H4246" s="104" t="s">
        <v>13476</v>
      </c>
      <c r="I4246" s="104" t="s">
        <v>10668</v>
      </c>
    </row>
    <row r="4247" spans="1:9" x14ac:dyDescent="0.2">
      <c r="A4247" s="104" t="s">
        <v>10492</v>
      </c>
      <c r="D4247" s="104" t="s">
        <v>10670</v>
      </c>
      <c r="E4247" s="104">
        <f t="shared" si="66"/>
        <v>30200519</v>
      </c>
      <c r="F4247" s="104" t="s">
        <v>11572</v>
      </c>
      <c r="G4247" s="104" t="s">
        <v>7533</v>
      </c>
      <c r="H4247" s="104" t="s">
        <v>13476</v>
      </c>
      <c r="I4247" s="104" t="s">
        <v>10671</v>
      </c>
    </row>
    <row r="4248" spans="1:9" x14ac:dyDescent="0.2">
      <c r="A4248" s="104" t="s">
        <v>10492</v>
      </c>
      <c r="D4248" s="104" t="s">
        <v>10672</v>
      </c>
      <c r="E4248" s="104">
        <f t="shared" si="66"/>
        <v>30200520</v>
      </c>
      <c r="F4248" s="104" t="s">
        <v>11572</v>
      </c>
      <c r="G4248" s="104" t="s">
        <v>7533</v>
      </c>
      <c r="H4248" s="104" t="s">
        <v>13476</v>
      </c>
      <c r="I4248" s="104" t="s">
        <v>10673</v>
      </c>
    </row>
    <row r="4249" spans="1:9" x14ac:dyDescent="0.2">
      <c r="A4249" s="104" t="s">
        <v>10492</v>
      </c>
      <c r="D4249" s="104" t="s">
        <v>10674</v>
      </c>
      <c r="E4249" s="104">
        <f t="shared" si="66"/>
        <v>30200521</v>
      </c>
      <c r="F4249" s="104" t="s">
        <v>11572</v>
      </c>
      <c r="G4249" s="104" t="s">
        <v>7533</v>
      </c>
      <c r="H4249" s="104" t="s">
        <v>13476</v>
      </c>
      <c r="I4249" s="104" t="s">
        <v>10675</v>
      </c>
    </row>
    <row r="4250" spans="1:9" x14ac:dyDescent="0.2">
      <c r="A4250" s="104" t="s">
        <v>10492</v>
      </c>
      <c r="D4250" s="104" t="s">
        <v>10676</v>
      </c>
      <c r="E4250" s="104">
        <f t="shared" si="66"/>
        <v>30200522</v>
      </c>
      <c r="F4250" s="104" t="s">
        <v>11572</v>
      </c>
      <c r="G4250" s="104" t="s">
        <v>7533</v>
      </c>
      <c r="H4250" s="104" t="s">
        <v>13476</v>
      </c>
      <c r="I4250" s="104" t="s">
        <v>10677</v>
      </c>
    </row>
    <row r="4251" spans="1:9" x14ac:dyDescent="0.2">
      <c r="A4251" s="104" t="s">
        <v>10492</v>
      </c>
      <c r="D4251" s="104" t="s">
        <v>10678</v>
      </c>
      <c r="E4251" s="104">
        <f t="shared" si="66"/>
        <v>30200523</v>
      </c>
      <c r="F4251" s="104" t="s">
        <v>11572</v>
      </c>
      <c r="G4251" s="104" t="s">
        <v>7533</v>
      </c>
      <c r="H4251" s="104" t="s">
        <v>13476</v>
      </c>
      <c r="I4251" s="104" t="s">
        <v>10673</v>
      </c>
    </row>
    <row r="4252" spans="1:9" x14ac:dyDescent="0.2">
      <c r="A4252" s="104" t="s">
        <v>10492</v>
      </c>
      <c r="D4252" s="104" t="s">
        <v>10679</v>
      </c>
      <c r="E4252" s="104">
        <f t="shared" si="66"/>
        <v>30200524</v>
      </c>
      <c r="F4252" s="104" t="s">
        <v>11572</v>
      </c>
      <c r="G4252" s="104" t="s">
        <v>7533</v>
      </c>
      <c r="H4252" s="104" t="s">
        <v>13476</v>
      </c>
      <c r="I4252" s="104" t="s">
        <v>10675</v>
      </c>
    </row>
    <row r="4253" spans="1:9" x14ac:dyDescent="0.2">
      <c r="A4253" s="104" t="s">
        <v>10492</v>
      </c>
      <c r="D4253" s="104" t="s">
        <v>10680</v>
      </c>
      <c r="E4253" s="104">
        <f t="shared" si="66"/>
        <v>30200525</v>
      </c>
      <c r="F4253" s="104" t="s">
        <v>11572</v>
      </c>
      <c r="G4253" s="104" t="s">
        <v>7533</v>
      </c>
      <c r="H4253" s="104" t="s">
        <v>13476</v>
      </c>
      <c r="I4253" s="104" t="s">
        <v>10677</v>
      </c>
    </row>
    <row r="4254" spans="1:9" x14ac:dyDescent="0.2">
      <c r="A4254" s="104" t="s">
        <v>10492</v>
      </c>
      <c r="D4254" s="104" t="s">
        <v>10681</v>
      </c>
      <c r="E4254" s="104">
        <f t="shared" si="66"/>
        <v>30200526</v>
      </c>
      <c r="F4254" s="104" t="s">
        <v>11572</v>
      </c>
      <c r="G4254" s="104" t="s">
        <v>7533</v>
      </c>
      <c r="H4254" s="104" t="s">
        <v>13476</v>
      </c>
      <c r="I4254" s="104" t="s">
        <v>14416</v>
      </c>
    </row>
    <row r="4255" spans="1:9" x14ac:dyDescent="0.2">
      <c r="A4255" s="104" t="s">
        <v>10492</v>
      </c>
      <c r="D4255" s="104" t="s">
        <v>10682</v>
      </c>
      <c r="E4255" s="104">
        <f t="shared" si="66"/>
        <v>30200527</v>
      </c>
      <c r="F4255" s="104" t="s">
        <v>11572</v>
      </c>
      <c r="G4255" s="104" t="s">
        <v>7533</v>
      </c>
      <c r="H4255" s="104" t="s">
        <v>13476</v>
      </c>
      <c r="I4255" s="104" t="s">
        <v>10683</v>
      </c>
    </row>
    <row r="4256" spans="1:9" x14ac:dyDescent="0.2">
      <c r="A4256" s="104" t="s">
        <v>10492</v>
      </c>
      <c r="D4256" s="104" t="s">
        <v>10684</v>
      </c>
      <c r="E4256" s="104">
        <f t="shared" si="66"/>
        <v>30200528</v>
      </c>
      <c r="F4256" s="104" t="s">
        <v>11572</v>
      </c>
      <c r="G4256" s="104" t="s">
        <v>7533</v>
      </c>
      <c r="H4256" s="104" t="s">
        <v>13476</v>
      </c>
      <c r="I4256" s="104" t="s">
        <v>10685</v>
      </c>
    </row>
    <row r="4257" spans="1:12" x14ac:dyDescent="0.2">
      <c r="A4257" s="104" t="s">
        <v>10492</v>
      </c>
      <c r="D4257" s="104" t="s">
        <v>10686</v>
      </c>
      <c r="E4257" s="104">
        <f t="shared" si="66"/>
        <v>30200530</v>
      </c>
      <c r="F4257" s="104" t="s">
        <v>11572</v>
      </c>
      <c r="G4257" s="104" t="s">
        <v>7533</v>
      </c>
      <c r="H4257" s="104" t="s">
        <v>13476</v>
      </c>
      <c r="I4257" s="104" t="s">
        <v>10687</v>
      </c>
    </row>
    <row r="4258" spans="1:12" x14ac:dyDescent="0.2">
      <c r="A4258" s="104" t="s">
        <v>10492</v>
      </c>
      <c r="D4258" s="104" t="s">
        <v>10688</v>
      </c>
      <c r="E4258" s="104">
        <f t="shared" si="66"/>
        <v>30200531</v>
      </c>
      <c r="F4258" s="104" t="s">
        <v>11572</v>
      </c>
      <c r="G4258" s="104" t="s">
        <v>7533</v>
      </c>
      <c r="H4258" s="104" t="s">
        <v>13476</v>
      </c>
      <c r="I4258" s="104" t="s">
        <v>11049</v>
      </c>
    </row>
    <row r="4259" spans="1:12" x14ac:dyDescent="0.2">
      <c r="A4259" s="104" t="s">
        <v>10492</v>
      </c>
      <c r="D4259" s="104" t="s">
        <v>10689</v>
      </c>
      <c r="E4259" s="104">
        <f t="shared" si="66"/>
        <v>30200532</v>
      </c>
      <c r="F4259" s="104" t="s">
        <v>11572</v>
      </c>
      <c r="G4259" s="104" t="s">
        <v>7533</v>
      </c>
      <c r="H4259" s="104" t="s">
        <v>13476</v>
      </c>
      <c r="I4259" s="104" t="s">
        <v>10690</v>
      </c>
    </row>
    <row r="4260" spans="1:12" x14ac:dyDescent="0.2">
      <c r="A4260" s="104" t="s">
        <v>10492</v>
      </c>
      <c r="D4260" s="104" t="s">
        <v>7679</v>
      </c>
      <c r="E4260" s="104">
        <f t="shared" si="66"/>
        <v>30200537</v>
      </c>
      <c r="F4260" s="104" t="s">
        <v>11572</v>
      </c>
      <c r="G4260" s="104" t="s">
        <v>7533</v>
      </c>
      <c r="H4260" s="104" t="s">
        <v>13476</v>
      </c>
      <c r="I4260" s="104" t="s">
        <v>7680</v>
      </c>
    </row>
    <row r="4261" spans="1:12" x14ac:dyDescent="0.2">
      <c r="A4261" s="104" t="s">
        <v>10492</v>
      </c>
      <c r="D4261" s="104" t="s">
        <v>7681</v>
      </c>
      <c r="E4261" s="104">
        <f t="shared" si="66"/>
        <v>30200538</v>
      </c>
      <c r="F4261" s="104" t="s">
        <v>11572</v>
      </c>
      <c r="G4261" s="104" t="s">
        <v>7533</v>
      </c>
      <c r="H4261" s="104" t="s">
        <v>13476</v>
      </c>
      <c r="I4261" s="104" t="s">
        <v>7682</v>
      </c>
    </row>
    <row r="4262" spans="1:12" x14ac:dyDescent="0.2">
      <c r="A4262" s="104" t="s">
        <v>10492</v>
      </c>
      <c r="D4262" s="104" t="s">
        <v>7683</v>
      </c>
      <c r="E4262" s="104">
        <f t="shared" si="66"/>
        <v>30200540</v>
      </c>
      <c r="F4262" s="104" t="s">
        <v>11572</v>
      </c>
      <c r="G4262" s="104" t="s">
        <v>7533</v>
      </c>
      <c r="H4262" s="104" t="s">
        <v>13476</v>
      </c>
      <c r="I4262" s="104" t="s">
        <v>7684</v>
      </c>
    </row>
    <row r="4263" spans="1:12" x14ac:dyDescent="0.2">
      <c r="A4263" s="104" t="s">
        <v>10492</v>
      </c>
      <c r="D4263" s="104" t="s">
        <v>7685</v>
      </c>
      <c r="E4263" s="104">
        <f t="shared" si="66"/>
        <v>30200550</v>
      </c>
      <c r="F4263" s="104" t="s">
        <v>11572</v>
      </c>
      <c r="G4263" s="104" t="s">
        <v>7533</v>
      </c>
      <c r="H4263" s="104" t="s">
        <v>13476</v>
      </c>
      <c r="I4263" s="104" t="s">
        <v>7686</v>
      </c>
    </row>
    <row r="4264" spans="1:12" x14ac:dyDescent="0.2">
      <c r="A4264" s="104" t="s">
        <v>10492</v>
      </c>
      <c r="D4264" s="104" t="s">
        <v>7687</v>
      </c>
      <c r="E4264" s="104">
        <f t="shared" si="66"/>
        <v>30200551</v>
      </c>
      <c r="F4264" s="104" t="s">
        <v>11572</v>
      </c>
      <c r="G4264" s="104" t="s">
        <v>7533</v>
      </c>
      <c r="H4264" s="104" t="s">
        <v>13476</v>
      </c>
      <c r="I4264" s="104" t="s">
        <v>7688</v>
      </c>
    </row>
    <row r="4265" spans="1:12" x14ac:dyDescent="0.2">
      <c r="A4265" s="104" t="s">
        <v>10492</v>
      </c>
      <c r="D4265" s="104" t="s">
        <v>7689</v>
      </c>
      <c r="E4265" s="104">
        <f t="shared" si="66"/>
        <v>30200552</v>
      </c>
      <c r="F4265" s="104" t="s">
        <v>11572</v>
      </c>
      <c r="G4265" s="104" t="s">
        <v>7533</v>
      </c>
      <c r="H4265" s="104" t="s">
        <v>13476</v>
      </c>
      <c r="I4265" s="104" t="s">
        <v>7690</v>
      </c>
    </row>
    <row r="4266" spans="1:12" x14ac:dyDescent="0.2">
      <c r="A4266" s="104" t="s">
        <v>10492</v>
      </c>
      <c r="D4266" s="104" t="s">
        <v>7691</v>
      </c>
      <c r="E4266" s="104">
        <f t="shared" si="66"/>
        <v>30200553</v>
      </c>
      <c r="F4266" s="104" t="s">
        <v>11572</v>
      </c>
      <c r="G4266" s="104" t="s">
        <v>7533</v>
      </c>
      <c r="H4266" s="104" t="s">
        <v>13476</v>
      </c>
      <c r="I4266" s="104" t="s">
        <v>7692</v>
      </c>
    </row>
    <row r="4267" spans="1:12" x14ac:dyDescent="0.2">
      <c r="A4267" s="104" t="s">
        <v>10492</v>
      </c>
      <c r="D4267" s="104" t="s">
        <v>7693</v>
      </c>
      <c r="E4267" s="104">
        <f t="shared" si="66"/>
        <v>30200554</v>
      </c>
      <c r="F4267" s="104" t="s">
        <v>11572</v>
      </c>
      <c r="G4267" s="104" t="s">
        <v>7533</v>
      </c>
      <c r="H4267" s="104" t="s">
        <v>13476</v>
      </c>
      <c r="I4267" s="104" t="s">
        <v>7694</v>
      </c>
      <c r="K4267" s="106">
        <v>37732</v>
      </c>
      <c r="L4267" s="104" t="s">
        <v>7695</v>
      </c>
    </row>
    <row r="4268" spans="1:12" x14ac:dyDescent="0.2">
      <c r="A4268" s="104" t="s">
        <v>10492</v>
      </c>
      <c r="D4268" s="104" t="s">
        <v>7696</v>
      </c>
      <c r="E4268" s="104">
        <f t="shared" si="66"/>
        <v>30200555</v>
      </c>
      <c r="F4268" s="104" t="s">
        <v>11572</v>
      </c>
      <c r="G4268" s="104" t="s">
        <v>7533</v>
      </c>
      <c r="H4268" s="104" t="s">
        <v>13476</v>
      </c>
      <c r="I4268" s="104" t="s">
        <v>7697</v>
      </c>
    </row>
    <row r="4269" spans="1:12" x14ac:dyDescent="0.2">
      <c r="A4269" s="104" t="s">
        <v>10492</v>
      </c>
      <c r="D4269" s="104" t="s">
        <v>7698</v>
      </c>
      <c r="E4269" s="104">
        <f t="shared" si="66"/>
        <v>30200556</v>
      </c>
      <c r="F4269" s="104" t="s">
        <v>11572</v>
      </c>
      <c r="G4269" s="104" t="s">
        <v>7533</v>
      </c>
      <c r="H4269" s="104" t="s">
        <v>13476</v>
      </c>
      <c r="I4269" s="104" t="s">
        <v>7699</v>
      </c>
      <c r="J4269" s="106">
        <v>37732</v>
      </c>
    </row>
    <row r="4270" spans="1:12" x14ac:dyDescent="0.2">
      <c r="A4270" s="104" t="s">
        <v>10492</v>
      </c>
      <c r="D4270" s="104" t="s">
        <v>7700</v>
      </c>
      <c r="E4270" s="104">
        <f t="shared" si="66"/>
        <v>30200557</v>
      </c>
      <c r="F4270" s="104" t="s">
        <v>11572</v>
      </c>
      <c r="G4270" s="104" t="s">
        <v>7533</v>
      </c>
      <c r="H4270" s="104" t="s">
        <v>13476</v>
      </c>
      <c r="I4270" s="104" t="s">
        <v>4906</v>
      </c>
      <c r="J4270" s="106">
        <v>37732</v>
      </c>
    </row>
    <row r="4271" spans="1:12" x14ac:dyDescent="0.2">
      <c r="A4271" s="104" t="s">
        <v>10492</v>
      </c>
      <c r="D4271" s="104" t="s">
        <v>4907</v>
      </c>
      <c r="E4271" s="104">
        <f t="shared" si="66"/>
        <v>30200560</v>
      </c>
      <c r="F4271" s="104" t="s">
        <v>11572</v>
      </c>
      <c r="G4271" s="104" t="s">
        <v>7533</v>
      </c>
      <c r="H4271" s="104" t="s">
        <v>13476</v>
      </c>
      <c r="I4271" s="104" t="s">
        <v>4908</v>
      </c>
      <c r="K4271" s="106">
        <v>37732</v>
      </c>
      <c r="L4271" s="104" t="s">
        <v>4909</v>
      </c>
    </row>
    <row r="4272" spans="1:12" x14ac:dyDescent="0.2">
      <c r="A4272" s="104" t="s">
        <v>10492</v>
      </c>
      <c r="D4272" s="104" t="s">
        <v>4910</v>
      </c>
      <c r="E4272" s="104">
        <f t="shared" si="66"/>
        <v>30200561</v>
      </c>
      <c r="F4272" s="104" t="s">
        <v>11572</v>
      </c>
      <c r="G4272" s="104" t="s">
        <v>7533</v>
      </c>
      <c r="H4272" s="104" t="s">
        <v>13476</v>
      </c>
      <c r="I4272" s="104" t="s">
        <v>4911</v>
      </c>
    </row>
    <row r="4273" spans="1:9" x14ac:dyDescent="0.2">
      <c r="A4273" s="104" t="s">
        <v>10492</v>
      </c>
      <c r="D4273" s="104" t="s">
        <v>4912</v>
      </c>
      <c r="E4273" s="104">
        <f t="shared" si="66"/>
        <v>30200562</v>
      </c>
      <c r="F4273" s="104" t="s">
        <v>11572</v>
      </c>
      <c r="G4273" s="104" t="s">
        <v>7533</v>
      </c>
      <c r="H4273" s="104" t="s">
        <v>13476</v>
      </c>
      <c r="I4273" s="104" t="s">
        <v>4913</v>
      </c>
    </row>
    <row r="4274" spans="1:9" x14ac:dyDescent="0.2">
      <c r="A4274" s="104" t="s">
        <v>10492</v>
      </c>
      <c r="D4274" s="104" t="s">
        <v>4914</v>
      </c>
      <c r="E4274" s="104">
        <f t="shared" si="66"/>
        <v>30200563</v>
      </c>
      <c r="F4274" s="104" t="s">
        <v>11572</v>
      </c>
      <c r="G4274" s="104" t="s">
        <v>7533</v>
      </c>
      <c r="H4274" s="104" t="s">
        <v>13476</v>
      </c>
      <c r="I4274" s="104" t="s">
        <v>4963</v>
      </c>
    </row>
    <row r="4275" spans="1:9" x14ac:dyDescent="0.2">
      <c r="A4275" s="104" t="s">
        <v>10492</v>
      </c>
      <c r="D4275" s="104" t="s">
        <v>4964</v>
      </c>
      <c r="E4275" s="104">
        <f t="shared" si="66"/>
        <v>30200564</v>
      </c>
      <c r="F4275" s="104" t="s">
        <v>11572</v>
      </c>
      <c r="G4275" s="104" t="s">
        <v>7533</v>
      </c>
      <c r="H4275" s="104" t="s">
        <v>13476</v>
      </c>
      <c r="I4275" s="104" t="s">
        <v>4965</v>
      </c>
    </row>
    <row r="4276" spans="1:9" x14ac:dyDescent="0.2">
      <c r="A4276" s="104" t="s">
        <v>10492</v>
      </c>
      <c r="D4276" s="104" t="s">
        <v>4966</v>
      </c>
      <c r="E4276" s="104">
        <f t="shared" si="66"/>
        <v>30200565</v>
      </c>
      <c r="F4276" s="104" t="s">
        <v>11572</v>
      </c>
      <c r="G4276" s="104" t="s">
        <v>7533</v>
      </c>
      <c r="H4276" s="104" t="s">
        <v>13476</v>
      </c>
      <c r="I4276" s="104" t="s">
        <v>4967</v>
      </c>
    </row>
    <row r="4277" spans="1:9" x14ac:dyDescent="0.2">
      <c r="A4277" s="104" t="s">
        <v>10492</v>
      </c>
      <c r="D4277" s="104" t="s">
        <v>4968</v>
      </c>
      <c r="E4277" s="104">
        <f t="shared" si="66"/>
        <v>30200601</v>
      </c>
      <c r="F4277" s="104" t="s">
        <v>11572</v>
      </c>
      <c r="G4277" s="104" t="s">
        <v>7533</v>
      </c>
      <c r="H4277" s="104" t="s">
        <v>4969</v>
      </c>
      <c r="I4277" s="104" t="s">
        <v>13477</v>
      </c>
    </row>
    <row r="4278" spans="1:9" x14ac:dyDescent="0.2">
      <c r="A4278" s="104" t="s">
        <v>10492</v>
      </c>
      <c r="D4278" s="104" t="s">
        <v>4970</v>
      </c>
      <c r="E4278" s="104">
        <f t="shared" si="66"/>
        <v>30200602</v>
      </c>
      <c r="F4278" s="104" t="s">
        <v>11572</v>
      </c>
      <c r="G4278" s="104" t="s">
        <v>7533</v>
      </c>
      <c r="H4278" s="104" t="s">
        <v>4969</v>
      </c>
      <c r="I4278" s="104" t="s">
        <v>13479</v>
      </c>
    </row>
    <row r="4279" spans="1:9" x14ac:dyDescent="0.2">
      <c r="A4279" s="104" t="s">
        <v>10492</v>
      </c>
      <c r="D4279" s="104" t="s">
        <v>4971</v>
      </c>
      <c r="E4279" s="104">
        <f t="shared" si="66"/>
        <v>30200603</v>
      </c>
      <c r="F4279" s="104" t="s">
        <v>11572</v>
      </c>
      <c r="G4279" s="104" t="s">
        <v>7533</v>
      </c>
      <c r="H4279" s="104" t="s">
        <v>4969</v>
      </c>
      <c r="I4279" s="104" t="s">
        <v>10646</v>
      </c>
    </row>
    <row r="4280" spans="1:9" x14ac:dyDescent="0.2">
      <c r="A4280" s="104" t="s">
        <v>10492</v>
      </c>
      <c r="D4280" s="104" t="s">
        <v>4972</v>
      </c>
      <c r="E4280" s="104">
        <f t="shared" si="66"/>
        <v>30200604</v>
      </c>
      <c r="F4280" s="104" t="s">
        <v>11572</v>
      </c>
      <c r="G4280" s="104" t="s">
        <v>7533</v>
      </c>
      <c r="H4280" s="104" t="s">
        <v>4969</v>
      </c>
      <c r="I4280" s="104" t="s">
        <v>14437</v>
      </c>
    </row>
    <row r="4281" spans="1:9" x14ac:dyDescent="0.2">
      <c r="A4281" s="104" t="s">
        <v>10492</v>
      </c>
      <c r="D4281" s="104" t="s">
        <v>4973</v>
      </c>
      <c r="E4281" s="104">
        <f t="shared" si="66"/>
        <v>30200605</v>
      </c>
      <c r="F4281" s="104" t="s">
        <v>11572</v>
      </c>
      <c r="G4281" s="104" t="s">
        <v>7533</v>
      </c>
      <c r="H4281" s="104" t="s">
        <v>4969</v>
      </c>
      <c r="I4281" s="104" t="s">
        <v>10649</v>
      </c>
    </row>
    <row r="4282" spans="1:9" x14ac:dyDescent="0.2">
      <c r="A4282" s="104" t="s">
        <v>10492</v>
      </c>
      <c r="D4282" s="104" t="s">
        <v>4974</v>
      </c>
      <c r="E4282" s="104">
        <f t="shared" si="66"/>
        <v>30200606</v>
      </c>
      <c r="F4282" s="104" t="s">
        <v>11572</v>
      </c>
      <c r="G4282" s="104" t="s">
        <v>7533</v>
      </c>
      <c r="H4282" s="104" t="s">
        <v>4969</v>
      </c>
      <c r="I4282" s="104" t="s">
        <v>10651</v>
      </c>
    </row>
    <row r="4283" spans="1:9" x14ac:dyDescent="0.2">
      <c r="A4283" s="104" t="s">
        <v>10492</v>
      </c>
      <c r="D4283" s="104" t="s">
        <v>4975</v>
      </c>
      <c r="E4283" s="104">
        <f t="shared" si="66"/>
        <v>30200607</v>
      </c>
      <c r="F4283" s="104" t="s">
        <v>11572</v>
      </c>
      <c r="G4283" s="104" t="s">
        <v>7533</v>
      </c>
      <c r="H4283" s="104" t="s">
        <v>4969</v>
      </c>
      <c r="I4283" s="104" t="s">
        <v>10653</v>
      </c>
    </row>
    <row r="4284" spans="1:9" x14ac:dyDescent="0.2">
      <c r="A4284" s="104" t="s">
        <v>10492</v>
      </c>
      <c r="D4284" s="104" t="s">
        <v>4976</v>
      </c>
      <c r="E4284" s="104">
        <f t="shared" si="66"/>
        <v>30200608</v>
      </c>
      <c r="F4284" s="104" t="s">
        <v>11572</v>
      </c>
      <c r="G4284" s="104" t="s">
        <v>7533</v>
      </c>
      <c r="H4284" s="104" t="s">
        <v>4969</v>
      </c>
      <c r="I4284" s="104" t="s">
        <v>10655</v>
      </c>
    </row>
    <row r="4285" spans="1:9" x14ac:dyDescent="0.2">
      <c r="A4285" s="104" t="s">
        <v>10492</v>
      </c>
      <c r="D4285" s="104" t="s">
        <v>4977</v>
      </c>
      <c r="E4285" s="104">
        <f t="shared" si="66"/>
        <v>30200609</v>
      </c>
      <c r="F4285" s="104" t="s">
        <v>11572</v>
      </c>
      <c r="G4285" s="104" t="s">
        <v>7533</v>
      </c>
      <c r="H4285" s="104" t="s">
        <v>4969</v>
      </c>
      <c r="I4285" s="104" t="s">
        <v>10657</v>
      </c>
    </row>
    <row r="4286" spans="1:9" x14ac:dyDescent="0.2">
      <c r="A4286" s="104" t="s">
        <v>10492</v>
      </c>
      <c r="D4286" s="104" t="s">
        <v>4978</v>
      </c>
      <c r="E4286" s="104">
        <f t="shared" si="66"/>
        <v>30200610</v>
      </c>
      <c r="F4286" s="104" t="s">
        <v>11572</v>
      </c>
      <c r="G4286" s="104" t="s">
        <v>7533</v>
      </c>
      <c r="H4286" s="104" t="s">
        <v>4969</v>
      </c>
      <c r="I4286" s="104" t="s">
        <v>10653</v>
      </c>
    </row>
    <row r="4287" spans="1:9" x14ac:dyDescent="0.2">
      <c r="A4287" s="104" t="s">
        <v>10492</v>
      </c>
      <c r="D4287" s="104" t="s">
        <v>4979</v>
      </c>
      <c r="E4287" s="104">
        <f t="shared" si="66"/>
        <v>30200611</v>
      </c>
      <c r="F4287" s="104" t="s">
        <v>11572</v>
      </c>
      <c r="G4287" s="104" t="s">
        <v>7533</v>
      </c>
      <c r="H4287" s="104" t="s">
        <v>4969</v>
      </c>
      <c r="I4287" s="104" t="s">
        <v>10655</v>
      </c>
    </row>
    <row r="4288" spans="1:9" x14ac:dyDescent="0.2">
      <c r="A4288" s="104" t="s">
        <v>10492</v>
      </c>
      <c r="D4288" s="104" t="s">
        <v>4980</v>
      </c>
      <c r="E4288" s="104">
        <f t="shared" si="66"/>
        <v>30200699</v>
      </c>
      <c r="F4288" s="104" t="s">
        <v>11572</v>
      </c>
      <c r="G4288" s="104" t="s">
        <v>7533</v>
      </c>
      <c r="H4288" s="104" t="s">
        <v>4969</v>
      </c>
      <c r="I4288" s="104" t="s">
        <v>14416</v>
      </c>
    </row>
    <row r="4289" spans="1:9" x14ac:dyDescent="0.2">
      <c r="A4289" s="104" t="s">
        <v>10492</v>
      </c>
      <c r="D4289" s="104" t="s">
        <v>4981</v>
      </c>
      <c r="E4289" s="104">
        <f t="shared" si="66"/>
        <v>30200701</v>
      </c>
      <c r="F4289" s="104" t="s">
        <v>11572</v>
      </c>
      <c r="G4289" s="104" t="s">
        <v>7533</v>
      </c>
      <c r="H4289" s="104" t="s">
        <v>4982</v>
      </c>
      <c r="I4289" s="104" t="s">
        <v>4983</v>
      </c>
    </row>
    <row r="4290" spans="1:9" x14ac:dyDescent="0.2">
      <c r="A4290" s="104" t="s">
        <v>10492</v>
      </c>
      <c r="D4290" s="104" t="s">
        <v>4984</v>
      </c>
      <c r="E4290" s="104">
        <f t="shared" ref="E4290:E4353" si="67">VALUE(D4290)</f>
        <v>30200702</v>
      </c>
      <c r="F4290" s="104" t="s">
        <v>11572</v>
      </c>
      <c r="G4290" s="104" t="s">
        <v>7533</v>
      </c>
      <c r="H4290" s="104" t="s">
        <v>4982</v>
      </c>
      <c r="I4290" s="104" t="s">
        <v>4983</v>
      </c>
    </row>
    <row r="4291" spans="1:9" x14ac:dyDescent="0.2">
      <c r="A4291" s="104" t="s">
        <v>10492</v>
      </c>
      <c r="D4291" s="104" t="s">
        <v>4985</v>
      </c>
      <c r="E4291" s="104">
        <f t="shared" si="67"/>
        <v>30200703</v>
      </c>
      <c r="F4291" s="104" t="s">
        <v>11572</v>
      </c>
      <c r="G4291" s="104" t="s">
        <v>7533</v>
      </c>
      <c r="H4291" s="104" t="s">
        <v>4982</v>
      </c>
      <c r="I4291" s="104" t="s">
        <v>4986</v>
      </c>
    </row>
    <row r="4292" spans="1:9" x14ac:dyDescent="0.2">
      <c r="A4292" s="104" t="s">
        <v>10492</v>
      </c>
      <c r="D4292" s="104" t="s">
        <v>4987</v>
      </c>
      <c r="E4292" s="104">
        <f t="shared" si="67"/>
        <v>30200704</v>
      </c>
      <c r="F4292" s="104" t="s">
        <v>11572</v>
      </c>
      <c r="G4292" s="104" t="s">
        <v>7533</v>
      </c>
      <c r="H4292" s="104" t="s">
        <v>4982</v>
      </c>
      <c r="I4292" s="104" t="s">
        <v>4988</v>
      </c>
    </row>
    <row r="4293" spans="1:9" x14ac:dyDescent="0.2">
      <c r="A4293" s="104" t="s">
        <v>10492</v>
      </c>
      <c r="D4293" s="104" t="s">
        <v>4989</v>
      </c>
      <c r="E4293" s="104">
        <f t="shared" si="67"/>
        <v>30200705</v>
      </c>
      <c r="F4293" s="104" t="s">
        <v>11572</v>
      </c>
      <c r="G4293" s="104" t="s">
        <v>7533</v>
      </c>
      <c r="H4293" s="104" t="s">
        <v>4982</v>
      </c>
      <c r="I4293" s="104" t="s">
        <v>4990</v>
      </c>
    </row>
    <row r="4294" spans="1:9" x14ac:dyDescent="0.2">
      <c r="A4294" s="104" t="s">
        <v>10492</v>
      </c>
      <c r="D4294" s="104" t="s">
        <v>4991</v>
      </c>
      <c r="E4294" s="104">
        <f t="shared" si="67"/>
        <v>30200706</v>
      </c>
      <c r="F4294" s="104" t="s">
        <v>11572</v>
      </c>
      <c r="G4294" s="104" t="s">
        <v>7533</v>
      </c>
      <c r="H4294" s="104" t="s">
        <v>4982</v>
      </c>
      <c r="I4294" s="104" t="s">
        <v>4992</v>
      </c>
    </row>
    <row r="4295" spans="1:9" x14ac:dyDescent="0.2">
      <c r="A4295" s="104" t="s">
        <v>10492</v>
      </c>
      <c r="D4295" s="104" t="s">
        <v>4993</v>
      </c>
      <c r="E4295" s="104">
        <f t="shared" si="67"/>
        <v>30200707</v>
      </c>
      <c r="F4295" s="104" t="s">
        <v>11572</v>
      </c>
      <c r="G4295" s="104" t="s">
        <v>7533</v>
      </c>
      <c r="H4295" s="104" t="s">
        <v>4982</v>
      </c>
      <c r="I4295" s="104" t="s">
        <v>4994</v>
      </c>
    </row>
    <row r="4296" spans="1:9" x14ac:dyDescent="0.2">
      <c r="A4296" s="104" t="s">
        <v>10492</v>
      </c>
      <c r="D4296" s="104" t="s">
        <v>4995</v>
      </c>
      <c r="E4296" s="104">
        <f t="shared" si="67"/>
        <v>30200708</v>
      </c>
      <c r="F4296" s="104" t="s">
        <v>11572</v>
      </c>
      <c r="G4296" s="104" t="s">
        <v>7533</v>
      </c>
      <c r="H4296" s="104" t="s">
        <v>4982</v>
      </c>
      <c r="I4296" s="104" t="s">
        <v>4996</v>
      </c>
    </row>
    <row r="4297" spans="1:9" x14ac:dyDescent="0.2">
      <c r="A4297" s="104" t="s">
        <v>10492</v>
      </c>
      <c r="D4297" s="104" t="s">
        <v>4997</v>
      </c>
      <c r="E4297" s="104">
        <f t="shared" si="67"/>
        <v>30200709</v>
      </c>
      <c r="F4297" s="104" t="s">
        <v>11572</v>
      </c>
      <c r="G4297" s="104" t="s">
        <v>7533</v>
      </c>
      <c r="H4297" s="104" t="s">
        <v>4982</v>
      </c>
      <c r="I4297" s="104" t="s">
        <v>4998</v>
      </c>
    </row>
    <row r="4298" spans="1:9" x14ac:dyDescent="0.2">
      <c r="A4298" s="104" t="s">
        <v>10492</v>
      </c>
      <c r="D4298" s="104" t="s">
        <v>4999</v>
      </c>
      <c r="E4298" s="104">
        <f t="shared" si="67"/>
        <v>30200710</v>
      </c>
      <c r="F4298" s="104" t="s">
        <v>11572</v>
      </c>
      <c r="G4298" s="104" t="s">
        <v>7533</v>
      </c>
      <c r="H4298" s="104" t="s">
        <v>4982</v>
      </c>
      <c r="I4298" s="104" t="s">
        <v>5000</v>
      </c>
    </row>
    <row r="4299" spans="1:9" x14ac:dyDescent="0.2">
      <c r="A4299" s="104" t="s">
        <v>10492</v>
      </c>
      <c r="D4299" s="104" t="s">
        <v>5001</v>
      </c>
      <c r="E4299" s="104">
        <f t="shared" si="67"/>
        <v>30200711</v>
      </c>
      <c r="F4299" s="104" t="s">
        <v>11572</v>
      </c>
      <c r="G4299" s="104" t="s">
        <v>7533</v>
      </c>
      <c r="H4299" s="104" t="s">
        <v>4982</v>
      </c>
      <c r="I4299" s="104" t="s">
        <v>5002</v>
      </c>
    </row>
    <row r="4300" spans="1:9" x14ac:dyDescent="0.2">
      <c r="A4300" s="104" t="s">
        <v>10492</v>
      </c>
      <c r="D4300" s="104" t="s">
        <v>5003</v>
      </c>
      <c r="E4300" s="104">
        <f t="shared" si="67"/>
        <v>30200712</v>
      </c>
      <c r="F4300" s="104" t="s">
        <v>11572</v>
      </c>
      <c r="G4300" s="104" t="s">
        <v>7533</v>
      </c>
      <c r="H4300" s="104" t="s">
        <v>4982</v>
      </c>
      <c r="I4300" s="104" t="s">
        <v>5004</v>
      </c>
    </row>
    <row r="4301" spans="1:9" x14ac:dyDescent="0.2">
      <c r="A4301" s="104" t="s">
        <v>10492</v>
      </c>
      <c r="D4301" s="104" t="s">
        <v>5005</v>
      </c>
      <c r="E4301" s="104">
        <f t="shared" si="67"/>
        <v>30200713</v>
      </c>
      <c r="F4301" s="104" t="s">
        <v>11572</v>
      </c>
      <c r="G4301" s="104" t="s">
        <v>7533</v>
      </c>
      <c r="H4301" s="104" t="s">
        <v>4982</v>
      </c>
      <c r="I4301" s="104" t="s">
        <v>5006</v>
      </c>
    </row>
    <row r="4302" spans="1:9" x14ac:dyDescent="0.2">
      <c r="A4302" s="104" t="s">
        <v>10492</v>
      </c>
      <c r="D4302" s="104" t="s">
        <v>5007</v>
      </c>
      <c r="E4302" s="104">
        <f t="shared" si="67"/>
        <v>30200714</v>
      </c>
      <c r="F4302" s="104" t="s">
        <v>11572</v>
      </c>
      <c r="G4302" s="104" t="s">
        <v>7533</v>
      </c>
      <c r="H4302" s="104" t="s">
        <v>4982</v>
      </c>
      <c r="I4302" s="104" t="s">
        <v>5008</v>
      </c>
    </row>
    <row r="4303" spans="1:9" x14ac:dyDescent="0.2">
      <c r="A4303" s="104" t="s">
        <v>10492</v>
      </c>
      <c r="D4303" s="104" t="s">
        <v>5009</v>
      </c>
      <c r="E4303" s="104">
        <f t="shared" si="67"/>
        <v>30200721</v>
      </c>
      <c r="F4303" s="104" t="s">
        <v>11572</v>
      </c>
      <c r="G4303" s="104" t="s">
        <v>7533</v>
      </c>
      <c r="H4303" s="104" t="s">
        <v>4982</v>
      </c>
      <c r="I4303" s="104" t="s">
        <v>5010</v>
      </c>
    </row>
    <row r="4304" spans="1:9" x14ac:dyDescent="0.2">
      <c r="A4304" s="104" t="s">
        <v>10492</v>
      </c>
      <c r="D4304" s="104" t="s">
        <v>5011</v>
      </c>
      <c r="E4304" s="104">
        <f t="shared" si="67"/>
        <v>30200722</v>
      </c>
      <c r="F4304" s="104" t="s">
        <v>11572</v>
      </c>
      <c r="G4304" s="104" t="s">
        <v>7533</v>
      </c>
      <c r="H4304" s="104" t="s">
        <v>4982</v>
      </c>
      <c r="I4304" s="104" t="s">
        <v>5012</v>
      </c>
    </row>
    <row r="4305" spans="1:9" x14ac:dyDescent="0.2">
      <c r="A4305" s="104" t="s">
        <v>10492</v>
      </c>
      <c r="D4305" s="104" t="s">
        <v>5013</v>
      </c>
      <c r="E4305" s="104">
        <f t="shared" si="67"/>
        <v>30200723</v>
      </c>
      <c r="F4305" s="104" t="s">
        <v>11572</v>
      </c>
      <c r="G4305" s="104" t="s">
        <v>7533</v>
      </c>
      <c r="H4305" s="104" t="s">
        <v>4982</v>
      </c>
      <c r="I4305" s="104" t="s">
        <v>5014</v>
      </c>
    </row>
    <row r="4306" spans="1:9" x14ac:dyDescent="0.2">
      <c r="A4306" s="104" t="s">
        <v>10492</v>
      </c>
      <c r="D4306" s="104" t="s">
        <v>5015</v>
      </c>
      <c r="E4306" s="104">
        <f t="shared" si="67"/>
        <v>30200724</v>
      </c>
      <c r="F4306" s="104" t="s">
        <v>11572</v>
      </c>
      <c r="G4306" s="104" t="s">
        <v>7533</v>
      </c>
      <c r="H4306" s="104" t="s">
        <v>4982</v>
      </c>
      <c r="I4306" s="104" t="s">
        <v>5016</v>
      </c>
    </row>
    <row r="4307" spans="1:9" x14ac:dyDescent="0.2">
      <c r="A4307" s="104" t="s">
        <v>10492</v>
      </c>
      <c r="D4307" s="104" t="s">
        <v>5017</v>
      </c>
      <c r="E4307" s="104">
        <f t="shared" si="67"/>
        <v>30200730</v>
      </c>
      <c r="F4307" s="104" t="s">
        <v>11572</v>
      </c>
      <c r="G4307" s="104" t="s">
        <v>7533</v>
      </c>
      <c r="H4307" s="104" t="s">
        <v>4982</v>
      </c>
      <c r="I4307" s="104" t="s">
        <v>4983</v>
      </c>
    </row>
    <row r="4308" spans="1:9" x14ac:dyDescent="0.2">
      <c r="A4308" s="104" t="s">
        <v>10492</v>
      </c>
      <c r="D4308" s="104" t="s">
        <v>5018</v>
      </c>
      <c r="E4308" s="104">
        <f t="shared" si="67"/>
        <v>30200731</v>
      </c>
      <c r="F4308" s="104" t="s">
        <v>11572</v>
      </c>
      <c r="G4308" s="104" t="s">
        <v>7533</v>
      </c>
      <c r="H4308" s="104" t="s">
        <v>4982</v>
      </c>
      <c r="I4308" s="104" t="s">
        <v>5019</v>
      </c>
    </row>
    <row r="4309" spans="1:9" x14ac:dyDescent="0.2">
      <c r="A4309" s="104" t="s">
        <v>10492</v>
      </c>
      <c r="D4309" s="104" t="s">
        <v>5020</v>
      </c>
      <c r="E4309" s="104">
        <f t="shared" si="67"/>
        <v>30200732</v>
      </c>
      <c r="F4309" s="104" t="s">
        <v>11572</v>
      </c>
      <c r="G4309" s="104" t="s">
        <v>7533</v>
      </c>
      <c r="H4309" s="104" t="s">
        <v>4982</v>
      </c>
      <c r="I4309" s="104" t="s">
        <v>5021</v>
      </c>
    </row>
    <row r="4310" spans="1:9" x14ac:dyDescent="0.2">
      <c r="A4310" s="104" t="s">
        <v>10492</v>
      </c>
      <c r="D4310" s="104" t="s">
        <v>5022</v>
      </c>
      <c r="E4310" s="104">
        <f t="shared" si="67"/>
        <v>30200733</v>
      </c>
      <c r="F4310" s="104" t="s">
        <v>11572</v>
      </c>
      <c r="G4310" s="104" t="s">
        <v>7533</v>
      </c>
      <c r="H4310" s="104" t="s">
        <v>4982</v>
      </c>
      <c r="I4310" s="104" t="s">
        <v>5023</v>
      </c>
    </row>
    <row r="4311" spans="1:9" x14ac:dyDescent="0.2">
      <c r="A4311" s="104" t="s">
        <v>10492</v>
      </c>
      <c r="D4311" s="104" t="s">
        <v>5024</v>
      </c>
      <c r="E4311" s="104">
        <f t="shared" si="67"/>
        <v>30200734</v>
      </c>
      <c r="F4311" s="104" t="s">
        <v>11572</v>
      </c>
      <c r="G4311" s="104" t="s">
        <v>7533</v>
      </c>
      <c r="H4311" s="104" t="s">
        <v>4982</v>
      </c>
      <c r="I4311" s="104" t="s">
        <v>5025</v>
      </c>
    </row>
    <row r="4312" spans="1:9" x14ac:dyDescent="0.2">
      <c r="A4312" s="104" t="s">
        <v>10492</v>
      </c>
      <c r="D4312" s="104" t="s">
        <v>5026</v>
      </c>
      <c r="E4312" s="104">
        <f t="shared" si="67"/>
        <v>30200740</v>
      </c>
      <c r="F4312" s="104" t="s">
        <v>11572</v>
      </c>
      <c r="G4312" s="104" t="s">
        <v>7533</v>
      </c>
      <c r="H4312" s="104" t="s">
        <v>4982</v>
      </c>
      <c r="I4312" s="104" t="s">
        <v>5027</v>
      </c>
    </row>
    <row r="4313" spans="1:9" x14ac:dyDescent="0.2">
      <c r="A4313" s="104" t="s">
        <v>10492</v>
      </c>
      <c r="D4313" s="104" t="s">
        <v>5028</v>
      </c>
      <c r="E4313" s="104">
        <f t="shared" si="67"/>
        <v>30200741</v>
      </c>
      <c r="F4313" s="104" t="s">
        <v>11572</v>
      </c>
      <c r="G4313" s="104" t="s">
        <v>7533</v>
      </c>
      <c r="H4313" s="104" t="s">
        <v>4982</v>
      </c>
      <c r="I4313" s="104" t="s">
        <v>5029</v>
      </c>
    </row>
    <row r="4314" spans="1:9" x14ac:dyDescent="0.2">
      <c r="A4314" s="104" t="s">
        <v>10492</v>
      </c>
      <c r="D4314" s="104" t="s">
        <v>5030</v>
      </c>
      <c r="E4314" s="104">
        <f t="shared" si="67"/>
        <v>30200742</v>
      </c>
      <c r="F4314" s="104" t="s">
        <v>11572</v>
      </c>
      <c r="G4314" s="104" t="s">
        <v>7533</v>
      </c>
      <c r="H4314" s="104" t="s">
        <v>4982</v>
      </c>
      <c r="I4314" s="104" t="s">
        <v>5031</v>
      </c>
    </row>
    <row r="4315" spans="1:9" x14ac:dyDescent="0.2">
      <c r="A4315" s="104" t="s">
        <v>10492</v>
      </c>
      <c r="D4315" s="104" t="s">
        <v>5032</v>
      </c>
      <c r="E4315" s="104">
        <f t="shared" si="67"/>
        <v>30200743</v>
      </c>
      <c r="F4315" s="104" t="s">
        <v>11572</v>
      </c>
      <c r="G4315" s="104" t="s">
        <v>7533</v>
      </c>
      <c r="H4315" s="104" t="s">
        <v>4982</v>
      </c>
      <c r="I4315" s="104" t="s">
        <v>5033</v>
      </c>
    </row>
    <row r="4316" spans="1:9" x14ac:dyDescent="0.2">
      <c r="A4316" s="104" t="s">
        <v>10492</v>
      </c>
      <c r="D4316" s="104" t="s">
        <v>5034</v>
      </c>
      <c r="E4316" s="104">
        <f t="shared" si="67"/>
        <v>30200744</v>
      </c>
      <c r="F4316" s="104" t="s">
        <v>11572</v>
      </c>
      <c r="G4316" s="104" t="s">
        <v>7533</v>
      </c>
      <c r="H4316" s="104" t="s">
        <v>4982</v>
      </c>
      <c r="I4316" s="104" t="s">
        <v>5035</v>
      </c>
    </row>
    <row r="4317" spans="1:9" x14ac:dyDescent="0.2">
      <c r="A4317" s="104" t="s">
        <v>10492</v>
      </c>
      <c r="D4317" s="104" t="s">
        <v>5036</v>
      </c>
      <c r="E4317" s="104">
        <f t="shared" si="67"/>
        <v>30200745</v>
      </c>
      <c r="F4317" s="104" t="s">
        <v>11572</v>
      </c>
      <c r="G4317" s="104" t="s">
        <v>7533</v>
      </c>
      <c r="H4317" s="104" t="s">
        <v>4982</v>
      </c>
      <c r="I4317" s="104" t="s">
        <v>7828</v>
      </c>
    </row>
    <row r="4318" spans="1:9" x14ac:dyDescent="0.2">
      <c r="A4318" s="104" t="s">
        <v>10492</v>
      </c>
      <c r="D4318" s="104" t="s">
        <v>7829</v>
      </c>
      <c r="E4318" s="104">
        <f t="shared" si="67"/>
        <v>30200746</v>
      </c>
      <c r="F4318" s="104" t="s">
        <v>11572</v>
      </c>
      <c r="G4318" s="104" t="s">
        <v>7533</v>
      </c>
      <c r="H4318" s="104" t="s">
        <v>4982</v>
      </c>
      <c r="I4318" s="104" t="s">
        <v>7830</v>
      </c>
    </row>
    <row r="4319" spans="1:9" x14ac:dyDescent="0.2">
      <c r="A4319" s="104" t="s">
        <v>10492</v>
      </c>
      <c r="D4319" s="104" t="s">
        <v>7831</v>
      </c>
      <c r="E4319" s="104">
        <f t="shared" si="67"/>
        <v>30200747</v>
      </c>
      <c r="F4319" s="104" t="s">
        <v>11572</v>
      </c>
      <c r="G4319" s="104" t="s">
        <v>7533</v>
      </c>
      <c r="H4319" s="104" t="s">
        <v>4982</v>
      </c>
      <c r="I4319" s="104" t="s">
        <v>7832</v>
      </c>
    </row>
    <row r="4320" spans="1:9" x14ac:dyDescent="0.2">
      <c r="A4320" s="104" t="s">
        <v>10492</v>
      </c>
      <c r="D4320" s="104" t="s">
        <v>7833</v>
      </c>
      <c r="E4320" s="104">
        <f t="shared" si="67"/>
        <v>30200748</v>
      </c>
      <c r="F4320" s="104" t="s">
        <v>11572</v>
      </c>
      <c r="G4320" s="104" t="s">
        <v>7533</v>
      </c>
      <c r="H4320" s="104" t="s">
        <v>4982</v>
      </c>
      <c r="I4320" s="104" t="s">
        <v>7834</v>
      </c>
    </row>
    <row r="4321" spans="1:9" x14ac:dyDescent="0.2">
      <c r="A4321" s="104" t="s">
        <v>10492</v>
      </c>
      <c r="D4321" s="104" t="s">
        <v>7835</v>
      </c>
      <c r="E4321" s="104">
        <f t="shared" si="67"/>
        <v>30200751</v>
      </c>
      <c r="F4321" s="104" t="s">
        <v>11572</v>
      </c>
      <c r="G4321" s="104" t="s">
        <v>7533</v>
      </c>
      <c r="H4321" s="104" t="s">
        <v>4982</v>
      </c>
      <c r="I4321" s="104" t="s">
        <v>7836</v>
      </c>
    </row>
    <row r="4322" spans="1:9" x14ac:dyDescent="0.2">
      <c r="A4322" s="104" t="s">
        <v>10492</v>
      </c>
      <c r="D4322" s="104" t="s">
        <v>7837</v>
      </c>
      <c r="E4322" s="104">
        <f t="shared" si="67"/>
        <v>30200752</v>
      </c>
      <c r="F4322" s="104" t="s">
        <v>11572</v>
      </c>
      <c r="G4322" s="104" t="s">
        <v>7533</v>
      </c>
      <c r="H4322" s="104" t="s">
        <v>4982</v>
      </c>
      <c r="I4322" s="104" t="s">
        <v>7838</v>
      </c>
    </row>
    <row r="4323" spans="1:9" x14ac:dyDescent="0.2">
      <c r="A4323" s="104" t="s">
        <v>10492</v>
      </c>
      <c r="D4323" s="104" t="s">
        <v>7839</v>
      </c>
      <c r="E4323" s="104">
        <f t="shared" si="67"/>
        <v>30200753</v>
      </c>
      <c r="F4323" s="104" t="s">
        <v>11572</v>
      </c>
      <c r="G4323" s="104" t="s">
        <v>7533</v>
      </c>
      <c r="H4323" s="104" t="s">
        <v>4982</v>
      </c>
      <c r="I4323" s="104" t="s">
        <v>7840</v>
      </c>
    </row>
    <row r="4324" spans="1:9" x14ac:dyDescent="0.2">
      <c r="A4324" s="104" t="s">
        <v>10492</v>
      </c>
      <c r="D4324" s="104" t="s">
        <v>7841</v>
      </c>
      <c r="E4324" s="104">
        <f t="shared" si="67"/>
        <v>30200754</v>
      </c>
      <c r="F4324" s="104" t="s">
        <v>11572</v>
      </c>
      <c r="G4324" s="104" t="s">
        <v>7533</v>
      </c>
      <c r="H4324" s="104" t="s">
        <v>4982</v>
      </c>
      <c r="I4324" s="104" t="s">
        <v>7842</v>
      </c>
    </row>
    <row r="4325" spans="1:9" x14ac:dyDescent="0.2">
      <c r="A4325" s="104" t="s">
        <v>10492</v>
      </c>
      <c r="D4325" s="104" t="s">
        <v>7843</v>
      </c>
      <c r="E4325" s="104">
        <f t="shared" si="67"/>
        <v>30200755</v>
      </c>
      <c r="F4325" s="104" t="s">
        <v>11572</v>
      </c>
      <c r="G4325" s="104" t="s">
        <v>7533</v>
      </c>
      <c r="H4325" s="104" t="s">
        <v>4982</v>
      </c>
      <c r="I4325" s="104" t="s">
        <v>7844</v>
      </c>
    </row>
    <row r="4326" spans="1:9" x14ac:dyDescent="0.2">
      <c r="A4326" s="104" t="s">
        <v>10492</v>
      </c>
      <c r="D4326" s="104" t="s">
        <v>7845</v>
      </c>
      <c r="E4326" s="104">
        <f t="shared" si="67"/>
        <v>30200756</v>
      </c>
      <c r="F4326" s="104" t="s">
        <v>11572</v>
      </c>
      <c r="G4326" s="104" t="s">
        <v>7533</v>
      </c>
      <c r="H4326" s="104" t="s">
        <v>4982</v>
      </c>
      <c r="I4326" s="104" t="s">
        <v>7846</v>
      </c>
    </row>
    <row r="4327" spans="1:9" x14ac:dyDescent="0.2">
      <c r="A4327" s="104" t="s">
        <v>10492</v>
      </c>
      <c r="D4327" s="104" t="s">
        <v>7847</v>
      </c>
      <c r="E4327" s="104">
        <f t="shared" si="67"/>
        <v>30200757</v>
      </c>
      <c r="F4327" s="104" t="s">
        <v>11572</v>
      </c>
      <c r="G4327" s="104" t="s">
        <v>7533</v>
      </c>
      <c r="H4327" s="104" t="s">
        <v>4982</v>
      </c>
      <c r="I4327" s="104" t="s">
        <v>10825</v>
      </c>
    </row>
    <row r="4328" spans="1:9" x14ac:dyDescent="0.2">
      <c r="A4328" s="104" t="s">
        <v>10492</v>
      </c>
      <c r="D4328" s="104" t="s">
        <v>10826</v>
      </c>
      <c r="E4328" s="104">
        <f t="shared" si="67"/>
        <v>30200758</v>
      </c>
      <c r="F4328" s="104" t="s">
        <v>11572</v>
      </c>
      <c r="G4328" s="104" t="s">
        <v>7533</v>
      </c>
      <c r="H4328" s="104" t="s">
        <v>4982</v>
      </c>
      <c r="I4328" s="104" t="s">
        <v>10827</v>
      </c>
    </row>
    <row r="4329" spans="1:9" x14ac:dyDescent="0.2">
      <c r="A4329" s="104" t="s">
        <v>10492</v>
      </c>
      <c r="D4329" s="104" t="s">
        <v>10828</v>
      </c>
      <c r="E4329" s="104">
        <f t="shared" si="67"/>
        <v>30200759</v>
      </c>
      <c r="F4329" s="104" t="s">
        <v>11572</v>
      </c>
      <c r="G4329" s="104" t="s">
        <v>7533</v>
      </c>
      <c r="H4329" s="104" t="s">
        <v>4982</v>
      </c>
      <c r="I4329" s="104" t="s">
        <v>10829</v>
      </c>
    </row>
    <row r="4330" spans="1:9" x14ac:dyDescent="0.2">
      <c r="A4330" s="104" t="s">
        <v>10492</v>
      </c>
      <c r="D4330" s="104" t="s">
        <v>10830</v>
      </c>
      <c r="E4330" s="104">
        <f t="shared" si="67"/>
        <v>30200760</v>
      </c>
      <c r="F4330" s="104" t="s">
        <v>11572</v>
      </c>
      <c r="G4330" s="104" t="s">
        <v>7533</v>
      </c>
      <c r="H4330" s="104" t="s">
        <v>4982</v>
      </c>
      <c r="I4330" s="104" t="s">
        <v>10831</v>
      </c>
    </row>
    <row r="4331" spans="1:9" x14ac:dyDescent="0.2">
      <c r="A4331" s="104" t="s">
        <v>10492</v>
      </c>
      <c r="D4331" s="104" t="s">
        <v>10832</v>
      </c>
      <c r="E4331" s="104">
        <f t="shared" si="67"/>
        <v>30200761</v>
      </c>
      <c r="F4331" s="104" t="s">
        <v>11572</v>
      </c>
      <c r="G4331" s="104" t="s">
        <v>7533</v>
      </c>
      <c r="H4331" s="104" t="s">
        <v>4982</v>
      </c>
      <c r="I4331" s="104" t="s">
        <v>10833</v>
      </c>
    </row>
    <row r="4332" spans="1:9" x14ac:dyDescent="0.2">
      <c r="A4332" s="104" t="s">
        <v>10492</v>
      </c>
      <c r="D4332" s="104" t="s">
        <v>10834</v>
      </c>
      <c r="E4332" s="104">
        <f t="shared" si="67"/>
        <v>30200762</v>
      </c>
      <c r="F4332" s="104" t="s">
        <v>11572</v>
      </c>
      <c r="G4332" s="104" t="s">
        <v>7533</v>
      </c>
      <c r="H4332" s="104" t="s">
        <v>4982</v>
      </c>
      <c r="I4332" s="104" t="s">
        <v>10835</v>
      </c>
    </row>
    <row r="4333" spans="1:9" x14ac:dyDescent="0.2">
      <c r="A4333" s="104" t="s">
        <v>10492</v>
      </c>
      <c r="D4333" s="104" t="s">
        <v>10836</v>
      </c>
      <c r="E4333" s="104">
        <f t="shared" si="67"/>
        <v>30200763</v>
      </c>
      <c r="F4333" s="104" t="s">
        <v>11572</v>
      </c>
      <c r="G4333" s="104" t="s">
        <v>7533</v>
      </c>
      <c r="H4333" s="104" t="s">
        <v>4982</v>
      </c>
      <c r="I4333" s="104" t="s">
        <v>10837</v>
      </c>
    </row>
    <row r="4334" spans="1:9" x14ac:dyDescent="0.2">
      <c r="A4334" s="104" t="s">
        <v>10492</v>
      </c>
      <c r="D4334" s="104" t="s">
        <v>10838</v>
      </c>
      <c r="E4334" s="104">
        <f t="shared" si="67"/>
        <v>30200764</v>
      </c>
      <c r="F4334" s="104" t="s">
        <v>11572</v>
      </c>
      <c r="G4334" s="104" t="s">
        <v>7533</v>
      </c>
      <c r="H4334" s="104" t="s">
        <v>4982</v>
      </c>
      <c r="I4334" s="104" t="s">
        <v>10839</v>
      </c>
    </row>
    <row r="4335" spans="1:9" x14ac:dyDescent="0.2">
      <c r="A4335" s="104" t="s">
        <v>10492</v>
      </c>
      <c r="D4335" s="104" t="s">
        <v>10840</v>
      </c>
      <c r="E4335" s="104">
        <f t="shared" si="67"/>
        <v>30200765</v>
      </c>
      <c r="F4335" s="104" t="s">
        <v>11572</v>
      </c>
      <c r="G4335" s="104" t="s">
        <v>7533</v>
      </c>
      <c r="H4335" s="104" t="s">
        <v>4982</v>
      </c>
      <c r="I4335" s="104" t="s">
        <v>10841</v>
      </c>
    </row>
    <row r="4336" spans="1:9" x14ac:dyDescent="0.2">
      <c r="A4336" s="104" t="s">
        <v>10492</v>
      </c>
      <c r="D4336" s="104" t="s">
        <v>10842</v>
      </c>
      <c r="E4336" s="104">
        <f t="shared" si="67"/>
        <v>30200766</v>
      </c>
      <c r="F4336" s="104" t="s">
        <v>11572</v>
      </c>
      <c r="G4336" s="104" t="s">
        <v>7533</v>
      </c>
      <c r="H4336" s="104" t="s">
        <v>4982</v>
      </c>
      <c r="I4336" s="104" t="s">
        <v>10843</v>
      </c>
    </row>
    <row r="4337" spans="1:9" x14ac:dyDescent="0.2">
      <c r="A4337" s="104" t="s">
        <v>10492</v>
      </c>
      <c r="D4337" s="104" t="s">
        <v>10844</v>
      </c>
      <c r="E4337" s="104">
        <f t="shared" si="67"/>
        <v>30200767</v>
      </c>
      <c r="F4337" s="104" t="s">
        <v>11572</v>
      </c>
      <c r="G4337" s="104" t="s">
        <v>7533</v>
      </c>
      <c r="H4337" s="104" t="s">
        <v>4982</v>
      </c>
      <c r="I4337" s="104" t="s">
        <v>10845</v>
      </c>
    </row>
    <row r="4338" spans="1:9" x14ac:dyDescent="0.2">
      <c r="A4338" s="104" t="s">
        <v>10492</v>
      </c>
      <c r="D4338" s="104" t="s">
        <v>10846</v>
      </c>
      <c r="E4338" s="104">
        <f t="shared" si="67"/>
        <v>30200768</v>
      </c>
      <c r="F4338" s="104" t="s">
        <v>11572</v>
      </c>
      <c r="G4338" s="104" t="s">
        <v>7533</v>
      </c>
      <c r="H4338" s="104" t="s">
        <v>4982</v>
      </c>
      <c r="I4338" s="104" t="s">
        <v>10847</v>
      </c>
    </row>
    <row r="4339" spans="1:9" x14ac:dyDescent="0.2">
      <c r="A4339" s="104" t="s">
        <v>10492</v>
      </c>
      <c r="D4339" s="104" t="s">
        <v>10848</v>
      </c>
      <c r="E4339" s="104">
        <f t="shared" si="67"/>
        <v>30200769</v>
      </c>
      <c r="F4339" s="104" t="s">
        <v>11572</v>
      </c>
      <c r="G4339" s="104" t="s">
        <v>7533</v>
      </c>
      <c r="H4339" s="104" t="s">
        <v>4982</v>
      </c>
      <c r="I4339" s="104" t="s">
        <v>10849</v>
      </c>
    </row>
    <row r="4340" spans="1:9" x14ac:dyDescent="0.2">
      <c r="A4340" s="104" t="s">
        <v>10492</v>
      </c>
      <c r="D4340" s="104" t="s">
        <v>10850</v>
      </c>
      <c r="E4340" s="104">
        <f t="shared" si="67"/>
        <v>30200770</v>
      </c>
      <c r="F4340" s="104" t="s">
        <v>11572</v>
      </c>
      <c r="G4340" s="104" t="s">
        <v>7533</v>
      </c>
      <c r="H4340" s="104" t="s">
        <v>4982</v>
      </c>
      <c r="I4340" s="104" t="s">
        <v>10851</v>
      </c>
    </row>
    <row r="4341" spans="1:9" x14ac:dyDescent="0.2">
      <c r="A4341" s="104" t="s">
        <v>10492</v>
      </c>
      <c r="D4341" s="104" t="s">
        <v>10852</v>
      </c>
      <c r="E4341" s="104">
        <f t="shared" si="67"/>
        <v>30200771</v>
      </c>
      <c r="F4341" s="104" t="s">
        <v>11572</v>
      </c>
      <c r="G4341" s="104" t="s">
        <v>7533</v>
      </c>
      <c r="H4341" s="104" t="s">
        <v>4982</v>
      </c>
      <c r="I4341" s="104" t="s">
        <v>10853</v>
      </c>
    </row>
    <row r="4342" spans="1:9" x14ac:dyDescent="0.2">
      <c r="A4342" s="104" t="s">
        <v>10492</v>
      </c>
      <c r="D4342" s="104" t="s">
        <v>10854</v>
      </c>
      <c r="E4342" s="104">
        <f t="shared" si="67"/>
        <v>30200772</v>
      </c>
      <c r="F4342" s="104" t="s">
        <v>11572</v>
      </c>
      <c r="G4342" s="104" t="s">
        <v>7533</v>
      </c>
      <c r="H4342" s="104" t="s">
        <v>4982</v>
      </c>
      <c r="I4342" s="104" t="s">
        <v>10855</v>
      </c>
    </row>
    <row r="4343" spans="1:9" x14ac:dyDescent="0.2">
      <c r="A4343" s="104" t="s">
        <v>10492</v>
      </c>
      <c r="D4343" s="104" t="s">
        <v>10856</v>
      </c>
      <c r="E4343" s="104">
        <f t="shared" si="67"/>
        <v>30200773</v>
      </c>
      <c r="F4343" s="104" t="s">
        <v>11572</v>
      </c>
      <c r="G4343" s="104" t="s">
        <v>7533</v>
      </c>
      <c r="H4343" s="104" t="s">
        <v>4982</v>
      </c>
      <c r="I4343" s="104" t="s">
        <v>10857</v>
      </c>
    </row>
    <row r="4344" spans="1:9" x14ac:dyDescent="0.2">
      <c r="A4344" s="104" t="s">
        <v>10492</v>
      </c>
      <c r="D4344" s="104" t="s">
        <v>10858</v>
      </c>
      <c r="E4344" s="104">
        <f t="shared" si="67"/>
        <v>30200774</v>
      </c>
      <c r="F4344" s="104" t="s">
        <v>11572</v>
      </c>
      <c r="G4344" s="104" t="s">
        <v>7533</v>
      </c>
      <c r="H4344" s="104" t="s">
        <v>4982</v>
      </c>
      <c r="I4344" s="104" t="s">
        <v>10859</v>
      </c>
    </row>
    <row r="4345" spans="1:9" x14ac:dyDescent="0.2">
      <c r="A4345" s="104" t="s">
        <v>10492</v>
      </c>
      <c r="D4345" s="104" t="s">
        <v>10860</v>
      </c>
      <c r="E4345" s="104">
        <f t="shared" si="67"/>
        <v>30200775</v>
      </c>
      <c r="F4345" s="104" t="s">
        <v>11572</v>
      </c>
      <c r="G4345" s="104" t="s">
        <v>7533</v>
      </c>
      <c r="H4345" s="104" t="s">
        <v>4982</v>
      </c>
      <c r="I4345" s="104" t="s">
        <v>10861</v>
      </c>
    </row>
    <row r="4346" spans="1:9" x14ac:dyDescent="0.2">
      <c r="A4346" s="104" t="s">
        <v>10492</v>
      </c>
      <c r="D4346" s="104" t="s">
        <v>10862</v>
      </c>
      <c r="E4346" s="104">
        <f t="shared" si="67"/>
        <v>30200776</v>
      </c>
      <c r="F4346" s="104" t="s">
        <v>11572</v>
      </c>
      <c r="G4346" s="104" t="s">
        <v>7533</v>
      </c>
      <c r="H4346" s="104" t="s">
        <v>4982</v>
      </c>
      <c r="I4346" s="104" t="s">
        <v>10863</v>
      </c>
    </row>
    <row r="4347" spans="1:9" x14ac:dyDescent="0.2">
      <c r="A4347" s="104" t="s">
        <v>10492</v>
      </c>
      <c r="D4347" s="104" t="s">
        <v>10864</v>
      </c>
      <c r="E4347" s="104">
        <f t="shared" si="67"/>
        <v>30200777</v>
      </c>
      <c r="F4347" s="104" t="s">
        <v>11572</v>
      </c>
      <c r="G4347" s="104" t="s">
        <v>7533</v>
      </c>
      <c r="H4347" s="104" t="s">
        <v>4982</v>
      </c>
      <c r="I4347" s="104" t="s">
        <v>10865</v>
      </c>
    </row>
    <row r="4348" spans="1:9" x14ac:dyDescent="0.2">
      <c r="A4348" s="104" t="s">
        <v>10492</v>
      </c>
      <c r="D4348" s="104" t="s">
        <v>10866</v>
      </c>
      <c r="E4348" s="104">
        <f t="shared" si="67"/>
        <v>30200778</v>
      </c>
      <c r="F4348" s="104" t="s">
        <v>11572</v>
      </c>
      <c r="G4348" s="104" t="s">
        <v>7533</v>
      </c>
      <c r="H4348" s="104" t="s">
        <v>4982</v>
      </c>
      <c r="I4348" s="104" t="s">
        <v>10859</v>
      </c>
    </row>
    <row r="4349" spans="1:9" x14ac:dyDescent="0.2">
      <c r="A4349" s="104" t="s">
        <v>10492</v>
      </c>
      <c r="D4349" s="104" t="s">
        <v>10867</v>
      </c>
      <c r="E4349" s="104">
        <f t="shared" si="67"/>
        <v>30200781</v>
      </c>
      <c r="F4349" s="104" t="s">
        <v>11572</v>
      </c>
      <c r="G4349" s="104" t="s">
        <v>7533</v>
      </c>
      <c r="H4349" s="104" t="s">
        <v>4982</v>
      </c>
      <c r="I4349" s="104" t="s">
        <v>10868</v>
      </c>
    </row>
    <row r="4350" spans="1:9" x14ac:dyDescent="0.2">
      <c r="A4350" s="104" t="s">
        <v>10492</v>
      </c>
      <c r="D4350" s="104" t="s">
        <v>10869</v>
      </c>
      <c r="E4350" s="104">
        <f t="shared" si="67"/>
        <v>30200782</v>
      </c>
      <c r="F4350" s="104" t="s">
        <v>11572</v>
      </c>
      <c r="G4350" s="104" t="s">
        <v>7533</v>
      </c>
      <c r="H4350" s="104" t="s">
        <v>4982</v>
      </c>
      <c r="I4350" s="104" t="s">
        <v>10870</v>
      </c>
    </row>
    <row r="4351" spans="1:9" x14ac:dyDescent="0.2">
      <c r="A4351" s="104" t="s">
        <v>10492</v>
      </c>
      <c r="D4351" s="104" t="s">
        <v>10871</v>
      </c>
      <c r="E4351" s="104">
        <f t="shared" si="67"/>
        <v>30200783</v>
      </c>
      <c r="F4351" s="104" t="s">
        <v>11572</v>
      </c>
      <c r="G4351" s="104" t="s">
        <v>7533</v>
      </c>
      <c r="H4351" s="104" t="s">
        <v>4982</v>
      </c>
      <c r="I4351" s="104" t="s">
        <v>10872</v>
      </c>
    </row>
    <row r="4352" spans="1:9" x14ac:dyDescent="0.2">
      <c r="A4352" s="104" t="s">
        <v>10492</v>
      </c>
      <c r="D4352" s="104" t="s">
        <v>10873</v>
      </c>
      <c r="E4352" s="104">
        <f t="shared" si="67"/>
        <v>30200784</v>
      </c>
      <c r="F4352" s="104" t="s">
        <v>11572</v>
      </c>
      <c r="G4352" s="104" t="s">
        <v>7533</v>
      </c>
      <c r="H4352" s="104" t="s">
        <v>4982</v>
      </c>
      <c r="I4352" s="104" t="s">
        <v>10874</v>
      </c>
    </row>
    <row r="4353" spans="1:9" x14ac:dyDescent="0.2">
      <c r="A4353" s="104" t="s">
        <v>10492</v>
      </c>
      <c r="D4353" s="104" t="s">
        <v>10875</v>
      </c>
      <c r="E4353" s="104">
        <f t="shared" si="67"/>
        <v>30200785</v>
      </c>
      <c r="F4353" s="104" t="s">
        <v>11572</v>
      </c>
      <c r="G4353" s="104" t="s">
        <v>7533</v>
      </c>
      <c r="H4353" s="104" t="s">
        <v>4982</v>
      </c>
      <c r="I4353" s="104" t="s">
        <v>10876</v>
      </c>
    </row>
    <row r="4354" spans="1:9" x14ac:dyDescent="0.2">
      <c r="A4354" s="104" t="s">
        <v>10492</v>
      </c>
      <c r="D4354" s="104" t="s">
        <v>10877</v>
      </c>
      <c r="E4354" s="104">
        <f t="shared" ref="E4354:E4417" si="68">VALUE(D4354)</f>
        <v>30200786</v>
      </c>
      <c r="F4354" s="104" t="s">
        <v>11572</v>
      </c>
      <c r="G4354" s="104" t="s">
        <v>7533</v>
      </c>
      <c r="H4354" s="104" t="s">
        <v>4982</v>
      </c>
      <c r="I4354" s="104" t="s">
        <v>10878</v>
      </c>
    </row>
    <row r="4355" spans="1:9" x14ac:dyDescent="0.2">
      <c r="A4355" s="104" t="s">
        <v>10492</v>
      </c>
      <c r="D4355" s="104" t="s">
        <v>10879</v>
      </c>
      <c r="E4355" s="104">
        <f t="shared" si="68"/>
        <v>30200787</v>
      </c>
      <c r="F4355" s="104" t="s">
        <v>11572</v>
      </c>
      <c r="G4355" s="104" t="s">
        <v>7533</v>
      </c>
      <c r="H4355" s="104" t="s">
        <v>4982</v>
      </c>
      <c r="I4355" s="104" t="s">
        <v>10880</v>
      </c>
    </row>
    <row r="4356" spans="1:9" x14ac:dyDescent="0.2">
      <c r="A4356" s="104" t="s">
        <v>10492</v>
      </c>
      <c r="D4356" s="104" t="s">
        <v>10881</v>
      </c>
      <c r="E4356" s="104">
        <f t="shared" si="68"/>
        <v>30200788</v>
      </c>
      <c r="F4356" s="104" t="s">
        <v>11572</v>
      </c>
      <c r="G4356" s="104" t="s">
        <v>7533</v>
      </c>
      <c r="H4356" s="104" t="s">
        <v>4982</v>
      </c>
      <c r="I4356" s="104" t="s">
        <v>10882</v>
      </c>
    </row>
    <row r="4357" spans="1:9" x14ac:dyDescent="0.2">
      <c r="A4357" s="104" t="s">
        <v>10492</v>
      </c>
      <c r="D4357" s="104" t="s">
        <v>10883</v>
      </c>
      <c r="E4357" s="104">
        <f t="shared" si="68"/>
        <v>30200789</v>
      </c>
      <c r="F4357" s="104" t="s">
        <v>11572</v>
      </c>
      <c r="G4357" s="104" t="s">
        <v>7533</v>
      </c>
      <c r="H4357" s="104" t="s">
        <v>4982</v>
      </c>
      <c r="I4357" s="104" t="s">
        <v>13790</v>
      </c>
    </row>
    <row r="4358" spans="1:9" x14ac:dyDescent="0.2">
      <c r="A4358" s="104" t="s">
        <v>10492</v>
      </c>
      <c r="D4358" s="104" t="s">
        <v>13791</v>
      </c>
      <c r="E4358" s="104">
        <f t="shared" si="68"/>
        <v>30200790</v>
      </c>
      <c r="F4358" s="104" t="s">
        <v>11572</v>
      </c>
      <c r="G4358" s="104" t="s">
        <v>7533</v>
      </c>
      <c r="H4358" s="104" t="s">
        <v>4982</v>
      </c>
      <c r="I4358" s="104" t="s">
        <v>13792</v>
      </c>
    </row>
    <row r="4359" spans="1:9" x14ac:dyDescent="0.2">
      <c r="A4359" s="104" t="s">
        <v>10492</v>
      </c>
      <c r="D4359" s="104" t="s">
        <v>13793</v>
      </c>
      <c r="E4359" s="104">
        <f t="shared" si="68"/>
        <v>30200791</v>
      </c>
      <c r="F4359" s="104" t="s">
        <v>11572</v>
      </c>
      <c r="G4359" s="104" t="s">
        <v>7533</v>
      </c>
      <c r="H4359" s="104" t="s">
        <v>4982</v>
      </c>
      <c r="I4359" s="104" t="s">
        <v>13794</v>
      </c>
    </row>
    <row r="4360" spans="1:9" x14ac:dyDescent="0.2">
      <c r="A4360" s="104" t="s">
        <v>10492</v>
      </c>
      <c r="D4360" s="104" t="s">
        <v>13795</v>
      </c>
      <c r="E4360" s="104">
        <f t="shared" si="68"/>
        <v>30200792</v>
      </c>
      <c r="F4360" s="104" t="s">
        <v>11572</v>
      </c>
      <c r="G4360" s="104" t="s">
        <v>7533</v>
      </c>
      <c r="H4360" s="104" t="s">
        <v>4982</v>
      </c>
      <c r="I4360" s="104" t="s">
        <v>13796</v>
      </c>
    </row>
    <row r="4361" spans="1:9" x14ac:dyDescent="0.2">
      <c r="A4361" s="104" t="s">
        <v>10492</v>
      </c>
      <c r="D4361" s="104" t="s">
        <v>13797</v>
      </c>
      <c r="E4361" s="104">
        <f t="shared" si="68"/>
        <v>30200793</v>
      </c>
      <c r="F4361" s="104" t="s">
        <v>11572</v>
      </c>
      <c r="G4361" s="104" t="s">
        <v>7533</v>
      </c>
      <c r="H4361" s="104" t="s">
        <v>4982</v>
      </c>
      <c r="I4361" s="104" t="s">
        <v>13798</v>
      </c>
    </row>
    <row r="4362" spans="1:9" x14ac:dyDescent="0.2">
      <c r="A4362" s="104" t="s">
        <v>10492</v>
      </c>
      <c r="D4362" s="104" t="s">
        <v>13799</v>
      </c>
      <c r="E4362" s="104">
        <f t="shared" si="68"/>
        <v>30200799</v>
      </c>
      <c r="F4362" s="104" t="s">
        <v>11572</v>
      </c>
      <c r="G4362" s="104" t="s">
        <v>7533</v>
      </c>
      <c r="H4362" s="104" t="s">
        <v>4982</v>
      </c>
      <c r="I4362" s="104" t="s">
        <v>13800</v>
      </c>
    </row>
    <row r="4363" spans="1:9" x14ac:dyDescent="0.2">
      <c r="A4363" s="104" t="s">
        <v>10492</v>
      </c>
      <c r="D4363" s="104" t="s">
        <v>13801</v>
      </c>
      <c r="E4363" s="104">
        <f t="shared" si="68"/>
        <v>30200801</v>
      </c>
      <c r="F4363" s="104" t="s">
        <v>11572</v>
      </c>
      <c r="G4363" s="104" t="s">
        <v>7533</v>
      </c>
      <c r="H4363" s="104" t="s">
        <v>13802</v>
      </c>
      <c r="I4363" s="104" t="s">
        <v>4983</v>
      </c>
    </row>
    <row r="4364" spans="1:9" x14ac:dyDescent="0.2">
      <c r="A4364" s="104" t="s">
        <v>10492</v>
      </c>
      <c r="D4364" s="104" t="s">
        <v>13803</v>
      </c>
      <c r="E4364" s="104">
        <f t="shared" si="68"/>
        <v>30200802</v>
      </c>
      <c r="F4364" s="104" t="s">
        <v>11572</v>
      </c>
      <c r="G4364" s="104" t="s">
        <v>7533</v>
      </c>
      <c r="H4364" s="104" t="s">
        <v>13802</v>
      </c>
      <c r="I4364" s="104" t="s">
        <v>13804</v>
      </c>
    </row>
    <row r="4365" spans="1:9" x14ac:dyDescent="0.2">
      <c r="A4365" s="104" t="s">
        <v>10492</v>
      </c>
      <c r="D4365" s="104" t="s">
        <v>13805</v>
      </c>
      <c r="E4365" s="104">
        <f t="shared" si="68"/>
        <v>30200803</v>
      </c>
      <c r="F4365" s="104" t="s">
        <v>11572</v>
      </c>
      <c r="G4365" s="104" t="s">
        <v>7533</v>
      </c>
      <c r="H4365" s="104" t="s">
        <v>13802</v>
      </c>
      <c r="I4365" s="104" t="s">
        <v>13806</v>
      </c>
    </row>
    <row r="4366" spans="1:9" x14ac:dyDescent="0.2">
      <c r="A4366" s="104" t="s">
        <v>10492</v>
      </c>
      <c r="D4366" s="104" t="s">
        <v>13807</v>
      </c>
      <c r="E4366" s="104">
        <f t="shared" si="68"/>
        <v>30200804</v>
      </c>
      <c r="F4366" s="104" t="s">
        <v>11572</v>
      </c>
      <c r="G4366" s="104" t="s">
        <v>7533</v>
      </c>
      <c r="H4366" s="104" t="s">
        <v>13802</v>
      </c>
      <c r="I4366" s="104" t="s">
        <v>13808</v>
      </c>
    </row>
    <row r="4367" spans="1:9" x14ac:dyDescent="0.2">
      <c r="A4367" s="104" t="s">
        <v>10492</v>
      </c>
      <c r="D4367" s="104" t="s">
        <v>13809</v>
      </c>
      <c r="E4367" s="104">
        <f t="shared" si="68"/>
        <v>30200805</v>
      </c>
      <c r="F4367" s="104" t="s">
        <v>11572</v>
      </c>
      <c r="G4367" s="104" t="s">
        <v>7533</v>
      </c>
      <c r="H4367" s="104" t="s">
        <v>13802</v>
      </c>
      <c r="I4367" s="104" t="s">
        <v>13810</v>
      </c>
    </row>
    <row r="4368" spans="1:9" x14ac:dyDescent="0.2">
      <c r="A4368" s="104" t="s">
        <v>10492</v>
      </c>
      <c r="D4368" s="104" t="s">
        <v>13811</v>
      </c>
      <c r="E4368" s="104">
        <f t="shared" si="68"/>
        <v>30200806</v>
      </c>
      <c r="F4368" s="104" t="s">
        <v>11572</v>
      </c>
      <c r="G4368" s="104" t="s">
        <v>7533</v>
      </c>
      <c r="H4368" s="104" t="s">
        <v>13802</v>
      </c>
      <c r="I4368" s="104" t="s">
        <v>13812</v>
      </c>
    </row>
    <row r="4369" spans="1:9" x14ac:dyDescent="0.2">
      <c r="A4369" s="104" t="s">
        <v>10492</v>
      </c>
      <c r="D4369" s="104" t="s">
        <v>13813</v>
      </c>
      <c r="E4369" s="104">
        <f t="shared" si="68"/>
        <v>30200807</v>
      </c>
      <c r="F4369" s="104" t="s">
        <v>11572</v>
      </c>
      <c r="G4369" s="104" t="s">
        <v>7533</v>
      </c>
      <c r="H4369" s="104" t="s">
        <v>13802</v>
      </c>
      <c r="I4369" s="104" t="s">
        <v>13814</v>
      </c>
    </row>
    <row r="4370" spans="1:9" x14ac:dyDescent="0.2">
      <c r="A4370" s="104" t="s">
        <v>10492</v>
      </c>
      <c r="D4370" s="104" t="s">
        <v>13815</v>
      </c>
      <c r="E4370" s="104">
        <f t="shared" si="68"/>
        <v>30200808</v>
      </c>
      <c r="F4370" s="104" t="s">
        <v>11572</v>
      </c>
      <c r="G4370" s="104" t="s">
        <v>7533</v>
      </c>
      <c r="H4370" s="104" t="s">
        <v>13802</v>
      </c>
      <c r="I4370" s="104" t="s">
        <v>13816</v>
      </c>
    </row>
    <row r="4371" spans="1:9" x14ac:dyDescent="0.2">
      <c r="A4371" s="104" t="s">
        <v>10492</v>
      </c>
      <c r="D4371" s="104" t="s">
        <v>13817</v>
      </c>
      <c r="E4371" s="104">
        <f t="shared" si="68"/>
        <v>30200809</v>
      </c>
      <c r="F4371" s="104" t="s">
        <v>11572</v>
      </c>
      <c r="G4371" s="104" t="s">
        <v>7533</v>
      </c>
      <c r="H4371" s="104" t="s">
        <v>13802</v>
      </c>
      <c r="I4371" s="104" t="s">
        <v>13818</v>
      </c>
    </row>
    <row r="4372" spans="1:9" x14ac:dyDescent="0.2">
      <c r="A4372" s="104" t="s">
        <v>10492</v>
      </c>
      <c r="D4372" s="104" t="s">
        <v>13819</v>
      </c>
      <c r="E4372" s="104">
        <f t="shared" si="68"/>
        <v>30200810</v>
      </c>
      <c r="F4372" s="104" t="s">
        <v>11572</v>
      </c>
      <c r="G4372" s="104" t="s">
        <v>7533</v>
      </c>
      <c r="H4372" s="104" t="s">
        <v>13802</v>
      </c>
      <c r="I4372" s="104" t="s">
        <v>11493</v>
      </c>
    </row>
    <row r="4373" spans="1:9" x14ac:dyDescent="0.2">
      <c r="A4373" s="104" t="s">
        <v>10492</v>
      </c>
      <c r="D4373" s="104" t="s">
        <v>13820</v>
      </c>
      <c r="E4373" s="104">
        <f t="shared" si="68"/>
        <v>30200811</v>
      </c>
      <c r="F4373" s="104" t="s">
        <v>11572</v>
      </c>
      <c r="G4373" s="104" t="s">
        <v>7533</v>
      </c>
      <c r="H4373" s="104" t="s">
        <v>13802</v>
      </c>
      <c r="I4373" s="104" t="s">
        <v>13821</v>
      </c>
    </row>
    <row r="4374" spans="1:9" x14ac:dyDescent="0.2">
      <c r="A4374" s="104" t="s">
        <v>10492</v>
      </c>
      <c r="D4374" s="104" t="s">
        <v>13822</v>
      </c>
      <c r="E4374" s="104">
        <f t="shared" si="68"/>
        <v>30200812</v>
      </c>
      <c r="F4374" s="104" t="s">
        <v>11572</v>
      </c>
      <c r="G4374" s="104" t="s">
        <v>7533</v>
      </c>
      <c r="H4374" s="104" t="s">
        <v>13802</v>
      </c>
      <c r="I4374" s="104" t="s">
        <v>13823</v>
      </c>
    </row>
    <row r="4375" spans="1:9" x14ac:dyDescent="0.2">
      <c r="A4375" s="104" t="s">
        <v>10492</v>
      </c>
      <c r="D4375" s="104" t="s">
        <v>13824</v>
      </c>
      <c r="E4375" s="104">
        <f t="shared" si="68"/>
        <v>30200813</v>
      </c>
      <c r="F4375" s="104" t="s">
        <v>11572</v>
      </c>
      <c r="G4375" s="104" t="s">
        <v>7533</v>
      </c>
      <c r="H4375" s="104" t="s">
        <v>13802</v>
      </c>
      <c r="I4375" s="104" t="s">
        <v>13825</v>
      </c>
    </row>
    <row r="4376" spans="1:9" x14ac:dyDescent="0.2">
      <c r="A4376" s="104" t="s">
        <v>10492</v>
      </c>
      <c r="D4376" s="104" t="s">
        <v>13826</v>
      </c>
      <c r="E4376" s="104">
        <f t="shared" si="68"/>
        <v>30200814</v>
      </c>
      <c r="F4376" s="104" t="s">
        <v>11572</v>
      </c>
      <c r="G4376" s="104" t="s">
        <v>7533</v>
      </c>
      <c r="H4376" s="104" t="s">
        <v>13802</v>
      </c>
      <c r="I4376" s="104" t="s">
        <v>11495</v>
      </c>
    </row>
    <row r="4377" spans="1:9" x14ac:dyDescent="0.2">
      <c r="A4377" s="104" t="s">
        <v>10492</v>
      </c>
      <c r="D4377" s="104" t="s">
        <v>13827</v>
      </c>
      <c r="E4377" s="104">
        <f t="shared" si="68"/>
        <v>30200815</v>
      </c>
      <c r="F4377" s="104" t="s">
        <v>11572</v>
      </c>
      <c r="G4377" s="104" t="s">
        <v>7533</v>
      </c>
      <c r="H4377" s="104" t="s">
        <v>13802</v>
      </c>
      <c r="I4377" s="104" t="s">
        <v>13810</v>
      </c>
    </row>
    <row r="4378" spans="1:9" x14ac:dyDescent="0.2">
      <c r="A4378" s="104" t="s">
        <v>10492</v>
      </c>
      <c r="D4378" s="104" t="s">
        <v>13828</v>
      </c>
      <c r="E4378" s="104">
        <f t="shared" si="68"/>
        <v>30200816</v>
      </c>
      <c r="F4378" s="104" t="s">
        <v>11572</v>
      </c>
      <c r="G4378" s="104" t="s">
        <v>7533</v>
      </c>
      <c r="H4378" s="104" t="s">
        <v>13802</v>
      </c>
      <c r="I4378" s="104" t="s">
        <v>13829</v>
      </c>
    </row>
    <row r="4379" spans="1:9" x14ac:dyDescent="0.2">
      <c r="A4379" s="104" t="s">
        <v>10492</v>
      </c>
      <c r="D4379" s="104" t="s">
        <v>13830</v>
      </c>
      <c r="E4379" s="104">
        <f t="shared" si="68"/>
        <v>30200817</v>
      </c>
      <c r="F4379" s="104" t="s">
        <v>11572</v>
      </c>
      <c r="G4379" s="104" t="s">
        <v>7533</v>
      </c>
      <c r="H4379" s="104" t="s">
        <v>13802</v>
      </c>
      <c r="I4379" s="104" t="s">
        <v>13831</v>
      </c>
    </row>
    <row r="4380" spans="1:9" x14ac:dyDescent="0.2">
      <c r="A4380" s="104" t="s">
        <v>10492</v>
      </c>
      <c r="D4380" s="104" t="s">
        <v>13832</v>
      </c>
      <c r="E4380" s="104">
        <f t="shared" si="68"/>
        <v>30200818</v>
      </c>
      <c r="F4380" s="104" t="s">
        <v>11572</v>
      </c>
      <c r="G4380" s="104" t="s">
        <v>7533</v>
      </c>
      <c r="H4380" s="104" t="s">
        <v>13802</v>
      </c>
      <c r="I4380" s="104" t="s">
        <v>13833</v>
      </c>
    </row>
    <row r="4381" spans="1:9" x14ac:dyDescent="0.2">
      <c r="A4381" s="104" t="s">
        <v>10492</v>
      </c>
      <c r="D4381" s="104" t="s">
        <v>13834</v>
      </c>
      <c r="E4381" s="104">
        <f t="shared" si="68"/>
        <v>30200819</v>
      </c>
      <c r="F4381" s="104" t="s">
        <v>11572</v>
      </c>
      <c r="G4381" s="104" t="s">
        <v>7533</v>
      </c>
      <c r="H4381" s="104" t="s">
        <v>13802</v>
      </c>
      <c r="I4381" s="104" t="s">
        <v>13835</v>
      </c>
    </row>
    <row r="4382" spans="1:9" x14ac:dyDescent="0.2">
      <c r="A4382" s="104" t="s">
        <v>10492</v>
      </c>
      <c r="D4382" s="104" t="s">
        <v>13836</v>
      </c>
      <c r="E4382" s="104">
        <f t="shared" si="68"/>
        <v>30200821</v>
      </c>
      <c r="F4382" s="104" t="s">
        <v>11572</v>
      </c>
      <c r="G4382" s="104" t="s">
        <v>7533</v>
      </c>
      <c r="H4382" s="104" t="s">
        <v>13802</v>
      </c>
      <c r="I4382" s="104" t="s">
        <v>11049</v>
      </c>
    </row>
    <row r="4383" spans="1:9" x14ac:dyDescent="0.2">
      <c r="A4383" s="104" t="s">
        <v>10492</v>
      </c>
      <c r="D4383" s="104" t="s">
        <v>13837</v>
      </c>
      <c r="E4383" s="104">
        <f t="shared" si="68"/>
        <v>30200822</v>
      </c>
      <c r="F4383" s="104" t="s">
        <v>11572</v>
      </c>
      <c r="G4383" s="104" t="s">
        <v>7533</v>
      </c>
      <c r="H4383" s="104" t="s">
        <v>13802</v>
      </c>
      <c r="I4383" s="104" t="s">
        <v>10690</v>
      </c>
    </row>
    <row r="4384" spans="1:9" x14ac:dyDescent="0.2">
      <c r="A4384" s="104" t="s">
        <v>10492</v>
      </c>
      <c r="D4384" s="104" t="s">
        <v>13838</v>
      </c>
      <c r="E4384" s="104">
        <f t="shared" si="68"/>
        <v>30200823</v>
      </c>
      <c r="F4384" s="104" t="s">
        <v>11572</v>
      </c>
      <c r="G4384" s="104" t="s">
        <v>7533</v>
      </c>
      <c r="H4384" s="104" t="s">
        <v>13802</v>
      </c>
      <c r="I4384" s="104" t="s">
        <v>13839</v>
      </c>
    </row>
    <row r="4385" spans="1:12" x14ac:dyDescent="0.2">
      <c r="A4385" s="104" t="s">
        <v>10492</v>
      </c>
      <c r="D4385" s="104" t="s">
        <v>13840</v>
      </c>
      <c r="E4385" s="104">
        <f t="shared" si="68"/>
        <v>30200832</v>
      </c>
      <c r="F4385" s="104" t="s">
        <v>11572</v>
      </c>
      <c r="G4385" s="104" t="s">
        <v>7533</v>
      </c>
      <c r="H4385" s="104" t="s">
        <v>13802</v>
      </c>
      <c r="I4385" s="104" t="s">
        <v>13841</v>
      </c>
    </row>
    <row r="4386" spans="1:12" x14ac:dyDescent="0.2">
      <c r="A4386" s="104" t="s">
        <v>10492</v>
      </c>
      <c r="D4386" s="104" t="s">
        <v>13842</v>
      </c>
      <c r="E4386" s="104">
        <f t="shared" si="68"/>
        <v>30200833</v>
      </c>
      <c r="F4386" s="104" t="s">
        <v>11572</v>
      </c>
      <c r="G4386" s="104" t="s">
        <v>7533</v>
      </c>
      <c r="H4386" s="104" t="s">
        <v>13802</v>
      </c>
      <c r="I4386" s="104" t="s">
        <v>13843</v>
      </c>
    </row>
    <row r="4387" spans="1:12" x14ac:dyDescent="0.2">
      <c r="A4387" s="104" t="s">
        <v>10492</v>
      </c>
      <c r="D4387" s="104" t="s">
        <v>13789</v>
      </c>
      <c r="E4387" s="104">
        <f t="shared" si="68"/>
        <v>30200834</v>
      </c>
      <c r="F4387" s="104" t="s">
        <v>11572</v>
      </c>
      <c r="G4387" s="104" t="s">
        <v>7533</v>
      </c>
      <c r="H4387" s="104" t="s">
        <v>13802</v>
      </c>
      <c r="I4387" s="104" t="s">
        <v>16610</v>
      </c>
    </row>
    <row r="4388" spans="1:12" x14ac:dyDescent="0.2">
      <c r="A4388" s="104" t="s">
        <v>10492</v>
      </c>
      <c r="D4388" s="104" t="s">
        <v>16611</v>
      </c>
      <c r="E4388" s="104">
        <f t="shared" si="68"/>
        <v>30200835</v>
      </c>
      <c r="F4388" s="104" t="s">
        <v>11572</v>
      </c>
      <c r="G4388" s="104" t="s">
        <v>7533</v>
      </c>
      <c r="H4388" s="104" t="s">
        <v>13802</v>
      </c>
      <c r="I4388" s="104" t="s">
        <v>16612</v>
      </c>
    </row>
    <row r="4389" spans="1:12" x14ac:dyDescent="0.2">
      <c r="A4389" s="104" t="s">
        <v>10492</v>
      </c>
      <c r="D4389" s="104" t="s">
        <v>16613</v>
      </c>
      <c r="E4389" s="104">
        <f t="shared" si="68"/>
        <v>30200899</v>
      </c>
      <c r="F4389" s="104" t="s">
        <v>11572</v>
      </c>
      <c r="G4389" s="104" t="s">
        <v>7533</v>
      </c>
      <c r="H4389" s="104" t="s">
        <v>13802</v>
      </c>
      <c r="I4389" s="104" t="s">
        <v>9253</v>
      </c>
    </row>
    <row r="4390" spans="1:12" x14ac:dyDescent="0.2">
      <c r="A4390" s="104" t="s">
        <v>10492</v>
      </c>
      <c r="D4390" s="104" t="s">
        <v>16614</v>
      </c>
      <c r="E4390" s="104">
        <f t="shared" si="68"/>
        <v>30200901</v>
      </c>
      <c r="F4390" s="104" t="s">
        <v>11572</v>
      </c>
      <c r="G4390" s="104" t="s">
        <v>7533</v>
      </c>
      <c r="H4390" s="104" t="s">
        <v>16615</v>
      </c>
      <c r="I4390" s="104" t="s">
        <v>16616</v>
      </c>
    </row>
    <row r="4391" spans="1:12" x14ac:dyDescent="0.2">
      <c r="A4391" s="104" t="s">
        <v>10492</v>
      </c>
      <c r="D4391" s="104" t="s">
        <v>16617</v>
      </c>
      <c r="E4391" s="104">
        <f t="shared" si="68"/>
        <v>30200902</v>
      </c>
      <c r="F4391" s="104" t="s">
        <v>11572</v>
      </c>
      <c r="G4391" s="104" t="s">
        <v>7533</v>
      </c>
      <c r="H4391" s="104" t="s">
        <v>16615</v>
      </c>
      <c r="I4391" s="104" t="s">
        <v>16618</v>
      </c>
    </row>
    <row r="4392" spans="1:12" x14ac:dyDescent="0.2">
      <c r="A4392" s="104" t="s">
        <v>10492</v>
      </c>
      <c r="D4392" s="104" t="s">
        <v>16619</v>
      </c>
      <c r="E4392" s="104">
        <f t="shared" si="68"/>
        <v>30200903</v>
      </c>
      <c r="F4392" s="104" t="s">
        <v>11572</v>
      </c>
      <c r="G4392" s="104" t="s">
        <v>7533</v>
      </c>
      <c r="H4392" s="104" t="s">
        <v>16615</v>
      </c>
      <c r="I4392" s="104" t="s">
        <v>16620</v>
      </c>
    </row>
    <row r="4393" spans="1:12" x14ac:dyDescent="0.2">
      <c r="A4393" s="104" t="s">
        <v>10492</v>
      </c>
      <c r="D4393" s="104" t="s">
        <v>16621</v>
      </c>
      <c r="E4393" s="104">
        <f t="shared" si="68"/>
        <v>30200904</v>
      </c>
      <c r="F4393" s="104" t="s">
        <v>11572</v>
      </c>
      <c r="G4393" s="104" t="s">
        <v>7533</v>
      </c>
      <c r="H4393" s="104" t="s">
        <v>16615</v>
      </c>
      <c r="I4393" s="104" t="s">
        <v>16622</v>
      </c>
    </row>
    <row r="4394" spans="1:12" x14ac:dyDescent="0.2">
      <c r="A4394" s="104" t="s">
        <v>10492</v>
      </c>
      <c r="D4394" s="104" t="s">
        <v>16623</v>
      </c>
      <c r="E4394" s="104">
        <f t="shared" si="68"/>
        <v>30200905</v>
      </c>
      <c r="F4394" s="104" t="s">
        <v>11572</v>
      </c>
      <c r="G4394" s="104" t="s">
        <v>7533</v>
      </c>
      <c r="H4394" s="104" t="s">
        <v>16615</v>
      </c>
      <c r="I4394" s="104" t="s">
        <v>16624</v>
      </c>
      <c r="K4394" s="106"/>
      <c r="L4394" s="104"/>
    </row>
    <row r="4395" spans="1:12" x14ac:dyDescent="0.2">
      <c r="A4395" s="104" t="s">
        <v>10492</v>
      </c>
      <c r="D4395" s="104" t="s">
        <v>16625</v>
      </c>
      <c r="E4395" s="104">
        <f t="shared" si="68"/>
        <v>30200906</v>
      </c>
      <c r="F4395" s="104" t="s">
        <v>11572</v>
      </c>
      <c r="G4395" s="104" t="s">
        <v>7533</v>
      </c>
      <c r="H4395" s="104" t="s">
        <v>16615</v>
      </c>
      <c r="I4395" s="104" t="s">
        <v>16626</v>
      </c>
    </row>
    <row r="4396" spans="1:12" x14ac:dyDescent="0.2">
      <c r="A4396" s="104" t="s">
        <v>10492</v>
      </c>
      <c r="D4396" s="104" t="s">
        <v>16627</v>
      </c>
      <c r="E4396" s="104">
        <f t="shared" si="68"/>
        <v>30200907</v>
      </c>
      <c r="F4396" s="104" t="s">
        <v>11572</v>
      </c>
      <c r="G4396" s="104" t="s">
        <v>7533</v>
      </c>
      <c r="H4396" s="104" t="s">
        <v>16615</v>
      </c>
      <c r="I4396" s="104" t="s">
        <v>16628</v>
      </c>
    </row>
    <row r="4397" spans="1:12" x14ac:dyDescent="0.2">
      <c r="A4397" s="104" t="s">
        <v>10492</v>
      </c>
      <c r="D4397" s="104" t="s">
        <v>16629</v>
      </c>
      <c r="E4397" s="104">
        <f t="shared" si="68"/>
        <v>30200908</v>
      </c>
      <c r="F4397" s="104" t="s">
        <v>11572</v>
      </c>
      <c r="G4397" s="104" t="s">
        <v>7533</v>
      </c>
      <c r="H4397" s="104" t="s">
        <v>16615</v>
      </c>
      <c r="I4397" s="104" t="s">
        <v>16630</v>
      </c>
    </row>
    <row r="4398" spans="1:12" x14ac:dyDescent="0.2">
      <c r="A4398" s="104" t="s">
        <v>10492</v>
      </c>
      <c r="D4398" s="104" t="s">
        <v>16631</v>
      </c>
      <c r="E4398" s="104">
        <f t="shared" si="68"/>
        <v>30200910</v>
      </c>
      <c r="F4398" s="104" t="s">
        <v>11572</v>
      </c>
      <c r="G4398" s="104" t="s">
        <v>7533</v>
      </c>
      <c r="H4398" s="104" t="s">
        <v>16615</v>
      </c>
      <c r="I4398" s="104" t="s">
        <v>16632</v>
      </c>
    </row>
    <row r="4399" spans="1:12" x14ac:dyDescent="0.2">
      <c r="A4399" s="104" t="s">
        <v>10492</v>
      </c>
      <c r="D4399" s="104" t="s">
        <v>16633</v>
      </c>
      <c r="E4399" s="104">
        <f t="shared" si="68"/>
        <v>30200911</v>
      </c>
      <c r="F4399" s="104" t="s">
        <v>11572</v>
      </c>
      <c r="G4399" s="104" t="s">
        <v>7533</v>
      </c>
      <c r="H4399" s="104" t="s">
        <v>16615</v>
      </c>
      <c r="I4399" s="104" t="s">
        <v>11049</v>
      </c>
    </row>
    <row r="4400" spans="1:12" x14ac:dyDescent="0.2">
      <c r="A4400" s="104" t="s">
        <v>10492</v>
      </c>
      <c r="D4400" s="104" t="s">
        <v>16634</v>
      </c>
      <c r="E4400" s="104">
        <f t="shared" si="68"/>
        <v>30200912</v>
      </c>
      <c r="F4400" s="104" t="s">
        <v>11572</v>
      </c>
      <c r="G4400" s="104" t="s">
        <v>7533</v>
      </c>
      <c r="H4400" s="104" t="s">
        <v>16615</v>
      </c>
      <c r="I4400" s="104" t="s">
        <v>11049</v>
      </c>
    </row>
    <row r="4401" spans="1:12" x14ac:dyDescent="0.2">
      <c r="A4401" s="104" t="s">
        <v>10492</v>
      </c>
      <c r="D4401" s="104" t="s">
        <v>16635</v>
      </c>
      <c r="E4401" s="104">
        <f t="shared" si="68"/>
        <v>30200915</v>
      </c>
      <c r="F4401" s="104" t="s">
        <v>11572</v>
      </c>
      <c r="G4401" s="104" t="s">
        <v>7533</v>
      </c>
      <c r="H4401" s="104" t="s">
        <v>16615</v>
      </c>
      <c r="I4401" s="104" t="s">
        <v>16636</v>
      </c>
    </row>
    <row r="4402" spans="1:12" x14ac:dyDescent="0.2">
      <c r="A4402" s="104" t="s">
        <v>10492</v>
      </c>
      <c r="D4402" s="104" t="s">
        <v>16637</v>
      </c>
      <c r="E4402" s="104">
        <f t="shared" si="68"/>
        <v>30200920</v>
      </c>
      <c r="F4402" s="104" t="s">
        <v>11572</v>
      </c>
      <c r="G4402" s="104" t="s">
        <v>7533</v>
      </c>
      <c r="H4402" s="104" t="s">
        <v>16615</v>
      </c>
      <c r="I4402" s="104" t="s">
        <v>16638</v>
      </c>
    </row>
    <row r="4403" spans="1:12" x14ac:dyDescent="0.2">
      <c r="A4403" s="104" t="s">
        <v>10492</v>
      </c>
      <c r="D4403" s="104" t="s">
        <v>16639</v>
      </c>
      <c r="E4403" s="104">
        <f t="shared" si="68"/>
        <v>30200921</v>
      </c>
      <c r="F4403" s="104" t="s">
        <v>11572</v>
      </c>
      <c r="G4403" s="104" t="s">
        <v>7533</v>
      </c>
      <c r="H4403" s="104" t="s">
        <v>16615</v>
      </c>
      <c r="I4403" s="104" t="s">
        <v>16640</v>
      </c>
    </row>
    <row r="4404" spans="1:12" x14ac:dyDescent="0.2">
      <c r="A4404" s="104" t="s">
        <v>10492</v>
      </c>
      <c r="D4404" s="104" t="s">
        <v>16641</v>
      </c>
      <c r="E4404" s="104">
        <f t="shared" si="68"/>
        <v>30200922</v>
      </c>
      <c r="F4404" s="104" t="s">
        <v>11572</v>
      </c>
      <c r="G4404" s="104" t="s">
        <v>7533</v>
      </c>
      <c r="H4404" s="104" t="s">
        <v>16615</v>
      </c>
      <c r="I4404" s="104" t="s">
        <v>16642</v>
      </c>
    </row>
    <row r="4405" spans="1:12" x14ac:dyDescent="0.2">
      <c r="A4405" s="104" t="s">
        <v>10492</v>
      </c>
      <c r="D4405" s="104" t="s">
        <v>16643</v>
      </c>
      <c r="E4405" s="104">
        <f t="shared" si="68"/>
        <v>30200923</v>
      </c>
      <c r="F4405" s="104" t="s">
        <v>11572</v>
      </c>
      <c r="G4405" s="104" t="s">
        <v>7533</v>
      </c>
      <c r="H4405" s="104" t="s">
        <v>16615</v>
      </c>
      <c r="I4405" s="104" t="s">
        <v>16644</v>
      </c>
    </row>
    <row r="4406" spans="1:12" x14ac:dyDescent="0.2">
      <c r="A4406" s="104" t="s">
        <v>10492</v>
      </c>
      <c r="D4406" s="104" t="s">
        <v>16645</v>
      </c>
      <c r="E4406" s="104">
        <f t="shared" si="68"/>
        <v>30200924</v>
      </c>
      <c r="F4406" s="104" t="s">
        <v>11572</v>
      </c>
      <c r="G4406" s="104" t="s">
        <v>7533</v>
      </c>
      <c r="H4406" s="104" t="s">
        <v>16615</v>
      </c>
      <c r="I4406" s="104" t="s">
        <v>16646</v>
      </c>
    </row>
    <row r="4407" spans="1:12" x14ac:dyDescent="0.2">
      <c r="A4407" s="104" t="s">
        <v>10492</v>
      </c>
      <c r="D4407" s="104" t="s">
        <v>16647</v>
      </c>
      <c r="E4407" s="104">
        <f t="shared" si="68"/>
        <v>30200925</v>
      </c>
      <c r="F4407" s="104" t="s">
        <v>11572</v>
      </c>
      <c r="G4407" s="104" t="s">
        <v>7533</v>
      </c>
      <c r="H4407" s="104" t="s">
        <v>16615</v>
      </c>
      <c r="I4407" s="104" t="s">
        <v>16648</v>
      </c>
    </row>
    <row r="4408" spans="1:12" x14ac:dyDescent="0.2">
      <c r="A4408" s="104" t="s">
        <v>10492</v>
      </c>
      <c r="D4408" s="104" t="s">
        <v>16649</v>
      </c>
      <c r="E4408" s="104">
        <f t="shared" si="68"/>
        <v>30200926</v>
      </c>
      <c r="F4408" s="104" t="s">
        <v>11572</v>
      </c>
      <c r="G4408" s="104" t="s">
        <v>7533</v>
      </c>
      <c r="H4408" s="104" t="s">
        <v>16615</v>
      </c>
      <c r="I4408" s="104" t="s">
        <v>16650</v>
      </c>
    </row>
    <row r="4409" spans="1:12" x14ac:dyDescent="0.2">
      <c r="A4409" s="104" t="s">
        <v>10492</v>
      </c>
      <c r="D4409" s="104" t="s">
        <v>16651</v>
      </c>
      <c r="E4409" s="104">
        <f t="shared" si="68"/>
        <v>30200930</v>
      </c>
      <c r="F4409" s="104" t="s">
        <v>11572</v>
      </c>
      <c r="G4409" s="104" t="s">
        <v>7533</v>
      </c>
      <c r="H4409" s="104" t="s">
        <v>16615</v>
      </c>
      <c r="I4409" s="104" t="s">
        <v>16652</v>
      </c>
      <c r="K4409" s="106"/>
      <c r="L4409" s="104"/>
    </row>
    <row r="4410" spans="1:12" x14ac:dyDescent="0.2">
      <c r="A4410" s="104" t="s">
        <v>10492</v>
      </c>
      <c r="D4410" s="104" t="s">
        <v>13857</v>
      </c>
      <c r="E4410" s="104">
        <f t="shared" si="68"/>
        <v>30200931</v>
      </c>
      <c r="F4410" s="104" t="s">
        <v>11572</v>
      </c>
      <c r="G4410" s="104" t="s">
        <v>7533</v>
      </c>
      <c r="H4410" s="104" t="s">
        <v>16615</v>
      </c>
      <c r="I4410" s="104" t="s">
        <v>13858</v>
      </c>
      <c r="K4410" s="106"/>
      <c r="L4410" s="104"/>
    </row>
    <row r="4411" spans="1:12" x14ac:dyDescent="0.2">
      <c r="A4411" s="104" t="s">
        <v>10492</v>
      </c>
      <c r="D4411" s="104" t="s">
        <v>13859</v>
      </c>
      <c r="E4411" s="104">
        <f t="shared" si="68"/>
        <v>30200932</v>
      </c>
      <c r="F4411" s="104" t="s">
        <v>11572</v>
      </c>
      <c r="G4411" s="104" t="s">
        <v>7533</v>
      </c>
      <c r="H4411" s="104" t="s">
        <v>16615</v>
      </c>
      <c r="I4411" s="104" t="s">
        <v>13860</v>
      </c>
      <c r="K4411" s="106"/>
      <c r="L4411" s="104"/>
    </row>
    <row r="4412" spans="1:12" x14ac:dyDescent="0.2">
      <c r="A4412" s="104" t="s">
        <v>10492</v>
      </c>
      <c r="D4412" s="104" t="s">
        <v>13861</v>
      </c>
      <c r="E4412" s="104">
        <f t="shared" si="68"/>
        <v>30200935</v>
      </c>
      <c r="F4412" s="104" t="s">
        <v>11572</v>
      </c>
      <c r="G4412" s="104" t="s">
        <v>7533</v>
      </c>
      <c r="H4412" s="104" t="s">
        <v>16615</v>
      </c>
      <c r="I4412" s="104" t="s">
        <v>13862</v>
      </c>
    </row>
    <row r="4413" spans="1:12" x14ac:dyDescent="0.2">
      <c r="A4413" s="104" t="s">
        <v>10492</v>
      </c>
      <c r="D4413" s="104" t="s">
        <v>13863</v>
      </c>
      <c r="E4413" s="104">
        <f t="shared" si="68"/>
        <v>30200937</v>
      </c>
      <c r="F4413" s="104" t="s">
        <v>11572</v>
      </c>
      <c r="G4413" s="104" t="s">
        <v>7533</v>
      </c>
      <c r="H4413" s="104" t="s">
        <v>16615</v>
      </c>
      <c r="I4413" s="104" t="s">
        <v>13864</v>
      </c>
    </row>
    <row r="4414" spans="1:12" x14ac:dyDescent="0.2">
      <c r="A4414" s="104" t="s">
        <v>10492</v>
      </c>
      <c r="D4414" s="104" t="s">
        <v>13865</v>
      </c>
      <c r="E4414" s="104">
        <f t="shared" si="68"/>
        <v>30200939</v>
      </c>
      <c r="F4414" s="104" t="s">
        <v>11572</v>
      </c>
      <c r="G4414" s="104" t="s">
        <v>7533</v>
      </c>
      <c r="H4414" s="104" t="s">
        <v>16615</v>
      </c>
      <c r="I4414" s="104" t="s">
        <v>13866</v>
      </c>
    </row>
    <row r="4415" spans="1:12" x14ac:dyDescent="0.2">
      <c r="A4415" s="104" t="s">
        <v>10492</v>
      </c>
      <c r="D4415" s="104" t="s">
        <v>13867</v>
      </c>
      <c r="E4415" s="104">
        <f t="shared" si="68"/>
        <v>30200940</v>
      </c>
      <c r="F4415" s="104" t="s">
        <v>11572</v>
      </c>
      <c r="G4415" s="104" t="s">
        <v>7533</v>
      </c>
      <c r="H4415" s="104" t="s">
        <v>16615</v>
      </c>
      <c r="I4415" s="104" t="s">
        <v>10956</v>
      </c>
    </row>
    <row r="4416" spans="1:12" x14ac:dyDescent="0.2">
      <c r="A4416" s="104" t="s">
        <v>10492</v>
      </c>
      <c r="D4416" s="104" t="s">
        <v>10957</v>
      </c>
      <c r="E4416" s="104">
        <f t="shared" si="68"/>
        <v>30200941</v>
      </c>
      <c r="F4416" s="104" t="s">
        <v>11572</v>
      </c>
      <c r="G4416" s="104" t="s">
        <v>7533</v>
      </c>
      <c r="H4416" s="104" t="s">
        <v>16615</v>
      </c>
      <c r="I4416" s="104" t="s">
        <v>10958</v>
      </c>
    </row>
    <row r="4417" spans="1:9" x14ac:dyDescent="0.2">
      <c r="A4417" s="104" t="s">
        <v>10492</v>
      </c>
      <c r="D4417" s="104" t="s">
        <v>10959</v>
      </c>
      <c r="E4417" s="104">
        <f t="shared" si="68"/>
        <v>30200951</v>
      </c>
      <c r="F4417" s="104" t="s">
        <v>11572</v>
      </c>
      <c r="G4417" s="104" t="s">
        <v>7533</v>
      </c>
      <c r="H4417" s="104" t="s">
        <v>16615</v>
      </c>
      <c r="I4417" s="104" t="s">
        <v>10960</v>
      </c>
    </row>
    <row r="4418" spans="1:9" x14ac:dyDescent="0.2">
      <c r="A4418" s="104" t="s">
        <v>10492</v>
      </c>
      <c r="D4418" s="104" t="s">
        <v>10961</v>
      </c>
      <c r="E4418" s="104">
        <f t="shared" ref="E4418:E4481" si="69">VALUE(D4418)</f>
        <v>30200952</v>
      </c>
      <c r="F4418" s="104" t="s">
        <v>11572</v>
      </c>
      <c r="G4418" s="104" t="s">
        <v>7533</v>
      </c>
      <c r="H4418" s="104" t="s">
        <v>16615</v>
      </c>
      <c r="I4418" s="104" t="s">
        <v>10962</v>
      </c>
    </row>
    <row r="4419" spans="1:9" x14ac:dyDescent="0.2">
      <c r="A4419" s="104" t="s">
        <v>10492</v>
      </c>
      <c r="D4419" s="104" t="s">
        <v>10963</v>
      </c>
      <c r="E4419" s="104">
        <f t="shared" si="69"/>
        <v>30200953</v>
      </c>
      <c r="F4419" s="104" t="s">
        <v>11572</v>
      </c>
      <c r="G4419" s="104" t="s">
        <v>7533</v>
      </c>
      <c r="H4419" s="104" t="s">
        <v>16615</v>
      </c>
      <c r="I4419" s="104" t="s">
        <v>10964</v>
      </c>
    </row>
    <row r="4420" spans="1:9" x14ac:dyDescent="0.2">
      <c r="A4420" s="104" t="s">
        <v>10492</v>
      </c>
      <c r="D4420" s="104" t="s">
        <v>10965</v>
      </c>
      <c r="E4420" s="104">
        <f t="shared" si="69"/>
        <v>30200954</v>
      </c>
      <c r="F4420" s="104" t="s">
        <v>11572</v>
      </c>
      <c r="G4420" s="104" t="s">
        <v>7533</v>
      </c>
      <c r="H4420" s="104" t="s">
        <v>16615</v>
      </c>
      <c r="I4420" s="104" t="s">
        <v>10966</v>
      </c>
    </row>
    <row r="4421" spans="1:9" x14ac:dyDescent="0.2">
      <c r="A4421" s="104" t="s">
        <v>10492</v>
      </c>
      <c r="D4421" s="104" t="s">
        <v>10967</v>
      </c>
      <c r="E4421" s="104">
        <f t="shared" si="69"/>
        <v>30200955</v>
      </c>
      <c r="F4421" s="104" t="s">
        <v>11572</v>
      </c>
      <c r="G4421" s="104" t="s">
        <v>7533</v>
      </c>
      <c r="H4421" s="104" t="s">
        <v>16615</v>
      </c>
      <c r="I4421" s="104" t="s">
        <v>10968</v>
      </c>
    </row>
    <row r="4422" spans="1:9" x14ac:dyDescent="0.2">
      <c r="A4422" s="104" t="s">
        <v>10492</v>
      </c>
      <c r="D4422" s="104" t="s">
        <v>10969</v>
      </c>
      <c r="E4422" s="104">
        <f t="shared" si="69"/>
        <v>30200960</v>
      </c>
      <c r="F4422" s="104" t="s">
        <v>11572</v>
      </c>
      <c r="G4422" s="104" t="s">
        <v>7533</v>
      </c>
      <c r="H4422" s="104" t="s">
        <v>16615</v>
      </c>
      <c r="I4422" s="104" t="s">
        <v>10970</v>
      </c>
    </row>
    <row r="4423" spans="1:9" x14ac:dyDescent="0.2">
      <c r="A4423" s="104" t="s">
        <v>10492</v>
      </c>
      <c r="D4423" s="104" t="s">
        <v>10971</v>
      </c>
      <c r="E4423" s="104">
        <f t="shared" si="69"/>
        <v>30200961</v>
      </c>
      <c r="F4423" s="104" t="s">
        <v>11572</v>
      </c>
      <c r="G4423" s="104" t="s">
        <v>7533</v>
      </c>
      <c r="H4423" s="104" t="s">
        <v>16615</v>
      </c>
      <c r="I4423" s="104" t="s">
        <v>10972</v>
      </c>
    </row>
    <row r="4424" spans="1:9" x14ac:dyDescent="0.2">
      <c r="A4424" s="104" t="s">
        <v>10492</v>
      </c>
      <c r="D4424" s="104" t="s">
        <v>10973</v>
      </c>
      <c r="E4424" s="104">
        <f t="shared" si="69"/>
        <v>30200962</v>
      </c>
      <c r="F4424" s="104" t="s">
        <v>11572</v>
      </c>
      <c r="G4424" s="104" t="s">
        <v>7533</v>
      </c>
      <c r="H4424" s="104" t="s">
        <v>16615</v>
      </c>
      <c r="I4424" s="104" t="s">
        <v>10974</v>
      </c>
    </row>
    <row r="4425" spans="1:9" x14ac:dyDescent="0.2">
      <c r="A4425" s="104" t="s">
        <v>10492</v>
      </c>
      <c r="D4425" s="104" t="s">
        <v>10975</v>
      </c>
      <c r="E4425" s="104">
        <f t="shared" si="69"/>
        <v>30200963</v>
      </c>
      <c r="F4425" s="104" t="s">
        <v>11572</v>
      </c>
      <c r="G4425" s="104" t="s">
        <v>7533</v>
      </c>
      <c r="H4425" s="104" t="s">
        <v>16615</v>
      </c>
      <c r="I4425" s="104" t="s">
        <v>7990</v>
      </c>
    </row>
    <row r="4426" spans="1:9" x14ac:dyDescent="0.2">
      <c r="A4426" s="104" t="s">
        <v>10492</v>
      </c>
      <c r="D4426" s="104" t="s">
        <v>7991</v>
      </c>
      <c r="E4426" s="104">
        <f t="shared" si="69"/>
        <v>30200964</v>
      </c>
      <c r="F4426" s="104" t="s">
        <v>11572</v>
      </c>
      <c r="G4426" s="104" t="s">
        <v>7533</v>
      </c>
      <c r="H4426" s="104" t="s">
        <v>16615</v>
      </c>
      <c r="I4426" s="104" t="s">
        <v>7992</v>
      </c>
    </row>
    <row r="4427" spans="1:9" x14ac:dyDescent="0.2">
      <c r="A4427" s="104" t="s">
        <v>10492</v>
      </c>
      <c r="D4427" s="104" t="s">
        <v>7993</v>
      </c>
      <c r="E4427" s="104">
        <f t="shared" si="69"/>
        <v>30200965</v>
      </c>
      <c r="F4427" s="104" t="s">
        <v>11572</v>
      </c>
      <c r="G4427" s="104" t="s">
        <v>7533</v>
      </c>
      <c r="H4427" s="104" t="s">
        <v>16615</v>
      </c>
      <c r="I4427" s="104" t="s">
        <v>7994</v>
      </c>
    </row>
    <row r="4428" spans="1:9" x14ac:dyDescent="0.2">
      <c r="A4428" s="104" t="s">
        <v>10492</v>
      </c>
      <c r="D4428" s="104" t="s">
        <v>7995</v>
      </c>
      <c r="E4428" s="104">
        <f t="shared" si="69"/>
        <v>30200966</v>
      </c>
      <c r="F4428" s="104" t="s">
        <v>11572</v>
      </c>
      <c r="G4428" s="104" t="s">
        <v>7533</v>
      </c>
      <c r="H4428" s="104" t="s">
        <v>16615</v>
      </c>
      <c r="I4428" s="104" t="s">
        <v>7996</v>
      </c>
    </row>
    <row r="4429" spans="1:9" x14ac:dyDescent="0.2">
      <c r="A4429" s="104" t="s">
        <v>10492</v>
      </c>
      <c r="D4429" s="104" t="s">
        <v>7997</v>
      </c>
      <c r="E4429" s="104">
        <f t="shared" si="69"/>
        <v>30200967</v>
      </c>
      <c r="F4429" s="104" t="s">
        <v>11572</v>
      </c>
      <c r="G4429" s="104" t="s">
        <v>7533</v>
      </c>
      <c r="H4429" s="104" t="s">
        <v>16615</v>
      </c>
      <c r="I4429" s="104" t="s">
        <v>7998</v>
      </c>
    </row>
    <row r="4430" spans="1:9" x14ac:dyDescent="0.2">
      <c r="A4430" s="104" t="s">
        <v>10492</v>
      </c>
      <c r="D4430" s="104" t="s">
        <v>7999</v>
      </c>
      <c r="E4430" s="104">
        <f t="shared" si="69"/>
        <v>30200998</v>
      </c>
      <c r="F4430" s="104" t="s">
        <v>11572</v>
      </c>
      <c r="G4430" s="104" t="s">
        <v>7533</v>
      </c>
      <c r="H4430" s="104" t="s">
        <v>16615</v>
      </c>
      <c r="I4430" s="104" t="s">
        <v>11115</v>
      </c>
    </row>
    <row r="4431" spans="1:9" x14ac:dyDescent="0.2">
      <c r="A4431" s="104" t="s">
        <v>10492</v>
      </c>
      <c r="D4431" s="104" t="s">
        <v>8000</v>
      </c>
      <c r="E4431" s="104">
        <f t="shared" si="69"/>
        <v>30200999</v>
      </c>
      <c r="F4431" s="104" t="s">
        <v>11572</v>
      </c>
      <c r="G4431" s="104" t="s">
        <v>7533</v>
      </c>
      <c r="H4431" s="104" t="s">
        <v>16615</v>
      </c>
      <c r="I4431" s="104" t="s">
        <v>11115</v>
      </c>
    </row>
    <row r="4432" spans="1:9" x14ac:dyDescent="0.2">
      <c r="A4432" s="104" t="s">
        <v>10492</v>
      </c>
      <c r="D4432" s="104" t="s">
        <v>8001</v>
      </c>
      <c r="E4432" s="104">
        <f t="shared" si="69"/>
        <v>30201001</v>
      </c>
      <c r="F4432" s="104" t="s">
        <v>11572</v>
      </c>
      <c r="G4432" s="104" t="s">
        <v>7533</v>
      </c>
      <c r="H4432" s="104" t="s">
        <v>8002</v>
      </c>
      <c r="I4432" s="104" t="s">
        <v>8003</v>
      </c>
    </row>
    <row r="4433" spans="1:9" x14ac:dyDescent="0.2">
      <c r="A4433" s="104" t="s">
        <v>10492</v>
      </c>
      <c r="D4433" s="104" t="s">
        <v>8004</v>
      </c>
      <c r="E4433" s="104">
        <f t="shared" si="69"/>
        <v>30201002</v>
      </c>
      <c r="F4433" s="104" t="s">
        <v>11572</v>
      </c>
      <c r="G4433" s="104" t="s">
        <v>7533</v>
      </c>
      <c r="H4433" s="104" t="s">
        <v>8002</v>
      </c>
      <c r="I4433" s="104" t="s">
        <v>8005</v>
      </c>
    </row>
    <row r="4434" spans="1:9" x14ac:dyDescent="0.2">
      <c r="A4434" s="104" t="s">
        <v>10492</v>
      </c>
      <c r="D4434" s="104" t="s">
        <v>8006</v>
      </c>
      <c r="E4434" s="104">
        <f t="shared" si="69"/>
        <v>30201003</v>
      </c>
      <c r="F4434" s="104" t="s">
        <v>11572</v>
      </c>
      <c r="G4434" s="104" t="s">
        <v>7533</v>
      </c>
      <c r="H4434" s="104" t="s">
        <v>8002</v>
      </c>
      <c r="I4434" s="104" t="s">
        <v>8007</v>
      </c>
    </row>
    <row r="4435" spans="1:9" x14ac:dyDescent="0.2">
      <c r="A4435" s="104" t="s">
        <v>10492</v>
      </c>
      <c r="D4435" s="104" t="s">
        <v>8008</v>
      </c>
      <c r="E4435" s="104">
        <f t="shared" si="69"/>
        <v>30201004</v>
      </c>
      <c r="F4435" s="104" t="s">
        <v>11572</v>
      </c>
      <c r="G4435" s="104" t="s">
        <v>7533</v>
      </c>
      <c r="H4435" s="104" t="s">
        <v>8002</v>
      </c>
      <c r="I4435" s="104" t="s">
        <v>8009</v>
      </c>
    </row>
    <row r="4436" spans="1:9" x14ac:dyDescent="0.2">
      <c r="A4436" s="104" t="s">
        <v>10492</v>
      </c>
      <c r="D4436" s="104" t="s">
        <v>8010</v>
      </c>
      <c r="E4436" s="104">
        <f t="shared" si="69"/>
        <v>30201005</v>
      </c>
      <c r="F4436" s="104" t="s">
        <v>11572</v>
      </c>
      <c r="G4436" s="104" t="s">
        <v>7533</v>
      </c>
      <c r="H4436" s="104" t="s">
        <v>8002</v>
      </c>
      <c r="I4436" s="104" t="s">
        <v>8011</v>
      </c>
    </row>
    <row r="4437" spans="1:9" x14ac:dyDescent="0.2">
      <c r="A4437" s="104" t="s">
        <v>10492</v>
      </c>
      <c r="D4437" s="104" t="s">
        <v>8012</v>
      </c>
      <c r="E4437" s="104">
        <f t="shared" si="69"/>
        <v>30201006</v>
      </c>
      <c r="F4437" s="104" t="s">
        <v>11572</v>
      </c>
      <c r="G4437" s="104" t="s">
        <v>7533</v>
      </c>
      <c r="H4437" s="104" t="s">
        <v>8002</v>
      </c>
      <c r="I4437" s="104" t="s">
        <v>8013</v>
      </c>
    </row>
    <row r="4438" spans="1:9" x14ac:dyDescent="0.2">
      <c r="A4438" s="104" t="s">
        <v>10492</v>
      </c>
      <c r="D4438" s="104" t="s">
        <v>8014</v>
      </c>
      <c r="E4438" s="104">
        <f t="shared" si="69"/>
        <v>30201010</v>
      </c>
      <c r="F4438" s="104" t="s">
        <v>11572</v>
      </c>
      <c r="G4438" s="104" t="s">
        <v>7533</v>
      </c>
      <c r="H4438" s="104" t="s">
        <v>8002</v>
      </c>
      <c r="I4438" s="104" t="s">
        <v>8015</v>
      </c>
    </row>
    <row r="4439" spans="1:9" x14ac:dyDescent="0.2">
      <c r="A4439" s="104" t="s">
        <v>10492</v>
      </c>
      <c r="D4439" s="104" t="s">
        <v>8016</v>
      </c>
      <c r="E4439" s="104">
        <f t="shared" si="69"/>
        <v>30201011</v>
      </c>
      <c r="F4439" s="104" t="s">
        <v>11572</v>
      </c>
      <c r="G4439" s="104" t="s">
        <v>7533</v>
      </c>
      <c r="H4439" s="104" t="s">
        <v>8002</v>
      </c>
      <c r="I4439" s="104" t="s">
        <v>11049</v>
      </c>
    </row>
    <row r="4440" spans="1:9" x14ac:dyDescent="0.2">
      <c r="A4440" s="104" t="s">
        <v>10492</v>
      </c>
      <c r="D4440" s="104" t="s">
        <v>8017</v>
      </c>
      <c r="E4440" s="104">
        <f t="shared" si="69"/>
        <v>30201012</v>
      </c>
      <c r="F4440" s="104" t="s">
        <v>11572</v>
      </c>
      <c r="G4440" s="104" t="s">
        <v>7533</v>
      </c>
      <c r="H4440" s="104" t="s">
        <v>8002</v>
      </c>
      <c r="I4440" s="104" t="s">
        <v>11049</v>
      </c>
    </row>
    <row r="4441" spans="1:9" x14ac:dyDescent="0.2">
      <c r="A4441" s="104" t="s">
        <v>10492</v>
      </c>
      <c r="D4441" s="104" t="s">
        <v>8018</v>
      </c>
      <c r="E4441" s="104">
        <f t="shared" si="69"/>
        <v>30201013</v>
      </c>
      <c r="F4441" s="104" t="s">
        <v>11572</v>
      </c>
      <c r="G4441" s="104" t="s">
        <v>7533</v>
      </c>
      <c r="H4441" s="104" t="s">
        <v>8002</v>
      </c>
      <c r="I4441" s="104" t="s">
        <v>8019</v>
      </c>
    </row>
    <row r="4442" spans="1:9" x14ac:dyDescent="0.2">
      <c r="A4442" s="104" t="s">
        <v>10492</v>
      </c>
      <c r="D4442" s="104" t="s">
        <v>8020</v>
      </c>
      <c r="E4442" s="104">
        <f t="shared" si="69"/>
        <v>30201014</v>
      </c>
      <c r="F4442" s="104" t="s">
        <v>11572</v>
      </c>
      <c r="G4442" s="104" t="s">
        <v>7533</v>
      </c>
      <c r="H4442" s="104" t="s">
        <v>8002</v>
      </c>
      <c r="I4442" s="104" t="s">
        <v>8021</v>
      </c>
    </row>
    <row r="4443" spans="1:9" x14ac:dyDescent="0.2">
      <c r="A4443" s="104" t="s">
        <v>10492</v>
      </c>
      <c r="D4443" s="104" t="s">
        <v>8022</v>
      </c>
      <c r="E4443" s="104">
        <f t="shared" si="69"/>
        <v>30201015</v>
      </c>
      <c r="F4443" s="104" t="s">
        <v>11572</v>
      </c>
      <c r="G4443" s="104" t="s">
        <v>7533</v>
      </c>
      <c r="H4443" s="104" t="s">
        <v>8002</v>
      </c>
      <c r="I4443" s="104" t="s">
        <v>8023</v>
      </c>
    </row>
    <row r="4444" spans="1:9" x14ac:dyDescent="0.2">
      <c r="A4444" s="104" t="s">
        <v>10492</v>
      </c>
      <c r="D4444" s="104" t="s">
        <v>8024</v>
      </c>
      <c r="E4444" s="104">
        <f t="shared" si="69"/>
        <v>30201017</v>
      </c>
      <c r="F4444" s="104" t="s">
        <v>11572</v>
      </c>
      <c r="G4444" s="104" t="s">
        <v>7533</v>
      </c>
      <c r="H4444" s="104" t="s">
        <v>8002</v>
      </c>
      <c r="I4444" s="104" t="s">
        <v>8025</v>
      </c>
    </row>
    <row r="4445" spans="1:9" x14ac:dyDescent="0.2">
      <c r="A4445" s="104" t="s">
        <v>10492</v>
      </c>
      <c r="D4445" s="104" t="s">
        <v>8026</v>
      </c>
      <c r="E4445" s="104">
        <f t="shared" si="69"/>
        <v>30201018</v>
      </c>
      <c r="F4445" s="104" t="s">
        <v>11572</v>
      </c>
      <c r="G4445" s="104" t="s">
        <v>7533</v>
      </c>
      <c r="H4445" s="104" t="s">
        <v>8002</v>
      </c>
      <c r="I4445" s="104" t="s">
        <v>8027</v>
      </c>
    </row>
    <row r="4446" spans="1:9" x14ac:dyDescent="0.2">
      <c r="A4446" s="104" t="s">
        <v>10492</v>
      </c>
      <c r="D4446" s="104" t="s">
        <v>8028</v>
      </c>
      <c r="E4446" s="104">
        <f t="shared" si="69"/>
        <v>30201020</v>
      </c>
      <c r="F4446" s="104" t="s">
        <v>11572</v>
      </c>
      <c r="G4446" s="104" t="s">
        <v>7533</v>
      </c>
      <c r="H4446" s="104" t="s">
        <v>8002</v>
      </c>
      <c r="I4446" s="104" t="s">
        <v>11031</v>
      </c>
    </row>
    <row r="4447" spans="1:9" x14ac:dyDescent="0.2">
      <c r="A4447" s="104" t="s">
        <v>10492</v>
      </c>
      <c r="D4447" s="104" t="s">
        <v>8029</v>
      </c>
      <c r="E4447" s="104">
        <f t="shared" si="69"/>
        <v>30201099</v>
      </c>
      <c r="F4447" s="104" t="s">
        <v>11572</v>
      </c>
      <c r="G4447" s="104" t="s">
        <v>7533</v>
      </c>
      <c r="H4447" s="104" t="s">
        <v>8002</v>
      </c>
      <c r="I4447" s="104" t="s">
        <v>11115</v>
      </c>
    </row>
    <row r="4448" spans="1:9" x14ac:dyDescent="0.2">
      <c r="A4448" s="104" t="s">
        <v>10492</v>
      </c>
      <c r="D4448" s="104" t="s">
        <v>8030</v>
      </c>
      <c r="E4448" s="104">
        <f t="shared" si="69"/>
        <v>30201101</v>
      </c>
      <c r="F4448" s="104" t="s">
        <v>11572</v>
      </c>
      <c r="G4448" s="104" t="s">
        <v>7533</v>
      </c>
      <c r="H4448" s="104" t="s">
        <v>8031</v>
      </c>
      <c r="I4448" s="104" t="s">
        <v>8032</v>
      </c>
    </row>
    <row r="4449" spans="1:9" x14ac:dyDescent="0.2">
      <c r="A4449" s="104" t="s">
        <v>10492</v>
      </c>
      <c r="D4449" s="104" t="s">
        <v>8033</v>
      </c>
      <c r="E4449" s="104">
        <f t="shared" si="69"/>
        <v>30201102</v>
      </c>
      <c r="F4449" s="104" t="s">
        <v>11572</v>
      </c>
      <c r="G4449" s="104" t="s">
        <v>7533</v>
      </c>
      <c r="H4449" s="104" t="s">
        <v>8031</v>
      </c>
      <c r="I4449" s="104" t="s">
        <v>8034</v>
      </c>
    </row>
    <row r="4450" spans="1:9" x14ac:dyDescent="0.2">
      <c r="A4450" s="104" t="s">
        <v>10492</v>
      </c>
      <c r="D4450" s="104" t="s">
        <v>8035</v>
      </c>
      <c r="E4450" s="104">
        <f t="shared" si="69"/>
        <v>30201103</v>
      </c>
      <c r="F4450" s="104" t="s">
        <v>11572</v>
      </c>
      <c r="G4450" s="104" t="s">
        <v>7533</v>
      </c>
      <c r="H4450" s="104" t="s">
        <v>8031</v>
      </c>
      <c r="I4450" s="104" t="s">
        <v>8036</v>
      </c>
    </row>
    <row r="4451" spans="1:9" x14ac:dyDescent="0.2">
      <c r="A4451" s="104" t="s">
        <v>10492</v>
      </c>
      <c r="D4451" s="104" t="s">
        <v>8037</v>
      </c>
      <c r="E4451" s="104">
        <f t="shared" si="69"/>
        <v>30201104</v>
      </c>
      <c r="F4451" s="104" t="s">
        <v>11572</v>
      </c>
      <c r="G4451" s="104" t="s">
        <v>7533</v>
      </c>
      <c r="H4451" s="104" t="s">
        <v>8031</v>
      </c>
      <c r="I4451" s="104" t="s">
        <v>8038</v>
      </c>
    </row>
    <row r="4452" spans="1:9" x14ac:dyDescent="0.2">
      <c r="A4452" s="104" t="s">
        <v>10492</v>
      </c>
      <c r="D4452" s="104" t="s">
        <v>8039</v>
      </c>
      <c r="E4452" s="104">
        <f t="shared" si="69"/>
        <v>30201105</v>
      </c>
      <c r="F4452" s="104" t="s">
        <v>11572</v>
      </c>
      <c r="G4452" s="104" t="s">
        <v>7533</v>
      </c>
      <c r="H4452" s="104" t="s">
        <v>8031</v>
      </c>
      <c r="I4452" s="104" t="s">
        <v>8040</v>
      </c>
    </row>
    <row r="4453" spans="1:9" x14ac:dyDescent="0.2">
      <c r="A4453" s="104" t="s">
        <v>10492</v>
      </c>
      <c r="D4453" s="104" t="s">
        <v>8041</v>
      </c>
      <c r="E4453" s="104">
        <f t="shared" si="69"/>
        <v>30201106</v>
      </c>
      <c r="F4453" s="104" t="s">
        <v>11572</v>
      </c>
      <c r="G4453" s="104" t="s">
        <v>7533</v>
      </c>
      <c r="H4453" s="104" t="s">
        <v>8031</v>
      </c>
      <c r="I4453" s="104" t="s">
        <v>8042</v>
      </c>
    </row>
    <row r="4454" spans="1:9" x14ac:dyDescent="0.2">
      <c r="A4454" s="104" t="s">
        <v>10492</v>
      </c>
      <c r="D4454" s="104" t="s">
        <v>8043</v>
      </c>
      <c r="E4454" s="104">
        <f t="shared" si="69"/>
        <v>30201110</v>
      </c>
      <c r="F4454" s="104" t="s">
        <v>11572</v>
      </c>
      <c r="G4454" s="104" t="s">
        <v>7533</v>
      </c>
      <c r="H4454" s="104" t="s">
        <v>8031</v>
      </c>
      <c r="I4454" s="104" t="s">
        <v>8044</v>
      </c>
    </row>
    <row r="4455" spans="1:9" x14ac:dyDescent="0.2">
      <c r="A4455" s="104" t="s">
        <v>10492</v>
      </c>
      <c r="D4455" s="104" t="s">
        <v>8045</v>
      </c>
      <c r="E4455" s="104">
        <f t="shared" si="69"/>
        <v>30201111</v>
      </c>
      <c r="F4455" s="104" t="s">
        <v>11572</v>
      </c>
      <c r="G4455" s="104" t="s">
        <v>7533</v>
      </c>
      <c r="H4455" s="104" t="s">
        <v>8031</v>
      </c>
      <c r="I4455" s="104" t="s">
        <v>8046</v>
      </c>
    </row>
    <row r="4456" spans="1:9" x14ac:dyDescent="0.2">
      <c r="A4456" s="104" t="s">
        <v>10492</v>
      </c>
      <c r="D4456" s="104" t="s">
        <v>8047</v>
      </c>
      <c r="E4456" s="104">
        <f t="shared" si="69"/>
        <v>30201112</v>
      </c>
      <c r="F4456" s="104" t="s">
        <v>11572</v>
      </c>
      <c r="G4456" s="104" t="s">
        <v>7533</v>
      </c>
      <c r="H4456" s="104" t="s">
        <v>8031</v>
      </c>
      <c r="I4456" s="104" t="s">
        <v>8048</v>
      </c>
    </row>
    <row r="4457" spans="1:9" x14ac:dyDescent="0.2">
      <c r="A4457" s="104" t="s">
        <v>10492</v>
      </c>
      <c r="D4457" s="104" t="s">
        <v>8049</v>
      </c>
      <c r="E4457" s="104">
        <f t="shared" si="69"/>
        <v>30201120</v>
      </c>
      <c r="F4457" s="104" t="s">
        <v>11572</v>
      </c>
      <c r="G4457" s="104" t="s">
        <v>7533</v>
      </c>
      <c r="H4457" s="104" t="s">
        <v>8031</v>
      </c>
      <c r="I4457" s="104" t="s">
        <v>11031</v>
      </c>
    </row>
    <row r="4458" spans="1:9" x14ac:dyDescent="0.2">
      <c r="A4458" s="104" t="s">
        <v>10492</v>
      </c>
      <c r="D4458" s="104" t="s">
        <v>8050</v>
      </c>
      <c r="E4458" s="104">
        <f t="shared" si="69"/>
        <v>30201121</v>
      </c>
      <c r="F4458" s="104" t="s">
        <v>11572</v>
      </c>
      <c r="G4458" s="104" t="s">
        <v>7533</v>
      </c>
      <c r="H4458" s="104" t="s">
        <v>8031</v>
      </c>
      <c r="I4458" s="104" t="s">
        <v>8051</v>
      </c>
    </row>
    <row r="4459" spans="1:9" x14ac:dyDescent="0.2">
      <c r="A4459" s="104" t="s">
        <v>10492</v>
      </c>
      <c r="D4459" s="104" t="s">
        <v>8052</v>
      </c>
      <c r="E4459" s="104">
        <f t="shared" si="69"/>
        <v>30201199</v>
      </c>
      <c r="F4459" s="104" t="s">
        <v>11572</v>
      </c>
      <c r="G4459" s="104" t="s">
        <v>7533</v>
      </c>
      <c r="H4459" s="104" t="s">
        <v>8031</v>
      </c>
      <c r="I4459" s="104" t="s">
        <v>7791</v>
      </c>
    </row>
    <row r="4460" spans="1:9" x14ac:dyDescent="0.2">
      <c r="A4460" s="104" t="s">
        <v>10492</v>
      </c>
      <c r="D4460" s="104" t="s">
        <v>8053</v>
      </c>
      <c r="E4460" s="104">
        <f t="shared" si="69"/>
        <v>30201201</v>
      </c>
      <c r="F4460" s="104" t="s">
        <v>11572</v>
      </c>
      <c r="G4460" s="104" t="s">
        <v>7533</v>
      </c>
      <c r="H4460" s="104" t="s">
        <v>8054</v>
      </c>
      <c r="I4460" s="104" t="s">
        <v>8055</v>
      </c>
    </row>
    <row r="4461" spans="1:9" x14ac:dyDescent="0.2">
      <c r="A4461" s="104" t="s">
        <v>10492</v>
      </c>
      <c r="D4461" s="104" t="s">
        <v>8056</v>
      </c>
      <c r="E4461" s="104">
        <f t="shared" si="69"/>
        <v>30201202</v>
      </c>
      <c r="F4461" s="104" t="s">
        <v>11572</v>
      </c>
      <c r="G4461" s="104" t="s">
        <v>7533</v>
      </c>
      <c r="H4461" s="104" t="s">
        <v>8054</v>
      </c>
      <c r="I4461" s="104" t="s">
        <v>8057</v>
      </c>
    </row>
    <row r="4462" spans="1:9" x14ac:dyDescent="0.2">
      <c r="A4462" s="104" t="s">
        <v>10492</v>
      </c>
      <c r="D4462" s="104" t="s">
        <v>8058</v>
      </c>
      <c r="E4462" s="104">
        <f t="shared" si="69"/>
        <v>30201203</v>
      </c>
      <c r="F4462" s="104" t="s">
        <v>11572</v>
      </c>
      <c r="G4462" s="104" t="s">
        <v>7533</v>
      </c>
      <c r="H4462" s="104" t="s">
        <v>8054</v>
      </c>
      <c r="I4462" s="104" t="s">
        <v>8059</v>
      </c>
    </row>
    <row r="4463" spans="1:9" x14ac:dyDescent="0.2">
      <c r="A4463" s="104" t="s">
        <v>10492</v>
      </c>
      <c r="D4463" s="104" t="s">
        <v>8060</v>
      </c>
      <c r="E4463" s="104">
        <f t="shared" si="69"/>
        <v>30201204</v>
      </c>
      <c r="F4463" s="104" t="s">
        <v>11572</v>
      </c>
      <c r="G4463" s="104" t="s">
        <v>7533</v>
      </c>
      <c r="H4463" s="104" t="s">
        <v>8054</v>
      </c>
      <c r="I4463" s="104" t="s">
        <v>8061</v>
      </c>
    </row>
    <row r="4464" spans="1:9" x14ac:dyDescent="0.2">
      <c r="A4464" s="104" t="s">
        <v>10492</v>
      </c>
      <c r="D4464" s="104" t="s">
        <v>8062</v>
      </c>
      <c r="E4464" s="104">
        <f t="shared" si="69"/>
        <v>30201205</v>
      </c>
      <c r="F4464" s="104" t="s">
        <v>11572</v>
      </c>
      <c r="G4464" s="104" t="s">
        <v>7533</v>
      </c>
      <c r="H4464" s="104" t="s">
        <v>8054</v>
      </c>
      <c r="I4464" s="104" t="s">
        <v>8063</v>
      </c>
    </row>
    <row r="4465" spans="1:9" x14ac:dyDescent="0.2">
      <c r="A4465" s="104" t="s">
        <v>10492</v>
      </c>
      <c r="D4465" s="104" t="s">
        <v>8064</v>
      </c>
      <c r="E4465" s="104">
        <f t="shared" si="69"/>
        <v>30201206</v>
      </c>
      <c r="F4465" s="104" t="s">
        <v>11572</v>
      </c>
      <c r="G4465" s="104" t="s">
        <v>7533</v>
      </c>
      <c r="H4465" s="104" t="s">
        <v>8054</v>
      </c>
      <c r="I4465" s="104" t="s">
        <v>8065</v>
      </c>
    </row>
    <row r="4466" spans="1:9" x14ac:dyDescent="0.2">
      <c r="A4466" s="104" t="s">
        <v>10492</v>
      </c>
      <c r="D4466" s="104" t="s">
        <v>8066</v>
      </c>
      <c r="E4466" s="104">
        <f t="shared" si="69"/>
        <v>30201299</v>
      </c>
      <c r="F4466" s="104" t="s">
        <v>11572</v>
      </c>
      <c r="G4466" s="104" t="s">
        <v>7533</v>
      </c>
      <c r="H4466" s="104" t="s">
        <v>8054</v>
      </c>
      <c r="I4466" s="104" t="s">
        <v>11115</v>
      </c>
    </row>
    <row r="4467" spans="1:9" x14ac:dyDescent="0.2">
      <c r="A4467" s="104" t="s">
        <v>10492</v>
      </c>
      <c r="D4467" s="104" t="s">
        <v>8067</v>
      </c>
      <c r="E4467" s="104">
        <f t="shared" si="69"/>
        <v>30201301</v>
      </c>
      <c r="F4467" s="104" t="s">
        <v>11572</v>
      </c>
      <c r="G4467" s="104" t="s">
        <v>7533</v>
      </c>
      <c r="H4467" s="104" t="s">
        <v>8068</v>
      </c>
      <c r="I4467" s="104" t="s">
        <v>8069</v>
      </c>
    </row>
    <row r="4468" spans="1:9" x14ac:dyDescent="0.2">
      <c r="A4468" s="104" t="s">
        <v>10492</v>
      </c>
      <c r="D4468" s="104" t="s">
        <v>8070</v>
      </c>
      <c r="E4468" s="104">
        <f t="shared" si="69"/>
        <v>30201302</v>
      </c>
      <c r="F4468" s="104" t="s">
        <v>11572</v>
      </c>
      <c r="G4468" s="104" t="s">
        <v>7533</v>
      </c>
      <c r="H4468" s="104" t="s">
        <v>8068</v>
      </c>
      <c r="I4468" s="104" t="s">
        <v>8071</v>
      </c>
    </row>
    <row r="4469" spans="1:9" x14ac:dyDescent="0.2">
      <c r="A4469" s="104" t="s">
        <v>10492</v>
      </c>
      <c r="D4469" s="104" t="s">
        <v>8072</v>
      </c>
      <c r="E4469" s="104">
        <f t="shared" si="69"/>
        <v>30201303</v>
      </c>
      <c r="F4469" s="104" t="s">
        <v>11572</v>
      </c>
      <c r="G4469" s="104" t="s">
        <v>7533</v>
      </c>
      <c r="H4469" s="104" t="s">
        <v>8068</v>
      </c>
      <c r="I4469" s="104" t="s">
        <v>8073</v>
      </c>
    </row>
    <row r="4470" spans="1:9" x14ac:dyDescent="0.2">
      <c r="A4470" s="104" t="s">
        <v>10492</v>
      </c>
      <c r="D4470" s="104" t="s">
        <v>8074</v>
      </c>
      <c r="E4470" s="104">
        <f t="shared" si="69"/>
        <v>30201304</v>
      </c>
      <c r="F4470" s="104" t="s">
        <v>11572</v>
      </c>
      <c r="G4470" s="104" t="s">
        <v>7533</v>
      </c>
      <c r="H4470" s="104" t="s">
        <v>8068</v>
      </c>
      <c r="I4470" s="104" t="s">
        <v>8075</v>
      </c>
    </row>
    <row r="4471" spans="1:9" x14ac:dyDescent="0.2">
      <c r="A4471" s="104" t="s">
        <v>10492</v>
      </c>
      <c r="D4471" s="104" t="s">
        <v>8076</v>
      </c>
      <c r="E4471" s="104">
        <f t="shared" si="69"/>
        <v>30201305</v>
      </c>
      <c r="F4471" s="104" t="s">
        <v>11572</v>
      </c>
      <c r="G4471" s="104" t="s">
        <v>7533</v>
      </c>
      <c r="H4471" s="104" t="s">
        <v>8068</v>
      </c>
      <c r="I4471" s="104" t="s">
        <v>8077</v>
      </c>
    </row>
    <row r="4472" spans="1:9" x14ac:dyDescent="0.2">
      <c r="A4472" s="104" t="s">
        <v>10492</v>
      </c>
      <c r="D4472" s="104" t="s">
        <v>8078</v>
      </c>
      <c r="E4472" s="104">
        <f t="shared" si="69"/>
        <v>30201311</v>
      </c>
      <c r="F4472" s="104" t="s">
        <v>11572</v>
      </c>
      <c r="G4472" s="104" t="s">
        <v>7533</v>
      </c>
      <c r="H4472" s="104" t="s">
        <v>8068</v>
      </c>
      <c r="I4472" s="104" t="s">
        <v>8079</v>
      </c>
    </row>
    <row r="4473" spans="1:9" x14ac:dyDescent="0.2">
      <c r="A4473" s="104" t="s">
        <v>10492</v>
      </c>
      <c r="D4473" s="104" t="s">
        <v>8080</v>
      </c>
      <c r="E4473" s="104">
        <f t="shared" si="69"/>
        <v>30201401</v>
      </c>
      <c r="F4473" s="104" t="s">
        <v>11572</v>
      </c>
      <c r="G4473" s="104" t="s">
        <v>7533</v>
      </c>
      <c r="H4473" s="104" t="s">
        <v>8081</v>
      </c>
      <c r="I4473" s="104" t="s">
        <v>8082</v>
      </c>
    </row>
    <row r="4474" spans="1:9" x14ac:dyDescent="0.2">
      <c r="A4474" s="104" t="s">
        <v>10492</v>
      </c>
      <c r="D4474" s="104" t="s">
        <v>8083</v>
      </c>
      <c r="E4474" s="104">
        <f t="shared" si="69"/>
        <v>30201402</v>
      </c>
      <c r="F4474" s="104" t="s">
        <v>11572</v>
      </c>
      <c r="G4474" s="104" t="s">
        <v>7533</v>
      </c>
      <c r="H4474" s="104" t="s">
        <v>8081</v>
      </c>
      <c r="I4474" s="104" t="s">
        <v>8084</v>
      </c>
    </row>
    <row r="4475" spans="1:9" x14ac:dyDescent="0.2">
      <c r="A4475" s="104" t="s">
        <v>10492</v>
      </c>
      <c r="D4475" s="104" t="s">
        <v>8085</v>
      </c>
      <c r="E4475" s="104">
        <f t="shared" si="69"/>
        <v>30201403</v>
      </c>
      <c r="F4475" s="104" t="s">
        <v>11572</v>
      </c>
      <c r="G4475" s="104" t="s">
        <v>7533</v>
      </c>
      <c r="H4475" s="104" t="s">
        <v>8081</v>
      </c>
      <c r="I4475" s="104" t="s">
        <v>13810</v>
      </c>
    </row>
    <row r="4476" spans="1:9" x14ac:dyDescent="0.2">
      <c r="A4476" s="104" t="s">
        <v>10492</v>
      </c>
      <c r="D4476" s="104" t="s">
        <v>8086</v>
      </c>
      <c r="E4476" s="104">
        <f t="shared" si="69"/>
        <v>30201404</v>
      </c>
      <c r="F4476" s="104" t="s">
        <v>11572</v>
      </c>
      <c r="G4476" s="104" t="s">
        <v>7533</v>
      </c>
      <c r="H4476" s="104" t="s">
        <v>8081</v>
      </c>
      <c r="I4476" s="104" t="s">
        <v>8087</v>
      </c>
    </row>
    <row r="4477" spans="1:9" x14ac:dyDescent="0.2">
      <c r="A4477" s="104" t="s">
        <v>10492</v>
      </c>
      <c r="D4477" s="104" t="s">
        <v>8088</v>
      </c>
      <c r="E4477" s="104">
        <f t="shared" si="69"/>
        <v>30201405</v>
      </c>
      <c r="F4477" s="104" t="s">
        <v>11572</v>
      </c>
      <c r="G4477" s="104" t="s">
        <v>7533</v>
      </c>
      <c r="H4477" s="104" t="s">
        <v>8081</v>
      </c>
      <c r="I4477" s="104" t="s">
        <v>8089</v>
      </c>
    </row>
    <row r="4478" spans="1:9" x14ac:dyDescent="0.2">
      <c r="A4478" s="104" t="s">
        <v>10492</v>
      </c>
      <c r="D4478" s="104" t="s">
        <v>8090</v>
      </c>
      <c r="E4478" s="104">
        <f t="shared" si="69"/>
        <v>30201406</v>
      </c>
      <c r="F4478" s="104" t="s">
        <v>11572</v>
      </c>
      <c r="G4478" s="104" t="s">
        <v>7533</v>
      </c>
      <c r="H4478" s="104" t="s">
        <v>8081</v>
      </c>
      <c r="I4478" s="104" t="s">
        <v>8091</v>
      </c>
    </row>
    <row r="4479" spans="1:9" x14ac:dyDescent="0.2">
      <c r="A4479" s="104" t="s">
        <v>10492</v>
      </c>
      <c r="D4479" s="104" t="s">
        <v>8092</v>
      </c>
      <c r="E4479" s="104">
        <f t="shared" si="69"/>
        <v>30201407</v>
      </c>
      <c r="F4479" s="104" t="s">
        <v>11572</v>
      </c>
      <c r="G4479" s="104" t="s">
        <v>7533</v>
      </c>
      <c r="H4479" s="104" t="s">
        <v>8081</v>
      </c>
      <c r="I4479" s="104" t="s">
        <v>8093</v>
      </c>
    </row>
    <row r="4480" spans="1:9" x14ac:dyDescent="0.2">
      <c r="A4480" s="104" t="s">
        <v>10492</v>
      </c>
      <c r="D4480" s="104" t="s">
        <v>8094</v>
      </c>
      <c r="E4480" s="104">
        <f t="shared" si="69"/>
        <v>30201408</v>
      </c>
      <c r="F4480" s="104" t="s">
        <v>11572</v>
      </c>
      <c r="G4480" s="104" t="s">
        <v>7533</v>
      </c>
      <c r="H4480" s="104" t="s">
        <v>8081</v>
      </c>
      <c r="I4480" s="104" t="s">
        <v>8095</v>
      </c>
    </row>
    <row r="4481" spans="1:12" x14ac:dyDescent="0.2">
      <c r="A4481" s="104" t="s">
        <v>10492</v>
      </c>
      <c r="D4481" s="104" t="s">
        <v>8096</v>
      </c>
      <c r="E4481" s="104">
        <f t="shared" si="69"/>
        <v>30201410</v>
      </c>
      <c r="F4481" s="104" t="s">
        <v>11572</v>
      </c>
      <c r="G4481" s="104" t="s">
        <v>7533</v>
      </c>
      <c r="H4481" s="104" t="s">
        <v>8081</v>
      </c>
      <c r="I4481" s="104" t="s">
        <v>8097</v>
      </c>
    </row>
    <row r="4482" spans="1:12" x14ac:dyDescent="0.2">
      <c r="A4482" s="104" t="s">
        <v>10492</v>
      </c>
      <c r="D4482" s="104" t="s">
        <v>8098</v>
      </c>
      <c r="E4482" s="104">
        <f t="shared" ref="E4482:E4545" si="70">VALUE(D4482)</f>
        <v>30201411</v>
      </c>
      <c r="F4482" s="104" t="s">
        <v>11572</v>
      </c>
      <c r="G4482" s="104" t="s">
        <v>7533</v>
      </c>
      <c r="H4482" s="104" t="s">
        <v>8081</v>
      </c>
      <c r="I4482" s="104" t="s">
        <v>8099</v>
      </c>
    </row>
    <row r="4483" spans="1:12" x14ac:dyDescent="0.2">
      <c r="A4483" s="104" t="s">
        <v>10492</v>
      </c>
      <c r="D4483" s="104" t="s">
        <v>8100</v>
      </c>
      <c r="E4483" s="104">
        <f t="shared" si="70"/>
        <v>30201412</v>
      </c>
      <c r="F4483" s="104" t="s">
        <v>11572</v>
      </c>
      <c r="G4483" s="104" t="s">
        <v>7533</v>
      </c>
      <c r="H4483" s="104" t="s">
        <v>8081</v>
      </c>
      <c r="I4483" s="104" t="s">
        <v>8101</v>
      </c>
    </row>
    <row r="4484" spans="1:12" x14ac:dyDescent="0.2">
      <c r="A4484" s="104" t="s">
        <v>10492</v>
      </c>
      <c r="D4484" s="104" t="s">
        <v>8102</v>
      </c>
      <c r="E4484" s="104">
        <f t="shared" si="70"/>
        <v>30201413</v>
      </c>
      <c r="F4484" s="104" t="s">
        <v>11572</v>
      </c>
      <c r="G4484" s="104" t="s">
        <v>7533</v>
      </c>
      <c r="H4484" s="104" t="s">
        <v>8081</v>
      </c>
      <c r="I4484" s="104" t="s">
        <v>8103</v>
      </c>
    </row>
    <row r="4485" spans="1:12" x14ac:dyDescent="0.2">
      <c r="A4485" s="104" t="s">
        <v>10492</v>
      </c>
      <c r="D4485" s="104" t="s">
        <v>8104</v>
      </c>
      <c r="E4485" s="104">
        <f t="shared" si="70"/>
        <v>30201421</v>
      </c>
      <c r="F4485" s="104" t="s">
        <v>11572</v>
      </c>
      <c r="G4485" s="104" t="s">
        <v>7533</v>
      </c>
      <c r="H4485" s="104" t="s">
        <v>8081</v>
      </c>
      <c r="I4485" s="104" t="s">
        <v>11049</v>
      </c>
    </row>
    <row r="4486" spans="1:12" x14ac:dyDescent="0.2">
      <c r="A4486" s="104" t="s">
        <v>10492</v>
      </c>
      <c r="D4486" s="104" t="s">
        <v>8105</v>
      </c>
      <c r="E4486" s="104">
        <f t="shared" si="70"/>
        <v>30201422</v>
      </c>
      <c r="F4486" s="104" t="s">
        <v>11572</v>
      </c>
      <c r="G4486" s="104" t="s">
        <v>7533</v>
      </c>
      <c r="H4486" s="104" t="s">
        <v>8081</v>
      </c>
      <c r="I4486" s="104" t="s">
        <v>8106</v>
      </c>
    </row>
    <row r="4487" spans="1:12" x14ac:dyDescent="0.2">
      <c r="A4487" s="104" t="s">
        <v>10492</v>
      </c>
      <c r="D4487" s="104" t="s">
        <v>8107</v>
      </c>
      <c r="E4487" s="104">
        <f t="shared" si="70"/>
        <v>30201501</v>
      </c>
      <c r="F4487" s="104" t="s">
        <v>11572</v>
      </c>
      <c r="G4487" s="104" t="s">
        <v>7533</v>
      </c>
      <c r="H4487" s="104" t="s">
        <v>8108</v>
      </c>
      <c r="I4487" s="104" t="s">
        <v>14416</v>
      </c>
      <c r="K4487" s="106">
        <v>36515</v>
      </c>
      <c r="L4487" s="104" t="s">
        <v>8109</v>
      </c>
    </row>
    <row r="4488" spans="1:12" x14ac:dyDescent="0.2">
      <c r="A4488" s="104" t="s">
        <v>10492</v>
      </c>
      <c r="D4488" s="104" t="s">
        <v>8110</v>
      </c>
      <c r="E4488" s="104">
        <f t="shared" si="70"/>
        <v>30201503</v>
      </c>
      <c r="F4488" s="104" t="s">
        <v>11572</v>
      </c>
      <c r="G4488" s="104" t="s">
        <v>7533</v>
      </c>
      <c r="H4488" s="104" t="s">
        <v>8108</v>
      </c>
      <c r="I4488" s="104" t="s">
        <v>8111</v>
      </c>
      <c r="K4488" s="106">
        <v>36515</v>
      </c>
      <c r="L4488" s="104" t="s">
        <v>8112</v>
      </c>
    </row>
    <row r="4489" spans="1:12" x14ac:dyDescent="0.2">
      <c r="A4489" s="104" t="s">
        <v>10492</v>
      </c>
      <c r="D4489" s="104" t="s">
        <v>8113</v>
      </c>
      <c r="E4489" s="104">
        <f t="shared" si="70"/>
        <v>30201505</v>
      </c>
      <c r="F4489" s="104" t="s">
        <v>11572</v>
      </c>
      <c r="G4489" s="104" t="s">
        <v>7533</v>
      </c>
      <c r="H4489" s="104" t="s">
        <v>8108</v>
      </c>
      <c r="I4489" s="104" t="s">
        <v>8114</v>
      </c>
      <c r="K4489" s="106">
        <v>36515</v>
      </c>
      <c r="L4489" s="104" t="s">
        <v>8112</v>
      </c>
    </row>
    <row r="4490" spans="1:12" x14ac:dyDescent="0.2">
      <c r="A4490" s="104" t="s">
        <v>10492</v>
      </c>
      <c r="D4490" s="104" t="s">
        <v>8115</v>
      </c>
      <c r="E4490" s="104">
        <f t="shared" si="70"/>
        <v>30201507</v>
      </c>
      <c r="F4490" s="104" t="s">
        <v>11572</v>
      </c>
      <c r="G4490" s="104" t="s">
        <v>7533</v>
      </c>
      <c r="H4490" s="104" t="s">
        <v>8108</v>
      </c>
      <c r="I4490" s="104" t="s">
        <v>8116</v>
      </c>
      <c r="K4490" s="106">
        <v>36515</v>
      </c>
      <c r="L4490" s="104" t="s">
        <v>8112</v>
      </c>
    </row>
    <row r="4491" spans="1:12" x14ac:dyDescent="0.2">
      <c r="A4491" s="104" t="s">
        <v>10492</v>
      </c>
      <c r="D4491" s="104" t="s">
        <v>8117</v>
      </c>
      <c r="E4491" s="104">
        <f t="shared" si="70"/>
        <v>30201510</v>
      </c>
      <c r="F4491" s="104" t="s">
        <v>11572</v>
      </c>
      <c r="G4491" s="104" t="s">
        <v>7533</v>
      </c>
      <c r="H4491" s="104" t="s">
        <v>8108</v>
      </c>
      <c r="I4491" s="104" t="s">
        <v>8118</v>
      </c>
      <c r="K4491" s="106">
        <v>36515</v>
      </c>
      <c r="L4491" s="104" t="s">
        <v>8112</v>
      </c>
    </row>
    <row r="4492" spans="1:12" x14ac:dyDescent="0.2">
      <c r="A4492" s="104" t="s">
        <v>10492</v>
      </c>
      <c r="D4492" s="104" t="s">
        <v>8119</v>
      </c>
      <c r="E4492" s="104">
        <f t="shared" si="70"/>
        <v>30201512</v>
      </c>
      <c r="F4492" s="104" t="s">
        <v>11572</v>
      </c>
      <c r="G4492" s="104" t="s">
        <v>7533</v>
      </c>
      <c r="H4492" s="104" t="s">
        <v>8108</v>
      </c>
      <c r="I4492" s="104" t="s">
        <v>8120</v>
      </c>
      <c r="K4492" s="106">
        <v>36515</v>
      </c>
      <c r="L4492" s="104" t="s">
        <v>8112</v>
      </c>
    </row>
    <row r="4493" spans="1:12" x14ac:dyDescent="0.2">
      <c r="A4493" s="104" t="s">
        <v>10492</v>
      </c>
      <c r="D4493" s="104" t="s">
        <v>8121</v>
      </c>
      <c r="E4493" s="104">
        <f t="shared" si="70"/>
        <v>30201514</v>
      </c>
      <c r="F4493" s="104" t="s">
        <v>11572</v>
      </c>
      <c r="G4493" s="104" t="s">
        <v>7533</v>
      </c>
      <c r="H4493" s="104" t="s">
        <v>8108</v>
      </c>
      <c r="I4493" s="104" t="s">
        <v>8122</v>
      </c>
      <c r="K4493" s="106">
        <v>36515</v>
      </c>
      <c r="L4493" s="104" t="s">
        <v>8112</v>
      </c>
    </row>
    <row r="4494" spans="1:12" x14ac:dyDescent="0.2">
      <c r="A4494" s="104" t="s">
        <v>10492</v>
      </c>
      <c r="D4494" s="104" t="s">
        <v>8123</v>
      </c>
      <c r="E4494" s="104">
        <f t="shared" si="70"/>
        <v>30201520</v>
      </c>
      <c r="F4494" s="104" t="s">
        <v>11572</v>
      </c>
      <c r="G4494" s="104" t="s">
        <v>7533</v>
      </c>
      <c r="H4494" s="104" t="s">
        <v>8108</v>
      </c>
      <c r="I4494" s="104" t="s">
        <v>5386</v>
      </c>
    </row>
    <row r="4495" spans="1:12" x14ac:dyDescent="0.2">
      <c r="A4495" s="104" t="s">
        <v>10492</v>
      </c>
      <c r="D4495" s="104" t="s">
        <v>5387</v>
      </c>
      <c r="E4495" s="104">
        <f t="shared" si="70"/>
        <v>30201521</v>
      </c>
      <c r="F4495" s="104" t="s">
        <v>11572</v>
      </c>
      <c r="G4495" s="104" t="s">
        <v>7533</v>
      </c>
      <c r="H4495" s="104" t="s">
        <v>8108</v>
      </c>
      <c r="I4495" s="104" t="s">
        <v>5388</v>
      </c>
    </row>
    <row r="4496" spans="1:12" x14ac:dyDescent="0.2">
      <c r="A4496" s="104" t="s">
        <v>10492</v>
      </c>
      <c r="D4496" s="104" t="s">
        <v>5389</v>
      </c>
      <c r="E4496" s="104">
        <f t="shared" si="70"/>
        <v>30201525</v>
      </c>
      <c r="F4496" s="104" t="s">
        <v>11572</v>
      </c>
      <c r="G4496" s="104" t="s">
        <v>7533</v>
      </c>
      <c r="H4496" s="104" t="s">
        <v>8108</v>
      </c>
      <c r="I4496" s="104" t="s">
        <v>5390</v>
      </c>
    </row>
    <row r="4497" spans="1:12" x14ac:dyDescent="0.2">
      <c r="A4497" s="104" t="s">
        <v>10492</v>
      </c>
      <c r="D4497" s="104" t="s">
        <v>5391</v>
      </c>
      <c r="E4497" s="104">
        <f t="shared" si="70"/>
        <v>30201526</v>
      </c>
      <c r="F4497" s="104" t="s">
        <v>11572</v>
      </c>
      <c r="G4497" s="104" t="s">
        <v>7533</v>
      </c>
      <c r="H4497" s="104" t="s">
        <v>8108</v>
      </c>
      <c r="I4497" s="104" t="s">
        <v>5392</v>
      </c>
    </row>
    <row r="4498" spans="1:12" x14ac:dyDescent="0.2">
      <c r="A4498" s="104" t="s">
        <v>10492</v>
      </c>
      <c r="D4498" s="104" t="s">
        <v>5393</v>
      </c>
      <c r="E4498" s="104">
        <f t="shared" si="70"/>
        <v>30201530</v>
      </c>
      <c r="F4498" s="104" t="s">
        <v>11572</v>
      </c>
      <c r="G4498" s="104" t="s">
        <v>7533</v>
      </c>
      <c r="H4498" s="104" t="s">
        <v>8108</v>
      </c>
      <c r="I4498" s="104" t="s">
        <v>6713</v>
      </c>
    </row>
    <row r="4499" spans="1:12" x14ac:dyDescent="0.2">
      <c r="A4499" s="104" t="s">
        <v>10492</v>
      </c>
      <c r="D4499" s="104" t="s">
        <v>5394</v>
      </c>
      <c r="E4499" s="104">
        <f t="shared" si="70"/>
        <v>30201532</v>
      </c>
      <c r="F4499" s="104" t="s">
        <v>11572</v>
      </c>
      <c r="G4499" s="104" t="s">
        <v>7533</v>
      </c>
      <c r="H4499" s="104" t="s">
        <v>8108</v>
      </c>
      <c r="I4499" s="104" t="s">
        <v>8116</v>
      </c>
    </row>
    <row r="4500" spans="1:12" x14ac:dyDescent="0.2">
      <c r="A4500" s="104" t="s">
        <v>10492</v>
      </c>
      <c r="D4500" s="104" t="s">
        <v>5395</v>
      </c>
      <c r="E4500" s="104">
        <f t="shared" si="70"/>
        <v>30201535</v>
      </c>
      <c r="F4500" s="104" t="s">
        <v>11572</v>
      </c>
      <c r="G4500" s="104" t="s">
        <v>7533</v>
      </c>
      <c r="H4500" s="104" t="s">
        <v>8108</v>
      </c>
      <c r="I4500" s="104" t="s">
        <v>5396</v>
      </c>
    </row>
    <row r="4501" spans="1:12" x14ac:dyDescent="0.2">
      <c r="A4501" s="104" t="s">
        <v>10492</v>
      </c>
      <c r="D4501" s="104" t="s">
        <v>5397</v>
      </c>
      <c r="E4501" s="104">
        <f t="shared" si="70"/>
        <v>30201536</v>
      </c>
      <c r="F4501" s="104" t="s">
        <v>11572</v>
      </c>
      <c r="G4501" s="104" t="s">
        <v>7533</v>
      </c>
      <c r="H4501" s="104" t="s">
        <v>8108</v>
      </c>
      <c r="I4501" s="104" t="s">
        <v>5398</v>
      </c>
    </row>
    <row r="4502" spans="1:12" x14ac:dyDescent="0.2">
      <c r="A4502" s="104" t="s">
        <v>10492</v>
      </c>
      <c r="D4502" s="104" t="s">
        <v>5399</v>
      </c>
      <c r="E4502" s="104">
        <f t="shared" si="70"/>
        <v>30201537</v>
      </c>
      <c r="F4502" s="104" t="s">
        <v>11572</v>
      </c>
      <c r="G4502" s="104" t="s">
        <v>7533</v>
      </c>
      <c r="H4502" s="104" t="s">
        <v>8108</v>
      </c>
      <c r="I4502" s="104" t="s">
        <v>8130</v>
      </c>
    </row>
    <row r="4503" spans="1:12" x14ac:dyDescent="0.2">
      <c r="A4503" s="104" t="s">
        <v>10492</v>
      </c>
      <c r="D4503" s="104" t="s">
        <v>8131</v>
      </c>
      <c r="E4503" s="104">
        <f t="shared" si="70"/>
        <v>30201540</v>
      </c>
      <c r="F4503" s="104" t="s">
        <v>11572</v>
      </c>
      <c r="G4503" s="104" t="s">
        <v>7533</v>
      </c>
      <c r="H4503" s="104" t="s">
        <v>8108</v>
      </c>
      <c r="I4503" s="104" t="s">
        <v>8132</v>
      </c>
    </row>
    <row r="4504" spans="1:12" x14ac:dyDescent="0.2">
      <c r="A4504" s="104" t="s">
        <v>10492</v>
      </c>
      <c r="D4504" s="104" t="s">
        <v>8133</v>
      </c>
      <c r="E4504" s="104">
        <f t="shared" si="70"/>
        <v>30201542</v>
      </c>
      <c r="F4504" s="104" t="s">
        <v>11572</v>
      </c>
      <c r="G4504" s="104" t="s">
        <v>7533</v>
      </c>
      <c r="H4504" s="104" t="s">
        <v>8108</v>
      </c>
      <c r="I4504" s="104" t="s">
        <v>8134</v>
      </c>
    </row>
    <row r="4505" spans="1:12" x14ac:dyDescent="0.2">
      <c r="A4505" s="104" t="s">
        <v>10492</v>
      </c>
      <c r="D4505" s="104" t="s">
        <v>8135</v>
      </c>
      <c r="E4505" s="104">
        <f t="shared" si="70"/>
        <v>30201544</v>
      </c>
      <c r="F4505" s="104" t="s">
        <v>11572</v>
      </c>
      <c r="G4505" s="104" t="s">
        <v>7533</v>
      </c>
      <c r="H4505" s="104" t="s">
        <v>8108</v>
      </c>
      <c r="I4505" s="104" t="s">
        <v>8136</v>
      </c>
    </row>
    <row r="4506" spans="1:12" x14ac:dyDescent="0.2">
      <c r="A4506" s="104" t="s">
        <v>10492</v>
      </c>
      <c r="D4506" s="104" t="s">
        <v>8137</v>
      </c>
      <c r="E4506" s="104">
        <f t="shared" si="70"/>
        <v>30201599</v>
      </c>
      <c r="F4506" s="104" t="s">
        <v>11572</v>
      </c>
      <c r="G4506" s="104" t="s">
        <v>7533</v>
      </c>
      <c r="H4506" s="104" t="s">
        <v>8108</v>
      </c>
      <c r="I4506" s="104" t="s">
        <v>7791</v>
      </c>
      <c r="K4506" s="106">
        <v>36515</v>
      </c>
      <c r="L4506" s="104" t="s">
        <v>8109</v>
      </c>
    </row>
    <row r="4507" spans="1:12" x14ac:dyDescent="0.2">
      <c r="A4507" s="104" t="s">
        <v>10492</v>
      </c>
      <c r="D4507" s="104" t="s">
        <v>8138</v>
      </c>
      <c r="E4507" s="104">
        <f t="shared" si="70"/>
        <v>30201601</v>
      </c>
      <c r="F4507" s="104" t="s">
        <v>11572</v>
      </c>
      <c r="G4507" s="104" t="s">
        <v>7533</v>
      </c>
      <c r="H4507" s="104" t="s">
        <v>8139</v>
      </c>
      <c r="I4507" s="104" t="s">
        <v>8140</v>
      </c>
      <c r="K4507" s="106"/>
      <c r="L4507" s="104"/>
    </row>
    <row r="4508" spans="1:12" x14ac:dyDescent="0.2">
      <c r="A4508" s="104" t="s">
        <v>10492</v>
      </c>
      <c r="D4508" s="104" t="s">
        <v>8141</v>
      </c>
      <c r="E4508" s="104">
        <f t="shared" si="70"/>
        <v>30201605</v>
      </c>
      <c r="F4508" s="104" t="s">
        <v>11572</v>
      </c>
      <c r="G4508" s="104" t="s">
        <v>7533</v>
      </c>
      <c r="H4508" s="104" t="s">
        <v>8139</v>
      </c>
      <c r="I4508" s="104" t="s">
        <v>11124</v>
      </c>
      <c r="K4508" s="106"/>
      <c r="L4508" s="104"/>
    </row>
    <row r="4509" spans="1:12" x14ac:dyDescent="0.2">
      <c r="A4509" s="104" t="s">
        <v>10492</v>
      </c>
      <c r="D4509" s="104" t="s">
        <v>11125</v>
      </c>
      <c r="E4509" s="104">
        <f t="shared" si="70"/>
        <v>30201608</v>
      </c>
      <c r="F4509" s="104" t="s">
        <v>11572</v>
      </c>
      <c r="G4509" s="104" t="s">
        <v>7533</v>
      </c>
      <c r="H4509" s="104" t="s">
        <v>8139</v>
      </c>
      <c r="I4509" s="104" t="s">
        <v>11126</v>
      </c>
      <c r="K4509" s="106"/>
      <c r="L4509" s="104"/>
    </row>
    <row r="4510" spans="1:12" x14ac:dyDescent="0.2">
      <c r="A4510" s="104" t="s">
        <v>10492</v>
      </c>
      <c r="D4510" s="104" t="s">
        <v>11127</v>
      </c>
      <c r="E4510" s="104">
        <f t="shared" si="70"/>
        <v>30201612</v>
      </c>
      <c r="F4510" s="104" t="s">
        <v>11572</v>
      </c>
      <c r="G4510" s="104" t="s">
        <v>7533</v>
      </c>
      <c r="H4510" s="104" t="s">
        <v>8139</v>
      </c>
      <c r="I4510" s="104" t="s">
        <v>11128</v>
      </c>
    </row>
    <row r="4511" spans="1:12" x14ac:dyDescent="0.2">
      <c r="A4511" s="104" t="s">
        <v>10492</v>
      </c>
      <c r="D4511" s="104" t="s">
        <v>11129</v>
      </c>
      <c r="E4511" s="104">
        <f t="shared" si="70"/>
        <v>30201616</v>
      </c>
      <c r="F4511" s="104" t="s">
        <v>11572</v>
      </c>
      <c r="G4511" s="104" t="s">
        <v>7533</v>
      </c>
      <c r="H4511" s="104" t="s">
        <v>8139</v>
      </c>
      <c r="I4511" s="104" t="s">
        <v>11130</v>
      </c>
    </row>
    <row r="4512" spans="1:12" x14ac:dyDescent="0.2">
      <c r="A4512" s="104" t="s">
        <v>10492</v>
      </c>
      <c r="D4512" s="104" t="s">
        <v>11131</v>
      </c>
      <c r="E4512" s="104">
        <f t="shared" si="70"/>
        <v>30201621</v>
      </c>
      <c r="F4512" s="104" t="s">
        <v>11572</v>
      </c>
      <c r="G4512" s="104" t="s">
        <v>7533</v>
      </c>
      <c r="H4512" s="104" t="s">
        <v>8139</v>
      </c>
      <c r="I4512" s="104" t="s">
        <v>11132</v>
      </c>
    </row>
    <row r="4513" spans="1:9" x14ac:dyDescent="0.2">
      <c r="A4513" s="104" t="s">
        <v>10492</v>
      </c>
      <c r="D4513" s="104" t="s">
        <v>11133</v>
      </c>
      <c r="E4513" s="104">
        <f t="shared" si="70"/>
        <v>30201622</v>
      </c>
      <c r="F4513" s="104" t="s">
        <v>11572</v>
      </c>
      <c r="G4513" s="104" t="s">
        <v>7533</v>
      </c>
      <c r="H4513" s="104" t="s">
        <v>8139</v>
      </c>
      <c r="I4513" s="104" t="s">
        <v>11134</v>
      </c>
    </row>
    <row r="4514" spans="1:9" x14ac:dyDescent="0.2">
      <c r="A4514" s="104" t="s">
        <v>10492</v>
      </c>
      <c r="D4514" s="104" t="s">
        <v>11135</v>
      </c>
      <c r="E4514" s="104">
        <f t="shared" si="70"/>
        <v>30201631</v>
      </c>
      <c r="F4514" s="104" t="s">
        <v>11572</v>
      </c>
      <c r="G4514" s="104" t="s">
        <v>7533</v>
      </c>
      <c r="H4514" s="104" t="s">
        <v>8139</v>
      </c>
      <c r="I4514" s="104" t="s">
        <v>11136</v>
      </c>
    </row>
    <row r="4515" spans="1:9" x14ac:dyDescent="0.2">
      <c r="A4515" s="104" t="s">
        <v>10492</v>
      </c>
      <c r="D4515" s="104" t="s">
        <v>11137</v>
      </c>
      <c r="E4515" s="104">
        <f t="shared" si="70"/>
        <v>30201641</v>
      </c>
      <c r="F4515" s="104" t="s">
        <v>11572</v>
      </c>
      <c r="G4515" s="104" t="s">
        <v>7533</v>
      </c>
      <c r="H4515" s="104" t="s">
        <v>8139</v>
      </c>
      <c r="I4515" s="104" t="s">
        <v>11138</v>
      </c>
    </row>
    <row r="4516" spans="1:9" x14ac:dyDescent="0.2">
      <c r="A4516" s="104" t="s">
        <v>10492</v>
      </c>
      <c r="D4516" s="104" t="s">
        <v>11139</v>
      </c>
      <c r="E4516" s="104">
        <f t="shared" si="70"/>
        <v>30201651</v>
      </c>
      <c r="F4516" s="104" t="s">
        <v>11572</v>
      </c>
      <c r="G4516" s="104" t="s">
        <v>7533</v>
      </c>
      <c r="H4516" s="104" t="s">
        <v>8139</v>
      </c>
      <c r="I4516" s="104" t="s">
        <v>5396</v>
      </c>
    </row>
    <row r="4517" spans="1:9" x14ac:dyDescent="0.2">
      <c r="A4517" s="104" t="s">
        <v>10492</v>
      </c>
      <c r="D4517" s="104" t="s">
        <v>11140</v>
      </c>
      <c r="E4517" s="104">
        <f t="shared" si="70"/>
        <v>30201655</v>
      </c>
      <c r="F4517" s="104" t="s">
        <v>11572</v>
      </c>
      <c r="G4517" s="104" t="s">
        <v>7533</v>
      </c>
      <c r="H4517" s="104" t="s">
        <v>8139</v>
      </c>
      <c r="I4517" s="104" t="s">
        <v>5398</v>
      </c>
    </row>
    <row r="4518" spans="1:9" x14ac:dyDescent="0.2">
      <c r="A4518" s="104" t="s">
        <v>10492</v>
      </c>
      <c r="D4518" s="104" t="s">
        <v>11141</v>
      </c>
      <c r="E4518" s="104">
        <f t="shared" si="70"/>
        <v>30201658</v>
      </c>
      <c r="F4518" s="104" t="s">
        <v>11572</v>
      </c>
      <c r="G4518" s="104" t="s">
        <v>7533</v>
      </c>
      <c r="H4518" s="104" t="s">
        <v>8139</v>
      </c>
      <c r="I4518" s="104" t="s">
        <v>8130</v>
      </c>
    </row>
    <row r="4519" spans="1:9" x14ac:dyDescent="0.2">
      <c r="A4519" s="104" t="s">
        <v>10492</v>
      </c>
      <c r="D4519" s="104" t="s">
        <v>11142</v>
      </c>
      <c r="E4519" s="104">
        <f t="shared" si="70"/>
        <v>30201661</v>
      </c>
      <c r="F4519" s="104" t="s">
        <v>11572</v>
      </c>
      <c r="G4519" s="104" t="s">
        <v>7533</v>
      </c>
      <c r="H4519" s="104" t="s">
        <v>8139</v>
      </c>
      <c r="I4519" s="104" t="s">
        <v>11143</v>
      </c>
    </row>
    <row r="4520" spans="1:9" x14ac:dyDescent="0.2">
      <c r="A4520" s="104" t="s">
        <v>10492</v>
      </c>
      <c r="D4520" s="104" t="s">
        <v>11144</v>
      </c>
      <c r="E4520" s="104">
        <f t="shared" si="70"/>
        <v>30201682</v>
      </c>
      <c r="F4520" s="104" t="s">
        <v>11572</v>
      </c>
      <c r="G4520" s="104" t="s">
        <v>7533</v>
      </c>
      <c r="H4520" s="104" t="s">
        <v>8139</v>
      </c>
      <c r="I4520" s="104" t="s">
        <v>11145</v>
      </c>
    </row>
    <row r="4521" spans="1:9" x14ac:dyDescent="0.2">
      <c r="A4521" s="104" t="s">
        <v>10492</v>
      </c>
      <c r="D4521" s="104" t="s">
        <v>11146</v>
      </c>
      <c r="E4521" s="104">
        <f t="shared" si="70"/>
        <v>30201684</v>
      </c>
      <c r="F4521" s="104" t="s">
        <v>11572</v>
      </c>
      <c r="G4521" s="104" t="s">
        <v>7533</v>
      </c>
      <c r="H4521" s="104" t="s">
        <v>8139</v>
      </c>
      <c r="I4521" s="104" t="s">
        <v>11147</v>
      </c>
    </row>
    <row r="4522" spans="1:9" x14ac:dyDescent="0.2">
      <c r="A4522" s="104" t="s">
        <v>10492</v>
      </c>
      <c r="D4522" s="104" t="s">
        <v>11148</v>
      </c>
      <c r="E4522" s="104">
        <f t="shared" si="70"/>
        <v>30201686</v>
      </c>
      <c r="F4522" s="104" t="s">
        <v>11572</v>
      </c>
      <c r="G4522" s="104" t="s">
        <v>7533</v>
      </c>
      <c r="H4522" s="104" t="s">
        <v>8139</v>
      </c>
      <c r="I4522" s="104" t="s">
        <v>11149</v>
      </c>
    </row>
    <row r="4523" spans="1:9" x14ac:dyDescent="0.2">
      <c r="A4523" s="104" t="s">
        <v>10492</v>
      </c>
      <c r="D4523" s="104" t="s">
        <v>11150</v>
      </c>
      <c r="E4523" s="104">
        <f t="shared" si="70"/>
        <v>30201688</v>
      </c>
      <c r="F4523" s="104" t="s">
        <v>11572</v>
      </c>
      <c r="G4523" s="104" t="s">
        <v>7533</v>
      </c>
      <c r="H4523" s="104" t="s">
        <v>8139</v>
      </c>
      <c r="I4523" s="104" t="s">
        <v>11151</v>
      </c>
    </row>
    <row r="4524" spans="1:9" x14ac:dyDescent="0.2">
      <c r="A4524" s="104" t="s">
        <v>10492</v>
      </c>
      <c r="D4524" s="104" t="s">
        <v>11152</v>
      </c>
      <c r="E4524" s="104">
        <f t="shared" si="70"/>
        <v>30201699</v>
      </c>
      <c r="F4524" s="104" t="s">
        <v>11572</v>
      </c>
      <c r="G4524" s="104" t="s">
        <v>7533</v>
      </c>
      <c r="H4524" s="104" t="s">
        <v>8139</v>
      </c>
      <c r="I4524" s="104" t="s">
        <v>7791</v>
      </c>
    </row>
    <row r="4525" spans="1:9" x14ac:dyDescent="0.2">
      <c r="A4525" s="104" t="s">
        <v>10492</v>
      </c>
      <c r="D4525" s="104" t="s">
        <v>11153</v>
      </c>
      <c r="E4525" s="104">
        <f t="shared" si="70"/>
        <v>30201701</v>
      </c>
      <c r="F4525" s="104" t="s">
        <v>11572</v>
      </c>
      <c r="G4525" s="104" t="s">
        <v>7533</v>
      </c>
      <c r="H4525" s="104" t="s">
        <v>11154</v>
      </c>
      <c r="I4525" s="104" t="s">
        <v>11155</v>
      </c>
    </row>
    <row r="4526" spans="1:9" x14ac:dyDescent="0.2">
      <c r="A4526" s="104" t="s">
        <v>10492</v>
      </c>
      <c r="D4526" s="104" t="s">
        <v>11156</v>
      </c>
      <c r="E4526" s="104">
        <f t="shared" si="70"/>
        <v>30201702</v>
      </c>
      <c r="F4526" s="104" t="s">
        <v>11572</v>
      </c>
      <c r="G4526" s="104" t="s">
        <v>7533</v>
      </c>
      <c r="H4526" s="104" t="s">
        <v>11154</v>
      </c>
      <c r="I4526" s="104" t="s">
        <v>10646</v>
      </c>
    </row>
    <row r="4527" spans="1:9" x14ac:dyDescent="0.2">
      <c r="A4527" s="104" t="s">
        <v>10492</v>
      </c>
      <c r="D4527" s="104" t="s">
        <v>11157</v>
      </c>
      <c r="E4527" s="104">
        <f t="shared" si="70"/>
        <v>30201703</v>
      </c>
      <c r="F4527" s="104" t="s">
        <v>11572</v>
      </c>
      <c r="G4527" s="104" t="s">
        <v>7533</v>
      </c>
      <c r="H4527" s="104" t="s">
        <v>11154</v>
      </c>
      <c r="I4527" s="104" t="s">
        <v>11158</v>
      </c>
    </row>
    <row r="4528" spans="1:9" x14ac:dyDescent="0.2">
      <c r="A4528" s="104" t="s">
        <v>10492</v>
      </c>
      <c r="D4528" s="104" t="s">
        <v>11159</v>
      </c>
      <c r="E4528" s="104">
        <f t="shared" si="70"/>
        <v>30201704</v>
      </c>
      <c r="F4528" s="104" t="s">
        <v>11572</v>
      </c>
      <c r="G4528" s="104" t="s">
        <v>7533</v>
      </c>
      <c r="H4528" s="104" t="s">
        <v>11154</v>
      </c>
      <c r="I4528" s="104" t="s">
        <v>13816</v>
      </c>
    </row>
    <row r="4529" spans="1:12" x14ac:dyDescent="0.2">
      <c r="A4529" s="104" t="s">
        <v>10492</v>
      </c>
      <c r="D4529" s="104" t="s">
        <v>11160</v>
      </c>
      <c r="E4529" s="104">
        <f t="shared" si="70"/>
        <v>30201705</v>
      </c>
      <c r="F4529" s="104" t="s">
        <v>11572</v>
      </c>
      <c r="G4529" s="104" t="s">
        <v>7533</v>
      </c>
      <c r="H4529" s="104" t="s">
        <v>11154</v>
      </c>
      <c r="I4529" s="104" t="s">
        <v>11043</v>
      </c>
    </row>
    <row r="4530" spans="1:12" x14ac:dyDescent="0.2">
      <c r="A4530" s="104" t="s">
        <v>10492</v>
      </c>
      <c r="D4530" s="104" t="s">
        <v>11161</v>
      </c>
      <c r="E4530" s="104">
        <f t="shared" si="70"/>
        <v>30201711</v>
      </c>
      <c r="F4530" s="104" t="s">
        <v>11572</v>
      </c>
      <c r="G4530" s="104" t="s">
        <v>7533</v>
      </c>
      <c r="H4530" s="104" t="s">
        <v>11154</v>
      </c>
      <c r="I4530" s="104" t="s">
        <v>11162</v>
      </c>
    </row>
    <row r="4531" spans="1:12" x14ac:dyDescent="0.2">
      <c r="A4531" s="104" t="s">
        <v>10492</v>
      </c>
      <c r="D4531" s="104" t="s">
        <v>11163</v>
      </c>
      <c r="E4531" s="104">
        <f t="shared" si="70"/>
        <v>30201712</v>
      </c>
      <c r="F4531" s="104" t="s">
        <v>11572</v>
      </c>
      <c r="G4531" s="104" t="s">
        <v>7533</v>
      </c>
      <c r="H4531" s="104" t="s">
        <v>11154</v>
      </c>
      <c r="I4531" s="104" t="s">
        <v>11164</v>
      </c>
    </row>
    <row r="4532" spans="1:12" x14ac:dyDescent="0.2">
      <c r="A4532" s="104" t="s">
        <v>10492</v>
      </c>
      <c r="D4532" s="104" t="s">
        <v>14086</v>
      </c>
      <c r="E4532" s="104">
        <f t="shared" si="70"/>
        <v>30201713</v>
      </c>
      <c r="F4532" s="104" t="s">
        <v>11572</v>
      </c>
      <c r="G4532" s="104" t="s">
        <v>7533</v>
      </c>
      <c r="H4532" s="104" t="s">
        <v>11154</v>
      </c>
      <c r="I4532" s="104" t="s">
        <v>14087</v>
      </c>
    </row>
    <row r="4533" spans="1:12" x14ac:dyDescent="0.2">
      <c r="A4533" s="104" t="s">
        <v>10492</v>
      </c>
      <c r="D4533" s="104" t="s">
        <v>14088</v>
      </c>
      <c r="E4533" s="104">
        <f t="shared" si="70"/>
        <v>30201714</v>
      </c>
      <c r="F4533" s="104" t="s">
        <v>11572</v>
      </c>
      <c r="G4533" s="104" t="s">
        <v>7533</v>
      </c>
      <c r="H4533" s="104" t="s">
        <v>11154</v>
      </c>
      <c r="I4533" s="104" t="s">
        <v>14089</v>
      </c>
    </row>
    <row r="4534" spans="1:12" x14ac:dyDescent="0.2">
      <c r="A4534" s="104" t="s">
        <v>10492</v>
      </c>
      <c r="D4534" s="104" t="s">
        <v>14090</v>
      </c>
      <c r="E4534" s="104">
        <f t="shared" si="70"/>
        <v>30201715</v>
      </c>
      <c r="F4534" s="104" t="s">
        <v>11572</v>
      </c>
      <c r="G4534" s="104" t="s">
        <v>7533</v>
      </c>
      <c r="H4534" s="104" t="s">
        <v>11154</v>
      </c>
      <c r="I4534" s="104" t="s">
        <v>14091</v>
      </c>
    </row>
    <row r="4535" spans="1:12" x14ac:dyDescent="0.2">
      <c r="A4535" s="104" t="s">
        <v>10492</v>
      </c>
      <c r="D4535" s="104" t="s">
        <v>14092</v>
      </c>
      <c r="E4535" s="104">
        <f t="shared" si="70"/>
        <v>30201716</v>
      </c>
      <c r="F4535" s="104" t="s">
        <v>11572</v>
      </c>
      <c r="G4535" s="104" t="s">
        <v>7533</v>
      </c>
      <c r="H4535" s="104" t="s">
        <v>11154</v>
      </c>
      <c r="I4535" s="104" t="s">
        <v>14093</v>
      </c>
    </row>
    <row r="4536" spans="1:12" x14ac:dyDescent="0.2">
      <c r="A4536" s="104" t="s">
        <v>10492</v>
      </c>
      <c r="D4536" s="104" t="s">
        <v>14094</v>
      </c>
      <c r="E4536" s="104">
        <f t="shared" si="70"/>
        <v>30201717</v>
      </c>
      <c r="F4536" s="104" t="s">
        <v>11572</v>
      </c>
      <c r="G4536" s="104" t="s">
        <v>7533</v>
      </c>
      <c r="H4536" s="104" t="s">
        <v>11154</v>
      </c>
      <c r="I4536" s="104" t="s">
        <v>14095</v>
      </c>
      <c r="K4536" s="106"/>
      <c r="L4536" s="104"/>
    </row>
    <row r="4537" spans="1:12" x14ac:dyDescent="0.2">
      <c r="A4537" s="104" t="s">
        <v>10492</v>
      </c>
      <c r="D4537" s="104" t="s">
        <v>14096</v>
      </c>
      <c r="E4537" s="104">
        <f t="shared" si="70"/>
        <v>30201799</v>
      </c>
      <c r="F4537" s="104" t="s">
        <v>11572</v>
      </c>
      <c r="G4537" s="104" t="s">
        <v>7533</v>
      </c>
      <c r="H4537" s="104" t="s">
        <v>11154</v>
      </c>
      <c r="I4537" s="104" t="s">
        <v>7791</v>
      </c>
    </row>
    <row r="4538" spans="1:12" x14ac:dyDescent="0.2">
      <c r="A4538" s="104" t="s">
        <v>10492</v>
      </c>
      <c r="D4538" s="104" t="s">
        <v>14097</v>
      </c>
      <c r="E4538" s="104">
        <f t="shared" si="70"/>
        <v>30201899</v>
      </c>
      <c r="F4538" s="104" t="s">
        <v>11572</v>
      </c>
      <c r="G4538" s="104" t="s">
        <v>7533</v>
      </c>
      <c r="H4538" s="104" t="s">
        <v>14098</v>
      </c>
      <c r="I4538" s="104" t="s">
        <v>7791</v>
      </c>
    </row>
    <row r="4539" spans="1:12" x14ac:dyDescent="0.2">
      <c r="A4539" s="104" t="s">
        <v>10492</v>
      </c>
      <c r="D4539" s="104" t="s">
        <v>14099</v>
      </c>
      <c r="E4539" s="104">
        <f t="shared" si="70"/>
        <v>30201901</v>
      </c>
      <c r="F4539" s="104" t="s">
        <v>11572</v>
      </c>
      <c r="G4539" s="104" t="s">
        <v>7533</v>
      </c>
      <c r="H4539" s="104" t="s">
        <v>14100</v>
      </c>
      <c r="I4539" s="104" t="s">
        <v>14101</v>
      </c>
    </row>
    <row r="4540" spans="1:12" x14ac:dyDescent="0.2">
      <c r="A4540" s="104" t="s">
        <v>10492</v>
      </c>
      <c r="D4540" s="104" t="s">
        <v>14102</v>
      </c>
      <c r="E4540" s="104">
        <f t="shared" si="70"/>
        <v>30201902</v>
      </c>
      <c r="F4540" s="104" t="s">
        <v>11572</v>
      </c>
      <c r="G4540" s="104" t="s">
        <v>7533</v>
      </c>
      <c r="H4540" s="104" t="s">
        <v>14100</v>
      </c>
      <c r="I4540" s="104" t="s">
        <v>14103</v>
      </c>
    </row>
    <row r="4541" spans="1:12" x14ac:dyDescent="0.2">
      <c r="A4541" s="104" t="s">
        <v>10492</v>
      </c>
      <c r="D4541" s="104" t="s">
        <v>14104</v>
      </c>
      <c r="E4541" s="104">
        <f t="shared" si="70"/>
        <v>30201903</v>
      </c>
      <c r="F4541" s="104" t="s">
        <v>11572</v>
      </c>
      <c r="G4541" s="104" t="s">
        <v>7533</v>
      </c>
      <c r="H4541" s="104" t="s">
        <v>14100</v>
      </c>
      <c r="I4541" s="104" t="s">
        <v>14105</v>
      </c>
    </row>
    <row r="4542" spans="1:12" x14ac:dyDescent="0.2">
      <c r="A4542" s="104" t="s">
        <v>10492</v>
      </c>
      <c r="D4542" s="104" t="s">
        <v>14106</v>
      </c>
      <c r="E4542" s="104">
        <f t="shared" si="70"/>
        <v>30201904</v>
      </c>
      <c r="F4542" s="104" t="s">
        <v>11572</v>
      </c>
      <c r="G4542" s="104" t="s">
        <v>7533</v>
      </c>
      <c r="H4542" s="104" t="s">
        <v>14100</v>
      </c>
      <c r="I4542" s="104" t="s">
        <v>14107</v>
      </c>
    </row>
    <row r="4543" spans="1:12" x14ac:dyDescent="0.2">
      <c r="A4543" s="104" t="s">
        <v>10492</v>
      </c>
      <c r="D4543" s="104" t="s">
        <v>14108</v>
      </c>
      <c r="E4543" s="104">
        <f t="shared" si="70"/>
        <v>30201905</v>
      </c>
      <c r="F4543" s="104" t="s">
        <v>11572</v>
      </c>
      <c r="G4543" s="104" t="s">
        <v>7533</v>
      </c>
      <c r="H4543" s="104" t="s">
        <v>14100</v>
      </c>
      <c r="I4543" s="104" t="s">
        <v>4983</v>
      </c>
    </row>
    <row r="4544" spans="1:12" x14ac:dyDescent="0.2">
      <c r="A4544" s="104" t="s">
        <v>10492</v>
      </c>
      <c r="D4544" s="104" t="s">
        <v>14109</v>
      </c>
      <c r="E4544" s="104">
        <f t="shared" si="70"/>
        <v>30201906</v>
      </c>
      <c r="F4544" s="104" t="s">
        <v>11572</v>
      </c>
      <c r="G4544" s="104" t="s">
        <v>7533</v>
      </c>
      <c r="H4544" s="104" t="s">
        <v>14100</v>
      </c>
      <c r="I4544" s="104" t="s">
        <v>14110</v>
      </c>
    </row>
    <row r="4545" spans="1:9" x14ac:dyDescent="0.2">
      <c r="A4545" s="104" t="s">
        <v>10492</v>
      </c>
      <c r="D4545" s="104" t="s">
        <v>14111</v>
      </c>
      <c r="E4545" s="104">
        <f t="shared" si="70"/>
        <v>30201907</v>
      </c>
      <c r="F4545" s="104" t="s">
        <v>11572</v>
      </c>
      <c r="G4545" s="104" t="s">
        <v>7533</v>
      </c>
      <c r="H4545" s="104" t="s">
        <v>14100</v>
      </c>
      <c r="I4545" s="104" t="s">
        <v>14112</v>
      </c>
    </row>
    <row r="4546" spans="1:9" x14ac:dyDescent="0.2">
      <c r="A4546" s="104" t="s">
        <v>10492</v>
      </c>
      <c r="D4546" s="104" t="s">
        <v>14113</v>
      </c>
      <c r="E4546" s="104">
        <f t="shared" ref="E4546:E4609" si="71">VALUE(D4546)</f>
        <v>30201908</v>
      </c>
      <c r="F4546" s="104" t="s">
        <v>11572</v>
      </c>
      <c r="G4546" s="104" t="s">
        <v>7533</v>
      </c>
      <c r="H4546" s="104" t="s">
        <v>14100</v>
      </c>
      <c r="I4546" s="104" t="s">
        <v>14114</v>
      </c>
    </row>
    <row r="4547" spans="1:9" x14ac:dyDescent="0.2">
      <c r="A4547" s="104" t="s">
        <v>10492</v>
      </c>
      <c r="D4547" s="104" t="s">
        <v>14115</v>
      </c>
      <c r="E4547" s="104">
        <f t="shared" si="71"/>
        <v>30201909</v>
      </c>
      <c r="F4547" s="104" t="s">
        <v>11572</v>
      </c>
      <c r="G4547" s="104" t="s">
        <v>7533</v>
      </c>
      <c r="H4547" s="104" t="s">
        <v>14100</v>
      </c>
      <c r="I4547" s="104" t="s">
        <v>14107</v>
      </c>
    </row>
    <row r="4548" spans="1:9" x14ac:dyDescent="0.2">
      <c r="A4548" s="104" t="s">
        <v>10492</v>
      </c>
      <c r="D4548" s="104" t="s">
        <v>14116</v>
      </c>
      <c r="E4548" s="104">
        <f t="shared" si="71"/>
        <v>30201911</v>
      </c>
      <c r="F4548" s="104" t="s">
        <v>11572</v>
      </c>
      <c r="G4548" s="104" t="s">
        <v>7533</v>
      </c>
      <c r="H4548" s="104" t="s">
        <v>14100</v>
      </c>
      <c r="I4548" s="104" t="s">
        <v>14117</v>
      </c>
    </row>
    <row r="4549" spans="1:9" x14ac:dyDescent="0.2">
      <c r="A4549" s="104" t="s">
        <v>10492</v>
      </c>
      <c r="D4549" s="104" t="s">
        <v>14118</v>
      </c>
      <c r="E4549" s="104">
        <f t="shared" si="71"/>
        <v>30201912</v>
      </c>
      <c r="F4549" s="104" t="s">
        <v>11572</v>
      </c>
      <c r="G4549" s="104" t="s">
        <v>7533</v>
      </c>
      <c r="H4549" s="104" t="s">
        <v>14100</v>
      </c>
      <c r="I4549" s="104" t="s">
        <v>14119</v>
      </c>
    </row>
    <row r="4550" spans="1:9" x14ac:dyDescent="0.2">
      <c r="A4550" s="104" t="s">
        <v>10492</v>
      </c>
      <c r="D4550" s="104" t="s">
        <v>14120</v>
      </c>
      <c r="E4550" s="104">
        <f t="shared" si="71"/>
        <v>30201913</v>
      </c>
      <c r="F4550" s="104" t="s">
        <v>11572</v>
      </c>
      <c r="G4550" s="104" t="s">
        <v>7533</v>
      </c>
      <c r="H4550" s="104" t="s">
        <v>14100</v>
      </c>
      <c r="I4550" s="104" t="s">
        <v>14121</v>
      </c>
    </row>
    <row r="4551" spans="1:9" x14ac:dyDescent="0.2">
      <c r="A4551" s="104" t="s">
        <v>10492</v>
      </c>
      <c r="D4551" s="104" t="s">
        <v>14122</v>
      </c>
      <c r="E4551" s="104">
        <f t="shared" si="71"/>
        <v>30201914</v>
      </c>
      <c r="F4551" s="104" t="s">
        <v>11572</v>
      </c>
      <c r="G4551" s="104" t="s">
        <v>7533</v>
      </c>
      <c r="H4551" s="104" t="s">
        <v>14100</v>
      </c>
      <c r="I4551" s="104" t="s">
        <v>14123</v>
      </c>
    </row>
    <row r="4552" spans="1:9" x14ac:dyDescent="0.2">
      <c r="A4552" s="104" t="s">
        <v>10492</v>
      </c>
      <c r="D4552" s="104" t="s">
        <v>14124</v>
      </c>
      <c r="E4552" s="104">
        <f t="shared" si="71"/>
        <v>30201915</v>
      </c>
      <c r="F4552" s="104" t="s">
        <v>11572</v>
      </c>
      <c r="G4552" s="104" t="s">
        <v>7533</v>
      </c>
      <c r="H4552" s="104" t="s">
        <v>14100</v>
      </c>
      <c r="I4552" s="104" t="s">
        <v>14125</v>
      </c>
    </row>
    <row r="4553" spans="1:9" x14ac:dyDescent="0.2">
      <c r="A4553" s="104" t="s">
        <v>10492</v>
      </c>
      <c r="D4553" s="104" t="s">
        <v>14126</v>
      </c>
      <c r="E4553" s="104">
        <f t="shared" si="71"/>
        <v>30201916</v>
      </c>
      <c r="F4553" s="104" t="s">
        <v>11572</v>
      </c>
      <c r="G4553" s="104" t="s">
        <v>7533</v>
      </c>
      <c r="H4553" s="104" t="s">
        <v>14100</v>
      </c>
      <c r="I4553" s="104" t="s">
        <v>14127</v>
      </c>
    </row>
    <row r="4554" spans="1:9" x14ac:dyDescent="0.2">
      <c r="A4554" s="104" t="s">
        <v>10492</v>
      </c>
      <c r="D4554" s="104" t="s">
        <v>14128</v>
      </c>
      <c r="E4554" s="104">
        <f t="shared" si="71"/>
        <v>30201917</v>
      </c>
      <c r="F4554" s="104" t="s">
        <v>11572</v>
      </c>
      <c r="G4554" s="104" t="s">
        <v>7533</v>
      </c>
      <c r="H4554" s="104" t="s">
        <v>14100</v>
      </c>
      <c r="I4554" s="104" t="s">
        <v>14129</v>
      </c>
    </row>
    <row r="4555" spans="1:9" x14ac:dyDescent="0.2">
      <c r="A4555" s="104" t="s">
        <v>10492</v>
      </c>
      <c r="D4555" s="104" t="s">
        <v>14130</v>
      </c>
      <c r="E4555" s="104">
        <f t="shared" si="71"/>
        <v>30201918</v>
      </c>
      <c r="F4555" s="104" t="s">
        <v>11572</v>
      </c>
      <c r="G4555" s="104" t="s">
        <v>7533</v>
      </c>
      <c r="H4555" s="104" t="s">
        <v>14100</v>
      </c>
      <c r="I4555" s="104" t="s">
        <v>14131</v>
      </c>
    </row>
    <row r="4556" spans="1:9" x14ac:dyDescent="0.2">
      <c r="A4556" s="104" t="s">
        <v>10492</v>
      </c>
      <c r="D4556" s="104" t="s">
        <v>14132</v>
      </c>
      <c r="E4556" s="104">
        <f t="shared" si="71"/>
        <v>30201919</v>
      </c>
      <c r="F4556" s="104" t="s">
        <v>11572</v>
      </c>
      <c r="G4556" s="104" t="s">
        <v>7533</v>
      </c>
      <c r="H4556" s="104" t="s">
        <v>14100</v>
      </c>
      <c r="I4556" s="104" t="s">
        <v>6359</v>
      </c>
    </row>
    <row r="4557" spans="1:9" x14ac:dyDescent="0.2">
      <c r="A4557" s="104" t="s">
        <v>10492</v>
      </c>
      <c r="D4557" s="104" t="s">
        <v>14133</v>
      </c>
      <c r="E4557" s="104">
        <f t="shared" si="71"/>
        <v>30201920</v>
      </c>
      <c r="F4557" s="104" t="s">
        <v>11572</v>
      </c>
      <c r="G4557" s="104" t="s">
        <v>7533</v>
      </c>
      <c r="H4557" s="104" t="s">
        <v>14100</v>
      </c>
      <c r="I4557" s="104" t="s">
        <v>14134</v>
      </c>
    </row>
    <row r="4558" spans="1:9" x14ac:dyDescent="0.2">
      <c r="A4558" s="104" t="s">
        <v>10492</v>
      </c>
      <c r="D4558" s="104" t="s">
        <v>14135</v>
      </c>
      <c r="E4558" s="104">
        <f t="shared" si="71"/>
        <v>30201921</v>
      </c>
      <c r="F4558" s="104" t="s">
        <v>11572</v>
      </c>
      <c r="G4558" s="104" t="s">
        <v>7533</v>
      </c>
      <c r="H4558" s="104" t="s">
        <v>14100</v>
      </c>
      <c r="I4558" s="104" t="s">
        <v>14136</v>
      </c>
    </row>
    <row r="4559" spans="1:9" x14ac:dyDescent="0.2">
      <c r="A4559" s="104" t="s">
        <v>10492</v>
      </c>
      <c r="D4559" s="104" t="s">
        <v>14137</v>
      </c>
      <c r="E4559" s="104">
        <f t="shared" si="71"/>
        <v>30201923</v>
      </c>
      <c r="F4559" s="104" t="s">
        <v>11572</v>
      </c>
      <c r="G4559" s="104" t="s">
        <v>7533</v>
      </c>
      <c r="H4559" s="104" t="s">
        <v>14100</v>
      </c>
      <c r="I4559" s="104" t="s">
        <v>14138</v>
      </c>
    </row>
    <row r="4560" spans="1:9" x14ac:dyDescent="0.2">
      <c r="A4560" s="104" t="s">
        <v>10492</v>
      </c>
      <c r="D4560" s="104" t="s">
        <v>14139</v>
      </c>
      <c r="E4560" s="104">
        <f t="shared" si="71"/>
        <v>30201925</v>
      </c>
      <c r="F4560" s="104" t="s">
        <v>11572</v>
      </c>
      <c r="G4560" s="104" t="s">
        <v>7533</v>
      </c>
      <c r="H4560" s="104" t="s">
        <v>14100</v>
      </c>
      <c r="I4560" s="104" t="s">
        <v>14140</v>
      </c>
    </row>
    <row r="4561" spans="1:9" x14ac:dyDescent="0.2">
      <c r="A4561" s="104" t="s">
        <v>10492</v>
      </c>
      <c r="D4561" s="104" t="s">
        <v>14141</v>
      </c>
      <c r="E4561" s="104">
        <f t="shared" si="71"/>
        <v>30201926</v>
      </c>
      <c r="F4561" s="104" t="s">
        <v>11572</v>
      </c>
      <c r="G4561" s="104" t="s">
        <v>7533</v>
      </c>
      <c r="H4561" s="104" t="s">
        <v>14100</v>
      </c>
      <c r="I4561" s="104" t="s">
        <v>14142</v>
      </c>
    </row>
    <row r="4562" spans="1:9" x14ac:dyDescent="0.2">
      <c r="A4562" s="104" t="s">
        <v>10492</v>
      </c>
      <c r="D4562" s="104" t="s">
        <v>14143</v>
      </c>
      <c r="E4562" s="104">
        <f t="shared" si="71"/>
        <v>30201927</v>
      </c>
      <c r="F4562" s="104" t="s">
        <v>11572</v>
      </c>
      <c r="G4562" s="104" t="s">
        <v>7533</v>
      </c>
      <c r="H4562" s="104" t="s">
        <v>14100</v>
      </c>
      <c r="I4562" s="104" t="s">
        <v>14144</v>
      </c>
    </row>
    <row r="4563" spans="1:9" x14ac:dyDescent="0.2">
      <c r="A4563" s="104" t="s">
        <v>10492</v>
      </c>
      <c r="D4563" s="104" t="s">
        <v>14145</v>
      </c>
      <c r="E4563" s="104">
        <f t="shared" si="71"/>
        <v>30201930</v>
      </c>
      <c r="F4563" s="104" t="s">
        <v>11572</v>
      </c>
      <c r="G4563" s="104" t="s">
        <v>7533</v>
      </c>
      <c r="H4563" s="104" t="s">
        <v>14100</v>
      </c>
      <c r="I4563" s="104" t="s">
        <v>14146</v>
      </c>
    </row>
    <row r="4564" spans="1:9" x14ac:dyDescent="0.2">
      <c r="A4564" s="104" t="s">
        <v>10492</v>
      </c>
      <c r="D4564" s="104" t="s">
        <v>14147</v>
      </c>
      <c r="E4564" s="104">
        <f t="shared" si="71"/>
        <v>30201931</v>
      </c>
      <c r="F4564" s="104" t="s">
        <v>11572</v>
      </c>
      <c r="G4564" s="104" t="s">
        <v>7533</v>
      </c>
      <c r="H4564" s="104" t="s">
        <v>14100</v>
      </c>
      <c r="I4564" s="104" t="s">
        <v>14148</v>
      </c>
    </row>
    <row r="4565" spans="1:9" x14ac:dyDescent="0.2">
      <c r="A4565" s="104" t="s">
        <v>10492</v>
      </c>
      <c r="D4565" s="104" t="s">
        <v>14149</v>
      </c>
      <c r="E4565" s="104">
        <f t="shared" si="71"/>
        <v>30201932</v>
      </c>
      <c r="F4565" s="104" t="s">
        <v>11572</v>
      </c>
      <c r="G4565" s="104" t="s">
        <v>7533</v>
      </c>
      <c r="H4565" s="104" t="s">
        <v>14100</v>
      </c>
      <c r="I4565" s="104" t="s">
        <v>14150</v>
      </c>
    </row>
    <row r="4566" spans="1:9" x14ac:dyDescent="0.2">
      <c r="A4566" s="104" t="s">
        <v>10492</v>
      </c>
      <c r="D4566" s="104" t="s">
        <v>14151</v>
      </c>
      <c r="E4566" s="104">
        <f t="shared" si="71"/>
        <v>30201933</v>
      </c>
      <c r="F4566" s="104" t="s">
        <v>11572</v>
      </c>
      <c r="G4566" s="104" t="s">
        <v>7533</v>
      </c>
      <c r="H4566" s="104" t="s">
        <v>14100</v>
      </c>
      <c r="I4566" s="104" t="s">
        <v>14152</v>
      </c>
    </row>
    <row r="4567" spans="1:9" x14ac:dyDescent="0.2">
      <c r="A4567" s="104" t="s">
        <v>10492</v>
      </c>
      <c r="D4567" s="104" t="s">
        <v>14153</v>
      </c>
      <c r="E4567" s="104">
        <f t="shared" si="71"/>
        <v>30201935</v>
      </c>
      <c r="F4567" s="104" t="s">
        <v>11572</v>
      </c>
      <c r="G4567" s="104" t="s">
        <v>7533</v>
      </c>
      <c r="H4567" s="104" t="s">
        <v>14100</v>
      </c>
      <c r="I4567" s="104" t="s">
        <v>14154</v>
      </c>
    </row>
    <row r="4568" spans="1:9" x14ac:dyDescent="0.2">
      <c r="A4568" s="104" t="s">
        <v>10492</v>
      </c>
      <c r="D4568" s="104" t="s">
        <v>14155</v>
      </c>
      <c r="E4568" s="104">
        <f t="shared" si="71"/>
        <v>30201939</v>
      </c>
      <c r="F4568" s="104" t="s">
        <v>11572</v>
      </c>
      <c r="G4568" s="104" t="s">
        <v>7533</v>
      </c>
      <c r="H4568" s="104" t="s">
        <v>14100</v>
      </c>
      <c r="I4568" s="104" t="s">
        <v>14156</v>
      </c>
    </row>
    <row r="4569" spans="1:9" x14ac:dyDescent="0.2">
      <c r="A4569" s="104" t="s">
        <v>10492</v>
      </c>
      <c r="D4569" s="104" t="s">
        <v>14157</v>
      </c>
      <c r="E4569" s="104">
        <f t="shared" si="71"/>
        <v>30201941</v>
      </c>
      <c r="F4569" s="104" t="s">
        <v>11572</v>
      </c>
      <c r="G4569" s="104" t="s">
        <v>7533</v>
      </c>
      <c r="H4569" s="104" t="s">
        <v>14100</v>
      </c>
      <c r="I4569" s="104" t="s">
        <v>14158</v>
      </c>
    </row>
    <row r="4570" spans="1:9" x14ac:dyDescent="0.2">
      <c r="A4570" s="104" t="s">
        <v>10492</v>
      </c>
      <c r="D4570" s="104" t="s">
        <v>14159</v>
      </c>
      <c r="E4570" s="104">
        <f t="shared" si="71"/>
        <v>30201942</v>
      </c>
      <c r="F4570" s="104" t="s">
        <v>11572</v>
      </c>
      <c r="G4570" s="104" t="s">
        <v>7533</v>
      </c>
      <c r="H4570" s="104" t="s">
        <v>14100</v>
      </c>
      <c r="I4570" s="104" t="s">
        <v>14160</v>
      </c>
    </row>
    <row r="4571" spans="1:9" x14ac:dyDescent="0.2">
      <c r="A4571" s="104" t="s">
        <v>10492</v>
      </c>
      <c r="D4571" s="104" t="s">
        <v>14161</v>
      </c>
      <c r="E4571" s="104">
        <f t="shared" si="71"/>
        <v>30201945</v>
      </c>
      <c r="F4571" s="104" t="s">
        <v>11572</v>
      </c>
      <c r="G4571" s="104" t="s">
        <v>7533</v>
      </c>
      <c r="H4571" s="104" t="s">
        <v>14100</v>
      </c>
      <c r="I4571" s="104" t="s">
        <v>14162</v>
      </c>
    </row>
    <row r="4572" spans="1:9" x14ac:dyDescent="0.2">
      <c r="A4572" s="104" t="s">
        <v>10492</v>
      </c>
      <c r="D4572" s="104" t="s">
        <v>14163</v>
      </c>
      <c r="E4572" s="104">
        <f t="shared" si="71"/>
        <v>30201949</v>
      </c>
      <c r="F4572" s="104" t="s">
        <v>11572</v>
      </c>
      <c r="G4572" s="104" t="s">
        <v>7533</v>
      </c>
      <c r="H4572" s="104" t="s">
        <v>14100</v>
      </c>
      <c r="I4572" s="104" t="s">
        <v>11276</v>
      </c>
    </row>
    <row r="4573" spans="1:9" x14ac:dyDescent="0.2">
      <c r="A4573" s="104" t="s">
        <v>10492</v>
      </c>
      <c r="D4573" s="104" t="s">
        <v>11277</v>
      </c>
      <c r="E4573" s="104">
        <f t="shared" si="71"/>
        <v>30201950</v>
      </c>
      <c r="F4573" s="104" t="s">
        <v>11572</v>
      </c>
      <c r="G4573" s="104" t="s">
        <v>7533</v>
      </c>
      <c r="H4573" s="104" t="s">
        <v>14100</v>
      </c>
      <c r="I4573" s="104" t="s">
        <v>11278</v>
      </c>
    </row>
    <row r="4574" spans="1:9" x14ac:dyDescent="0.2">
      <c r="A4574" s="104" t="s">
        <v>10492</v>
      </c>
      <c r="D4574" s="104" t="s">
        <v>11279</v>
      </c>
      <c r="E4574" s="104">
        <f t="shared" si="71"/>
        <v>30201960</v>
      </c>
      <c r="F4574" s="104" t="s">
        <v>11572</v>
      </c>
      <c r="G4574" s="104" t="s">
        <v>7533</v>
      </c>
      <c r="H4574" s="104" t="s">
        <v>14100</v>
      </c>
      <c r="I4574" s="104" t="s">
        <v>11280</v>
      </c>
    </row>
    <row r="4575" spans="1:9" x14ac:dyDescent="0.2">
      <c r="A4575" s="104" t="s">
        <v>10492</v>
      </c>
      <c r="D4575" s="104" t="s">
        <v>11281</v>
      </c>
      <c r="E4575" s="104">
        <f t="shared" si="71"/>
        <v>30201997</v>
      </c>
      <c r="F4575" s="104" t="s">
        <v>11572</v>
      </c>
      <c r="G4575" s="104" t="s">
        <v>7533</v>
      </c>
      <c r="H4575" s="104" t="s">
        <v>14100</v>
      </c>
      <c r="I4575" s="104" t="s">
        <v>11282</v>
      </c>
    </row>
    <row r="4576" spans="1:9" x14ac:dyDescent="0.2">
      <c r="A4576" s="104" t="s">
        <v>10492</v>
      </c>
      <c r="D4576" s="104" t="s">
        <v>11283</v>
      </c>
      <c r="E4576" s="104">
        <f t="shared" si="71"/>
        <v>30201998</v>
      </c>
      <c r="F4576" s="104" t="s">
        <v>11572</v>
      </c>
      <c r="G4576" s="104" t="s">
        <v>7533</v>
      </c>
      <c r="H4576" s="104" t="s">
        <v>14100</v>
      </c>
      <c r="I4576" s="104" t="s">
        <v>11284</v>
      </c>
    </row>
    <row r="4577" spans="1:9" x14ac:dyDescent="0.2">
      <c r="A4577" s="104" t="s">
        <v>10492</v>
      </c>
      <c r="D4577" s="104" t="s">
        <v>11285</v>
      </c>
      <c r="E4577" s="104">
        <f t="shared" si="71"/>
        <v>30201999</v>
      </c>
      <c r="F4577" s="104" t="s">
        <v>11572</v>
      </c>
      <c r="G4577" s="104" t="s">
        <v>7533</v>
      </c>
      <c r="H4577" s="104" t="s">
        <v>14100</v>
      </c>
      <c r="I4577" s="104" t="s">
        <v>7791</v>
      </c>
    </row>
    <row r="4578" spans="1:9" x14ac:dyDescent="0.2">
      <c r="A4578" s="104" t="s">
        <v>10492</v>
      </c>
      <c r="D4578" s="104" t="s">
        <v>11286</v>
      </c>
      <c r="E4578" s="104">
        <f t="shared" si="71"/>
        <v>30202001</v>
      </c>
      <c r="F4578" s="104" t="s">
        <v>11572</v>
      </c>
      <c r="G4578" s="104" t="s">
        <v>7533</v>
      </c>
      <c r="H4578" s="104" t="s">
        <v>11287</v>
      </c>
      <c r="I4578" s="104" t="s">
        <v>11288</v>
      </c>
    </row>
    <row r="4579" spans="1:9" x14ac:dyDescent="0.2">
      <c r="A4579" s="104" t="s">
        <v>10492</v>
      </c>
      <c r="D4579" s="104" t="s">
        <v>11289</v>
      </c>
      <c r="E4579" s="104">
        <f t="shared" si="71"/>
        <v>30202002</v>
      </c>
      <c r="F4579" s="104" t="s">
        <v>11572</v>
      </c>
      <c r="G4579" s="104" t="s">
        <v>7533</v>
      </c>
      <c r="H4579" s="104" t="s">
        <v>11287</v>
      </c>
      <c r="I4579" s="104" t="s">
        <v>11288</v>
      </c>
    </row>
    <row r="4580" spans="1:9" x14ac:dyDescent="0.2">
      <c r="A4580" s="104" t="s">
        <v>10492</v>
      </c>
      <c r="D4580" s="104" t="s">
        <v>11290</v>
      </c>
      <c r="E4580" s="104">
        <f t="shared" si="71"/>
        <v>30202101</v>
      </c>
      <c r="F4580" s="104" t="s">
        <v>11572</v>
      </c>
      <c r="G4580" s="104" t="s">
        <v>7533</v>
      </c>
      <c r="H4580" s="104" t="s">
        <v>11291</v>
      </c>
      <c r="I4580" s="104" t="s">
        <v>11292</v>
      </c>
    </row>
    <row r="4581" spans="1:9" x14ac:dyDescent="0.2">
      <c r="A4581" s="104" t="s">
        <v>10492</v>
      </c>
      <c r="D4581" s="104" t="s">
        <v>11293</v>
      </c>
      <c r="E4581" s="104">
        <f t="shared" si="71"/>
        <v>30202102</v>
      </c>
      <c r="F4581" s="104" t="s">
        <v>11572</v>
      </c>
      <c r="G4581" s="104" t="s">
        <v>7533</v>
      </c>
      <c r="H4581" s="104" t="s">
        <v>11291</v>
      </c>
      <c r="I4581" s="104" t="s">
        <v>11292</v>
      </c>
    </row>
    <row r="4582" spans="1:9" x14ac:dyDescent="0.2">
      <c r="A4582" s="104" t="s">
        <v>10492</v>
      </c>
      <c r="D4582" s="104" t="s">
        <v>11294</v>
      </c>
      <c r="E4582" s="104">
        <f t="shared" si="71"/>
        <v>30202105</v>
      </c>
      <c r="F4582" s="104" t="s">
        <v>11572</v>
      </c>
      <c r="G4582" s="104" t="s">
        <v>7533</v>
      </c>
      <c r="H4582" s="104" t="s">
        <v>11291</v>
      </c>
      <c r="I4582" s="104" t="s">
        <v>11295</v>
      </c>
    </row>
    <row r="4583" spans="1:9" x14ac:dyDescent="0.2">
      <c r="A4583" s="104" t="s">
        <v>10492</v>
      </c>
      <c r="D4583" s="104" t="s">
        <v>11296</v>
      </c>
      <c r="E4583" s="104">
        <f t="shared" si="71"/>
        <v>30202106</v>
      </c>
      <c r="F4583" s="104" t="s">
        <v>11572</v>
      </c>
      <c r="G4583" s="104" t="s">
        <v>7533</v>
      </c>
      <c r="H4583" s="104" t="s">
        <v>11291</v>
      </c>
      <c r="I4583" s="104" t="s">
        <v>11295</v>
      </c>
    </row>
    <row r="4584" spans="1:9" x14ac:dyDescent="0.2">
      <c r="A4584" s="104" t="s">
        <v>10492</v>
      </c>
      <c r="D4584" s="104" t="s">
        <v>11297</v>
      </c>
      <c r="E4584" s="104">
        <f t="shared" si="71"/>
        <v>30202201</v>
      </c>
      <c r="F4584" s="104" t="s">
        <v>11572</v>
      </c>
      <c r="G4584" s="104" t="s">
        <v>7533</v>
      </c>
      <c r="H4584" s="104" t="s">
        <v>11298</v>
      </c>
      <c r="I4584" s="104" t="s">
        <v>11299</v>
      </c>
    </row>
    <row r="4585" spans="1:9" x14ac:dyDescent="0.2">
      <c r="A4585" s="104" t="s">
        <v>10492</v>
      </c>
      <c r="D4585" s="104" t="s">
        <v>11300</v>
      </c>
      <c r="E4585" s="104">
        <f t="shared" si="71"/>
        <v>30202601</v>
      </c>
      <c r="F4585" s="104" t="s">
        <v>11572</v>
      </c>
      <c r="G4585" s="104" t="s">
        <v>7533</v>
      </c>
      <c r="H4585" s="104" t="s">
        <v>11301</v>
      </c>
      <c r="I4585" s="104" t="s">
        <v>11302</v>
      </c>
    </row>
    <row r="4586" spans="1:9" x14ac:dyDescent="0.2">
      <c r="A4586" s="104" t="s">
        <v>10492</v>
      </c>
      <c r="D4586" s="104" t="s">
        <v>11303</v>
      </c>
      <c r="E4586" s="104">
        <f t="shared" si="71"/>
        <v>30202801</v>
      </c>
      <c r="F4586" s="104" t="s">
        <v>11572</v>
      </c>
      <c r="G4586" s="104" t="s">
        <v>7533</v>
      </c>
      <c r="H4586" s="104" t="s">
        <v>11304</v>
      </c>
      <c r="I4586" s="104" t="s">
        <v>14416</v>
      </c>
    </row>
    <row r="4587" spans="1:9" x14ac:dyDescent="0.2">
      <c r="A4587" s="104" t="s">
        <v>10492</v>
      </c>
      <c r="D4587" s="104" t="s">
        <v>11305</v>
      </c>
      <c r="E4587" s="104">
        <f t="shared" si="71"/>
        <v>30203001</v>
      </c>
      <c r="F4587" s="104" t="s">
        <v>11572</v>
      </c>
      <c r="G4587" s="104" t="s">
        <v>7533</v>
      </c>
      <c r="H4587" s="104" t="s">
        <v>11306</v>
      </c>
      <c r="I4587" s="104" t="s">
        <v>11307</v>
      </c>
    </row>
    <row r="4588" spans="1:9" x14ac:dyDescent="0.2">
      <c r="A4588" s="104" t="s">
        <v>10492</v>
      </c>
      <c r="D4588" s="104" t="s">
        <v>11308</v>
      </c>
      <c r="E4588" s="104">
        <f t="shared" si="71"/>
        <v>30203010</v>
      </c>
      <c r="F4588" s="104" t="s">
        <v>11572</v>
      </c>
      <c r="G4588" s="104" t="s">
        <v>7533</v>
      </c>
      <c r="H4588" s="104" t="s">
        <v>11306</v>
      </c>
      <c r="I4588" s="104" t="s">
        <v>11309</v>
      </c>
    </row>
    <row r="4589" spans="1:9" x14ac:dyDescent="0.2">
      <c r="A4589" s="104" t="s">
        <v>10492</v>
      </c>
      <c r="D4589" s="104" t="s">
        <v>11310</v>
      </c>
      <c r="E4589" s="104">
        <f t="shared" si="71"/>
        <v>30203020</v>
      </c>
      <c r="F4589" s="104" t="s">
        <v>11572</v>
      </c>
      <c r="G4589" s="104" t="s">
        <v>7533</v>
      </c>
      <c r="H4589" s="104" t="s">
        <v>11306</v>
      </c>
      <c r="I4589" s="104" t="s">
        <v>11311</v>
      </c>
    </row>
    <row r="4590" spans="1:9" x14ac:dyDescent="0.2">
      <c r="A4590" s="104" t="s">
        <v>10492</v>
      </c>
      <c r="D4590" s="104" t="s">
        <v>11312</v>
      </c>
      <c r="E4590" s="104">
        <f t="shared" si="71"/>
        <v>30203099</v>
      </c>
      <c r="F4590" s="104" t="s">
        <v>11572</v>
      </c>
      <c r="G4590" s="104" t="s">
        <v>7533</v>
      </c>
      <c r="H4590" s="104" t="s">
        <v>11306</v>
      </c>
      <c r="I4590" s="104" t="s">
        <v>7791</v>
      </c>
    </row>
    <row r="4591" spans="1:9" x14ac:dyDescent="0.2">
      <c r="A4591" s="104" t="s">
        <v>10492</v>
      </c>
      <c r="D4591" s="104" t="s">
        <v>11313</v>
      </c>
      <c r="E4591" s="104">
        <f t="shared" si="71"/>
        <v>30203103</v>
      </c>
      <c r="F4591" s="104" t="s">
        <v>11572</v>
      </c>
      <c r="G4591" s="104" t="s">
        <v>7533</v>
      </c>
      <c r="H4591" s="104" t="s">
        <v>11314</v>
      </c>
      <c r="I4591" s="104" t="s">
        <v>10646</v>
      </c>
    </row>
    <row r="4592" spans="1:9" x14ac:dyDescent="0.2">
      <c r="A4592" s="104" t="s">
        <v>10492</v>
      </c>
      <c r="D4592" s="104" t="s">
        <v>11315</v>
      </c>
      <c r="E4592" s="104">
        <f t="shared" si="71"/>
        <v>30203104</v>
      </c>
      <c r="F4592" s="104" t="s">
        <v>11572</v>
      </c>
      <c r="G4592" s="104" t="s">
        <v>7533</v>
      </c>
      <c r="H4592" s="104" t="s">
        <v>11314</v>
      </c>
      <c r="I4592" s="104" t="s">
        <v>14437</v>
      </c>
    </row>
    <row r="4593" spans="1:10" x14ac:dyDescent="0.2">
      <c r="A4593" s="104" t="s">
        <v>10492</v>
      </c>
      <c r="D4593" s="104" t="s">
        <v>11316</v>
      </c>
      <c r="E4593" s="104">
        <f t="shared" si="71"/>
        <v>30203105</v>
      </c>
      <c r="F4593" s="104" t="s">
        <v>11572</v>
      </c>
      <c r="G4593" s="104" t="s">
        <v>7533</v>
      </c>
      <c r="H4593" s="104" t="s">
        <v>11314</v>
      </c>
      <c r="I4593" s="104" t="s">
        <v>11317</v>
      </c>
    </row>
    <row r="4594" spans="1:10" x14ac:dyDescent="0.2">
      <c r="A4594" s="104" t="s">
        <v>10492</v>
      </c>
      <c r="D4594" s="104" t="s">
        <v>11318</v>
      </c>
      <c r="E4594" s="104">
        <f t="shared" si="71"/>
        <v>30203106</v>
      </c>
      <c r="F4594" s="104" t="s">
        <v>11572</v>
      </c>
      <c r="G4594" s="104" t="s">
        <v>7533</v>
      </c>
      <c r="H4594" s="104" t="s">
        <v>11314</v>
      </c>
      <c r="I4594" s="104" t="s">
        <v>14439</v>
      </c>
    </row>
    <row r="4595" spans="1:10" x14ac:dyDescent="0.2">
      <c r="A4595" s="104" t="s">
        <v>10492</v>
      </c>
      <c r="D4595" s="104" t="s">
        <v>11319</v>
      </c>
      <c r="E4595" s="104">
        <f t="shared" si="71"/>
        <v>30203107</v>
      </c>
      <c r="F4595" s="104" t="s">
        <v>11572</v>
      </c>
      <c r="G4595" s="104" t="s">
        <v>7533</v>
      </c>
      <c r="H4595" s="104" t="s">
        <v>11314</v>
      </c>
      <c r="I4595" s="104" t="s">
        <v>10653</v>
      </c>
    </row>
    <row r="4596" spans="1:10" x14ac:dyDescent="0.2">
      <c r="A4596" s="104" t="s">
        <v>10492</v>
      </c>
      <c r="D4596" s="104" t="s">
        <v>11320</v>
      </c>
      <c r="E4596" s="104">
        <f t="shared" si="71"/>
        <v>30203108</v>
      </c>
      <c r="F4596" s="104" t="s">
        <v>11572</v>
      </c>
      <c r="G4596" s="104" t="s">
        <v>7533</v>
      </c>
      <c r="H4596" s="104" t="s">
        <v>11314</v>
      </c>
      <c r="I4596" s="104" t="s">
        <v>10655</v>
      </c>
    </row>
    <row r="4597" spans="1:10" x14ac:dyDescent="0.2">
      <c r="A4597" s="104" t="s">
        <v>10492</v>
      </c>
      <c r="D4597" s="104" t="s">
        <v>11321</v>
      </c>
      <c r="E4597" s="104">
        <f t="shared" si="71"/>
        <v>30203109</v>
      </c>
      <c r="F4597" s="104" t="s">
        <v>11572</v>
      </c>
      <c r="G4597" s="104" t="s">
        <v>7533</v>
      </c>
      <c r="H4597" s="104" t="s">
        <v>11314</v>
      </c>
      <c r="I4597" s="104" t="s">
        <v>10657</v>
      </c>
    </row>
    <row r="4598" spans="1:10" x14ac:dyDescent="0.2">
      <c r="A4598" s="104" t="s">
        <v>10492</v>
      </c>
      <c r="D4598" s="104" t="s">
        <v>11322</v>
      </c>
      <c r="E4598" s="104">
        <f t="shared" si="71"/>
        <v>30203110</v>
      </c>
      <c r="F4598" s="104" t="s">
        <v>11572</v>
      </c>
      <c r="G4598" s="104" t="s">
        <v>7533</v>
      </c>
      <c r="H4598" s="104" t="s">
        <v>11314</v>
      </c>
      <c r="I4598" s="104" t="s">
        <v>10653</v>
      </c>
    </row>
    <row r="4599" spans="1:10" x14ac:dyDescent="0.2">
      <c r="A4599" s="104" t="s">
        <v>10492</v>
      </c>
      <c r="D4599" s="104" t="s">
        <v>11323</v>
      </c>
      <c r="E4599" s="104">
        <f t="shared" si="71"/>
        <v>30203111</v>
      </c>
      <c r="F4599" s="104" t="s">
        <v>11572</v>
      </c>
      <c r="G4599" s="104" t="s">
        <v>7533</v>
      </c>
      <c r="H4599" s="104" t="s">
        <v>11314</v>
      </c>
      <c r="I4599" s="104" t="s">
        <v>10655</v>
      </c>
    </row>
    <row r="4600" spans="1:10" x14ac:dyDescent="0.2">
      <c r="A4600" s="104" t="s">
        <v>10492</v>
      </c>
      <c r="D4600" s="104" t="s">
        <v>11324</v>
      </c>
      <c r="E4600" s="104">
        <f t="shared" si="71"/>
        <v>30203201</v>
      </c>
      <c r="F4600" s="104" t="s">
        <v>11572</v>
      </c>
      <c r="G4600" s="104" t="s">
        <v>7533</v>
      </c>
      <c r="H4600" s="104" t="s">
        <v>11325</v>
      </c>
      <c r="I4600" s="104" t="s">
        <v>11326</v>
      </c>
    </row>
    <row r="4601" spans="1:10" x14ac:dyDescent="0.2">
      <c r="A4601" s="104" t="s">
        <v>10492</v>
      </c>
      <c r="D4601" s="104" t="s">
        <v>11327</v>
      </c>
      <c r="E4601" s="104">
        <f t="shared" si="71"/>
        <v>30203202</v>
      </c>
      <c r="F4601" s="104" t="s">
        <v>11572</v>
      </c>
      <c r="G4601" s="104" t="s">
        <v>7533</v>
      </c>
      <c r="H4601" s="104" t="s">
        <v>11325</v>
      </c>
      <c r="I4601" s="104" t="s">
        <v>11328</v>
      </c>
    </row>
    <row r="4602" spans="1:10" x14ac:dyDescent="0.2">
      <c r="A4602" s="104" t="s">
        <v>10492</v>
      </c>
      <c r="D4602" s="104" t="s">
        <v>11329</v>
      </c>
      <c r="E4602" s="104">
        <f t="shared" si="71"/>
        <v>30203203</v>
      </c>
      <c r="F4602" s="104" t="s">
        <v>11572</v>
      </c>
      <c r="G4602" s="104" t="s">
        <v>7533</v>
      </c>
      <c r="H4602" s="104" t="s">
        <v>11325</v>
      </c>
      <c r="I4602" s="104" t="s">
        <v>11330</v>
      </c>
    </row>
    <row r="4603" spans="1:10" x14ac:dyDescent="0.2">
      <c r="A4603" s="104" t="s">
        <v>10492</v>
      </c>
      <c r="D4603" s="104" t="s">
        <v>11331</v>
      </c>
      <c r="E4603" s="104">
        <f t="shared" si="71"/>
        <v>30203204</v>
      </c>
      <c r="F4603" s="104" t="s">
        <v>11572</v>
      </c>
      <c r="G4603" s="104" t="s">
        <v>7533</v>
      </c>
      <c r="H4603" s="104" t="s">
        <v>11325</v>
      </c>
      <c r="I4603" s="104" t="s">
        <v>11332</v>
      </c>
    </row>
    <row r="4604" spans="1:10" x14ac:dyDescent="0.2">
      <c r="A4604" s="104" t="s">
        <v>10492</v>
      </c>
      <c r="D4604" s="104" t="s">
        <v>11333</v>
      </c>
      <c r="E4604" s="104">
        <f t="shared" si="71"/>
        <v>30203205</v>
      </c>
      <c r="F4604" s="104" t="s">
        <v>11572</v>
      </c>
      <c r="G4604" s="104" t="s">
        <v>7533</v>
      </c>
      <c r="H4604" s="104" t="s">
        <v>11325</v>
      </c>
      <c r="I4604" s="104" t="s">
        <v>11334</v>
      </c>
      <c r="J4604" s="106">
        <v>37826</v>
      </c>
    </row>
    <row r="4605" spans="1:10" x14ac:dyDescent="0.2">
      <c r="A4605" s="104" t="s">
        <v>10492</v>
      </c>
      <c r="D4605" s="104" t="s">
        <v>11335</v>
      </c>
      <c r="E4605" s="104">
        <f t="shared" si="71"/>
        <v>30203299</v>
      </c>
      <c r="F4605" s="104" t="s">
        <v>11572</v>
      </c>
      <c r="G4605" s="104" t="s">
        <v>7533</v>
      </c>
      <c r="H4605" s="104" t="s">
        <v>11325</v>
      </c>
      <c r="I4605" s="104" t="s">
        <v>7791</v>
      </c>
    </row>
    <row r="4606" spans="1:10" x14ac:dyDescent="0.2">
      <c r="A4606" s="104" t="s">
        <v>10492</v>
      </c>
      <c r="D4606" s="104" t="s">
        <v>11336</v>
      </c>
      <c r="E4606" s="104">
        <f t="shared" si="71"/>
        <v>30203399</v>
      </c>
      <c r="F4606" s="104" t="s">
        <v>11572</v>
      </c>
      <c r="G4606" s="104" t="s">
        <v>7533</v>
      </c>
      <c r="H4606" s="104" t="s">
        <v>11337</v>
      </c>
      <c r="I4606" s="104" t="s">
        <v>7791</v>
      </c>
    </row>
    <row r="4607" spans="1:10" x14ac:dyDescent="0.2">
      <c r="A4607" s="104" t="s">
        <v>10492</v>
      </c>
      <c r="D4607" s="104" t="s">
        <v>11338</v>
      </c>
      <c r="E4607" s="104">
        <f t="shared" si="71"/>
        <v>30203404</v>
      </c>
      <c r="F4607" s="104" t="s">
        <v>11572</v>
      </c>
      <c r="G4607" s="104" t="s">
        <v>7533</v>
      </c>
      <c r="H4607" s="104" t="s">
        <v>11339</v>
      </c>
      <c r="I4607" s="104" t="s">
        <v>11340</v>
      </c>
    </row>
    <row r="4608" spans="1:10" x14ac:dyDescent="0.2">
      <c r="A4608" s="104" t="s">
        <v>10492</v>
      </c>
      <c r="D4608" s="104" t="s">
        <v>11341</v>
      </c>
      <c r="E4608" s="104">
        <f t="shared" si="71"/>
        <v>30203405</v>
      </c>
      <c r="F4608" s="104" t="s">
        <v>11572</v>
      </c>
      <c r="G4608" s="104" t="s">
        <v>7533</v>
      </c>
      <c r="H4608" s="104" t="s">
        <v>11339</v>
      </c>
      <c r="I4608" s="104" t="s">
        <v>11342</v>
      </c>
    </row>
    <row r="4609" spans="1:9" x14ac:dyDescent="0.2">
      <c r="A4609" s="104" t="s">
        <v>10492</v>
      </c>
      <c r="D4609" s="104" t="s">
        <v>11343</v>
      </c>
      <c r="E4609" s="104">
        <f t="shared" si="71"/>
        <v>30203406</v>
      </c>
      <c r="F4609" s="104" t="s">
        <v>11572</v>
      </c>
      <c r="G4609" s="104" t="s">
        <v>7533</v>
      </c>
      <c r="H4609" s="104" t="s">
        <v>11339</v>
      </c>
      <c r="I4609" s="104" t="s">
        <v>11344</v>
      </c>
    </row>
    <row r="4610" spans="1:9" x14ac:dyDescent="0.2">
      <c r="A4610" s="104" t="s">
        <v>10492</v>
      </c>
      <c r="D4610" s="104" t="s">
        <v>11345</v>
      </c>
      <c r="E4610" s="104">
        <f t="shared" ref="E4610:E4673" si="72">VALUE(D4610)</f>
        <v>30203407</v>
      </c>
      <c r="F4610" s="104" t="s">
        <v>11572</v>
      </c>
      <c r="G4610" s="104" t="s">
        <v>7533</v>
      </c>
      <c r="H4610" s="104" t="s">
        <v>11339</v>
      </c>
      <c r="I4610" s="104" t="s">
        <v>11346</v>
      </c>
    </row>
    <row r="4611" spans="1:9" x14ac:dyDescent="0.2">
      <c r="A4611" s="104" t="s">
        <v>10492</v>
      </c>
      <c r="D4611" s="104" t="s">
        <v>11347</v>
      </c>
      <c r="E4611" s="104">
        <f t="shared" si="72"/>
        <v>30203410</v>
      </c>
      <c r="F4611" s="104" t="s">
        <v>11572</v>
      </c>
      <c r="G4611" s="104" t="s">
        <v>7533</v>
      </c>
      <c r="H4611" s="104" t="s">
        <v>11339</v>
      </c>
      <c r="I4611" s="104" t="s">
        <v>14367</v>
      </c>
    </row>
    <row r="4612" spans="1:9" x14ac:dyDescent="0.2">
      <c r="A4612" s="104" t="s">
        <v>10492</v>
      </c>
      <c r="D4612" s="104" t="s">
        <v>11348</v>
      </c>
      <c r="E4612" s="104">
        <f t="shared" si="72"/>
        <v>30203415</v>
      </c>
      <c r="F4612" s="104" t="s">
        <v>11572</v>
      </c>
      <c r="G4612" s="104" t="s">
        <v>7533</v>
      </c>
      <c r="H4612" s="104" t="s">
        <v>11339</v>
      </c>
      <c r="I4612" s="104" t="s">
        <v>11349</v>
      </c>
    </row>
    <row r="4613" spans="1:9" x14ac:dyDescent="0.2">
      <c r="A4613" s="104" t="s">
        <v>10492</v>
      </c>
      <c r="D4613" s="104" t="s">
        <v>11350</v>
      </c>
      <c r="E4613" s="104">
        <f t="shared" si="72"/>
        <v>30203420</v>
      </c>
      <c r="F4613" s="104" t="s">
        <v>11572</v>
      </c>
      <c r="G4613" s="104" t="s">
        <v>7533</v>
      </c>
      <c r="H4613" s="104" t="s">
        <v>11339</v>
      </c>
      <c r="I4613" s="104" t="s">
        <v>11043</v>
      </c>
    </row>
    <row r="4614" spans="1:9" x14ac:dyDescent="0.2">
      <c r="A4614" s="104" t="s">
        <v>10492</v>
      </c>
      <c r="D4614" s="104" t="s">
        <v>11351</v>
      </c>
      <c r="E4614" s="104">
        <f t="shared" si="72"/>
        <v>30203421</v>
      </c>
      <c r="F4614" s="104" t="s">
        <v>11572</v>
      </c>
      <c r="G4614" s="104" t="s">
        <v>7533</v>
      </c>
      <c r="H4614" s="104" t="s">
        <v>11339</v>
      </c>
      <c r="I4614" s="104" t="s">
        <v>11352</v>
      </c>
    </row>
    <row r="4615" spans="1:9" x14ac:dyDescent="0.2">
      <c r="A4615" s="104" t="s">
        <v>10492</v>
      </c>
      <c r="D4615" s="104" t="s">
        <v>11353</v>
      </c>
      <c r="E4615" s="104">
        <f t="shared" si="72"/>
        <v>30203422</v>
      </c>
      <c r="F4615" s="104" t="s">
        <v>11572</v>
      </c>
      <c r="G4615" s="104" t="s">
        <v>7533</v>
      </c>
      <c r="H4615" s="104" t="s">
        <v>11339</v>
      </c>
      <c r="I4615" s="104" t="s">
        <v>14253</v>
      </c>
    </row>
    <row r="4616" spans="1:9" x14ac:dyDescent="0.2">
      <c r="A4616" s="104" t="s">
        <v>10492</v>
      </c>
      <c r="D4616" s="104" t="s">
        <v>14254</v>
      </c>
      <c r="E4616" s="104">
        <f t="shared" si="72"/>
        <v>30203423</v>
      </c>
      <c r="F4616" s="104" t="s">
        <v>11572</v>
      </c>
      <c r="G4616" s="104" t="s">
        <v>7533</v>
      </c>
      <c r="H4616" s="104" t="s">
        <v>11339</v>
      </c>
      <c r="I4616" s="104" t="s">
        <v>14255</v>
      </c>
    </row>
    <row r="4617" spans="1:9" x14ac:dyDescent="0.2">
      <c r="A4617" s="104" t="s">
        <v>10492</v>
      </c>
      <c r="D4617" s="104" t="s">
        <v>14256</v>
      </c>
      <c r="E4617" s="104">
        <f t="shared" si="72"/>
        <v>30203424</v>
      </c>
      <c r="F4617" s="104" t="s">
        <v>11572</v>
      </c>
      <c r="G4617" s="104" t="s">
        <v>7533</v>
      </c>
      <c r="H4617" s="104" t="s">
        <v>11339</v>
      </c>
      <c r="I4617" s="104" t="s">
        <v>14257</v>
      </c>
    </row>
    <row r="4618" spans="1:9" x14ac:dyDescent="0.2">
      <c r="A4618" s="104" t="s">
        <v>10492</v>
      </c>
      <c r="D4618" s="104" t="s">
        <v>14258</v>
      </c>
      <c r="E4618" s="104">
        <f t="shared" si="72"/>
        <v>30203504</v>
      </c>
      <c r="F4618" s="104" t="s">
        <v>11572</v>
      </c>
      <c r="G4618" s="104" t="s">
        <v>7533</v>
      </c>
      <c r="H4618" s="104" t="s">
        <v>14259</v>
      </c>
      <c r="I4618" s="104" t="s">
        <v>11340</v>
      </c>
    </row>
    <row r="4619" spans="1:9" x14ac:dyDescent="0.2">
      <c r="A4619" s="104" t="s">
        <v>10492</v>
      </c>
      <c r="D4619" s="104" t="s">
        <v>14260</v>
      </c>
      <c r="E4619" s="104">
        <f t="shared" si="72"/>
        <v>30203505</v>
      </c>
      <c r="F4619" s="104" t="s">
        <v>11572</v>
      </c>
      <c r="G4619" s="104" t="s">
        <v>7533</v>
      </c>
      <c r="H4619" s="104" t="s">
        <v>14259</v>
      </c>
      <c r="I4619" s="104" t="s">
        <v>11342</v>
      </c>
    </row>
    <row r="4620" spans="1:9" x14ac:dyDescent="0.2">
      <c r="A4620" s="104" t="s">
        <v>10492</v>
      </c>
      <c r="D4620" s="104" t="s">
        <v>14261</v>
      </c>
      <c r="E4620" s="104">
        <f t="shared" si="72"/>
        <v>30203506</v>
      </c>
      <c r="F4620" s="104" t="s">
        <v>11572</v>
      </c>
      <c r="G4620" s="104" t="s">
        <v>7533</v>
      </c>
      <c r="H4620" s="104" t="s">
        <v>14259</v>
      </c>
      <c r="I4620" s="104" t="s">
        <v>11344</v>
      </c>
    </row>
    <row r="4621" spans="1:9" x14ac:dyDescent="0.2">
      <c r="A4621" s="104" t="s">
        <v>10492</v>
      </c>
      <c r="D4621" s="104" t="s">
        <v>14262</v>
      </c>
      <c r="E4621" s="104">
        <f t="shared" si="72"/>
        <v>30203507</v>
      </c>
      <c r="F4621" s="104" t="s">
        <v>11572</v>
      </c>
      <c r="G4621" s="104" t="s">
        <v>7533</v>
      </c>
      <c r="H4621" s="104" t="s">
        <v>14259</v>
      </c>
      <c r="I4621" s="104" t="s">
        <v>11346</v>
      </c>
    </row>
    <row r="4622" spans="1:9" x14ac:dyDescent="0.2">
      <c r="A4622" s="104" t="s">
        <v>10492</v>
      </c>
      <c r="D4622" s="104" t="s">
        <v>14263</v>
      </c>
      <c r="E4622" s="104">
        <f t="shared" si="72"/>
        <v>30203510</v>
      </c>
      <c r="F4622" s="104" t="s">
        <v>11572</v>
      </c>
      <c r="G4622" s="104" t="s">
        <v>7533</v>
      </c>
      <c r="H4622" s="104" t="s">
        <v>14259</v>
      </c>
      <c r="I4622" s="104" t="s">
        <v>14367</v>
      </c>
    </row>
    <row r="4623" spans="1:9" x14ac:dyDescent="0.2">
      <c r="A4623" s="104" t="s">
        <v>10492</v>
      </c>
      <c r="D4623" s="104" t="s">
        <v>14264</v>
      </c>
      <c r="E4623" s="104">
        <f t="shared" si="72"/>
        <v>30203530</v>
      </c>
      <c r="F4623" s="104" t="s">
        <v>11572</v>
      </c>
      <c r="G4623" s="104" t="s">
        <v>7533</v>
      </c>
      <c r="H4623" s="104" t="s">
        <v>14259</v>
      </c>
      <c r="I4623" s="104" t="s">
        <v>14435</v>
      </c>
    </row>
    <row r="4624" spans="1:9" x14ac:dyDescent="0.2">
      <c r="A4624" s="104" t="s">
        <v>10492</v>
      </c>
      <c r="D4624" s="104" t="s">
        <v>14265</v>
      </c>
      <c r="E4624" s="104">
        <f t="shared" si="72"/>
        <v>30203531</v>
      </c>
      <c r="F4624" s="104" t="s">
        <v>11572</v>
      </c>
      <c r="G4624" s="104" t="s">
        <v>7533</v>
      </c>
      <c r="H4624" s="104" t="s">
        <v>14259</v>
      </c>
      <c r="I4624" s="104" t="s">
        <v>14266</v>
      </c>
    </row>
    <row r="4625" spans="1:9" x14ac:dyDescent="0.2">
      <c r="A4625" s="104" t="s">
        <v>10492</v>
      </c>
      <c r="D4625" s="104" t="s">
        <v>14267</v>
      </c>
      <c r="E4625" s="104">
        <f t="shared" si="72"/>
        <v>30203532</v>
      </c>
      <c r="F4625" s="104" t="s">
        <v>11572</v>
      </c>
      <c r="G4625" s="104" t="s">
        <v>7533</v>
      </c>
      <c r="H4625" s="104" t="s">
        <v>14259</v>
      </c>
      <c r="I4625" s="104" t="s">
        <v>14268</v>
      </c>
    </row>
    <row r="4626" spans="1:9" x14ac:dyDescent="0.2">
      <c r="A4626" s="104" t="s">
        <v>10492</v>
      </c>
      <c r="D4626" s="104" t="s">
        <v>14269</v>
      </c>
      <c r="E4626" s="104">
        <f t="shared" si="72"/>
        <v>30203533</v>
      </c>
      <c r="F4626" s="104" t="s">
        <v>11572</v>
      </c>
      <c r="G4626" s="104" t="s">
        <v>7533</v>
      </c>
      <c r="H4626" s="104" t="s">
        <v>14259</v>
      </c>
      <c r="I4626" s="104" t="s">
        <v>14270</v>
      </c>
    </row>
    <row r="4627" spans="1:9" x14ac:dyDescent="0.2">
      <c r="A4627" s="104" t="s">
        <v>10492</v>
      </c>
      <c r="D4627" s="104" t="s">
        <v>14271</v>
      </c>
      <c r="E4627" s="104">
        <f t="shared" si="72"/>
        <v>30203534</v>
      </c>
      <c r="F4627" s="104" t="s">
        <v>11572</v>
      </c>
      <c r="G4627" s="104" t="s">
        <v>7533</v>
      </c>
      <c r="H4627" s="104" t="s">
        <v>14259</v>
      </c>
      <c r="I4627" s="104" t="s">
        <v>14272</v>
      </c>
    </row>
    <row r="4628" spans="1:9" x14ac:dyDescent="0.2">
      <c r="A4628" s="104" t="s">
        <v>10492</v>
      </c>
      <c r="D4628" s="104" t="s">
        <v>14273</v>
      </c>
      <c r="E4628" s="104">
        <f t="shared" si="72"/>
        <v>30203535</v>
      </c>
      <c r="F4628" s="104" t="s">
        <v>11572</v>
      </c>
      <c r="G4628" s="104" t="s">
        <v>7533</v>
      </c>
      <c r="H4628" s="104" t="s">
        <v>14259</v>
      </c>
      <c r="I4628" s="104" t="s">
        <v>14274</v>
      </c>
    </row>
    <row r="4629" spans="1:9" x14ac:dyDescent="0.2">
      <c r="A4629" s="104" t="s">
        <v>10492</v>
      </c>
      <c r="D4629" s="104" t="s">
        <v>14275</v>
      </c>
      <c r="E4629" s="104">
        <f t="shared" si="72"/>
        <v>30203536</v>
      </c>
      <c r="F4629" s="104" t="s">
        <v>11572</v>
      </c>
      <c r="G4629" s="104" t="s">
        <v>7533</v>
      </c>
      <c r="H4629" s="104" t="s">
        <v>14259</v>
      </c>
      <c r="I4629" s="104" t="s">
        <v>14276</v>
      </c>
    </row>
    <row r="4630" spans="1:9" x14ac:dyDescent="0.2">
      <c r="A4630" s="104" t="s">
        <v>10492</v>
      </c>
      <c r="D4630" s="104" t="s">
        <v>14277</v>
      </c>
      <c r="E4630" s="104">
        <f t="shared" si="72"/>
        <v>30203540</v>
      </c>
      <c r="F4630" s="104" t="s">
        <v>11572</v>
      </c>
      <c r="G4630" s="104" t="s">
        <v>7533</v>
      </c>
      <c r="H4630" s="104" t="s">
        <v>14259</v>
      </c>
      <c r="I4630" s="104" t="s">
        <v>11403</v>
      </c>
    </row>
    <row r="4631" spans="1:9" x14ac:dyDescent="0.2">
      <c r="A4631" s="104" t="s">
        <v>10492</v>
      </c>
      <c r="D4631" s="104" t="s">
        <v>11404</v>
      </c>
      <c r="E4631" s="104">
        <f t="shared" si="72"/>
        <v>30203601</v>
      </c>
      <c r="F4631" s="104" t="s">
        <v>11572</v>
      </c>
      <c r="G4631" s="104" t="s">
        <v>7533</v>
      </c>
      <c r="H4631" s="104" t="s">
        <v>11405</v>
      </c>
      <c r="I4631" s="104" t="s">
        <v>11373</v>
      </c>
    </row>
    <row r="4632" spans="1:9" x14ac:dyDescent="0.2">
      <c r="A4632" s="104" t="s">
        <v>10492</v>
      </c>
      <c r="D4632" s="104" t="s">
        <v>11374</v>
      </c>
      <c r="E4632" s="104">
        <f t="shared" si="72"/>
        <v>30203602</v>
      </c>
      <c r="F4632" s="104" t="s">
        <v>11572</v>
      </c>
      <c r="G4632" s="104" t="s">
        <v>7533</v>
      </c>
      <c r="H4632" s="104" t="s">
        <v>11405</v>
      </c>
      <c r="I4632" s="104" t="s">
        <v>11375</v>
      </c>
    </row>
    <row r="4633" spans="1:9" x14ac:dyDescent="0.2">
      <c r="A4633" s="104" t="s">
        <v>10492</v>
      </c>
      <c r="D4633" s="104" t="s">
        <v>11376</v>
      </c>
      <c r="E4633" s="104">
        <f t="shared" si="72"/>
        <v>30203603</v>
      </c>
      <c r="F4633" s="104" t="s">
        <v>11572</v>
      </c>
      <c r="G4633" s="104" t="s">
        <v>7533</v>
      </c>
      <c r="H4633" s="104" t="s">
        <v>11405</v>
      </c>
      <c r="I4633" s="104" t="s">
        <v>11377</v>
      </c>
    </row>
    <row r="4634" spans="1:9" x14ac:dyDescent="0.2">
      <c r="A4634" s="104" t="s">
        <v>10492</v>
      </c>
      <c r="D4634" s="104" t="s">
        <v>11378</v>
      </c>
      <c r="E4634" s="104">
        <f t="shared" si="72"/>
        <v>30203604</v>
      </c>
      <c r="F4634" s="104" t="s">
        <v>11572</v>
      </c>
      <c r="G4634" s="104" t="s">
        <v>7533</v>
      </c>
      <c r="H4634" s="104" t="s">
        <v>11405</v>
      </c>
      <c r="I4634" s="104" t="s">
        <v>11379</v>
      </c>
    </row>
    <row r="4635" spans="1:9" x14ac:dyDescent="0.2">
      <c r="A4635" s="104" t="s">
        <v>10492</v>
      </c>
      <c r="D4635" s="104" t="s">
        <v>11380</v>
      </c>
      <c r="E4635" s="104">
        <f t="shared" si="72"/>
        <v>30203801</v>
      </c>
      <c r="F4635" s="104" t="s">
        <v>11572</v>
      </c>
      <c r="G4635" s="104" t="s">
        <v>7533</v>
      </c>
      <c r="H4635" s="104" t="s">
        <v>11381</v>
      </c>
      <c r="I4635" s="104" t="s">
        <v>14416</v>
      </c>
    </row>
    <row r="4636" spans="1:9" x14ac:dyDescent="0.2">
      <c r="A4636" s="104" t="s">
        <v>10492</v>
      </c>
      <c r="D4636" s="104" t="s">
        <v>11382</v>
      </c>
      <c r="E4636" s="104">
        <f t="shared" si="72"/>
        <v>30203802</v>
      </c>
      <c r="F4636" s="104" t="s">
        <v>11572</v>
      </c>
      <c r="G4636" s="104" t="s">
        <v>7533</v>
      </c>
      <c r="H4636" s="104" t="s">
        <v>11381</v>
      </c>
      <c r="I4636" s="104" t="s">
        <v>11383</v>
      </c>
    </row>
    <row r="4637" spans="1:9" x14ac:dyDescent="0.2">
      <c r="A4637" s="104" t="s">
        <v>10492</v>
      </c>
      <c r="D4637" s="104" t="s">
        <v>11384</v>
      </c>
      <c r="E4637" s="104">
        <f t="shared" si="72"/>
        <v>30203803</v>
      </c>
      <c r="F4637" s="104" t="s">
        <v>11572</v>
      </c>
      <c r="G4637" s="104" t="s">
        <v>7533</v>
      </c>
      <c r="H4637" s="104" t="s">
        <v>11381</v>
      </c>
      <c r="I4637" s="104" t="s">
        <v>3591</v>
      </c>
    </row>
    <row r="4638" spans="1:9" x14ac:dyDescent="0.2">
      <c r="A4638" s="104" t="s">
        <v>10492</v>
      </c>
      <c r="D4638" s="104" t="s">
        <v>11385</v>
      </c>
      <c r="E4638" s="104">
        <f t="shared" si="72"/>
        <v>30203804</v>
      </c>
      <c r="F4638" s="104" t="s">
        <v>11572</v>
      </c>
      <c r="G4638" s="104" t="s">
        <v>7533</v>
      </c>
      <c r="H4638" s="104" t="s">
        <v>11381</v>
      </c>
      <c r="I4638" s="104" t="s">
        <v>11495</v>
      </c>
    </row>
    <row r="4639" spans="1:9" x14ac:dyDescent="0.2">
      <c r="A4639" s="104" t="s">
        <v>10492</v>
      </c>
      <c r="D4639" s="104" t="s">
        <v>11386</v>
      </c>
      <c r="E4639" s="104">
        <f t="shared" si="72"/>
        <v>30203805</v>
      </c>
      <c r="F4639" s="104" t="s">
        <v>11572</v>
      </c>
      <c r="G4639" s="104" t="s">
        <v>7533</v>
      </c>
      <c r="H4639" s="104" t="s">
        <v>11381</v>
      </c>
      <c r="I4639" s="104" t="s">
        <v>11387</v>
      </c>
    </row>
    <row r="4640" spans="1:9" x14ac:dyDescent="0.2">
      <c r="A4640" s="104" t="s">
        <v>10492</v>
      </c>
      <c r="D4640" s="104" t="s">
        <v>11388</v>
      </c>
      <c r="E4640" s="104">
        <f t="shared" si="72"/>
        <v>30203811</v>
      </c>
      <c r="F4640" s="104" t="s">
        <v>11572</v>
      </c>
      <c r="G4640" s="104" t="s">
        <v>7533</v>
      </c>
      <c r="H4640" s="104" t="s">
        <v>11381</v>
      </c>
      <c r="I4640" s="104" t="s">
        <v>11389</v>
      </c>
    </row>
    <row r="4641" spans="1:9" x14ac:dyDescent="0.2">
      <c r="A4641" s="104" t="s">
        <v>10492</v>
      </c>
      <c r="D4641" s="104" t="s">
        <v>11390</v>
      </c>
      <c r="E4641" s="104">
        <f t="shared" si="72"/>
        <v>30203812</v>
      </c>
      <c r="F4641" s="104" t="s">
        <v>11572</v>
      </c>
      <c r="G4641" s="104" t="s">
        <v>7533</v>
      </c>
      <c r="H4641" s="104" t="s">
        <v>11381</v>
      </c>
      <c r="I4641" s="104" t="s">
        <v>11391</v>
      </c>
    </row>
    <row r="4642" spans="1:9" x14ac:dyDescent="0.2">
      <c r="A4642" s="104" t="s">
        <v>10492</v>
      </c>
      <c r="D4642" s="104" t="s">
        <v>11392</v>
      </c>
      <c r="E4642" s="104">
        <f t="shared" si="72"/>
        <v>30203901</v>
      </c>
      <c r="F4642" s="104" t="s">
        <v>11572</v>
      </c>
      <c r="G4642" s="104" t="s">
        <v>7533</v>
      </c>
      <c r="H4642" s="104" t="s">
        <v>11393</v>
      </c>
      <c r="I4642" s="104" t="s">
        <v>11394</v>
      </c>
    </row>
    <row r="4643" spans="1:9" x14ac:dyDescent="0.2">
      <c r="A4643" s="104" t="s">
        <v>10492</v>
      </c>
      <c r="D4643" s="104" t="s">
        <v>11395</v>
      </c>
      <c r="E4643" s="104">
        <f t="shared" si="72"/>
        <v>30203902</v>
      </c>
      <c r="F4643" s="104" t="s">
        <v>11572</v>
      </c>
      <c r="G4643" s="104" t="s">
        <v>7533</v>
      </c>
      <c r="H4643" s="104" t="s">
        <v>11393</v>
      </c>
      <c r="I4643" s="104" t="s">
        <v>11396</v>
      </c>
    </row>
    <row r="4644" spans="1:9" x14ac:dyDescent="0.2">
      <c r="A4644" s="104" t="s">
        <v>10492</v>
      </c>
      <c r="D4644" s="104" t="s">
        <v>11397</v>
      </c>
      <c r="E4644" s="104">
        <f t="shared" si="72"/>
        <v>30204001</v>
      </c>
      <c r="F4644" s="104" t="s">
        <v>11572</v>
      </c>
      <c r="G4644" s="104" t="s">
        <v>7533</v>
      </c>
      <c r="H4644" s="104" t="s">
        <v>11398</v>
      </c>
      <c r="I4644" s="104" t="s">
        <v>11043</v>
      </c>
    </row>
    <row r="4645" spans="1:9" x14ac:dyDescent="0.2">
      <c r="A4645" s="104" t="s">
        <v>10492</v>
      </c>
      <c r="D4645" s="104" t="s">
        <v>11399</v>
      </c>
      <c r="E4645" s="104">
        <f t="shared" si="72"/>
        <v>30204002</v>
      </c>
      <c r="F4645" s="104" t="s">
        <v>11572</v>
      </c>
      <c r="G4645" s="104" t="s">
        <v>7533</v>
      </c>
      <c r="H4645" s="104" t="s">
        <v>11398</v>
      </c>
      <c r="I4645" s="104" t="s">
        <v>11400</v>
      </c>
    </row>
    <row r="4646" spans="1:9" x14ac:dyDescent="0.2">
      <c r="A4646" s="104" t="s">
        <v>10492</v>
      </c>
      <c r="D4646" s="104" t="s">
        <v>11401</v>
      </c>
      <c r="E4646" s="104">
        <f t="shared" si="72"/>
        <v>30204003</v>
      </c>
      <c r="F4646" s="104" t="s">
        <v>11572</v>
      </c>
      <c r="G4646" s="104" t="s">
        <v>7533</v>
      </c>
      <c r="H4646" s="104" t="s">
        <v>11398</v>
      </c>
      <c r="I4646" s="104" t="s">
        <v>8438</v>
      </c>
    </row>
    <row r="4647" spans="1:9" x14ac:dyDescent="0.2">
      <c r="A4647" s="104" t="s">
        <v>10492</v>
      </c>
      <c r="D4647" s="104" t="s">
        <v>8439</v>
      </c>
      <c r="E4647" s="104">
        <f t="shared" si="72"/>
        <v>30204004</v>
      </c>
      <c r="F4647" s="104" t="s">
        <v>11572</v>
      </c>
      <c r="G4647" s="104" t="s">
        <v>7533</v>
      </c>
      <c r="H4647" s="104" t="s">
        <v>11398</v>
      </c>
      <c r="I4647" s="104" t="s">
        <v>8440</v>
      </c>
    </row>
    <row r="4648" spans="1:9" x14ac:dyDescent="0.2">
      <c r="A4648" s="104" t="s">
        <v>10492</v>
      </c>
      <c r="D4648" s="104" t="s">
        <v>8441</v>
      </c>
      <c r="E4648" s="104">
        <f t="shared" si="72"/>
        <v>30204201</v>
      </c>
      <c r="F4648" s="104" t="s">
        <v>11572</v>
      </c>
      <c r="G4648" s="104" t="s">
        <v>7533</v>
      </c>
      <c r="H4648" s="104" t="s">
        <v>8442</v>
      </c>
      <c r="I4648" s="104" t="s">
        <v>5591</v>
      </c>
    </row>
    <row r="4649" spans="1:9" x14ac:dyDescent="0.2">
      <c r="A4649" s="104" t="s">
        <v>10492</v>
      </c>
      <c r="D4649" s="104" t="s">
        <v>5592</v>
      </c>
      <c r="E4649" s="104">
        <f t="shared" si="72"/>
        <v>30280001</v>
      </c>
      <c r="F4649" s="104" t="s">
        <v>11572</v>
      </c>
      <c r="G4649" s="104" t="s">
        <v>7533</v>
      </c>
      <c r="H4649" s="104" t="s">
        <v>13740</v>
      </c>
      <c r="I4649" s="104" t="s">
        <v>13740</v>
      </c>
    </row>
    <row r="4650" spans="1:9" x14ac:dyDescent="0.2">
      <c r="A4650" s="104" t="s">
        <v>10492</v>
      </c>
      <c r="D4650" s="104" t="s">
        <v>5593</v>
      </c>
      <c r="E4650" s="104">
        <f t="shared" si="72"/>
        <v>30282001</v>
      </c>
      <c r="F4650" s="104" t="s">
        <v>11572</v>
      </c>
      <c r="G4650" s="104" t="s">
        <v>7533</v>
      </c>
      <c r="H4650" s="104" t="s">
        <v>13742</v>
      </c>
      <c r="I4650" s="104" t="s">
        <v>13743</v>
      </c>
    </row>
    <row r="4651" spans="1:9" x14ac:dyDescent="0.2">
      <c r="A4651" s="104" t="s">
        <v>10492</v>
      </c>
      <c r="D4651" s="104" t="s">
        <v>5594</v>
      </c>
      <c r="E4651" s="104">
        <f t="shared" si="72"/>
        <v>30282002</v>
      </c>
      <c r="F4651" s="104" t="s">
        <v>11572</v>
      </c>
      <c r="G4651" s="104" t="s">
        <v>7533</v>
      </c>
      <c r="H4651" s="104" t="s">
        <v>13742</v>
      </c>
      <c r="I4651" s="104" t="s">
        <v>13745</v>
      </c>
    </row>
    <row r="4652" spans="1:9" x14ac:dyDescent="0.2">
      <c r="A4652" s="104" t="s">
        <v>10492</v>
      </c>
      <c r="D4652" s="104" t="s">
        <v>5595</v>
      </c>
      <c r="E4652" s="104">
        <f t="shared" si="72"/>
        <v>30282501</v>
      </c>
      <c r="F4652" s="104" t="s">
        <v>11572</v>
      </c>
      <c r="G4652" s="104" t="s">
        <v>7533</v>
      </c>
      <c r="H4652" s="104" t="s">
        <v>13747</v>
      </c>
      <c r="I4652" s="104" t="s">
        <v>5596</v>
      </c>
    </row>
    <row r="4653" spans="1:9" x14ac:dyDescent="0.2">
      <c r="A4653" s="104" t="s">
        <v>10492</v>
      </c>
      <c r="D4653" s="104" t="s">
        <v>5597</v>
      </c>
      <c r="E4653" s="104">
        <f t="shared" si="72"/>
        <v>30282502</v>
      </c>
      <c r="F4653" s="104" t="s">
        <v>11572</v>
      </c>
      <c r="G4653" s="104" t="s">
        <v>7533</v>
      </c>
      <c r="H4653" s="104" t="s">
        <v>13747</v>
      </c>
      <c r="I4653" s="104" t="s">
        <v>5598</v>
      </c>
    </row>
    <row r="4654" spans="1:9" x14ac:dyDescent="0.2">
      <c r="A4654" s="104" t="s">
        <v>10492</v>
      </c>
      <c r="D4654" s="104" t="s">
        <v>5599</v>
      </c>
      <c r="E4654" s="104">
        <f t="shared" si="72"/>
        <v>30282503</v>
      </c>
      <c r="F4654" s="104" t="s">
        <v>11572</v>
      </c>
      <c r="G4654" s="104" t="s">
        <v>7533</v>
      </c>
      <c r="H4654" s="104" t="s">
        <v>13747</v>
      </c>
      <c r="I4654" s="104" t="s">
        <v>5600</v>
      </c>
    </row>
    <row r="4655" spans="1:9" x14ac:dyDescent="0.2">
      <c r="A4655" s="104" t="s">
        <v>10492</v>
      </c>
      <c r="D4655" s="104" t="s">
        <v>5601</v>
      </c>
      <c r="E4655" s="104">
        <f t="shared" si="72"/>
        <v>30282504</v>
      </c>
      <c r="F4655" s="104" t="s">
        <v>11572</v>
      </c>
      <c r="G4655" s="104" t="s">
        <v>7533</v>
      </c>
      <c r="H4655" s="104" t="s">
        <v>13747</v>
      </c>
      <c r="I4655" s="104" t="s">
        <v>5602</v>
      </c>
    </row>
    <row r="4656" spans="1:9" x14ac:dyDescent="0.2">
      <c r="A4656" s="104" t="s">
        <v>10492</v>
      </c>
      <c r="D4656" s="104" t="s">
        <v>5603</v>
      </c>
      <c r="E4656" s="104">
        <f t="shared" si="72"/>
        <v>30282599</v>
      </c>
      <c r="F4656" s="104" t="s">
        <v>11572</v>
      </c>
      <c r="G4656" s="104" t="s">
        <v>7533</v>
      </c>
      <c r="H4656" s="104" t="s">
        <v>13747</v>
      </c>
      <c r="I4656" s="104" t="s">
        <v>13748</v>
      </c>
    </row>
    <row r="4657" spans="1:12" x14ac:dyDescent="0.2">
      <c r="A4657" s="104" t="s">
        <v>10492</v>
      </c>
      <c r="D4657" s="104" t="s">
        <v>5604</v>
      </c>
      <c r="E4657" s="104">
        <f t="shared" si="72"/>
        <v>30288801</v>
      </c>
      <c r="F4657" s="104" t="s">
        <v>11572</v>
      </c>
      <c r="G4657" s="104" t="s">
        <v>7533</v>
      </c>
      <c r="H4657" s="104" t="s">
        <v>11023</v>
      </c>
      <c r="I4657" s="104" t="s">
        <v>7495</v>
      </c>
    </row>
    <row r="4658" spans="1:12" x14ac:dyDescent="0.2">
      <c r="A4658" s="104" t="s">
        <v>10492</v>
      </c>
      <c r="D4658" s="104" t="s">
        <v>5605</v>
      </c>
      <c r="E4658" s="104">
        <f t="shared" si="72"/>
        <v>30288802</v>
      </c>
      <c r="F4658" s="104" t="s">
        <v>11572</v>
      </c>
      <c r="G4658" s="104" t="s">
        <v>7533</v>
      </c>
      <c r="H4658" s="104" t="s">
        <v>11023</v>
      </c>
      <c r="I4658" s="104" t="s">
        <v>7495</v>
      </c>
    </row>
    <row r="4659" spans="1:12" x14ac:dyDescent="0.2">
      <c r="A4659" s="104" t="s">
        <v>10492</v>
      </c>
      <c r="D4659" s="104" t="s">
        <v>5606</v>
      </c>
      <c r="E4659" s="104">
        <f t="shared" si="72"/>
        <v>30288803</v>
      </c>
      <c r="F4659" s="104" t="s">
        <v>11572</v>
      </c>
      <c r="G4659" s="104" t="s">
        <v>7533</v>
      </c>
      <c r="H4659" s="104" t="s">
        <v>11023</v>
      </c>
      <c r="I4659" s="104" t="s">
        <v>7495</v>
      </c>
    </row>
    <row r="4660" spans="1:12" x14ac:dyDescent="0.2">
      <c r="A4660" s="104" t="s">
        <v>10492</v>
      </c>
      <c r="D4660" s="104" t="s">
        <v>5607</v>
      </c>
      <c r="E4660" s="104">
        <f t="shared" si="72"/>
        <v>30288804</v>
      </c>
      <c r="F4660" s="104" t="s">
        <v>11572</v>
      </c>
      <c r="G4660" s="104" t="s">
        <v>7533</v>
      </c>
      <c r="H4660" s="104" t="s">
        <v>11023</v>
      </c>
      <c r="I4660" s="104" t="s">
        <v>7495</v>
      </c>
    </row>
    <row r="4661" spans="1:12" x14ac:dyDescent="0.2">
      <c r="A4661" s="104" t="s">
        <v>10492</v>
      </c>
      <c r="D4661" s="104" t="s">
        <v>5608</v>
      </c>
      <c r="E4661" s="104">
        <f t="shared" si="72"/>
        <v>30288805</v>
      </c>
      <c r="F4661" s="104" t="s">
        <v>11572</v>
      </c>
      <c r="G4661" s="104" t="s">
        <v>7533</v>
      </c>
      <c r="H4661" s="104" t="s">
        <v>11023</v>
      </c>
      <c r="I4661" s="104" t="s">
        <v>7495</v>
      </c>
    </row>
    <row r="4662" spans="1:12" x14ac:dyDescent="0.2">
      <c r="A4662" s="104" t="s">
        <v>10492</v>
      </c>
      <c r="D4662" s="104" t="s">
        <v>5609</v>
      </c>
      <c r="E4662" s="104">
        <f t="shared" si="72"/>
        <v>30290001</v>
      </c>
      <c r="F4662" s="104" t="s">
        <v>11572</v>
      </c>
      <c r="G4662" s="104" t="s">
        <v>7533</v>
      </c>
      <c r="H4662" s="104" t="s">
        <v>10519</v>
      </c>
      <c r="I4662" s="104" t="s">
        <v>10520</v>
      </c>
      <c r="K4662" s="106">
        <v>36265</v>
      </c>
      <c r="L4662" s="104" t="s">
        <v>10528</v>
      </c>
    </row>
    <row r="4663" spans="1:12" x14ac:dyDescent="0.2">
      <c r="A4663" s="104" t="s">
        <v>10492</v>
      </c>
      <c r="D4663" s="104" t="s">
        <v>5610</v>
      </c>
      <c r="E4663" s="104">
        <f t="shared" si="72"/>
        <v>30290002</v>
      </c>
      <c r="F4663" s="104" t="s">
        <v>11572</v>
      </c>
      <c r="G4663" s="104" t="s">
        <v>7533</v>
      </c>
      <c r="H4663" s="104" t="s">
        <v>10519</v>
      </c>
      <c r="I4663" s="104" t="s">
        <v>10523</v>
      </c>
      <c r="K4663" s="106">
        <v>36265</v>
      </c>
      <c r="L4663" s="104" t="s">
        <v>10528</v>
      </c>
    </row>
    <row r="4664" spans="1:12" x14ac:dyDescent="0.2">
      <c r="A4664" s="104" t="s">
        <v>10492</v>
      </c>
      <c r="D4664" s="104" t="s">
        <v>5611</v>
      </c>
      <c r="E4664" s="104">
        <f t="shared" si="72"/>
        <v>30290003</v>
      </c>
      <c r="F4664" s="104" t="s">
        <v>11572</v>
      </c>
      <c r="G4664" s="104" t="s">
        <v>7533</v>
      </c>
      <c r="H4664" s="104" t="s">
        <v>10519</v>
      </c>
      <c r="I4664" s="104" t="s">
        <v>10525</v>
      </c>
      <c r="K4664" s="106">
        <v>36265</v>
      </c>
      <c r="L4664" s="104" t="s">
        <v>10528</v>
      </c>
    </row>
    <row r="4665" spans="1:12" x14ac:dyDescent="0.2">
      <c r="A4665" s="104" t="s">
        <v>10492</v>
      </c>
      <c r="D4665" s="104" t="s">
        <v>5612</v>
      </c>
      <c r="E4665" s="104">
        <f t="shared" si="72"/>
        <v>30290005</v>
      </c>
      <c r="F4665" s="104" t="s">
        <v>11572</v>
      </c>
      <c r="G4665" s="104" t="s">
        <v>7533</v>
      </c>
      <c r="H4665" s="104" t="s">
        <v>10519</v>
      </c>
      <c r="I4665" s="104" t="s">
        <v>8457</v>
      </c>
      <c r="K4665" s="106">
        <v>36265</v>
      </c>
      <c r="L4665" s="104" t="s">
        <v>8458</v>
      </c>
    </row>
    <row r="4666" spans="1:12" x14ac:dyDescent="0.2">
      <c r="A4666" s="104" t="s">
        <v>10492</v>
      </c>
      <c r="D4666" s="104" t="s">
        <v>8459</v>
      </c>
      <c r="E4666" s="104">
        <f t="shared" si="72"/>
        <v>30291001</v>
      </c>
      <c r="F4666" s="104" t="s">
        <v>11572</v>
      </c>
      <c r="G4666" s="104" t="s">
        <v>7533</v>
      </c>
      <c r="H4666" s="104" t="s">
        <v>10519</v>
      </c>
      <c r="I4666" s="104" t="s">
        <v>8460</v>
      </c>
    </row>
    <row r="4667" spans="1:12" x14ac:dyDescent="0.2">
      <c r="A4667" s="104" t="s">
        <v>10492</v>
      </c>
      <c r="D4667" s="104" t="s">
        <v>8461</v>
      </c>
      <c r="E4667" s="104">
        <f t="shared" si="72"/>
        <v>30299998</v>
      </c>
      <c r="F4667" s="104" t="s">
        <v>11572</v>
      </c>
      <c r="G4667" s="104" t="s">
        <v>7533</v>
      </c>
      <c r="H4667" s="104" t="s">
        <v>8462</v>
      </c>
      <c r="I4667" s="104" t="s">
        <v>7791</v>
      </c>
    </row>
    <row r="4668" spans="1:12" x14ac:dyDescent="0.2">
      <c r="A4668" s="104" t="s">
        <v>10492</v>
      </c>
      <c r="D4668" s="104" t="s">
        <v>8463</v>
      </c>
      <c r="E4668" s="104">
        <f t="shared" si="72"/>
        <v>30299999</v>
      </c>
      <c r="F4668" s="104" t="s">
        <v>11572</v>
      </c>
      <c r="G4668" s="104" t="s">
        <v>7533</v>
      </c>
      <c r="H4668" s="104" t="s">
        <v>8462</v>
      </c>
      <c r="I4668" s="104" t="s">
        <v>7791</v>
      </c>
    </row>
    <row r="4669" spans="1:12" x14ac:dyDescent="0.2">
      <c r="A4669" s="104" t="s">
        <v>10492</v>
      </c>
      <c r="D4669" s="104" t="s">
        <v>8464</v>
      </c>
      <c r="E4669" s="104">
        <f t="shared" si="72"/>
        <v>30300001</v>
      </c>
      <c r="F4669" s="104" t="s">
        <v>11572</v>
      </c>
      <c r="G4669" s="104" t="s">
        <v>8465</v>
      </c>
      <c r="H4669" s="104" t="s">
        <v>8466</v>
      </c>
      <c r="I4669" s="104" t="s">
        <v>8467</v>
      </c>
    </row>
    <row r="4670" spans="1:12" x14ac:dyDescent="0.2">
      <c r="A4670" s="104" t="s">
        <v>10492</v>
      </c>
      <c r="D4670" s="104" t="s">
        <v>8468</v>
      </c>
      <c r="E4670" s="104">
        <f t="shared" si="72"/>
        <v>30300002</v>
      </c>
      <c r="F4670" s="104" t="s">
        <v>11572</v>
      </c>
      <c r="G4670" s="104" t="s">
        <v>8465</v>
      </c>
      <c r="H4670" s="104" t="s">
        <v>8466</v>
      </c>
      <c r="I4670" s="104" t="s">
        <v>8469</v>
      </c>
    </row>
    <row r="4671" spans="1:12" x14ac:dyDescent="0.2">
      <c r="A4671" s="104" t="s">
        <v>10492</v>
      </c>
      <c r="D4671" s="104" t="s">
        <v>8470</v>
      </c>
      <c r="E4671" s="104">
        <f t="shared" si="72"/>
        <v>30300003</v>
      </c>
      <c r="F4671" s="104" t="s">
        <v>11572</v>
      </c>
      <c r="G4671" s="104" t="s">
        <v>8465</v>
      </c>
      <c r="H4671" s="104" t="s">
        <v>8466</v>
      </c>
      <c r="I4671" s="104" t="s">
        <v>8471</v>
      </c>
    </row>
    <row r="4672" spans="1:12" x14ac:dyDescent="0.2">
      <c r="A4672" s="104" t="s">
        <v>10492</v>
      </c>
      <c r="D4672" s="104" t="s">
        <v>8472</v>
      </c>
      <c r="E4672" s="104">
        <f t="shared" si="72"/>
        <v>30300004</v>
      </c>
      <c r="F4672" s="104" t="s">
        <v>11572</v>
      </c>
      <c r="G4672" s="104" t="s">
        <v>8465</v>
      </c>
      <c r="H4672" s="104" t="s">
        <v>8466</v>
      </c>
      <c r="I4672" s="104" t="s">
        <v>8473</v>
      </c>
    </row>
    <row r="4673" spans="1:9" x14ac:dyDescent="0.2">
      <c r="A4673" s="104" t="s">
        <v>10492</v>
      </c>
      <c r="D4673" s="104" t="s">
        <v>8474</v>
      </c>
      <c r="E4673" s="104">
        <f t="shared" si="72"/>
        <v>30300101</v>
      </c>
      <c r="F4673" s="104" t="s">
        <v>11572</v>
      </c>
      <c r="G4673" s="104" t="s">
        <v>8465</v>
      </c>
      <c r="H4673" s="104" t="s">
        <v>8475</v>
      </c>
      <c r="I4673" s="104" t="s">
        <v>8476</v>
      </c>
    </row>
    <row r="4674" spans="1:9" x14ac:dyDescent="0.2">
      <c r="A4674" s="104" t="s">
        <v>10492</v>
      </c>
      <c r="D4674" s="104" t="s">
        <v>8477</v>
      </c>
      <c r="E4674" s="104">
        <f t="shared" ref="E4674:E4737" si="73">VALUE(D4674)</f>
        <v>30300102</v>
      </c>
      <c r="F4674" s="104" t="s">
        <v>11572</v>
      </c>
      <c r="G4674" s="104" t="s">
        <v>8465</v>
      </c>
      <c r="H4674" s="104" t="s">
        <v>8475</v>
      </c>
      <c r="I4674" s="104" t="s">
        <v>8478</v>
      </c>
    </row>
    <row r="4675" spans="1:9" x14ac:dyDescent="0.2">
      <c r="A4675" s="104" t="s">
        <v>10492</v>
      </c>
      <c r="D4675" s="104" t="s">
        <v>8479</v>
      </c>
      <c r="E4675" s="104">
        <f t="shared" si="73"/>
        <v>30300103</v>
      </c>
      <c r="F4675" s="104" t="s">
        <v>11572</v>
      </c>
      <c r="G4675" s="104" t="s">
        <v>8465</v>
      </c>
      <c r="H4675" s="104" t="s">
        <v>8475</v>
      </c>
      <c r="I4675" s="104" t="s">
        <v>8480</v>
      </c>
    </row>
    <row r="4676" spans="1:9" x14ac:dyDescent="0.2">
      <c r="A4676" s="104" t="s">
        <v>10492</v>
      </c>
      <c r="D4676" s="104" t="s">
        <v>8481</v>
      </c>
      <c r="E4676" s="104">
        <f t="shared" si="73"/>
        <v>30300104</v>
      </c>
      <c r="F4676" s="104" t="s">
        <v>11572</v>
      </c>
      <c r="G4676" s="104" t="s">
        <v>8465</v>
      </c>
      <c r="H4676" s="104" t="s">
        <v>8475</v>
      </c>
      <c r="I4676" s="104" t="s">
        <v>8482</v>
      </c>
    </row>
    <row r="4677" spans="1:9" x14ac:dyDescent="0.2">
      <c r="A4677" s="104" t="s">
        <v>10492</v>
      </c>
      <c r="D4677" s="104" t="s">
        <v>8483</v>
      </c>
      <c r="E4677" s="104">
        <f t="shared" si="73"/>
        <v>30300105</v>
      </c>
      <c r="F4677" s="104" t="s">
        <v>11572</v>
      </c>
      <c r="G4677" s="104" t="s">
        <v>8465</v>
      </c>
      <c r="H4677" s="104" t="s">
        <v>8475</v>
      </c>
      <c r="I4677" s="104" t="s">
        <v>8484</v>
      </c>
    </row>
    <row r="4678" spans="1:9" x14ac:dyDescent="0.2">
      <c r="A4678" s="104" t="s">
        <v>10492</v>
      </c>
      <c r="D4678" s="104" t="s">
        <v>8485</v>
      </c>
      <c r="E4678" s="104">
        <f t="shared" si="73"/>
        <v>30300106</v>
      </c>
      <c r="F4678" s="104" t="s">
        <v>11572</v>
      </c>
      <c r="G4678" s="104" t="s">
        <v>8465</v>
      </c>
      <c r="H4678" s="104" t="s">
        <v>8475</v>
      </c>
      <c r="I4678" s="104" t="s">
        <v>8486</v>
      </c>
    </row>
    <row r="4679" spans="1:9" x14ac:dyDescent="0.2">
      <c r="A4679" s="104" t="s">
        <v>10492</v>
      </c>
      <c r="D4679" s="104" t="s">
        <v>8487</v>
      </c>
      <c r="E4679" s="104">
        <f t="shared" si="73"/>
        <v>30300107</v>
      </c>
      <c r="F4679" s="104" t="s">
        <v>11572</v>
      </c>
      <c r="G4679" s="104" t="s">
        <v>8465</v>
      </c>
      <c r="H4679" s="104" t="s">
        <v>8475</v>
      </c>
      <c r="I4679" s="104" t="s">
        <v>8488</v>
      </c>
    </row>
    <row r="4680" spans="1:9" x14ac:dyDescent="0.2">
      <c r="A4680" s="104" t="s">
        <v>10492</v>
      </c>
      <c r="D4680" s="104" t="s">
        <v>8489</v>
      </c>
      <c r="E4680" s="104">
        <f t="shared" si="73"/>
        <v>30300108</v>
      </c>
      <c r="F4680" s="104" t="s">
        <v>11572</v>
      </c>
      <c r="G4680" s="104" t="s">
        <v>8465</v>
      </c>
      <c r="H4680" s="104" t="s">
        <v>8475</v>
      </c>
      <c r="I4680" s="104" t="s">
        <v>8490</v>
      </c>
    </row>
    <row r="4681" spans="1:9" x14ac:dyDescent="0.2">
      <c r="A4681" s="104" t="s">
        <v>10492</v>
      </c>
      <c r="D4681" s="104" t="s">
        <v>8491</v>
      </c>
      <c r="E4681" s="104">
        <f t="shared" si="73"/>
        <v>30300109</v>
      </c>
      <c r="F4681" s="104" t="s">
        <v>11572</v>
      </c>
      <c r="G4681" s="104" t="s">
        <v>8465</v>
      </c>
      <c r="H4681" s="104" t="s">
        <v>8475</v>
      </c>
      <c r="I4681" s="104" t="s">
        <v>8492</v>
      </c>
    </row>
    <row r="4682" spans="1:9" x14ac:dyDescent="0.2">
      <c r="A4682" s="104" t="s">
        <v>10492</v>
      </c>
      <c r="D4682" s="104" t="s">
        <v>8493</v>
      </c>
      <c r="E4682" s="104">
        <f t="shared" si="73"/>
        <v>30300110</v>
      </c>
      <c r="F4682" s="104" t="s">
        <v>11572</v>
      </c>
      <c r="G4682" s="104" t="s">
        <v>8465</v>
      </c>
      <c r="H4682" s="104" t="s">
        <v>8475</v>
      </c>
      <c r="I4682" s="104" t="s">
        <v>8494</v>
      </c>
    </row>
    <row r="4683" spans="1:9" x14ac:dyDescent="0.2">
      <c r="A4683" s="104" t="s">
        <v>10492</v>
      </c>
      <c r="D4683" s="104" t="s">
        <v>8495</v>
      </c>
      <c r="E4683" s="104">
        <f t="shared" si="73"/>
        <v>30300111</v>
      </c>
      <c r="F4683" s="104" t="s">
        <v>11572</v>
      </c>
      <c r="G4683" s="104" t="s">
        <v>8465</v>
      </c>
      <c r="H4683" s="104" t="s">
        <v>8475</v>
      </c>
      <c r="I4683" s="104" t="s">
        <v>8496</v>
      </c>
    </row>
    <row r="4684" spans="1:9" x14ac:dyDescent="0.2">
      <c r="A4684" s="104" t="s">
        <v>10492</v>
      </c>
      <c r="D4684" s="104" t="s">
        <v>8497</v>
      </c>
      <c r="E4684" s="104">
        <f t="shared" si="73"/>
        <v>30300199</v>
      </c>
      <c r="F4684" s="104" t="s">
        <v>11572</v>
      </c>
      <c r="G4684" s="104" t="s">
        <v>8465</v>
      </c>
      <c r="H4684" s="104" t="s">
        <v>8475</v>
      </c>
      <c r="I4684" s="104" t="s">
        <v>9253</v>
      </c>
    </row>
    <row r="4685" spans="1:9" x14ac:dyDescent="0.2">
      <c r="A4685" s="104" t="s">
        <v>10492</v>
      </c>
      <c r="D4685" s="104" t="s">
        <v>8498</v>
      </c>
      <c r="E4685" s="104">
        <f t="shared" si="73"/>
        <v>30300201</v>
      </c>
      <c r="F4685" s="104" t="s">
        <v>11572</v>
      </c>
      <c r="G4685" s="104" t="s">
        <v>8465</v>
      </c>
      <c r="H4685" s="104" t="s">
        <v>8499</v>
      </c>
      <c r="I4685" s="104" t="s">
        <v>8500</v>
      </c>
    </row>
    <row r="4686" spans="1:9" x14ac:dyDescent="0.2">
      <c r="A4686" s="104" t="s">
        <v>10492</v>
      </c>
      <c r="D4686" s="104" t="s">
        <v>8501</v>
      </c>
      <c r="E4686" s="104">
        <f t="shared" si="73"/>
        <v>30300302</v>
      </c>
      <c r="F4686" s="104" t="s">
        <v>11572</v>
      </c>
      <c r="G4686" s="104" t="s">
        <v>8465</v>
      </c>
      <c r="H4686" s="104" t="s">
        <v>8502</v>
      </c>
      <c r="I4686" s="104" t="s">
        <v>8503</v>
      </c>
    </row>
    <row r="4687" spans="1:9" x14ac:dyDescent="0.2">
      <c r="A4687" s="104" t="s">
        <v>10492</v>
      </c>
      <c r="D4687" s="104" t="s">
        <v>8504</v>
      </c>
      <c r="E4687" s="104">
        <f t="shared" si="73"/>
        <v>30300303</v>
      </c>
      <c r="F4687" s="104" t="s">
        <v>11572</v>
      </c>
      <c r="G4687" s="104" t="s">
        <v>8465</v>
      </c>
      <c r="H4687" s="104" t="s">
        <v>8502</v>
      </c>
      <c r="I4687" s="104" t="s">
        <v>8505</v>
      </c>
    </row>
    <row r="4688" spans="1:9" x14ac:dyDescent="0.2">
      <c r="A4688" s="104" t="s">
        <v>10492</v>
      </c>
      <c r="D4688" s="104" t="s">
        <v>8506</v>
      </c>
      <c r="E4688" s="104">
        <f t="shared" si="73"/>
        <v>30300304</v>
      </c>
      <c r="F4688" s="104" t="s">
        <v>11572</v>
      </c>
      <c r="G4688" s="104" t="s">
        <v>8465</v>
      </c>
      <c r="H4688" s="104" t="s">
        <v>8502</v>
      </c>
      <c r="I4688" s="104" t="s">
        <v>8507</v>
      </c>
    </row>
    <row r="4689" spans="1:9" x14ac:dyDescent="0.2">
      <c r="A4689" s="104" t="s">
        <v>10492</v>
      </c>
      <c r="D4689" s="104" t="s">
        <v>8508</v>
      </c>
      <c r="E4689" s="104">
        <f t="shared" si="73"/>
        <v>30300305</v>
      </c>
      <c r="F4689" s="104" t="s">
        <v>11572</v>
      </c>
      <c r="G4689" s="104" t="s">
        <v>8465</v>
      </c>
      <c r="H4689" s="104" t="s">
        <v>8502</v>
      </c>
      <c r="I4689" s="104" t="s">
        <v>8509</v>
      </c>
    </row>
    <row r="4690" spans="1:9" x14ac:dyDescent="0.2">
      <c r="A4690" s="104" t="s">
        <v>10492</v>
      </c>
      <c r="D4690" s="104" t="s">
        <v>8510</v>
      </c>
      <c r="E4690" s="104">
        <f t="shared" si="73"/>
        <v>30300306</v>
      </c>
      <c r="F4690" s="104" t="s">
        <v>11572</v>
      </c>
      <c r="G4690" s="104" t="s">
        <v>8465</v>
      </c>
      <c r="H4690" s="104" t="s">
        <v>8502</v>
      </c>
      <c r="I4690" s="104" t="s">
        <v>8511</v>
      </c>
    </row>
    <row r="4691" spans="1:9" x14ac:dyDescent="0.2">
      <c r="A4691" s="104" t="s">
        <v>10492</v>
      </c>
      <c r="D4691" s="104" t="s">
        <v>8512</v>
      </c>
      <c r="E4691" s="104">
        <f t="shared" si="73"/>
        <v>30300307</v>
      </c>
      <c r="F4691" s="104" t="s">
        <v>11572</v>
      </c>
      <c r="G4691" s="104" t="s">
        <v>8465</v>
      </c>
      <c r="H4691" s="104" t="s">
        <v>8502</v>
      </c>
      <c r="I4691" s="104" t="s">
        <v>8513</v>
      </c>
    </row>
    <row r="4692" spans="1:9" x14ac:dyDescent="0.2">
      <c r="A4692" s="104" t="s">
        <v>10492</v>
      </c>
      <c r="D4692" s="104" t="s">
        <v>8514</v>
      </c>
      <c r="E4692" s="104">
        <f t="shared" si="73"/>
        <v>30300308</v>
      </c>
      <c r="F4692" s="104" t="s">
        <v>11572</v>
      </c>
      <c r="G4692" s="104" t="s">
        <v>8465</v>
      </c>
      <c r="H4692" s="104" t="s">
        <v>8502</v>
      </c>
      <c r="I4692" s="104" t="s">
        <v>8515</v>
      </c>
    </row>
    <row r="4693" spans="1:9" x14ac:dyDescent="0.2">
      <c r="A4693" s="104" t="s">
        <v>10492</v>
      </c>
      <c r="D4693" s="104" t="s">
        <v>8516</v>
      </c>
      <c r="E4693" s="104">
        <f t="shared" si="73"/>
        <v>30300309</v>
      </c>
      <c r="F4693" s="104" t="s">
        <v>11572</v>
      </c>
      <c r="G4693" s="104" t="s">
        <v>8465</v>
      </c>
      <c r="H4693" s="104" t="s">
        <v>8502</v>
      </c>
      <c r="I4693" s="104" t="s">
        <v>8517</v>
      </c>
    </row>
    <row r="4694" spans="1:9" x14ac:dyDescent="0.2">
      <c r="A4694" s="104" t="s">
        <v>10492</v>
      </c>
      <c r="D4694" s="104" t="s">
        <v>8518</v>
      </c>
      <c r="E4694" s="104">
        <f t="shared" si="73"/>
        <v>30300310</v>
      </c>
      <c r="F4694" s="104" t="s">
        <v>11572</v>
      </c>
      <c r="G4694" s="104" t="s">
        <v>8465</v>
      </c>
      <c r="H4694" s="104" t="s">
        <v>8502</v>
      </c>
      <c r="I4694" s="104" t="s">
        <v>8519</v>
      </c>
    </row>
    <row r="4695" spans="1:9" x14ac:dyDescent="0.2">
      <c r="A4695" s="104" t="s">
        <v>10492</v>
      </c>
      <c r="D4695" s="104" t="s">
        <v>8520</v>
      </c>
      <c r="E4695" s="104">
        <f t="shared" si="73"/>
        <v>30300311</v>
      </c>
      <c r="F4695" s="104" t="s">
        <v>11572</v>
      </c>
      <c r="G4695" s="104" t="s">
        <v>8465</v>
      </c>
      <c r="H4695" s="104" t="s">
        <v>8502</v>
      </c>
      <c r="I4695" s="104" t="s">
        <v>8521</v>
      </c>
    </row>
    <row r="4696" spans="1:9" x14ac:dyDescent="0.2">
      <c r="A4696" s="104" t="s">
        <v>10492</v>
      </c>
      <c r="D4696" s="104" t="s">
        <v>8522</v>
      </c>
      <c r="E4696" s="104">
        <f t="shared" si="73"/>
        <v>30300312</v>
      </c>
      <c r="F4696" s="104" t="s">
        <v>11572</v>
      </c>
      <c r="G4696" s="104" t="s">
        <v>8465</v>
      </c>
      <c r="H4696" s="104" t="s">
        <v>8502</v>
      </c>
      <c r="I4696" s="104" t="s">
        <v>8523</v>
      </c>
    </row>
    <row r="4697" spans="1:9" x14ac:dyDescent="0.2">
      <c r="A4697" s="104" t="s">
        <v>10492</v>
      </c>
      <c r="D4697" s="104" t="s">
        <v>8524</v>
      </c>
      <c r="E4697" s="104">
        <f t="shared" si="73"/>
        <v>30300313</v>
      </c>
      <c r="F4697" s="104" t="s">
        <v>11572</v>
      </c>
      <c r="G4697" s="104" t="s">
        <v>8465</v>
      </c>
      <c r="H4697" s="104" t="s">
        <v>8502</v>
      </c>
      <c r="I4697" s="104" t="s">
        <v>8525</v>
      </c>
    </row>
    <row r="4698" spans="1:9" x14ac:dyDescent="0.2">
      <c r="A4698" s="104" t="s">
        <v>10492</v>
      </c>
      <c r="D4698" s="104" t="s">
        <v>8526</v>
      </c>
      <c r="E4698" s="104">
        <f t="shared" si="73"/>
        <v>30300314</v>
      </c>
      <c r="F4698" s="104" t="s">
        <v>11572</v>
      </c>
      <c r="G4698" s="104" t="s">
        <v>8465</v>
      </c>
      <c r="H4698" s="104" t="s">
        <v>8502</v>
      </c>
      <c r="I4698" s="104" t="s">
        <v>8527</v>
      </c>
    </row>
    <row r="4699" spans="1:9" x14ac:dyDescent="0.2">
      <c r="A4699" s="104" t="s">
        <v>10492</v>
      </c>
      <c r="D4699" s="104" t="s">
        <v>8528</v>
      </c>
      <c r="E4699" s="104">
        <f t="shared" si="73"/>
        <v>30300315</v>
      </c>
      <c r="F4699" s="104" t="s">
        <v>11572</v>
      </c>
      <c r="G4699" s="104" t="s">
        <v>8465</v>
      </c>
      <c r="H4699" s="104" t="s">
        <v>8502</v>
      </c>
      <c r="I4699" s="104" t="s">
        <v>8529</v>
      </c>
    </row>
    <row r="4700" spans="1:9" x14ac:dyDescent="0.2">
      <c r="A4700" s="104" t="s">
        <v>10492</v>
      </c>
      <c r="D4700" s="104" t="s">
        <v>8530</v>
      </c>
      <c r="E4700" s="104">
        <f t="shared" si="73"/>
        <v>30300316</v>
      </c>
      <c r="F4700" s="104" t="s">
        <v>11572</v>
      </c>
      <c r="G4700" s="104" t="s">
        <v>8465</v>
      </c>
      <c r="H4700" s="104" t="s">
        <v>8502</v>
      </c>
      <c r="I4700" s="104" t="s">
        <v>8531</v>
      </c>
    </row>
    <row r="4701" spans="1:9" x14ac:dyDescent="0.2">
      <c r="A4701" s="104" t="s">
        <v>10492</v>
      </c>
      <c r="D4701" s="104" t="s">
        <v>8532</v>
      </c>
      <c r="E4701" s="104">
        <f t="shared" si="73"/>
        <v>30300317</v>
      </c>
      <c r="F4701" s="104" t="s">
        <v>11572</v>
      </c>
      <c r="G4701" s="104" t="s">
        <v>8465</v>
      </c>
      <c r="H4701" s="104" t="s">
        <v>8502</v>
      </c>
      <c r="I4701" s="104" t="s">
        <v>8533</v>
      </c>
    </row>
    <row r="4702" spans="1:9" x14ac:dyDescent="0.2">
      <c r="A4702" s="104" t="s">
        <v>10492</v>
      </c>
      <c r="D4702" s="104" t="s">
        <v>8534</v>
      </c>
      <c r="E4702" s="104">
        <f t="shared" si="73"/>
        <v>30300318</v>
      </c>
      <c r="F4702" s="104" t="s">
        <v>11572</v>
      </c>
      <c r="G4702" s="104" t="s">
        <v>8465</v>
      </c>
      <c r="H4702" s="104" t="s">
        <v>8502</v>
      </c>
      <c r="I4702" s="104" t="s">
        <v>8535</v>
      </c>
    </row>
    <row r="4703" spans="1:9" x14ac:dyDescent="0.2">
      <c r="A4703" s="104" t="s">
        <v>10492</v>
      </c>
      <c r="D4703" s="104" t="s">
        <v>8536</v>
      </c>
      <c r="E4703" s="104">
        <f t="shared" si="73"/>
        <v>30300331</v>
      </c>
      <c r="F4703" s="104" t="s">
        <v>11572</v>
      </c>
      <c r="G4703" s="104" t="s">
        <v>8465</v>
      </c>
      <c r="H4703" s="104" t="s">
        <v>8502</v>
      </c>
      <c r="I4703" s="104" t="s">
        <v>8502</v>
      </c>
    </row>
    <row r="4704" spans="1:9" x14ac:dyDescent="0.2">
      <c r="A4704" s="104" t="s">
        <v>10492</v>
      </c>
      <c r="D4704" s="104" t="s">
        <v>8537</v>
      </c>
      <c r="E4704" s="104">
        <f t="shared" si="73"/>
        <v>30300332</v>
      </c>
      <c r="F4704" s="104" t="s">
        <v>11572</v>
      </c>
      <c r="G4704" s="104" t="s">
        <v>8465</v>
      </c>
      <c r="H4704" s="104" t="s">
        <v>8502</v>
      </c>
      <c r="I4704" s="104" t="s">
        <v>8538</v>
      </c>
    </row>
    <row r="4705" spans="1:9" x14ac:dyDescent="0.2">
      <c r="A4705" s="104" t="s">
        <v>10492</v>
      </c>
      <c r="D4705" s="104" t="s">
        <v>8539</v>
      </c>
      <c r="E4705" s="104">
        <f t="shared" si="73"/>
        <v>30300333</v>
      </c>
      <c r="F4705" s="104" t="s">
        <v>11572</v>
      </c>
      <c r="G4705" s="104" t="s">
        <v>8465</v>
      </c>
      <c r="H4705" s="104" t="s">
        <v>8502</v>
      </c>
      <c r="I4705" s="104" t="s">
        <v>8540</v>
      </c>
    </row>
    <row r="4706" spans="1:9" x14ac:dyDescent="0.2">
      <c r="A4706" s="104" t="s">
        <v>10492</v>
      </c>
      <c r="D4706" s="104" t="s">
        <v>8541</v>
      </c>
      <c r="E4706" s="104">
        <f t="shared" si="73"/>
        <v>30300334</v>
      </c>
      <c r="F4706" s="104" t="s">
        <v>11572</v>
      </c>
      <c r="G4706" s="104" t="s">
        <v>8465</v>
      </c>
      <c r="H4706" s="104" t="s">
        <v>8502</v>
      </c>
      <c r="I4706" s="104" t="s">
        <v>8542</v>
      </c>
    </row>
    <row r="4707" spans="1:9" x14ac:dyDescent="0.2">
      <c r="A4707" s="104" t="s">
        <v>10492</v>
      </c>
      <c r="D4707" s="104" t="s">
        <v>8543</v>
      </c>
      <c r="E4707" s="104">
        <f t="shared" si="73"/>
        <v>30300335</v>
      </c>
      <c r="F4707" s="104" t="s">
        <v>11572</v>
      </c>
      <c r="G4707" s="104" t="s">
        <v>8465</v>
      </c>
      <c r="H4707" s="104" t="s">
        <v>8502</v>
      </c>
      <c r="I4707" s="104" t="s">
        <v>8544</v>
      </c>
    </row>
    <row r="4708" spans="1:9" x14ac:dyDescent="0.2">
      <c r="A4708" s="104" t="s">
        <v>10492</v>
      </c>
      <c r="D4708" s="104" t="s">
        <v>8545</v>
      </c>
      <c r="E4708" s="104">
        <f t="shared" si="73"/>
        <v>30300336</v>
      </c>
      <c r="F4708" s="104" t="s">
        <v>11572</v>
      </c>
      <c r="G4708" s="104" t="s">
        <v>8465</v>
      </c>
      <c r="H4708" s="104" t="s">
        <v>8502</v>
      </c>
      <c r="I4708" s="104" t="s">
        <v>8546</v>
      </c>
    </row>
    <row r="4709" spans="1:9" x14ac:dyDescent="0.2">
      <c r="A4709" s="104" t="s">
        <v>10492</v>
      </c>
      <c r="D4709" s="104" t="s">
        <v>8547</v>
      </c>
      <c r="E4709" s="104">
        <f t="shared" si="73"/>
        <v>30300341</v>
      </c>
      <c r="F4709" s="104" t="s">
        <v>11572</v>
      </c>
      <c r="G4709" s="104" t="s">
        <v>8465</v>
      </c>
      <c r="H4709" s="104" t="s">
        <v>8502</v>
      </c>
      <c r="I4709" s="104" t="s">
        <v>8548</v>
      </c>
    </row>
    <row r="4710" spans="1:9" x14ac:dyDescent="0.2">
      <c r="A4710" s="104" t="s">
        <v>10492</v>
      </c>
      <c r="D4710" s="104" t="s">
        <v>8549</v>
      </c>
      <c r="E4710" s="104">
        <f t="shared" si="73"/>
        <v>30300342</v>
      </c>
      <c r="F4710" s="104" t="s">
        <v>11572</v>
      </c>
      <c r="G4710" s="104" t="s">
        <v>8465</v>
      </c>
      <c r="H4710" s="104" t="s">
        <v>8502</v>
      </c>
      <c r="I4710" s="104" t="s">
        <v>8550</v>
      </c>
    </row>
    <row r="4711" spans="1:9" x14ac:dyDescent="0.2">
      <c r="A4711" s="104" t="s">
        <v>10492</v>
      </c>
      <c r="D4711" s="104" t="s">
        <v>8551</v>
      </c>
      <c r="E4711" s="104">
        <f t="shared" si="73"/>
        <v>30300343</v>
      </c>
      <c r="F4711" s="104" t="s">
        <v>11572</v>
      </c>
      <c r="G4711" s="104" t="s">
        <v>8465</v>
      </c>
      <c r="H4711" s="104" t="s">
        <v>8502</v>
      </c>
      <c r="I4711" s="104" t="s">
        <v>8552</v>
      </c>
    </row>
    <row r="4712" spans="1:9" x14ac:dyDescent="0.2">
      <c r="A4712" s="104" t="s">
        <v>10492</v>
      </c>
      <c r="D4712" s="104" t="s">
        <v>8553</v>
      </c>
      <c r="E4712" s="104">
        <f t="shared" si="73"/>
        <v>30300344</v>
      </c>
      <c r="F4712" s="104" t="s">
        <v>11572</v>
      </c>
      <c r="G4712" s="104" t="s">
        <v>8465</v>
      </c>
      <c r="H4712" s="104" t="s">
        <v>8502</v>
      </c>
      <c r="I4712" s="104" t="s">
        <v>8554</v>
      </c>
    </row>
    <row r="4713" spans="1:9" x14ac:dyDescent="0.2">
      <c r="A4713" s="104" t="s">
        <v>10492</v>
      </c>
      <c r="D4713" s="104" t="s">
        <v>8555</v>
      </c>
      <c r="E4713" s="104">
        <f t="shared" si="73"/>
        <v>30300351</v>
      </c>
      <c r="F4713" s="104" t="s">
        <v>11572</v>
      </c>
      <c r="G4713" s="104" t="s">
        <v>8465</v>
      </c>
      <c r="H4713" s="104" t="s">
        <v>8502</v>
      </c>
      <c r="I4713" s="104" t="s">
        <v>8502</v>
      </c>
    </row>
    <row r="4714" spans="1:9" x14ac:dyDescent="0.2">
      <c r="A4714" s="104" t="s">
        <v>10492</v>
      </c>
      <c r="D4714" s="104" t="s">
        <v>8556</v>
      </c>
      <c r="E4714" s="104">
        <f t="shared" si="73"/>
        <v>30300352</v>
      </c>
      <c r="F4714" s="104" t="s">
        <v>11572</v>
      </c>
      <c r="G4714" s="104" t="s">
        <v>8465</v>
      </c>
      <c r="H4714" s="104" t="s">
        <v>8502</v>
      </c>
      <c r="I4714" s="104" t="s">
        <v>8557</v>
      </c>
    </row>
    <row r="4715" spans="1:9" x14ac:dyDescent="0.2">
      <c r="A4715" s="104" t="s">
        <v>10492</v>
      </c>
      <c r="D4715" s="104" t="s">
        <v>8558</v>
      </c>
      <c r="E4715" s="104">
        <f t="shared" si="73"/>
        <v>30300353</v>
      </c>
      <c r="F4715" s="104" t="s">
        <v>11572</v>
      </c>
      <c r="G4715" s="104" t="s">
        <v>8465</v>
      </c>
      <c r="H4715" s="104" t="s">
        <v>8502</v>
      </c>
      <c r="I4715" s="104" t="s">
        <v>8559</v>
      </c>
    </row>
    <row r="4716" spans="1:9" x14ac:dyDescent="0.2">
      <c r="A4716" s="104" t="s">
        <v>10492</v>
      </c>
      <c r="D4716" s="104" t="s">
        <v>8560</v>
      </c>
      <c r="E4716" s="104">
        <f t="shared" si="73"/>
        <v>30300361</v>
      </c>
      <c r="F4716" s="104" t="s">
        <v>11572</v>
      </c>
      <c r="G4716" s="104" t="s">
        <v>8465</v>
      </c>
      <c r="H4716" s="104" t="s">
        <v>8502</v>
      </c>
      <c r="I4716" s="104" t="s">
        <v>13740</v>
      </c>
    </row>
    <row r="4717" spans="1:9" x14ac:dyDescent="0.2">
      <c r="A4717" s="104" t="s">
        <v>10492</v>
      </c>
      <c r="D4717" s="104" t="s">
        <v>8561</v>
      </c>
      <c r="E4717" s="104">
        <f t="shared" si="73"/>
        <v>30300399</v>
      </c>
      <c r="F4717" s="104" t="s">
        <v>11572</v>
      </c>
      <c r="G4717" s="104" t="s">
        <v>8465</v>
      </c>
      <c r="H4717" s="104" t="s">
        <v>8502</v>
      </c>
      <c r="I4717" s="104" t="s">
        <v>9253</v>
      </c>
    </row>
    <row r="4718" spans="1:9" x14ac:dyDescent="0.2">
      <c r="A4718" s="104" t="s">
        <v>10492</v>
      </c>
      <c r="D4718" s="104" t="s">
        <v>8562</v>
      </c>
      <c r="E4718" s="104">
        <f t="shared" si="73"/>
        <v>30300401</v>
      </c>
      <c r="F4718" s="104" t="s">
        <v>11572</v>
      </c>
      <c r="G4718" s="104" t="s">
        <v>8465</v>
      </c>
      <c r="H4718" s="104" t="s">
        <v>8563</v>
      </c>
      <c r="I4718" s="104" t="s">
        <v>14416</v>
      </c>
    </row>
    <row r="4719" spans="1:9" x14ac:dyDescent="0.2">
      <c r="A4719" s="104" t="s">
        <v>10492</v>
      </c>
      <c r="D4719" s="104" t="s">
        <v>8564</v>
      </c>
      <c r="E4719" s="104">
        <f t="shared" si="73"/>
        <v>30300502</v>
      </c>
      <c r="F4719" s="104" t="s">
        <v>11572</v>
      </c>
      <c r="G4719" s="104" t="s">
        <v>8465</v>
      </c>
      <c r="H4719" s="104" t="s">
        <v>8565</v>
      </c>
      <c r="I4719" s="104" t="s">
        <v>8566</v>
      </c>
    </row>
    <row r="4720" spans="1:9" x14ac:dyDescent="0.2">
      <c r="A4720" s="104" t="s">
        <v>10492</v>
      </c>
      <c r="D4720" s="104" t="s">
        <v>8567</v>
      </c>
      <c r="E4720" s="104">
        <f t="shared" si="73"/>
        <v>30300503</v>
      </c>
      <c r="F4720" s="104" t="s">
        <v>11572</v>
      </c>
      <c r="G4720" s="104" t="s">
        <v>8465</v>
      </c>
      <c r="H4720" s="104" t="s">
        <v>8565</v>
      </c>
      <c r="I4720" s="104" t="s">
        <v>8568</v>
      </c>
    </row>
    <row r="4721" spans="1:9" x14ac:dyDescent="0.2">
      <c r="A4721" s="104" t="s">
        <v>10492</v>
      </c>
      <c r="D4721" s="104" t="s">
        <v>8569</v>
      </c>
      <c r="E4721" s="104">
        <f t="shared" si="73"/>
        <v>30300504</v>
      </c>
      <c r="F4721" s="104" t="s">
        <v>11572</v>
      </c>
      <c r="G4721" s="104" t="s">
        <v>8465</v>
      </c>
      <c r="H4721" s="104" t="s">
        <v>8565</v>
      </c>
      <c r="I4721" s="104" t="s">
        <v>8570</v>
      </c>
    </row>
    <row r="4722" spans="1:9" x14ac:dyDescent="0.2">
      <c r="A4722" s="104" t="s">
        <v>10492</v>
      </c>
      <c r="D4722" s="104" t="s">
        <v>8571</v>
      </c>
      <c r="E4722" s="104">
        <f t="shared" si="73"/>
        <v>30300505</v>
      </c>
      <c r="F4722" s="104" t="s">
        <v>11572</v>
      </c>
      <c r="G4722" s="104" t="s">
        <v>8465</v>
      </c>
      <c r="H4722" s="104" t="s">
        <v>8565</v>
      </c>
      <c r="I4722" s="104" t="s">
        <v>8572</v>
      </c>
    </row>
    <row r="4723" spans="1:9" x14ac:dyDescent="0.2">
      <c r="A4723" s="104" t="s">
        <v>10492</v>
      </c>
      <c r="D4723" s="104" t="s">
        <v>8573</v>
      </c>
      <c r="E4723" s="104">
        <f t="shared" si="73"/>
        <v>30300506</v>
      </c>
      <c r="F4723" s="104" t="s">
        <v>11572</v>
      </c>
      <c r="G4723" s="104" t="s">
        <v>8465</v>
      </c>
      <c r="H4723" s="104" t="s">
        <v>8565</v>
      </c>
      <c r="I4723" s="104" t="s">
        <v>8574</v>
      </c>
    </row>
    <row r="4724" spans="1:9" x14ac:dyDescent="0.2">
      <c r="A4724" s="104" t="s">
        <v>10492</v>
      </c>
      <c r="D4724" s="104" t="s">
        <v>8575</v>
      </c>
      <c r="E4724" s="104">
        <f t="shared" si="73"/>
        <v>30300507</v>
      </c>
      <c r="F4724" s="104" t="s">
        <v>11572</v>
      </c>
      <c r="G4724" s="104" t="s">
        <v>8465</v>
      </c>
      <c r="H4724" s="104" t="s">
        <v>8565</v>
      </c>
      <c r="I4724" s="104" t="s">
        <v>8576</v>
      </c>
    </row>
    <row r="4725" spans="1:9" x14ac:dyDescent="0.2">
      <c r="A4725" s="104" t="s">
        <v>10492</v>
      </c>
      <c r="D4725" s="104" t="s">
        <v>8577</v>
      </c>
      <c r="E4725" s="104">
        <f t="shared" si="73"/>
        <v>30300508</v>
      </c>
      <c r="F4725" s="104" t="s">
        <v>11572</v>
      </c>
      <c r="G4725" s="104" t="s">
        <v>8465</v>
      </c>
      <c r="H4725" s="104" t="s">
        <v>8565</v>
      </c>
      <c r="I4725" s="104" t="s">
        <v>8578</v>
      </c>
    </row>
    <row r="4726" spans="1:9" x14ac:dyDescent="0.2">
      <c r="A4726" s="104" t="s">
        <v>10492</v>
      </c>
      <c r="D4726" s="104" t="s">
        <v>8579</v>
      </c>
      <c r="E4726" s="104">
        <f t="shared" si="73"/>
        <v>30300509</v>
      </c>
      <c r="F4726" s="104" t="s">
        <v>11572</v>
      </c>
      <c r="G4726" s="104" t="s">
        <v>8465</v>
      </c>
      <c r="H4726" s="104" t="s">
        <v>8565</v>
      </c>
      <c r="I4726" s="104" t="s">
        <v>8580</v>
      </c>
    </row>
    <row r="4727" spans="1:9" x14ac:dyDescent="0.2">
      <c r="A4727" s="104" t="s">
        <v>10492</v>
      </c>
      <c r="D4727" s="104" t="s">
        <v>8581</v>
      </c>
      <c r="E4727" s="104">
        <f t="shared" si="73"/>
        <v>30300510</v>
      </c>
      <c r="F4727" s="104" t="s">
        <v>11572</v>
      </c>
      <c r="G4727" s="104" t="s">
        <v>8465</v>
      </c>
      <c r="H4727" s="104" t="s">
        <v>8565</v>
      </c>
      <c r="I4727" s="104" t="s">
        <v>8582</v>
      </c>
    </row>
    <row r="4728" spans="1:9" x14ac:dyDescent="0.2">
      <c r="A4728" s="104" t="s">
        <v>10492</v>
      </c>
      <c r="D4728" s="104" t="s">
        <v>8583</v>
      </c>
      <c r="E4728" s="104">
        <f t="shared" si="73"/>
        <v>30300511</v>
      </c>
      <c r="F4728" s="104" t="s">
        <v>11572</v>
      </c>
      <c r="G4728" s="104" t="s">
        <v>8465</v>
      </c>
      <c r="H4728" s="104" t="s">
        <v>8565</v>
      </c>
      <c r="I4728" s="104" t="s">
        <v>8584</v>
      </c>
    </row>
    <row r="4729" spans="1:9" x14ac:dyDescent="0.2">
      <c r="A4729" s="104" t="s">
        <v>10492</v>
      </c>
      <c r="D4729" s="104" t="s">
        <v>8585</v>
      </c>
      <c r="E4729" s="104">
        <f t="shared" si="73"/>
        <v>30300512</v>
      </c>
      <c r="F4729" s="104" t="s">
        <v>11572</v>
      </c>
      <c r="G4729" s="104" t="s">
        <v>8465</v>
      </c>
      <c r="H4729" s="104" t="s">
        <v>8565</v>
      </c>
      <c r="I4729" s="104" t="s">
        <v>8586</v>
      </c>
    </row>
    <row r="4730" spans="1:9" x14ac:dyDescent="0.2">
      <c r="A4730" s="104" t="s">
        <v>10492</v>
      </c>
      <c r="D4730" s="104" t="s">
        <v>8587</v>
      </c>
      <c r="E4730" s="104">
        <f t="shared" si="73"/>
        <v>30300513</v>
      </c>
      <c r="F4730" s="104" t="s">
        <v>11572</v>
      </c>
      <c r="G4730" s="104" t="s">
        <v>8465</v>
      </c>
      <c r="H4730" s="104" t="s">
        <v>8565</v>
      </c>
      <c r="I4730" s="104" t="s">
        <v>8588</v>
      </c>
    </row>
    <row r="4731" spans="1:9" x14ac:dyDescent="0.2">
      <c r="A4731" s="104" t="s">
        <v>10492</v>
      </c>
      <c r="D4731" s="104" t="s">
        <v>8589</v>
      </c>
      <c r="E4731" s="104">
        <f t="shared" si="73"/>
        <v>30300514</v>
      </c>
      <c r="F4731" s="104" t="s">
        <v>11572</v>
      </c>
      <c r="G4731" s="104" t="s">
        <v>8465</v>
      </c>
      <c r="H4731" s="104" t="s">
        <v>8565</v>
      </c>
      <c r="I4731" s="104" t="s">
        <v>8590</v>
      </c>
    </row>
    <row r="4732" spans="1:9" x14ac:dyDescent="0.2">
      <c r="A4732" s="104" t="s">
        <v>10492</v>
      </c>
      <c r="D4732" s="104" t="s">
        <v>8591</v>
      </c>
      <c r="E4732" s="104">
        <f t="shared" si="73"/>
        <v>30300515</v>
      </c>
      <c r="F4732" s="104" t="s">
        <v>11572</v>
      </c>
      <c r="G4732" s="104" t="s">
        <v>8465</v>
      </c>
      <c r="H4732" s="104" t="s">
        <v>8565</v>
      </c>
      <c r="I4732" s="104" t="s">
        <v>8592</v>
      </c>
    </row>
    <row r="4733" spans="1:9" x14ac:dyDescent="0.2">
      <c r="A4733" s="104" t="s">
        <v>10492</v>
      </c>
      <c r="D4733" s="104" t="s">
        <v>8593</v>
      </c>
      <c r="E4733" s="104">
        <f t="shared" si="73"/>
        <v>30300516</v>
      </c>
      <c r="F4733" s="104" t="s">
        <v>11572</v>
      </c>
      <c r="G4733" s="104" t="s">
        <v>8465</v>
      </c>
      <c r="H4733" s="104" t="s">
        <v>8565</v>
      </c>
      <c r="I4733" s="104" t="s">
        <v>8594</v>
      </c>
    </row>
    <row r="4734" spans="1:9" x14ac:dyDescent="0.2">
      <c r="A4734" s="104" t="s">
        <v>10492</v>
      </c>
      <c r="D4734" s="104" t="s">
        <v>8595</v>
      </c>
      <c r="E4734" s="104">
        <f t="shared" si="73"/>
        <v>30300517</v>
      </c>
      <c r="F4734" s="104" t="s">
        <v>11572</v>
      </c>
      <c r="G4734" s="104" t="s">
        <v>8465</v>
      </c>
      <c r="H4734" s="104" t="s">
        <v>8565</v>
      </c>
      <c r="I4734" s="104" t="s">
        <v>8596</v>
      </c>
    </row>
    <row r="4735" spans="1:9" x14ac:dyDescent="0.2">
      <c r="A4735" s="104" t="s">
        <v>10492</v>
      </c>
      <c r="D4735" s="104" t="s">
        <v>8597</v>
      </c>
      <c r="E4735" s="104">
        <f t="shared" si="73"/>
        <v>30300518</v>
      </c>
      <c r="F4735" s="104" t="s">
        <v>11572</v>
      </c>
      <c r="G4735" s="104" t="s">
        <v>8465</v>
      </c>
      <c r="H4735" s="104" t="s">
        <v>8565</v>
      </c>
      <c r="I4735" s="104" t="s">
        <v>8598</v>
      </c>
    </row>
    <row r="4736" spans="1:9" x14ac:dyDescent="0.2">
      <c r="A4736" s="104" t="s">
        <v>10492</v>
      </c>
      <c r="D4736" s="104" t="s">
        <v>8599</v>
      </c>
      <c r="E4736" s="104">
        <f t="shared" si="73"/>
        <v>30300519</v>
      </c>
      <c r="F4736" s="104" t="s">
        <v>11572</v>
      </c>
      <c r="G4736" s="104" t="s">
        <v>8465</v>
      </c>
      <c r="H4736" s="104" t="s">
        <v>8565</v>
      </c>
      <c r="I4736" s="104" t="s">
        <v>11583</v>
      </c>
    </row>
    <row r="4737" spans="1:9" x14ac:dyDescent="0.2">
      <c r="A4737" s="104" t="s">
        <v>10492</v>
      </c>
      <c r="D4737" s="104" t="s">
        <v>11584</v>
      </c>
      <c r="E4737" s="104">
        <f t="shared" si="73"/>
        <v>30300521</v>
      </c>
      <c r="F4737" s="104" t="s">
        <v>11572</v>
      </c>
      <c r="G4737" s="104" t="s">
        <v>8465</v>
      </c>
      <c r="H4737" s="104" t="s">
        <v>8565</v>
      </c>
      <c r="I4737" s="104" t="s">
        <v>11585</v>
      </c>
    </row>
    <row r="4738" spans="1:9" x14ac:dyDescent="0.2">
      <c r="A4738" s="104" t="s">
        <v>10492</v>
      </c>
      <c r="D4738" s="104" t="s">
        <v>8609</v>
      </c>
      <c r="E4738" s="104">
        <f t="shared" ref="E4738:E4801" si="74">VALUE(D4738)</f>
        <v>30300522</v>
      </c>
      <c r="F4738" s="104" t="s">
        <v>11572</v>
      </c>
      <c r="G4738" s="104" t="s">
        <v>8465</v>
      </c>
      <c r="H4738" s="104" t="s">
        <v>8565</v>
      </c>
      <c r="I4738" s="104" t="s">
        <v>8610</v>
      </c>
    </row>
    <row r="4739" spans="1:9" x14ac:dyDescent="0.2">
      <c r="A4739" s="104" t="s">
        <v>10492</v>
      </c>
      <c r="D4739" s="104" t="s">
        <v>8611</v>
      </c>
      <c r="E4739" s="104">
        <f t="shared" si="74"/>
        <v>30300523</v>
      </c>
      <c r="F4739" s="104" t="s">
        <v>11572</v>
      </c>
      <c r="G4739" s="104" t="s">
        <v>8465</v>
      </c>
      <c r="H4739" s="104" t="s">
        <v>8565</v>
      </c>
      <c r="I4739" s="104" t="s">
        <v>8612</v>
      </c>
    </row>
    <row r="4740" spans="1:9" x14ac:dyDescent="0.2">
      <c r="A4740" s="104" t="s">
        <v>10492</v>
      </c>
      <c r="D4740" s="104" t="s">
        <v>8613</v>
      </c>
      <c r="E4740" s="104">
        <f t="shared" si="74"/>
        <v>30300524</v>
      </c>
      <c r="F4740" s="104" t="s">
        <v>11572</v>
      </c>
      <c r="G4740" s="104" t="s">
        <v>8465</v>
      </c>
      <c r="H4740" s="104" t="s">
        <v>8565</v>
      </c>
      <c r="I4740" s="104" t="s">
        <v>8614</v>
      </c>
    </row>
    <row r="4741" spans="1:9" x14ac:dyDescent="0.2">
      <c r="A4741" s="104" t="s">
        <v>10492</v>
      </c>
      <c r="D4741" s="104" t="s">
        <v>8615</v>
      </c>
      <c r="E4741" s="104">
        <f t="shared" si="74"/>
        <v>30300525</v>
      </c>
      <c r="F4741" s="104" t="s">
        <v>11572</v>
      </c>
      <c r="G4741" s="104" t="s">
        <v>8465</v>
      </c>
      <c r="H4741" s="104" t="s">
        <v>8565</v>
      </c>
      <c r="I4741" s="104" t="s">
        <v>8620</v>
      </c>
    </row>
    <row r="4742" spans="1:9" x14ac:dyDescent="0.2">
      <c r="A4742" s="104" t="s">
        <v>10492</v>
      </c>
      <c r="D4742" s="104" t="s">
        <v>8621</v>
      </c>
      <c r="E4742" s="104">
        <f t="shared" si="74"/>
        <v>30300526</v>
      </c>
      <c r="F4742" s="104" t="s">
        <v>11572</v>
      </c>
      <c r="G4742" s="104" t="s">
        <v>8465</v>
      </c>
      <c r="H4742" s="104" t="s">
        <v>8565</v>
      </c>
      <c r="I4742" s="104" t="s">
        <v>8622</v>
      </c>
    </row>
    <row r="4743" spans="1:9" x14ac:dyDescent="0.2">
      <c r="A4743" s="104" t="s">
        <v>10492</v>
      </c>
      <c r="D4743" s="104" t="s">
        <v>8623</v>
      </c>
      <c r="E4743" s="104">
        <f t="shared" si="74"/>
        <v>30300527</v>
      </c>
      <c r="F4743" s="104" t="s">
        <v>11572</v>
      </c>
      <c r="G4743" s="104" t="s">
        <v>8465</v>
      </c>
      <c r="H4743" s="104" t="s">
        <v>8565</v>
      </c>
      <c r="I4743" s="104" t="s">
        <v>8624</v>
      </c>
    </row>
    <row r="4744" spans="1:9" x14ac:dyDescent="0.2">
      <c r="A4744" s="104" t="s">
        <v>10492</v>
      </c>
      <c r="D4744" s="104" t="s">
        <v>8625</v>
      </c>
      <c r="E4744" s="104">
        <f t="shared" si="74"/>
        <v>30300528</v>
      </c>
      <c r="F4744" s="104" t="s">
        <v>11572</v>
      </c>
      <c r="G4744" s="104" t="s">
        <v>8465</v>
      </c>
      <c r="H4744" s="104" t="s">
        <v>8565</v>
      </c>
      <c r="I4744" s="104" t="s">
        <v>8626</v>
      </c>
    </row>
    <row r="4745" spans="1:9" x14ac:dyDescent="0.2">
      <c r="A4745" s="104" t="s">
        <v>10492</v>
      </c>
      <c r="D4745" s="104" t="s">
        <v>8627</v>
      </c>
      <c r="E4745" s="104">
        <f t="shared" si="74"/>
        <v>30300529</v>
      </c>
      <c r="F4745" s="104" t="s">
        <v>11572</v>
      </c>
      <c r="G4745" s="104" t="s">
        <v>8465</v>
      </c>
      <c r="H4745" s="104" t="s">
        <v>8565</v>
      </c>
      <c r="I4745" s="104" t="s">
        <v>8628</v>
      </c>
    </row>
    <row r="4746" spans="1:9" x14ac:dyDescent="0.2">
      <c r="A4746" s="104" t="s">
        <v>10492</v>
      </c>
      <c r="D4746" s="104" t="s">
        <v>8629</v>
      </c>
      <c r="E4746" s="104">
        <f t="shared" si="74"/>
        <v>30300530</v>
      </c>
      <c r="F4746" s="104" t="s">
        <v>11572</v>
      </c>
      <c r="G4746" s="104" t="s">
        <v>8465</v>
      </c>
      <c r="H4746" s="104" t="s">
        <v>8565</v>
      </c>
      <c r="I4746" s="104" t="s">
        <v>8630</v>
      </c>
    </row>
    <row r="4747" spans="1:9" x14ac:dyDescent="0.2">
      <c r="A4747" s="104" t="s">
        <v>10492</v>
      </c>
      <c r="D4747" s="104" t="s">
        <v>8631</v>
      </c>
      <c r="E4747" s="104">
        <f t="shared" si="74"/>
        <v>30300531</v>
      </c>
      <c r="F4747" s="104" t="s">
        <v>11572</v>
      </c>
      <c r="G4747" s="104" t="s">
        <v>8465</v>
      </c>
      <c r="H4747" s="104" t="s">
        <v>8565</v>
      </c>
      <c r="I4747" s="104" t="s">
        <v>8632</v>
      </c>
    </row>
    <row r="4748" spans="1:9" x14ac:dyDescent="0.2">
      <c r="A4748" s="104" t="s">
        <v>10492</v>
      </c>
      <c r="D4748" s="104" t="s">
        <v>8633</v>
      </c>
      <c r="E4748" s="104">
        <f t="shared" si="74"/>
        <v>30300532</v>
      </c>
      <c r="F4748" s="104" t="s">
        <v>11572</v>
      </c>
      <c r="G4748" s="104" t="s">
        <v>8465</v>
      </c>
      <c r="H4748" s="104" t="s">
        <v>8565</v>
      </c>
      <c r="I4748" s="104" t="s">
        <v>8634</v>
      </c>
    </row>
    <row r="4749" spans="1:9" x14ac:dyDescent="0.2">
      <c r="A4749" s="104" t="s">
        <v>10492</v>
      </c>
      <c r="D4749" s="104" t="s">
        <v>8635</v>
      </c>
      <c r="E4749" s="104">
        <f t="shared" si="74"/>
        <v>30300533</v>
      </c>
      <c r="F4749" s="104" t="s">
        <v>11572</v>
      </c>
      <c r="G4749" s="104" t="s">
        <v>8465</v>
      </c>
      <c r="H4749" s="104" t="s">
        <v>8565</v>
      </c>
      <c r="I4749" s="104" t="s">
        <v>8636</v>
      </c>
    </row>
    <row r="4750" spans="1:9" x14ac:dyDescent="0.2">
      <c r="A4750" s="104" t="s">
        <v>10492</v>
      </c>
      <c r="D4750" s="104" t="s">
        <v>8637</v>
      </c>
      <c r="E4750" s="104">
        <f t="shared" si="74"/>
        <v>30300534</v>
      </c>
      <c r="F4750" s="104" t="s">
        <v>11572</v>
      </c>
      <c r="G4750" s="104" t="s">
        <v>8465</v>
      </c>
      <c r="H4750" s="104" t="s">
        <v>8565</v>
      </c>
      <c r="I4750" s="104" t="s">
        <v>8638</v>
      </c>
    </row>
    <row r="4751" spans="1:9" x14ac:dyDescent="0.2">
      <c r="A4751" s="104" t="s">
        <v>10492</v>
      </c>
      <c r="D4751" s="104" t="s">
        <v>8639</v>
      </c>
      <c r="E4751" s="104">
        <f t="shared" si="74"/>
        <v>30300535</v>
      </c>
      <c r="F4751" s="104" t="s">
        <v>11572</v>
      </c>
      <c r="G4751" s="104" t="s">
        <v>8465</v>
      </c>
      <c r="H4751" s="104" t="s">
        <v>8565</v>
      </c>
      <c r="I4751" s="104" t="s">
        <v>8640</v>
      </c>
    </row>
    <row r="4752" spans="1:9" x14ac:dyDescent="0.2">
      <c r="A4752" s="104" t="s">
        <v>10492</v>
      </c>
      <c r="D4752" s="104" t="s">
        <v>8641</v>
      </c>
      <c r="E4752" s="104">
        <f t="shared" si="74"/>
        <v>30300541</v>
      </c>
      <c r="F4752" s="104" t="s">
        <v>11572</v>
      </c>
      <c r="G4752" s="104" t="s">
        <v>8465</v>
      </c>
      <c r="H4752" s="104" t="s">
        <v>8565</v>
      </c>
      <c r="I4752" s="104" t="s">
        <v>8642</v>
      </c>
    </row>
    <row r="4753" spans="1:9" x14ac:dyDescent="0.2">
      <c r="A4753" s="104" t="s">
        <v>10492</v>
      </c>
      <c r="D4753" s="104" t="s">
        <v>8643</v>
      </c>
      <c r="E4753" s="104">
        <f t="shared" si="74"/>
        <v>30300599</v>
      </c>
      <c r="F4753" s="104" t="s">
        <v>11572</v>
      </c>
      <c r="G4753" s="104" t="s">
        <v>8465</v>
      </c>
      <c r="H4753" s="104" t="s">
        <v>8565</v>
      </c>
      <c r="I4753" s="104" t="s">
        <v>7791</v>
      </c>
    </row>
    <row r="4754" spans="1:9" x14ac:dyDescent="0.2">
      <c r="A4754" s="104" t="s">
        <v>10492</v>
      </c>
      <c r="D4754" s="104" t="s">
        <v>8644</v>
      </c>
      <c r="E4754" s="104">
        <f t="shared" si="74"/>
        <v>30300601</v>
      </c>
      <c r="F4754" s="104" t="s">
        <v>11572</v>
      </c>
      <c r="G4754" s="104" t="s">
        <v>8465</v>
      </c>
      <c r="H4754" s="104" t="s">
        <v>11620</v>
      </c>
      <c r="I4754" s="104" t="s">
        <v>11621</v>
      </c>
    </row>
    <row r="4755" spans="1:9" x14ac:dyDescent="0.2">
      <c r="A4755" s="104" t="s">
        <v>10492</v>
      </c>
      <c r="D4755" s="104" t="s">
        <v>11622</v>
      </c>
      <c r="E4755" s="104">
        <f t="shared" si="74"/>
        <v>30300602</v>
      </c>
      <c r="F4755" s="104" t="s">
        <v>11572</v>
      </c>
      <c r="G4755" s="104" t="s">
        <v>8465</v>
      </c>
      <c r="H4755" s="104" t="s">
        <v>11620</v>
      </c>
      <c r="I4755" s="104" t="s">
        <v>11623</v>
      </c>
    </row>
    <row r="4756" spans="1:9" x14ac:dyDescent="0.2">
      <c r="A4756" s="104" t="s">
        <v>10492</v>
      </c>
      <c r="D4756" s="104" t="s">
        <v>11624</v>
      </c>
      <c r="E4756" s="104">
        <f t="shared" si="74"/>
        <v>30300603</v>
      </c>
      <c r="F4756" s="104" t="s">
        <v>11572</v>
      </c>
      <c r="G4756" s="104" t="s">
        <v>8465</v>
      </c>
      <c r="H4756" s="104" t="s">
        <v>11620</v>
      </c>
      <c r="I4756" s="104" t="s">
        <v>11625</v>
      </c>
    </row>
    <row r="4757" spans="1:9" x14ac:dyDescent="0.2">
      <c r="A4757" s="104" t="s">
        <v>10492</v>
      </c>
      <c r="D4757" s="104" t="s">
        <v>11626</v>
      </c>
      <c r="E4757" s="104">
        <f t="shared" si="74"/>
        <v>30300604</v>
      </c>
      <c r="F4757" s="104" t="s">
        <v>11572</v>
      </c>
      <c r="G4757" s="104" t="s">
        <v>8465</v>
      </c>
      <c r="H4757" s="104" t="s">
        <v>11620</v>
      </c>
      <c r="I4757" s="104" t="s">
        <v>11627</v>
      </c>
    </row>
    <row r="4758" spans="1:9" x14ac:dyDescent="0.2">
      <c r="A4758" s="104" t="s">
        <v>10492</v>
      </c>
      <c r="D4758" s="104" t="s">
        <v>11628</v>
      </c>
      <c r="E4758" s="104">
        <f t="shared" si="74"/>
        <v>30300605</v>
      </c>
      <c r="F4758" s="104" t="s">
        <v>11572</v>
      </c>
      <c r="G4758" s="104" t="s">
        <v>8465</v>
      </c>
      <c r="H4758" s="104" t="s">
        <v>11620</v>
      </c>
      <c r="I4758" s="104" t="s">
        <v>11629</v>
      </c>
    </row>
    <row r="4759" spans="1:9" x14ac:dyDescent="0.2">
      <c r="A4759" s="104" t="s">
        <v>10492</v>
      </c>
      <c r="D4759" s="104" t="s">
        <v>11630</v>
      </c>
      <c r="E4759" s="104">
        <f t="shared" si="74"/>
        <v>30300606</v>
      </c>
      <c r="F4759" s="104" t="s">
        <v>11572</v>
      </c>
      <c r="G4759" s="104" t="s">
        <v>8465</v>
      </c>
      <c r="H4759" s="104" t="s">
        <v>11620</v>
      </c>
      <c r="I4759" s="104" t="s">
        <v>11631</v>
      </c>
    </row>
    <row r="4760" spans="1:9" x14ac:dyDescent="0.2">
      <c r="A4760" s="104" t="s">
        <v>10492</v>
      </c>
      <c r="D4760" s="104" t="s">
        <v>11632</v>
      </c>
      <c r="E4760" s="104">
        <f t="shared" si="74"/>
        <v>30300607</v>
      </c>
      <c r="F4760" s="104" t="s">
        <v>11572</v>
      </c>
      <c r="G4760" s="104" t="s">
        <v>8465</v>
      </c>
      <c r="H4760" s="104" t="s">
        <v>11620</v>
      </c>
      <c r="I4760" s="104" t="s">
        <v>11633</v>
      </c>
    </row>
    <row r="4761" spans="1:9" x14ac:dyDescent="0.2">
      <c r="A4761" s="104" t="s">
        <v>10492</v>
      </c>
      <c r="D4761" s="104" t="s">
        <v>11634</v>
      </c>
      <c r="E4761" s="104">
        <f t="shared" si="74"/>
        <v>30300608</v>
      </c>
      <c r="F4761" s="104" t="s">
        <v>11572</v>
      </c>
      <c r="G4761" s="104" t="s">
        <v>8465</v>
      </c>
      <c r="H4761" s="104" t="s">
        <v>11620</v>
      </c>
      <c r="I4761" s="104" t="s">
        <v>6352</v>
      </c>
    </row>
    <row r="4762" spans="1:9" x14ac:dyDescent="0.2">
      <c r="A4762" s="104" t="s">
        <v>10492</v>
      </c>
      <c r="D4762" s="104" t="s">
        <v>11635</v>
      </c>
      <c r="E4762" s="104">
        <f t="shared" si="74"/>
        <v>30300609</v>
      </c>
      <c r="F4762" s="104" t="s">
        <v>11572</v>
      </c>
      <c r="G4762" s="104" t="s">
        <v>8465</v>
      </c>
      <c r="H4762" s="104" t="s">
        <v>11620</v>
      </c>
      <c r="I4762" s="104" t="s">
        <v>11636</v>
      </c>
    </row>
    <row r="4763" spans="1:9" x14ac:dyDescent="0.2">
      <c r="A4763" s="104" t="s">
        <v>10492</v>
      </c>
      <c r="D4763" s="104" t="s">
        <v>11637</v>
      </c>
      <c r="E4763" s="104">
        <f t="shared" si="74"/>
        <v>30300610</v>
      </c>
      <c r="F4763" s="104" t="s">
        <v>11572</v>
      </c>
      <c r="G4763" s="104" t="s">
        <v>8465</v>
      </c>
      <c r="H4763" s="104" t="s">
        <v>11620</v>
      </c>
      <c r="I4763" s="104" t="s">
        <v>11638</v>
      </c>
    </row>
    <row r="4764" spans="1:9" x14ac:dyDescent="0.2">
      <c r="A4764" s="104" t="s">
        <v>10492</v>
      </c>
      <c r="D4764" s="104" t="s">
        <v>11639</v>
      </c>
      <c r="E4764" s="104">
        <f t="shared" si="74"/>
        <v>30300611</v>
      </c>
      <c r="F4764" s="104" t="s">
        <v>11572</v>
      </c>
      <c r="G4764" s="104" t="s">
        <v>8465</v>
      </c>
      <c r="H4764" s="104" t="s">
        <v>11620</v>
      </c>
      <c r="I4764" s="104" t="s">
        <v>14882</v>
      </c>
    </row>
    <row r="4765" spans="1:9" x14ac:dyDescent="0.2">
      <c r="A4765" s="104" t="s">
        <v>10492</v>
      </c>
      <c r="D4765" s="104" t="s">
        <v>11640</v>
      </c>
      <c r="E4765" s="104">
        <f t="shared" si="74"/>
        <v>30300613</v>
      </c>
      <c r="F4765" s="104" t="s">
        <v>11572</v>
      </c>
      <c r="G4765" s="104" t="s">
        <v>8465</v>
      </c>
      <c r="H4765" s="104" t="s">
        <v>11620</v>
      </c>
      <c r="I4765" s="104" t="s">
        <v>11031</v>
      </c>
    </row>
    <row r="4766" spans="1:9" x14ac:dyDescent="0.2">
      <c r="A4766" s="104" t="s">
        <v>10492</v>
      </c>
      <c r="D4766" s="104" t="s">
        <v>11641</v>
      </c>
      <c r="E4766" s="104">
        <f t="shared" si="74"/>
        <v>30300614</v>
      </c>
      <c r="F4766" s="104" t="s">
        <v>11572</v>
      </c>
      <c r="G4766" s="104" t="s">
        <v>8465</v>
      </c>
      <c r="H4766" s="104" t="s">
        <v>11620</v>
      </c>
      <c r="I4766" s="104" t="s">
        <v>11642</v>
      </c>
    </row>
    <row r="4767" spans="1:9" x14ac:dyDescent="0.2">
      <c r="A4767" s="104" t="s">
        <v>10492</v>
      </c>
      <c r="D4767" s="104" t="s">
        <v>11643</v>
      </c>
      <c r="E4767" s="104">
        <f t="shared" si="74"/>
        <v>30300615</v>
      </c>
      <c r="F4767" s="104" t="s">
        <v>11572</v>
      </c>
      <c r="G4767" s="104" t="s">
        <v>8465</v>
      </c>
      <c r="H4767" s="104" t="s">
        <v>11620</v>
      </c>
      <c r="I4767" s="104" t="s">
        <v>11644</v>
      </c>
    </row>
    <row r="4768" spans="1:9" x14ac:dyDescent="0.2">
      <c r="A4768" s="104" t="s">
        <v>10492</v>
      </c>
      <c r="D4768" s="104" t="s">
        <v>11645</v>
      </c>
      <c r="E4768" s="104">
        <f t="shared" si="74"/>
        <v>30300616</v>
      </c>
      <c r="F4768" s="104" t="s">
        <v>11572</v>
      </c>
      <c r="G4768" s="104" t="s">
        <v>8465</v>
      </c>
      <c r="H4768" s="104" t="s">
        <v>11620</v>
      </c>
      <c r="I4768" s="104" t="s">
        <v>11646</v>
      </c>
    </row>
    <row r="4769" spans="1:12" x14ac:dyDescent="0.2">
      <c r="A4769" s="104" t="s">
        <v>10492</v>
      </c>
      <c r="D4769" s="104" t="s">
        <v>11647</v>
      </c>
      <c r="E4769" s="104">
        <f t="shared" si="74"/>
        <v>30300617</v>
      </c>
      <c r="F4769" s="104" t="s">
        <v>11572</v>
      </c>
      <c r="G4769" s="104" t="s">
        <v>8465</v>
      </c>
      <c r="H4769" s="104" t="s">
        <v>11620</v>
      </c>
      <c r="I4769" s="104" t="s">
        <v>11648</v>
      </c>
    </row>
    <row r="4770" spans="1:12" x14ac:dyDescent="0.2">
      <c r="A4770" s="104" t="s">
        <v>10492</v>
      </c>
      <c r="D4770" s="104" t="s">
        <v>11649</v>
      </c>
      <c r="E4770" s="104">
        <f t="shared" si="74"/>
        <v>30300618</v>
      </c>
      <c r="F4770" s="104" t="s">
        <v>11572</v>
      </c>
      <c r="G4770" s="104" t="s">
        <v>8465</v>
      </c>
      <c r="H4770" s="104" t="s">
        <v>11620</v>
      </c>
      <c r="I4770" s="104" t="s">
        <v>11650</v>
      </c>
    </row>
    <row r="4771" spans="1:12" x14ac:dyDescent="0.2">
      <c r="A4771" s="104" t="s">
        <v>10492</v>
      </c>
      <c r="D4771" s="104" t="s">
        <v>11651</v>
      </c>
      <c r="E4771" s="104">
        <f t="shared" si="74"/>
        <v>30300619</v>
      </c>
      <c r="F4771" s="104" t="s">
        <v>11572</v>
      </c>
      <c r="G4771" s="104" t="s">
        <v>8465</v>
      </c>
      <c r="H4771" s="104" t="s">
        <v>11620</v>
      </c>
      <c r="I4771" s="104" t="s">
        <v>11652</v>
      </c>
    </row>
    <row r="4772" spans="1:12" x14ac:dyDescent="0.2">
      <c r="A4772" s="104" t="s">
        <v>10492</v>
      </c>
      <c r="D4772" s="104" t="s">
        <v>11653</v>
      </c>
      <c r="E4772" s="104">
        <f t="shared" si="74"/>
        <v>30300620</v>
      </c>
      <c r="F4772" s="104" t="s">
        <v>11572</v>
      </c>
      <c r="G4772" s="104" t="s">
        <v>8465</v>
      </c>
      <c r="H4772" s="104" t="s">
        <v>11620</v>
      </c>
      <c r="I4772" s="104" t="s">
        <v>11654</v>
      </c>
    </row>
    <row r="4773" spans="1:12" x14ac:dyDescent="0.2">
      <c r="A4773" s="104" t="s">
        <v>10492</v>
      </c>
      <c r="D4773" s="104" t="s">
        <v>11655</v>
      </c>
      <c r="E4773" s="104">
        <f t="shared" si="74"/>
        <v>30300621</v>
      </c>
      <c r="F4773" s="104" t="s">
        <v>11572</v>
      </c>
      <c r="G4773" s="104" t="s">
        <v>8465</v>
      </c>
      <c r="H4773" s="104" t="s">
        <v>11620</v>
      </c>
      <c r="I4773" s="104" t="s">
        <v>11656</v>
      </c>
    </row>
    <row r="4774" spans="1:12" x14ac:dyDescent="0.2">
      <c r="A4774" s="104" t="s">
        <v>10492</v>
      </c>
      <c r="D4774" s="104" t="s">
        <v>11657</v>
      </c>
      <c r="E4774" s="104">
        <f t="shared" si="74"/>
        <v>30300622</v>
      </c>
      <c r="F4774" s="104" t="s">
        <v>11572</v>
      </c>
      <c r="G4774" s="104" t="s">
        <v>8465</v>
      </c>
      <c r="H4774" s="104" t="s">
        <v>11620</v>
      </c>
      <c r="I4774" s="104" t="s">
        <v>11658</v>
      </c>
    </row>
    <row r="4775" spans="1:12" x14ac:dyDescent="0.2">
      <c r="A4775" s="104" t="s">
        <v>10492</v>
      </c>
      <c r="D4775" s="104" t="s">
        <v>11659</v>
      </c>
      <c r="E4775" s="104">
        <f t="shared" si="74"/>
        <v>30300623</v>
      </c>
      <c r="F4775" s="104" t="s">
        <v>11572</v>
      </c>
      <c r="G4775" s="104" t="s">
        <v>8465</v>
      </c>
      <c r="H4775" s="104" t="s">
        <v>11620</v>
      </c>
      <c r="I4775" s="104" t="s">
        <v>11660</v>
      </c>
    </row>
    <row r="4776" spans="1:12" x14ac:dyDescent="0.2">
      <c r="A4776" s="104" t="s">
        <v>10492</v>
      </c>
      <c r="D4776" s="104" t="s">
        <v>11661</v>
      </c>
      <c r="E4776" s="104">
        <f t="shared" si="74"/>
        <v>30300624</v>
      </c>
      <c r="F4776" s="104" t="s">
        <v>11572</v>
      </c>
      <c r="G4776" s="104" t="s">
        <v>8465</v>
      </c>
      <c r="H4776" s="104" t="s">
        <v>11620</v>
      </c>
      <c r="I4776" s="104" t="s">
        <v>11662</v>
      </c>
    </row>
    <row r="4777" spans="1:12" x14ac:dyDescent="0.2">
      <c r="A4777" s="104" t="s">
        <v>10492</v>
      </c>
      <c r="D4777" s="104" t="s">
        <v>11663</v>
      </c>
      <c r="E4777" s="104">
        <f t="shared" si="74"/>
        <v>30300625</v>
      </c>
      <c r="F4777" s="104" t="s">
        <v>11572</v>
      </c>
      <c r="G4777" s="104" t="s">
        <v>8465</v>
      </c>
      <c r="H4777" s="104" t="s">
        <v>11620</v>
      </c>
      <c r="I4777" s="104" t="s">
        <v>11664</v>
      </c>
    </row>
    <row r="4778" spans="1:12" x14ac:dyDescent="0.2">
      <c r="A4778" s="104" t="s">
        <v>10492</v>
      </c>
      <c r="D4778" s="104" t="s">
        <v>11665</v>
      </c>
      <c r="E4778" s="104">
        <f t="shared" si="74"/>
        <v>30300651</v>
      </c>
      <c r="F4778" s="104" t="s">
        <v>11572</v>
      </c>
      <c r="G4778" s="104" t="s">
        <v>8465</v>
      </c>
      <c r="H4778" s="104" t="s">
        <v>11620</v>
      </c>
      <c r="I4778" s="104" t="s">
        <v>11666</v>
      </c>
    </row>
    <row r="4779" spans="1:12" x14ac:dyDescent="0.2">
      <c r="A4779" s="104" t="s">
        <v>10492</v>
      </c>
      <c r="D4779" s="104" t="s">
        <v>11667</v>
      </c>
      <c r="E4779" s="104">
        <f t="shared" si="74"/>
        <v>30300652</v>
      </c>
      <c r="F4779" s="104" t="s">
        <v>11572</v>
      </c>
      <c r="G4779" s="104" t="s">
        <v>8465</v>
      </c>
      <c r="H4779" s="104" t="s">
        <v>11620</v>
      </c>
      <c r="I4779" s="104" t="s">
        <v>11668</v>
      </c>
    </row>
    <row r="4780" spans="1:12" x14ac:dyDescent="0.2">
      <c r="A4780" s="104" t="s">
        <v>10492</v>
      </c>
      <c r="D4780" s="104" t="s">
        <v>11669</v>
      </c>
      <c r="E4780" s="104">
        <f t="shared" si="74"/>
        <v>30300653</v>
      </c>
      <c r="F4780" s="104" t="s">
        <v>11572</v>
      </c>
      <c r="G4780" s="104" t="s">
        <v>8465</v>
      </c>
      <c r="H4780" s="104" t="s">
        <v>11620</v>
      </c>
      <c r="I4780" s="104" t="s">
        <v>11670</v>
      </c>
    </row>
    <row r="4781" spans="1:12" x14ac:dyDescent="0.2">
      <c r="A4781" s="104" t="s">
        <v>10492</v>
      </c>
      <c r="D4781" s="104" t="s">
        <v>11671</v>
      </c>
      <c r="E4781" s="104">
        <f t="shared" si="74"/>
        <v>30300654</v>
      </c>
      <c r="F4781" s="104" t="s">
        <v>11572</v>
      </c>
      <c r="G4781" s="104" t="s">
        <v>8465</v>
      </c>
      <c r="H4781" s="104" t="s">
        <v>11620</v>
      </c>
      <c r="I4781" s="104" t="s">
        <v>11672</v>
      </c>
    </row>
    <row r="4782" spans="1:12" x14ac:dyDescent="0.2">
      <c r="A4782" s="104" t="s">
        <v>10492</v>
      </c>
      <c r="D4782" s="104" t="s">
        <v>11673</v>
      </c>
      <c r="E4782" s="104">
        <f t="shared" si="74"/>
        <v>30300699</v>
      </c>
      <c r="F4782" s="104" t="s">
        <v>11572</v>
      </c>
      <c r="G4782" s="104" t="s">
        <v>8465</v>
      </c>
      <c r="H4782" s="104" t="s">
        <v>11620</v>
      </c>
      <c r="I4782" s="104" t="s">
        <v>7791</v>
      </c>
    </row>
    <row r="4783" spans="1:12" x14ac:dyDescent="0.2">
      <c r="A4783" s="104" t="s">
        <v>10492</v>
      </c>
      <c r="D4783" s="104" t="s">
        <v>11674</v>
      </c>
      <c r="E4783" s="104">
        <f t="shared" si="74"/>
        <v>30300701</v>
      </c>
      <c r="F4783" s="104" t="s">
        <v>11572</v>
      </c>
      <c r="G4783" s="104" t="s">
        <v>8465</v>
      </c>
      <c r="H4783" s="104" t="s">
        <v>11675</v>
      </c>
      <c r="I4783" s="104" t="s">
        <v>11676</v>
      </c>
      <c r="K4783" s="106">
        <v>36797</v>
      </c>
      <c r="L4783" s="104" t="s">
        <v>11677</v>
      </c>
    </row>
    <row r="4784" spans="1:12" x14ac:dyDescent="0.2">
      <c r="A4784" s="104" t="s">
        <v>10492</v>
      </c>
      <c r="D4784" s="104" t="s">
        <v>11678</v>
      </c>
      <c r="E4784" s="104">
        <f t="shared" si="74"/>
        <v>30300702</v>
      </c>
      <c r="F4784" s="104" t="s">
        <v>11572</v>
      </c>
      <c r="G4784" s="104" t="s">
        <v>8465</v>
      </c>
      <c r="H4784" s="104" t="s">
        <v>11675</v>
      </c>
      <c r="I4784" s="104" t="s">
        <v>11679</v>
      </c>
      <c r="K4784" s="106">
        <v>36797</v>
      </c>
      <c r="L4784" s="104" t="s">
        <v>11677</v>
      </c>
    </row>
    <row r="4785" spans="1:12" x14ac:dyDescent="0.2">
      <c r="A4785" s="104" t="s">
        <v>10492</v>
      </c>
      <c r="D4785" s="104" t="s">
        <v>11680</v>
      </c>
      <c r="E4785" s="104">
        <f t="shared" si="74"/>
        <v>30300703</v>
      </c>
      <c r="F4785" s="104" t="s">
        <v>11572</v>
      </c>
      <c r="G4785" s="104" t="s">
        <v>8465</v>
      </c>
      <c r="H4785" s="104" t="s">
        <v>11675</v>
      </c>
      <c r="I4785" s="104" t="s">
        <v>11681</v>
      </c>
      <c r="K4785" s="106">
        <v>36797</v>
      </c>
      <c r="L4785" s="104" t="s">
        <v>11677</v>
      </c>
    </row>
    <row r="4786" spans="1:12" x14ac:dyDescent="0.2">
      <c r="A4786" s="104" t="s">
        <v>10492</v>
      </c>
      <c r="D4786" s="104" t="s">
        <v>11682</v>
      </c>
      <c r="E4786" s="104">
        <f t="shared" si="74"/>
        <v>30300704</v>
      </c>
      <c r="F4786" s="104" t="s">
        <v>11572</v>
      </c>
      <c r="G4786" s="104" t="s">
        <v>8465</v>
      </c>
      <c r="H4786" s="104" t="s">
        <v>11675</v>
      </c>
      <c r="I4786" s="104" t="s">
        <v>11683</v>
      </c>
      <c r="K4786" s="106">
        <v>36797</v>
      </c>
      <c r="L4786" s="104" t="s">
        <v>11677</v>
      </c>
    </row>
    <row r="4787" spans="1:12" x14ac:dyDescent="0.2">
      <c r="A4787" s="104" t="s">
        <v>10492</v>
      </c>
      <c r="D4787" s="104" t="s">
        <v>11684</v>
      </c>
      <c r="E4787" s="104">
        <f t="shared" si="74"/>
        <v>30300801</v>
      </c>
      <c r="F4787" s="104" t="s">
        <v>11572</v>
      </c>
      <c r="G4787" s="104" t="s">
        <v>8465</v>
      </c>
      <c r="H4787" s="104" t="s">
        <v>11685</v>
      </c>
      <c r="I4787" s="104" t="s">
        <v>11686</v>
      </c>
    </row>
    <row r="4788" spans="1:12" x14ac:dyDescent="0.2">
      <c r="A4788" s="104" t="s">
        <v>10492</v>
      </c>
      <c r="D4788" s="104" t="s">
        <v>11687</v>
      </c>
      <c r="E4788" s="104">
        <f t="shared" si="74"/>
        <v>30300802</v>
      </c>
      <c r="F4788" s="104" t="s">
        <v>11572</v>
      </c>
      <c r="G4788" s="104" t="s">
        <v>8465</v>
      </c>
      <c r="H4788" s="104" t="s">
        <v>11685</v>
      </c>
      <c r="I4788" s="104" t="s">
        <v>11688</v>
      </c>
    </row>
    <row r="4789" spans="1:12" x14ac:dyDescent="0.2">
      <c r="A4789" s="104" t="s">
        <v>10492</v>
      </c>
      <c r="D4789" s="104" t="s">
        <v>11689</v>
      </c>
      <c r="E4789" s="104">
        <f t="shared" si="74"/>
        <v>30300804</v>
      </c>
      <c r="F4789" s="104" t="s">
        <v>11572</v>
      </c>
      <c r="G4789" s="104" t="s">
        <v>8465</v>
      </c>
      <c r="H4789" s="104" t="s">
        <v>11685</v>
      </c>
      <c r="I4789" s="104" t="s">
        <v>11690</v>
      </c>
    </row>
    <row r="4790" spans="1:12" x14ac:dyDescent="0.2">
      <c r="A4790" s="104" t="s">
        <v>10492</v>
      </c>
      <c r="D4790" s="104" t="s">
        <v>11691</v>
      </c>
      <c r="E4790" s="104">
        <f t="shared" si="74"/>
        <v>30300805</v>
      </c>
      <c r="F4790" s="104" t="s">
        <v>11572</v>
      </c>
      <c r="G4790" s="104" t="s">
        <v>8465</v>
      </c>
      <c r="H4790" s="104" t="s">
        <v>11685</v>
      </c>
      <c r="I4790" s="104" t="s">
        <v>11692</v>
      </c>
    </row>
    <row r="4791" spans="1:12" x14ac:dyDescent="0.2">
      <c r="A4791" s="104" t="s">
        <v>10492</v>
      </c>
      <c r="D4791" s="104" t="s">
        <v>11693</v>
      </c>
      <c r="E4791" s="104">
        <f t="shared" si="74"/>
        <v>30300808</v>
      </c>
      <c r="F4791" s="104" t="s">
        <v>11572</v>
      </c>
      <c r="G4791" s="104" t="s">
        <v>8465</v>
      </c>
      <c r="H4791" s="104" t="s">
        <v>11685</v>
      </c>
      <c r="I4791" s="104" t="s">
        <v>11694</v>
      </c>
    </row>
    <row r="4792" spans="1:12" x14ac:dyDescent="0.2">
      <c r="A4792" s="104" t="s">
        <v>10492</v>
      </c>
      <c r="D4792" s="104" t="s">
        <v>11695</v>
      </c>
      <c r="E4792" s="104">
        <f t="shared" si="74"/>
        <v>30300809</v>
      </c>
      <c r="F4792" s="104" t="s">
        <v>11572</v>
      </c>
      <c r="G4792" s="104" t="s">
        <v>8465</v>
      </c>
      <c r="H4792" s="104" t="s">
        <v>11685</v>
      </c>
      <c r="I4792" s="104" t="s">
        <v>11696</v>
      </c>
    </row>
    <row r="4793" spans="1:12" x14ac:dyDescent="0.2">
      <c r="A4793" s="104" t="s">
        <v>10492</v>
      </c>
      <c r="D4793" s="104" t="s">
        <v>11697</v>
      </c>
      <c r="E4793" s="104">
        <f t="shared" si="74"/>
        <v>30300811</v>
      </c>
      <c r="F4793" s="104" t="s">
        <v>11572</v>
      </c>
      <c r="G4793" s="104" t="s">
        <v>8465</v>
      </c>
      <c r="H4793" s="104" t="s">
        <v>11685</v>
      </c>
      <c r="I4793" s="104" t="s">
        <v>11698</v>
      </c>
    </row>
    <row r="4794" spans="1:12" x14ac:dyDescent="0.2">
      <c r="A4794" s="104" t="s">
        <v>10492</v>
      </c>
      <c r="D4794" s="104" t="s">
        <v>11699</v>
      </c>
      <c r="E4794" s="104">
        <f t="shared" si="74"/>
        <v>30300812</v>
      </c>
      <c r="F4794" s="104" t="s">
        <v>11572</v>
      </c>
      <c r="G4794" s="104" t="s">
        <v>8465</v>
      </c>
      <c r="H4794" s="104" t="s">
        <v>11685</v>
      </c>
      <c r="I4794" s="104" t="s">
        <v>11700</v>
      </c>
    </row>
    <row r="4795" spans="1:12" x14ac:dyDescent="0.2">
      <c r="A4795" s="104" t="s">
        <v>10492</v>
      </c>
      <c r="D4795" s="104" t="s">
        <v>11701</v>
      </c>
      <c r="E4795" s="104">
        <f t="shared" si="74"/>
        <v>30300813</v>
      </c>
      <c r="F4795" s="104" t="s">
        <v>11572</v>
      </c>
      <c r="G4795" s="104" t="s">
        <v>8465</v>
      </c>
      <c r="H4795" s="104" t="s">
        <v>11685</v>
      </c>
      <c r="I4795" s="104" t="s">
        <v>11702</v>
      </c>
    </row>
    <row r="4796" spans="1:12" x14ac:dyDescent="0.2">
      <c r="A4796" s="104" t="s">
        <v>10492</v>
      </c>
      <c r="D4796" s="104" t="s">
        <v>11703</v>
      </c>
      <c r="E4796" s="104">
        <f t="shared" si="74"/>
        <v>30300814</v>
      </c>
      <c r="F4796" s="104" t="s">
        <v>11572</v>
      </c>
      <c r="G4796" s="104" t="s">
        <v>8465</v>
      </c>
      <c r="H4796" s="104" t="s">
        <v>11685</v>
      </c>
      <c r="I4796" s="104" t="s">
        <v>11704</v>
      </c>
    </row>
    <row r="4797" spans="1:12" x14ac:dyDescent="0.2">
      <c r="A4797" s="104" t="s">
        <v>10492</v>
      </c>
      <c r="D4797" s="104" t="s">
        <v>11705</v>
      </c>
      <c r="E4797" s="104">
        <f t="shared" si="74"/>
        <v>30300815</v>
      </c>
      <c r="F4797" s="104" t="s">
        <v>11572</v>
      </c>
      <c r="G4797" s="104" t="s">
        <v>8465</v>
      </c>
      <c r="H4797" s="104" t="s">
        <v>11685</v>
      </c>
      <c r="I4797" s="104" t="s">
        <v>11706</v>
      </c>
    </row>
    <row r="4798" spans="1:12" x14ac:dyDescent="0.2">
      <c r="A4798" s="104" t="s">
        <v>10492</v>
      </c>
      <c r="D4798" s="104" t="s">
        <v>11707</v>
      </c>
      <c r="E4798" s="104">
        <f t="shared" si="74"/>
        <v>30300816</v>
      </c>
      <c r="F4798" s="104" t="s">
        <v>11572</v>
      </c>
      <c r="G4798" s="104" t="s">
        <v>8465</v>
      </c>
      <c r="H4798" s="104" t="s">
        <v>11685</v>
      </c>
      <c r="I4798" s="104" t="s">
        <v>11708</v>
      </c>
    </row>
    <row r="4799" spans="1:12" x14ac:dyDescent="0.2">
      <c r="A4799" s="104" t="s">
        <v>10492</v>
      </c>
      <c r="D4799" s="104" t="s">
        <v>11709</v>
      </c>
      <c r="E4799" s="104">
        <f t="shared" si="74"/>
        <v>30300817</v>
      </c>
      <c r="F4799" s="104" t="s">
        <v>11572</v>
      </c>
      <c r="G4799" s="104" t="s">
        <v>8465</v>
      </c>
      <c r="H4799" s="104" t="s">
        <v>11685</v>
      </c>
      <c r="I4799" s="104" t="s">
        <v>11045</v>
      </c>
    </row>
    <row r="4800" spans="1:12" x14ac:dyDescent="0.2">
      <c r="A4800" s="104" t="s">
        <v>10492</v>
      </c>
      <c r="D4800" s="104" t="s">
        <v>11710</v>
      </c>
      <c r="E4800" s="104">
        <f t="shared" si="74"/>
        <v>30300818</v>
      </c>
      <c r="F4800" s="104" t="s">
        <v>11572</v>
      </c>
      <c r="G4800" s="104" t="s">
        <v>8465</v>
      </c>
      <c r="H4800" s="104" t="s">
        <v>11685</v>
      </c>
      <c r="I4800" s="104" t="s">
        <v>11711</v>
      </c>
    </row>
    <row r="4801" spans="1:12" x14ac:dyDescent="0.2">
      <c r="A4801" s="104" t="s">
        <v>10492</v>
      </c>
      <c r="D4801" s="104" t="s">
        <v>11712</v>
      </c>
      <c r="E4801" s="104">
        <f t="shared" si="74"/>
        <v>30300819</v>
      </c>
      <c r="F4801" s="104" t="s">
        <v>11572</v>
      </c>
      <c r="G4801" s="104" t="s">
        <v>8465</v>
      </c>
      <c r="H4801" s="104" t="s">
        <v>11685</v>
      </c>
      <c r="I4801" s="104" t="s">
        <v>11713</v>
      </c>
    </row>
    <row r="4802" spans="1:12" x14ac:dyDescent="0.2">
      <c r="A4802" s="104" t="s">
        <v>10492</v>
      </c>
      <c r="D4802" s="104" t="s">
        <v>11714</v>
      </c>
      <c r="E4802" s="104">
        <f t="shared" ref="E4802:E4865" si="75">VALUE(D4802)</f>
        <v>30300820</v>
      </c>
      <c r="F4802" s="104" t="s">
        <v>11572</v>
      </c>
      <c r="G4802" s="104" t="s">
        <v>8465</v>
      </c>
      <c r="H4802" s="104" t="s">
        <v>11685</v>
      </c>
      <c r="I4802" s="104" t="s">
        <v>11715</v>
      </c>
    </row>
    <row r="4803" spans="1:12" x14ac:dyDescent="0.2">
      <c r="A4803" s="104" t="s">
        <v>10492</v>
      </c>
      <c r="D4803" s="104" t="s">
        <v>11716</v>
      </c>
      <c r="E4803" s="104">
        <f t="shared" si="75"/>
        <v>30300821</v>
      </c>
      <c r="F4803" s="104" t="s">
        <v>11572</v>
      </c>
      <c r="G4803" s="104" t="s">
        <v>8465</v>
      </c>
      <c r="H4803" s="104" t="s">
        <v>11685</v>
      </c>
      <c r="I4803" s="104" t="s">
        <v>11717</v>
      </c>
    </row>
    <row r="4804" spans="1:12" x14ac:dyDescent="0.2">
      <c r="A4804" s="104" t="s">
        <v>10492</v>
      </c>
      <c r="D4804" s="104" t="s">
        <v>11718</v>
      </c>
      <c r="E4804" s="104">
        <f t="shared" si="75"/>
        <v>30300822</v>
      </c>
      <c r="F4804" s="104" t="s">
        <v>11572</v>
      </c>
      <c r="G4804" s="104" t="s">
        <v>8465</v>
      </c>
      <c r="H4804" s="104" t="s">
        <v>11685</v>
      </c>
      <c r="I4804" s="104" t="s">
        <v>14546</v>
      </c>
    </row>
    <row r="4805" spans="1:12" x14ac:dyDescent="0.2">
      <c r="A4805" s="104" t="s">
        <v>10492</v>
      </c>
      <c r="D4805" s="104" t="s">
        <v>14547</v>
      </c>
      <c r="E4805" s="104">
        <f t="shared" si="75"/>
        <v>30300823</v>
      </c>
      <c r="F4805" s="104" t="s">
        <v>11572</v>
      </c>
      <c r="G4805" s="104" t="s">
        <v>8465</v>
      </c>
      <c r="H4805" s="104" t="s">
        <v>11685</v>
      </c>
      <c r="I4805" s="104" t="s">
        <v>14548</v>
      </c>
    </row>
    <row r="4806" spans="1:12" x14ac:dyDescent="0.2">
      <c r="A4806" s="104" t="s">
        <v>10492</v>
      </c>
      <c r="D4806" s="104" t="s">
        <v>14549</v>
      </c>
      <c r="E4806" s="104">
        <f t="shared" si="75"/>
        <v>30300824</v>
      </c>
      <c r="F4806" s="104" t="s">
        <v>11572</v>
      </c>
      <c r="G4806" s="104" t="s">
        <v>8465</v>
      </c>
      <c r="H4806" s="104" t="s">
        <v>11685</v>
      </c>
      <c r="I4806" s="104" t="s">
        <v>14550</v>
      </c>
    </row>
    <row r="4807" spans="1:12" x14ac:dyDescent="0.2">
      <c r="A4807" s="104" t="s">
        <v>10492</v>
      </c>
      <c r="D4807" s="104" t="s">
        <v>14551</v>
      </c>
      <c r="E4807" s="104">
        <f t="shared" si="75"/>
        <v>30300825</v>
      </c>
      <c r="F4807" s="104" t="s">
        <v>11572</v>
      </c>
      <c r="G4807" s="104" t="s">
        <v>8465</v>
      </c>
      <c r="H4807" s="104" t="s">
        <v>11685</v>
      </c>
      <c r="I4807" s="104" t="s">
        <v>11648</v>
      </c>
    </row>
    <row r="4808" spans="1:12" x14ac:dyDescent="0.2">
      <c r="A4808" s="104" t="s">
        <v>10492</v>
      </c>
      <c r="D4808" s="104" t="s">
        <v>14552</v>
      </c>
      <c r="E4808" s="104">
        <f t="shared" si="75"/>
        <v>30300826</v>
      </c>
      <c r="F4808" s="104" t="s">
        <v>11572</v>
      </c>
      <c r="G4808" s="104" t="s">
        <v>8465</v>
      </c>
      <c r="H4808" s="104" t="s">
        <v>11685</v>
      </c>
      <c r="I4808" s="104" t="s">
        <v>14553</v>
      </c>
    </row>
    <row r="4809" spans="1:12" x14ac:dyDescent="0.2">
      <c r="A4809" s="104" t="s">
        <v>10492</v>
      </c>
      <c r="D4809" s="104" t="s">
        <v>14554</v>
      </c>
      <c r="E4809" s="104">
        <f t="shared" si="75"/>
        <v>30300827</v>
      </c>
      <c r="F4809" s="104" t="s">
        <v>11572</v>
      </c>
      <c r="G4809" s="104" t="s">
        <v>8465</v>
      </c>
      <c r="H4809" s="104" t="s">
        <v>11685</v>
      </c>
      <c r="I4809" s="104" t="s">
        <v>14555</v>
      </c>
    </row>
    <row r="4810" spans="1:12" x14ac:dyDescent="0.2">
      <c r="A4810" s="104" t="s">
        <v>10492</v>
      </c>
      <c r="D4810" s="104" t="s">
        <v>14556</v>
      </c>
      <c r="E4810" s="104">
        <f t="shared" si="75"/>
        <v>30300828</v>
      </c>
      <c r="F4810" s="104" t="s">
        <v>11572</v>
      </c>
      <c r="G4810" s="104" t="s">
        <v>8465</v>
      </c>
      <c r="H4810" s="104" t="s">
        <v>11685</v>
      </c>
      <c r="I4810" s="104" t="s">
        <v>14557</v>
      </c>
    </row>
    <row r="4811" spans="1:12" x14ac:dyDescent="0.2">
      <c r="A4811" s="104" t="s">
        <v>10492</v>
      </c>
      <c r="D4811" s="104" t="s">
        <v>11727</v>
      </c>
      <c r="E4811" s="104">
        <f t="shared" si="75"/>
        <v>30300829</v>
      </c>
      <c r="F4811" s="104" t="s">
        <v>11572</v>
      </c>
      <c r="G4811" s="104" t="s">
        <v>8465</v>
      </c>
      <c r="H4811" s="104" t="s">
        <v>11685</v>
      </c>
      <c r="I4811" s="104" t="s">
        <v>11728</v>
      </c>
    </row>
    <row r="4812" spans="1:12" x14ac:dyDescent="0.2">
      <c r="A4812" s="104" t="s">
        <v>10492</v>
      </c>
      <c r="D4812" s="104" t="s">
        <v>11729</v>
      </c>
      <c r="E4812" s="104">
        <f t="shared" si="75"/>
        <v>30300831</v>
      </c>
      <c r="F4812" s="104" t="s">
        <v>11572</v>
      </c>
      <c r="G4812" s="104" t="s">
        <v>8465</v>
      </c>
      <c r="H4812" s="104" t="s">
        <v>11685</v>
      </c>
      <c r="I4812" s="104" t="s">
        <v>11730</v>
      </c>
      <c r="K4812" s="106">
        <v>36690</v>
      </c>
      <c r="L4812" s="104" t="s">
        <v>11731</v>
      </c>
    </row>
    <row r="4813" spans="1:12" x14ac:dyDescent="0.2">
      <c r="A4813" s="104" t="s">
        <v>10492</v>
      </c>
      <c r="D4813" s="104" t="s">
        <v>11732</v>
      </c>
      <c r="E4813" s="104">
        <f t="shared" si="75"/>
        <v>30300832</v>
      </c>
      <c r="F4813" s="104" t="s">
        <v>11572</v>
      </c>
      <c r="G4813" s="104" t="s">
        <v>8465</v>
      </c>
      <c r="H4813" s="104" t="s">
        <v>11685</v>
      </c>
      <c r="I4813" s="104" t="s">
        <v>11733</v>
      </c>
      <c r="K4813" s="106">
        <v>36690</v>
      </c>
      <c r="L4813" s="104" t="s">
        <v>11734</v>
      </c>
    </row>
    <row r="4814" spans="1:12" x14ac:dyDescent="0.2">
      <c r="A4814" s="104" t="s">
        <v>10492</v>
      </c>
      <c r="D4814" s="104" t="s">
        <v>11735</v>
      </c>
      <c r="E4814" s="104">
        <f t="shared" si="75"/>
        <v>30300833</v>
      </c>
      <c r="F4814" s="104" t="s">
        <v>11572</v>
      </c>
      <c r="G4814" s="104" t="s">
        <v>8465</v>
      </c>
      <c r="H4814" s="104" t="s">
        <v>11685</v>
      </c>
      <c r="I4814" s="104" t="s">
        <v>11736</v>
      </c>
      <c r="K4814" s="106">
        <v>36690</v>
      </c>
      <c r="L4814" s="104" t="s">
        <v>11737</v>
      </c>
    </row>
    <row r="4815" spans="1:12" x14ac:dyDescent="0.2">
      <c r="A4815" s="104" t="s">
        <v>10492</v>
      </c>
      <c r="D4815" s="104" t="s">
        <v>11738</v>
      </c>
      <c r="E4815" s="104">
        <f t="shared" si="75"/>
        <v>30300834</v>
      </c>
      <c r="F4815" s="104" t="s">
        <v>11572</v>
      </c>
      <c r="G4815" s="104" t="s">
        <v>8465</v>
      </c>
      <c r="H4815" s="104" t="s">
        <v>11685</v>
      </c>
      <c r="I4815" s="104" t="s">
        <v>11739</v>
      </c>
    </row>
    <row r="4816" spans="1:12" x14ac:dyDescent="0.2">
      <c r="A4816" s="104" t="s">
        <v>10492</v>
      </c>
      <c r="D4816" s="104" t="s">
        <v>11740</v>
      </c>
      <c r="E4816" s="104">
        <f t="shared" si="75"/>
        <v>30300841</v>
      </c>
      <c r="F4816" s="104" t="s">
        <v>11572</v>
      </c>
      <c r="G4816" s="104" t="s">
        <v>8465</v>
      </c>
      <c r="H4816" s="104" t="s">
        <v>11685</v>
      </c>
      <c r="I4816" s="104" t="s">
        <v>11741</v>
      </c>
    </row>
    <row r="4817" spans="1:9" x14ac:dyDescent="0.2">
      <c r="A4817" s="104" t="s">
        <v>10492</v>
      </c>
      <c r="D4817" s="104" t="s">
        <v>11742</v>
      </c>
      <c r="E4817" s="104">
        <f t="shared" si="75"/>
        <v>30300842</v>
      </c>
      <c r="F4817" s="104" t="s">
        <v>11572</v>
      </c>
      <c r="G4817" s="104" t="s">
        <v>8465</v>
      </c>
      <c r="H4817" s="104" t="s">
        <v>11685</v>
      </c>
      <c r="I4817" s="104" t="s">
        <v>11743</v>
      </c>
    </row>
    <row r="4818" spans="1:9" x14ac:dyDescent="0.2">
      <c r="A4818" s="104" t="s">
        <v>10492</v>
      </c>
      <c r="D4818" s="104" t="s">
        <v>11744</v>
      </c>
      <c r="E4818" s="104">
        <f t="shared" si="75"/>
        <v>30300899</v>
      </c>
      <c r="F4818" s="104" t="s">
        <v>11572</v>
      </c>
      <c r="G4818" s="104" t="s">
        <v>8465</v>
      </c>
      <c r="H4818" s="104" t="s">
        <v>11685</v>
      </c>
      <c r="I4818" s="104" t="s">
        <v>11745</v>
      </c>
    </row>
    <row r="4819" spans="1:9" x14ac:dyDescent="0.2">
      <c r="A4819" s="104" t="s">
        <v>10492</v>
      </c>
      <c r="D4819" s="104" t="s">
        <v>11746</v>
      </c>
      <c r="E4819" s="104">
        <f t="shared" si="75"/>
        <v>30300901</v>
      </c>
      <c r="F4819" s="104" t="s">
        <v>11572</v>
      </c>
      <c r="G4819" s="104" t="s">
        <v>8465</v>
      </c>
      <c r="H4819" s="104" t="s">
        <v>11747</v>
      </c>
      <c r="I4819" s="104" t="s">
        <v>11748</v>
      </c>
    </row>
    <row r="4820" spans="1:9" x14ac:dyDescent="0.2">
      <c r="A4820" s="104" t="s">
        <v>10492</v>
      </c>
      <c r="D4820" s="104" t="s">
        <v>11749</v>
      </c>
      <c r="E4820" s="104">
        <f t="shared" si="75"/>
        <v>30300904</v>
      </c>
      <c r="F4820" s="104" t="s">
        <v>11572</v>
      </c>
      <c r="G4820" s="104" t="s">
        <v>8465</v>
      </c>
      <c r="H4820" s="104" t="s">
        <v>11747</v>
      </c>
      <c r="I4820" s="104" t="s">
        <v>5863</v>
      </c>
    </row>
    <row r="4821" spans="1:9" x14ac:dyDescent="0.2">
      <c r="A4821" s="104" t="s">
        <v>10492</v>
      </c>
      <c r="D4821" s="104" t="s">
        <v>5864</v>
      </c>
      <c r="E4821" s="104">
        <f t="shared" si="75"/>
        <v>30300906</v>
      </c>
      <c r="F4821" s="104" t="s">
        <v>11572</v>
      </c>
      <c r="G4821" s="104" t="s">
        <v>8465</v>
      </c>
      <c r="H4821" s="104" t="s">
        <v>11747</v>
      </c>
      <c r="I4821" s="104" t="s">
        <v>5865</v>
      </c>
    </row>
    <row r="4822" spans="1:9" x14ac:dyDescent="0.2">
      <c r="A4822" s="104" t="s">
        <v>10492</v>
      </c>
      <c r="D4822" s="104" t="s">
        <v>5866</v>
      </c>
      <c r="E4822" s="104">
        <f t="shared" si="75"/>
        <v>30300907</v>
      </c>
      <c r="F4822" s="104" t="s">
        <v>11572</v>
      </c>
      <c r="G4822" s="104" t="s">
        <v>8465</v>
      </c>
      <c r="H4822" s="104" t="s">
        <v>11747</v>
      </c>
      <c r="I4822" s="104" t="s">
        <v>5867</v>
      </c>
    </row>
    <row r="4823" spans="1:9" x14ac:dyDescent="0.2">
      <c r="A4823" s="104" t="s">
        <v>10492</v>
      </c>
      <c r="D4823" s="104" t="s">
        <v>5868</v>
      </c>
      <c r="E4823" s="104">
        <f t="shared" si="75"/>
        <v>30300908</v>
      </c>
      <c r="F4823" s="104" t="s">
        <v>11572</v>
      </c>
      <c r="G4823" s="104" t="s">
        <v>8465</v>
      </c>
      <c r="H4823" s="104" t="s">
        <v>11747</v>
      </c>
      <c r="I4823" s="104" t="s">
        <v>5869</v>
      </c>
    </row>
    <row r="4824" spans="1:9" x14ac:dyDescent="0.2">
      <c r="A4824" s="104" t="s">
        <v>10492</v>
      </c>
      <c r="D4824" s="104" t="s">
        <v>5870</v>
      </c>
      <c r="E4824" s="104">
        <f t="shared" si="75"/>
        <v>30300910</v>
      </c>
      <c r="F4824" s="104" t="s">
        <v>11572</v>
      </c>
      <c r="G4824" s="104" t="s">
        <v>8465</v>
      </c>
      <c r="H4824" s="104" t="s">
        <v>11747</v>
      </c>
      <c r="I4824" s="104" t="s">
        <v>5871</v>
      </c>
    </row>
    <row r="4825" spans="1:9" x14ac:dyDescent="0.2">
      <c r="A4825" s="104" t="s">
        <v>10492</v>
      </c>
      <c r="D4825" s="104" t="s">
        <v>5872</v>
      </c>
      <c r="E4825" s="104">
        <f t="shared" si="75"/>
        <v>30300911</v>
      </c>
      <c r="F4825" s="104" t="s">
        <v>11572</v>
      </c>
      <c r="G4825" s="104" t="s">
        <v>8465</v>
      </c>
      <c r="H4825" s="104" t="s">
        <v>11747</v>
      </c>
      <c r="I4825" s="104" t="s">
        <v>5873</v>
      </c>
    </row>
    <row r="4826" spans="1:9" x14ac:dyDescent="0.2">
      <c r="A4826" s="104" t="s">
        <v>10492</v>
      </c>
      <c r="D4826" s="104" t="s">
        <v>5874</v>
      </c>
      <c r="E4826" s="104">
        <f t="shared" si="75"/>
        <v>30300912</v>
      </c>
      <c r="F4826" s="104" t="s">
        <v>11572</v>
      </c>
      <c r="G4826" s="104" t="s">
        <v>8465</v>
      </c>
      <c r="H4826" s="104" t="s">
        <v>11747</v>
      </c>
      <c r="I4826" s="104" t="s">
        <v>13810</v>
      </c>
    </row>
    <row r="4827" spans="1:9" x14ac:dyDescent="0.2">
      <c r="A4827" s="104" t="s">
        <v>10492</v>
      </c>
      <c r="D4827" s="104" t="s">
        <v>5875</v>
      </c>
      <c r="E4827" s="104">
        <f t="shared" si="75"/>
        <v>30300913</v>
      </c>
      <c r="F4827" s="104" t="s">
        <v>11572</v>
      </c>
      <c r="G4827" s="104" t="s">
        <v>8465</v>
      </c>
      <c r="H4827" s="104" t="s">
        <v>11747</v>
      </c>
      <c r="I4827" s="104" t="s">
        <v>5876</v>
      </c>
    </row>
    <row r="4828" spans="1:9" x14ac:dyDescent="0.2">
      <c r="A4828" s="104" t="s">
        <v>10492</v>
      </c>
      <c r="D4828" s="104" t="s">
        <v>5877</v>
      </c>
      <c r="E4828" s="104">
        <f t="shared" si="75"/>
        <v>30300914</v>
      </c>
      <c r="F4828" s="104" t="s">
        <v>11572</v>
      </c>
      <c r="G4828" s="104" t="s">
        <v>8465</v>
      </c>
      <c r="H4828" s="104" t="s">
        <v>11747</v>
      </c>
      <c r="I4828" s="104" t="s">
        <v>8761</v>
      </c>
    </row>
    <row r="4829" spans="1:9" x14ac:dyDescent="0.2">
      <c r="A4829" s="104" t="s">
        <v>10492</v>
      </c>
      <c r="D4829" s="104" t="s">
        <v>8762</v>
      </c>
      <c r="E4829" s="104">
        <f t="shared" si="75"/>
        <v>30300915</v>
      </c>
      <c r="F4829" s="104" t="s">
        <v>11572</v>
      </c>
      <c r="G4829" s="104" t="s">
        <v>8465</v>
      </c>
      <c r="H4829" s="104" t="s">
        <v>11747</v>
      </c>
      <c r="I4829" s="104" t="s">
        <v>8763</v>
      </c>
    </row>
    <row r="4830" spans="1:9" x14ac:dyDescent="0.2">
      <c r="A4830" s="104" t="s">
        <v>10492</v>
      </c>
      <c r="D4830" s="104" t="s">
        <v>8764</v>
      </c>
      <c r="E4830" s="104">
        <f t="shared" si="75"/>
        <v>30300916</v>
      </c>
      <c r="F4830" s="104" t="s">
        <v>11572</v>
      </c>
      <c r="G4830" s="104" t="s">
        <v>8465</v>
      </c>
      <c r="H4830" s="104" t="s">
        <v>11747</v>
      </c>
      <c r="I4830" s="104" t="s">
        <v>8765</v>
      </c>
    </row>
    <row r="4831" spans="1:9" x14ac:dyDescent="0.2">
      <c r="A4831" s="104" t="s">
        <v>10492</v>
      </c>
      <c r="D4831" s="104" t="s">
        <v>8766</v>
      </c>
      <c r="E4831" s="104">
        <f t="shared" si="75"/>
        <v>30300917</v>
      </c>
      <c r="F4831" s="104" t="s">
        <v>11572</v>
      </c>
      <c r="G4831" s="104" t="s">
        <v>8465</v>
      </c>
      <c r="H4831" s="104" t="s">
        <v>11747</v>
      </c>
      <c r="I4831" s="104" t="s">
        <v>8767</v>
      </c>
    </row>
    <row r="4832" spans="1:9" x14ac:dyDescent="0.2">
      <c r="A4832" s="104" t="s">
        <v>10492</v>
      </c>
      <c r="D4832" s="104" t="s">
        <v>8768</v>
      </c>
      <c r="E4832" s="104">
        <f t="shared" si="75"/>
        <v>30300918</v>
      </c>
      <c r="F4832" s="104" t="s">
        <v>11572</v>
      </c>
      <c r="G4832" s="104" t="s">
        <v>8465</v>
      </c>
      <c r="H4832" s="104" t="s">
        <v>11747</v>
      </c>
      <c r="I4832" s="104" t="s">
        <v>8769</v>
      </c>
    </row>
    <row r="4833" spans="1:9" x14ac:dyDescent="0.2">
      <c r="A4833" s="104" t="s">
        <v>10492</v>
      </c>
      <c r="D4833" s="104" t="s">
        <v>8770</v>
      </c>
      <c r="E4833" s="104">
        <f t="shared" si="75"/>
        <v>30300919</v>
      </c>
      <c r="F4833" s="104" t="s">
        <v>11572</v>
      </c>
      <c r="G4833" s="104" t="s">
        <v>8465</v>
      </c>
      <c r="H4833" s="104" t="s">
        <v>11747</v>
      </c>
      <c r="I4833" s="104" t="s">
        <v>8771</v>
      </c>
    </row>
    <row r="4834" spans="1:9" x14ac:dyDescent="0.2">
      <c r="A4834" s="104" t="s">
        <v>10492</v>
      </c>
      <c r="D4834" s="104" t="s">
        <v>8772</v>
      </c>
      <c r="E4834" s="104">
        <f t="shared" si="75"/>
        <v>30300920</v>
      </c>
      <c r="F4834" s="104" t="s">
        <v>11572</v>
      </c>
      <c r="G4834" s="104" t="s">
        <v>8465</v>
      </c>
      <c r="H4834" s="104" t="s">
        <v>11747</v>
      </c>
      <c r="I4834" s="104" t="s">
        <v>8773</v>
      </c>
    </row>
    <row r="4835" spans="1:9" x14ac:dyDescent="0.2">
      <c r="A4835" s="104" t="s">
        <v>10492</v>
      </c>
      <c r="D4835" s="104" t="s">
        <v>8774</v>
      </c>
      <c r="E4835" s="104">
        <f t="shared" si="75"/>
        <v>30300921</v>
      </c>
      <c r="F4835" s="104" t="s">
        <v>11572</v>
      </c>
      <c r="G4835" s="104" t="s">
        <v>8465</v>
      </c>
      <c r="H4835" s="104" t="s">
        <v>11747</v>
      </c>
      <c r="I4835" s="104" t="s">
        <v>8775</v>
      </c>
    </row>
    <row r="4836" spans="1:9" x14ac:dyDescent="0.2">
      <c r="A4836" s="104" t="s">
        <v>10492</v>
      </c>
      <c r="D4836" s="104" t="s">
        <v>8776</v>
      </c>
      <c r="E4836" s="104">
        <f t="shared" si="75"/>
        <v>30300922</v>
      </c>
      <c r="F4836" s="104" t="s">
        <v>11572</v>
      </c>
      <c r="G4836" s="104" t="s">
        <v>8465</v>
      </c>
      <c r="H4836" s="104" t="s">
        <v>11747</v>
      </c>
      <c r="I4836" s="104" t="s">
        <v>8777</v>
      </c>
    </row>
    <row r="4837" spans="1:9" x14ac:dyDescent="0.2">
      <c r="A4837" s="104" t="s">
        <v>10492</v>
      </c>
      <c r="D4837" s="104" t="s">
        <v>8778</v>
      </c>
      <c r="E4837" s="104">
        <f t="shared" si="75"/>
        <v>30300923</v>
      </c>
      <c r="F4837" s="104" t="s">
        <v>11572</v>
      </c>
      <c r="G4837" s="104" t="s">
        <v>8465</v>
      </c>
      <c r="H4837" s="104" t="s">
        <v>11747</v>
      </c>
      <c r="I4837" s="104" t="s">
        <v>8779</v>
      </c>
    </row>
    <row r="4838" spans="1:9" x14ac:dyDescent="0.2">
      <c r="A4838" s="104" t="s">
        <v>10492</v>
      </c>
      <c r="D4838" s="104" t="s">
        <v>8780</v>
      </c>
      <c r="E4838" s="104">
        <f t="shared" si="75"/>
        <v>30300924</v>
      </c>
      <c r="F4838" s="104" t="s">
        <v>11572</v>
      </c>
      <c r="G4838" s="104" t="s">
        <v>8465</v>
      </c>
      <c r="H4838" s="104" t="s">
        <v>11747</v>
      </c>
      <c r="I4838" s="104" t="s">
        <v>8781</v>
      </c>
    </row>
    <row r="4839" spans="1:9" x14ac:dyDescent="0.2">
      <c r="A4839" s="104" t="s">
        <v>10492</v>
      </c>
      <c r="D4839" s="104" t="s">
        <v>8782</v>
      </c>
      <c r="E4839" s="104">
        <f t="shared" si="75"/>
        <v>30300925</v>
      </c>
      <c r="F4839" s="104" t="s">
        <v>11572</v>
      </c>
      <c r="G4839" s="104" t="s">
        <v>8465</v>
      </c>
      <c r="H4839" s="104" t="s">
        <v>11747</v>
      </c>
      <c r="I4839" s="104" t="s">
        <v>8783</v>
      </c>
    </row>
    <row r="4840" spans="1:9" x14ac:dyDescent="0.2">
      <c r="A4840" s="104" t="s">
        <v>10492</v>
      </c>
      <c r="D4840" s="104" t="s">
        <v>8784</v>
      </c>
      <c r="E4840" s="104">
        <f t="shared" si="75"/>
        <v>30300926</v>
      </c>
      <c r="F4840" s="104" t="s">
        <v>11572</v>
      </c>
      <c r="G4840" s="104" t="s">
        <v>8465</v>
      </c>
      <c r="H4840" s="104" t="s">
        <v>11747</v>
      </c>
      <c r="I4840" s="104" t="s">
        <v>8785</v>
      </c>
    </row>
    <row r="4841" spans="1:9" x14ac:dyDescent="0.2">
      <c r="A4841" s="104" t="s">
        <v>10492</v>
      </c>
      <c r="D4841" s="104" t="s">
        <v>5903</v>
      </c>
      <c r="E4841" s="104">
        <f t="shared" si="75"/>
        <v>30300927</v>
      </c>
      <c r="F4841" s="104" t="s">
        <v>11572</v>
      </c>
      <c r="G4841" s="104" t="s">
        <v>8465</v>
      </c>
      <c r="H4841" s="104" t="s">
        <v>11747</v>
      </c>
      <c r="I4841" s="104" t="s">
        <v>5904</v>
      </c>
    </row>
    <row r="4842" spans="1:9" x14ac:dyDescent="0.2">
      <c r="A4842" s="104" t="s">
        <v>10492</v>
      </c>
      <c r="D4842" s="104" t="s">
        <v>5905</v>
      </c>
      <c r="E4842" s="104">
        <f t="shared" si="75"/>
        <v>30300928</v>
      </c>
      <c r="F4842" s="104" t="s">
        <v>11572</v>
      </c>
      <c r="G4842" s="104" t="s">
        <v>8465</v>
      </c>
      <c r="H4842" s="104" t="s">
        <v>11747</v>
      </c>
      <c r="I4842" s="104" t="s">
        <v>5906</v>
      </c>
    </row>
    <row r="4843" spans="1:9" x14ac:dyDescent="0.2">
      <c r="A4843" s="104" t="s">
        <v>10492</v>
      </c>
      <c r="D4843" s="104" t="s">
        <v>5907</v>
      </c>
      <c r="E4843" s="104">
        <f t="shared" si="75"/>
        <v>30300929</v>
      </c>
      <c r="F4843" s="104" t="s">
        <v>11572</v>
      </c>
      <c r="G4843" s="104" t="s">
        <v>8465</v>
      </c>
      <c r="H4843" s="104" t="s">
        <v>11747</v>
      </c>
      <c r="I4843" s="104" t="s">
        <v>5908</v>
      </c>
    </row>
    <row r="4844" spans="1:9" x14ac:dyDescent="0.2">
      <c r="A4844" s="104" t="s">
        <v>10492</v>
      </c>
      <c r="D4844" s="104" t="s">
        <v>5909</v>
      </c>
      <c r="E4844" s="104">
        <f t="shared" si="75"/>
        <v>30300930</v>
      </c>
      <c r="F4844" s="104" t="s">
        <v>11572</v>
      </c>
      <c r="G4844" s="104" t="s">
        <v>8465</v>
      </c>
      <c r="H4844" s="104" t="s">
        <v>11747</v>
      </c>
      <c r="I4844" s="104" t="s">
        <v>5910</v>
      </c>
    </row>
    <row r="4845" spans="1:9" x14ac:dyDescent="0.2">
      <c r="A4845" s="104" t="s">
        <v>10492</v>
      </c>
      <c r="D4845" s="104" t="s">
        <v>5911</v>
      </c>
      <c r="E4845" s="104">
        <f t="shared" si="75"/>
        <v>30300931</v>
      </c>
      <c r="F4845" s="104" t="s">
        <v>11572</v>
      </c>
      <c r="G4845" s="104" t="s">
        <v>8465</v>
      </c>
      <c r="H4845" s="104" t="s">
        <v>11747</v>
      </c>
      <c r="I4845" s="104" t="s">
        <v>5912</v>
      </c>
    </row>
    <row r="4846" spans="1:9" x14ac:dyDescent="0.2">
      <c r="A4846" s="104" t="s">
        <v>10492</v>
      </c>
      <c r="D4846" s="104" t="s">
        <v>5913</v>
      </c>
      <c r="E4846" s="104">
        <f t="shared" si="75"/>
        <v>30300932</v>
      </c>
      <c r="F4846" s="104" t="s">
        <v>11572</v>
      </c>
      <c r="G4846" s="104" t="s">
        <v>8465</v>
      </c>
      <c r="H4846" s="104" t="s">
        <v>11747</v>
      </c>
      <c r="I4846" s="104" t="s">
        <v>5914</v>
      </c>
    </row>
    <row r="4847" spans="1:9" x14ac:dyDescent="0.2">
      <c r="A4847" s="104" t="s">
        <v>10492</v>
      </c>
      <c r="D4847" s="104" t="s">
        <v>5915</v>
      </c>
      <c r="E4847" s="104">
        <f t="shared" si="75"/>
        <v>30300933</v>
      </c>
      <c r="F4847" s="104" t="s">
        <v>11572</v>
      </c>
      <c r="G4847" s="104" t="s">
        <v>8465</v>
      </c>
      <c r="H4847" s="104" t="s">
        <v>11747</v>
      </c>
      <c r="I4847" s="104" t="s">
        <v>5916</v>
      </c>
    </row>
    <row r="4848" spans="1:9" x14ac:dyDescent="0.2">
      <c r="A4848" s="104" t="s">
        <v>10492</v>
      </c>
      <c r="D4848" s="104" t="s">
        <v>5917</v>
      </c>
      <c r="E4848" s="104">
        <f t="shared" si="75"/>
        <v>30300934</v>
      </c>
      <c r="F4848" s="104" t="s">
        <v>11572</v>
      </c>
      <c r="G4848" s="104" t="s">
        <v>8465</v>
      </c>
      <c r="H4848" s="104" t="s">
        <v>11747</v>
      </c>
      <c r="I4848" s="104" t="s">
        <v>5918</v>
      </c>
    </row>
    <row r="4849" spans="1:9" x14ac:dyDescent="0.2">
      <c r="A4849" s="104" t="s">
        <v>10492</v>
      </c>
      <c r="D4849" s="104" t="s">
        <v>5919</v>
      </c>
      <c r="E4849" s="104">
        <f t="shared" si="75"/>
        <v>30300935</v>
      </c>
      <c r="F4849" s="104" t="s">
        <v>11572</v>
      </c>
      <c r="G4849" s="104" t="s">
        <v>8465</v>
      </c>
      <c r="H4849" s="104" t="s">
        <v>11747</v>
      </c>
      <c r="I4849" s="104" t="s">
        <v>5920</v>
      </c>
    </row>
    <row r="4850" spans="1:9" x14ac:dyDescent="0.2">
      <c r="A4850" s="104" t="s">
        <v>10492</v>
      </c>
      <c r="D4850" s="104" t="s">
        <v>5921</v>
      </c>
      <c r="E4850" s="104">
        <f t="shared" si="75"/>
        <v>30300936</v>
      </c>
      <c r="F4850" s="104" t="s">
        <v>11572</v>
      </c>
      <c r="G4850" s="104" t="s">
        <v>8465</v>
      </c>
      <c r="H4850" s="104" t="s">
        <v>11747</v>
      </c>
      <c r="I4850" s="104" t="s">
        <v>5922</v>
      </c>
    </row>
    <row r="4851" spans="1:9" x14ac:dyDescent="0.2">
      <c r="A4851" s="104" t="s">
        <v>10492</v>
      </c>
      <c r="D4851" s="104" t="s">
        <v>5923</v>
      </c>
      <c r="E4851" s="104">
        <f t="shared" si="75"/>
        <v>30300998</v>
      </c>
      <c r="F4851" s="104" t="s">
        <v>11572</v>
      </c>
      <c r="G4851" s="104" t="s">
        <v>8465</v>
      </c>
      <c r="H4851" s="104" t="s">
        <v>11747</v>
      </c>
      <c r="I4851" s="104" t="s">
        <v>7791</v>
      </c>
    </row>
    <row r="4852" spans="1:9" x14ac:dyDescent="0.2">
      <c r="A4852" s="104" t="s">
        <v>10492</v>
      </c>
      <c r="D4852" s="104" t="s">
        <v>5924</v>
      </c>
      <c r="E4852" s="104">
        <f t="shared" si="75"/>
        <v>30300999</v>
      </c>
      <c r="F4852" s="104" t="s">
        <v>11572</v>
      </c>
      <c r="G4852" s="104" t="s">
        <v>8465</v>
      </c>
      <c r="H4852" s="104" t="s">
        <v>11747</v>
      </c>
      <c r="I4852" s="104" t="s">
        <v>7791</v>
      </c>
    </row>
    <row r="4853" spans="1:9" x14ac:dyDescent="0.2">
      <c r="A4853" s="104" t="s">
        <v>10492</v>
      </c>
      <c r="D4853" s="104" t="s">
        <v>5925</v>
      </c>
      <c r="E4853" s="104">
        <f t="shared" si="75"/>
        <v>30301001</v>
      </c>
      <c r="F4853" s="104" t="s">
        <v>11572</v>
      </c>
      <c r="G4853" s="104" t="s">
        <v>8465</v>
      </c>
      <c r="H4853" s="104" t="s">
        <v>5926</v>
      </c>
      <c r="I4853" s="104" t="s">
        <v>5927</v>
      </c>
    </row>
    <row r="4854" spans="1:9" x14ac:dyDescent="0.2">
      <c r="A4854" s="104" t="s">
        <v>10492</v>
      </c>
      <c r="D4854" s="104" t="s">
        <v>5928</v>
      </c>
      <c r="E4854" s="104">
        <f t="shared" si="75"/>
        <v>30301002</v>
      </c>
      <c r="F4854" s="104" t="s">
        <v>11572</v>
      </c>
      <c r="G4854" s="104" t="s">
        <v>8465</v>
      </c>
      <c r="H4854" s="104" t="s">
        <v>5926</v>
      </c>
      <c r="I4854" s="104" t="s">
        <v>5929</v>
      </c>
    </row>
    <row r="4855" spans="1:9" x14ac:dyDescent="0.2">
      <c r="A4855" s="104" t="s">
        <v>10492</v>
      </c>
      <c r="D4855" s="104" t="s">
        <v>5930</v>
      </c>
      <c r="E4855" s="104">
        <f t="shared" si="75"/>
        <v>30301003</v>
      </c>
      <c r="F4855" s="104" t="s">
        <v>11572</v>
      </c>
      <c r="G4855" s="104" t="s">
        <v>8465</v>
      </c>
      <c r="H4855" s="104" t="s">
        <v>5926</v>
      </c>
      <c r="I4855" s="104" t="s">
        <v>5931</v>
      </c>
    </row>
    <row r="4856" spans="1:9" x14ac:dyDescent="0.2">
      <c r="A4856" s="104" t="s">
        <v>10492</v>
      </c>
      <c r="D4856" s="104" t="s">
        <v>5932</v>
      </c>
      <c r="E4856" s="104">
        <f t="shared" si="75"/>
        <v>30301004</v>
      </c>
      <c r="F4856" s="104" t="s">
        <v>11572</v>
      </c>
      <c r="G4856" s="104" t="s">
        <v>8465</v>
      </c>
      <c r="H4856" s="104" t="s">
        <v>5926</v>
      </c>
      <c r="I4856" s="104" t="s">
        <v>5933</v>
      </c>
    </row>
    <row r="4857" spans="1:9" x14ac:dyDescent="0.2">
      <c r="A4857" s="104" t="s">
        <v>10492</v>
      </c>
      <c r="D4857" s="104" t="s">
        <v>5934</v>
      </c>
      <c r="E4857" s="104">
        <f t="shared" si="75"/>
        <v>30301005</v>
      </c>
      <c r="F4857" s="104" t="s">
        <v>11572</v>
      </c>
      <c r="G4857" s="104" t="s">
        <v>8465</v>
      </c>
      <c r="H4857" s="104" t="s">
        <v>5926</v>
      </c>
      <c r="I4857" s="104" t="s">
        <v>5935</v>
      </c>
    </row>
    <row r="4858" spans="1:9" x14ac:dyDescent="0.2">
      <c r="A4858" s="104" t="s">
        <v>10492</v>
      </c>
      <c r="D4858" s="104" t="s">
        <v>5936</v>
      </c>
      <c r="E4858" s="104">
        <f t="shared" si="75"/>
        <v>30301006</v>
      </c>
      <c r="F4858" s="104" t="s">
        <v>11572</v>
      </c>
      <c r="G4858" s="104" t="s">
        <v>8465</v>
      </c>
      <c r="H4858" s="104" t="s">
        <v>5926</v>
      </c>
      <c r="I4858" s="104" t="s">
        <v>5937</v>
      </c>
    </row>
    <row r="4859" spans="1:9" x14ac:dyDescent="0.2">
      <c r="A4859" s="104" t="s">
        <v>10492</v>
      </c>
      <c r="D4859" s="104" t="s">
        <v>5938</v>
      </c>
      <c r="E4859" s="104">
        <f t="shared" si="75"/>
        <v>30301007</v>
      </c>
      <c r="F4859" s="104" t="s">
        <v>11572</v>
      </c>
      <c r="G4859" s="104" t="s">
        <v>8465</v>
      </c>
      <c r="H4859" s="104" t="s">
        <v>5926</v>
      </c>
      <c r="I4859" s="104" t="s">
        <v>5939</v>
      </c>
    </row>
    <row r="4860" spans="1:9" x14ac:dyDescent="0.2">
      <c r="A4860" s="104" t="s">
        <v>10492</v>
      </c>
      <c r="D4860" s="104" t="s">
        <v>5940</v>
      </c>
      <c r="E4860" s="104">
        <f t="shared" si="75"/>
        <v>30301008</v>
      </c>
      <c r="F4860" s="104" t="s">
        <v>11572</v>
      </c>
      <c r="G4860" s="104" t="s">
        <v>8465</v>
      </c>
      <c r="H4860" s="104" t="s">
        <v>5926</v>
      </c>
      <c r="I4860" s="104" t="s">
        <v>5941</v>
      </c>
    </row>
    <row r="4861" spans="1:9" x14ac:dyDescent="0.2">
      <c r="A4861" s="104" t="s">
        <v>10492</v>
      </c>
      <c r="D4861" s="104" t="s">
        <v>5942</v>
      </c>
      <c r="E4861" s="104">
        <f t="shared" si="75"/>
        <v>30301009</v>
      </c>
      <c r="F4861" s="104" t="s">
        <v>11572</v>
      </c>
      <c r="G4861" s="104" t="s">
        <v>8465</v>
      </c>
      <c r="H4861" s="104" t="s">
        <v>5926</v>
      </c>
      <c r="I4861" s="104" t="s">
        <v>5943</v>
      </c>
    </row>
    <row r="4862" spans="1:9" x14ac:dyDescent="0.2">
      <c r="A4862" s="104" t="s">
        <v>10492</v>
      </c>
      <c r="D4862" s="104" t="s">
        <v>5944</v>
      </c>
      <c r="E4862" s="104">
        <f t="shared" si="75"/>
        <v>30301010</v>
      </c>
      <c r="F4862" s="104" t="s">
        <v>11572</v>
      </c>
      <c r="G4862" s="104" t="s">
        <v>8465</v>
      </c>
      <c r="H4862" s="104" t="s">
        <v>5926</v>
      </c>
      <c r="I4862" s="104" t="s">
        <v>5945</v>
      </c>
    </row>
    <row r="4863" spans="1:9" x14ac:dyDescent="0.2">
      <c r="A4863" s="104" t="s">
        <v>10492</v>
      </c>
      <c r="D4863" s="104" t="s">
        <v>5946</v>
      </c>
      <c r="E4863" s="104">
        <f t="shared" si="75"/>
        <v>30301011</v>
      </c>
      <c r="F4863" s="104" t="s">
        <v>11572</v>
      </c>
      <c r="G4863" s="104" t="s">
        <v>8465</v>
      </c>
      <c r="H4863" s="104" t="s">
        <v>5926</v>
      </c>
      <c r="I4863" s="104" t="s">
        <v>6352</v>
      </c>
    </row>
    <row r="4864" spans="1:9" x14ac:dyDescent="0.2">
      <c r="A4864" s="104" t="s">
        <v>10492</v>
      </c>
      <c r="D4864" s="104" t="s">
        <v>5947</v>
      </c>
      <c r="E4864" s="104">
        <f t="shared" si="75"/>
        <v>30301012</v>
      </c>
      <c r="F4864" s="104" t="s">
        <v>11572</v>
      </c>
      <c r="G4864" s="104" t="s">
        <v>8465</v>
      </c>
      <c r="H4864" s="104" t="s">
        <v>5926</v>
      </c>
      <c r="I4864" s="104" t="s">
        <v>5948</v>
      </c>
    </row>
    <row r="4865" spans="1:9" x14ac:dyDescent="0.2">
      <c r="A4865" s="104" t="s">
        <v>10492</v>
      </c>
      <c r="D4865" s="104" t="s">
        <v>5949</v>
      </c>
      <c r="E4865" s="104">
        <f t="shared" si="75"/>
        <v>30301013</v>
      </c>
      <c r="F4865" s="104" t="s">
        <v>11572</v>
      </c>
      <c r="G4865" s="104" t="s">
        <v>8465</v>
      </c>
      <c r="H4865" s="104" t="s">
        <v>5926</v>
      </c>
      <c r="I4865" s="104" t="s">
        <v>11642</v>
      </c>
    </row>
    <row r="4866" spans="1:9" x14ac:dyDescent="0.2">
      <c r="A4866" s="104" t="s">
        <v>10492</v>
      </c>
      <c r="D4866" s="104" t="s">
        <v>5950</v>
      </c>
      <c r="E4866" s="104">
        <f t="shared" ref="E4866:E4929" si="76">VALUE(D4866)</f>
        <v>30301014</v>
      </c>
      <c r="F4866" s="104" t="s">
        <v>11572</v>
      </c>
      <c r="G4866" s="104" t="s">
        <v>8465</v>
      </c>
      <c r="H4866" s="104" t="s">
        <v>5926</v>
      </c>
      <c r="I4866" s="104" t="s">
        <v>5951</v>
      </c>
    </row>
    <row r="4867" spans="1:9" x14ac:dyDescent="0.2">
      <c r="A4867" s="104" t="s">
        <v>10492</v>
      </c>
      <c r="D4867" s="104" t="s">
        <v>5952</v>
      </c>
      <c r="E4867" s="104">
        <f t="shared" si="76"/>
        <v>30301015</v>
      </c>
      <c r="F4867" s="104" t="s">
        <v>11572</v>
      </c>
      <c r="G4867" s="104" t="s">
        <v>8465</v>
      </c>
      <c r="H4867" s="104" t="s">
        <v>5926</v>
      </c>
      <c r="I4867" s="104" t="s">
        <v>5953</v>
      </c>
    </row>
    <row r="4868" spans="1:9" x14ac:dyDescent="0.2">
      <c r="A4868" s="104" t="s">
        <v>10492</v>
      </c>
      <c r="D4868" s="104" t="s">
        <v>5954</v>
      </c>
      <c r="E4868" s="104">
        <f t="shared" si="76"/>
        <v>30301016</v>
      </c>
      <c r="F4868" s="104" t="s">
        <v>11572</v>
      </c>
      <c r="G4868" s="104" t="s">
        <v>8465</v>
      </c>
      <c r="H4868" s="104" t="s">
        <v>5926</v>
      </c>
      <c r="I4868" s="104" t="s">
        <v>5955</v>
      </c>
    </row>
    <row r="4869" spans="1:9" x14ac:dyDescent="0.2">
      <c r="A4869" s="104" t="s">
        <v>10492</v>
      </c>
      <c r="D4869" s="104" t="s">
        <v>5956</v>
      </c>
      <c r="E4869" s="104">
        <f t="shared" si="76"/>
        <v>30301017</v>
      </c>
      <c r="F4869" s="104" t="s">
        <v>11572</v>
      </c>
      <c r="G4869" s="104" t="s">
        <v>8465</v>
      </c>
      <c r="H4869" s="104" t="s">
        <v>5926</v>
      </c>
      <c r="I4869" s="104" t="s">
        <v>5957</v>
      </c>
    </row>
    <row r="4870" spans="1:9" x14ac:dyDescent="0.2">
      <c r="A4870" s="104" t="s">
        <v>10492</v>
      </c>
      <c r="D4870" s="104" t="s">
        <v>5958</v>
      </c>
      <c r="E4870" s="104">
        <f t="shared" si="76"/>
        <v>30301018</v>
      </c>
      <c r="F4870" s="104" t="s">
        <v>11572</v>
      </c>
      <c r="G4870" s="104" t="s">
        <v>8465</v>
      </c>
      <c r="H4870" s="104" t="s">
        <v>5926</v>
      </c>
      <c r="I4870" s="104" t="s">
        <v>5959</v>
      </c>
    </row>
    <row r="4871" spans="1:9" x14ac:dyDescent="0.2">
      <c r="A4871" s="104" t="s">
        <v>10492</v>
      </c>
      <c r="D4871" s="104" t="s">
        <v>5960</v>
      </c>
      <c r="E4871" s="104">
        <f t="shared" si="76"/>
        <v>30301019</v>
      </c>
      <c r="F4871" s="104" t="s">
        <v>11572</v>
      </c>
      <c r="G4871" s="104" t="s">
        <v>8465</v>
      </c>
      <c r="H4871" s="104" t="s">
        <v>5926</v>
      </c>
      <c r="I4871" s="104" t="s">
        <v>5961</v>
      </c>
    </row>
    <row r="4872" spans="1:9" x14ac:dyDescent="0.2">
      <c r="A4872" s="104" t="s">
        <v>10492</v>
      </c>
      <c r="D4872" s="104" t="s">
        <v>5962</v>
      </c>
      <c r="E4872" s="104">
        <f t="shared" si="76"/>
        <v>30301020</v>
      </c>
      <c r="F4872" s="104" t="s">
        <v>11572</v>
      </c>
      <c r="G4872" s="104" t="s">
        <v>8465</v>
      </c>
      <c r="H4872" s="104" t="s">
        <v>5926</v>
      </c>
      <c r="I4872" s="104" t="s">
        <v>5963</v>
      </c>
    </row>
    <row r="4873" spans="1:9" x14ac:dyDescent="0.2">
      <c r="A4873" s="104" t="s">
        <v>10492</v>
      </c>
      <c r="D4873" s="104" t="s">
        <v>5964</v>
      </c>
      <c r="E4873" s="104">
        <f t="shared" si="76"/>
        <v>30301021</v>
      </c>
      <c r="F4873" s="104" t="s">
        <v>11572</v>
      </c>
      <c r="G4873" s="104" t="s">
        <v>8465</v>
      </c>
      <c r="H4873" s="104" t="s">
        <v>5926</v>
      </c>
      <c r="I4873" s="104" t="s">
        <v>5965</v>
      </c>
    </row>
    <row r="4874" spans="1:9" x14ac:dyDescent="0.2">
      <c r="A4874" s="104" t="s">
        <v>10492</v>
      </c>
      <c r="D4874" s="104" t="s">
        <v>5966</v>
      </c>
      <c r="E4874" s="104">
        <f t="shared" si="76"/>
        <v>30301022</v>
      </c>
      <c r="F4874" s="104" t="s">
        <v>11572</v>
      </c>
      <c r="G4874" s="104" t="s">
        <v>8465</v>
      </c>
      <c r="H4874" s="104" t="s">
        <v>5926</v>
      </c>
      <c r="I4874" s="104" t="s">
        <v>5967</v>
      </c>
    </row>
    <row r="4875" spans="1:9" x14ac:dyDescent="0.2">
      <c r="A4875" s="104" t="s">
        <v>10492</v>
      </c>
      <c r="D4875" s="104" t="s">
        <v>5968</v>
      </c>
      <c r="E4875" s="104">
        <f t="shared" si="76"/>
        <v>30301023</v>
      </c>
      <c r="F4875" s="104" t="s">
        <v>11572</v>
      </c>
      <c r="G4875" s="104" t="s">
        <v>8465</v>
      </c>
      <c r="H4875" s="104" t="s">
        <v>5926</v>
      </c>
      <c r="I4875" s="104" t="s">
        <v>5969</v>
      </c>
    </row>
    <row r="4876" spans="1:9" x14ac:dyDescent="0.2">
      <c r="A4876" s="104" t="s">
        <v>10492</v>
      </c>
      <c r="D4876" s="104" t="s">
        <v>5970</v>
      </c>
      <c r="E4876" s="104">
        <f t="shared" si="76"/>
        <v>30301024</v>
      </c>
      <c r="F4876" s="104" t="s">
        <v>11572</v>
      </c>
      <c r="G4876" s="104" t="s">
        <v>8465</v>
      </c>
      <c r="H4876" s="104" t="s">
        <v>5926</v>
      </c>
      <c r="I4876" s="104" t="s">
        <v>5971</v>
      </c>
    </row>
    <row r="4877" spans="1:9" x14ac:dyDescent="0.2">
      <c r="A4877" s="104" t="s">
        <v>10492</v>
      </c>
      <c r="D4877" s="104" t="s">
        <v>5972</v>
      </c>
      <c r="E4877" s="104">
        <f t="shared" si="76"/>
        <v>30301025</v>
      </c>
      <c r="F4877" s="104" t="s">
        <v>11572</v>
      </c>
      <c r="G4877" s="104" t="s">
        <v>8465</v>
      </c>
      <c r="H4877" s="104" t="s">
        <v>5926</v>
      </c>
      <c r="I4877" s="104" t="s">
        <v>5973</v>
      </c>
    </row>
    <row r="4878" spans="1:9" x14ac:dyDescent="0.2">
      <c r="A4878" s="104" t="s">
        <v>10492</v>
      </c>
      <c r="D4878" s="104" t="s">
        <v>5974</v>
      </c>
      <c r="E4878" s="104">
        <f t="shared" si="76"/>
        <v>30301026</v>
      </c>
      <c r="F4878" s="104" t="s">
        <v>11572</v>
      </c>
      <c r="G4878" s="104" t="s">
        <v>8465</v>
      </c>
      <c r="H4878" s="104" t="s">
        <v>5926</v>
      </c>
      <c r="I4878" s="104" t="s">
        <v>5975</v>
      </c>
    </row>
    <row r="4879" spans="1:9" x14ac:dyDescent="0.2">
      <c r="A4879" s="104" t="s">
        <v>10492</v>
      </c>
      <c r="D4879" s="104" t="s">
        <v>5976</v>
      </c>
      <c r="E4879" s="104">
        <f t="shared" si="76"/>
        <v>30301027</v>
      </c>
      <c r="F4879" s="104" t="s">
        <v>11572</v>
      </c>
      <c r="G4879" s="104" t="s">
        <v>8465</v>
      </c>
      <c r="H4879" s="104" t="s">
        <v>5926</v>
      </c>
      <c r="I4879" s="104" t="s">
        <v>3288</v>
      </c>
    </row>
    <row r="4880" spans="1:9" x14ac:dyDescent="0.2">
      <c r="A4880" s="104" t="s">
        <v>10492</v>
      </c>
      <c r="D4880" s="104" t="s">
        <v>3289</v>
      </c>
      <c r="E4880" s="104">
        <f t="shared" si="76"/>
        <v>30301028</v>
      </c>
      <c r="F4880" s="104" t="s">
        <v>11572</v>
      </c>
      <c r="G4880" s="104" t="s">
        <v>8465</v>
      </c>
      <c r="H4880" s="104" t="s">
        <v>5926</v>
      </c>
      <c r="I4880" s="104" t="s">
        <v>3290</v>
      </c>
    </row>
    <row r="4881" spans="1:9" x14ac:dyDescent="0.2">
      <c r="A4881" s="104" t="s">
        <v>10492</v>
      </c>
      <c r="D4881" s="104" t="s">
        <v>3291</v>
      </c>
      <c r="E4881" s="104">
        <f t="shared" si="76"/>
        <v>30301029</v>
      </c>
      <c r="F4881" s="104" t="s">
        <v>11572</v>
      </c>
      <c r="G4881" s="104" t="s">
        <v>8465</v>
      </c>
      <c r="H4881" s="104" t="s">
        <v>5926</v>
      </c>
      <c r="I4881" s="104" t="s">
        <v>3292</v>
      </c>
    </row>
    <row r="4882" spans="1:9" x14ac:dyDescent="0.2">
      <c r="A4882" s="104" t="s">
        <v>10492</v>
      </c>
      <c r="D4882" s="104" t="s">
        <v>3293</v>
      </c>
      <c r="E4882" s="104">
        <f t="shared" si="76"/>
        <v>30301030</v>
      </c>
      <c r="F4882" s="104" t="s">
        <v>11572</v>
      </c>
      <c r="G4882" s="104" t="s">
        <v>8465</v>
      </c>
      <c r="H4882" s="104" t="s">
        <v>5926</v>
      </c>
      <c r="I4882" s="104" t="s">
        <v>3294</v>
      </c>
    </row>
    <row r="4883" spans="1:9" x14ac:dyDescent="0.2">
      <c r="A4883" s="104" t="s">
        <v>10492</v>
      </c>
      <c r="D4883" s="104" t="s">
        <v>3295</v>
      </c>
      <c r="E4883" s="104">
        <f t="shared" si="76"/>
        <v>30301031</v>
      </c>
      <c r="F4883" s="104" t="s">
        <v>11572</v>
      </c>
      <c r="G4883" s="104" t="s">
        <v>8465</v>
      </c>
      <c r="H4883" s="104" t="s">
        <v>5926</v>
      </c>
      <c r="I4883" s="104" t="s">
        <v>3296</v>
      </c>
    </row>
    <row r="4884" spans="1:9" x14ac:dyDescent="0.2">
      <c r="A4884" s="104" t="s">
        <v>10492</v>
      </c>
      <c r="D4884" s="104" t="s">
        <v>3297</v>
      </c>
      <c r="E4884" s="104">
        <f t="shared" si="76"/>
        <v>30301032</v>
      </c>
      <c r="F4884" s="104" t="s">
        <v>11572</v>
      </c>
      <c r="G4884" s="104" t="s">
        <v>8465</v>
      </c>
      <c r="H4884" s="104" t="s">
        <v>5926</v>
      </c>
      <c r="I4884" s="104" t="s">
        <v>11638</v>
      </c>
    </row>
    <row r="4885" spans="1:9" x14ac:dyDescent="0.2">
      <c r="A4885" s="104" t="s">
        <v>10492</v>
      </c>
      <c r="D4885" s="104" t="s">
        <v>3298</v>
      </c>
      <c r="E4885" s="104">
        <f t="shared" si="76"/>
        <v>30301099</v>
      </c>
      <c r="F4885" s="104" t="s">
        <v>11572</v>
      </c>
      <c r="G4885" s="104" t="s">
        <v>8465</v>
      </c>
      <c r="H4885" s="104" t="s">
        <v>5926</v>
      </c>
      <c r="I4885" s="104" t="s">
        <v>7791</v>
      </c>
    </row>
    <row r="4886" spans="1:9" x14ac:dyDescent="0.2">
      <c r="A4886" s="104" t="s">
        <v>10492</v>
      </c>
      <c r="D4886" s="104" t="s">
        <v>3299</v>
      </c>
      <c r="E4886" s="104">
        <f t="shared" si="76"/>
        <v>30301101</v>
      </c>
      <c r="F4886" s="104" t="s">
        <v>11572</v>
      </c>
      <c r="G4886" s="104" t="s">
        <v>8465</v>
      </c>
      <c r="H4886" s="104" t="s">
        <v>3300</v>
      </c>
      <c r="I4886" s="104" t="s">
        <v>3301</v>
      </c>
    </row>
    <row r="4887" spans="1:9" x14ac:dyDescent="0.2">
      <c r="A4887" s="104" t="s">
        <v>10492</v>
      </c>
      <c r="D4887" s="104" t="s">
        <v>3302</v>
      </c>
      <c r="E4887" s="104">
        <f t="shared" si="76"/>
        <v>30301102</v>
      </c>
      <c r="F4887" s="104" t="s">
        <v>11572</v>
      </c>
      <c r="G4887" s="104" t="s">
        <v>8465</v>
      </c>
      <c r="H4887" s="104" t="s">
        <v>3300</v>
      </c>
      <c r="I4887" s="104" t="s">
        <v>3303</v>
      </c>
    </row>
    <row r="4888" spans="1:9" x14ac:dyDescent="0.2">
      <c r="A4888" s="104" t="s">
        <v>10492</v>
      </c>
      <c r="D4888" s="104" t="s">
        <v>3304</v>
      </c>
      <c r="E4888" s="104">
        <f t="shared" si="76"/>
        <v>30301199</v>
      </c>
      <c r="F4888" s="104" t="s">
        <v>11572</v>
      </c>
      <c r="G4888" s="104" t="s">
        <v>8465</v>
      </c>
      <c r="H4888" s="104" t="s">
        <v>3300</v>
      </c>
      <c r="I4888" s="104" t="s">
        <v>7791</v>
      </c>
    </row>
    <row r="4889" spans="1:9" x14ac:dyDescent="0.2">
      <c r="A4889" s="104" t="s">
        <v>10492</v>
      </c>
      <c r="D4889" s="104" t="s">
        <v>3305</v>
      </c>
      <c r="E4889" s="104">
        <f t="shared" si="76"/>
        <v>30301201</v>
      </c>
      <c r="F4889" s="104" t="s">
        <v>11572</v>
      </c>
      <c r="G4889" s="104" t="s">
        <v>8465</v>
      </c>
      <c r="H4889" s="104" t="s">
        <v>3306</v>
      </c>
      <c r="I4889" s="104" t="s">
        <v>3307</v>
      </c>
    </row>
    <row r="4890" spans="1:9" x14ac:dyDescent="0.2">
      <c r="A4890" s="104" t="s">
        <v>10492</v>
      </c>
      <c r="D4890" s="104" t="s">
        <v>3308</v>
      </c>
      <c r="E4890" s="104">
        <f t="shared" si="76"/>
        <v>30301202</v>
      </c>
      <c r="F4890" s="104" t="s">
        <v>11572</v>
      </c>
      <c r="G4890" s="104" t="s">
        <v>8465</v>
      </c>
      <c r="H4890" s="104" t="s">
        <v>3306</v>
      </c>
      <c r="I4890" s="104" t="s">
        <v>3309</v>
      </c>
    </row>
    <row r="4891" spans="1:9" x14ac:dyDescent="0.2">
      <c r="A4891" s="104" t="s">
        <v>10492</v>
      </c>
      <c r="D4891" s="104" t="s">
        <v>3310</v>
      </c>
      <c r="E4891" s="104">
        <f t="shared" si="76"/>
        <v>30301299</v>
      </c>
      <c r="F4891" s="104" t="s">
        <v>11572</v>
      </c>
      <c r="G4891" s="104" t="s">
        <v>8465</v>
      </c>
      <c r="H4891" s="104" t="s">
        <v>3306</v>
      </c>
      <c r="I4891" s="104" t="s">
        <v>7791</v>
      </c>
    </row>
    <row r="4892" spans="1:9" x14ac:dyDescent="0.2">
      <c r="A4892" s="104" t="s">
        <v>10492</v>
      </c>
      <c r="D4892" s="104" t="s">
        <v>3311</v>
      </c>
      <c r="E4892" s="104">
        <f t="shared" si="76"/>
        <v>30301301</v>
      </c>
      <c r="F4892" s="104" t="s">
        <v>11572</v>
      </c>
      <c r="G4892" s="104" t="s">
        <v>8465</v>
      </c>
      <c r="H4892" s="104" t="s">
        <v>3312</v>
      </c>
      <c r="I4892" s="104" t="s">
        <v>13042</v>
      </c>
    </row>
    <row r="4893" spans="1:9" x14ac:dyDescent="0.2">
      <c r="A4893" s="104" t="s">
        <v>10492</v>
      </c>
      <c r="D4893" s="104" t="s">
        <v>3313</v>
      </c>
      <c r="E4893" s="104">
        <f t="shared" si="76"/>
        <v>30301302</v>
      </c>
      <c r="F4893" s="104" t="s">
        <v>11572</v>
      </c>
      <c r="G4893" s="104" t="s">
        <v>8465</v>
      </c>
      <c r="H4893" s="104" t="s">
        <v>3312</v>
      </c>
      <c r="I4893" s="104" t="s">
        <v>3314</v>
      </c>
    </row>
    <row r="4894" spans="1:9" x14ac:dyDescent="0.2">
      <c r="A4894" s="104" t="s">
        <v>10492</v>
      </c>
      <c r="D4894" s="104" t="s">
        <v>3315</v>
      </c>
      <c r="E4894" s="104">
        <f t="shared" si="76"/>
        <v>30301401</v>
      </c>
      <c r="F4894" s="104" t="s">
        <v>11572</v>
      </c>
      <c r="G4894" s="104" t="s">
        <v>8465</v>
      </c>
      <c r="H4894" s="104" t="s">
        <v>3316</v>
      </c>
      <c r="I4894" s="104" t="s">
        <v>14880</v>
      </c>
    </row>
    <row r="4895" spans="1:9" x14ac:dyDescent="0.2">
      <c r="A4895" s="104" t="s">
        <v>10492</v>
      </c>
      <c r="D4895" s="104" t="s">
        <v>3317</v>
      </c>
      <c r="E4895" s="104">
        <f t="shared" si="76"/>
        <v>30301402</v>
      </c>
      <c r="F4895" s="104" t="s">
        <v>11572</v>
      </c>
      <c r="G4895" s="104" t="s">
        <v>8465</v>
      </c>
      <c r="H4895" s="104" t="s">
        <v>3316</v>
      </c>
      <c r="I4895" s="104" t="s">
        <v>3318</v>
      </c>
    </row>
    <row r="4896" spans="1:9" x14ac:dyDescent="0.2">
      <c r="A4896" s="104" t="s">
        <v>10492</v>
      </c>
      <c r="D4896" s="104" t="s">
        <v>3319</v>
      </c>
      <c r="E4896" s="104">
        <f t="shared" si="76"/>
        <v>30301403</v>
      </c>
      <c r="F4896" s="104" t="s">
        <v>11572</v>
      </c>
      <c r="G4896" s="104" t="s">
        <v>8465</v>
      </c>
      <c r="H4896" s="104" t="s">
        <v>3316</v>
      </c>
      <c r="I4896" s="104" t="s">
        <v>3320</v>
      </c>
    </row>
    <row r="4897" spans="1:9" x14ac:dyDescent="0.2">
      <c r="A4897" s="104" t="s">
        <v>10492</v>
      </c>
      <c r="D4897" s="104" t="s">
        <v>3321</v>
      </c>
      <c r="E4897" s="104">
        <f t="shared" si="76"/>
        <v>30301499</v>
      </c>
      <c r="F4897" s="104" t="s">
        <v>11572</v>
      </c>
      <c r="G4897" s="104" t="s">
        <v>8465</v>
      </c>
      <c r="H4897" s="104" t="s">
        <v>3316</v>
      </c>
      <c r="I4897" s="104" t="s">
        <v>7791</v>
      </c>
    </row>
    <row r="4898" spans="1:9" x14ac:dyDescent="0.2">
      <c r="A4898" s="104" t="s">
        <v>10492</v>
      </c>
      <c r="D4898" s="104" t="s">
        <v>3322</v>
      </c>
      <c r="E4898" s="104">
        <f t="shared" si="76"/>
        <v>30301501</v>
      </c>
      <c r="F4898" s="104" t="s">
        <v>11572</v>
      </c>
      <c r="G4898" s="104" t="s">
        <v>8465</v>
      </c>
      <c r="H4898" s="104" t="s">
        <v>3323</v>
      </c>
      <c r="I4898" s="104" t="s">
        <v>3324</v>
      </c>
    </row>
    <row r="4899" spans="1:9" x14ac:dyDescent="0.2">
      <c r="A4899" s="104" t="s">
        <v>10492</v>
      </c>
      <c r="D4899" s="104" t="s">
        <v>3325</v>
      </c>
      <c r="E4899" s="104">
        <f t="shared" si="76"/>
        <v>30301502</v>
      </c>
      <c r="F4899" s="104" t="s">
        <v>11572</v>
      </c>
      <c r="G4899" s="104" t="s">
        <v>8465</v>
      </c>
      <c r="H4899" s="104" t="s">
        <v>3323</v>
      </c>
      <c r="I4899" s="104" t="s">
        <v>3326</v>
      </c>
    </row>
    <row r="4900" spans="1:9" x14ac:dyDescent="0.2">
      <c r="A4900" s="104" t="s">
        <v>10492</v>
      </c>
      <c r="D4900" s="104" t="s">
        <v>3327</v>
      </c>
      <c r="E4900" s="104">
        <f t="shared" si="76"/>
        <v>30301503</v>
      </c>
      <c r="F4900" s="104" t="s">
        <v>11572</v>
      </c>
      <c r="G4900" s="104" t="s">
        <v>8465</v>
      </c>
      <c r="H4900" s="104" t="s">
        <v>3323</v>
      </c>
      <c r="I4900" s="104" t="s">
        <v>3328</v>
      </c>
    </row>
    <row r="4901" spans="1:9" x14ac:dyDescent="0.2">
      <c r="A4901" s="104" t="s">
        <v>10492</v>
      </c>
      <c r="D4901" s="104" t="s">
        <v>3329</v>
      </c>
      <c r="E4901" s="104">
        <f t="shared" si="76"/>
        <v>30301504</v>
      </c>
      <c r="F4901" s="104" t="s">
        <v>11572</v>
      </c>
      <c r="G4901" s="104" t="s">
        <v>8465</v>
      </c>
      <c r="H4901" s="104" t="s">
        <v>3323</v>
      </c>
      <c r="I4901" s="104" t="s">
        <v>3330</v>
      </c>
    </row>
    <row r="4902" spans="1:9" x14ac:dyDescent="0.2">
      <c r="A4902" s="104" t="s">
        <v>10492</v>
      </c>
      <c r="D4902" s="104" t="s">
        <v>3331</v>
      </c>
      <c r="E4902" s="104">
        <f t="shared" si="76"/>
        <v>30301505</v>
      </c>
      <c r="F4902" s="104" t="s">
        <v>11572</v>
      </c>
      <c r="G4902" s="104" t="s">
        <v>8465</v>
      </c>
      <c r="H4902" s="104" t="s">
        <v>3323</v>
      </c>
      <c r="I4902" s="104" t="s">
        <v>3332</v>
      </c>
    </row>
    <row r="4903" spans="1:9" x14ac:dyDescent="0.2">
      <c r="A4903" s="104" t="s">
        <v>10492</v>
      </c>
      <c r="D4903" s="104" t="s">
        <v>3333</v>
      </c>
      <c r="E4903" s="104">
        <f t="shared" si="76"/>
        <v>30301506</v>
      </c>
      <c r="F4903" s="104" t="s">
        <v>11572</v>
      </c>
      <c r="G4903" s="104" t="s">
        <v>8465</v>
      </c>
      <c r="H4903" s="104" t="s">
        <v>3323</v>
      </c>
      <c r="I4903" s="104" t="s">
        <v>3334</v>
      </c>
    </row>
    <row r="4904" spans="1:9" x14ac:dyDescent="0.2">
      <c r="A4904" s="104" t="s">
        <v>10492</v>
      </c>
      <c r="D4904" s="104" t="s">
        <v>3335</v>
      </c>
      <c r="E4904" s="104">
        <f t="shared" si="76"/>
        <v>30301510</v>
      </c>
      <c r="F4904" s="104" t="s">
        <v>11572</v>
      </c>
      <c r="G4904" s="104" t="s">
        <v>8465</v>
      </c>
      <c r="H4904" s="104" t="s">
        <v>3323</v>
      </c>
      <c r="I4904" s="104" t="s">
        <v>3336</v>
      </c>
    </row>
    <row r="4905" spans="1:9" x14ac:dyDescent="0.2">
      <c r="A4905" s="104" t="s">
        <v>10492</v>
      </c>
      <c r="D4905" s="104" t="s">
        <v>3337</v>
      </c>
      <c r="E4905" s="104">
        <f t="shared" si="76"/>
        <v>30301511</v>
      </c>
      <c r="F4905" s="104" t="s">
        <v>11572</v>
      </c>
      <c r="G4905" s="104" t="s">
        <v>8465</v>
      </c>
      <c r="H4905" s="104" t="s">
        <v>3323</v>
      </c>
      <c r="I4905" s="104" t="s">
        <v>3338</v>
      </c>
    </row>
    <row r="4906" spans="1:9" x14ac:dyDescent="0.2">
      <c r="A4906" s="104" t="s">
        <v>10492</v>
      </c>
      <c r="D4906" s="104" t="s">
        <v>3339</v>
      </c>
      <c r="E4906" s="104">
        <f t="shared" si="76"/>
        <v>30301512</v>
      </c>
      <c r="F4906" s="104" t="s">
        <v>11572</v>
      </c>
      <c r="G4906" s="104" t="s">
        <v>8465</v>
      </c>
      <c r="H4906" s="104" t="s">
        <v>3323</v>
      </c>
      <c r="I4906" s="104" t="s">
        <v>6036</v>
      </c>
    </row>
    <row r="4907" spans="1:9" x14ac:dyDescent="0.2">
      <c r="A4907" s="104" t="s">
        <v>10492</v>
      </c>
      <c r="D4907" s="104" t="s">
        <v>6037</v>
      </c>
      <c r="E4907" s="104">
        <f t="shared" si="76"/>
        <v>30301513</v>
      </c>
      <c r="F4907" s="104" t="s">
        <v>11572</v>
      </c>
      <c r="G4907" s="104" t="s">
        <v>8465</v>
      </c>
      <c r="H4907" s="104" t="s">
        <v>3323</v>
      </c>
      <c r="I4907" s="104" t="s">
        <v>6038</v>
      </c>
    </row>
    <row r="4908" spans="1:9" x14ac:dyDescent="0.2">
      <c r="A4908" s="104" t="s">
        <v>10492</v>
      </c>
      <c r="D4908" s="104" t="s">
        <v>6039</v>
      </c>
      <c r="E4908" s="104">
        <f t="shared" si="76"/>
        <v>30301514</v>
      </c>
      <c r="F4908" s="104" t="s">
        <v>11572</v>
      </c>
      <c r="G4908" s="104" t="s">
        <v>8465</v>
      </c>
      <c r="H4908" s="104" t="s">
        <v>3323</v>
      </c>
      <c r="I4908" s="104" t="s">
        <v>6040</v>
      </c>
    </row>
    <row r="4909" spans="1:9" x14ac:dyDescent="0.2">
      <c r="A4909" s="104" t="s">
        <v>10492</v>
      </c>
      <c r="D4909" s="104" t="s">
        <v>6041</v>
      </c>
      <c r="E4909" s="104">
        <f t="shared" si="76"/>
        <v>30301518</v>
      </c>
      <c r="F4909" s="104" t="s">
        <v>11572</v>
      </c>
      <c r="G4909" s="104" t="s">
        <v>8465</v>
      </c>
      <c r="H4909" s="104" t="s">
        <v>3323</v>
      </c>
      <c r="I4909" s="104" t="s">
        <v>8773</v>
      </c>
    </row>
    <row r="4910" spans="1:9" x14ac:dyDescent="0.2">
      <c r="A4910" s="104" t="s">
        <v>10492</v>
      </c>
      <c r="D4910" s="104" t="s">
        <v>6042</v>
      </c>
      <c r="E4910" s="104">
        <f t="shared" si="76"/>
        <v>30301520</v>
      </c>
      <c r="F4910" s="104" t="s">
        <v>11572</v>
      </c>
      <c r="G4910" s="104" t="s">
        <v>8465</v>
      </c>
      <c r="H4910" s="104" t="s">
        <v>3323</v>
      </c>
      <c r="I4910" s="104" t="s">
        <v>6043</v>
      </c>
    </row>
    <row r="4911" spans="1:9" x14ac:dyDescent="0.2">
      <c r="A4911" s="104" t="s">
        <v>10492</v>
      </c>
      <c r="D4911" s="104" t="s">
        <v>6044</v>
      </c>
      <c r="E4911" s="104">
        <f t="shared" si="76"/>
        <v>30301521</v>
      </c>
      <c r="F4911" s="104" t="s">
        <v>11572</v>
      </c>
      <c r="G4911" s="104" t="s">
        <v>8465</v>
      </c>
      <c r="H4911" s="104" t="s">
        <v>3323</v>
      </c>
      <c r="I4911" s="104" t="s">
        <v>6045</v>
      </c>
    </row>
    <row r="4912" spans="1:9" x14ac:dyDescent="0.2">
      <c r="A4912" s="104" t="s">
        <v>10492</v>
      </c>
      <c r="D4912" s="104" t="s">
        <v>6046</v>
      </c>
      <c r="E4912" s="104">
        <f t="shared" si="76"/>
        <v>30301522</v>
      </c>
      <c r="F4912" s="104" t="s">
        <v>11572</v>
      </c>
      <c r="G4912" s="104" t="s">
        <v>8465</v>
      </c>
      <c r="H4912" s="104" t="s">
        <v>3323</v>
      </c>
      <c r="I4912" s="104" t="s">
        <v>6047</v>
      </c>
    </row>
    <row r="4913" spans="1:9" x14ac:dyDescent="0.2">
      <c r="A4913" s="104" t="s">
        <v>10492</v>
      </c>
      <c r="D4913" s="104" t="s">
        <v>6048</v>
      </c>
      <c r="E4913" s="104">
        <f t="shared" si="76"/>
        <v>30301523</v>
      </c>
      <c r="F4913" s="104" t="s">
        <v>11572</v>
      </c>
      <c r="G4913" s="104" t="s">
        <v>8465</v>
      </c>
      <c r="H4913" s="104" t="s">
        <v>3323</v>
      </c>
      <c r="I4913" s="104" t="s">
        <v>6049</v>
      </c>
    </row>
    <row r="4914" spans="1:9" x14ac:dyDescent="0.2">
      <c r="A4914" s="104" t="s">
        <v>10492</v>
      </c>
      <c r="D4914" s="104" t="s">
        <v>6050</v>
      </c>
      <c r="E4914" s="104">
        <f t="shared" si="76"/>
        <v>30301524</v>
      </c>
      <c r="F4914" s="104" t="s">
        <v>11572</v>
      </c>
      <c r="G4914" s="104" t="s">
        <v>8465</v>
      </c>
      <c r="H4914" s="104" t="s">
        <v>3323</v>
      </c>
      <c r="I4914" s="104" t="s">
        <v>6051</v>
      </c>
    </row>
    <row r="4915" spans="1:9" x14ac:dyDescent="0.2">
      <c r="A4915" s="104" t="s">
        <v>10492</v>
      </c>
      <c r="D4915" s="104" t="s">
        <v>6052</v>
      </c>
      <c r="E4915" s="104">
        <f t="shared" si="76"/>
        <v>30301530</v>
      </c>
      <c r="F4915" s="104" t="s">
        <v>11572</v>
      </c>
      <c r="G4915" s="104" t="s">
        <v>8465</v>
      </c>
      <c r="H4915" s="104" t="s">
        <v>3323</v>
      </c>
      <c r="I4915" s="104" t="s">
        <v>6053</v>
      </c>
    </row>
    <row r="4916" spans="1:9" x14ac:dyDescent="0.2">
      <c r="A4916" s="104" t="s">
        <v>10492</v>
      </c>
      <c r="D4916" s="104" t="s">
        <v>6054</v>
      </c>
      <c r="E4916" s="104">
        <f t="shared" si="76"/>
        <v>30301540</v>
      </c>
      <c r="F4916" s="104" t="s">
        <v>11572</v>
      </c>
      <c r="G4916" s="104" t="s">
        <v>8465</v>
      </c>
      <c r="H4916" s="104" t="s">
        <v>3323</v>
      </c>
      <c r="I4916" s="104" t="s">
        <v>6055</v>
      </c>
    </row>
    <row r="4917" spans="1:9" x14ac:dyDescent="0.2">
      <c r="A4917" s="104" t="s">
        <v>10492</v>
      </c>
      <c r="D4917" s="104" t="s">
        <v>6056</v>
      </c>
      <c r="E4917" s="104">
        <f t="shared" si="76"/>
        <v>30301541</v>
      </c>
      <c r="F4917" s="104" t="s">
        <v>11572</v>
      </c>
      <c r="G4917" s="104" t="s">
        <v>8465</v>
      </c>
      <c r="H4917" s="104" t="s">
        <v>3323</v>
      </c>
      <c r="I4917" s="104" t="s">
        <v>6057</v>
      </c>
    </row>
    <row r="4918" spans="1:9" x14ac:dyDescent="0.2">
      <c r="A4918" s="104" t="s">
        <v>10492</v>
      </c>
      <c r="D4918" s="104" t="s">
        <v>6058</v>
      </c>
      <c r="E4918" s="104">
        <f t="shared" si="76"/>
        <v>30301542</v>
      </c>
      <c r="F4918" s="104" t="s">
        <v>11572</v>
      </c>
      <c r="G4918" s="104" t="s">
        <v>8465</v>
      </c>
      <c r="H4918" s="104" t="s">
        <v>3323</v>
      </c>
      <c r="I4918" s="104" t="s">
        <v>6059</v>
      </c>
    </row>
    <row r="4919" spans="1:9" x14ac:dyDescent="0.2">
      <c r="A4919" s="104" t="s">
        <v>10492</v>
      </c>
      <c r="D4919" s="104" t="s">
        <v>6060</v>
      </c>
      <c r="E4919" s="104">
        <f t="shared" si="76"/>
        <v>30301543</v>
      </c>
      <c r="F4919" s="104" t="s">
        <v>11572</v>
      </c>
      <c r="G4919" s="104" t="s">
        <v>8465</v>
      </c>
      <c r="H4919" s="104" t="s">
        <v>3323</v>
      </c>
      <c r="I4919" s="104" t="s">
        <v>6061</v>
      </c>
    </row>
    <row r="4920" spans="1:9" x14ac:dyDescent="0.2">
      <c r="A4920" s="104" t="s">
        <v>10492</v>
      </c>
      <c r="D4920" s="104" t="s">
        <v>6062</v>
      </c>
      <c r="E4920" s="104">
        <f t="shared" si="76"/>
        <v>30301550</v>
      </c>
      <c r="F4920" s="104" t="s">
        <v>11572</v>
      </c>
      <c r="G4920" s="104" t="s">
        <v>8465</v>
      </c>
      <c r="H4920" s="104" t="s">
        <v>3323</v>
      </c>
      <c r="I4920" s="104" t="s">
        <v>6063</v>
      </c>
    </row>
    <row r="4921" spans="1:9" x14ac:dyDescent="0.2">
      <c r="A4921" s="104" t="s">
        <v>10492</v>
      </c>
      <c r="D4921" s="104" t="s">
        <v>6064</v>
      </c>
      <c r="E4921" s="104">
        <f t="shared" si="76"/>
        <v>30301551</v>
      </c>
      <c r="F4921" s="104" t="s">
        <v>11572</v>
      </c>
      <c r="G4921" s="104" t="s">
        <v>8465</v>
      </c>
      <c r="H4921" s="104" t="s">
        <v>3323</v>
      </c>
      <c r="I4921" s="104" t="s">
        <v>6065</v>
      </c>
    </row>
    <row r="4922" spans="1:9" x14ac:dyDescent="0.2">
      <c r="A4922" s="104" t="s">
        <v>10492</v>
      </c>
      <c r="D4922" s="104" t="s">
        <v>6066</v>
      </c>
      <c r="E4922" s="104">
        <f t="shared" si="76"/>
        <v>30301552</v>
      </c>
      <c r="F4922" s="104" t="s">
        <v>11572</v>
      </c>
      <c r="G4922" s="104" t="s">
        <v>8465</v>
      </c>
      <c r="H4922" s="104" t="s">
        <v>3323</v>
      </c>
      <c r="I4922" s="104" t="s">
        <v>6067</v>
      </c>
    </row>
    <row r="4923" spans="1:9" x14ac:dyDescent="0.2">
      <c r="A4923" s="104" t="s">
        <v>10492</v>
      </c>
      <c r="D4923" s="104" t="s">
        <v>6068</v>
      </c>
      <c r="E4923" s="104">
        <f t="shared" si="76"/>
        <v>30301553</v>
      </c>
      <c r="F4923" s="104" t="s">
        <v>11572</v>
      </c>
      <c r="G4923" s="104" t="s">
        <v>8465</v>
      </c>
      <c r="H4923" s="104" t="s">
        <v>3323</v>
      </c>
      <c r="I4923" s="104" t="s">
        <v>6069</v>
      </c>
    </row>
    <row r="4924" spans="1:9" x14ac:dyDescent="0.2">
      <c r="A4924" s="104" t="s">
        <v>10492</v>
      </c>
      <c r="D4924" s="104" t="s">
        <v>6070</v>
      </c>
      <c r="E4924" s="104">
        <f t="shared" si="76"/>
        <v>30301554</v>
      </c>
      <c r="F4924" s="104" t="s">
        <v>11572</v>
      </c>
      <c r="G4924" s="104" t="s">
        <v>8465</v>
      </c>
      <c r="H4924" s="104" t="s">
        <v>3323</v>
      </c>
      <c r="I4924" s="104" t="s">
        <v>6071</v>
      </c>
    </row>
    <row r="4925" spans="1:9" x14ac:dyDescent="0.2">
      <c r="A4925" s="104" t="s">
        <v>10492</v>
      </c>
      <c r="D4925" s="104" t="s">
        <v>6072</v>
      </c>
      <c r="E4925" s="104">
        <f t="shared" si="76"/>
        <v>30301560</v>
      </c>
      <c r="F4925" s="104" t="s">
        <v>11572</v>
      </c>
      <c r="G4925" s="104" t="s">
        <v>8465</v>
      </c>
      <c r="H4925" s="104" t="s">
        <v>3323</v>
      </c>
      <c r="I4925" s="104" t="s">
        <v>6073</v>
      </c>
    </row>
    <row r="4926" spans="1:9" x14ac:dyDescent="0.2">
      <c r="A4926" s="104" t="s">
        <v>10492</v>
      </c>
      <c r="D4926" s="104" t="s">
        <v>6074</v>
      </c>
      <c r="E4926" s="104">
        <f t="shared" si="76"/>
        <v>30301561</v>
      </c>
      <c r="F4926" s="104" t="s">
        <v>11572</v>
      </c>
      <c r="G4926" s="104" t="s">
        <v>8465</v>
      </c>
      <c r="H4926" s="104" t="s">
        <v>3323</v>
      </c>
      <c r="I4926" s="104" t="s">
        <v>6075</v>
      </c>
    </row>
    <row r="4927" spans="1:9" x14ac:dyDescent="0.2">
      <c r="A4927" s="104" t="s">
        <v>10492</v>
      </c>
      <c r="D4927" s="104" t="s">
        <v>6076</v>
      </c>
      <c r="E4927" s="104">
        <f t="shared" si="76"/>
        <v>30301570</v>
      </c>
      <c r="F4927" s="104" t="s">
        <v>11572</v>
      </c>
      <c r="G4927" s="104" t="s">
        <v>8465</v>
      </c>
      <c r="H4927" s="104" t="s">
        <v>3323</v>
      </c>
      <c r="I4927" s="104" t="s">
        <v>6077</v>
      </c>
    </row>
    <row r="4928" spans="1:9" x14ac:dyDescent="0.2">
      <c r="A4928" s="104" t="s">
        <v>10492</v>
      </c>
      <c r="D4928" s="104" t="s">
        <v>6078</v>
      </c>
      <c r="E4928" s="104">
        <f t="shared" si="76"/>
        <v>30301571</v>
      </c>
      <c r="F4928" s="104" t="s">
        <v>11572</v>
      </c>
      <c r="G4928" s="104" t="s">
        <v>8465</v>
      </c>
      <c r="H4928" s="104" t="s">
        <v>3323</v>
      </c>
      <c r="I4928" s="104" t="s">
        <v>6079</v>
      </c>
    </row>
    <row r="4929" spans="1:9" x14ac:dyDescent="0.2">
      <c r="A4929" s="104" t="s">
        <v>10492</v>
      </c>
      <c r="D4929" s="104" t="s">
        <v>8984</v>
      </c>
      <c r="E4929" s="104">
        <f t="shared" si="76"/>
        <v>30301580</v>
      </c>
      <c r="F4929" s="104" t="s">
        <v>11572</v>
      </c>
      <c r="G4929" s="104" t="s">
        <v>8465</v>
      </c>
      <c r="H4929" s="104" t="s">
        <v>3323</v>
      </c>
      <c r="I4929" s="104" t="s">
        <v>8985</v>
      </c>
    </row>
    <row r="4930" spans="1:9" x14ac:dyDescent="0.2">
      <c r="A4930" s="104" t="s">
        <v>10492</v>
      </c>
      <c r="D4930" s="104" t="s">
        <v>8986</v>
      </c>
      <c r="E4930" s="104">
        <f t="shared" ref="E4930:E4993" si="77">VALUE(D4930)</f>
        <v>30301581</v>
      </c>
      <c r="F4930" s="104" t="s">
        <v>11572</v>
      </c>
      <c r="G4930" s="104" t="s">
        <v>8465</v>
      </c>
      <c r="H4930" s="104" t="s">
        <v>3323</v>
      </c>
      <c r="I4930" s="104" t="s">
        <v>8987</v>
      </c>
    </row>
    <row r="4931" spans="1:9" x14ac:dyDescent="0.2">
      <c r="A4931" s="104" t="s">
        <v>10492</v>
      </c>
      <c r="D4931" s="104" t="s">
        <v>8988</v>
      </c>
      <c r="E4931" s="104">
        <f t="shared" si="77"/>
        <v>30301582</v>
      </c>
      <c r="F4931" s="104" t="s">
        <v>11572</v>
      </c>
      <c r="G4931" s="104" t="s">
        <v>8465</v>
      </c>
      <c r="H4931" s="104" t="s">
        <v>3323</v>
      </c>
      <c r="I4931" s="104" t="s">
        <v>8989</v>
      </c>
    </row>
    <row r="4932" spans="1:9" x14ac:dyDescent="0.2">
      <c r="A4932" s="104" t="s">
        <v>10492</v>
      </c>
      <c r="D4932" s="104" t="s">
        <v>8990</v>
      </c>
      <c r="E4932" s="104">
        <f t="shared" si="77"/>
        <v>30301583</v>
      </c>
      <c r="F4932" s="104" t="s">
        <v>11572</v>
      </c>
      <c r="G4932" s="104" t="s">
        <v>8465</v>
      </c>
      <c r="H4932" s="104" t="s">
        <v>3323</v>
      </c>
      <c r="I4932" s="104" t="s">
        <v>8991</v>
      </c>
    </row>
    <row r="4933" spans="1:9" x14ac:dyDescent="0.2">
      <c r="A4933" s="104" t="s">
        <v>10492</v>
      </c>
      <c r="D4933" s="104" t="s">
        <v>8992</v>
      </c>
      <c r="E4933" s="104">
        <f t="shared" si="77"/>
        <v>30301584</v>
      </c>
      <c r="F4933" s="104" t="s">
        <v>11572</v>
      </c>
      <c r="G4933" s="104" t="s">
        <v>8465</v>
      </c>
      <c r="H4933" s="104" t="s">
        <v>3323</v>
      </c>
      <c r="I4933" s="104" t="s">
        <v>8993</v>
      </c>
    </row>
    <row r="4934" spans="1:9" x14ac:dyDescent="0.2">
      <c r="A4934" s="104" t="s">
        <v>10492</v>
      </c>
      <c r="D4934" s="104" t="s">
        <v>8994</v>
      </c>
      <c r="E4934" s="104">
        <f t="shared" si="77"/>
        <v>30301590</v>
      </c>
      <c r="F4934" s="104" t="s">
        <v>11572</v>
      </c>
      <c r="G4934" s="104" t="s">
        <v>8465</v>
      </c>
      <c r="H4934" s="104" t="s">
        <v>3323</v>
      </c>
      <c r="I4934" s="104" t="s">
        <v>8995</v>
      </c>
    </row>
    <row r="4935" spans="1:9" x14ac:dyDescent="0.2">
      <c r="A4935" s="104" t="s">
        <v>10492</v>
      </c>
      <c r="D4935" s="104" t="s">
        <v>8996</v>
      </c>
      <c r="E4935" s="104">
        <f t="shared" si="77"/>
        <v>30301591</v>
      </c>
      <c r="F4935" s="104" t="s">
        <v>11572</v>
      </c>
      <c r="G4935" s="104" t="s">
        <v>8465</v>
      </c>
      <c r="H4935" s="104" t="s">
        <v>3323</v>
      </c>
      <c r="I4935" s="104" t="s">
        <v>8997</v>
      </c>
    </row>
    <row r="4936" spans="1:9" x14ac:dyDescent="0.2">
      <c r="A4936" s="104" t="s">
        <v>10492</v>
      </c>
      <c r="D4936" s="104" t="s">
        <v>8998</v>
      </c>
      <c r="E4936" s="104">
        <f t="shared" si="77"/>
        <v>30301592</v>
      </c>
      <c r="F4936" s="104" t="s">
        <v>11572</v>
      </c>
      <c r="G4936" s="104" t="s">
        <v>8465</v>
      </c>
      <c r="H4936" s="104" t="s">
        <v>3323</v>
      </c>
      <c r="I4936" s="104" t="s">
        <v>8999</v>
      </c>
    </row>
    <row r="4937" spans="1:9" x14ac:dyDescent="0.2">
      <c r="A4937" s="104" t="s">
        <v>10492</v>
      </c>
      <c r="D4937" s="104" t="s">
        <v>9000</v>
      </c>
      <c r="E4937" s="104">
        <f t="shared" si="77"/>
        <v>30301593</v>
      </c>
      <c r="F4937" s="104" t="s">
        <v>11572</v>
      </c>
      <c r="G4937" s="104" t="s">
        <v>8465</v>
      </c>
      <c r="H4937" s="104" t="s">
        <v>3323</v>
      </c>
      <c r="I4937" s="104" t="s">
        <v>9001</v>
      </c>
    </row>
    <row r="4938" spans="1:9" x14ac:dyDescent="0.2">
      <c r="A4938" s="104" t="s">
        <v>10492</v>
      </c>
      <c r="D4938" s="104" t="s">
        <v>9002</v>
      </c>
      <c r="E4938" s="104">
        <f t="shared" si="77"/>
        <v>30301594</v>
      </c>
      <c r="F4938" s="104" t="s">
        <v>11572</v>
      </c>
      <c r="G4938" s="104" t="s">
        <v>8465</v>
      </c>
      <c r="H4938" s="104" t="s">
        <v>3323</v>
      </c>
      <c r="I4938" s="104" t="s">
        <v>6092</v>
      </c>
    </row>
    <row r="4939" spans="1:9" x14ac:dyDescent="0.2">
      <c r="A4939" s="104" t="s">
        <v>10492</v>
      </c>
      <c r="D4939" s="104" t="s">
        <v>6093</v>
      </c>
      <c r="E4939" s="104">
        <f t="shared" si="77"/>
        <v>30301595</v>
      </c>
      <c r="F4939" s="104" t="s">
        <v>11572</v>
      </c>
      <c r="G4939" s="104" t="s">
        <v>8465</v>
      </c>
      <c r="H4939" s="104" t="s">
        <v>3323</v>
      </c>
      <c r="I4939" s="104" t="s">
        <v>6094</v>
      </c>
    </row>
    <row r="4940" spans="1:9" x14ac:dyDescent="0.2">
      <c r="A4940" s="104" t="s">
        <v>10492</v>
      </c>
      <c r="D4940" s="104" t="s">
        <v>6095</v>
      </c>
      <c r="E4940" s="104">
        <f t="shared" si="77"/>
        <v>30301596</v>
      </c>
      <c r="F4940" s="104" t="s">
        <v>11572</v>
      </c>
      <c r="G4940" s="104" t="s">
        <v>8465</v>
      </c>
      <c r="H4940" s="104" t="s">
        <v>3323</v>
      </c>
      <c r="I4940" s="104" t="s">
        <v>6096</v>
      </c>
    </row>
    <row r="4941" spans="1:9" x14ac:dyDescent="0.2">
      <c r="A4941" s="104" t="s">
        <v>10492</v>
      </c>
      <c r="D4941" s="104" t="s">
        <v>6097</v>
      </c>
      <c r="E4941" s="104">
        <f t="shared" si="77"/>
        <v>30302301</v>
      </c>
      <c r="F4941" s="104" t="s">
        <v>11572</v>
      </c>
      <c r="G4941" s="104" t="s">
        <v>8465</v>
      </c>
      <c r="H4941" s="104" t="s">
        <v>6098</v>
      </c>
      <c r="I4941" s="104" t="s">
        <v>6099</v>
      </c>
    </row>
    <row r="4942" spans="1:9" x14ac:dyDescent="0.2">
      <c r="A4942" s="104" t="s">
        <v>10492</v>
      </c>
      <c r="D4942" s="104" t="s">
        <v>6100</v>
      </c>
      <c r="E4942" s="104">
        <f t="shared" si="77"/>
        <v>30302302</v>
      </c>
      <c r="F4942" s="104" t="s">
        <v>11572</v>
      </c>
      <c r="G4942" s="104" t="s">
        <v>8465</v>
      </c>
      <c r="H4942" s="104" t="s">
        <v>6098</v>
      </c>
      <c r="I4942" s="104" t="s">
        <v>6101</v>
      </c>
    </row>
    <row r="4943" spans="1:9" x14ac:dyDescent="0.2">
      <c r="A4943" s="104" t="s">
        <v>10492</v>
      </c>
      <c r="D4943" s="104" t="s">
        <v>6102</v>
      </c>
      <c r="E4943" s="104">
        <f t="shared" si="77"/>
        <v>30302303</v>
      </c>
      <c r="F4943" s="104" t="s">
        <v>11572</v>
      </c>
      <c r="G4943" s="104" t="s">
        <v>8465</v>
      </c>
      <c r="H4943" s="104" t="s">
        <v>6098</v>
      </c>
      <c r="I4943" s="104" t="s">
        <v>11638</v>
      </c>
    </row>
    <row r="4944" spans="1:9" x14ac:dyDescent="0.2">
      <c r="A4944" s="104" t="s">
        <v>10492</v>
      </c>
      <c r="D4944" s="104" t="s">
        <v>6103</v>
      </c>
      <c r="E4944" s="104">
        <f t="shared" si="77"/>
        <v>30302304</v>
      </c>
      <c r="F4944" s="104" t="s">
        <v>11572</v>
      </c>
      <c r="G4944" s="104" t="s">
        <v>8465</v>
      </c>
      <c r="H4944" s="104" t="s">
        <v>6098</v>
      </c>
      <c r="I4944" s="104" t="s">
        <v>14529</v>
      </c>
    </row>
    <row r="4945" spans="1:9" x14ac:dyDescent="0.2">
      <c r="A4945" s="104" t="s">
        <v>10492</v>
      </c>
      <c r="D4945" s="104" t="s">
        <v>6104</v>
      </c>
      <c r="E4945" s="104">
        <f t="shared" si="77"/>
        <v>30302305</v>
      </c>
      <c r="F4945" s="104" t="s">
        <v>11572</v>
      </c>
      <c r="G4945" s="104" t="s">
        <v>8465</v>
      </c>
      <c r="H4945" s="104" t="s">
        <v>6098</v>
      </c>
      <c r="I4945" s="104" t="s">
        <v>6105</v>
      </c>
    </row>
    <row r="4946" spans="1:9" x14ac:dyDescent="0.2">
      <c r="A4946" s="104" t="s">
        <v>10492</v>
      </c>
      <c r="D4946" s="104" t="s">
        <v>6106</v>
      </c>
      <c r="E4946" s="104">
        <f t="shared" si="77"/>
        <v>30302306</v>
      </c>
      <c r="F4946" s="104" t="s">
        <v>11572</v>
      </c>
      <c r="G4946" s="104" t="s">
        <v>8465</v>
      </c>
      <c r="H4946" s="104" t="s">
        <v>6098</v>
      </c>
      <c r="I4946" s="104" t="s">
        <v>6107</v>
      </c>
    </row>
    <row r="4947" spans="1:9" x14ac:dyDescent="0.2">
      <c r="A4947" s="104" t="s">
        <v>10492</v>
      </c>
      <c r="D4947" s="104" t="s">
        <v>6108</v>
      </c>
      <c r="E4947" s="104">
        <f t="shared" si="77"/>
        <v>30302307</v>
      </c>
      <c r="F4947" s="104" t="s">
        <v>11572</v>
      </c>
      <c r="G4947" s="104" t="s">
        <v>8465</v>
      </c>
      <c r="H4947" s="104" t="s">
        <v>6098</v>
      </c>
      <c r="I4947" s="104" t="s">
        <v>14837</v>
      </c>
    </row>
    <row r="4948" spans="1:9" x14ac:dyDescent="0.2">
      <c r="A4948" s="104" t="s">
        <v>10492</v>
      </c>
      <c r="D4948" s="104" t="s">
        <v>9003</v>
      </c>
      <c r="E4948" s="104">
        <f t="shared" si="77"/>
        <v>30302308</v>
      </c>
      <c r="F4948" s="104" t="s">
        <v>11572</v>
      </c>
      <c r="G4948" s="104" t="s">
        <v>8465</v>
      </c>
      <c r="H4948" s="104" t="s">
        <v>6098</v>
      </c>
      <c r="I4948" s="104" t="s">
        <v>9004</v>
      </c>
    </row>
    <row r="4949" spans="1:9" x14ac:dyDescent="0.2">
      <c r="A4949" s="104" t="s">
        <v>10492</v>
      </c>
      <c r="D4949" s="104" t="s">
        <v>9005</v>
      </c>
      <c r="E4949" s="104">
        <f t="shared" si="77"/>
        <v>30302309</v>
      </c>
      <c r="F4949" s="104" t="s">
        <v>11572</v>
      </c>
      <c r="G4949" s="104" t="s">
        <v>8465</v>
      </c>
      <c r="H4949" s="104" t="s">
        <v>6098</v>
      </c>
      <c r="I4949" s="104" t="s">
        <v>9006</v>
      </c>
    </row>
    <row r="4950" spans="1:9" x14ac:dyDescent="0.2">
      <c r="A4950" s="104" t="s">
        <v>10492</v>
      </c>
      <c r="D4950" s="104" t="s">
        <v>9007</v>
      </c>
      <c r="E4950" s="104">
        <f t="shared" si="77"/>
        <v>30302310</v>
      </c>
      <c r="F4950" s="104" t="s">
        <v>11572</v>
      </c>
      <c r="G4950" s="104" t="s">
        <v>8465</v>
      </c>
      <c r="H4950" s="104" t="s">
        <v>6098</v>
      </c>
      <c r="I4950" s="104" t="s">
        <v>9008</v>
      </c>
    </row>
    <row r="4951" spans="1:9" x14ac:dyDescent="0.2">
      <c r="A4951" s="104" t="s">
        <v>10492</v>
      </c>
      <c r="D4951" s="104" t="s">
        <v>9009</v>
      </c>
      <c r="E4951" s="104">
        <f t="shared" si="77"/>
        <v>30302311</v>
      </c>
      <c r="F4951" s="104" t="s">
        <v>11572</v>
      </c>
      <c r="G4951" s="104" t="s">
        <v>8465</v>
      </c>
      <c r="H4951" s="104" t="s">
        <v>6098</v>
      </c>
      <c r="I4951" s="104" t="s">
        <v>9010</v>
      </c>
    </row>
    <row r="4952" spans="1:9" x14ac:dyDescent="0.2">
      <c r="A4952" s="104" t="s">
        <v>10492</v>
      </c>
      <c r="D4952" s="104" t="s">
        <v>9011</v>
      </c>
      <c r="E4952" s="104">
        <f t="shared" si="77"/>
        <v>30302312</v>
      </c>
      <c r="F4952" s="104" t="s">
        <v>11572</v>
      </c>
      <c r="G4952" s="104" t="s">
        <v>8465</v>
      </c>
      <c r="H4952" s="104" t="s">
        <v>6098</v>
      </c>
      <c r="I4952" s="104" t="s">
        <v>9012</v>
      </c>
    </row>
    <row r="4953" spans="1:9" x14ac:dyDescent="0.2">
      <c r="A4953" s="104" t="s">
        <v>10492</v>
      </c>
      <c r="D4953" s="104" t="s">
        <v>9013</v>
      </c>
      <c r="E4953" s="104">
        <f t="shared" si="77"/>
        <v>30302313</v>
      </c>
      <c r="F4953" s="104" t="s">
        <v>11572</v>
      </c>
      <c r="G4953" s="104" t="s">
        <v>8465</v>
      </c>
      <c r="H4953" s="104" t="s">
        <v>6098</v>
      </c>
      <c r="I4953" s="104" t="s">
        <v>11924</v>
      </c>
    </row>
    <row r="4954" spans="1:9" x14ac:dyDescent="0.2">
      <c r="A4954" s="104" t="s">
        <v>10492</v>
      </c>
      <c r="D4954" s="104" t="s">
        <v>11925</v>
      </c>
      <c r="E4954" s="104">
        <f t="shared" si="77"/>
        <v>30302314</v>
      </c>
      <c r="F4954" s="104" t="s">
        <v>11572</v>
      </c>
      <c r="G4954" s="104" t="s">
        <v>8465</v>
      </c>
      <c r="H4954" s="104" t="s">
        <v>6098</v>
      </c>
      <c r="I4954" s="104" t="s">
        <v>11926</v>
      </c>
    </row>
    <row r="4955" spans="1:9" x14ac:dyDescent="0.2">
      <c r="A4955" s="104" t="s">
        <v>10492</v>
      </c>
      <c r="D4955" s="104" t="s">
        <v>11927</v>
      </c>
      <c r="E4955" s="104">
        <f t="shared" si="77"/>
        <v>30302315</v>
      </c>
      <c r="F4955" s="104" t="s">
        <v>11572</v>
      </c>
      <c r="G4955" s="104" t="s">
        <v>8465</v>
      </c>
      <c r="H4955" s="104" t="s">
        <v>6098</v>
      </c>
      <c r="I4955" s="104" t="s">
        <v>13829</v>
      </c>
    </row>
    <row r="4956" spans="1:9" x14ac:dyDescent="0.2">
      <c r="A4956" s="104" t="s">
        <v>10492</v>
      </c>
      <c r="D4956" s="104" t="s">
        <v>11928</v>
      </c>
      <c r="E4956" s="104">
        <f t="shared" si="77"/>
        <v>30302316</v>
      </c>
      <c r="F4956" s="104" t="s">
        <v>11572</v>
      </c>
      <c r="G4956" s="104" t="s">
        <v>8465</v>
      </c>
      <c r="H4956" s="104" t="s">
        <v>6098</v>
      </c>
      <c r="I4956" s="104" t="s">
        <v>11929</v>
      </c>
    </row>
    <row r="4957" spans="1:9" x14ac:dyDescent="0.2">
      <c r="A4957" s="104" t="s">
        <v>10492</v>
      </c>
      <c r="D4957" s="104" t="s">
        <v>11930</v>
      </c>
      <c r="E4957" s="104">
        <f t="shared" si="77"/>
        <v>30302317</v>
      </c>
      <c r="F4957" s="104" t="s">
        <v>11572</v>
      </c>
      <c r="G4957" s="104" t="s">
        <v>8465</v>
      </c>
      <c r="H4957" s="104" t="s">
        <v>6098</v>
      </c>
      <c r="I4957" s="104" t="s">
        <v>11931</v>
      </c>
    </row>
    <row r="4958" spans="1:9" x14ac:dyDescent="0.2">
      <c r="A4958" s="104" t="s">
        <v>10492</v>
      </c>
      <c r="D4958" s="104" t="s">
        <v>11932</v>
      </c>
      <c r="E4958" s="104">
        <f t="shared" si="77"/>
        <v>30302318</v>
      </c>
      <c r="F4958" s="104" t="s">
        <v>11572</v>
      </c>
      <c r="G4958" s="104" t="s">
        <v>8465</v>
      </c>
      <c r="H4958" s="104" t="s">
        <v>6098</v>
      </c>
      <c r="I4958" s="104" t="s">
        <v>11933</v>
      </c>
    </row>
    <row r="4959" spans="1:9" x14ac:dyDescent="0.2">
      <c r="A4959" s="104" t="s">
        <v>10492</v>
      </c>
      <c r="D4959" s="104" t="s">
        <v>11934</v>
      </c>
      <c r="E4959" s="104">
        <f t="shared" si="77"/>
        <v>30302319</v>
      </c>
      <c r="F4959" s="104" t="s">
        <v>11572</v>
      </c>
      <c r="G4959" s="104" t="s">
        <v>8465</v>
      </c>
      <c r="H4959" s="104" t="s">
        <v>6098</v>
      </c>
      <c r="I4959" s="104" t="s">
        <v>11935</v>
      </c>
    </row>
    <row r="4960" spans="1:9" x14ac:dyDescent="0.2">
      <c r="A4960" s="104" t="s">
        <v>10492</v>
      </c>
      <c r="D4960" s="104" t="s">
        <v>11936</v>
      </c>
      <c r="E4960" s="104">
        <f t="shared" si="77"/>
        <v>30302320</v>
      </c>
      <c r="F4960" s="104" t="s">
        <v>11572</v>
      </c>
      <c r="G4960" s="104" t="s">
        <v>8465</v>
      </c>
      <c r="H4960" s="104" t="s">
        <v>6098</v>
      </c>
      <c r="I4960" s="104" t="s">
        <v>11937</v>
      </c>
    </row>
    <row r="4961" spans="1:9" x14ac:dyDescent="0.2">
      <c r="A4961" s="104" t="s">
        <v>10492</v>
      </c>
      <c r="D4961" s="104" t="s">
        <v>11938</v>
      </c>
      <c r="E4961" s="104">
        <f t="shared" si="77"/>
        <v>30302321</v>
      </c>
      <c r="F4961" s="104" t="s">
        <v>11572</v>
      </c>
      <c r="G4961" s="104" t="s">
        <v>8465</v>
      </c>
      <c r="H4961" s="104" t="s">
        <v>6098</v>
      </c>
      <c r="I4961" s="104" t="s">
        <v>11939</v>
      </c>
    </row>
    <row r="4962" spans="1:9" x14ac:dyDescent="0.2">
      <c r="A4962" s="104" t="s">
        <v>10492</v>
      </c>
      <c r="D4962" s="104" t="s">
        <v>11940</v>
      </c>
      <c r="E4962" s="104">
        <f t="shared" si="77"/>
        <v>30302322</v>
      </c>
      <c r="F4962" s="104" t="s">
        <v>11572</v>
      </c>
      <c r="G4962" s="104" t="s">
        <v>8465</v>
      </c>
      <c r="H4962" s="104" t="s">
        <v>6098</v>
      </c>
      <c r="I4962" s="104" t="s">
        <v>11941</v>
      </c>
    </row>
    <row r="4963" spans="1:9" x14ac:dyDescent="0.2">
      <c r="A4963" s="104" t="s">
        <v>10492</v>
      </c>
      <c r="D4963" s="104" t="s">
        <v>11942</v>
      </c>
      <c r="E4963" s="104">
        <f t="shared" si="77"/>
        <v>30302325</v>
      </c>
      <c r="F4963" s="104" t="s">
        <v>11572</v>
      </c>
      <c r="G4963" s="104" t="s">
        <v>8465</v>
      </c>
      <c r="H4963" s="104" t="s">
        <v>6098</v>
      </c>
      <c r="I4963" s="104" t="s">
        <v>11943</v>
      </c>
    </row>
    <row r="4964" spans="1:9" x14ac:dyDescent="0.2">
      <c r="A4964" s="104" t="s">
        <v>10492</v>
      </c>
      <c r="D4964" s="104" t="s">
        <v>11944</v>
      </c>
      <c r="E4964" s="104">
        <f t="shared" si="77"/>
        <v>30302327</v>
      </c>
      <c r="F4964" s="104" t="s">
        <v>11572</v>
      </c>
      <c r="G4964" s="104" t="s">
        <v>8465</v>
      </c>
      <c r="H4964" s="104" t="s">
        <v>6098</v>
      </c>
      <c r="I4964" s="104" t="s">
        <v>11945</v>
      </c>
    </row>
    <row r="4965" spans="1:9" x14ac:dyDescent="0.2">
      <c r="A4965" s="104" t="s">
        <v>10492</v>
      </c>
      <c r="D4965" s="104" t="s">
        <v>11946</v>
      </c>
      <c r="E4965" s="104">
        <f t="shared" si="77"/>
        <v>30302328</v>
      </c>
      <c r="F4965" s="104" t="s">
        <v>11572</v>
      </c>
      <c r="G4965" s="104" t="s">
        <v>8465</v>
      </c>
      <c r="H4965" s="104" t="s">
        <v>6098</v>
      </c>
      <c r="I4965" s="104" t="s">
        <v>11947</v>
      </c>
    </row>
    <row r="4966" spans="1:9" x14ac:dyDescent="0.2">
      <c r="A4966" s="104" t="s">
        <v>10492</v>
      </c>
      <c r="D4966" s="104" t="s">
        <v>11948</v>
      </c>
      <c r="E4966" s="104">
        <f t="shared" si="77"/>
        <v>30302330</v>
      </c>
      <c r="F4966" s="104" t="s">
        <v>11572</v>
      </c>
      <c r="G4966" s="104" t="s">
        <v>8465</v>
      </c>
      <c r="H4966" s="104" t="s">
        <v>6098</v>
      </c>
      <c r="I4966" s="104" t="s">
        <v>11949</v>
      </c>
    </row>
    <row r="4967" spans="1:9" x14ac:dyDescent="0.2">
      <c r="A4967" s="104" t="s">
        <v>10492</v>
      </c>
      <c r="D4967" s="104" t="s">
        <v>11950</v>
      </c>
      <c r="E4967" s="104">
        <f t="shared" si="77"/>
        <v>30302331</v>
      </c>
      <c r="F4967" s="104" t="s">
        <v>11572</v>
      </c>
      <c r="G4967" s="104" t="s">
        <v>8465</v>
      </c>
      <c r="H4967" s="104" t="s">
        <v>6098</v>
      </c>
      <c r="I4967" s="104" t="s">
        <v>11951</v>
      </c>
    </row>
    <row r="4968" spans="1:9" x14ac:dyDescent="0.2">
      <c r="A4968" s="104" t="s">
        <v>10492</v>
      </c>
      <c r="D4968" s="104" t="s">
        <v>11952</v>
      </c>
      <c r="E4968" s="104">
        <f t="shared" si="77"/>
        <v>30302334</v>
      </c>
      <c r="F4968" s="104" t="s">
        <v>11572</v>
      </c>
      <c r="G4968" s="104" t="s">
        <v>8465</v>
      </c>
      <c r="H4968" s="104" t="s">
        <v>6098</v>
      </c>
      <c r="I4968" s="104" t="s">
        <v>11953</v>
      </c>
    </row>
    <row r="4969" spans="1:9" x14ac:dyDescent="0.2">
      <c r="A4969" s="104" t="s">
        <v>10492</v>
      </c>
      <c r="D4969" s="104" t="s">
        <v>11954</v>
      </c>
      <c r="E4969" s="104">
        <f t="shared" si="77"/>
        <v>30302336</v>
      </c>
      <c r="F4969" s="104" t="s">
        <v>11572</v>
      </c>
      <c r="G4969" s="104" t="s">
        <v>8465</v>
      </c>
      <c r="H4969" s="104" t="s">
        <v>6098</v>
      </c>
      <c r="I4969" s="104" t="s">
        <v>11955</v>
      </c>
    </row>
    <row r="4970" spans="1:9" x14ac:dyDescent="0.2">
      <c r="A4970" s="104" t="s">
        <v>10492</v>
      </c>
      <c r="D4970" s="104" t="s">
        <v>11956</v>
      </c>
      <c r="E4970" s="104">
        <f t="shared" si="77"/>
        <v>30302338</v>
      </c>
      <c r="F4970" s="104" t="s">
        <v>11572</v>
      </c>
      <c r="G4970" s="104" t="s">
        <v>8465</v>
      </c>
      <c r="H4970" s="104" t="s">
        <v>6098</v>
      </c>
      <c r="I4970" s="104" t="s">
        <v>11957</v>
      </c>
    </row>
    <row r="4971" spans="1:9" x14ac:dyDescent="0.2">
      <c r="A4971" s="104" t="s">
        <v>10492</v>
      </c>
      <c r="D4971" s="104" t="s">
        <v>11958</v>
      </c>
      <c r="E4971" s="104">
        <f t="shared" si="77"/>
        <v>30302340</v>
      </c>
      <c r="F4971" s="104" t="s">
        <v>11572</v>
      </c>
      <c r="G4971" s="104" t="s">
        <v>8465</v>
      </c>
      <c r="H4971" s="104" t="s">
        <v>6098</v>
      </c>
      <c r="I4971" s="104" t="s">
        <v>11959</v>
      </c>
    </row>
    <row r="4972" spans="1:9" x14ac:dyDescent="0.2">
      <c r="A4972" s="104" t="s">
        <v>10492</v>
      </c>
      <c r="D4972" s="104" t="s">
        <v>11960</v>
      </c>
      <c r="E4972" s="104">
        <f t="shared" si="77"/>
        <v>30302341</v>
      </c>
      <c r="F4972" s="104" t="s">
        <v>11572</v>
      </c>
      <c r="G4972" s="104" t="s">
        <v>8465</v>
      </c>
      <c r="H4972" s="104" t="s">
        <v>6098</v>
      </c>
      <c r="I4972" s="104" t="s">
        <v>11961</v>
      </c>
    </row>
    <row r="4973" spans="1:9" x14ac:dyDescent="0.2">
      <c r="A4973" s="104" t="s">
        <v>10492</v>
      </c>
      <c r="D4973" s="104" t="s">
        <v>11962</v>
      </c>
      <c r="E4973" s="104">
        <f t="shared" si="77"/>
        <v>30302344</v>
      </c>
      <c r="F4973" s="104" t="s">
        <v>11572</v>
      </c>
      <c r="G4973" s="104" t="s">
        <v>8465</v>
      </c>
      <c r="H4973" s="104" t="s">
        <v>6098</v>
      </c>
      <c r="I4973" s="104" t="s">
        <v>11963</v>
      </c>
    </row>
    <row r="4974" spans="1:9" x14ac:dyDescent="0.2">
      <c r="A4974" s="104" t="s">
        <v>10492</v>
      </c>
      <c r="D4974" s="104" t="s">
        <v>11964</v>
      </c>
      <c r="E4974" s="104">
        <f t="shared" si="77"/>
        <v>30302345</v>
      </c>
      <c r="F4974" s="104" t="s">
        <v>11572</v>
      </c>
      <c r="G4974" s="104" t="s">
        <v>8465</v>
      </c>
      <c r="H4974" s="104" t="s">
        <v>6098</v>
      </c>
      <c r="I4974" s="104" t="s">
        <v>11965</v>
      </c>
    </row>
    <row r="4975" spans="1:9" x14ac:dyDescent="0.2">
      <c r="A4975" s="104" t="s">
        <v>10492</v>
      </c>
      <c r="D4975" s="104" t="s">
        <v>11966</v>
      </c>
      <c r="E4975" s="104">
        <f t="shared" si="77"/>
        <v>30302347</v>
      </c>
      <c r="F4975" s="104" t="s">
        <v>11572</v>
      </c>
      <c r="G4975" s="104" t="s">
        <v>8465</v>
      </c>
      <c r="H4975" s="104" t="s">
        <v>6098</v>
      </c>
      <c r="I4975" s="104" t="s">
        <v>11967</v>
      </c>
    </row>
    <row r="4976" spans="1:9" x14ac:dyDescent="0.2">
      <c r="A4976" s="104" t="s">
        <v>10492</v>
      </c>
      <c r="D4976" s="104" t="s">
        <v>11968</v>
      </c>
      <c r="E4976" s="104">
        <f t="shared" si="77"/>
        <v>30302348</v>
      </c>
      <c r="F4976" s="104" t="s">
        <v>11572</v>
      </c>
      <c r="G4976" s="104" t="s">
        <v>8465</v>
      </c>
      <c r="H4976" s="104" t="s">
        <v>6098</v>
      </c>
      <c r="I4976" s="104" t="s">
        <v>11969</v>
      </c>
    </row>
    <row r="4977" spans="1:9" x14ac:dyDescent="0.2">
      <c r="A4977" s="104" t="s">
        <v>10492</v>
      </c>
      <c r="D4977" s="104" t="s">
        <v>11970</v>
      </c>
      <c r="E4977" s="104">
        <f t="shared" si="77"/>
        <v>30302349</v>
      </c>
      <c r="F4977" s="104" t="s">
        <v>11572</v>
      </c>
      <c r="G4977" s="104" t="s">
        <v>8465</v>
      </c>
      <c r="H4977" s="104" t="s">
        <v>6098</v>
      </c>
      <c r="I4977" s="104" t="s">
        <v>11971</v>
      </c>
    </row>
    <row r="4978" spans="1:9" x14ac:dyDescent="0.2">
      <c r="A4978" s="104" t="s">
        <v>10492</v>
      </c>
      <c r="D4978" s="104" t="s">
        <v>11972</v>
      </c>
      <c r="E4978" s="104">
        <f t="shared" si="77"/>
        <v>30302350</v>
      </c>
      <c r="F4978" s="104" t="s">
        <v>11572</v>
      </c>
      <c r="G4978" s="104" t="s">
        <v>8465</v>
      </c>
      <c r="H4978" s="104" t="s">
        <v>6098</v>
      </c>
      <c r="I4978" s="104" t="s">
        <v>11973</v>
      </c>
    </row>
    <row r="4979" spans="1:9" x14ac:dyDescent="0.2">
      <c r="A4979" s="104" t="s">
        <v>10492</v>
      </c>
      <c r="D4979" s="104" t="s">
        <v>11974</v>
      </c>
      <c r="E4979" s="104">
        <f t="shared" si="77"/>
        <v>30302351</v>
      </c>
      <c r="F4979" s="104" t="s">
        <v>11572</v>
      </c>
      <c r="G4979" s="104" t="s">
        <v>8465</v>
      </c>
      <c r="H4979" s="104" t="s">
        <v>6098</v>
      </c>
      <c r="I4979" s="104" t="s">
        <v>11975</v>
      </c>
    </row>
    <row r="4980" spans="1:9" x14ac:dyDescent="0.2">
      <c r="A4980" s="104" t="s">
        <v>10492</v>
      </c>
      <c r="D4980" s="104" t="s">
        <v>11976</v>
      </c>
      <c r="E4980" s="104">
        <f t="shared" si="77"/>
        <v>30302352</v>
      </c>
      <c r="F4980" s="104" t="s">
        <v>11572</v>
      </c>
      <c r="G4980" s="104" t="s">
        <v>8465</v>
      </c>
      <c r="H4980" s="104" t="s">
        <v>6098</v>
      </c>
      <c r="I4980" s="104" t="s">
        <v>11977</v>
      </c>
    </row>
    <row r="4981" spans="1:9" x14ac:dyDescent="0.2">
      <c r="A4981" s="104" t="s">
        <v>10492</v>
      </c>
      <c r="D4981" s="104" t="s">
        <v>11978</v>
      </c>
      <c r="E4981" s="104">
        <f t="shared" si="77"/>
        <v>30302353</v>
      </c>
      <c r="F4981" s="104" t="s">
        <v>11572</v>
      </c>
      <c r="G4981" s="104" t="s">
        <v>8465</v>
      </c>
      <c r="H4981" s="104" t="s">
        <v>6098</v>
      </c>
      <c r="I4981" s="104" t="s">
        <v>11979</v>
      </c>
    </row>
    <row r="4982" spans="1:9" x14ac:dyDescent="0.2">
      <c r="A4982" s="104" t="s">
        <v>10492</v>
      </c>
      <c r="D4982" s="104" t="s">
        <v>11980</v>
      </c>
      <c r="E4982" s="104">
        <f t="shared" si="77"/>
        <v>30302354</v>
      </c>
      <c r="F4982" s="104" t="s">
        <v>11572</v>
      </c>
      <c r="G4982" s="104" t="s">
        <v>8465</v>
      </c>
      <c r="H4982" s="104" t="s">
        <v>6098</v>
      </c>
      <c r="I4982" s="104" t="s">
        <v>11981</v>
      </c>
    </row>
    <row r="4983" spans="1:9" x14ac:dyDescent="0.2">
      <c r="A4983" s="104" t="s">
        <v>10492</v>
      </c>
      <c r="D4983" s="104" t="s">
        <v>11982</v>
      </c>
      <c r="E4983" s="104">
        <f t="shared" si="77"/>
        <v>30302355</v>
      </c>
      <c r="F4983" s="104" t="s">
        <v>11572</v>
      </c>
      <c r="G4983" s="104" t="s">
        <v>8465</v>
      </c>
      <c r="H4983" s="104" t="s">
        <v>6098</v>
      </c>
      <c r="I4983" s="104" t="s">
        <v>11983</v>
      </c>
    </row>
    <row r="4984" spans="1:9" x14ac:dyDescent="0.2">
      <c r="A4984" s="104" t="s">
        <v>10492</v>
      </c>
      <c r="D4984" s="104" t="s">
        <v>11984</v>
      </c>
      <c r="E4984" s="104">
        <f t="shared" si="77"/>
        <v>30302356</v>
      </c>
      <c r="F4984" s="104" t="s">
        <v>11572</v>
      </c>
      <c r="G4984" s="104" t="s">
        <v>8465</v>
      </c>
      <c r="H4984" s="104" t="s">
        <v>6098</v>
      </c>
      <c r="I4984" s="104" t="s">
        <v>11985</v>
      </c>
    </row>
    <row r="4985" spans="1:9" x14ac:dyDescent="0.2">
      <c r="A4985" s="104" t="s">
        <v>10492</v>
      </c>
      <c r="D4985" s="104" t="s">
        <v>11986</v>
      </c>
      <c r="E4985" s="104">
        <f t="shared" si="77"/>
        <v>30302357</v>
      </c>
      <c r="F4985" s="104" t="s">
        <v>11572</v>
      </c>
      <c r="G4985" s="104" t="s">
        <v>8465</v>
      </c>
      <c r="H4985" s="104" t="s">
        <v>6098</v>
      </c>
      <c r="I4985" s="104" t="s">
        <v>11987</v>
      </c>
    </row>
    <row r="4986" spans="1:9" x14ac:dyDescent="0.2">
      <c r="A4986" s="104" t="s">
        <v>10492</v>
      </c>
      <c r="D4986" s="104" t="s">
        <v>11988</v>
      </c>
      <c r="E4986" s="104">
        <f t="shared" si="77"/>
        <v>30302358</v>
      </c>
      <c r="F4986" s="104" t="s">
        <v>11572</v>
      </c>
      <c r="G4986" s="104" t="s">
        <v>8465</v>
      </c>
      <c r="H4986" s="104" t="s">
        <v>6098</v>
      </c>
      <c r="I4986" s="104" t="s">
        <v>11989</v>
      </c>
    </row>
    <row r="4987" spans="1:9" x14ac:dyDescent="0.2">
      <c r="A4987" s="104" t="s">
        <v>10492</v>
      </c>
      <c r="D4987" s="104" t="s">
        <v>11990</v>
      </c>
      <c r="E4987" s="104">
        <f t="shared" si="77"/>
        <v>30302359</v>
      </c>
      <c r="F4987" s="104" t="s">
        <v>11572</v>
      </c>
      <c r="G4987" s="104" t="s">
        <v>8465</v>
      </c>
      <c r="H4987" s="104" t="s">
        <v>6098</v>
      </c>
      <c r="I4987" s="104" t="s">
        <v>11991</v>
      </c>
    </row>
    <row r="4988" spans="1:9" x14ac:dyDescent="0.2">
      <c r="A4988" s="104" t="s">
        <v>10492</v>
      </c>
      <c r="D4988" s="104" t="s">
        <v>11992</v>
      </c>
      <c r="E4988" s="104">
        <f t="shared" si="77"/>
        <v>30302360</v>
      </c>
      <c r="F4988" s="104" t="s">
        <v>11572</v>
      </c>
      <c r="G4988" s="104" t="s">
        <v>8465</v>
      </c>
      <c r="H4988" s="104" t="s">
        <v>6098</v>
      </c>
      <c r="I4988" s="104" t="s">
        <v>11993</v>
      </c>
    </row>
    <row r="4989" spans="1:9" x14ac:dyDescent="0.2">
      <c r="A4989" s="104" t="s">
        <v>10492</v>
      </c>
      <c r="D4989" s="104" t="s">
        <v>11994</v>
      </c>
      <c r="E4989" s="104">
        <f t="shared" si="77"/>
        <v>30302361</v>
      </c>
      <c r="F4989" s="104" t="s">
        <v>11572</v>
      </c>
      <c r="G4989" s="104" t="s">
        <v>8465</v>
      </c>
      <c r="H4989" s="104" t="s">
        <v>6098</v>
      </c>
      <c r="I4989" s="104" t="s">
        <v>11995</v>
      </c>
    </row>
    <row r="4990" spans="1:9" x14ac:dyDescent="0.2">
      <c r="A4990" s="104" t="s">
        <v>10492</v>
      </c>
      <c r="D4990" s="104" t="s">
        <v>11996</v>
      </c>
      <c r="E4990" s="104">
        <f t="shared" si="77"/>
        <v>30302362</v>
      </c>
      <c r="F4990" s="104" t="s">
        <v>11572</v>
      </c>
      <c r="G4990" s="104" t="s">
        <v>8465</v>
      </c>
      <c r="H4990" s="104" t="s">
        <v>6098</v>
      </c>
      <c r="I4990" s="104" t="s">
        <v>11997</v>
      </c>
    </row>
    <row r="4991" spans="1:9" x14ac:dyDescent="0.2">
      <c r="A4991" s="104" t="s">
        <v>10492</v>
      </c>
      <c r="D4991" s="104" t="s">
        <v>11998</v>
      </c>
      <c r="E4991" s="104">
        <f t="shared" si="77"/>
        <v>30302369</v>
      </c>
      <c r="F4991" s="104" t="s">
        <v>11572</v>
      </c>
      <c r="G4991" s="104" t="s">
        <v>8465</v>
      </c>
      <c r="H4991" s="104" t="s">
        <v>6098</v>
      </c>
      <c r="I4991" s="104" t="s">
        <v>11999</v>
      </c>
    </row>
    <row r="4992" spans="1:9" x14ac:dyDescent="0.2">
      <c r="A4992" s="104" t="s">
        <v>10492</v>
      </c>
      <c r="D4992" s="104" t="s">
        <v>12000</v>
      </c>
      <c r="E4992" s="104">
        <f t="shared" si="77"/>
        <v>30302370</v>
      </c>
      <c r="F4992" s="104" t="s">
        <v>11572</v>
      </c>
      <c r="G4992" s="104" t="s">
        <v>8465</v>
      </c>
      <c r="H4992" s="104" t="s">
        <v>6098</v>
      </c>
      <c r="I4992" s="104" t="s">
        <v>12001</v>
      </c>
    </row>
    <row r="4993" spans="1:9" x14ac:dyDescent="0.2">
      <c r="A4993" s="104" t="s">
        <v>10492</v>
      </c>
      <c r="D4993" s="104" t="s">
        <v>12002</v>
      </c>
      <c r="E4993" s="104">
        <f t="shared" si="77"/>
        <v>30302371</v>
      </c>
      <c r="F4993" s="104" t="s">
        <v>11572</v>
      </c>
      <c r="G4993" s="104" t="s">
        <v>8465</v>
      </c>
      <c r="H4993" s="104" t="s">
        <v>6098</v>
      </c>
      <c r="I4993" s="104" t="s">
        <v>12003</v>
      </c>
    </row>
    <row r="4994" spans="1:9" x14ac:dyDescent="0.2">
      <c r="A4994" s="104" t="s">
        <v>10492</v>
      </c>
      <c r="D4994" s="104" t="s">
        <v>12004</v>
      </c>
      <c r="E4994" s="104">
        <f t="shared" ref="E4994:E5057" si="78">VALUE(D4994)</f>
        <v>30302372</v>
      </c>
      <c r="F4994" s="104" t="s">
        <v>11572</v>
      </c>
      <c r="G4994" s="104" t="s">
        <v>8465</v>
      </c>
      <c r="H4994" s="104" t="s">
        <v>6098</v>
      </c>
      <c r="I4994" s="104" t="s">
        <v>12005</v>
      </c>
    </row>
    <row r="4995" spans="1:9" x14ac:dyDescent="0.2">
      <c r="A4995" s="104" t="s">
        <v>10492</v>
      </c>
      <c r="D4995" s="104" t="s">
        <v>12006</v>
      </c>
      <c r="E4995" s="104">
        <f t="shared" si="78"/>
        <v>30302373</v>
      </c>
      <c r="F4995" s="104" t="s">
        <v>11572</v>
      </c>
      <c r="G4995" s="104" t="s">
        <v>8465</v>
      </c>
      <c r="H4995" s="104" t="s">
        <v>6098</v>
      </c>
      <c r="I4995" s="104" t="s">
        <v>12007</v>
      </c>
    </row>
    <row r="4996" spans="1:9" x14ac:dyDescent="0.2">
      <c r="A4996" s="104" t="s">
        <v>10492</v>
      </c>
      <c r="D4996" s="104" t="s">
        <v>12008</v>
      </c>
      <c r="E4996" s="104">
        <f t="shared" si="78"/>
        <v>30302374</v>
      </c>
      <c r="F4996" s="104" t="s">
        <v>11572</v>
      </c>
      <c r="G4996" s="104" t="s">
        <v>8465</v>
      </c>
      <c r="H4996" s="104" t="s">
        <v>6098</v>
      </c>
      <c r="I4996" s="104" t="s">
        <v>9093</v>
      </c>
    </row>
    <row r="4997" spans="1:9" x14ac:dyDescent="0.2">
      <c r="A4997" s="104" t="s">
        <v>10492</v>
      </c>
      <c r="D4997" s="104" t="s">
        <v>9094</v>
      </c>
      <c r="E4997" s="104">
        <f t="shared" si="78"/>
        <v>30302379</v>
      </c>
      <c r="F4997" s="104" t="s">
        <v>11572</v>
      </c>
      <c r="G4997" s="104" t="s">
        <v>8465</v>
      </c>
      <c r="H4997" s="104" t="s">
        <v>6098</v>
      </c>
      <c r="I4997" s="104" t="s">
        <v>9095</v>
      </c>
    </row>
    <row r="4998" spans="1:9" x14ac:dyDescent="0.2">
      <c r="A4998" s="104" t="s">
        <v>10492</v>
      </c>
      <c r="D4998" s="104" t="s">
        <v>9096</v>
      </c>
      <c r="E4998" s="104">
        <f t="shared" si="78"/>
        <v>30302380</v>
      </c>
      <c r="F4998" s="104" t="s">
        <v>11572</v>
      </c>
      <c r="G4998" s="104" t="s">
        <v>8465</v>
      </c>
      <c r="H4998" s="104" t="s">
        <v>6098</v>
      </c>
      <c r="I4998" s="104" t="s">
        <v>9097</v>
      </c>
    </row>
    <row r="4999" spans="1:9" x14ac:dyDescent="0.2">
      <c r="A4999" s="104" t="s">
        <v>10492</v>
      </c>
      <c r="D4999" s="104" t="s">
        <v>9098</v>
      </c>
      <c r="E4999" s="104">
        <f t="shared" si="78"/>
        <v>30302381</v>
      </c>
      <c r="F4999" s="104" t="s">
        <v>11572</v>
      </c>
      <c r="G4999" s="104" t="s">
        <v>8465</v>
      </c>
      <c r="H4999" s="104" t="s">
        <v>6098</v>
      </c>
      <c r="I4999" s="104" t="s">
        <v>9099</v>
      </c>
    </row>
    <row r="5000" spans="1:9" x14ac:dyDescent="0.2">
      <c r="A5000" s="104" t="s">
        <v>10492</v>
      </c>
      <c r="D5000" s="104" t="s">
        <v>9100</v>
      </c>
      <c r="E5000" s="104">
        <f t="shared" si="78"/>
        <v>30302382</v>
      </c>
      <c r="F5000" s="104" t="s">
        <v>11572</v>
      </c>
      <c r="G5000" s="104" t="s">
        <v>8465</v>
      </c>
      <c r="H5000" s="104" t="s">
        <v>6098</v>
      </c>
      <c r="I5000" s="104" t="s">
        <v>9101</v>
      </c>
    </row>
    <row r="5001" spans="1:9" x14ac:dyDescent="0.2">
      <c r="A5001" s="104" t="s">
        <v>10492</v>
      </c>
      <c r="D5001" s="104" t="s">
        <v>9102</v>
      </c>
      <c r="E5001" s="104">
        <f t="shared" si="78"/>
        <v>30302383</v>
      </c>
      <c r="F5001" s="104" t="s">
        <v>11572</v>
      </c>
      <c r="G5001" s="104" t="s">
        <v>8465</v>
      </c>
      <c r="H5001" s="104" t="s">
        <v>6098</v>
      </c>
      <c r="I5001" s="104" t="s">
        <v>9103</v>
      </c>
    </row>
    <row r="5002" spans="1:9" x14ac:dyDescent="0.2">
      <c r="A5002" s="104" t="s">
        <v>10492</v>
      </c>
      <c r="D5002" s="104" t="s">
        <v>9104</v>
      </c>
      <c r="E5002" s="104">
        <f t="shared" si="78"/>
        <v>30302384</v>
      </c>
      <c r="F5002" s="104" t="s">
        <v>11572</v>
      </c>
      <c r="G5002" s="104" t="s">
        <v>8465</v>
      </c>
      <c r="H5002" s="104" t="s">
        <v>6098</v>
      </c>
      <c r="I5002" s="104" t="s">
        <v>9105</v>
      </c>
    </row>
    <row r="5003" spans="1:9" x14ac:dyDescent="0.2">
      <c r="A5003" s="104" t="s">
        <v>10492</v>
      </c>
      <c r="D5003" s="104" t="s">
        <v>9106</v>
      </c>
      <c r="E5003" s="104">
        <f t="shared" si="78"/>
        <v>30302385</v>
      </c>
      <c r="F5003" s="104" t="s">
        <v>11572</v>
      </c>
      <c r="G5003" s="104" t="s">
        <v>8465</v>
      </c>
      <c r="H5003" s="104" t="s">
        <v>6098</v>
      </c>
      <c r="I5003" s="104" t="s">
        <v>9107</v>
      </c>
    </row>
    <row r="5004" spans="1:9" x14ac:dyDescent="0.2">
      <c r="A5004" s="104" t="s">
        <v>10492</v>
      </c>
      <c r="D5004" s="104" t="s">
        <v>9108</v>
      </c>
      <c r="E5004" s="104">
        <f t="shared" si="78"/>
        <v>30302386</v>
      </c>
      <c r="F5004" s="104" t="s">
        <v>11572</v>
      </c>
      <c r="G5004" s="104" t="s">
        <v>8465</v>
      </c>
      <c r="H5004" s="104" t="s">
        <v>6098</v>
      </c>
      <c r="I5004" s="104" t="s">
        <v>9109</v>
      </c>
    </row>
    <row r="5005" spans="1:9" x14ac:dyDescent="0.2">
      <c r="A5005" s="104" t="s">
        <v>10492</v>
      </c>
      <c r="D5005" s="104" t="s">
        <v>9110</v>
      </c>
      <c r="E5005" s="104">
        <f t="shared" si="78"/>
        <v>30302387</v>
      </c>
      <c r="F5005" s="104" t="s">
        <v>11572</v>
      </c>
      <c r="G5005" s="104" t="s">
        <v>8465</v>
      </c>
      <c r="H5005" s="104" t="s">
        <v>6098</v>
      </c>
      <c r="I5005" s="104" t="s">
        <v>9111</v>
      </c>
    </row>
    <row r="5006" spans="1:9" x14ac:dyDescent="0.2">
      <c r="A5006" s="104" t="s">
        <v>10492</v>
      </c>
      <c r="D5006" s="104" t="s">
        <v>9112</v>
      </c>
      <c r="E5006" s="104">
        <f t="shared" si="78"/>
        <v>30302388</v>
      </c>
      <c r="F5006" s="104" t="s">
        <v>11572</v>
      </c>
      <c r="G5006" s="104" t="s">
        <v>8465</v>
      </c>
      <c r="H5006" s="104" t="s">
        <v>6098</v>
      </c>
      <c r="I5006" s="104" t="s">
        <v>9113</v>
      </c>
    </row>
    <row r="5007" spans="1:9" x14ac:dyDescent="0.2">
      <c r="A5007" s="104" t="s">
        <v>10492</v>
      </c>
      <c r="D5007" s="104" t="s">
        <v>9114</v>
      </c>
      <c r="E5007" s="104">
        <f t="shared" si="78"/>
        <v>30302393</v>
      </c>
      <c r="F5007" s="104" t="s">
        <v>11572</v>
      </c>
      <c r="G5007" s="104" t="s">
        <v>8465</v>
      </c>
      <c r="H5007" s="104" t="s">
        <v>6098</v>
      </c>
      <c r="I5007" s="104" t="s">
        <v>9115</v>
      </c>
    </row>
    <row r="5008" spans="1:9" x14ac:dyDescent="0.2">
      <c r="A5008" s="104" t="s">
        <v>10492</v>
      </c>
      <c r="D5008" s="104" t="s">
        <v>9116</v>
      </c>
      <c r="E5008" s="104">
        <f t="shared" si="78"/>
        <v>30302395</v>
      </c>
      <c r="F5008" s="104" t="s">
        <v>11572</v>
      </c>
      <c r="G5008" s="104" t="s">
        <v>8465</v>
      </c>
      <c r="H5008" s="104" t="s">
        <v>6098</v>
      </c>
      <c r="I5008" s="104" t="s">
        <v>9117</v>
      </c>
    </row>
    <row r="5009" spans="1:9" x14ac:dyDescent="0.2">
      <c r="A5009" s="104" t="s">
        <v>10492</v>
      </c>
      <c r="D5009" s="104" t="s">
        <v>9118</v>
      </c>
      <c r="E5009" s="104">
        <f t="shared" si="78"/>
        <v>30302396</v>
      </c>
      <c r="F5009" s="104" t="s">
        <v>11572</v>
      </c>
      <c r="G5009" s="104" t="s">
        <v>8465</v>
      </c>
      <c r="H5009" s="104" t="s">
        <v>6098</v>
      </c>
      <c r="I5009" s="104" t="s">
        <v>9119</v>
      </c>
    </row>
    <row r="5010" spans="1:9" x14ac:dyDescent="0.2">
      <c r="A5010" s="104" t="s">
        <v>10492</v>
      </c>
      <c r="D5010" s="104" t="s">
        <v>6229</v>
      </c>
      <c r="E5010" s="104">
        <f t="shared" si="78"/>
        <v>30302397</v>
      </c>
      <c r="F5010" s="104" t="s">
        <v>11572</v>
      </c>
      <c r="G5010" s="104" t="s">
        <v>8465</v>
      </c>
      <c r="H5010" s="104" t="s">
        <v>6098</v>
      </c>
      <c r="I5010" s="104" t="s">
        <v>6230</v>
      </c>
    </row>
    <row r="5011" spans="1:9" x14ac:dyDescent="0.2">
      <c r="A5011" s="104" t="s">
        <v>10492</v>
      </c>
      <c r="D5011" s="104" t="s">
        <v>6231</v>
      </c>
      <c r="E5011" s="104">
        <f t="shared" si="78"/>
        <v>30302398</v>
      </c>
      <c r="F5011" s="104" t="s">
        <v>11572</v>
      </c>
      <c r="G5011" s="104" t="s">
        <v>8465</v>
      </c>
      <c r="H5011" s="104" t="s">
        <v>6098</v>
      </c>
      <c r="I5011" s="104" t="s">
        <v>6232</v>
      </c>
    </row>
    <row r="5012" spans="1:9" x14ac:dyDescent="0.2">
      <c r="A5012" s="104" t="s">
        <v>10492</v>
      </c>
      <c r="D5012" s="104" t="s">
        <v>6233</v>
      </c>
      <c r="E5012" s="104">
        <f t="shared" si="78"/>
        <v>30302399</v>
      </c>
      <c r="F5012" s="104" t="s">
        <v>11572</v>
      </c>
      <c r="G5012" s="104" t="s">
        <v>8465</v>
      </c>
      <c r="H5012" s="104" t="s">
        <v>6098</v>
      </c>
      <c r="I5012" s="104" t="s">
        <v>7791</v>
      </c>
    </row>
    <row r="5013" spans="1:9" x14ac:dyDescent="0.2">
      <c r="A5013" s="104" t="s">
        <v>10492</v>
      </c>
      <c r="D5013" s="104" t="s">
        <v>6234</v>
      </c>
      <c r="E5013" s="104">
        <f t="shared" si="78"/>
        <v>30302401</v>
      </c>
      <c r="F5013" s="104" t="s">
        <v>11572</v>
      </c>
      <c r="G5013" s="104" t="s">
        <v>8465</v>
      </c>
      <c r="H5013" s="104" t="s">
        <v>6235</v>
      </c>
      <c r="I5013" s="104" t="s">
        <v>6236</v>
      </c>
    </row>
    <row r="5014" spans="1:9" x14ac:dyDescent="0.2">
      <c r="A5014" s="104" t="s">
        <v>10492</v>
      </c>
      <c r="D5014" s="104" t="s">
        <v>6237</v>
      </c>
      <c r="E5014" s="104">
        <f t="shared" si="78"/>
        <v>30302402</v>
      </c>
      <c r="F5014" s="104" t="s">
        <v>11572</v>
      </c>
      <c r="G5014" s="104" t="s">
        <v>8465</v>
      </c>
      <c r="H5014" s="104" t="s">
        <v>6235</v>
      </c>
      <c r="I5014" s="104" t="s">
        <v>6238</v>
      </c>
    </row>
    <row r="5015" spans="1:9" x14ac:dyDescent="0.2">
      <c r="A5015" s="104" t="s">
        <v>10492</v>
      </c>
      <c r="D5015" s="104" t="s">
        <v>6239</v>
      </c>
      <c r="E5015" s="104">
        <f t="shared" si="78"/>
        <v>30302403</v>
      </c>
      <c r="F5015" s="104" t="s">
        <v>11572</v>
      </c>
      <c r="G5015" s="104" t="s">
        <v>8465</v>
      </c>
      <c r="H5015" s="104" t="s">
        <v>6235</v>
      </c>
      <c r="I5015" s="104" t="s">
        <v>6240</v>
      </c>
    </row>
    <row r="5016" spans="1:9" x14ac:dyDescent="0.2">
      <c r="A5016" s="104" t="s">
        <v>10492</v>
      </c>
      <c r="D5016" s="104" t="s">
        <v>6241</v>
      </c>
      <c r="E5016" s="104">
        <f t="shared" si="78"/>
        <v>30302404</v>
      </c>
      <c r="F5016" s="104" t="s">
        <v>11572</v>
      </c>
      <c r="G5016" s="104" t="s">
        <v>8465</v>
      </c>
      <c r="H5016" s="104" t="s">
        <v>6235</v>
      </c>
      <c r="I5016" s="104" t="s">
        <v>6242</v>
      </c>
    </row>
    <row r="5017" spans="1:9" x14ac:dyDescent="0.2">
      <c r="A5017" s="104" t="s">
        <v>10492</v>
      </c>
      <c r="D5017" s="104" t="s">
        <v>6243</v>
      </c>
      <c r="E5017" s="104">
        <f t="shared" si="78"/>
        <v>30302405</v>
      </c>
      <c r="F5017" s="104" t="s">
        <v>11572</v>
      </c>
      <c r="G5017" s="104" t="s">
        <v>8465</v>
      </c>
      <c r="H5017" s="104" t="s">
        <v>6235</v>
      </c>
      <c r="I5017" s="104" t="s">
        <v>6244</v>
      </c>
    </row>
    <row r="5018" spans="1:9" x14ac:dyDescent="0.2">
      <c r="A5018" s="104" t="s">
        <v>10492</v>
      </c>
      <c r="D5018" s="104" t="s">
        <v>3553</v>
      </c>
      <c r="E5018" s="104">
        <f t="shared" si="78"/>
        <v>30302406</v>
      </c>
      <c r="F5018" s="104" t="s">
        <v>11572</v>
      </c>
      <c r="G5018" s="104" t="s">
        <v>8465</v>
      </c>
      <c r="H5018" s="104" t="s">
        <v>6235</v>
      </c>
      <c r="I5018" s="104" t="s">
        <v>3554</v>
      </c>
    </row>
    <row r="5019" spans="1:9" x14ac:dyDescent="0.2">
      <c r="A5019" s="104" t="s">
        <v>10492</v>
      </c>
      <c r="D5019" s="104" t="s">
        <v>3555</v>
      </c>
      <c r="E5019" s="104">
        <f t="shared" si="78"/>
        <v>30302407</v>
      </c>
      <c r="F5019" s="104" t="s">
        <v>11572</v>
      </c>
      <c r="G5019" s="104" t="s">
        <v>8465</v>
      </c>
      <c r="H5019" s="104" t="s">
        <v>6235</v>
      </c>
      <c r="I5019" s="104" t="s">
        <v>3556</v>
      </c>
    </row>
    <row r="5020" spans="1:9" x14ac:dyDescent="0.2">
      <c r="A5020" s="104" t="s">
        <v>10492</v>
      </c>
      <c r="D5020" s="104" t="s">
        <v>3557</v>
      </c>
      <c r="E5020" s="104">
        <f t="shared" si="78"/>
        <v>30302408</v>
      </c>
      <c r="F5020" s="104" t="s">
        <v>11572</v>
      </c>
      <c r="G5020" s="104" t="s">
        <v>8465</v>
      </c>
      <c r="H5020" s="104" t="s">
        <v>6235</v>
      </c>
      <c r="I5020" s="104" t="s">
        <v>3558</v>
      </c>
    </row>
    <row r="5021" spans="1:9" x14ac:dyDescent="0.2">
      <c r="A5021" s="104" t="s">
        <v>10492</v>
      </c>
      <c r="D5021" s="104" t="s">
        <v>3559</v>
      </c>
      <c r="E5021" s="104">
        <f t="shared" si="78"/>
        <v>30302409</v>
      </c>
      <c r="F5021" s="104" t="s">
        <v>11572</v>
      </c>
      <c r="G5021" s="104" t="s">
        <v>8465</v>
      </c>
      <c r="H5021" s="104" t="s">
        <v>6235</v>
      </c>
      <c r="I5021" s="104" t="s">
        <v>3560</v>
      </c>
    </row>
    <row r="5022" spans="1:9" x14ac:dyDescent="0.2">
      <c r="A5022" s="104" t="s">
        <v>10492</v>
      </c>
      <c r="D5022" s="104" t="s">
        <v>3561</v>
      </c>
      <c r="E5022" s="104">
        <f t="shared" si="78"/>
        <v>30302410</v>
      </c>
      <c r="F5022" s="104" t="s">
        <v>11572</v>
      </c>
      <c r="G5022" s="104" t="s">
        <v>8465</v>
      </c>
      <c r="H5022" s="104" t="s">
        <v>6235</v>
      </c>
      <c r="I5022" s="104" t="s">
        <v>3562</v>
      </c>
    </row>
    <row r="5023" spans="1:9" x14ac:dyDescent="0.2">
      <c r="A5023" s="104" t="s">
        <v>10492</v>
      </c>
      <c r="D5023" s="104" t="s">
        <v>3563</v>
      </c>
      <c r="E5023" s="104">
        <f t="shared" si="78"/>
        <v>30302411</v>
      </c>
      <c r="F5023" s="104" t="s">
        <v>11572</v>
      </c>
      <c r="G5023" s="104" t="s">
        <v>8465</v>
      </c>
      <c r="H5023" s="104" t="s">
        <v>6235</v>
      </c>
      <c r="I5023" s="104" t="s">
        <v>3564</v>
      </c>
    </row>
    <row r="5024" spans="1:9" x14ac:dyDescent="0.2">
      <c r="A5024" s="104" t="s">
        <v>10492</v>
      </c>
      <c r="D5024" s="104" t="s">
        <v>3565</v>
      </c>
      <c r="E5024" s="104">
        <f t="shared" si="78"/>
        <v>30303002</v>
      </c>
      <c r="F5024" s="104" t="s">
        <v>11572</v>
      </c>
      <c r="G5024" s="104" t="s">
        <v>8465</v>
      </c>
      <c r="H5024" s="104" t="s">
        <v>3566</v>
      </c>
      <c r="I5024" s="104" t="s">
        <v>8566</v>
      </c>
    </row>
    <row r="5025" spans="1:9" x14ac:dyDescent="0.2">
      <c r="A5025" s="104" t="s">
        <v>10492</v>
      </c>
      <c r="D5025" s="104" t="s">
        <v>3567</v>
      </c>
      <c r="E5025" s="104">
        <f t="shared" si="78"/>
        <v>30303003</v>
      </c>
      <c r="F5025" s="104" t="s">
        <v>11572</v>
      </c>
      <c r="G5025" s="104" t="s">
        <v>8465</v>
      </c>
      <c r="H5025" s="104" t="s">
        <v>3566</v>
      </c>
      <c r="I5025" s="104" t="s">
        <v>3568</v>
      </c>
    </row>
    <row r="5026" spans="1:9" x14ac:dyDescent="0.2">
      <c r="A5026" s="104" t="s">
        <v>10492</v>
      </c>
      <c r="D5026" s="104" t="s">
        <v>3569</v>
      </c>
      <c r="E5026" s="104">
        <f t="shared" si="78"/>
        <v>30303005</v>
      </c>
      <c r="F5026" s="104" t="s">
        <v>11572</v>
      </c>
      <c r="G5026" s="104" t="s">
        <v>8465</v>
      </c>
      <c r="H5026" s="104" t="s">
        <v>3566</v>
      </c>
      <c r="I5026" s="104" t="s">
        <v>3570</v>
      </c>
    </row>
    <row r="5027" spans="1:9" x14ac:dyDescent="0.2">
      <c r="A5027" s="104" t="s">
        <v>10492</v>
      </c>
      <c r="D5027" s="104" t="s">
        <v>3571</v>
      </c>
      <c r="E5027" s="104">
        <f t="shared" si="78"/>
        <v>30303006</v>
      </c>
      <c r="F5027" s="104" t="s">
        <v>11572</v>
      </c>
      <c r="G5027" s="104" t="s">
        <v>8465</v>
      </c>
      <c r="H5027" s="104" t="s">
        <v>3566</v>
      </c>
      <c r="I5027" s="104" t="s">
        <v>3572</v>
      </c>
    </row>
    <row r="5028" spans="1:9" x14ac:dyDescent="0.2">
      <c r="A5028" s="104" t="s">
        <v>10492</v>
      </c>
      <c r="D5028" s="104" t="s">
        <v>3573</v>
      </c>
      <c r="E5028" s="104">
        <f t="shared" si="78"/>
        <v>30303007</v>
      </c>
      <c r="F5028" s="104" t="s">
        <v>11572</v>
      </c>
      <c r="G5028" s="104" t="s">
        <v>8465</v>
      </c>
      <c r="H5028" s="104" t="s">
        <v>3566</v>
      </c>
      <c r="I5028" s="104" t="s">
        <v>3574</v>
      </c>
    </row>
    <row r="5029" spans="1:9" x14ac:dyDescent="0.2">
      <c r="A5029" s="104" t="s">
        <v>10492</v>
      </c>
      <c r="D5029" s="104" t="s">
        <v>3575</v>
      </c>
      <c r="E5029" s="104">
        <f t="shared" si="78"/>
        <v>30303008</v>
      </c>
      <c r="F5029" s="104" t="s">
        <v>11572</v>
      </c>
      <c r="G5029" s="104" t="s">
        <v>8465</v>
      </c>
      <c r="H5029" s="104" t="s">
        <v>3566</v>
      </c>
      <c r="I5029" s="104" t="s">
        <v>3576</v>
      </c>
    </row>
    <row r="5030" spans="1:9" x14ac:dyDescent="0.2">
      <c r="A5030" s="104" t="s">
        <v>10492</v>
      </c>
      <c r="D5030" s="104" t="s">
        <v>3577</v>
      </c>
      <c r="E5030" s="104">
        <f t="shared" si="78"/>
        <v>30303009</v>
      </c>
      <c r="F5030" s="104" t="s">
        <v>11572</v>
      </c>
      <c r="G5030" s="104" t="s">
        <v>8465</v>
      </c>
      <c r="H5030" s="104" t="s">
        <v>3566</v>
      </c>
      <c r="I5030" s="104" t="s">
        <v>3578</v>
      </c>
    </row>
    <row r="5031" spans="1:9" x14ac:dyDescent="0.2">
      <c r="A5031" s="104" t="s">
        <v>10492</v>
      </c>
      <c r="D5031" s="104" t="s">
        <v>3579</v>
      </c>
      <c r="E5031" s="104">
        <f t="shared" si="78"/>
        <v>30303010</v>
      </c>
      <c r="F5031" s="104" t="s">
        <v>11572</v>
      </c>
      <c r="G5031" s="104" t="s">
        <v>8465</v>
      </c>
      <c r="H5031" s="104" t="s">
        <v>3566</v>
      </c>
      <c r="I5031" s="104" t="s">
        <v>3616</v>
      </c>
    </row>
    <row r="5032" spans="1:9" x14ac:dyDescent="0.2">
      <c r="A5032" s="104" t="s">
        <v>10492</v>
      </c>
      <c r="D5032" s="104" t="s">
        <v>3617</v>
      </c>
      <c r="E5032" s="104">
        <f t="shared" si="78"/>
        <v>30303011</v>
      </c>
      <c r="F5032" s="104" t="s">
        <v>11572</v>
      </c>
      <c r="G5032" s="104" t="s">
        <v>8465</v>
      </c>
      <c r="H5032" s="104" t="s">
        <v>3566</v>
      </c>
      <c r="I5032" s="104" t="s">
        <v>3618</v>
      </c>
    </row>
    <row r="5033" spans="1:9" x14ac:dyDescent="0.2">
      <c r="A5033" s="104" t="s">
        <v>10492</v>
      </c>
      <c r="D5033" s="104" t="s">
        <v>3619</v>
      </c>
      <c r="E5033" s="104">
        <f t="shared" si="78"/>
        <v>30303012</v>
      </c>
      <c r="F5033" s="104" t="s">
        <v>11572</v>
      </c>
      <c r="G5033" s="104" t="s">
        <v>8465</v>
      </c>
      <c r="H5033" s="104" t="s">
        <v>3566</v>
      </c>
      <c r="I5033" s="104" t="s">
        <v>6352</v>
      </c>
    </row>
    <row r="5034" spans="1:9" x14ac:dyDescent="0.2">
      <c r="A5034" s="104" t="s">
        <v>10492</v>
      </c>
      <c r="D5034" s="104" t="s">
        <v>3620</v>
      </c>
      <c r="E5034" s="104">
        <f t="shared" si="78"/>
        <v>30303013</v>
      </c>
      <c r="F5034" s="104" t="s">
        <v>11572</v>
      </c>
      <c r="G5034" s="104" t="s">
        <v>8465</v>
      </c>
      <c r="H5034" s="104" t="s">
        <v>3566</v>
      </c>
      <c r="I5034" s="104" t="s">
        <v>3621</v>
      </c>
    </row>
    <row r="5035" spans="1:9" x14ac:dyDescent="0.2">
      <c r="A5035" s="104" t="s">
        <v>10492</v>
      </c>
      <c r="D5035" s="104" t="s">
        <v>3622</v>
      </c>
      <c r="E5035" s="104">
        <f t="shared" si="78"/>
        <v>30303014</v>
      </c>
      <c r="F5035" s="104" t="s">
        <v>11572</v>
      </c>
      <c r="G5035" s="104" t="s">
        <v>8465</v>
      </c>
      <c r="H5035" s="104" t="s">
        <v>3566</v>
      </c>
      <c r="I5035" s="104" t="s">
        <v>3623</v>
      </c>
    </row>
    <row r="5036" spans="1:9" x14ac:dyDescent="0.2">
      <c r="A5036" s="104" t="s">
        <v>10492</v>
      </c>
      <c r="D5036" s="104" t="s">
        <v>3624</v>
      </c>
      <c r="E5036" s="104">
        <f t="shared" si="78"/>
        <v>30303015</v>
      </c>
      <c r="F5036" s="104" t="s">
        <v>11572</v>
      </c>
      <c r="G5036" s="104" t="s">
        <v>8465</v>
      </c>
      <c r="H5036" s="104" t="s">
        <v>3566</v>
      </c>
      <c r="I5036" s="104" t="s">
        <v>3625</v>
      </c>
    </row>
    <row r="5037" spans="1:9" x14ac:dyDescent="0.2">
      <c r="A5037" s="104" t="s">
        <v>10492</v>
      </c>
      <c r="D5037" s="104" t="s">
        <v>3626</v>
      </c>
      <c r="E5037" s="104">
        <f t="shared" si="78"/>
        <v>30303016</v>
      </c>
      <c r="F5037" s="104" t="s">
        <v>11572</v>
      </c>
      <c r="G5037" s="104" t="s">
        <v>8465</v>
      </c>
      <c r="H5037" s="104" t="s">
        <v>3566</v>
      </c>
      <c r="I5037" s="104" t="s">
        <v>3627</v>
      </c>
    </row>
    <row r="5038" spans="1:9" x14ac:dyDescent="0.2">
      <c r="A5038" s="104" t="s">
        <v>10492</v>
      </c>
      <c r="D5038" s="104" t="s">
        <v>3628</v>
      </c>
      <c r="E5038" s="104">
        <f t="shared" si="78"/>
        <v>30303017</v>
      </c>
      <c r="F5038" s="104" t="s">
        <v>11572</v>
      </c>
      <c r="G5038" s="104" t="s">
        <v>8465</v>
      </c>
      <c r="H5038" s="104" t="s">
        <v>3566</v>
      </c>
      <c r="I5038" s="104" t="s">
        <v>8755</v>
      </c>
    </row>
    <row r="5039" spans="1:9" x14ac:dyDescent="0.2">
      <c r="A5039" s="104" t="s">
        <v>10492</v>
      </c>
      <c r="D5039" s="104" t="s">
        <v>3629</v>
      </c>
      <c r="E5039" s="104">
        <f t="shared" si="78"/>
        <v>30303018</v>
      </c>
      <c r="F5039" s="104" t="s">
        <v>11572</v>
      </c>
      <c r="G5039" s="104" t="s">
        <v>8465</v>
      </c>
      <c r="H5039" s="104" t="s">
        <v>3566</v>
      </c>
      <c r="I5039" s="104" t="s">
        <v>3630</v>
      </c>
    </row>
    <row r="5040" spans="1:9" x14ac:dyDescent="0.2">
      <c r="A5040" s="104" t="s">
        <v>10492</v>
      </c>
      <c r="D5040" s="104" t="s">
        <v>3631</v>
      </c>
      <c r="E5040" s="104">
        <f t="shared" si="78"/>
        <v>30303019</v>
      </c>
      <c r="F5040" s="104" t="s">
        <v>11572</v>
      </c>
      <c r="G5040" s="104" t="s">
        <v>8465</v>
      </c>
      <c r="H5040" s="104" t="s">
        <v>3566</v>
      </c>
      <c r="I5040" s="104" t="s">
        <v>3632</v>
      </c>
    </row>
    <row r="5041" spans="1:9" x14ac:dyDescent="0.2">
      <c r="A5041" s="104" t="s">
        <v>10492</v>
      </c>
      <c r="D5041" s="104" t="s">
        <v>3633</v>
      </c>
      <c r="E5041" s="104">
        <f t="shared" si="78"/>
        <v>30303020</v>
      </c>
      <c r="F5041" s="104" t="s">
        <v>11572</v>
      </c>
      <c r="G5041" s="104" t="s">
        <v>8465</v>
      </c>
      <c r="H5041" s="104" t="s">
        <v>3566</v>
      </c>
      <c r="I5041" s="104" t="s">
        <v>3634</v>
      </c>
    </row>
    <row r="5042" spans="1:9" x14ac:dyDescent="0.2">
      <c r="A5042" s="104" t="s">
        <v>10492</v>
      </c>
      <c r="D5042" s="104" t="s">
        <v>3635</v>
      </c>
      <c r="E5042" s="104">
        <f t="shared" si="78"/>
        <v>30303021</v>
      </c>
      <c r="F5042" s="104" t="s">
        <v>11572</v>
      </c>
      <c r="G5042" s="104" t="s">
        <v>8465</v>
      </c>
      <c r="H5042" s="104" t="s">
        <v>3566</v>
      </c>
      <c r="I5042" s="104" t="s">
        <v>3636</v>
      </c>
    </row>
    <row r="5043" spans="1:9" x14ac:dyDescent="0.2">
      <c r="A5043" s="104" t="s">
        <v>10492</v>
      </c>
      <c r="D5043" s="104" t="s">
        <v>3637</v>
      </c>
      <c r="E5043" s="104">
        <f t="shared" si="78"/>
        <v>30303022</v>
      </c>
      <c r="F5043" s="104" t="s">
        <v>11572</v>
      </c>
      <c r="G5043" s="104" t="s">
        <v>8465</v>
      </c>
      <c r="H5043" s="104" t="s">
        <v>3566</v>
      </c>
      <c r="I5043" s="104" t="s">
        <v>3638</v>
      </c>
    </row>
    <row r="5044" spans="1:9" x14ac:dyDescent="0.2">
      <c r="A5044" s="104" t="s">
        <v>10492</v>
      </c>
      <c r="D5044" s="104" t="s">
        <v>3639</v>
      </c>
      <c r="E5044" s="104">
        <f t="shared" si="78"/>
        <v>30303023</v>
      </c>
      <c r="F5044" s="104" t="s">
        <v>11572</v>
      </c>
      <c r="G5044" s="104" t="s">
        <v>8465</v>
      </c>
      <c r="H5044" s="104" t="s">
        <v>3566</v>
      </c>
      <c r="I5044" s="104" t="s">
        <v>3640</v>
      </c>
    </row>
    <row r="5045" spans="1:9" x14ac:dyDescent="0.2">
      <c r="A5045" s="104" t="s">
        <v>10492</v>
      </c>
      <c r="D5045" s="104" t="s">
        <v>3641</v>
      </c>
      <c r="E5045" s="104">
        <f t="shared" si="78"/>
        <v>30303024</v>
      </c>
      <c r="F5045" s="104" t="s">
        <v>11572</v>
      </c>
      <c r="G5045" s="104" t="s">
        <v>8465</v>
      </c>
      <c r="H5045" s="104" t="s">
        <v>3566</v>
      </c>
      <c r="I5045" s="104" t="s">
        <v>8588</v>
      </c>
    </row>
    <row r="5046" spans="1:9" x14ac:dyDescent="0.2">
      <c r="A5046" s="104" t="s">
        <v>10492</v>
      </c>
      <c r="D5046" s="104" t="s">
        <v>3642</v>
      </c>
      <c r="E5046" s="104">
        <f t="shared" si="78"/>
        <v>30303025</v>
      </c>
      <c r="F5046" s="104" t="s">
        <v>11572</v>
      </c>
      <c r="G5046" s="104" t="s">
        <v>8465</v>
      </c>
      <c r="H5046" s="104" t="s">
        <v>3566</v>
      </c>
      <c r="I5046" s="104" t="s">
        <v>3643</v>
      </c>
    </row>
    <row r="5047" spans="1:9" x14ac:dyDescent="0.2">
      <c r="A5047" s="104" t="s">
        <v>10492</v>
      </c>
      <c r="D5047" s="104" t="s">
        <v>3644</v>
      </c>
      <c r="E5047" s="104">
        <f t="shared" si="78"/>
        <v>30303026</v>
      </c>
      <c r="F5047" s="104" t="s">
        <v>11572</v>
      </c>
      <c r="G5047" s="104" t="s">
        <v>8465</v>
      </c>
      <c r="H5047" s="104" t="s">
        <v>3566</v>
      </c>
      <c r="I5047" s="104" t="s">
        <v>3645</v>
      </c>
    </row>
    <row r="5048" spans="1:9" x14ac:dyDescent="0.2">
      <c r="A5048" s="104" t="s">
        <v>10492</v>
      </c>
      <c r="D5048" s="104" t="s">
        <v>3646</v>
      </c>
      <c r="E5048" s="104">
        <f t="shared" si="78"/>
        <v>30303027</v>
      </c>
      <c r="F5048" s="104" t="s">
        <v>11572</v>
      </c>
      <c r="G5048" s="104" t="s">
        <v>8465</v>
      </c>
      <c r="H5048" s="104" t="s">
        <v>3566</v>
      </c>
      <c r="I5048" s="104" t="s">
        <v>3647</v>
      </c>
    </row>
    <row r="5049" spans="1:9" x14ac:dyDescent="0.2">
      <c r="A5049" s="104" t="s">
        <v>10492</v>
      </c>
      <c r="D5049" s="104" t="s">
        <v>3648</v>
      </c>
      <c r="E5049" s="104">
        <f t="shared" si="78"/>
        <v>30303028</v>
      </c>
      <c r="F5049" s="104" t="s">
        <v>11572</v>
      </c>
      <c r="G5049" s="104" t="s">
        <v>8465</v>
      </c>
      <c r="H5049" s="104" t="s">
        <v>3566</v>
      </c>
      <c r="I5049" s="104" t="s">
        <v>3649</v>
      </c>
    </row>
    <row r="5050" spans="1:9" x14ac:dyDescent="0.2">
      <c r="A5050" s="104" t="s">
        <v>10492</v>
      </c>
      <c r="D5050" s="104" t="s">
        <v>3650</v>
      </c>
      <c r="E5050" s="104">
        <f t="shared" si="78"/>
        <v>30303029</v>
      </c>
      <c r="F5050" s="104" t="s">
        <v>11572</v>
      </c>
      <c r="G5050" s="104" t="s">
        <v>8465</v>
      </c>
      <c r="H5050" s="104" t="s">
        <v>3566</v>
      </c>
      <c r="I5050" s="104" t="s">
        <v>3651</v>
      </c>
    </row>
    <row r="5051" spans="1:9" x14ac:dyDescent="0.2">
      <c r="A5051" s="104" t="s">
        <v>10492</v>
      </c>
      <c r="D5051" s="104" t="s">
        <v>3652</v>
      </c>
      <c r="E5051" s="104">
        <f t="shared" si="78"/>
        <v>30303099</v>
      </c>
      <c r="F5051" s="104" t="s">
        <v>11572</v>
      </c>
      <c r="G5051" s="104" t="s">
        <v>8465</v>
      </c>
      <c r="H5051" s="104" t="s">
        <v>3566</v>
      </c>
      <c r="I5051" s="104" t="s">
        <v>7791</v>
      </c>
    </row>
    <row r="5052" spans="1:9" x14ac:dyDescent="0.2">
      <c r="A5052" s="104" t="s">
        <v>10492</v>
      </c>
      <c r="D5052" s="104" t="s">
        <v>3653</v>
      </c>
      <c r="E5052" s="104">
        <f t="shared" si="78"/>
        <v>30303101</v>
      </c>
      <c r="F5052" s="104" t="s">
        <v>11572</v>
      </c>
      <c r="G5052" s="104" t="s">
        <v>8465</v>
      </c>
      <c r="H5052" s="104" t="s">
        <v>3654</v>
      </c>
      <c r="I5052" s="104" t="s">
        <v>3655</v>
      </c>
    </row>
    <row r="5053" spans="1:9" x14ac:dyDescent="0.2">
      <c r="A5053" s="104" t="s">
        <v>10492</v>
      </c>
      <c r="D5053" s="104" t="s">
        <v>3656</v>
      </c>
      <c r="E5053" s="104">
        <f t="shared" si="78"/>
        <v>30303102</v>
      </c>
      <c r="F5053" s="104" t="s">
        <v>11572</v>
      </c>
      <c r="G5053" s="104" t="s">
        <v>8465</v>
      </c>
      <c r="H5053" s="104" t="s">
        <v>3654</v>
      </c>
      <c r="I5053" s="104" t="s">
        <v>3657</v>
      </c>
    </row>
    <row r="5054" spans="1:9" x14ac:dyDescent="0.2">
      <c r="A5054" s="104" t="s">
        <v>10492</v>
      </c>
      <c r="D5054" s="104" t="s">
        <v>3658</v>
      </c>
      <c r="E5054" s="104">
        <f t="shared" si="78"/>
        <v>30303103</v>
      </c>
      <c r="F5054" s="104" t="s">
        <v>11572</v>
      </c>
      <c r="G5054" s="104" t="s">
        <v>8465</v>
      </c>
      <c r="H5054" s="104" t="s">
        <v>3654</v>
      </c>
      <c r="I5054" s="104" t="s">
        <v>3659</v>
      </c>
    </row>
    <row r="5055" spans="1:9" x14ac:dyDescent="0.2">
      <c r="A5055" s="104" t="s">
        <v>10492</v>
      </c>
      <c r="D5055" s="104" t="s">
        <v>3660</v>
      </c>
      <c r="E5055" s="104">
        <f t="shared" si="78"/>
        <v>30303104</v>
      </c>
      <c r="F5055" s="104" t="s">
        <v>11572</v>
      </c>
      <c r="G5055" s="104" t="s">
        <v>8465</v>
      </c>
      <c r="H5055" s="104" t="s">
        <v>3654</v>
      </c>
      <c r="I5055" s="104" t="s">
        <v>3661</v>
      </c>
    </row>
    <row r="5056" spans="1:9" x14ac:dyDescent="0.2">
      <c r="A5056" s="104" t="s">
        <v>10492</v>
      </c>
      <c r="D5056" s="104" t="s">
        <v>3662</v>
      </c>
      <c r="E5056" s="104">
        <f t="shared" si="78"/>
        <v>30303105</v>
      </c>
      <c r="F5056" s="104" t="s">
        <v>11572</v>
      </c>
      <c r="G5056" s="104" t="s">
        <v>8465</v>
      </c>
      <c r="H5056" s="104" t="s">
        <v>3654</v>
      </c>
      <c r="I5056" s="104" t="s">
        <v>3663</v>
      </c>
    </row>
    <row r="5057" spans="1:9" x14ac:dyDescent="0.2">
      <c r="A5057" s="104" t="s">
        <v>10492</v>
      </c>
      <c r="D5057" s="104" t="s">
        <v>3664</v>
      </c>
      <c r="E5057" s="104">
        <f t="shared" si="78"/>
        <v>30303106</v>
      </c>
      <c r="F5057" s="104" t="s">
        <v>11572</v>
      </c>
      <c r="G5057" s="104" t="s">
        <v>8465</v>
      </c>
      <c r="H5057" s="104" t="s">
        <v>3654</v>
      </c>
      <c r="I5057" s="104" t="s">
        <v>3665</v>
      </c>
    </row>
    <row r="5058" spans="1:9" x14ac:dyDescent="0.2">
      <c r="A5058" s="104" t="s">
        <v>10492</v>
      </c>
      <c r="D5058" s="104" t="s">
        <v>3666</v>
      </c>
      <c r="E5058" s="104">
        <f t="shared" ref="E5058:E5121" si="79">VALUE(D5058)</f>
        <v>30303107</v>
      </c>
      <c r="F5058" s="104" t="s">
        <v>11572</v>
      </c>
      <c r="G5058" s="104" t="s">
        <v>8465</v>
      </c>
      <c r="H5058" s="104" t="s">
        <v>3654</v>
      </c>
      <c r="I5058" s="104" t="s">
        <v>3667</v>
      </c>
    </row>
    <row r="5059" spans="1:9" x14ac:dyDescent="0.2">
      <c r="A5059" s="104" t="s">
        <v>10492</v>
      </c>
      <c r="D5059" s="104" t="s">
        <v>3668</v>
      </c>
      <c r="E5059" s="104">
        <f t="shared" si="79"/>
        <v>30304001</v>
      </c>
      <c r="F5059" s="104" t="s">
        <v>11572</v>
      </c>
      <c r="G5059" s="104" t="s">
        <v>8465</v>
      </c>
      <c r="H5059" s="104" t="s">
        <v>3669</v>
      </c>
      <c r="I5059" s="104" t="s">
        <v>3670</v>
      </c>
    </row>
    <row r="5060" spans="1:9" x14ac:dyDescent="0.2">
      <c r="A5060" s="104" t="s">
        <v>10492</v>
      </c>
      <c r="D5060" s="104" t="s">
        <v>3671</v>
      </c>
      <c r="E5060" s="104">
        <f t="shared" si="79"/>
        <v>30304010</v>
      </c>
      <c r="F5060" s="104" t="s">
        <v>11572</v>
      </c>
      <c r="G5060" s="104" t="s">
        <v>8465</v>
      </c>
      <c r="H5060" s="104" t="s">
        <v>3669</v>
      </c>
      <c r="I5060" s="104" t="s">
        <v>3672</v>
      </c>
    </row>
    <row r="5061" spans="1:9" x14ac:dyDescent="0.2">
      <c r="A5061" s="104" t="s">
        <v>10492</v>
      </c>
      <c r="D5061" s="104" t="s">
        <v>3673</v>
      </c>
      <c r="E5061" s="104">
        <f t="shared" si="79"/>
        <v>30304011</v>
      </c>
      <c r="F5061" s="104" t="s">
        <v>11572</v>
      </c>
      <c r="G5061" s="104" t="s">
        <v>8465</v>
      </c>
      <c r="H5061" s="104" t="s">
        <v>3669</v>
      </c>
      <c r="I5061" s="104" t="s">
        <v>3674</v>
      </c>
    </row>
    <row r="5062" spans="1:9" x14ac:dyDescent="0.2">
      <c r="A5062" s="104" t="s">
        <v>10492</v>
      </c>
      <c r="D5062" s="104" t="s">
        <v>3675</v>
      </c>
      <c r="E5062" s="104">
        <f t="shared" si="79"/>
        <v>30304012</v>
      </c>
      <c r="F5062" s="104" t="s">
        <v>11572</v>
      </c>
      <c r="G5062" s="104" t="s">
        <v>8465</v>
      </c>
      <c r="H5062" s="104" t="s">
        <v>3669</v>
      </c>
      <c r="I5062" s="104" t="s">
        <v>3676</v>
      </c>
    </row>
    <row r="5063" spans="1:9" x14ac:dyDescent="0.2">
      <c r="A5063" s="104" t="s">
        <v>10492</v>
      </c>
      <c r="D5063" s="104" t="s">
        <v>3677</v>
      </c>
      <c r="E5063" s="104">
        <f t="shared" si="79"/>
        <v>30304013</v>
      </c>
      <c r="F5063" s="104" t="s">
        <v>11572</v>
      </c>
      <c r="G5063" s="104" t="s">
        <v>8465</v>
      </c>
      <c r="H5063" s="104" t="s">
        <v>3669</v>
      </c>
      <c r="I5063" s="104" t="s">
        <v>3678</v>
      </c>
    </row>
    <row r="5064" spans="1:9" x14ac:dyDescent="0.2">
      <c r="A5064" s="104" t="s">
        <v>10492</v>
      </c>
      <c r="D5064" s="104" t="s">
        <v>3679</v>
      </c>
      <c r="E5064" s="104">
        <f t="shared" si="79"/>
        <v>30304014</v>
      </c>
      <c r="F5064" s="104" t="s">
        <v>11572</v>
      </c>
      <c r="G5064" s="104" t="s">
        <v>8465</v>
      </c>
      <c r="H5064" s="104" t="s">
        <v>3669</v>
      </c>
      <c r="I5064" s="104" t="s">
        <v>3680</v>
      </c>
    </row>
    <row r="5065" spans="1:9" x14ac:dyDescent="0.2">
      <c r="A5065" s="104" t="s">
        <v>10492</v>
      </c>
      <c r="D5065" s="104" t="s">
        <v>3681</v>
      </c>
      <c r="E5065" s="104">
        <f t="shared" si="79"/>
        <v>30304015</v>
      </c>
      <c r="F5065" s="104" t="s">
        <v>11572</v>
      </c>
      <c r="G5065" s="104" t="s">
        <v>8465</v>
      </c>
      <c r="H5065" s="104" t="s">
        <v>3669</v>
      </c>
      <c r="I5065" s="104" t="s">
        <v>6391</v>
      </c>
    </row>
    <row r="5066" spans="1:9" x14ac:dyDescent="0.2">
      <c r="A5066" s="104" t="s">
        <v>10492</v>
      </c>
      <c r="D5066" s="104" t="s">
        <v>6392</v>
      </c>
      <c r="E5066" s="104">
        <f t="shared" si="79"/>
        <v>30304016</v>
      </c>
      <c r="F5066" s="104" t="s">
        <v>11572</v>
      </c>
      <c r="G5066" s="104" t="s">
        <v>8465</v>
      </c>
      <c r="H5066" s="104" t="s">
        <v>3669</v>
      </c>
      <c r="I5066" s="104" t="s">
        <v>6393</v>
      </c>
    </row>
    <row r="5067" spans="1:9" x14ac:dyDescent="0.2">
      <c r="A5067" s="104" t="s">
        <v>10492</v>
      </c>
      <c r="D5067" s="104" t="s">
        <v>6394</v>
      </c>
      <c r="E5067" s="104">
        <f t="shared" si="79"/>
        <v>30304017</v>
      </c>
      <c r="F5067" s="104" t="s">
        <v>11572</v>
      </c>
      <c r="G5067" s="104" t="s">
        <v>8465</v>
      </c>
      <c r="H5067" s="104" t="s">
        <v>3669</v>
      </c>
      <c r="I5067" s="104" t="s">
        <v>6395</v>
      </c>
    </row>
    <row r="5068" spans="1:9" x14ac:dyDescent="0.2">
      <c r="A5068" s="104" t="s">
        <v>10492</v>
      </c>
      <c r="D5068" s="104" t="s">
        <v>6396</v>
      </c>
      <c r="E5068" s="104">
        <f t="shared" si="79"/>
        <v>30380001</v>
      </c>
      <c r="F5068" s="104" t="s">
        <v>11572</v>
      </c>
      <c r="G5068" s="104" t="s">
        <v>8465</v>
      </c>
      <c r="H5068" s="104" t="s">
        <v>13740</v>
      </c>
      <c r="I5068" s="104" t="s">
        <v>13740</v>
      </c>
    </row>
    <row r="5069" spans="1:9" x14ac:dyDescent="0.2">
      <c r="A5069" s="104" t="s">
        <v>10492</v>
      </c>
      <c r="D5069" s="104" t="s">
        <v>6397</v>
      </c>
      <c r="E5069" s="104">
        <f t="shared" si="79"/>
        <v>30382001</v>
      </c>
      <c r="F5069" s="104" t="s">
        <v>11572</v>
      </c>
      <c r="G5069" s="104" t="s">
        <v>8465</v>
      </c>
      <c r="H5069" s="104" t="s">
        <v>13742</v>
      </c>
      <c r="I5069" s="104" t="s">
        <v>13743</v>
      </c>
    </row>
    <row r="5070" spans="1:9" x14ac:dyDescent="0.2">
      <c r="A5070" s="104" t="s">
        <v>10492</v>
      </c>
      <c r="D5070" s="104" t="s">
        <v>6398</v>
      </c>
      <c r="E5070" s="104">
        <f t="shared" si="79"/>
        <v>30382002</v>
      </c>
      <c r="F5070" s="104" t="s">
        <v>11572</v>
      </c>
      <c r="G5070" s="104" t="s">
        <v>8465</v>
      </c>
      <c r="H5070" s="104" t="s">
        <v>13742</v>
      </c>
      <c r="I5070" s="104" t="s">
        <v>13745</v>
      </c>
    </row>
    <row r="5071" spans="1:9" x14ac:dyDescent="0.2">
      <c r="A5071" s="104" t="s">
        <v>10492</v>
      </c>
      <c r="D5071" s="104" t="s">
        <v>6399</v>
      </c>
      <c r="E5071" s="104">
        <f t="shared" si="79"/>
        <v>30382599</v>
      </c>
      <c r="F5071" s="104" t="s">
        <v>11572</v>
      </c>
      <c r="G5071" s="104" t="s">
        <v>8465</v>
      </c>
      <c r="H5071" s="104" t="s">
        <v>13747</v>
      </c>
      <c r="I5071" s="104" t="s">
        <v>13748</v>
      </c>
    </row>
    <row r="5072" spans="1:9" x14ac:dyDescent="0.2">
      <c r="A5072" s="104" t="s">
        <v>10492</v>
      </c>
      <c r="D5072" s="104" t="s">
        <v>6400</v>
      </c>
      <c r="E5072" s="104">
        <f t="shared" si="79"/>
        <v>30388801</v>
      </c>
      <c r="F5072" s="104" t="s">
        <v>11572</v>
      </c>
      <c r="G5072" s="104" t="s">
        <v>8465</v>
      </c>
      <c r="H5072" s="104" t="s">
        <v>11023</v>
      </c>
      <c r="I5072" s="104" t="s">
        <v>7495</v>
      </c>
    </row>
    <row r="5073" spans="1:12" x14ac:dyDescent="0.2">
      <c r="A5073" s="104" t="s">
        <v>10492</v>
      </c>
      <c r="D5073" s="104" t="s">
        <v>6401</v>
      </c>
      <c r="E5073" s="104">
        <f t="shared" si="79"/>
        <v>30388802</v>
      </c>
      <c r="F5073" s="104" t="s">
        <v>11572</v>
      </c>
      <c r="G5073" s="104" t="s">
        <v>8465</v>
      </c>
      <c r="H5073" s="104" t="s">
        <v>11023</v>
      </c>
      <c r="I5073" s="104" t="s">
        <v>7495</v>
      </c>
    </row>
    <row r="5074" spans="1:12" x14ac:dyDescent="0.2">
      <c r="A5074" s="104" t="s">
        <v>10492</v>
      </c>
      <c r="D5074" s="104" t="s">
        <v>6402</v>
      </c>
      <c r="E5074" s="104">
        <f t="shared" si="79"/>
        <v>30388803</v>
      </c>
      <c r="F5074" s="104" t="s">
        <v>11572</v>
      </c>
      <c r="G5074" s="104" t="s">
        <v>8465</v>
      </c>
      <c r="H5074" s="104" t="s">
        <v>11023</v>
      </c>
      <c r="I5074" s="104" t="s">
        <v>7495</v>
      </c>
    </row>
    <row r="5075" spans="1:12" x14ac:dyDescent="0.2">
      <c r="A5075" s="104" t="s">
        <v>10492</v>
      </c>
      <c r="D5075" s="104" t="s">
        <v>6403</v>
      </c>
      <c r="E5075" s="104">
        <f t="shared" si="79"/>
        <v>30388804</v>
      </c>
      <c r="F5075" s="104" t="s">
        <v>11572</v>
      </c>
      <c r="G5075" s="104" t="s">
        <v>8465</v>
      </c>
      <c r="H5075" s="104" t="s">
        <v>11023</v>
      </c>
      <c r="I5075" s="104" t="s">
        <v>7495</v>
      </c>
    </row>
    <row r="5076" spans="1:12" x14ac:dyDescent="0.2">
      <c r="A5076" s="104" t="s">
        <v>10492</v>
      </c>
      <c r="D5076" s="104" t="s">
        <v>6404</v>
      </c>
      <c r="E5076" s="104">
        <f t="shared" si="79"/>
        <v>30388805</v>
      </c>
      <c r="F5076" s="104" t="s">
        <v>11572</v>
      </c>
      <c r="G5076" s="104" t="s">
        <v>8465</v>
      </c>
      <c r="H5076" s="104" t="s">
        <v>11023</v>
      </c>
      <c r="I5076" s="104" t="s">
        <v>7495</v>
      </c>
    </row>
    <row r="5077" spans="1:12" x14ac:dyDescent="0.2">
      <c r="A5077" s="104" t="s">
        <v>10492</v>
      </c>
      <c r="D5077" s="104" t="s">
        <v>6405</v>
      </c>
      <c r="E5077" s="104">
        <f t="shared" si="79"/>
        <v>30390001</v>
      </c>
      <c r="F5077" s="104" t="s">
        <v>11572</v>
      </c>
      <c r="G5077" s="104" t="s">
        <v>8465</v>
      </c>
      <c r="H5077" s="104" t="s">
        <v>10519</v>
      </c>
      <c r="I5077" s="104" t="s">
        <v>10520</v>
      </c>
    </row>
    <row r="5078" spans="1:12" x14ac:dyDescent="0.2">
      <c r="A5078" s="104" t="s">
        <v>10492</v>
      </c>
      <c r="D5078" s="104" t="s">
        <v>6406</v>
      </c>
      <c r="E5078" s="104">
        <f t="shared" si="79"/>
        <v>30390002</v>
      </c>
      <c r="F5078" s="104" t="s">
        <v>11572</v>
      </c>
      <c r="G5078" s="104" t="s">
        <v>8465</v>
      </c>
      <c r="H5078" s="104" t="s">
        <v>10519</v>
      </c>
      <c r="I5078" s="104" t="s">
        <v>10523</v>
      </c>
    </row>
    <row r="5079" spans="1:12" x14ac:dyDescent="0.2">
      <c r="A5079" s="104" t="s">
        <v>10492</v>
      </c>
      <c r="D5079" s="104" t="s">
        <v>6407</v>
      </c>
      <c r="E5079" s="104">
        <f t="shared" si="79"/>
        <v>30390003</v>
      </c>
      <c r="F5079" s="104" t="s">
        <v>11572</v>
      </c>
      <c r="G5079" s="104" t="s">
        <v>8465</v>
      </c>
      <c r="H5079" s="104" t="s">
        <v>10519</v>
      </c>
      <c r="I5079" s="104" t="s">
        <v>10525</v>
      </c>
    </row>
    <row r="5080" spans="1:12" x14ac:dyDescent="0.2">
      <c r="A5080" s="104" t="s">
        <v>10492</v>
      </c>
      <c r="D5080" s="104" t="s">
        <v>6408</v>
      </c>
      <c r="E5080" s="104">
        <f t="shared" si="79"/>
        <v>30390004</v>
      </c>
      <c r="F5080" s="104" t="s">
        <v>11572</v>
      </c>
      <c r="G5080" s="104" t="s">
        <v>8465</v>
      </c>
      <c r="H5080" s="104" t="s">
        <v>10519</v>
      </c>
      <c r="I5080" s="104" t="s">
        <v>10527</v>
      </c>
    </row>
    <row r="5081" spans="1:12" x14ac:dyDescent="0.2">
      <c r="A5081" s="104" t="s">
        <v>10492</v>
      </c>
      <c r="D5081" s="104" t="s">
        <v>6409</v>
      </c>
      <c r="E5081" s="104">
        <f t="shared" si="79"/>
        <v>30390011</v>
      </c>
      <c r="F5081" s="104" t="s">
        <v>11572</v>
      </c>
      <c r="G5081" s="104" t="s">
        <v>8465</v>
      </c>
      <c r="H5081" s="104" t="s">
        <v>10519</v>
      </c>
      <c r="I5081" s="104" t="s">
        <v>13389</v>
      </c>
    </row>
    <row r="5082" spans="1:12" x14ac:dyDescent="0.2">
      <c r="A5082" s="104" t="s">
        <v>10492</v>
      </c>
      <c r="D5082" s="104" t="s">
        <v>6410</v>
      </c>
      <c r="E5082" s="104">
        <f t="shared" si="79"/>
        <v>30390012</v>
      </c>
      <c r="F5082" s="104" t="s">
        <v>11572</v>
      </c>
      <c r="G5082" s="104" t="s">
        <v>8465</v>
      </c>
      <c r="H5082" s="104" t="s">
        <v>10519</v>
      </c>
      <c r="I5082" s="104" t="s">
        <v>13391</v>
      </c>
    </row>
    <row r="5083" spans="1:12" x14ac:dyDescent="0.2">
      <c r="A5083" s="104" t="s">
        <v>10492</v>
      </c>
      <c r="D5083" s="104" t="s">
        <v>6411</v>
      </c>
      <c r="E5083" s="104">
        <f t="shared" si="79"/>
        <v>30390013</v>
      </c>
      <c r="F5083" s="104" t="s">
        <v>11572</v>
      </c>
      <c r="G5083" s="104" t="s">
        <v>8465</v>
      </c>
      <c r="H5083" s="104" t="s">
        <v>10519</v>
      </c>
      <c r="I5083" s="104" t="s">
        <v>13393</v>
      </c>
    </row>
    <row r="5084" spans="1:12" x14ac:dyDescent="0.2">
      <c r="A5084" s="104" t="s">
        <v>10492</v>
      </c>
      <c r="D5084" s="104" t="s">
        <v>6412</v>
      </c>
      <c r="E5084" s="104">
        <f t="shared" si="79"/>
        <v>30390014</v>
      </c>
      <c r="F5084" s="104" t="s">
        <v>11572</v>
      </c>
      <c r="G5084" s="104" t="s">
        <v>8465</v>
      </c>
      <c r="H5084" s="104" t="s">
        <v>10519</v>
      </c>
      <c r="I5084" s="104" t="s">
        <v>13395</v>
      </c>
    </row>
    <row r="5085" spans="1:12" x14ac:dyDescent="0.2">
      <c r="A5085" s="104" t="s">
        <v>10492</v>
      </c>
      <c r="D5085" s="104" t="s">
        <v>6413</v>
      </c>
      <c r="E5085" s="104">
        <f t="shared" si="79"/>
        <v>30390021</v>
      </c>
      <c r="F5085" s="104" t="s">
        <v>11572</v>
      </c>
      <c r="G5085" s="104" t="s">
        <v>8465</v>
      </c>
      <c r="H5085" s="104" t="s">
        <v>10519</v>
      </c>
      <c r="I5085" s="104" t="s">
        <v>13397</v>
      </c>
      <c r="K5085" s="106">
        <v>36265</v>
      </c>
      <c r="L5085" s="104" t="s">
        <v>6414</v>
      </c>
    </row>
    <row r="5086" spans="1:12" x14ac:dyDescent="0.2">
      <c r="A5086" s="104" t="s">
        <v>10492</v>
      </c>
      <c r="D5086" s="104" t="s">
        <v>6415</v>
      </c>
      <c r="E5086" s="104">
        <f t="shared" si="79"/>
        <v>30390022</v>
      </c>
      <c r="F5086" s="104" t="s">
        <v>11572</v>
      </c>
      <c r="G5086" s="104" t="s">
        <v>8465</v>
      </c>
      <c r="H5086" s="104" t="s">
        <v>10519</v>
      </c>
      <c r="I5086" s="104" t="s">
        <v>7526</v>
      </c>
    </row>
    <row r="5087" spans="1:12" x14ac:dyDescent="0.2">
      <c r="A5087" s="104" t="s">
        <v>10492</v>
      </c>
      <c r="D5087" s="104" t="s">
        <v>6416</v>
      </c>
      <c r="E5087" s="104">
        <f t="shared" si="79"/>
        <v>30390023</v>
      </c>
      <c r="F5087" s="104" t="s">
        <v>11572</v>
      </c>
      <c r="G5087" s="104" t="s">
        <v>8465</v>
      </c>
      <c r="H5087" s="104" t="s">
        <v>10519</v>
      </c>
      <c r="I5087" s="104" t="s">
        <v>7528</v>
      </c>
    </row>
    <row r="5088" spans="1:12" x14ac:dyDescent="0.2">
      <c r="A5088" s="104" t="s">
        <v>10492</v>
      </c>
      <c r="D5088" s="104" t="s">
        <v>6417</v>
      </c>
      <c r="E5088" s="104">
        <f t="shared" si="79"/>
        <v>30390024</v>
      </c>
      <c r="F5088" s="104" t="s">
        <v>11572</v>
      </c>
      <c r="G5088" s="104" t="s">
        <v>8465</v>
      </c>
      <c r="H5088" s="104" t="s">
        <v>10519</v>
      </c>
      <c r="I5088" s="104" t="s">
        <v>6418</v>
      </c>
    </row>
    <row r="5089" spans="1:12" x14ac:dyDescent="0.2">
      <c r="A5089" s="104" t="s">
        <v>10492</v>
      </c>
      <c r="D5089" s="104" t="s">
        <v>9258</v>
      </c>
      <c r="E5089" s="104">
        <f t="shared" si="79"/>
        <v>30399999</v>
      </c>
      <c r="F5089" s="104" t="s">
        <v>11572</v>
      </c>
      <c r="G5089" s="104" t="s">
        <v>8465</v>
      </c>
      <c r="H5089" s="104" t="s">
        <v>7791</v>
      </c>
      <c r="I5089" s="104" t="s">
        <v>7791</v>
      </c>
    </row>
    <row r="5090" spans="1:12" x14ac:dyDescent="0.2">
      <c r="A5090" s="104" t="s">
        <v>10492</v>
      </c>
      <c r="D5090" s="104" t="s">
        <v>9259</v>
      </c>
      <c r="E5090" s="104">
        <f t="shared" si="79"/>
        <v>30400101</v>
      </c>
      <c r="F5090" s="104" t="s">
        <v>11572</v>
      </c>
      <c r="G5090" s="104" t="s">
        <v>9260</v>
      </c>
      <c r="H5090" s="104" t="s">
        <v>9261</v>
      </c>
      <c r="I5090" s="104" t="s">
        <v>9262</v>
      </c>
    </row>
    <row r="5091" spans="1:12" x14ac:dyDescent="0.2">
      <c r="A5091" s="104" t="s">
        <v>10492</v>
      </c>
      <c r="D5091" s="104" t="s">
        <v>9263</v>
      </c>
      <c r="E5091" s="104">
        <f t="shared" si="79"/>
        <v>30400102</v>
      </c>
      <c r="F5091" s="104" t="s">
        <v>11572</v>
      </c>
      <c r="G5091" s="104" t="s">
        <v>9260</v>
      </c>
      <c r="H5091" s="104" t="s">
        <v>9261</v>
      </c>
      <c r="I5091" s="104" t="s">
        <v>9264</v>
      </c>
    </row>
    <row r="5092" spans="1:12" x14ac:dyDescent="0.2">
      <c r="A5092" s="104" t="s">
        <v>10492</v>
      </c>
      <c r="D5092" s="104" t="s">
        <v>9265</v>
      </c>
      <c r="E5092" s="104">
        <f t="shared" si="79"/>
        <v>30400103</v>
      </c>
      <c r="F5092" s="104" t="s">
        <v>11572</v>
      </c>
      <c r="G5092" s="104" t="s">
        <v>9260</v>
      </c>
      <c r="H5092" s="104" t="s">
        <v>9261</v>
      </c>
      <c r="I5092" s="104" t="s">
        <v>9266</v>
      </c>
    </row>
    <row r="5093" spans="1:12" x14ac:dyDescent="0.2">
      <c r="A5093" s="104" t="s">
        <v>10492</v>
      </c>
      <c r="D5093" s="104" t="s">
        <v>9267</v>
      </c>
      <c r="E5093" s="104">
        <f t="shared" si="79"/>
        <v>30400104</v>
      </c>
      <c r="F5093" s="104" t="s">
        <v>11572</v>
      </c>
      <c r="G5093" s="104" t="s">
        <v>9260</v>
      </c>
      <c r="H5093" s="104" t="s">
        <v>9261</v>
      </c>
      <c r="I5093" s="104" t="s">
        <v>9268</v>
      </c>
      <c r="K5093" s="106">
        <v>37096</v>
      </c>
      <c r="L5093" s="104" t="s">
        <v>9269</v>
      </c>
    </row>
    <row r="5094" spans="1:12" x14ac:dyDescent="0.2">
      <c r="A5094" s="104" t="s">
        <v>10492</v>
      </c>
      <c r="D5094" s="104" t="s">
        <v>9270</v>
      </c>
      <c r="E5094" s="104">
        <f t="shared" si="79"/>
        <v>30400105</v>
      </c>
      <c r="F5094" s="104" t="s">
        <v>11572</v>
      </c>
      <c r="G5094" s="104" t="s">
        <v>9260</v>
      </c>
      <c r="H5094" s="104" t="s">
        <v>9261</v>
      </c>
      <c r="I5094" s="104" t="s">
        <v>9271</v>
      </c>
    </row>
    <row r="5095" spans="1:12" x14ac:dyDescent="0.2">
      <c r="A5095" s="104" t="s">
        <v>10492</v>
      </c>
      <c r="D5095" s="104" t="s">
        <v>9272</v>
      </c>
      <c r="E5095" s="104">
        <f t="shared" si="79"/>
        <v>30400106</v>
      </c>
      <c r="F5095" s="104" t="s">
        <v>11572</v>
      </c>
      <c r="G5095" s="104" t="s">
        <v>9260</v>
      </c>
      <c r="H5095" s="104" t="s">
        <v>9261</v>
      </c>
      <c r="I5095" s="104" t="s">
        <v>8486</v>
      </c>
    </row>
    <row r="5096" spans="1:12" x14ac:dyDescent="0.2">
      <c r="A5096" s="104" t="s">
        <v>10492</v>
      </c>
      <c r="D5096" s="104" t="s">
        <v>9273</v>
      </c>
      <c r="E5096" s="104">
        <f t="shared" si="79"/>
        <v>30400107</v>
      </c>
      <c r="F5096" s="104" t="s">
        <v>11572</v>
      </c>
      <c r="G5096" s="104" t="s">
        <v>9260</v>
      </c>
      <c r="H5096" s="104" t="s">
        <v>9261</v>
      </c>
      <c r="I5096" s="104" t="s">
        <v>9274</v>
      </c>
    </row>
    <row r="5097" spans="1:12" x14ac:dyDescent="0.2">
      <c r="A5097" s="104" t="s">
        <v>10492</v>
      </c>
      <c r="D5097" s="104" t="s">
        <v>9275</v>
      </c>
      <c r="E5097" s="104">
        <f t="shared" si="79"/>
        <v>30400108</v>
      </c>
      <c r="F5097" s="104" t="s">
        <v>11572</v>
      </c>
      <c r="G5097" s="104" t="s">
        <v>9260</v>
      </c>
      <c r="H5097" s="104" t="s">
        <v>9261</v>
      </c>
      <c r="I5097" s="104" t="s">
        <v>3623</v>
      </c>
    </row>
    <row r="5098" spans="1:12" x14ac:dyDescent="0.2">
      <c r="A5098" s="104" t="s">
        <v>10492</v>
      </c>
      <c r="D5098" s="104" t="s">
        <v>9276</v>
      </c>
      <c r="E5098" s="104">
        <f t="shared" si="79"/>
        <v>30400109</v>
      </c>
      <c r="F5098" s="104" t="s">
        <v>11572</v>
      </c>
      <c r="G5098" s="104" t="s">
        <v>9260</v>
      </c>
      <c r="H5098" s="104" t="s">
        <v>9261</v>
      </c>
      <c r="I5098" s="104" t="s">
        <v>9277</v>
      </c>
    </row>
    <row r="5099" spans="1:12" x14ac:dyDescent="0.2">
      <c r="A5099" s="104" t="s">
        <v>10492</v>
      </c>
      <c r="D5099" s="104" t="s">
        <v>9278</v>
      </c>
      <c r="E5099" s="104">
        <f t="shared" si="79"/>
        <v>30400110</v>
      </c>
      <c r="F5099" s="104" t="s">
        <v>11572</v>
      </c>
      <c r="G5099" s="104" t="s">
        <v>9260</v>
      </c>
      <c r="H5099" s="104" t="s">
        <v>9261</v>
      </c>
      <c r="I5099" s="104" t="s">
        <v>9279</v>
      </c>
    </row>
    <row r="5100" spans="1:12" x14ac:dyDescent="0.2">
      <c r="A5100" s="104" t="s">
        <v>10492</v>
      </c>
      <c r="D5100" s="104" t="s">
        <v>9280</v>
      </c>
      <c r="E5100" s="104">
        <f t="shared" si="79"/>
        <v>30400111</v>
      </c>
      <c r="F5100" s="104" t="s">
        <v>11572</v>
      </c>
      <c r="G5100" s="104" t="s">
        <v>9260</v>
      </c>
      <c r="H5100" s="104" t="s">
        <v>9261</v>
      </c>
      <c r="I5100" s="104" t="s">
        <v>9281</v>
      </c>
    </row>
    <row r="5101" spans="1:12" x14ac:dyDescent="0.2">
      <c r="A5101" s="104" t="s">
        <v>10492</v>
      </c>
      <c r="D5101" s="104" t="s">
        <v>9282</v>
      </c>
      <c r="E5101" s="104">
        <f t="shared" si="79"/>
        <v>30400112</v>
      </c>
      <c r="F5101" s="104" t="s">
        <v>11572</v>
      </c>
      <c r="G5101" s="104" t="s">
        <v>9260</v>
      </c>
      <c r="H5101" s="104" t="s">
        <v>9261</v>
      </c>
      <c r="I5101" s="104" t="s">
        <v>9283</v>
      </c>
    </row>
    <row r="5102" spans="1:12" x14ac:dyDescent="0.2">
      <c r="A5102" s="104" t="s">
        <v>10492</v>
      </c>
      <c r="D5102" s="104" t="s">
        <v>9284</v>
      </c>
      <c r="E5102" s="104">
        <f t="shared" si="79"/>
        <v>30400113</v>
      </c>
      <c r="F5102" s="104" t="s">
        <v>11572</v>
      </c>
      <c r="G5102" s="104" t="s">
        <v>9260</v>
      </c>
      <c r="H5102" s="104" t="s">
        <v>9261</v>
      </c>
      <c r="I5102" s="104" t="s">
        <v>9285</v>
      </c>
    </row>
    <row r="5103" spans="1:12" x14ac:dyDescent="0.2">
      <c r="A5103" s="104" t="s">
        <v>10492</v>
      </c>
      <c r="D5103" s="104" t="s">
        <v>9286</v>
      </c>
      <c r="E5103" s="104">
        <f t="shared" si="79"/>
        <v>30400114</v>
      </c>
      <c r="F5103" s="104" t="s">
        <v>11572</v>
      </c>
      <c r="G5103" s="104" t="s">
        <v>9260</v>
      </c>
      <c r="H5103" s="104" t="s">
        <v>9261</v>
      </c>
      <c r="I5103" s="104" t="s">
        <v>9287</v>
      </c>
    </row>
    <row r="5104" spans="1:12" x14ac:dyDescent="0.2">
      <c r="A5104" s="104" t="s">
        <v>10492</v>
      </c>
      <c r="D5104" s="104" t="s">
        <v>9288</v>
      </c>
      <c r="E5104" s="104">
        <f t="shared" si="79"/>
        <v>30400115</v>
      </c>
      <c r="F5104" s="104" t="s">
        <v>11572</v>
      </c>
      <c r="G5104" s="104" t="s">
        <v>9260</v>
      </c>
      <c r="H5104" s="104" t="s">
        <v>9261</v>
      </c>
      <c r="I5104" s="104" t="s">
        <v>9289</v>
      </c>
    </row>
    <row r="5105" spans="1:9" x14ac:dyDescent="0.2">
      <c r="A5105" s="104" t="s">
        <v>10492</v>
      </c>
      <c r="D5105" s="104" t="s">
        <v>9290</v>
      </c>
      <c r="E5105" s="104">
        <f t="shared" si="79"/>
        <v>30400116</v>
      </c>
      <c r="F5105" s="104" t="s">
        <v>11572</v>
      </c>
      <c r="G5105" s="104" t="s">
        <v>9260</v>
      </c>
      <c r="H5105" s="104" t="s">
        <v>9261</v>
      </c>
      <c r="I5105" s="104" t="s">
        <v>9291</v>
      </c>
    </row>
    <row r="5106" spans="1:9" x14ac:dyDescent="0.2">
      <c r="A5106" s="104" t="s">
        <v>10492</v>
      </c>
      <c r="D5106" s="104" t="s">
        <v>9292</v>
      </c>
      <c r="E5106" s="104">
        <f t="shared" si="79"/>
        <v>30400117</v>
      </c>
      <c r="F5106" s="104" t="s">
        <v>11572</v>
      </c>
      <c r="G5106" s="104" t="s">
        <v>9260</v>
      </c>
      <c r="H5106" s="104" t="s">
        <v>9261</v>
      </c>
      <c r="I5106" s="104" t="s">
        <v>9293</v>
      </c>
    </row>
    <row r="5107" spans="1:9" x14ac:dyDescent="0.2">
      <c r="A5107" s="104" t="s">
        <v>10492</v>
      </c>
      <c r="D5107" s="104" t="s">
        <v>9294</v>
      </c>
      <c r="E5107" s="104">
        <f t="shared" si="79"/>
        <v>30400118</v>
      </c>
      <c r="F5107" s="104" t="s">
        <v>11572</v>
      </c>
      <c r="G5107" s="104" t="s">
        <v>9260</v>
      </c>
      <c r="H5107" s="104" t="s">
        <v>9261</v>
      </c>
      <c r="I5107" s="104" t="s">
        <v>8755</v>
      </c>
    </row>
    <row r="5108" spans="1:9" x14ac:dyDescent="0.2">
      <c r="A5108" s="104" t="s">
        <v>10492</v>
      </c>
      <c r="D5108" s="104" t="s">
        <v>9295</v>
      </c>
      <c r="E5108" s="104">
        <f t="shared" si="79"/>
        <v>30400120</v>
      </c>
      <c r="F5108" s="104" t="s">
        <v>11572</v>
      </c>
      <c r="G5108" s="104" t="s">
        <v>9260</v>
      </c>
      <c r="H5108" s="104" t="s">
        <v>9261</v>
      </c>
      <c r="I5108" s="104" t="s">
        <v>9296</v>
      </c>
    </row>
    <row r="5109" spans="1:9" x14ac:dyDescent="0.2">
      <c r="A5109" s="104" t="s">
        <v>10492</v>
      </c>
      <c r="D5109" s="104" t="s">
        <v>9297</v>
      </c>
      <c r="E5109" s="104">
        <f t="shared" si="79"/>
        <v>30400121</v>
      </c>
      <c r="F5109" s="104" t="s">
        <v>11572</v>
      </c>
      <c r="G5109" s="104" t="s">
        <v>9260</v>
      </c>
      <c r="H5109" s="104" t="s">
        <v>9261</v>
      </c>
      <c r="I5109" s="104" t="s">
        <v>9298</v>
      </c>
    </row>
    <row r="5110" spans="1:9" x14ac:dyDescent="0.2">
      <c r="A5110" s="104" t="s">
        <v>10492</v>
      </c>
      <c r="D5110" s="104" t="s">
        <v>9299</v>
      </c>
      <c r="E5110" s="104">
        <f t="shared" si="79"/>
        <v>30400130</v>
      </c>
      <c r="F5110" s="104" t="s">
        <v>11572</v>
      </c>
      <c r="G5110" s="104" t="s">
        <v>9260</v>
      </c>
      <c r="H5110" s="104" t="s">
        <v>9261</v>
      </c>
      <c r="I5110" s="104" t="s">
        <v>9300</v>
      </c>
    </row>
    <row r="5111" spans="1:9" x14ac:dyDescent="0.2">
      <c r="A5111" s="104" t="s">
        <v>10492</v>
      </c>
      <c r="D5111" s="104" t="s">
        <v>9301</v>
      </c>
      <c r="E5111" s="104">
        <f t="shared" si="79"/>
        <v>30400131</v>
      </c>
      <c r="F5111" s="104" t="s">
        <v>11572</v>
      </c>
      <c r="G5111" s="104" t="s">
        <v>9260</v>
      </c>
      <c r="H5111" s="104" t="s">
        <v>9261</v>
      </c>
      <c r="I5111" s="104" t="s">
        <v>11652</v>
      </c>
    </row>
    <row r="5112" spans="1:9" x14ac:dyDescent="0.2">
      <c r="A5112" s="104" t="s">
        <v>10492</v>
      </c>
      <c r="D5112" s="104" t="s">
        <v>9302</v>
      </c>
      <c r="E5112" s="104">
        <f t="shared" si="79"/>
        <v>30400132</v>
      </c>
      <c r="F5112" s="104" t="s">
        <v>11572</v>
      </c>
      <c r="G5112" s="104" t="s">
        <v>9260</v>
      </c>
      <c r="H5112" s="104" t="s">
        <v>9261</v>
      </c>
      <c r="I5112" s="104" t="s">
        <v>11031</v>
      </c>
    </row>
    <row r="5113" spans="1:9" x14ac:dyDescent="0.2">
      <c r="A5113" s="104" t="s">
        <v>10492</v>
      </c>
      <c r="D5113" s="104" t="s">
        <v>9303</v>
      </c>
      <c r="E5113" s="104">
        <f t="shared" si="79"/>
        <v>30400133</v>
      </c>
      <c r="F5113" s="104" t="s">
        <v>11572</v>
      </c>
      <c r="G5113" s="104" t="s">
        <v>9260</v>
      </c>
      <c r="H5113" s="104" t="s">
        <v>9261</v>
      </c>
      <c r="I5113" s="104" t="s">
        <v>11654</v>
      </c>
    </row>
    <row r="5114" spans="1:9" x14ac:dyDescent="0.2">
      <c r="A5114" s="104" t="s">
        <v>10492</v>
      </c>
      <c r="D5114" s="104" t="s">
        <v>9304</v>
      </c>
      <c r="E5114" s="104">
        <f t="shared" si="79"/>
        <v>30400150</v>
      </c>
      <c r="F5114" s="104" t="s">
        <v>11572</v>
      </c>
      <c r="G5114" s="104" t="s">
        <v>9260</v>
      </c>
      <c r="H5114" s="104" t="s">
        <v>9261</v>
      </c>
      <c r="I5114" s="104" t="s">
        <v>9305</v>
      </c>
    </row>
    <row r="5115" spans="1:9" x14ac:dyDescent="0.2">
      <c r="A5115" s="104" t="s">
        <v>10492</v>
      </c>
      <c r="D5115" s="104" t="s">
        <v>9306</v>
      </c>
      <c r="E5115" s="104">
        <f t="shared" si="79"/>
        <v>30400160</v>
      </c>
      <c r="F5115" s="104" t="s">
        <v>11572</v>
      </c>
      <c r="G5115" s="104" t="s">
        <v>9260</v>
      </c>
      <c r="H5115" s="104" t="s">
        <v>9261</v>
      </c>
      <c r="I5115" s="104" t="s">
        <v>11387</v>
      </c>
    </row>
    <row r="5116" spans="1:9" x14ac:dyDescent="0.2">
      <c r="A5116" s="104" t="s">
        <v>10492</v>
      </c>
      <c r="D5116" s="104" t="s">
        <v>9307</v>
      </c>
      <c r="E5116" s="104">
        <f t="shared" si="79"/>
        <v>30400199</v>
      </c>
      <c r="F5116" s="104" t="s">
        <v>11572</v>
      </c>
      <c r="G5116" s="104" t="s">
        <v>9260</v>
      </c>
      <c r="H5116" s="104" t="s">
        <v>9261</v>
      </c>
      <c r="I5116" s="104" t="s">
        <v>7791</v>
      </c>
    </row>
    <row r="5117" spans="1:9" x14ac:dyDescent="0.2">
      <c r="A5117" s="104" t="s">
        <v>10492</v>
      </c>
      <c r="D5117" s="104" t="s">
        <v>9308</v>
      </c>
      <c r="E5117" s="104">
        <f t="shared" si="79"/>
        <v>30400204</v>
      </c>
      <c r="F5117" s="104" t="s">
        <v>11572</v>
      </c>
      <c r="G5117" s="104" t="s">
        <v>9260</v>
      </c>
      <c r="H5117" s="104" t="s">
        <v>9309</v>
      </c>
      <c r="I5117" s="104" t="s">
        <v>9310</v>
      </c>
    </row>
    <row r="5118" spans="1:9" x14ac:dyDescent="0.2">
      <c r="A5118" s="104" t="s">
        <v>10492</v>
      </c>
      <c r="D5118" s="104" t="s">
        <v>9311</v>
      </c>
      <c r="E5118" s="104">
        <f t="shared" si="79"/>
        <v>30400207</v>
      </c>
      <c r="F5118" s="104" t="s">
        <v>11572</v>
      </c>
      <c r="G5118" s="104" t="s">
        <v>9260</v>
      </c>
      <c r="H5118" s="104" t="s">
        <v>9309</v>
      </c>
      <c r="I5118" s="104" t="s">
        <v>9312</v>
      </c>
    </row>
    <row r="5119" spans="1:9" x14ac:dyDescent="0.2">
      <c r="A5119" s="104" t="s">
        <v>10492</v>
      </c>
      <c r="D5119" s="104" t="s">
        <v>9313</v>
      </c>
      <c r="E5119" s="104">
        <f t="shared" si="79"/>
        <v>30400208</v>
      </c>
      <c r="F5119" s="104" t="s">
        <v>11572</v>
      </c>
      <c r="G5119" s="104" t="s">
        <v>9260</v>
      </c>
      <c r="H5119" s="104" t="s">
        <v>9309</v>
      </c>
      <c r="I5119" s="104" t="s">
        <v>9314</v>
      </c>
    </row>
    <row r="5120" spans="1:9" x14ac:dyDescent="0.2">
      <c r="A5120" s="104" t="s">
        <v>10492</v>
      </c>
      <c r="D5120" s="104" t="s">
        <v>9315</v>
      </c>
      <c r="E5120" s="104">
        <f t="shared" si="79"/>
        <v>30400209</v>
      </c>
      <c r="F5120" s="104" t="s">
        <v>11572</v>
      </c>
      <c r="G5120" s="104" t="s">
        <v>9260</v>
      </c>
      <c r="H5120" s="104" t="s">
        <v>9309</v>
      </c>
      <c r="I5120" s="104" t="s">
        <v>9262</v>
      </c>
    </row>
    <row r="5121" spans="1:9" x14ac:dyDescent="0.2">
      <c r="A5121" s="104" t="s">
        <v>10492</v>
      </c>
      <c r="D5121" s="104" t="s">
        <v>9316</v>
      </c>
      <c r="E5121" s="104">
        <f t="shared" si="79"/>
        <v>30400210</v>
      </c>
      <c r="F5121" s="104" t="s">
        <v>11572</v>
      </c>
      <c r="G5121" s="104" t="s">
        <v>9260</v>
      </c>
      <c r="H5121" s="104" t="s">
        <v>9309</v>
      </c>
      <c r="I5121" s="104" t="s">
        <v>9317</v>
      </c>
    </row>
    <row r="5122" spans="1:9" x14ac:dyDescent="0.2">
      <c r="A5122" s="104" t="s">
        <v>10492</v>
      </c>
      <c r="D5122" s="104" t="s">
        <v>9318</v>
      </c>
      <c r="E5122" s="104">
        <f t="shared" ref="E5122:E5185" si="80">VALUE(D5122)</f>
        <v>30400211</v>
      </c>
      <c r="F5122" s="104" t="s">
        <v>11572</v>
      </c>
      <c r="G5122" s="104" t="s">
        <v>9260</v>
      </c>
      <c r="H5122" s="104" t="s">
        <v>9309</v>
      </c>
      <c r="I5122" s="104" t="s">
        <v>9319</v>
      </c>
    </row>
    <row r="5123" spans="1:9" x14ac:dyDescent="0.2">
      <c r="A5123" s="104" t="s">
        <v>10492</v>
      </c>
      <c r="D5123" s="104" t="s">
        <v>9320</v>
      </c>
      <c r="E5123" s="104">
        <f t="shared" si="80"/>
        <v>30400212</v>
      </c>
      <c r="F5123" s="104" t="s">
        <v>11572</v>
      </c>
      <c r="G5123" s="104" t="s">
        <v>9260</v>
      </c>
      <c r="H5123" s="104" t="s">
        <v>9309</v>
      </c>
      <c r="I5123" s="104" t="s">
        <v>9321</v>
      </c>
    </row>
    <row r="5124" spans="1:9" x14ac:dyDescent="0.2">
      <c r="A5124" s="104" t="s">
        <v>10492</v>
      </c>
      <c r="D5124" s="104" t="s">
        <v>9322</v>
      </c>
      <c r="E5124" s="104">
        <f t="shared" si="80"/>
        <v>30400213</v>
      </c>
      <c r="F5124" s="104" t="s">
        <v>11572</v>
      </c>
      <c r="G5124" s="104" t="s">
        <v>9260</v>
      </c>
      <c r="H5124" s="104" t="s">
        <v>9309</v>
      </c>
      <c r="I5124" s="104" t="s">
        <v>9323</v>
      </c>
    </row>
    <row r="5125" spans="1:9" x14ac:dyDescent="0.2">
      <c r="A5125" s="104" t="s">
        <v>10492</v>
      </c>
      <c r="D5125" s="104" t="s">
        <v>9324</v>
      </c>
      <c r="E5125" s="104">
        <f t="shared" si="80"/>
        <v>30400214</v>
      </c>
      <c r="F5125" s="104" t="s">
        <v>11572</v>
      </c>
      <c r="G5125" s="104" t="s">
        <v>9260</v>
      </c>
      <c r="H5125" s="104" t="s">
        <v>9309</v>
      </c>
      <c r="I5125" s="104" t="s">
        <v>9325</v>
      </c>
    </row>
    <row r="5126" spans="1:9" x14ac:dyDescent="0.2">
      <c r="A5126" s="104" t="s">
        <v>10492</v>
      </c>
      <c r="D5126" s="104" t="s">
        <v>9326</v>
      </c>
      <c r="E5126" s="104">
        <f t="shared" si="80"/>
        <v>30400215</v>
      </c>
      <c r="F5126" s="104" t="s">
        <v>11572</v>
      </c>
      <c r="G5126" s="104" t="s">
        <v>9260</v>
      </c>
      <c r="H5126" s="104" t="s">
        <v>9309</v>
      </c>
      <c r="I5126" s="104" t="s">
        <v>9327</v>
      </c>
    </row>
    <row r="5127" spans="1:9" x14ac:dyDescent="0.2">
      <c r="A5127" s="104" t="s">
        <v>10492</v>
      </c>
      <c r="D5127" s="104" t="s">
        <v>9328</v>
      </c>
      <c r="E5127" s="104">
        <f t="shared" si="80"/>
        <v>30400216</v>
      </c>
      <c r="F5127" s="104" t="s">
        <v>11572</v>
      </c>
      <c r="G5127" s="104" t="s">
        <v>9260</v>
      </c>
      <c r="H5127" s="104" t="s">
        <v>9309</v>
      </c>
      <c r="I5127" s="104" t="s">
        <v>9329</v>
      </c>
    </row>
    <row r="5128" spans="1:9" x14ac:dyDescent="0.2">
      <c r="A5128" s="104" t="s">
        <v>10492</v>
      </c>
      <c r="D5128" s="104" t="s">
        <v>9330</v>
      </c>
      <c r="E5128" s="104">
        <f t="shared" si="80"/>
        <v>30400217</v>
      </c>
      <c r="F5128" s="104" t="s">
        <v>11572</v>
      </c>
      <c r="G5128" s="104" t="s">
        <v>9260</v>
      </c>
      <c r="H5128" s="104" t="s">
        <v>9309</v>
      </c>
      <c r="I5128" s="104" t="s">
        <v>9331</v>
      </c>
    </row>
    <row r="5129" spans="1:9" x14ac:dyDescent="0.2">
      <c r="A5129" s="104" t="s">
        <v>10492</v>
      </c>
      <c r="D5129" s="104" t="s">
        <v>9332</v>
      </c>
      <c r="E5129" s="104">
        <f t="shared" si="80"/>
        <v>30400218</v>
      </c>
      <c r="F5129" s="104" t="s">
        <v>11572</v>
      </c>
      <c r="G5129" s="104" t="s">
        <v>9260</v>
      </c>
      <c r="H5129" s="104" t="s">
        <v>9309</v>
      </c>
      <c r="I5129" s="104" t="s">
        <v>9333</v>
      </c>
    </row>
    <row r="5130" spans="1:9" x14ac:dyDescent="0.2">
      <c r="A5130" s="104" t="s">
        <v>10492</v>
      </c>
      <c r="D5130" s="104" t="s">
        <v>9334</v>
      </c>
      <c r="E5130" s="104">
        <f t="shared" si="80"/>
        <v>30400219</v>
      </c>
      <c r="F5130" s="104" t="s">
        <v>11572</v>
      </c>
      <c r="G5130" s="104" t="s">
        <v>9260</v>
      </c>
      <c r="H5130" s="104" t="s">
        <v>9309</v>
      </c>
      <c r="I5130" s="104" t="s">
        <v>9335</v>
      </c>
    </row>
    <row r="5131" spans="1:9" x14ac:dyDescent="0.2">
      <c r="A5131" s="104" t="s">
        <v>10492</v>
      </c>
      <c r="D5131" s="104" t="s">
        <v>9336</v>
      </c>
      <c r="E5131" s="104">
        <f t="shared" si="80"/>
        <v>30400220</v>
      </c>
      <c r="F5131" s="104" t="s">
        <v>11572</v>
      </c>
      <c r="G5131" s="104" t="s">
        <v>9260</v>
      </c>
      <c r="H5131" s="104" t="s">
        <v>9309</v>
      </c>
      <c r="I5131" s="104" t="s">
        <v>12213</v>
      </c>
    </row>
    <row r="5132" spans="1:9" x14ac:dyDescent="0.2">
      <c r="A5132" s="104" t="s">
        <v>10492</v>
      </c>
      <c r="D5132" s="104" t="s">
        <v>12214</v>
      </c>
      <c r="E5132" s="104">
        <f t="shared" si="80"/>
        <v>30400221</v>
      </c>
      <c r="F5132" s="104" t="s">
        <v>11572</v>
      </c>
      <c r="G5132" s="104" t="s">
        <v>9260</v>
      </c>
      <c r="H5132" s="104" t="s">
        <v>9309</v>
      </c>
      <c r="I5132" s="104" t="s">
        <v>12215</v>
      </c>
    </row>
    <row r="5133" spans="1:9" x14ac:dyDescent="0.2">
      <c r="A5133" s="104" t="s">
        <v>10492</v>
      </c>
      <c r="D5133" s="104" t="s">
        <v>12216</v>
      </c>
      <c r="E5133" s="104">
        <f t="shared" si="80"/>
        <v>30400223</v>
      </c>
      <c r="F5133" s="104" t="s">
        <v>11572</v>
      </c>
      <c r="G5133" s="104" t="s">
        <v>9260</v>
      </c>
      <c r="H5133" s="104" t="s">
        <v>9309</v>
      </c>
      <c r="I5133" s="104" t="s">
        <v>12217</v>
      </c>
    </row>
    <row r="5134" spans="1:9" x14ac:dyDescent="0.2">
      <c r="A5134" s="104" t="s">
        <v>10492</v>
      </c>
      <c r="D5134" s="104" t="s">
        <v>12218</v>
      </c>
      <c r="E5134" s="104">
        <f t="shared" si="80"/>
        <v>30400224</v>
      </c>
      <c r="F5134" s="104" t="s">
        <v>11572</v>
      </c>
      <c r="G5134" s="104" t="s">
        <v>9260</v>
      </c>
      <c r="H5134" s="104" t="s">
        <v>9309</v>
      </c>
      <c r="I5134" s="104" t="s">
        <v>12219</v>
      </c>
    </row>
    <row r="5135" spans="1:9" x14ac:dyDescent="0.2">
      <c r="A5135" s="104" t="s">
        <v>10492</v>
      </c>
      <c r="D5135" s="104" t="s">
        <v>12220</v>
      </c>
      <c r="E5135" s="104">
        <f t="shared" si="80"/>
        <v>30400230</v>
      </c>
      <c r="F5135" s="104" t="s">
        <v>11572</v>
      </c>
      <c r="G5135" s="104" t="s">
        <v>9260</v>
      </c>
      <c r="H5135" s="104" t="s">
        <v>9309</v>
      </c>
      <c r="I5135" s="104" t="s">
        <v>12221</v>
      </c>
    </row>
    <row r="5136" spans="1:9" x14ac:dyDescent="0.2">
      <c r="A5136" s="104" t="s">
        <v>10492</v>
      </c>
      <c r="D5136" s="104" t="s">
        <v>12222</v>
      </c>
      <c r="E5136" s="104">
        <f t="shared" si="80"/>
        <v>30400231</v>
      </c>
      <c r="F5136" s="104" t="s">
        <v>11572</v>
      </c>
      <c r="G5136" s="104" t="s">
        <v>9260</v>
      </c>
      <c r="H5136" s="104" t="s">
        <v>9309</v>
      </c>
      <c r="I5136" s="104" t="s">
        <v>12223</v>
      </c>
    </row>
    <row r="5137" spans="1:9" x14ac:dyDescent="0.2">
      <c r="A5137" s="104" t="s">
        <v>10492</v>
      </c>
      <c r="D5137" s="104" t="s">
        <v>12224</v>
      </c>
      <c r="E5137" s="104">
        <f t="shared" si="80"/>
        <v>30400232</v>
      </c>
      <c r="F5137" s="104" t="s">
        <v>11572</v>
      </c>
      <c r="G5137" s="104" t="s">
        <v>9260</v>
      </c>
      <c r="H5137" s="104" t="s">
        <v>9309</v>
      </c>
      <c r="I5137" s="104" t="s">
        <v>12225</v>
      </c>
    </row>
    <row r="5138" spans="1:9" x14ac:dyDescent="0.2">
      <c r="A5138" s="104" t="s">
        <v>10492</v>
      </c>
      <c r="D5138" s="104" t="s">
        <v>12226</v>
      </c>
      <c r="E5138" s="104">
        <f t="shared" si="80"/>
        <v>30400233</v>
      </c>
      <c r="F5138" s="104" t="s">
        <v>11572</v>
      </c>
      <c r="G5138" s="104" t="s">
        <v>9260</v>
      </c>
      <c r="H5138" s="104" t="s">
        <v>9309</v>
      </c>
      <c r="I5138" s="104" t="s">
        <v>9262</v>
      </c>
    </row>
    <row r="5139" spans="1:9" x14ac:dyDescent="0.2">
      <c r="A5139" s="104" t="s">
        <v>10492</v>
      </c>
      <c r="D5139" s="104" t="s">
        <v>12227</v>
      </c>
      <c r="E5139" s="104">
        <f t="shared" si="80"/>
        <v>30400234</v>
      </c>
      <c r="F5139" s="104" t="s">
        <v>11572</v>
      </c>
      <c r="G5139" s="104" t="s">
        <v>9260</v>
      </c>
      <c r="H5139" s="104" t="s">
        <v>9309</v>
      </c>
      <c r="I5139" s="104" t="s">
        <v>12228</v>
      </c>
    </row>
    <row r="5140" spans="1:9" x14ac:dyDescent="0.2">
      <c r="A5140" s="104" t="s">
        <v>10492</v>
      </c>
      <c r="D5140" s="104" t="s">
        <v>12229</v>
      </c>
      <c r="E5140" s="104">
        <f t="shared" si="80"/>
        <v>30400235</v>
      </c>
      <c r="F5140" s="104" t="s">
        <v>11572</v>
      </c>
      <c r="G5140" s="104" t="s">
        <v>9260</v>
      </c>
      <c r="H5140" s="104" t="s">
        <v>9309</v>
      </c>
      <c r="I5140" s="104" t="s">
        <v>12230</v>
      </c>
    </row>
    <row r="5141" spans="1:9" x14ac:dyDescent="0.2">
      <c r="A5141" s="104" t="s">
        <v>10492</v>
      </c>
      <c r="D5141" s="104" t="s">
        <v>12231</v>
      </c>
      <c r="E5141" s="104">
        <f t="shared" si="80"/>
        <v>30400236</v>
      </c>
      <c r="F5141" s="104" t="s">
        <v>11572</v>
      </c>
      <c r="G5141" s="104" t="s">
        <v>9260</v>
      </c>
      <c r="H5141" s="104" t="s">
        <v>9309</v>
      </c>
      <c r="I5141" s="104" t="s">
        <v>12232</v>
      </c>
    </row>
    <row r="5142" spans="1:9" x14ac:dyDescent="0.2">
      <c r="A5142" s="104" t="s">
        <v>10492</v>
      </c>
      <c r="D5142" s="104" t="s">
        <v>12233</v>
      </c>
      <c r="E5142" s="104">
        <f t="shared" si="80"/>
        <v>30400237</v>
      </c>
      <c r="F5142" s="104" t="s">
        <v>11572</v>
      </c>
      <c r="G5142" s="104" t="s">
        <v>9260</v>
      </c>
      <c r="H5142" s="104" t="s">
        <v>9309</v>
      </c>
      <c r="I5142" s="104" t="s">
        <v>12234</v>
      </c>
    </row>
    <row r="5143" spans="1:9" x14ac:dyDescent="0.2">
      <c r="A5143" s="104" t="s">
        <v>10492</v>
      </c>
      <c r="D5143" s="104" t="s">
        <v>12235</v>
      </c>
      <c r="E5143" s="104">
        <f t="shared" si="80"/>
        <v>30400238</v>
      </c>
      <c r="F5143" s="104" t="s">
        <v>11572</v>
      </c>
      <c r="G5143" s="104" t="s">
        <v>9260</v>
      </c>
      <c r="H5143" s="104" t="s">
        <v>9309</v>
      </c>
      <c r="I5143" s="104" t="s">
        <v>8785</v>
      </c>
    </row>
    <row r="5144" spans="1:9" x14ac:dyDescent="0.2">
      <c r="A5144" s="104" t="s">
        <v>10492</v>
      </c>
      <c r="D5144" s="104" t="s">
        <v>12236</v>
      </c>
      <c r="E5144" s="104">
        <f t="shared" si="80"/>
        <v>30400239</v>
      </c>
      <c r="F5144" s="104" t="s">
        <v>11572</v>
      </c>
      <c r="G5144" s="104" t="s">
        <v>9260</v>
      </c>
      <c r="H5144" s="104" t="s">
        <v>9309</v>
      </c>
      <c r="I5144" s="104" t="s">
        <v>12237</v>
      </c>
    </row>
    <row r="5145" spans="1:9" x14ac:dyDescent="0.2">
      <c r="A5145" s="104" t="s">
        <v>10492</v>
      </c>
      <c r="D5145" s="104" t="s">
        <v>12238</v>
      </c>
      <c r="E5145" s="104">
        <f t="shared" si="80"/>
        <v>30400240</v>
      </c>
      <c r="F5145" s="104" t="s">
        <v>11572</v>
      </c>
      <c r="G5145" s="104" t="s">
        <v>9260</v>
      </c>
      <c r="H5145" s="104" t="s">
        <v>9309</v>
      </c>
      <c r="I5145" s="104" t="s">
        <v>12239</v>
      </c>
    </row>
    <row r="5146" spans="1:9" x14ac:dyDescent="0.2">
      <c r="A5146" s="104" t="s">
        <v>10492</v>
      </c>
      <c r="D5146" s="104" t="s">
        <v>12240</v>
      </c>
      <c r="E5146" s="104">
        <f t="shared" si="80"/>
        <v>30400241</v>
      </c>
      <c r="F5146" s="104" t="s">
        <v>11572</v>
      </c>
      <c r="G5146" s="104" t="s">
        <v>9260</v>
      </c>
      <c r="H5146" s="104" t="s">
        <v>9309</v>
      </c>
      <c r="I5146" s="104" t="s">
        <v>12239</v>
      </c>
    </row>
    <row r="5147" spans="1:9" x14ac:dyDescent="0.2">
      <c r="A5147" s="104" t="s">
        <v>10492</v>
      </c>
      <c r="D5147" s="104" t="s">
        <v>12241</v>
      </c>
      <c r="E5147" s="104">
        <f t="shared" si="80"/>
        <v>30400242</v>
      </c>
      <c r="F5147" s="104" t="s">
        <v>11572</v>
      </c>
      <c r="G5147" s="104" t="s">
        <v>9260</v>
      </c>
      <c r="H5147" s="104" t="s">
        <v>9309</v>
      </c>
      <c r="I5147" s="104" t="s">
        <v>12242</v>
      </c>
    </row>
    <row r="5148" spans="1:9" x14ac:dyDescent="0.2">
      <c r="A5148" s="104" t="s">
        <v>10492</v>
      </c>
      <c r="D5148" s="104" t="s">
        <v>12243</v>
      </c>
      <c r="E5148" s="104">
        <f t="shared" si="80"/>
        <v>30400243</v>
      </c>
      <c r="F5148" s="104" t="s">
        <v>11572</v>
      </c>
      <c r="G5148" s="104" t="s">
        <v>9260</v>
      </c>
      <c r="H5148" s="104" t="s">
        <v>9309</v>
      </c>
      <c r="I5148" s="104" t="s">
        <v>12244</v>
      </c>
    </row>
    <row r="5149" spans="1:9" x14ac:dyDescent="0.2">
      <c r="A5149" s="104" t="s">
        <v>10492</v>
      </c>
      <c r="D5149" s="104" t="s">
        <v>12245</v>
      </c>
      <c r="E5149" s="104">
        <f t="shared" si="80"/>
        <v>30400244</v>
      </c>
      <c r="F5149" s="104" t="s">
        <v>11572</v>
      </c>
      <c r="G5149" s="104" t="s">
        <v>9260</v>
      </c>
      <c r="H5149" s="104" t="s">
        <v>9309</v>
      </c>
      <c r="I5149" s="104" t="s">
        <v>12246</v>
      </c>
    </row>
    <row r="5150" spans="1:9" x14ac:dyDescent="0.2">
      <c r="A5150" s="104" t="s">
        <v>10492</v>
      </c>
      <c r="D5150" s="104" t="s">
        <v>12247</v>
      </c>
      <c r="E5150" s="104">
        <f t="shared" si="80"/>
        <v>30400250</v>
      </c>
      <c r="F5150" s="104" t="s">
        <v>11572</v>
      </c>
      <c r="G5150" s="104" t="s">
        <v>9260</v>
      </c>
      <c r="H5150" s="104" t="s">
        <v>9309</v>
      </c>
      <c r="I5150" s="104" t="s">
        <v>12248</v>
      </c>
    </row>
    <row r="5151" spans="1:9" x14ac:dyDescent="0.2">
      <c r="A5151" s="104" t="s">
        <v>10492</v>
      </c>
      <c r="D5151" s="104" t="s">
        <v>12249</v>
      </c>
      <c r="E5151" s="104">
        <f t="shared" si="80"/>
        <v>30400251</v>
      </c>
      <c r="F5151" s="104" t="s">
        <v>11572</v>
      </c>
      <c r="G5151" s="104" t="s">
        <v>9260</v>
      </c>
      <c r="H5151" s="104" t="s">
        <v>9309</v>
      </c>
      <c r="I5151" s="104" t="s">
        <v>12250</v>
      </c>
    </row>
    <row r="5152" spans="1:9" x14ac:dyDescent="0.2">
      <c r="A5152" s="104" t="s">
        <v>10492</v>
      </c>
      <c r="D5152" s="104" t="s">
        <v>12251</v>
      </c>
      <c r="E5152" s="104">
        <f t="shared" si="80"/>
        <v>30400299</v>
      </c>
      <c r="F5152" s="104" t="s">
        <v>11572</v>
      </c>
      <c r="G5152" s="104" t="s">
        <v>9260</v>
      </c>
      <c r="H5152" s="104" t="s">
        <v>9309</v>
      </c>
      <c r="I5152" s="104" t="s">
        <v>7791</v>
      </c>
    </row>
    <row r="5153" spans="1:9" x14ac:dyDescent="0.2">
      <c r="A5153" s="104" t="s">
        <v>10492</v>
      </c>
      <c r="D5153" s="104" t="s">
        <v>12252</v>
      </c>
      <c r="E5153" s="104">
        <f t="shared" si="80"/>
        <v>30400301</v>
      </c>
      <c r="F5153" s="104" t="s">
        <v>11572</v>
      </c>
      <c r="G5153" s="104" t="s">
        <v>9260</v>
      </c>
      <c r="H5153" s="104" t="s">
        <v>12253</v>
      </c>
      <c r="I5153" s="104" t="s">
        <v>12254</v>
      </c>
    </row>
    <row r="5154" spans="1:9" x14ac:dyDescent="0.2">
      <c r="A5154" s="104" t="s">
        <v>10492</v>
      </c>
      <c r="D5154" s="104" t="s">
        <v>12255</v>
      </c>
      <c r="E5154" s="104">
        <f t="shared" si="80"/>
        <v>30400302</v>
      </c>
      <c r="F5154" s="104" t="s">
        <v>11572</v>
      </c>
      <c r="G5154" s="104" t="s">
        <v>9260</v>
      </c>
      <c r="H5154" s="104" t="s">
        <v>12253</v>
      </c>
      <c r="I5154" s="104" t="s">
        <v>12230</v>
      </c>
    </row>
    <row r="5155" spans="1:9" x14ac:dyDescent="0.2">
      <c r="A5155" s="104" t="s">
        <v>10492</v>
      </c>
      <c r="D5155" s="104" t="s">
        <v>12256</v>
      </c>
      <c r="E5155" s="104">
        <f t="shared" si="80"/>
        <v>30400303</v>
      </c>
      <c r="F5155" s="104" t="s">
        <v>11572</v>
      </c>
      <c r="G5155" s="104" t="s">
        <v>9260</v>
      </c>
      <c r="H5155" s="104" t="s">
        <v>12253</v>
      </c>
      <c r="I5155" s="104" t="s">
        <v>8785</v>
      </c>
    </row>
    <row r="5156" spans="1:9" x14ac:dyDescent="0.2">
      <c r="A5156" s="104" t="s">
        <v>10492</v>
      </c>
      <c r="D5156" s="104" t="s">
        <v>12257</v>
      </c>
      <c r="E5156" s="104">
        <f t="shared" si="80"/>
        <v>30400304</v>
      </c>
      <c r="F5156" s="104" t="s">
        <v>11572</v>
      </c>
      <c r="G5156" s="104" t="s">
        <v>9260</v>
      </c>
      <c r="H5156" s="104" t="s">
        <v>12253</v>
      </c>
      <c r="I5156" s="104" t="s">
        <v>12258</v>
      </c>
    </row>
    <row r="5157" spans="1:9" x14ac:dyDescent="0.2">
      <c r="A5157" s="104" t="s">
        <v>10492</v>
      </c>
      <c r="D5157" s="104" t="s">
        <v>12259</v>
      </c>
      <c r="E5157" s="104">
        <f t="shared" si="80"/>
        <v>30400305</v>
      </c>
      <c r="F5157" s="104" t="s">
        <v>11572</v>
      </c>
      <c r="G5157" s="104" t="s">
        <v>9260</v>
      </c>
      <c r="H5157" s="104" t="s">
        <v>12253</v>
      </c>
      <c r="I5157" s="104" t="s">
        <v>12260</v>
      </c>
    </row>
    <row r="5158" spans="1:9" x14ac:dyDescent="0.2">
      <c r="A5158" s="104" t="s">
        <v>10492</v>
      </c>
      <c r="D5158" s="104" t="s">
        <v>12261</v>
      </c>
      <c r="E5158" s="104">
        <f t="shared" si="80"/>
        <v>30400310</v>
      </c>
      <c r="F5158" s="104" t="s">
        <v>11572</v>
      </c>
      <c r="G5158" s="104" t="s">
        <v>9260</v>
      </c>
      <c r="H5158" s="104" t="s">
        <v>12253</v>
      </c>
      <c r="I5158" s="104" t="s">
        <v>12262</v>
      </c>
    </row>
    <row r="5159" spans="1:9" x14ac:dyDescent="0.2">
      <c r="A5159" s="104" t="s">
        <v>10492</v>
      </c>
      <c r="D5159" s="104" t="s">
        <v>12263</v>
      </c>
      <c r="E5159" s="104">
        <f t="shared" si="80"/>
        <v>30400314</v>
      </c>
      <c r="F5159" s="104" t="s">
        <v>11572</v>
      </c>
      <c r="G5159" s="104" t="s">
        <v>9260</v>
      </c>
      <c r="H5159" s="104" t="s">
        <v>12253</v>
      </c>
      <c r="I5159" s="104" t="s">
        <v>12264</v>
      </c>
    </row>
    <row r="5160" spans="1:9" x14ac:dyDescent="0.2">
      <c r="A5160" s="104" t="s">
        <v>10492</v>
      </c>
      <c r="D5160" s="104" t="s">
        <v>9410</v>
      </c>
      <c r="E5160" s="104">
        <f t="shared" si="80"/>
        <v>30400315</v>
      </c>
      <c r="F5160" s="104" t="s">
        <v>11572</v>
      </c>
      <c r="G5160" s="104" t="s">
        <v>9260</v>
      </c>
      <c r="H5160" s="104" t="s">
        <v>12253</v>
      </c>
      <c r="I5160" s="104" t="s">
        <v>9411</v>
      </c>
    </row>
    <row r="5161" spans="1:9" x14ac:dyDescent="0.2">
      <c r="A5161" s="104" t="s">
        <v>10492</v>
      </c>
      <c r="D5161" s="104" t="s">
        <v>9412</v>
      </c>
      <c r="E5161" s="104">
        <f t="shared" si="80"/>
        <v>30400316</v>
      </c>
      <c r="F5161" s="104" t="s">
        <v>11572</v>
      </c>
      <c r="G5161" s="104" t="s">
        <v>9260</v>
      </c>
      <c r="H5161" s="104" t="s">
        <v>12253</v>
      </c>
      <c r="I5161" s="104" t="s">
        <v>11654</v>
      </c>
    </row>
    <row r="5162" spans="1:9" x14ac:dyDescent="0.2">
      <c r="A5162" s="104" t="s">
        <v>10492</v>
      </c>
      <c r="D5162" s="104" t="s">
        <v>15253</v>
      </c>
      <c r="E5162" s="104">
        <f t="shared" si="80"/>
        <v>30400317</v>
      </c>
      <c r="F5162" s="104" t="s">
        <v>11572</v>
      </c>
      <c r="G5162" s="104" t="s">
        <v>9260</v>
      </c>
      <c r="H5162" s="104" t="s">
        <v>12253</v>
      </c>
      <c r="I5162" s="104" t="s">
        <v>15254</v>
      </c>
    </row>
    <row r="5163" spans="1:9" x14ac:dyDescent="0.2">
      <c r="A5163" s="104" t="s">
        <v>10492</v>
      </c>
      <c r="D5163" s="104" t="s">
        <v>15255</v>
      </c>
      <c r="E5163" s="104">
        <f t="shared" si="80"/>
        <v>30400318</v>
      </c>
      <c r="F5163" s="104" t="s">
        <v>11572</v>
      </c>
      <c r="G5163" s="104" t="s">
        <v>9260</v>
      </c>
      <c r="H5163" s="104" t="s">
        <v>12253</v>
      </c>
      <c r="I5163" s="104" t="s">
        <v>15256</v>
      </c>
    </row>
    <row r="5164" spans="1:9" x14ac:dyDescent="0.2">
      <c r="A5164" s="104" t="s">
        <v>10492</v>
      </c>
      <c r="D5164" s="104" t="s">
        <v>15257</v>
      </c>
      <c r="E5164" s="104">
        <f t="shared" si="80"/>
        <v>30400319</v>
      </c>
      <c r="F5164" s="104" t="s">
        <v>11572</v>
      </c>
      <c r="G5164" s="104" t="s">
        <v>9260</v>
      </c>
      <c r="H5164" s="104" t="s">
        <v>12253</v>
      </c>
      <c r="I5164" s="104" t="s">
        <v>15258</v>
      </c>
    </row>
    <row r="5165" spans="1:9" x14ac:dyDescent="0.2">
      <c r="A5165" s="104" t="s">
        <v>10492</v>
      </c>
      <c r="D5165" s="104" t="s">
        <v>15259</v>
      </c>
      <c r="E5165" s="104">
        <f t="shared" si="80"/>
        <v>30400320</v>
      </c>
      <c r="F5165" s="104" t="s">
        <v>11572</v>
      </c>
      <c r="G5165" s="104" t="s">
        <v>9260</v>
      </c>
      <c r="H5165" s="104" t="s">
        <v>12253</v>
      </c>
      <c r="I5165" s="104" t="s">
        <v>9287</v>
      </c>
    </row>
    <row r="5166" spans="1:9" x14ac:dyDescent="0.2">
      <c r="A5166" s="104" t="s">
        <v>10492</v>
      </c>
      <c r="D5166" s="104" t="s">
        <v>12287</v>
      </c>
      <c r="E5166" s="104">
        <f t="shared" si="80"/>
        <v>30400321</v>
      </c>
      <c r="F5166" s="104" t="s">
        <v>11572</v>
      </c>
      <c r="G5166" s="104" t="s">
        <v>9260</v>
      </c>
      <c r="H5166" s="104" t="s">
        <v>12253</v>
      </c>
      <c r="I5166" s="104" t="s">
        <v>12288</v>
      </c>
    </row>
    <row r="5167" spans="1:9" x14ac:dyDescent="0.2">
      <c r="A5167" s="104" t="s">
        <v>10492</v>
      </c>
      <c r="D5167" s="104" t="s">
        <v>12289</v>
      </c>
      <c r="E5167" s="104">
        <f t="shared" si="80"/>
        <v>30400322</v>
      </c>
      <c r="F5167" s="104" t="s">
        <v>11572</v>
      </c>
      <c r="G5167" s="104" t="s">
        <v>9260</v>
      </c>
      <c r="H5167" s="104" t="s">
        <v>12253</v>
      </c>
      <c r="I5167" s="104" t="s">
        <v>12290</v>
      </c>
    </row>
    <row r="5168" spans="1:9" x14ac:dyDescent="0.2">
      <c r="A5168" s="104" t="s">
        <v>10492</v>
      </c>
      <c r="D5168" s="104" t="s">
        <v>12291</v>
      </c>
      <c r="E5168" s="104">
        <f t="shared" si="80"/>
        <v>30400325</v>
      </c>
      <c r="F5168" s="104" t="s">
        <v>11572</v>
      </c>
      <c r="G5168" s="104" t="s">
        <v>9260</v>
      </c>
      <c r="H5168" s="104" t="s">
        <v>12253</v>
      </c>
      <c r="I5168" s="104" t="s">
        <v>12292</v>
      </c>
    </row>
    <row r="5169" spans="1:9" x14ac:dyDescent="0.2">
      <c r="A5169" s="104" t="s">
        <v>10492</v>
      </c>
      <c r="D5169" s="104" t="s">
        <v>12293</v>
      </c>
      <c r="E5169" s="104">
        <f t="shared" si="80"/>
        <v>30400330</v>
      </c>
      <c r="F5169" s="104" t="s">
        <v>11572</v>
      </c>
      <c r="G5169" s="104" t="s">
        <v>9260</v>
      </c>
      <c r="H5169" s="104" t="s">
        <v>12253</v>
      </c>
      <c r="I5169" s="104" t="s">
        <v>12294</v>
      </c>
    </row>
    <row r="5170" spans="1:9" x14ac:dyDescent="0.2">
      <c r="A5170" s="104" t="s">
        <v>10492</v>
      </c>
      <c r="D5170" s="104" t="s">
        <v>12295</v>
      </c>
      <c r="E5170" s="104">
        <f t="shared" si="80"/>
        <v>30400331</v>
      </c>
      <c r="F5170" s="104" t="s">
        <v>11572</v>
      </c>
      <c r="G5170" s="104" t="s">
        <v>9260</v>
      </c>
      <c r="H5170" s="104" t="s">
        <v>12253</v>
      </c>
      <c r="I5170" s="104" t="s">
        <v>12296</v>
      </c>
    </row>
    <row r="5171" spans="1:9" x14ac:dyDescent="0.2">
      <c r="A5171" s="104" t="s">
        <v>10492</v>
      </c>
      <c r="D5171" s="104" t="s">
        <v>12297</v>
      </c>
      <c r="E5171" s="104">
        <f t="shared" si="80"/>
        <v>30400332</v>
      </c>
      <c r="F5171" s="104" t="s">
        <v>11572</v>
      </c>
      <c r="G5171" s="104" t="s">
        <v>9260</v>
      </c>
      <c r="H5171" s="104" t="s">
        <v>12253</v>
      </c>
      <c r="I5171" s="104" t="s">
        <v>12298</v>
      </c>
    </row>
    <row r="5172" spans="1:9" x14ac:dyDescent="0.2">
      <c r="A5172" s="104" t="s">
        <v>10492</v>
      </c>
      <c r="D5172" s="104" t="s">
        <v>12299</v>
      </c>
      <c r="E5172" s="104">
        <f t="shared" si="80"/>
        <v>30400333</v>
      </c>
      <c r="F5172" s="104" t="s">
        <v>11572</v>
      </c>
      <c r="G5172" s="104" t="s">
        <v>9260</v>
      </c>
      <c r="H5172" s="104" t="s">
        <v>12253</v>
      </c>
      <c r="I5172" s="104" t="s">
        <v>12300</v>
      </c>
    </row>
    <row r="5173" spans="1:9" x14ac:dyDescent="0.2">
      <c r="A5173" s="104" t="s">
        <v>10492</v>
      </c>
      <c r="D5173" s="104" t="s">
        <v>12301</v>
      </c>
      <c r="E5173" s="104">
        <f t="shared" si="80"/>
        <v>30400340</v>
      </c>
      <c r="F5173" s="104" t="s">
        <v>11572</v>
      </c>
      <c r="G5173" s="104" t="s">
        <v>9260</v>
      </c>
      <c r="H5173" s="104" t="s">
        <v>12253</v>
      </c>
      <c r="I5173" s="104" t="s">
        <v>12302</v>
      </c>
    </row>
    <row r="5174" spans="1:9" x14ac:dyDescent="0.2">
      <c r="A5174" s="104" t="s">
        <v>10492</v>
      </c>
      <c r="D5174" s="104" t="s">
        <v>12303</v>
      </c>
      <c r="E5174" s="104">
        <f t="shared" si="80"/>
        <v>30400341</v>
      </c>
      <c r="F5174" s="104" t="s">
        <v>11572</v>
      </c>
      <c r="G5174" s="104" t="s">
        <v>9260</v>
      </c>
      <c r="H5174" s="104" t="s">
        <v>12253</v>
      </c>
      <c r="I5174" s="104" t="s">
        <v>12304</v>
      </c>
    </row>
    <row r="5175" spans="1:9" x14ac:dyDescent="0.2">
      <c r="A5175" s="104" t="s">
        <v>10492</v>
      </c>
      <c r="D5175" s="104" t="s">
        <v>12305</v>
      </c>
      <c r="E5175" s="104">
        <f t="shared" si="80"/>
        <v>30400342</v>
      </c>
      <c r="F5175" s="104" t="s">
        <v>11572</v>
      </c>
      <c r="G5175" s="104" t="s">
        <v>9260</v>
      </c>
      <c r="H5175" s="104" t="s">
        <v>12253</v>
      </c>
      <c r="I5175" s="104" t="s">
        <v>12306</v>
      </c>
    </row>
    <row r="5176" spans="1:9" x14ac:dyDescent="0.2">
      <c r="A5176" s="104" t="s">
        <v>10492</v>
      </c>
      <c r="D5176" s="104" t="s">
        <v>12307</v>
      </c>
      <c r="E5176" s="104">
        <f t="shared" si="80"/>
        <v>30400350</v>
      </c>
      <c r="F5176" s="104" t="s">
        <v>11572</v>
      </c>
      <c r="G5176" s="104" t="s">
        <v>9260</v>
      </c>
      <c r="H5176" s="104" t="s">
        <v>12253</v>
      </c>
      <c r="I5176" s="104" t="s">
        <v>12308</v>
      </c>
    </row>
    <row r="5177" spans="1:9" x14ac:dyDescent="0.2">
      <c r="A5177" s="104" t="s">
        <v>10492</v>
      </c>
      <c r="D5177" s="104" t="s">
        <v>12309</v>
      </c>
      <c r="E5177" s="104">
        <f t="shared" si="80"/>
        <v>30400351</v>
      </c>
      <c r="F5177" s="104" t="s">
        <v>11572</v>
      </c>
      <c r="G5177" s="104" t="s">
        <v>9260</v>
      </c>
      <c r="H5177" s="104" t="s">
        <v>12253</v>
      </c>
      <c r="I5177" s="104" t="s">
        <v>12310</v>
      </c>
    </row>
    <row r="5178" spans="1:9" x14ac:dyDescent="0.2">
      <c r="A5178" s="104" t="s">
        <v>10492</v>
      </c>
      <c r="D5178" s="104" t="s">
        <v>12311</v>
      </c>
      <c r="E5178" s="104">
        <f t="shared" si="80"/>
        <v>30400352</v>
      </c>
      <c r="F5178" s="104" t="s">
        <v>11572</v>
      </c>
      <c r="G5178" s="104" t="s">
        <v>9260</v>
      </c>
      <c r="H5178" s="104" t="s">
        <v>12253</v>
      </c>
      <c r="I5178" s="104" t="s">
        <v>12308</v>
      </c>
    </row>
    <row r="5179" spans="1:9" x14ac:dyDescent="0.2">
      <c r="A5179" s="104" t="s">
        <v>10492</v>
      </c>
      <c r="D5179" s="104" t="s">
        <v>12312</v>
      </c>
      <c r="E5179" s="104">
        <f t="shared" si="80"/>
        <v>30400353</v>
      </c>
      <c r="F5179" s="104" t="s">
        <v>11572</v>
      </c>
      <c r="G5179" s="104" t="s">
        <v>9260</v>
      </c>
      <c r="H5179" s="104" t="s">
        <v>12253</v>
      </c>
      <c r="I5179" s="104" t="s">
        <v>12310</v>
      </c>
    </row>
    <row r="5180" spans="1:9" x14ac:dyDescent="0.2">
      <c r="A5180" s="104" t="s">
        <v>10492</v>
      </c>
      <c r="D5180" s="104" t="s">
        <v>12313</v>
      </c>
      <c r="E5180" s="104">
        <f t="shared" si="80"/>
        <v>30400354</v>
      </c>
      <c r="F5180" s="104" t="s">
        <v>11572</v>
      </c>
      <c r="G5180" s="104" t="s">
        <v>9260</v>
      </c>
      <c r="H5180" s="104" t="s">
        <v>12253</v>
      </c>
      <c r="I5180" s="104" t="s">
        <v>12310</v>
      </c>
    </row>
    <row r="5181" spans="1:9" x14ac:dyDescent="0.2">
      <c r="A5181" s="104" t="s">
        <v>10492</v>
      </c>
      <c r="D5181" s="104" t="s">
        <v>12314</v>
      </c>
      <c r="E5181" s="104">
        <f t="shared" si="80"/>
        <v>30400355</v>
      </c>
      <c r="F5181" s="104" t="s">
        <v>11572</v>
      </c>
      <c r="G5181" s="104" t="s">
        <v>9260</v>
      </c>
      <c r="H5181" s="104" t="s">
        <v>12253</v>
      </c>
      <c r="I5181" s="104" t="s">
        <v>12315</v>
      </c>
    </row>
    <row r="5182" spans="1:9" x14ac:dyDescent="0.2">
      <c r="A5182" s="104" t="s">
        <v>10492</v>
      </c>
      <c r="D5182" s="104" t="s">
        <v>12316</v>
      </c>
      <c r="E5182" s="104">
        <f t="shared" si="80"/>
        <v>30400356</v>
      </c>
      <c r="F5182" s="104" t="s">
        <v>11572</v>
      </c>
      <c r="G5182" s="104" t="s">
        <v>9260</v>
      </c>
      <c r="H5182" s="104" t="s">
        <v>12253</v>
      </c>
      <c r="I5182" s="104" t="s">
        <v>12317</v>
      </c>
    </row>
    <row r="5183" spans="1:9" x14ac:dyDescent="0.2">
      <c r="A5183" s="104" t="s">
        <v>10492</v>
      </c>
      <c r="D5183" s="104" t="s">
        <v>12318</v>
      </c>
      <c r="E5183" s="104">
        <f t="shared" si="80"/>
        <v>30400357</v>
      </c>
      <c r="F5183" s="104" t="s">
        <v>11572</v>
      </c>
      <c r="G5183" s="104" t="s">
        <v>9260</v>
      </c>
      <c r="H5183" s="104" t="s">
        <v>12253</v>
      </c>
      <c r="I5183" s="104" t="s">
        <v>12319</v>
      </c>
    </row>
    <row r="5184" spans="1:9" x14ac:dyDescent="0.2">
      <c r="A5184" s="104" t="s">
        <v>10492</v>
      </c>
      <c r="D5184" s="104" t="s">
        <v>12265</v>
      </c>
      <c r="E5184" s="104">
        <f t="shared" si="80"/>
        <v>30400358</v>
      </c>
      <c r="F5184" s="104" t="s">
        <v>11572</v>
      </c>
      <c r="G5184" s="104" t="s">
        <v>9260</v>
      </c>
      <c r="H5184" s="104" t="s">
        <v>12253</v>
      </c>
      <c r="I5184" s="104" t="s">
        <v>12266</v>
      </c>
    </row>
    <row r="5185" spans="1:9" x14ac:dyDescent="0.2">
      <c r="A5185" s="104" t="s">
        <v>10492</v>
      </c>
      <c r="D5185" s="104" t="s">
        <v>12267</v>
      </c>
      <c r="E5185" s="104">
        <f t="shared" si="80"/>
        <v>30400360</v>
      </c>
      <c r="F5185" s="104" t="s">
        <v>11572</v>
      </c>
      <c r="G5185" s="104" t="s">
        <v>9260</v>
      </c>
      <c r="H5185" s="104" t="s">
        <v>12253</v>
      </c>
      <c r="I5185" s="104" t="s">
        <v>12268</v>
      </c>
    </row>
    <row r="5186" spans="1:9" x14ac:dyDescent="0.2">
      <c r="A5186" s="104" t="s">
        <v>10492</v>
      </c>
      <c r="D5186" s="104" t="s">
        <v>12269</v>
      </c>
      <c r="E5186" s="104">
        <f t="shared" ref="E5186:E5249" si="81">VALUE(D5186)</f>
        <v>30400370</v>
      </c>
      <c r="F5186" s="104" t="s">
        <v>11572</v>
      </c>
      <c r="G5186" s="104" t="s">
        <v>9260</v>
      </c>
      <c r="H5186" s="104" t="s">
        <v>12253</v>
      </c>
      <c r="I5186" s="104" t="s">
        <v>12270</v>
      </c>
    </row>
    <row r="5187" spans="1:9" x14ac:dyDescent="0.2">
      <c r="A5187" s="104" t="s">
        <v>10492</v>
      </c>
      <c r="D5187" s="104" t="s">
        <v>12271</v>
      </c>
      <c r="E5187" s="104">
        <f t="shared" si="81"/>
        <v>30400371</v>
      </c>
      <c r="F5187" s="104" t="s">
        <v>11572</v>
      </c>
      <c r="G5187" s="104" t="s">
        <v>9260</v>
      </c>
      <c r="H5187" s="104" t="s">
        <v>12253</v>
      </c>
      <c r="I5187" s="104" t="s">
        <v>12272</v>
      </c>
    </row>
    <row r="5188" spans="1:9" x14ac:dyDescent="0.2">
      <c r="A5188" s="104" t="s">
        <v>10492</v>
      </c>
      <c r="D5188" s="104" t="s">
        <v>12273</v>
      </c>
      <c r="E5188" s="104">
        <f t="shared" si="81"/>
        <v>30400398</v>
      </c>
      <c r="F5188" s="104" t="s">
        <v>11572</v>
      </c>
      <c r="G5188" s="104" t="s">
        <v>9260</v>
      </c>
      <c r="H5188" s="104" t="s">
        <v>12253</v>
      </c>
      <c r="I5188" s="104" t="s">
        <v>7791</v>
      </c>
    </row>
    <row r="5189" spans="1:9" x14ac:dyDescent="0.2">
      <c r="A5189" s="104" t="s">
        <v>10492</v>
      </c>
      <c r="D5189" s="104" t="s">
        <v>12274</v>
      </c>
      <c r="E5189" s="104">
        <f t="shared" si="81"/>
        <v>30400399</v>
      </c>
      <c r="F5189" s="104" t="s">
        <v>11572</v>
      </c>
      <c r="G5189" s="104" t="s">
        <v>9260</v>
      </c>
      <c r="H5189" s="104" t="s">
        <v>12253</v>
      </c>
      <c r="I5189" s="104" t="s">
        <v>7791</v>
      </c>
    </row>
    <row r="5190" spans="1:9" x14ac:dyDescent="0.2">
      <c r="A5190" s="104" t="s">
        <v>10492</v>
      </c>
      <c r="D5190" s="104" t="s">
        <v>12275</v>
      </c>
      <c r="E5190" s="104">
        <f t="shared" si="81"/>
        <v>30400401</v>
      </c>
      <c r="F5190" s="104" t="s">
        <v>11572</v>
      </c>
      <c r="G5190" s="104" t="s">
        <v>9260</v>
      </c>
      <c r="H5190" s="104" t="s">
        <v>12276</v>
      </c>
      <c r="I5190" s="104" t="s">
        <v>12277</v>
      </c>
    </row>
    <row r="5191" spans="1:9" x14ac:dyDescent="0.2">
      <c r="A5191" s="104" t="s">
        <v>10492</v>
      </c>
      <c r="D5191" s="104" t="s">
        <v>12278</v>
      </c>
      <c r="E5191" s="104">
        <f t="shared" si="81"/>
        <v>30400402</v>
      </c>
      <c r="F5191" s="104" t="s">
        <v>11572</v>
      </c>
      <c r="G5191" s="104" t="s">
        <v>9260</v>
      </c>
      <c r="H5191" s="104" t="s">
        <v>12276</v>
      </c>
      <c r="I5191" s="104" t="s">
        <v>12230</v>
      </c>
    </row>
    <row r="5192" spans="1:9" x14ac:dyDescent="0.2">
      <c r="A5192" s="104" t="s">
        <v>10492</v>
      </c>
      <c r="D5192" s="104" t="s">
        <v>12279</v>
      </c>
      <c r="E5192" s="104">
        <f t="shared" si="81"/>
        <v>30400403</v>
      </c>
      <c r="F5192" s="104" t="s">
        <v>11572</v>
      </c>
      <c r="G5192" s="104" t="s">
        <v>9260</v>
      </c>
      <c r="H5192" s="104" t="s">
        <v>12276</v>
      </c>
      <c r="I5192" s="104" t="s">
        <v>12280</v>
      </c>
    </row>
    <row r="5193" spans="1:9" x14ac:dyDescent="0.2">
      <c r="A5193" s="104" t="s">
        <v>10492</v>
      </c>
      <c r="D5193" s="104" t="s">
        <v>12281</v>
      </c>
      <c r="E5193" s="104">
        <f t="shared" si="81"/>
        <v>30400404</v>
      </c>
      <c r="F5193" s="104" t="s">
        <v>11572</v>
      </c>
      <c r="G5193" s="104" t="s">
        <v>9260</v>
      </c>
      <c r="H5193" s="104" t="s">
        <v>12276</v>
      </c>
      <c r="I5193" s="104" t="s">
        <v>12282</v>
      </c>
    </row>
    <row r="5194" spans="1:9" x14ac:dyDescent="0.2">
      <c r="A5194" s="104" t="s">
        <v>10492</v>
      </c>
      <c r="D5194" s="104" t="s">
        <v>12283</v>
      </c>
      <c r="E5194" s="104">
        <f t="shared" si="81"/>
        <v>30400405</v>
      </c>
      <c r="F5194" s="104" t="s">
        <v>11572</v>
      </c>
      <c r="G5194" s="104" t="s">
        <v>9260</v>
      </c>
      <c r="H5194" s="104" t="s">
        <v>12276</v>
      </c>
      <c r="I5194" s="104" t="s">
        <v>12284</v>
      </c>
    </row>
    <row r="5195" spans="1:9" x14ac:dyDescent="0.2">
      <c r="A5195" s="104" t="s">
        <v>10492</v>
      </c>
      <c r="D5195" s="104" t="s">
        <v>12285</v>
      </c>
      <c r="E5195" s="104">
        <f t="shared" si="81"/>
        <v>30400406</v>
      </c>
      <c r="F5195" s="104" t="s">
        <v>11572</v>
      </c>
      <c r="G5195" s="104" t="s">
        <v>9260</v>
      </c>
      <c r="H5195" s="104" t="s">
        <v>12276</v>
      </c>
      <c r="I5195" s="104" t="s">
        <v>12286</v>
      </c>
    </row>
    <row r="5196" spans="1:9" x14ac:dyDescent="0.2">
      <c r="A5196" s="104" t="s">
        <v>10492</v>
      </c>
      <c r="D5196" s="104" t="s">
        <v>9421</v>
      </c>
      <c r="E5196" s="104">
        <f t="shared" si="81"/>
        <v>30400407</v>
      </c>
      <c r="F5196" s="104" t="s">
        <v>11572</v>
      </c>
      <c r="G5196" s="104" t="s">
        <v>9260</v>
      </c>
      <c r="H5196" s="104" t="s">
        <v>12276</v>
      </c>
      <c r="I5196" s="104" t="s">
        <v>9422</v>
      </c>
    </row>
    <row r="5197" spans="1:9" x14ac:dyDescent="0.2">
      <c r="A5197" s="104" t="s">
        <v>10492</v>
      </c>
      <c r="D5197" s="104" t="s">
        <v>9423</v>
      </c>
      <c r="E5197" s="104">
        <f t="shared" si="81"/>
        <v>30400408</v>
      </c>
      <c r="F5197" s="104" t="s">
        <v>11572</v>
      </c>
      <c r="G5197" s="104" t="s">
        <v>9260</v>
      </c>
      <c r="H5197" s="104" t="s">
        <v>12276</v>
      </c>
      <c r="I5197" s="104" t="s">
        <v>9424</v>
      </c>
    </row>
    <row r="5198" spans="1:9" x14ac:dyDescent="0.2">
      <c r="A5198" s="104" t="s">
        <v>10492</v>
      </c>
      <c r="D5198" s="104" t="s">
        <v>9425</v>
      </c>
      <c r="E5198" s="104">
        <f t="shared" si="81"/>
        <v>30400409</v>
      </c>
      <c r="F5198" s="104" t="s">
        <v>11572</v>
      </c>
      <c r="G5198" s="104" t="s">
        <v>9260</v>
      </c>
      <c r="H5198" s="104" t="s">
        <v>12276</v>
      </c>
      <c r="I5198" s="104" t="s">
        <v>11656</v>
      </c>
    </row>
    <row r="5199" spans="1:9" x14ac:dyDescent="0.2">
      <c r="A5199" s="104" t="s">
        <v>10492</v>
      </c>
      <c r="D5199" s="104" t="s">
        <v>9426</v>
      </c>
      <c r="E5199" s="104">
        <f t="shared" si="81"/>
        <v>30400410</v>
      </c>
      <c r="F5199" s="104" t="s">
        <v>11572</v>
      </c>
      <c r="G5199" s="104" t="s">
        <v>9260</v>
      </c>
      <c r="H5199" s="104" t="s">
        <v>12276</v>
      </c>
      <c r="I5199" s="104" t="s">
        <v>9427</v>
      </c>
    </row>
    <row r="5200" spans="1:9" x14ac:dyDescent="0.2">
      <c r="A5200" s="104" t="s">
        <v>10492</v>
      </c>
      <c r="D5200" s="104" t="s">
        <v>9428</v>
      </c>
      <c r="E5200" s="104">
        <f t="shared" si="81"/>
        <v>30400411</v>
      </c>
      <c r="F5200" s="104" t="s">
        <v>11572</v>
      </c>
      <c r="G5200" s="104" t="s">
        <v>9260</v>
      </c>
      <c r="H5200" s="104" t="s">
        <v>12276</v>
      </c>
      <c r="I5200" s="104" t="s">
        <v>9429</v>
      </c>
    </row>
    <row r="5201" spans="1:9" x14ac:dyDescent="0.2">
      <c r="A5201" s="104" t="s">
        <v>10492</v>
      </c>
      <c r="D5201" s="104" t="s">
        <v>9430</v>
      </c>
      <c r="E5201" s="104">
        <f t="shared" si="81"/>
        <v>30400412</v>
      </c>
      <c r="F5201" s="104" t="s">
        <v>11572</v>
      </c>
      <c r="G5201" s="104" t="s">
        <v>9260</v>
      </c>
      <c r="H5201" s="104" t="s">
        <v>12276</v>
      </c>
      <c r="I5201" s="104" t="s">
        <v>9431</v>
      </c>
    </row>
    <row r="5202" spans="1:9" x14ac:dyDescent="0.2">
      <c r="A5202" s="104" t="s">
        <v>10492</v>
      </c>
      <c r="D5202" s="104" t="s">
        <v>9432</v>
      </c>
      <c r="E5202" s="104">
        <f t="shared" si="81"/>
        <v>30400413</v>
      </c>
      <c r="F5202" s="104" t="s">
        <v>11572</v>
      </c>
      <c r="G5202" s="104" t="s">
        <v>9260</v>
      </c>
      <c r="H5202" s="104" t="s">
        <v>12276</v>
      </c>
      <c r="I5202" s="104" t="s">
        <v>9433</v>
      </c>
    </row>
    <row r="5203" spans="1:9" x14ac:dyDescent="0.2">
      <c r="A5203" s="104" t="s">
        <v>10492</v>
      </c>
      <c r="D5203" s="104" t="s">
        <v>9434</v>
      </c>
      <c r="E5203" s="104">
        <f t="shared" si="81"/>
        <v>30400414</v>
      </c>
      <c r="F5203" s="104" t="s">
        <v>11572</v>
      </c>
      <c r="G5203" s="104" t="s">
        <v>9260</v>
      </c>
      <c r="H5203" s="104" t="s">
        <v>12276</v>
      </c>
      <c r="I5203" s="104" t="s">
        <v>9435</v>
      </c>
    </row>
    <row r="5204" spans="1:9" x14ac:dyDescent="0.2">
      <c r="A5204" s="104" t="s">
        <v>10492</v>
      </c>
      <c r="D5204" s="104" t="s">
        <v>9436</v>
      </c>
      <c r="E5204" s="104">
        <f t="shared" si="81"/>
        <v>30400415</v>
      </c>
      <c r="F5204" s="104" t="s">
        <v>11572</v>
      </c>
      <c r="G5204" s="104" t="s">
        <v>9260</v>
      </c>
      <c r="H5204" s="104" t="s">
        <v>12276</v>
      </c>
      <c r="I5204" s="104" t="s">
        <v>9437</v>
      </c>
    </row>
    <row r="5205" spans="1:9" x14ac:dyDescent="0.2">
      <c r="A5205" s="104" t="s">
        <v>10492</v>
      </c>
      <c r="D5205" s="104" t="s">
        <v>9438</v>
      </c>
      <c r="E5205" s="104">
        <f t="shared" si="81"/>
        <v>30400416</v>
      </c>
      <c r="F5205" s="104" t="s">
        <v>11572</v>
      </c>
      <c r="G5205" s="104" t="s">
        <v>9260</v>
      </c>
      <c r="H5205" s="104" t="s">
        <v>12276</v>
      </c>
      <c r="I5205" s="104" t="s">
        <v>9439</v>
      </c>
    </row>
    <row r="5206" spans="1:9" x14ac:dyDescent="0.2">
      <c r="A5206" s="104" t="s">
        <v>10492</v>
      </c>
      <c r="D5206" s="104" t="s">
        <v>9440</v>
      </c>
      <c r="E5206" s="104">
        <f t="shared" si="81"/>
        <v>30400417</v>
      </c>
      <c r="F5206" s="104" t="s">
        <v>11572</v>
      </c>
      <c r="G5206" s="104" t="s">
        <v>9260</v>
      </c>
      <c r="H5206" s="104" t="s">
        <v>12276</v>
      </c>
      <c r="I5206" s="104" t="s">
        <v>9441</v>
      </c>
    </row>
    <row r="5207" spans="1:9" x14ac:dyDescent="0.2">
      <c r="A5207" s="104" t="s">
        <v>10492</v>
      </c>
      <c r="D5207" s="104" t="s">
        <v>9442</v>
      </c>
      <c r="E5207" s="104">
        <f t="shared" si="81"/>
        <v>30400418</v>
      </c>
      <c r="F5207" s="104" t="s">
        <v>11572</v>
      </c>
      <c r="G5207" s="104" t="s">
        <v>9260</v>
      </c>
      <c r="H5207" s="104" t="s">
        <v>12276</v>
      </c>
      <c r="I5207" s="104" t="s">
        <v>6564</v>
      </c>
    </row>
    <row r="5208" spans="1:9" x14ac:dyDescent="0.2">
      <c r="A5208" s="104" t="s">
        <v>10492</v>
      </c>
      <c r="D5208" s="104" t="s">
        <v>6565</v>
      </c>
      <c r="E5208" s="104">
        <f t="shared" si="81"/>
        <v>30400419</v>
      </c>
      <c r="F5208" s="104" t="s">
        <v>11572</v>
      </c>
      <c r="G5208" s="104" t="s">
        <v>9260</v>
      </c>
      <c r="H5208" s="104" t="s">
        <v>12276</v>
      </c>
      <c r="I5208" s="104" t="s">
        <v>6566</v>
      </c>
    </row>
    <row r="5209" spans="1:9" x14ac:dyDescent="0.2">
      <c r="A5209" s="104" t="s">
        <v>10492</v>
      </c>
      <c r="D5209" s="104" t="s">
        <v>6567</v>
      </c>
      <c r="E5209" s="104">
        <f t="shared" si="81"/>
        <v>30400420</v>
      </c>
      <c r="F5209" s="104" t="s">
        <v>11572</v>
      </c>
      <c r="G5209" s="104" t="s">
        <v>9260</v>
      </c>
      <c r="H5209" s="104" t="s">
        <v>12276</v>
      </c>
      <c r="I5209" s="104" t="s">
        <v>6352</v>
      </c>
    </row>
    <row r="5210" spans="1:9" x14ac:dyDescent="0.2">
      <c r="A5210" s="104" t="s">
        <v>10492</v>
      </c>
      <c r="D5210" s="104" t="s">
        <v>6568</v>
      </c>
      <c r="E5210" s="104">
        <f t="shared" si="81"/>
        <v>30400421</v>
      </c>
      <c r="F5210" s="104" t="s">
        <v>11572</v>
      </c>
      <c r="G5210" s="104" t="s">
        <v>9260</v>
      </c>
      <c r="H5210" s="104" t="s">
        <v>12276</v>
      </c>
      <c r="I5210" s="104" t="s">
        <v>6569</v>
      </c>
    </row>
    <row r="5211" spans="1:9" x14ac:dyDescent="0.2">
      <c r="A5211" s="104" t="s">
        <v>10492</v>
      </c>
      <c r="D5211" s="104" t="s">
        <v>6570</v>
      </c>
      <c r="E5211" s="104">
        <f t="shared" si="81"/>
        <v>30400422</v>
      </c>
      <c r="F5211" s="104" t="s">
        <v>11572</v>
      </c>
      <c r="G5211" s="104" t="s">
        <v>9260</v>
      </c>
      <c r="H5211" s="104" t="s">
        <v>12276</v>
      </c>
      <c r="I5211" s="104" t="s">
        <v>6571</v>
      </c>
    </row>
    <row r="5212" spans="1:9" x14ac:dyDescent="0.2">
      <c r="A5212" s="104" t="s">
        <v>10492</v>
      </c>
      <c r="D5212" s="104" t="s">
        <v>6572</v>
      </c>
      <c r="E5212" s="104">
        <f t="shared" si="81"/>
        <v>30400423</v>
      </c>
      <c r="F5212" s="104" t="s">
        <v>11572</v>
      </c>
      <c r="G5212" s="104" t="s">
        <v>9260</v>
      </c>
      <c r="H5212" s="104" t="s">
        <v>12276</v>
      </c>
      <c r="I5212" s="104" t="s">
        <v>6573</v>
      </c>
    </row>
    <row r="5213" spans="1:9" x14ac:dyDescent="0.2">
      <c r="A5213" s="104" t="s">
        <v>10492</v>
      </c>
      <c r="D5213" s="104" t="s">
        <v>6574</v>
      </c>
      <c r="E5213" s="104">
        <f t="shared" si="81"/>
        <v>30400424</v>
      </c>
      <c r="F5213" s="104" t="s">
        <v>11572</v>
      </c>
      <c r="G5213" s="104" t="s">
        <v>9260</v>
      </c>
      <c r="H5213" s="104" t="s">
        <v>12276</v>
      </c>
      <c r="I5213" s="104" t="s">
        <v>6575</v>
      </c>
    </row>
    <row r="5214" spans="1:9" x14ac:dyDescent="0.2">
      <c r="A5214" s="104" t="s">
        <v>10492</v>
      </c>
      <c r="D5214" s="104" t="s">
        <v>6576</v>
      </c>
      <c r="E5214" s="104">
        <f t="shared" si="81"/>
        <v>30400425</v>
      </c>
      <c r="F5214" s="104" t="s">
        <v>11572</v>
      </c>
      <c r="G5214" s="104" t="s">
        <v>9260</v>
      </c>
      <c r="H5214" s="104" t="s">
        <v>12276</v>
      </c>
      <c r="I5214" s="104" t="s">
        <v>3649</v>
      </c>
    </row>
    <row r="5215" spans="1:9" x14ac:dyDescent="0.2">
      <c r="A5215" s="104" t="s">
        <v>10492</v>
      </c>
      <c r="D5215" s="104" t="s">
        <v>6577</v>
      </c>
      <c r="E5215" s="104">
        <f t="shared" si="81"/>
        <v>30400426</v>
      </c>
      <c r="F5215" s="104" t="s">
        <v>11572</v>
      </c>
      <c r="G5215" s="104" t="s">
        <v>9260</v>
      </c>
      <c r="H5215" s="104" t="s">
        <v>12276</v>
      </c>
      <c r="I5215" s="104" t="s">
        <v>6578</v>
      </c>
    </row>
    <row r="5216" spans="1:9" x14ac:dyDescent="0.2">
      <c r="A5216" s="104" t="s">
        <v>10492</v>
      </c>
      <c r="D5216" s="104" t="s">
        <v>6579</v>
      </c>
      <c r="E5216" s="104">
        <f t="shared" si="81"/>
        <v>30400499</v>
      </c>
      <c r="F5216" s="104" t="s">
        <v>11572</v>
      </c>
      <c r="G5216" s="104" t="s">
        <v>9260</v>
      </c>
      <c r="H5216" s="104" t="s">
        <v>12276</v>
      </c>
      <c r="I5216" s="104" t="s">
        <v>7791</v>
      </c>
    </row>
    <row r="5217" spans="1:9" x14ac:dyDescent="0.2">
      <c r="A5217" s="104" t="s">
        <v>10492</v>
      </c>
      <c r="D5217" s="104" t="s">
        <v>6580</v>
      </c>
      <c r="E5217" s="104">
        <f t="shared" si="81"/>
        <v>30400501</v>
      </c>
      <c r="F5217" s="104" t="s">
        <v>11572</v>
      </c>
      <c r="G5217" s="104" t="s">
        <v>9260</v>
      </c>
      <c r="H5217" s="104" t="s">
        <v>6581</v>
      </c>
      <c r="I5217" s="104" t="s">
        <v>6582</v>
      </c>
    </row>
    <row r="5218" spans="1:9" x14ac:dyDescent="0.2">
      <c r="A5218" s="104" t="s">
        <v>10492</v>
      </c>
      <c r="D5218" s="104" t="s">
        <v>6583</v>
      </c>
      <c r="E5218" s="104">
        <f t="shared" si="81"/>
        <v>30400502</v>
      </c>
      <c r="F5218" s="104" t="s">
        <v>11572</v>
      </c>
      <c r="G5218" s="104" t="s">
        <v>9260</v>
      </c>
      <c r="H5218" s="104" t="s">
        <v>6581</v>
      </c>
      <c r="I5218" s="104" t="s">
        <v>6584</v>
      </c>
    </row>
    <row r="5219" spans="1:9" x14ac:dyDescent="0.2">
      <c r="A5219" s="104" t="s">
        <v>10492</v>
      </c>
      <c r="D5219" s="104" t="s">
        <v>6585</v>
      </c>
      <c r="E5219" s="104">
        <f t="shared" si="81"/>
        <v>30400503</v>
      </c>
      <c r="F5219" s="104" t="s">
        <v>11572</v>
      </c>
      <c r="G5219" s="104" t="s">
        <v>9260</v>
      </c>
      <c r="H5219" s="104" t="s">
        <v>6581</v>
      </c>
      <c r="I5219" s="104" t="s">
        <v>6586</v>
      </c>
    </row>
    <row r="5220" spans="1:9" x14ac:dyDescent="0.2">
      <c r="A5220" s="104" t="s">
        <v>10492</v>
      </c>
      <c r="D5220" s="104" t="s">
        <v>6587</v>
      </c>
      <c r="E5220" s="104">
        <f t="shared" si="81"/>
        <v>30400504</v>
      </c>
      <c r="F5220" s="104" t="s">
        <v>11572</v>
      </c>
      <c r="G5220" s="104" t="s">
        <v>9260</v>
      </c>
      <c r="H5220" s="104" t="s">
        <v>6581</v>
      </c>
      <c r="I5220" s="104" t="s">
        <v>6588</v>
      </c>
    </row>
    <row r="5221" spans="1:9" x14ac:dyDescent="0.2">
      <c r="A5221" s="104" t="s">
        <v>10492</v>
      </c>
      <c r="D5221" s="104" t="s">
        <v>6589</v>
      </c>
      <c r="E5221" s="104">
        <f t="shared" si="81"/>
        <v>30400505</v>
      </c>
      <c r="F5221" s="104" t="s">
        <v>11572</v>
      </c>
      <c r="G5221" s="104" t="s">
        <v>9260</v>
      </c>
      <c r="H5221" s="104" t="s">
        <v>6581</v>
      </c>
      <c r="I5221" s="104" t="s">
        <v>8500</v>
      </c>
    </row>
    <row r="5222" spans="1:9" x14ac:dyDescent="0.2">
      <c r="A5222" s="104" t="s">
        <v>10492</v>
      </c>
      <c r="D5222" s="104" t="s">
        <v>6590</v>
      </c>
      <c r="E5222" s="104">
        <f t="shared" si="81"/>
        <v>30400506</v>
      </c>
      <c r="F5222" s="104" t="s">
        <v>11572</v>
      </c>
      <c r="G5222" s="104" t="s">
        <v>9260</v>
      </c>
      <c r="H5222" s="104" t="s">
        <v>6581</v>
      </c>
      <c r="I5222" s="104" t="s">
        <v>6591</v>
      </c>
    </row>
    <row r="5223" spans="1:9" x14ac:dyDescent="0.2">
      <c r="A5223" s="104" t="s">
        <v>10492</v>
      </c>
      <c r="D5223" s="104" t="s">
        <v>6592</v>
      </c>
      <c r="E5223" s="104">
        <f t="shared" si="81"/>
        <v>30400507</v>
      </c>
      <c r="F5223" s="104" t="s">
        <v>11572</v>
      </c>
      <c r="G5223" s="104" t="s">
        <v>9260</v>
      </c>
      <c r="H5223" s="104" t="s">
        <v>6581</v>
      </c>
      <c r="I5223" s="104" t="s">
        <v>6593</v>
      </c>
    </row>
    <row r="5224" spans="1:9" x14ac:dyDescent="0.2">
      <c r="A5224" s="104" t="s">
        <v>10492</v>
      </c>
      <c r="D5224" s="104" t="s">
        <v>6594</v>
      </c>
      <c r="E5224" s="104">
        <f t="shared" si="81"/>
        <v>30400508</v>
      </c>
      <c r="F5224" s="104" t="s">
        <v>11572</v>
      </c>
      <c r="G5224" s="104" t="s">
        <v>9260</v>
      </c>
      <c r="H5224" s="104" t="s">
        <v>6581</v>
      </c>
      <c r="I5224" s="104" t="s">
        <v>6595</v>
      </c>
    </row>
    <row r="5225" spans="1:9" x14ac:dyDescent="0.2">
      <c r="A5225" s="104" t="s">
        <v>10492</v>
      </c>
      <c r="D5225" s="104" t="s">
        <v>6596</v>
      </c>
      <c r="E5225" s="104">
        <f t="shared" si="81"/>
        <v>30400509</v>
      </c>
      <c r="F5225" s="104" t="s">
        <v>11572</v>
      </c>
      <c r="G5225" s="104" t="s">
        <v>9260</v>
      </c>
      <c r="H5225" s="104" t="s">
        <v>6581</v>
      </c>
      <c r="I5225" s="104" t="s">
        <v>6597</v>
      </c>
    </row>
    <row r="5226" spans="1:9" x14ac:dyDescent="0.2">
      <c r="A5226" s="104" t="s">
        <v>10492</v>
      </c>
      <c r="D5226" s="104" t="s">
        <v>6598</v>
      </c>
      <c r="E5226" s="104">
        <f t="shared" si="81"/>
        <v>30400510</v>
      </c>
      <c r="F5226" s="104" t="s">
        <v>11572</v>
      </c>
      <c r="G5226" s="104" t="s">
        <v>9260</v>
      </c>
      <c r="H5226" s="104" t="s">
        <v>6581</v>
      </c>
      <c r="I5226" s="104" t="s">
        <v>6599</v>
      </c>
    </row>
    <row r="5227" spans="1:9" x14ac:dyDescent="0.2">
      <c r="A5227" s="104" t="s">
        <v>10492</v>
      </c>
      <c r="D5227" s="104" t="s">
        <v>6600</v>
      </c>
      <c r="E5227" s="104">
        <f t="shared" si="81"/>
        <v>30400511</v>
      </c>
      <c r="F5227" s="104" t="s">
        <v>11572</v>
      </c>
      <c r="G5227" s="104" t="s">
        <v>9260</v>
      </c>
      <c r="H5227" s="104" t="s">
        <v>6581</v>
      </c>
      <c r="I5227" s="104" t="s">
        <v>6601</v>
      </c>
    </row>
    <row r="5228" spans="1:9" x14ac:dyDescent="0.2">
      <c r="A5228" s="104" t="s">
        <v>10492</v>
      </c>
      <c r="D5228" s="104" t="s">
        <v>6602</v>
      </c>
      <c r="E5228" s="104">
        <f t="shared" si="81"/>
        <v>30400512</v>
      </c>
      <c r="F5228" s="104" t="s">
        <v>11572</v>
      </c>
      <c r="G5228" s="104" t="s">
        <v>9260</v>
      </c>
      <c r="H5228" s="104" t="s">
        <v>6581</v>
      </c>
      <c r="I5228" s="104" t="s">
        <v>6603</v>
      </c>
    </row>
    <row r="5229" spans="1:9" x14ac:dyDescent="0.2">
      <c r="A5229" s="104" t="s">
        <v>10492</v>
      </c>
      <c r="D5229" s="104" t="s">
        <v>6604</v>
      </c>
      <c r="E5229" s="104">
        <f t="shared" si="81"/>
        <v>30400513</v>
      </c>
      <c r="F5229" s="104" t="s">
        <v>11572</v>
      </c>
      <c r="G5229" s="104" t="s">
        <v>9260</v>
      </c>
      <c r="H5229" s="104" t="s">
        <v>6581</v>
      </c>
      <c r="I5229" s="104" t="s">
        <v>6605</v>
      </c>
    </row>
    <row r="5230" spans="1:9" x14ac:dyDescent="0.2">
      <c r="A5230" s="104" t="s">
        <v>10492</v>
      </c>
      <c r="D5230" s="104" t="s">
        <v>6606</v>
      </c>
      <c r="E5230" s="104">
        <f t="shared" si="81"/>
        <v>30400521</v>
      </c>
      <c r="F5230" s="104" t="s">
        <v>11572</v>
      </c>
      <c r="G5230" s="104" t="s">
        <v>9260</v>
      </c>
      <c r="H5230" s="104" t="s">
        <v>6581</v>
      </c>
      <c r="I5230" s="104" t="s">
        <v>8500</v>
      </c>
    </row>
    <row r="5231" spans="1:9" x14ac:dyDescent="0.2">
      <c r="A5231" s="104" t="s">
        <v>10492</v>
      </c>
      <c r="D5231" s="104" t="s">
        <v>6607</v>
      </c>
      <c r="E5231" s="104">
        <f t="shared" si="81"/>
        <v>30400522</v>
      </c>
      <c r="F5231" s="104" t="s">
        <v>11572</v>
      </c>
      <c r="G5231" s="104" t="s">
        <v>9260</v>
      </c>
      <c r="H5231" s="104" t="s">
        <v>6581</v>
      </c>
      <c r="I5231" s="104" t="s">
        <v>6591</v>
      </c>
    </row>
    <row r="5232" spans="1:9" x14ac:dyDescent="0.2">
      <c r="A5232" s="104" t="s">
        <v>10492</v>
      </c>
      <c r="D5232" s="104" t="s">
        <v>6608</v>
      </c>
      <c r="E5232" s="104">
        <f t="shared" si="81"/>
        <v>30400523</v>
      </c>
      <c r="F5232" s="104" t="s">
        <v>11572</v>
      </c>
      <c r="G5232" s="104" t="s">
        <v>9260</v>
      </c>
      <c r="H5232" s="104" t="s">
        <v>6581</v>
      </c>
      <c r="I5232" s="104" t="s">
        <v>6593</v>
      </c>
    </row>
    <row r="5233" spans="1:9" x14ac:dyDescent="0.2">
      <c r="A5233" s="104" t="s">
        <v>10492</v>
      </c>
      <c r="D5233" s="104" t="s">
        <v>6609</v>
      </c>
      <c r="E5233" s="104">
        <f t="shared" si="81"/>
        <v>30400524</v>
      </c>
      <c r="F5233" s="104" t="s">
        <v>11572</v>
      </c>
      <c r="G5233" s="104" t="s">
        <v>9260</v>
      </c>
      <c r="H5233" s="104" t="s">
        <v>6581</v>
      </c>
      <c r="I5233" s="104" t="s">
        <v>6595</v>
      </c>
    </row>
    <row r="5234" spans="1:9" x14ac:dyDescent="0.2">
      <c r="A5234" s="104" t="s">
        <v>10492</v>
      </c>
      <c r="D5234" s="104" t="s">
        <v>6610</v>
      </c>
      <c r="E5234" s="104">
        <f t="shared" si="81"/>
        <v>30400525</v>
      </c>
      <c r="F5234" s="104" t="s">
        <v>11572</v>
      </c>
      <c r="G5234" s="104" t="s">
        <v>9260</v>
      </c>
      <c r="H5234" s="104" t="s">
        <v>6581</v>
      </c>
      <c r="I5234" s="104" t="s">
        <v>6597</v>
      </c>
    </row>
    <row r="5235" spans="1:9" x14ac:dyDescent="0.2">
      <c r="A5235" s="104" t="s">
        <v>10492</v>
      </c>
      <c r="D5235" s="104" t="s">
        <v>6611</v>
      </c>
      <c r="E5235" s="104">
        <f t="shared" si="81"/>
        <v>30400526</v>
      </c>
      <c r="F5235" s="104" t="s">
        <v>11572</v>
      </c>
      <c r="G5235" s="104" t="s">
        <v>9260</v>
      </c>
      <c r="H5235" s="104" t="s">
        <v>6581</v>
      </c>
      <c r="I5235" s="104" t="s">
        <v>6599</v>
      </c>
    </row>
    <row r="5236" spans="1:9" x14ac:dyDescent="0.2">
      <c r="A5236" s="104" t="s">
        <v>10492</v>
      </c>
      <c r="D5236" s="104" t="s">
        <v>6612</v>
      </c>
      <c r="E5236" s="104">
        <f t="shared" si="81"/>
        <v>30400527</v>
      </c>
      <c r="F5236" s="104" t="s">
        <v>11572</v>
      </c>
      <c r="G5236" s="104" t="s">
        <v>9260</v>
      </c>
      <c r="H5236" s="104" t="s">
        <v>6581</v>
      </c>
      <c r="I5236" s="104" t="s">
        <v>6601</v>
      </c>
    </row>
    <row r="5237" spans="1:9" x14ac:dyDescent="0.2">
      <c r="A5237" s="104" t="s">
        <v>10492</v>
      </c>
      <c r="D5237" s="104" t="s">
        <v>6613</v>
      </c>
      <c r="E5237" s="104">
        <f t="shared" si="81"/>
        <v>30400528</v>
      </c>
      <c r="F5237" s="104" t="s">
        <v>11572</v>
      </c>
      <c r="G5237" s="104" t="s">
        <v>9260</v>
      </c>
      <c r="H5237" s="104" t="s">
        <v>6581</v>
      </c>
      <c r="I5237" s="104" t="s">
        <v>6603</v>
      </c>
    </row>
    <row r="5238" spans="1:9" x14ac:dyDescent="0.2">
      <c r="A5238" s="104" t="s">
        <v>10492</v>
      </c>
      <c r="D5238" s="104" t="s">
        <v>6614</v>
      </c>
      <c r="E5238" s="104">
        <f t="shared" si="81"/>
        <v>30400529</v>
      </c>
      <c r="F5238" s="104" t="s">
        <v>11572</v>
      </c>
      <c r="G5238" s="104" t="s">
        <v>9260</v>
      </c>
      <c r="H5238" s="104" t="s">
        <v>6581</v>
      </c>
      <c r="I5238" s="104" t="s">
        <v>6615</v>
      </c>
    </row>
    <row r="5239" spans="1:9" x14ac:dyDescent="0.2">
      <c r="A5239" s="104" t="s">
        <v>10492</v>
      </c>
      <c r="D5239" s="104" t="s">
        <v>6616</v>
      </c>
      <c r="E5239" s="104">
        <f t="shared" si="81"/>
        <v>30400530</v>
      </c>
      <c r="F5239" s="104" t="s">
        <v>11572</v>
      </c>
      <c r="G5239" s="104" t="s">
        <v>9260</v>
      </c>
      <c r="H5239" s="104" t="s">
        <v>6581</v>
      </c>
      <c r="I5239" s="104" t="s">
        <v>6617</v>
      </c>
    </row>
    <row r="5240" spans="1:9" x14ac:dyDescent="0.2">
      <c r="A5240" s="104" t="s">
        <v>10492</v>
      </c>
      <c r="D5240" s="104" t="s">
        <v>6618</v>
      </c>
      <c r="E5240" s="104">
        <f t="shared" si="81"/>
        <v>30400531</v>
      </c>
      <c r="F5240" s="104" t="s">
        <v>11572</v>
      </c>
      <c r="G5240" s="104" t="s">
        <v>9260</v>
      </c>
      <c r="H5240" s="104" t="s">
        <v>6581</v>
      </c>
      <c r="I5240" s="104" t="s">
        <v>6619</v>
      </c>
    </row>
    <row r="5241" spans="1:9" x14ac:dyDescent="0.2">
      <c r="A5241" s="104" t="s">
        <v>10492</v>
      </c>
      <c r="D5241" s="104" t="s">
        <v>6620</v>
      </c>
      <c r="E5241" s="104">
        <f t="shared" si="81"/>
        <v>30400599</v>
      </c>
      <c r="F5241" s="104" t="s">
        <v>11572</v>
      </c>
      <c r="G5241" s="104" t="s">
        <v>9260</v>
      </c>
      <c r="H5241" s="104" t="s">
        <v>6581</v>
      </c>
      <c r="I5241" s="104" t="s">
        <v>7791</v>
      </c>
    </row>
    <row r="5242" spans="1:9" x14ac:dyDescent="0.2">
      <c r="A5242" s="104" t="s">
        <v>10492</v>
      </c>
      <c r="D5242" s="104" t="s">
        <v>6621</v>
      </c>
      <c r="E5242" s="104">
        <f t="shared" si="81"/>
        <v>30400601</v>
      </c>
      <c r="F5242" s="104" t="s">
        <v>11572</v>
      </c>
      <c r="G5242" s="104" t="s">
        <v>9260</v>
      </c>
      <c r="H5242" s="104" t="s">
        <v>6622</v>
      </c>
      <c r="I5242" s="104" t="s">
        <v>12277</v>
      </c>
    </row>
    <row r="5243" spans="1:9" x14ac:dyDescent="0.2">
      <c r="A5243" s="104" t="s">
        <v>10492</v>
      </c>
      <c r="D5243" s="104" t="s">
        <v>6623</v>
      </c>
      <c r="E5243" s="104">
        <f t="shared" si="81"/>
        <v>30400602</v>
      </c>
      <c r="F5243" s="104" t="s">
        <v>11572</v>
      </c>
      <c r="G5243" s="104" t="s">
        <v>9260</v>
      </c>
      <c r="H5243" s="104" t="s">
        <v>6622</v>
      </c>
      <c r="I5243" s="104" t="s">
        <v>6624</v>
      </c>
    </row>
    <row r="5244" spans="1:9" x14ac:dyDescent="0.2">
      <c r="A5244" s="104" t="s">
        <v>10492</v>
      </c>
      <c r="D5244" s="104" t="s">
        <v>6625</v>
      </c>
      <c r="E5244" s="104">
        <f t="shared" si="81"/>
        <v>30400605</v>
      </c>
      <c r="F5244" s="104" t="s">
        <v>11572</v>
      </c>
      <c r="G5244" s="104" t="s">
        <v>9260</v>
      </c>
      <c r="H5244" s="104" t="s">
        <v>6622</v>
      </c>
      <c r="I5244" s="104" t="s">
        <v>6626</v>
      </c>
    </row>
    <row r="5245" spans="1:9" x14ac:dyDescent="0.2">
      <c r="A5245" s="104" t="s">
        <v>10492</v>
      </c>
      <c r="D5245" s="104" t="s">
        <v>6627</v>
      </c>
      <c r="E5245" s="104">
        <f t="shared" si="81"/>
        <v>30400606</v>
      </c>
      <c r="F5245" s="104" t="s">
        <v>11572</v>
      </c>
      <c r="G5245" s="104" t="s">
        <v>9260</v>
      </c>
      <c r="H5245" s="104" t="s">
        <v>6622</v>
      </c>
      <c r="I5245" s="104" t="s">
        <v>6628</v>
      </c>
    </row>
    <row r="5246" spans="1:9" x14ac:dyDescent="0.2">
      <c r="A5246" s="104" t="s">
        <v>10492</v>
      </c>
      <c r="D5246" s="104" t="s">
        <v>6629</v>
      </c>
      <c r="E5246" s="104">
        <f t="shared" si="81"/>
        <v>30400607</v>
      </c>
      <c r="F5246" s="104" t="s">
        <v>11572</v>
      </c>
      <c r="G5246" s="104" t="s">
        <v>9260</v>
      </c>
      <c r="H5246" s="104" t="s">
        <v>6622</v>
      </c>
      <c r="I5246" s="104" t="s">
        <v>6630</v>
      </c>
    </row>
    <row r="5247" spans="1:9" x14ac:dyDescent="0.2">
      <c r="A5247" s="104" t="s">
        <v>10492</v>
      </c>
      <c r="D5247" s="104" t="s">
        <v>6631</v>
      </c>
      <c r="E5247" s="104">
        <f t="shared" si="81"/>
        <v>30400608</v>
      </c>
      <c r="F5247" s="104" t="s">
        <v>11572</v>
      </c>
      <c r="G5247" s="104" t="s">
        <v>9260</v>
      </c>
      <c r="H5247" s="104" t="s">
        <v>6622</v>
      </c>
      <c r="I5247" s="104" t="s">
        <v>6632</v>
      </c>
    </row>
    <row r="5248" spans="1:9" x14ac:dyDescent="0.2">
      <c r="A5248" s="104" t="s">
        <v>10492</v>
      </c>
      <c r="D5248" s="104" t="s">
        <v>6633</v>
      </c>
      <c r="E5248" s="104">
        <f t="shared" si="81"/>
        <v>30400609</v>
      </c>
      <c r="F5248" s="104" t="s">
        <v>11572</v>
      </c>
      <c r="G5248" s="104" t="s">
        <v>9260</v>
      </c>
      <c r="H5248" s="104" t="s">
        <v>6622</v>
      </c>
      <c r="I5248" s="104" t="s">
        <v>6634</v>
      </c>
    </row>
    <row r="5249" spans="1:9" x14ac:dyDescent="0.2">
      <c r="A5249" s="104" t="s">
        <v>10492</v>
      </c>
      <c r="D5249" s="104" t="s">
        <v>6635</v>
      </c>
      <c r="E5249" s="104">
        <f t="shared" si="81"/>
        <v>30400610</v>
      </c>
      <c r="F5249" s="104" t="s">
        <v>11572</v>
      </c>
      <c r="G5249" s="104" t="s">
        <v>9260</v>
      </c>
      <c r="H5249" s="104" t="s">
        <v>6622</v>
      </c>
      <c r="I5249" s="104" t="s">
        <v>6636</v>
      </c>
    </row>
    <row r="5250" spans="1:9" x14ac:dyDescent="0.2">
      <c r="A5250" s="104" t="s">
        <v>10492</v>
      </c>
      <c r="D5250" s="104" t="s">
        <v>6637</v>
      </c>
      <c r="E5250" s="104">
        <f t="shared" ref="E5250:E5313" si="82">VALUE(D5250)</f>
        <v>30400611</v>
      </c>
      <c r="F5250" s="104" t="s">
        <v>11572</v>
      </c>
      <c r="G5250" s="104" t="s">
        <v>9260</v>
      </c>
      <c r="H5250" s="104" t="s">
        <v>6622</v>
      </c>
      <c r="I5250" s="104" t="s">
        <v>6638</v>
      </c>
    </row>
    <row r="5251" spans="1:9" x14ac:dyDescent="0.2">
      <c r="A5251" s="104" t="s">
        <v>10492</v>
      </c>
      <c r="D5251" s="104" t="s">
        <v>6639</v>
      </c>
      <c r="E5251" s="104">
        <f t="shared" si="82"/>
        <v>30400612</v>
      </c>
      <c r="F5251" s="104" t="s">
        <v>11572</v>
      </c>
      <c r="G5251" s="104" t="s">
        <v>9260</v>
      </c>
      <c r="H5251" s="104" t="s">
        <v>6622</v>
      </c>
      <c r="I5251" s="104" t="s">
        <v>6640</v>
      </c>
    </row>
    <row r="5252" spans="1:9" x14ac:dyDescent="0.2">
      <c r="A5252" s="104" t="s">
        <v>10492</v>
      </c>
      <c r="D5252" s="104" t="s">
        <v>6641</v>
      </c>
      <c r="E5252" s="104">
        <f t="shared" si="82"/>
        <v>30400613</v>
      </c>
      <c r="F5252" s="104" t="s">
        <v>11572</v>
      </c>
      <c r="G5252" s="104" t="s">
        <v>9260</v>
      </c>
      <c r="H5252" s="104" t="s">
        <v>6622</v>
      </c>
      <c r="I5252" s="104" t="s">
        <v>6642</v>
      </c>
    </row>
    <row r="5253" spans="1:9" x14ac:dyDescent="0.2">
      <c r="A5253" s="104" t="s">
        <v>10492</v>
      </c>
      <c r="D5253" s="104" t="s">
        <v>6643</v>
      </c>
      <c r="E5253" s="104">
        <f t="shared" si="82"/>
        <v>30400614</v>
      </c>
      <c r="F5253" s="104" t="s">
        <v>11572</v>
      </c>
      <c r="G5253" s="104" t="s">
        <v>9260</v>
      </c>
      <c r="H5253" s="104" t="s">
        <v>6622</v>
      </c>
      <c r="I5253" s="104" t="s">
        <v>6644</v>
      </c>
    </row>
    <row r="5254" spans="1:9" x14ac:dyDescent="0.2">
      <c r="A5254" s="104" t="s">
        <v>10492</v>
      </c>
      <c r="D5254" s="104" t="s">
        <v>6645</v>
      </c>
      <c r="E5254" s="104">
        <f t="shared" si="82"/>
        <v>30400630</v>
      </c>
      <c r="F5254" s="104" t="s">
        <v>11572</v>
      </c>
      <c r="G5254" s="104" t="s">
        <v>9260</v>
      </c>
      <c r="H5254" s="104" t="s">
        <v>6622</v>
      </c>
      <c r="I5254" s="104" t="s">
        <v>6646</v>
      </c>
    </row>
    <row r="5255" spans="1:9" x14ac:dyDescent="0.2">
      <c r="A5255" s="104" t="s">
        <v>10492</v>
      </c>
      <c r="D5255" s="104" t="s">
        <v>6647</v>
      </c>
      <c r="E5255" s="104">
        <f t="shared" si="82"/>
        <v>30400635</v>
      </c>
      <c r="F5255" s="104" t="s">
        <v>11572</v>
      </c>
      <c r="G5255" s="104" t="s">
        <v>9260</v>
      </c>
      <c r="H5255" s="104" t="s">
        <v>6622</v>
      </c>
      <c r="I5255" s="104" t="s">
        <v>6648</v>
      </c>
    </row>
    <row r="5256" spans="1:9" x14ac:dyDescent="0.2">
      <c r="A5256" s="104" t="s">
        <v>10492</v>
      </c>
      <c r="D5256" s="104" t="s">
        <v>6649</v>
      </c>
      <c r="E5256" s="104">
        <f t="shared" si="82"/>
        <v>30400636</v>
      </c>
      <c r="F5256" s="104" t="s">
        <v>11572</v>
      </c>
      <c r="G5256" s="104" t="s">
        <v>9260</v>
      </c>
      <c r="H5256" s="104" t="s">
        <v>6622</v>
      </c>
      <c r="I5256" s="104" t="s">
        <v>6650</v>
      </c>
    </row>
    <row r="5257" spans="1:9" x14ac:dyDescent="0.2">
      <c r="A5257" s="104" t="s">
        <v>10492</v>
      </c>
      <c r="D5257" s="104" t="s">
        <v>6651</v>
      </c>
      <c r="E5257" s="104">
        <f t="shared" si="82"/>
        <v>30400637</v>
      </c>
      <c r="F5257" s="104" t="s">
        <v>11572</v>
      </c>
      <c r="G5257" s="104" t="s">
        <v>9260</v>
      </c>
      <c r="H5257" s="104" t="s">
        <v>6622</v>
      </c>
      <c r="I5257" s="104" t="s">
        <v>6652</v>
      </c>
    </row>
    <row r="5258" spans="1:9" x14ac:dyDescent="0.2">
      <c r="A5258" s="104" t="s">
        <v>10492</v>
      </c>
      <c r="D5258" s="104" t="s">
        <v>6653</v>
      </c>
      <c r="E5258" s="104">
        <f t="shared" si="82"/>
        <v>30400650</v>
      </c>
      <c r="F5258" s="104" t="s">
        <v>11572</v>
      </c>
      <c r="G5258" s="104" t="s">
        <v>9260</v>
      </c>
      <c r="H5258" s="104" t="s">
        <v>6622</v>
      </c>
      <c r="I5258" s="104" t="s">
        <v>6654</v>
      </c>
    </row>
    <row r="5259" spans="1:9" x14ac:dyDescent="0.2">
      <c r="A5259" s="104" t="s">
        <v>10492</v>
      </c>
      <c r="D5259" s="104" t="s">
        <v>6655</v>
      </c>
      <c r="E5259" s="104">
        <f t="shared" si="82"/>
        <v>30400655</v>
      </c>
      <c r="F5259" s="104" t="s">
        <v>11572</v>
      </c>
      <c r="G5259" s="104" t="s">
        <v>9260</v>
      </c>
      <c r="H5259" s="104" t="s">
        <v>6622</v>
      </c>
      <c r="I5259" s="104" t="s">
        <v>6656</v>
      </c>
    </row>
    <row r="5260" spans="1:9" x14ac:dyDescent="0.2">
      <c r="A5260" s="104" t="s">
        <v>10492</v>
      </c>
      <c r="D5260" s="104" t="s">
        <v>6657</v>
      </c>
      <c r="E5260" s="104">
        <f t="shared" si="82"/>
        <v>30400656</v>
      </c>
      <c r="F5260" s="104" t="s">
        <v>11572</v>
      </c>
      <c r="G5260" s="104" t="s">
        <v>9260</v>
      </c>
      <c r="H5260" s="104" t="s">
        <v>6622</v>
      </c>
      <c r="I5260" s="104" t="s">
        <v>6658</v>
      </c>
    </row>
    <row r="5261" spans="1:9" x14ac:dyDescent="0.2">
      <c r="A5261" s="104" t="s">
        <v>10492</v>
      </c>
      <c r="D5261" s="104" t="s">
        <v>6659</v>
      </c>
      <c r="E5261" s="104">
        <f t="shared" si="82"/>
        <v>30400660</v>
      </c>
      <c r="F5261" s="104" t="s">
        <v>11572</v>
      </c>
      <c r="G5261" s="104" t="s">
        <v>9260</v>
      </c>
      <c r="H5261" s="104" t="s">
        <v>6622</v>
      </c>
      <c r="I5261" s="104" t="s">
        <v>6660</v>
      </c>
    </row>
    <row r="5262" spans="1:9" x14ac:dyDescent="0.2">
      <c r="A5262" s="104" t="s">
        <v>10492</v>
      </c>
      <c r="D5262" s="104" t="s">
        <v>6661</v>
      </c>
      <c r="E5262" s="104">
        <f t="shared" si="82"/>
        <v>30400699</v>
      </c>
      <c r="F5262" s="104" t="s">
        <v>11572</v>
      </c>
      <c r="G5262" s="104" t="s">
        <v>9260</v>
      </c>
      <c r="H5262" s="104" t="s">
        <v>6622</v>
      </c>
      <c r="I5262" s="104" t="s">
        <v>7791</v>
      </c>
    </row>
    <row r="5263" spans="1:9" x14ac:dyDescent="0.2">
      <c r="A5263" s="104" t="s">
        <v>10492</v>
      </c>
      <c r="D5263" s="104" t="s">
        <v>6662</v>
      </c>
      <c r="E5263" s="104">
        <f t="shared" si="82"/>
        <v>30400701</v>
      </c>
      <c r="F5263" s="104" t="s">
        <v>11572</v>
      </c>
      <c r="G5263" s="104" t="s">
        <v>9260</v>
      </c>
      <c r="H5263" s="104" t="s">
        <v>6663</v>
      </c>
      <c r="I5263" s="104" t="s">
        <v>12258</v>
      </c>
    </row>
    <row r="5264" spans="1:9" x14ac:dyDescent="0.2">
      <c r="A5264" s="104" t="s">
        <v>10492</v>
      </c>
      <c r="D5264" s="104" t="s">
        <v>6664</v>
      </c>
      <c r="E5264" s="104">
        <f t="shared" si="82"/>
        <v>30400702</v>
      </c>
      <c r="F5264" s="104" t="s">
        <v>11572</v>
      </c>
      <c r="G5264" s="104" t="s">
        <v>9260</v>
      </c>
      <c r="H5264" s="104" t="s">
        <v>6663</v>
      </c>
      <c r="I5264" s="104" t="s">
        <v>6665</v>
      </c>
    </row>
    <row r="5265" spans="1:9" x14ac:dyDescent="0.2">
      <c r="A5265" s="104" t="s">
        <v>10492</v>
      </c>
      <c r="D5265" s="104" t="s">
        <v>6666</v>
      </c>
      <c r="E5265" s="104">
        <f t="shared" si="82"/>
        <v>30400703</v>
      </c>
      <c r="F5265" s="104" t="s">
        <v>11572</v>
      </c>
      <c r="G5265" s="104" t="s">
        <v>9260</v>
      </c>
      <c r="H5265" s="104" t="s">
        <v>6663</v>
      </c>
      <c r="I5265" s="104" t="s">
        <v>6667</v>
      </c>
    </row>
    <row r="5266" spans="1:9" x14ac:dyDescent="0.2">
      <c r="A5266" s="104" t="s">
        <v>10492</v>
      </c>
      <c r="D5266" s="104" t="s">
        <v>6668</v>
      </c>
      <c r="E5266" s="104">
        <f t="shared" si="82"/>
        <v>30400704</v>
      </c>
      <c r="F5266" s="104" t="s">
        <v>11572</v>
      </c>
      <c r="G5266" s="104" t="s">
        <v>9260</v>
      </c>
      <c r="H5266" s="104" t="s">
        <v>6663</v>
      </c>
      <c r="I5266" s="104" t="s">
        <v>6669</v>
      </c>
    </row>
    <row r="5267" spans="1:9" x14ac:dyDescent="0.2">
      <c r="A5267" s="104" t="s">
        <v>10492</v>
      </c>
      <c r="D5267" s="104" t="s">
        <v>6670</v>
      </c>
      <c r="E5267" s="104">
        <f t="shared" si="82"/>
        <v>30400705</v>
      </c>
      <c r="F5267" s="104" t="s">
        <v>11572</v>
      </c>
      <c r="G5267" s="104" t="s">
        <v>9260</v>
      </c>
      <c r="H5267" s="104" t="s">
        <v>6663</v>
      </c>
      <c r="I5267" s="104" t="s">
        <v>8785</v>
      </c>
    </row>
    <row r="5268" spans="1:9" x14ac:dyDescent="0.2">
      <c r="A5268" s="104" t="s">
        <v>10492</v>
      </c>
      <c r="D5268" s="104" t="s">
        <v>6671</v>
      </c>
      <c r="E5268" s="104">
        <f t="shared" si="82"/>
        <v>30400706</v>
      </c>
      <c r="F5268" s="104" t="s">
        <v>11572</v>
      </c>
      <c r="G5268" s="104" t="s">
        <v>9260</v>
      </c>
      <c r="H5268" s="104" t="s">
        <v>6663</v>
      </c>
      <c r="I5268" s="104" t="s">
        <v>12308</v>
      </c>
    </row>
    <row r="5269" spans="1:9" x14ac:dyDescent="0.2">
      <c r="A5269" s="104" t="s">
        <v>10492</v>
      </c>
      <c r="D5269" s="104" t="s">
        <v>6672</v>
      </c>
      <c r="E5269" s="104">
        <f t="shared" si="82"/>
        <v>30400707</v>
      </c>
      <c r="F5269" s="104" t="s">
        <v>11572</v>
      </c>
      <c r="G5269" s="104" t="s">
        <v>9260</v>
      </c>
      <c r="H5269" s="104" t="s">
        <v>6663</v>
      </c>
      <c r="I5269" s="104" t="s">
        <v>12310</v>
      </c>
    </row>
    <row r="5270" spans="1:9" x14ac:dyDescent="0.2">
      <c r="A5270" s="104" t="s">
        <v>10492</v>
      </c>
      <c r="D5270" s="104" t="s">
        <v>6673</v>
      </c>
      <c r="E5270" s="104">
        <f t="shared" si="82"/>
        <v>30400708</v>
      </c>
      <c r="F5270" s="104" t="s">
        <v>11572</v>
      </c>
      <c r="G5270" s="104" t="s">
        <v>9260</v>
      </c>
      <c r="H5270" s="104" t="s">
        <v>6663</v>
      </c>
      <c r="I5270" s="104" t="s">
        <v>9287</v>
      </c>
    </row>
    <row r="5271" spans="1:9" x14ac:dyDescent="0.2">
      <c r="A5271" s="104" t="s">
        <v>10492</v>
      </c>
      <c r="D5271" s="104" t="s">
        <v>6674</v>
      </c>
      <c r="E5271" s="104">
        <f t="shared" si="82"/>
        <v>30400709</v>
      </c>
      <c r="F5271" s="104" t="s">
        <v>11572</v>
      </c>
      <c r="G5271" s="104" t="s">
        <v>9260</v>
      </c>
      <c r="H5271" s="104" t="s">
        <v>6663</v>
      </c>
      <c r="I5271" s="104" t="s">
        <v>12296</v>
      </c>
    </row>
    <row r="5272" spans="1:9" x14ac:dyDescent="0.2">
      <c r="A5272" s="104" t="s">
        <v>10492</v>
      </c>
      <c r="D5272" s="104" t="s">
        <v>6675</v>
      </c>
      <c r="E5272" s="104">
        <f t="shared" si="82"/>
        <v>30400710</v>
      </c>
      <c r="F5272" s="104" t="s">
        <v>11572</v>
      </c>
      <c r="G5272" s="104" t="s">
        <v>9260</v>
      </c>
      <c r="H5272" s="104" t="s">
        <v>6663</v>
      </c>
      <c r="I5272" s="104" t="s">
        <v>12298</v>
      </c>
    </row>
    <row r="5273" spans="1:9" x14ac:dyDescent="0.2">
      <c r="A5273" s="104" t="s">
        <v>10492</v>
      </c>
      <c r="D5273" s="104" t="s">
        <v>6676</v>
      </c>
      <c r="E5273" s="104">
        <f t="shared" si="82"/>
        <v>30400711</v>
      </c>
      <c r="F5273" s="104" t="s">
        <v>11572</v>
      </c>
      <c r="G5273" s="104" t="s">
        <v>9260</v>
      </c>
      <c r="H5273" s="104" t="s">
        <v>6663</v>
      </c>
      <c r="I5273" s="104" t="s">
        <v>10646</v>
      </c>
    </row>
    <row r="5274" spans="1:9" x14ac:dyDescent="0.2">
      <c r="A5274" s="104" t="s">
        <v>10492</v>
      </c>
      <c r="D5274" s="104" t="s">
        <v>6677</v>
      </c>
      <c r="E5274" s="104">
        <f t="shared" si="82"/>
        <v>30400712</v>
      </c>
      <c r="F5274" s="104" t="s">
        <v>11572</v>
      </c>
      <c r="G5274" s="104" t="s">
        <v>9260</v>
      </c>
      <c r="H5274" s="104" t="s">
        <v>6663</v>
      </c>
      <c r="I5274" s="104" t="s">
        <v>9411</v>
      </c>
    </row>
    <row r="5275" spans="1:9" x14ac:dyDescent="0.2">
      <c r="A5275" s="104" t="s">
        <v>10492</v>
      </c>
      <c r="D5275" s="104" t="s">
        <v>6678</v>
      </c>
      <c r="E5275" s="104">
        <f t="shared" si="82"/>
        <v>30400713</v>
      </c>
      <c r="F5275" s="104" t="s">
        <v>11572</v>
      </c>
      <c r="G5275" s="104" t="s">
        <v>9260</v>
      </c>
      <c r="H5275" s="104" t="s">
        <v>6663</v>
      </c>
      <c r="I5275" s="104" t="s">
        <v>12292</v>
      </c>
    </row>
    <row r="5276" spans="1:9" x14ac:dyDescent="0.2">
      <c r="A5276" s="104" t="s">
        <v>10492</v>
      </c>
      <c r="D5276" s="104" t="s">
        <v>6679</v>
      </c>
      <c r="E5276" s="104">
        <f t="shared" si="82"/>
        <v>30400714</v>
      </c>
      <c r="F5276" s="104" t="s">
        <v>11572</v>
      </c>
      <c r="G5276" s="104" t="s">
        <v>9260</v>
      </c>
      <c r="H5276" s="104" t="s">
        <v>6663</v>
      </c>
      <c r="I5276" s="104" t="s">
        <v>12300</v>
      </c>
    </row>
    <row r="5277" spans="1:9" x14ac:dyDescent="0.2">
      <c r="A5277" s="104" t="s">
        <v>10492</v>
      </c>
      <c r="D5277" s="104" t="s">
        <v>6680</v>
      </c>
      <c r="E5277" s="104">
        <f t="shared" si="82"/>
        <v>30400715</v>
      </c>
      <c r="F5277" s="104" t="s">
        <v>11572</v>
      </c>
      <c r="G5277" s="104" t="s">
        <v>9260</v>
      </c>
      <c r="H5277" s="104" t="s">
        <v>6663</v>
      </c>
      <c r="I5277" s="104" t="s">
        <v>6681</v>
      </c>
    </row>
    <row r="5278" spans="1:9" x14ac:dyDescent="0.2">
      <c r="A5278" s="104" t="s">
        <v>10492</v>
      </c>
      <c r="D5278" s="104" t="s">
        <v>6682</v>
      </c>
      <c r="E5278" s="104">
        <f t="shared" si="82"/>
        <v>30400716</v>
      </c>
      <c r="F5278" s="104" t="s">
        <v>11572</v>
      </c>
      <c r="G5278" s="104" t="s">
        <v>9260</v>
      </c>
      <c r="H5278" s="104" t="s">
        <v>6663</v>
      </c>
      <c r="I5278" s="104" t="s">
        <v>12308</v>
      </c>
    </row>
    <row r="5279" spans="1:9" x14ac:dyDescent="0.2">
      <c r="A5279" s="104" t="s">
        <v>10492</v>
      </c>
      <c r="D5279" s="104" t="s">
        <v>6683</v>
      </c>
      <c r="E5279" s="104">
        <f t="shared" si="82"/>
        <v>30400717</v>
      </c>
      <c r="F5279" s="104" t="s">
        <v>11572</v>
      </c>
      <c r="G5279" s="104" t="s">
        <v>9260</v>
      </c>
      <c r="H5279" s="104" t="s">
        <v>6663</v>
      </c>
      <c r="I5279" s="104" t="s">
        <v>12310</v>
      </c>
    </row>
    <row r="5280" spans="1:9" x14ac:dyDescent="0.2">
      <c r="A5280" s="104" t="s">
        <v>10492</v>
      </c>
      <c r="D5280" s="104" t="s">
        <v>6684</v>
      </c>
      <c r="E5280" s="104">
        <f t="shared" si="82"/>
        <v>30400718</v>
      </c>
      <c r="F5280" s="104" t="s">
        <v>11572</v>
      </c>
      <c r="G5280" s="104" t="s">
        <v>9260</v>
      </c>
      <c r="H5280" s="104" t="s">
        <v>6663</v>
      </c>
      <c r="I5280" s="104" t="s">
        <v>12310</v>
      </c>
    </row>
    <row r="5281" spans="1:9" x14ac:dyDescent="0.2">
      <c r="A5281" s="104" t="s">
        <v>10492</v>
      </c>
      <c r="D5281" s="104" t="s">
        <v>6685</v>
      </c>
      <c r="E5281" s="104">
        <f t="shared" si="82"/>
        <v>30400720</v>
      </c>
      <c r="F5281" s="104" t="s">
        <v>11572</v>
      </c>
      <c r="G5281" s="104" t="s">
        <v>9260</v>
      </c>
      <c r="H5281" s="104" t="s">
        <v>6663</v>
      </c>
      <c r="I5281" s="104" t="s">
        <v>12315</v>
      </c>
    </row>
    <row r="5282" spans="1:9" x14ac:dyDescent="0.2">
      <c r="A5282" s="104" t="s">
        <v>10492</v>
      </c>
      <c r="D5282" s="104" t="s">
        <v>6686</v>
      </c>
      <c r="E5282" s="104">
        <f t="shared" si="82"/>
        <v>30400721</v>
      </c>
      <c r="F5282" s="104" t="s">
        <v>11572</v>
      </c>
      <c r="G5282" s="104" t="s">
        <v>9260</v>
      </c>
      <c r="H5282" s="104" t="s">
        <v>6663</v>
      </c>
      <c r="I5282" s="104" t="s">
        <v>12317</v>
      </c>
    </row>
    <row r="5283" spans="1:9" x14ac:dyDescent="0.2">
      <c r="A5283" s="104" t="s">
        <v>10492</v>
      </c>
      <c r="D5283" s="104" t="s">
        <v>6687</v>
      </c>
      <c r="E5283" s="104">
        <f t="shared" si="82"/>
        <v>30400722</v>
      </c>
      <c r="F5283" s="104" t="s">
        <v>11572</v>
      </c>
      <c r="G5283" s="104" t="s">
        <v>9260</v>
      </c>
      <c r="H5283" s="104" t="s">
        <v>6663</v>
      </c>
      <c r="I5283" s="104" t="s">
        <v>6688</v>
      </c>
    </row>
    <row r="5284" spans="1:9" x14ac:dyDescent="0.2">
      <c r="A5284" s="104" t="s">
        <v>10492</v>
      </c>
      <c r="D5284" s="104" t="s">
        <v>6689</v>
      </c>
      <c r="E5284" s="104">
        <f t="shared" si="82"/>
        <v>30400723</v>
      </c>
      <c r="F5284" s="104" t="s">
        <v>11572</v>
      </c>
      <c r="G5284" s="104" t="s">
        <v>9260</v>
      </c>
      <c r="H5284" s="104" t="s">
        <v>6663</v>
      </c>
      <c r="I5284" s="104" t="s">
        <v>12319</v>
      </c>
    </row>
    <row r="5285" spans="1:9" x14ac:dyDescent="0.2">
      <c r="A5285" s="104" t="s">
        <v>10492</v>
      </c>
      <c r="D5285" s="104" t="s">
        <v>6690</v>
      </c>
      <c r="E5285" s="104">
        <f t="shared" si="82"/>
        <v>30400724</v>
      </c>
      <c r="F5285" s="104" t="s">
        <v>11572</v>
      </c>
      <c r="G5285" s="104" t="s">
        <v>9260</v>
      </c>
      <c r="H5285" s="104" t="s">
        <v>6663</v>
      </c>
      <c r="I5285" s="104" t="s">
        <v>12266</v>
      </c>
    </row>
    <row r="5286" spans="1:9" x14ac:dyDescent="0.2">
      <c r="A5286" s="104" t="s">
        <v>10492</v>
      </c>
      <c r="D5286" s="104" t="s">
        <v>3965</v>
      </c>
      <c r="E5286" s="104">
        <f t="shared" si="82"/>
        <v>30400725</v>
      </c>
      <c r="F5286" s="104" t="s">
        <v>11572</v>
      </c>
      <c r="G5286" s="104" t="s">
        <v>9260</v>
      </c>
      <c r="H5286" s="104" t="s">
        <v>6663</v>
      </c>
      <c r="I5286" s="104" t="s">
        <v>12304</v>
      </c>
    </row>
    <row r="5287" spans="1:9" x14ac:dyDescent="0.2">
      <c r="A5287" s="104" t="s">
        <v>10492</v>
      </c>
      <c r="D5287" s="104" t="s">
        <v>3966</v>
      </c>
      <c r="E5287" s="104">
        <f t="shared" si="82"/>
        <v>30400726</v>
      </c>
      <c r="F5287" s="104" t="s">
        <v>11572</v>
      </c>
      <c r="G5287" s="104" t="s">
        <v>9260</v>
      </c>
      <c r="H5287" s="104" t="s">
        <v>6663</v>
      </c>
      <c r="I5287" s="104" t="s">
        <v>12306</v>
      </c>
    </row>
    <row r="5288" spans="1:9" x14ac:dyDescent="0.2">
      <c r="A5288" s="104" t="s">
        <v>10492</v>
      </c>
      <c r="D5288" s="104" t="s">
        <v>3967</v>
      </c>
      <c r="E5288" s="104">
        <f t="shared" si="82"/>
        <v>30400730</v>
      </c>
      <c r="F5288" s="104" t="s">
        <v>11572</v>
      </c>
      <c r="G5288" s="104" t="s">
        <v>9260</v>
      </c>
      <c r="H5288" s="104" t="s">
        <v>6663</v>
      </c>
      <c r="I5288" s="104" t="s">
        <v>12270</v>
      </c>
    </row>
    <row r="5289" spans="1:9" x14ac:dyDescent="0.2">
      <c r="A5289" s="104" t="s">
        <v>10492</v>
      </c>
      <c r="D5289" s="104" t="s">
        <v>3968</v>
      </c>
      <c r="E5289" s="104">
        <f t="shared" si="82"/>
        <v>30400731</v>
      </c>
      <c r="F5289" s="104" t="s">
        <v>11572</v>
      </c>
      <c r="G5289" s="104" t="s">
        <v>9260</v>
      </c>
      <c r="H5289" s="104" t="s">
        <v>6663</v>
      </c>
      <c r="I5289" s="104" t="s">
        <v>12272</v>
      </c>
    </row>
    <row r="5290" spans="1:9" x14ac:dyDescent="0.2">
      <c r="A5290" s="104" t="s">
        <v>10492</v>
      </c>
      <c r="D5290" s="104" t="s">
        <v>3969</v>
      </c>
      <c r="E5290" s="104">
        <f t="shared" si="82"/>
        <v>30400732</v>
      </c>
      <c r="F5290" s="104" t="s">
        <v>11572</v>
      </c>
      <c r="G5290" s="104" t="s">
        <v>9260</v>
      </c>
      <c r="H5290" s="104" t="s">
        <v>6663</v>
      </c>
      <c r="I5290" s="104" t="s">
        <v>3970</v>
      </c>
    </row>
    <row r="5291" spans="1:9" x14ac:dyDescent="0.2">
      <c r="A5291" s="104" t="s">
        <v>10492</v>
      </c>
      <c r="D5291" s="104" t="s">
        <v>3971</v>
      </c>
      <c r="E5291" s="104">
        <f t="shared" si="82"/>
        <v>30400733</v>
      </c>
      <c r="F5291" s="104" t="s">
        <v>11572</v>
      </c>
      <c r="G5291" s="104" t="s">
        <v>9260</v>
      </c>
      <c r="H5291" s="104" t="s">
        <v>6663</v>
      </c>
      <c r="I5291" s="104" t="s">
        <v>3972</v>
      </c>
    </row>
    <row r="5292" spans="1:9" x14ac:dyDescent="0.2">
      <c r="A5292" s="104" t="s">
        <v>10492</v>
      </c>
      <c r="D5292" s="104" t="s">
        <v>3973</v>
      </c>
      <c r="E5292" s="104">
        <f t="shared" si="82"/>
        <v>30400735</v>
      </c>
      <c r="F5292" s="104" t="s">
        <v>11572</v>
      </c>
      <c r="G5292" s="104" t="s">
        <v>9260</v>
      </c>
      <c r="H5292" s="104" t="s">
        <v>6663</v>
      </c>
      <c r="I5292" s="104" t="s">
        <v>6352</v>
      </c>
    </row>
    <row r="5293" spans="1:9" x14ac:dyDescent="0.2">
      <c r="A5293" s="104" t="s">
        <v>10492</v>
      </c>
      <c r="D5293" s="104" t="s">
        <v>3974</v>
      </c>
      <c r="E5293" s="104">
        <f t="shared" si="82"/>
        <v>30400736</v>
      </c>
      <c r="F5293" s="104" t="s">
        <v>11572</v>
      </c>
      <c r="G5293" s="104" t="s">
        <v>9260</v>
      </c>
      <c r="H5293" s="104" t="s">
        <v>6663</v>
      </c>
      <c r="I5293" s="104" t="s">
        <v>3975</v>
      </c>
    </row>
    <row r="5294" spans="1:9" x14ac:dyDescent="0.2">
      <c r="A5294" s="104" t="s">
        <v>10492</v>
      </c>
      <c r="D5294" s="104" t="s">
        <v>3976</v>
      </c>
      <c r="E5294" s="104">
        <f t="shared" si="82"/>
        <v>30400737</v>
      </c>
      <c r="F5294" s="104" t="s">
        <v>11572</v>
      </c>
      <c r="G5294" s="104" t="s">
        <v>9260</v>
      </c>
      <c r="H5294" s="104" t="s">
        <v>6663</v>
      </c>
      <c r="I5294" s="104" t="s">
        <v>6717</v>
      </c>
    </row>
    <row r="5295" spans="1:9" x14ac:dyDescent="0.2">
      <c r="A5295" s="104" t="s">
        <v>10492</v>
      </c>
      <c r="D5295" s="104" t="s">
        <v>6718</v>
      </c>
      <c r="E5295" s="104">
        <f t="shared" si="82"/>
        <v>30400739</v>
      </c>
      <c r="F5295" s="104" t="s">
        <v>11572</v>
      </c>
      <c r="G5295" s="104" t="s">
        <v>9260</v>
      </c>
      <c r="H5295" s="104" t="s">
        <v>6663</v>
      </c>
      <c r="I5295" s="104" t="s">
        <v>6719</v>
      </c>
    </row>
    <row r="5296" spans="1:9" x14ac:dyDescent="0.2">
      <c r="A5296" s="104" t="s">
        <v>10492</v>
      </c>
      <c r="D5296" s="104" t="s">
        <v>6720</v>
      </c>
      <c r="E5296" s="104">
        <f t="shared" si="82"/>
        <v>30400740</v>
      </c>
      <c r="F5296" s="104" t="s">
        <v>11572</v>
      </c>
      <c r="G5296" s="104" t="s">
        <v>9260</v>
      </c>
      <c r="H5296" s="104" t="s">
        <v>6663</v>
      </c>
      <c r="I5296" s="104" t="s">
        <v>9581</v>
      </c>
    </row>
    <row r="5297" spans="1:9" x14ac:dyDescent="0.2">
      <c r="A5297" s="104" t="s">
        <v>10492</v>
      </c>
      <c r="D5297" s="104" t="s">
        <v>9582</v>
      </c>
      <c r="E5297" s="104">
        <f t="shared" si="82"/>
        <v>30400741</v>
      </c>
      <c r="F5297" s="104" t="s">
        <v>11572</v>
      </c>
      <c r="G5297" s="104" t="s">
        <v>9260</v>
      </c>
      <c r="H5297" s="104" t="s">
        <v>6663</v>
      </c>
      <c r="I5297" s="104" t="s">
        <v>9583</v>
      </c>
    </row>
    <row r="5298" spans="1:9" x14ac:dyDescent="0.2">
      <c r="A5298" s="104" t="s">
        <v>10492</v>
      </c>
      <c r="D5298" s="104" t="s">
        <v>9584</v>
      </c>
      <c r="E5298" s="104">
        <f t="shared" si="82"/>
        <v>30400742</v>
      </c>
      <c r="F5298" s="104" t="s">
        <v>11572</v>
      </c>
      <c r="G5298" s="104" t="s">
        <v>9260</v>
      </c>
      <c r="H5298" s="104" t="s">
        <v>6663</v>
      </c>
      <c r="I5298" s="104" t="s">
        <v>9585</v>
      </c>
    </row>
    <row r="5299" spans="1:9" x14ac:dyDescent="0.2">
      <c r="A5299" s="104" t="s">
        <v>10492</v>
      </c>
      <c r="D5299" s="104" t="s">
        <v>9586</v>
      </c>
      <c r="E5299" s="104">
        <f t="shared" si="82"/>
        <v>30400743</v>
      </c>
      <c r="F5299" s="104" t="s">
        <v>11572</v>
      </c>
      <c r="G5299" s="104" t="s">
        <v>9260</v>
      </c>
      <c r="H5299" s="104" t="s">
        <v>6663</v>
      </c>
      <c r="I5299" s="104" t="s">
        <v>9587</v>
      </c>
    </row>
    <row r="5300" spans="1:9" x14ac:dyDescent="0.2">
      <c r="A5300" s="104" t="s">
        <v>10492</v>
      </c>
      <c r="D5300" s="104" t="s">
        <v>9588</v>
      </c>
      <c r="E5300" s="104">
        <f t="shared" si="82"/>
        <v>30400744</v>
      </c>
      <c r="F5300" s="104" t="s">
        <v>11572</v>
      </c>
      <c r="G5300" s="104" t="s">
        <v>9260</v>
      </c>
      <c r="H5300" s="104" t="s">
        <v>6663</v>
      </c>
      <c r="I5300" s="104" t="s">
        <v>9589</v>
      </c>
    </row>
    <row r="5301" spans="1:9" x14ac:dyDescent="0.2">
      <c r="A5301" s="104" t="s">
        <v>10492</v>
      </c>
      <c r="D5301" s="104" t="s">
        <v>9590</v>
      </c>
      <c r="E5301" s="104">
        <f t="shared" si="82"/>
        <v>30400745</v>
      </c>
      <c r="F5301" s="104" t="s">
        <v>11572</v>
      </c>
      <c r="G5301" s="104" t="s">
        <v>9260</v>
      </c>
      <c r="H5301" s="104" t="s">
        <v>6663</v>
      </c>
      <c r="I5301" s="104" t="s">
        <v>9591</v>
      </c>
    </row>
    <row r="5302" spans="1:9" x14ac:dyDescent="0.2">
      <c r="A5302" s="104" t="s">
        <v>10492</v>
      </c>
      <c r="D5302" s="104" t="s">
        <v>9592</v>
      </c>
      <c r="E5302" s="104">
        <f t="shared" si="82"/>
        <v>30400760</v>
      </c>
      <c r="F5302" s="104" t="s">
        <v>11572</v>
      </c>
      <c r="G5302" s="104" t="s">
        <v>9260</v>
      </c>
      <c r="H5302" s="104" t="s">
        <v>6663</v>
      </c>
      <c r="I5302" s="104" t="s">
        <v>9593</v>
      </c>
    </row>
    <row r="5303" spans="1:9" x14ac:dyDescent="0.2">
      <c r="A5303" s="104" t="s">
        <v>10492</v>
      </c>
      <c r="D5303" s="104" t="s">
        <v>9594</v>
      </c>
      <c r="E5303" s="104">
        <f t="shared" si="82"/>
        <v>30400765</v>
      </c>
      <c r="F5303" s="104" t="s">
        <v>11572</v>
      </c>
      <c r="G5303" s="104" t="s">
        <v>9260</v>
      </c>
      <c r="H5303" s="104" t="s">
        <v>6663</v>
      </c>
      <c r="I5303" s="104" t="s">
        <v>9595</v>
      </c>
    </row>
    <row r="5304" spans="1:9" x14ac:dyDescent="0.2">
      <c r="A5304" s="104" t="s">
        <v>10492</v>
      </c>
      <c r="D5304" s="104" t="s">
        <v>9596</v>
      </c>
      <c r="E5304" s="104">
        <f t="shared" si="82"/>
        <v>30400768</v>
      </c>
      <c r="F5304" s="104" t="s">
        <v>11572</v>
      </c>
      <c r="G5304" s="104" t="s">
        <v>9260</v>
      </c>
      <c r="H5304" s="104" t="s">
        <v>6663</v>
      </c>
      <c r="I5304" s="104" t="s">
        <v>9597</v>
      </c>
    </row>
    <row r="5305" spans="1:9" x14ac:dyDescent="0.2">
      <c r="A5305" s="104" t="s">
        <v>10492</v>
      </c>
      <c r="D5305" s="104" t="s">
        <v>9598</v>
      </c>
      <c r="E5305" s="104">
        <f t="shared" si="82"/>
        <v>30400770</v>
      </c>
      <c r="F5305" s="104" t="s">
        <v>11572</v>
      </c>
      <c r="G5305" s="104" t="s">
        <v>9260</v>
      </c>
      <c r="H5305" s="104" t="s">
        <v>6663</v>
      </c>
      <c r="I5305" s="104" t="s">
        <v>9599</v>
      </c>
    </row>
    <row r="5306" spans="1:9" x14ac:dyDescent="0.2">
      <c r="A5306" s="104" t="s">
        <v>10492</v>
      </c>
      <c r="D5306" s="104" t="s">
        <v>9600</v>
      </c>
      <c r="E5306" s="104">
        <f t="shared" si="82"/>
        <v>30400775</v>
      </c>
      <c r="F5306" s="104" t="s">
        <v>11572</v>
      </c>
      <c r="G5306" s="104" t="s">
        <v>9260</v>
      </c>
      <c r="H5306" s="104" t="s">
        <v>6663</v>
      </c>
      <c r="I5306" s="104" t="s">
        <v>9601</v>
      </c>
    </row>
    <row r="5307" spans="1:9" x14ac:dyDescent="0.2">
      <c r="A5307" s="104" t="s">
        <v>10492</v>
      </c>
      <c r="D5307" s="104" t="s">
        <v>9602</v>
      </c>
      <c r="E5307" s="104">
        <f t="shared" si="82"/>
        <v>30400780</v>
      </c>
      <c r="F5307" s="104" t="s">
        <v>11572</v>
      </c>
      <c r="G5307" s="104" t="s">
        <v>9260</v>
      </c>
      <c r="H5307" s="104" t="s">
        <v>6663</v>
      </c>
      <c r="I5307" s="104" t="s">
        <v>9603</v>
      </c>
    </row>
    <row r="5308" spans="1:9" x14ac:dyDescent="0.2">
      <c r="A5308" s="104" t="s">
        <v>10492</v>
      </c>
      <c r="D5308" s="104" t="s">
        <v>9604</v>
      </c>
      <c r="E5308" s="104">
        <f t="shared" si="82"/>
        <v>30400785</v>
      </c>
      <c r="F5308" s="104" t="s">
        <v>11572</v>
      </c>
      <c r="G5308" s="104" t="s">
        <v>9260</v>
      </c>
      <c r="H5308" s="104" t="s">
        <v>6663</v>
      </c>
      <c r="I5308" s="104" t="s">
        <v>9605</v>
      </c>
    </row>
    <row r="5309" spans="1:9" x14ac:dyDescent="0.2">
      <c r="A5309" s="104" t="s">
        <v>10492</v>
      </c>
      <c r="D5309" s="104" t="s">
        <v>9606</v>
      </c>
      <c r="E5309" s="104">
        <f t="shared" si="82"/>
        <v>30400799</v>
      </c>
      <c r="F5309" s="104" t="s">
        <v>11572</v>
      </c>
      <c r="G5309" s="104" t="s">
        <v>9260</v>
      </c>
      <c r="H5309" s="104" t="s">
        <v>6663</v>
      </c>
      <c r="I5309" s="104" t="s">
        <v>7791</v>
      </c>
    </row>
    <row r="5310" spans="1:9" x14ac:dyDescent="0.2">
      <c r="A5310" s="104" t="s">
        <v>10492</v>
      </c>
      <c r="D5310" s="104" t="s">
        <v>9607</v>
      </c>
      <c r="E5310" s="104">
        <f t="shared" si="82"/>
        <v>30400801</v>
      </c>
      <c r="F5310" s="104" t="s">
        <v>11572</v>
      </c>
      <c r="G5310" s="104" t="s">
        <v>9260</v>
      </c>
      <c r="H5310" s="104" t="s">
        <v>9608</v>
      </c>
      <c r="I5310" s="104" t="s">
        <v>3636</v>
      </c>
    </row>
    <row r="5311" spans="1:9" x14ac:dyDescent="0.2">
      <c r="A5311" s="104" t="s">
        <v>10492</v>
      </c>
      <c r="D5311" s="104" t="s">
        <v>9609</v>
      </c>
      <c r="E5311" s="104">
        <f t="shared" si="82"/>
        <v>30400802</v>
      </c>
      <c r="F5311" s="104" t="s">
        <v>11572</v>
      </c>
      <c r="G5311" s="104" t="s">
        <v>9260</v>
      </c>
      <c r="H5311" s="104" t="s">
        <v>9608</v>
      </c>
      <c r="I5311" s="104" t="s">
        <v>9610</v>
      </c>
    </row>
    <row r="5312" spans="1:9" x14ac:dyDescent="0.2">
      <c r="A5312" s="104" t="s">
        <v>10492</v>
      </c>
      <c r="D5312" s="104" t="s">
        <v>9611</v>
      </c>
      <c r="E5312" s="104">
        <f t="shared" si="82"/>
        <v>30400803</v>
      </c>
      <c r="F5312" s="104" t="s">
        <v>11572</v>
      </c>
      <c r="G5312" s="104" t="s">
        <v>9260</v>
      </c>
      <c r="H5312" s="104" t="s">
        <v>9608</v>
      </c>
      <c r="I5312" s="104" t="s">
        <v>12277</v>
      </c>
    </row>
    <row r="5313" spans="1:9" x14ac:dyDescent="0.2">
      <c r="A5313" s="104" t="s">
        <v>10492</v>
      </c>
      <c r="D5313" s="104" t="s">
        <v>9612</v>
      </c>
      <c r="E5313" s="104">
        <f t="shared" si="82"/>
        <v>30400805</v>
      </c>
      <c r="F5313" s="104" t="s">
        <v>11572</v>
      </c>
      <c r="G5313" s="104" t="s">
        <v>9260</v>
      </c>
      <c r="H5313" s="104" t="s">
        <v>9608</v>
      </c>
      <c r="I5313" s="104" t="s">
        <v>9613</v>
      </c>
    </row>
    <row r="5314" spans="1:9" x14ac:dyDescent="0.2">
      <c r="A5314" s="104" t="s">
        <v>10492</v>
      </c>
      <c r="D5314" s="104" t="s">
        <v>9614</v>
      </c>
      <c r="E5314" s="104">
        <f t="shared" ref="E5314:E5377" si="83">VALUE(D5314)</f>
        <v>30400806</v>
      </c>
      <c r="F5314" s="104" t="s">
        <v>11572</v>
      </c>
      <c r="G5314" s="104" t="s">
        <v>9260</v>
      </c>
      <c r="H5314" s="104" t="s">
        <v>9608</v>
      </c>
      <c r="I5314" s="104" t="s">
        <v>9615</v>
      </c>
    </row>
    <row r="5315" spans="1:9" x14ac:dyDescent="0.2">
      <c r="A5315" s="104" t="s">
        <v>10492</v>
      </c>
      <c r="D5315" s="104" t="s">
        <v>9616</v>
      </c>
      <c r="E5315" s="104">
        <f t="shared" si="83"/>
        <v>30400807</v>
      </c>
      <c r="F5315" s="104" t="s">
        <v>11572</v>
      </c>
      <c r="G5315" s="104" t="s">
        <v>9260</v>
      </c>
      <c r="H5315" s="104" t="s">
        <v>9608</v>
      </c>
      <c r="I5315" s="104" t="s">
        <v>9617</v>
      </c>
    </row>
    <row r="5316" spans="1:9" x14ac:dyDescent="0.2">
      <c r="A5316" s="104" t="s">
        <v>10492</v>
      </c>
      <c r="D5316" s="104" t="s">
        <v>9618</v>
      </c>
      <c r="E5316" s="104">
        <f t="shared" si="83"/>
        <v>30400809</v>
      </c>
      <c r="F5316" s="104" t="s">
        <v>11572</v>
      </c>
      <c r="G5316" s="104" t="s">
        <v>9260</v>
      </c>
      <c r="H5316" s="104" t="s">
        <v>9608</v>
      </c>
      <c r="I5316" s="104" t="s">
        <v>9619</v>
      </c>
    </row>
    <row r="5317" spans="1:9" x14ac:dyDescent="0.2">
      <c r="A5317" s="104" t="s">
        <v>10492</v>
      </c>
      <c r="D5317" s="104" t="s">
        <v>9620</v>
      </c>
      <c r="E5317" s="104">
        <f t="shared" si="83"/>
        <v>30400810</v>
      </c>
      <c r="F5317" s="104" t="s">
        <v>11572</v>
      </c>
      <c r="G5317" s="104" t="s">
        <v>9260</v>
      </c>
      <c r="H5317" s="104" t="s">
        <v>9608</v>
      </c>
      <c r="I5317" s="104" t="s">
        <v>9621</v>
      </c>
    </row>
    <row r="5318" spans="1:9" x14ac:dyDescent="0.2">
      <c r="A5318" s="104" t="s">
        <v>10492</v>
      </c>
      <c r="D5318" s="104" t="s">
        <v>9622</v>
      </c>
      <c r="E5318" s="104">
        <f t="shared" si="83"/>
        <v>30400811</v>
      </c>
      <c r="F5318" s="104" t="s">
        <v>11572</v>
      </c>
      <c r="G5318" s="104" t="s">
        <v>9260</v>
      </c>
      <c r="H5318" s="104" t="s">
        <v>9608</v>
      </c>
      <c r="I5318" s="104" t="s">
        <v>9623</v>
      </c>
    </row>
    <row r="5319" spans="1:9" x14ac:dyDescent="0.2">
      <c r="A5319" s="104" t="s">
        <v>10492</v>
      </c>
      <c r="D5319" s="104" t="s">
        <v>9624</v>
      </c>
      <c r="E5319" s="104">
        <f t="shared" si="83"/>
        <v>30400812</v>
      </c>
      <c r="F5319" s="104" t="s">
        <v>11572</v>
      </c>
      <c r="G5319" s="104" t="s">
        <v>9260</v>
      </c>
      <c r="H5319" s="104" t="s">
        <v>9608</v>
      </c>
      <c r="I5319" s="104" t="s">
        <v>9625</v>
      </c>
    </row>
    <row r="5320" spans="1:9" x14ac:dyDescent="0.2">
      <c r="A5320" s="104" t="s">
        <v>10492</v>
      </c>
      <c r="D5320" s="104" t="s">
        <v>9626</v>
      </c>
      <c r="E5320" s="104">
        <f t="shared" si="83"/>
        <v>30400814</v>
      </c>
      <c r="F5320" s="104" t="s">
        <v>11572</v>
      </c>
      <c r="G5320" s="104" t="s">
        <v>9260</v>
      </c>
      <c r="H5320" s="104" t="s">
        <v>9608</v>
      </c>
      <c r="I5320" s="104" t="s">
        <v>12546</v>
      </c>
    </row>
    <row r="5321" spans="1:9" x14ac:dyDescent="0.2">
      <c r="A5321" s="104" t="s">
        <v>10492</v>
      </c>
      <c r="D5321" s="104" t="s">
        <v>12547</v>
      </c>
      <c r="E5321" s="104">
        <f t="shared" si="83"/>
        <v>30400818</v>
      </c>
      <c r="F5321" s="104" t="s">
        <v>11572</v>
      </c>
      <c r="G5321" s="104" t="s">
        <v>9260</v>
      </c>
      <c r="H5321" s="104" t="s">
        <v>9608</v>
      </c>
      <c r="I5321" s="104" t="s">
        <v>12548</v>
      </c>
    </row>
    <row r="5322" spans="1:9" x14ac:dyDescent="0.2">
      <c r="A5322" s="104" t="s">
        <v>10492</v>
      </c>
      <c r="D5322" s="104" t="s">
        <v>12549</v>
      </c>
      <c r="E5322" s="104">
        <f t="shared" si="83"/>
        <v>30400824</v>
      </c>
      <c r="F5322" s="104" t="s">
        <v>11572</v>
      </c>
      <c r="G5322" s="104" t="s">
        <v>9260</v>
      </c>
      <c r="H5322" s="104" t="s">
        <v>9608</v>
      </c>
      <c r="I5322" s="104" t="s">
        <v>12550</v>
      </c>
    </row>
    <row r="5323" spans="1:9" x14ac:dyDescent="0.2">
      <c r="A5323" s="104" t="s">
        <v>10492</v>
      </c>
      <c r="D5323" s="104" t="s">
        <v>12551</v>
      </c>
      <c r="E5323" s="104">
        <f t="shared" si="83"/>
        <v>30400828</v>
      </c>
      <c r="F5323" s="104" t="s">
        <v>11572</v>
      </c>
      <c r="G5323" s="104" t="s">
        <v>9260</v>
      </c>
      <c r="H5323" s="104" t="s">
        <v>9608</v>
      </c>
      <c r="I5323" s="104" t="s">
        <v>12552</v>
      </c>
    </row>
    <row r="5324" spans="1:9" x14ac:dyDescent="0.2">
      <c r="A5324" s="104" t="s">
        <v>10492</v>
      </c>
      <c r="D5324" s="104" t="s">
        <v>12553</v>
      </c>
      <c r="E5324" s="104">
        <f t="shared" si="83"/>
        <v>30400834</v>
      </c>
      <c r="F5324" s="104" t="s">
        <v>11572</v>
      </c>
      <c r="G5324" s="104" t="s">
        <v>9260</v>
      </c>
      <c r="H5324" s="104" t="s">
        <v>9608</v>
      </c>
      <c r="I5324" s="104" t="s">
        <v>12554</v>
      </c>
    </row>
    <row r="5325" spans="1:9" x14ac:dyDescent="0.2">
      <c r="A5325" s="104" t="s">
        <v>10492</v>
      </c>
      <c r="D5325" s="104" t="s">
        <v>12555</v>
      </c>
      <c r="E5325" s="104">
        <f t="shared" si="83"/>
        <v>30400838</v>
      </c>
      <c r="F5325" s="104" t="s">
        <v>11572</v>
      </c>
      <c r="G5325" s="104" t="s">
        <v>9260</v>
      </c>
      <c r="H5325" s="104" t="s">
        <v>9608</v>
      </c>
      <c r="I5325" s="104" t="s">
        <v>12556</v>
      </c>
    </row>
    <row r="5326" spans="1:9" x14ac:dyDescent="0.2">
      <c r="A5326" s="104" t="s">
        <v>10492</v>
      </c>
      <c r="D5326" s="104" t="s">
        <v>12557</v>
      </c>
      <c r="E5326" s="104">
        <f t="shared" si="83"/>
        <v>30400840</v>
      </c>
      <c r="F5326" s="104" t="s">
        <v>11572</v>
      </c>
      <c r="G5326" s="104" t="s">
        <v>9260</v>
      </c>
      <c r="H5326" s="104" t="s">
        <v>9608</v>
      </c>
      <c r="I5326" s="104" t="s">
        <v>3627</v>
      </c>
    </row>
    <row r="5327" spans="1:9" x14ac:dyDescent="0.2">
      <c r="A5327" s="104" t="s">
        <v>10492</v>
      </c>
      <c r="D5327" s="104" t="s">
        <v>12558</v>
      </c>
      <c r="E5327" s="104">
        <f t="shared" si="83"/>
        <v>30400841</v>
      </c>
      <c r="F5327" s="104" t="s">
        <v>11572</v>
      </c>
      <c r="G5327" s="104" t="s">
        <v>9260</v>
      </c>
      <c r="H5327" s="104" t="s">
        <v>9608</v>
      </c>
      <c r="I5327" s="104" t="s">
        <v>12559</v>
      </c>
    </row>
    <row r="5328" spans="1:9" x14ac:dyDescent="0.2">
      <c r="A5328" s="104" t="s">
        <v>10492</v>
      </c>
      <c r="D5328" s="104" t="s">
        <v>12560</v>
      </c>
      <c r="E5328" s="104">
        <f t="shared" si="83"/>
        <v>30400842</v>
      </c>
      <c r="F5328" s="104" t="s">
        <v>11572</v>
      </c>
      <c r="G5328" s="104" t="s">
        <v>9260</v>
      </c>
      <c r="H5328" s="104" t="s">
        <v>9608</v>
      </c>
      <c r="I5328" s="104" t="s">
        <v>12561</v>
      </c>
    </row>
    <row r="5329" spans="1:9" x14ac:dyDescent="0.2">
      <c r="A5329" s="104" t="s">
        <v>10492</v>
      </c>
      <c r="D5329" s="104" t="s">
        <v>12562</v>
      </c>
      <c r="E5329" s="104">
        <f t="shared" si="83"/>
        <v>30400843</v>
      </c>
      <c r="F5329" s="104" t="s">
        <v>11572</v>
      </c>
      <c r="G5329" s="104" t="s">
        <v>9260</v>
      </c>
      <c r="H5329" s="104" t="s">
        <v>9608</v>
      </c>
      <c r="I5329" s="104" t="s">
        <v>12563</v>
      </c>
    </row>
    <row r="5330" spans="1:9" x14ac:dyDescent="0.2">
      <c r="A5330" s="104" t="s">
        <v>10492</v>
      </c>
      <c r="D5330" s="104" t="s">
        <v>12564</v>
      </c>
      <c r="E5330" s="104">
        <f t="shared" si="83"/>
        <v>30400851</v>
      </c>
      <c r="F5330" s="104" t="s">
        <v>11572</v>
      </c>
      <c r="G5330" s="104" t="s">
        <v>9260</v>
      </c>
      <c r="H5330" s="104" t="s">
        <v>9608</v>
      </c>
      <c r="I5330" s="104" t="s">
        <v>12565</v>
      </c>
    </row>
    <row r="5331" spans="1:9" x14ac:dyDescent="0.2">
      <c r="A5331" s="104" t="s">
        <v>10492</v>
      </c>
      <c r="D5331" s="104" t="s">
        <v>12566</v>
      </c>
      <c r="E5331" s="104">
        <f t="shared" si="83"/>
        <v>30400852</v>
      </c>
      <c r="F5331" s="104" t="s">
        <v>11572</v>
      </c>
      <c r="G5331" s="104" t="s">
        <v>9260</v>
      </c>
      <c r="H5331" s="104" t="s">
        <v>9608</v>
      </c>
      <c r="I5331" s="104" t="s">
        <v>12567</v>
      </c>
    </row>
    <row r="5332" spans="1:9" x14ac:dyDescent="0.2">
      <c r="A5332" s="104" t="s">
        <v>10492</v>
      </c>
      <c r="D5332" s="104" t="s">
        <v>12568</v>
      </c>
      <c r="E5332" s="104">
        <f t="shared" si="83"/>
        <v>30400853</v>
      </c>
      <c r="F5332" s="104" t="s">
        <v>11572</v>
      </c>
      <c r="G5332" s="104" t="s">
        <v>9260</v>
      </c>
      <c r="H5332" s="104" t="s">
        <v>9608</v>
      </c>
      <c r="I5332" s="104" t="s">
        <v>12569</v>
      </c>
    </row>
    <row r="5333" spans="1:9" x14ac:dyDescent="0.2">
      <c r="A5333" s="104" t="s">
        <v>10492</v>
      </c>
      <c r="D5333" s="104" t="s">
        <v>12570</v>
      </c>
      <c r="E5333" s="104">
        <f t="shared" si="83"/>
        <v>30400854</v>
      </c>
      <c r="F5333" s="104" t="s">
        <v>11572</v>
      </c>
      <c r="G5333" s="104" t="s">
        <v>9260</v>
      </c>
      <c r="H5333" s="104" t="s">
        <v>9608</v>
      </c>
      <c r="I5333" s="104" t="s">
        <v>12571</v>
      </c>
    </row>
    <row r="5334" spans="1:9" x14ac:dyDescent="0.2">
      <c r="A5334" s="104" t="s">
        <v>10492</v>
      </c>
      <c r="D5334" s="104" t="s">
        <v>12572</v>
      </c>
      <c r="E5334" s="104">
        <f t="shared" si="83"/>
        <v>30400855</v>
      </c>
      <c r="F5334" s="104" t="s">
        <v>11572</v>
      </c>
      <c r="G5334" s="104" t="s">
        <v>9260</v>
      </c>
      <c r="H5334" s="104" t="s">
        <v>9608</v>
      </c>
      <c r="I5334" s="104" t="s">
        <v>12573</v>
      </c>
    </row>
    <row r="5335" spans="1:9" x14ac:dyDescent="0.2">
      <c r="A5335" s="104" t="s">
        <v>10492</v>
      </c>
      <c r="D5335" s="104" t="s">
        <v>12574</v>
      </c>
      <c r="E5335" s="104">
        <f t="shared" si="83"/>
        <v>30400861</v>
      </c>
      <c r="F5335" s="104" t="s">
        <v>11572</v>
      </c>
      <c r="G5335" s="104" t="s">
        <v>9260</v>
      </c>
      <c r="H5335" s="104" t="s">
        <v>9608</v>
      </c>
      <c r="I5335" s="104" t="s">
        <v>12575</v>
      </c>
    </row>
    <row r="5336" spans="1:9" x14ac:dyDescent="0.2">
      <c r="A5336" s="104" t="s">
        <v>10492</v>
      </c>
      <c r="D5336" s="104" t="s">
        <v>12576</v>
      </c>
      <c r="E5336" s="104">
        <f t="shared" si="83"/>
        <v>30400862</v>
      </c>
      <c r="F5336" s="104" t="s">
        <v>11572</v>
      </c>
      <c r="G5336" s="104" t="s">
        <v>9260</v>
      </c>
      <c r="H5336" s="104" t="s">
        <v>9608</v>
      </c>
      <c r="I5336" s="104" t="s">
        <v>12577</v>
      </c>
    </row>
    <row r="5337" spans="1:9" x14ac:dyDescent="0.2">
      <c r="A5337" s="104" t="s">
        <v>10492</v>
      </c>
      <c r="D5337" s="104" t="s">
        <v>12578</v>
      </c>
      <c r="E5337" s="104">
        <f t="shared" si="83"/>
        <v>30400863</v>
      </c>
      <c r="F5337" s="104" t="s">
        <v>11572</v>
      </c>
      <c r="G5337" s="104" t="s">
        <v>9260</v>
      </c>
      <c r="H5337" s="104" t="s">
        <v>9608</v>
      </c>
      <c r="I5337" s="104" t="s">
        <v>12579</v>
      </c>
    </row>
    <row r="5338" spans="1:9" x14ac:dyDescent="0.2">
      <c r="A5338" s="104" t="s">
        <v>10492</v>
      </c>
      <c r="D5338" s="104" t="s">
        <v>12580</v>
      </c>
      <c r="E5338" s="104">
        <f t="shared" si="83"/>
        <v>30400864</v>
      </c>
      <c r="F5338" s="104" t="s">
        <v>11572</v>
      </c>
      <c r="G5338" s="104" t="s">
        <v>9260</v>
      </c>
      <c r="H5338" s="104" t="s">
        <v>9608</v>
      </c>
      <c r="I5338" s="104" t="s">
        <v>12581</v>
      </c>
    </row>
    <row r="5339" spans="1:9" x14ac:dyDescent="0.2">
      <c r="A5339" s="104" t="s">
        <v>10492</v>
      </c>
      <c r="D5339" s="104" t="s">
        <v>12582</v>
      </c>
      <c r="E5339" s="104">
        <f t="shared" si="83"/>
        <v>30400865</v>
      </c>
      <c r="F5339" s="104" t="s">
        <v>11572</v>
      </c>
      <c r="G5339" s="104" t="s">
        <v>9260</v>
      </c>
      <c r="H5339" s="104" t="s">
        <v>9608</v>
      </c>
      <c r="I5339" s="104" t="s">
        <v>12583</v>
      </c>
    </row>
    <row r="5340" spans="1:9" x14ac:dyDescent="0.2">
      <c r="A5340" s="104" t="s">
        <v>10492</v>
      </c>
      <c r="D5340" s="104" t="s">
        <v>12584</v>
      </c>
      <c r="E5340" s="104">
        <f t="shared" si="83"/>
        <v>30400866</v>
      </c>
      <c r="F5340" s="104" t="s">
        <v>11572</v>
      </c>
      <c r="G5340" s="104" t="s">
        <v>9260</v>
      </c>
      <c r="H5340" s="104" t="s">
        <v>9608</v>
      </c>
      <c r="I5340" s="104" t="s">
        <v>12585</v>
      </c>
    </row>
    <row r="5341" spans="1:9" x14ac:dyDescent="0.2">
      <c r="A5341" s="104" t="s">
        <v>10492</v>
      </c>
      <c r="D5341" s="104" t="s">
        <v>12586</v>
      </c>
      <c r="E5341" s="104">
        <f t="shared" si="83"/>
        <v>30400867</v>
      </c>
      <c r="F5341" s="104" t="s">
        <v>11572</v>
      </c>
      <c r="G5341" s="104" t="s">
        <v>9260</v>
      </c>
      <c r="H5341" s="104" t="s">
        <v>9608</v>
      </c>
      <c r="I5341" s="104" t="s">
        <v>12587</v>
      </c>
    </row>
    <row r="5342" spans="1:9" x14ac:dyDescent="0.2">
      <c r="A5342" s="104" t="s">
        <v>10492</v>
      </c>
      <c r="D5342" s="104" t="s">
        <v>12588</v>
      </c>
      <c r="E5342" s="104">
        <f t="shared" si="83"/>
        <v>30400868</v>
      </c>
      <c r="F5342" s="104" t="s">
        <v>11572</v>
      </c>
      <c r="G5342" s="104" t="s">
        <v>9260</v>
      </c>
      <c r="H5342" s="104" t="s">
        <v>9608</v>
      </c>
      <c r="I5342" s="104" t="s">
        <v>12589</v>
      </c>
    </row>
    <row r="5343" spans="1:9" x14ac:dyDescent="0.2">
      <c r="A5343" s="104" t="s">
        <v>10492</v>
      </c>
      <c r="D5343" s="104" t="s">
        <v>12590</v>
      </c>
      <c r="E5343" s="104">
        <f t="shared" si="83"/>
        <v>30400869</v>
      </c>
      <c r="F5343" s="104" t="s">
        <v>11572</v>
      </c>
      <c r="G5343" s="104" t="s">
        <v>9260</v>
      </c>
      <c r="H5343" s="104" t="s">
        <v>9608</v>
      </c>
      <c r="I5343" s="104" t="s">
        <v>12591</v>
      </c>
    </row>
    <row r="5344" spans="1:9" x14ac:dyDescent="0.2">
      <c r="A5344" s="104" t="s">
        <v>10492</v>
      </c>
      <c r="D5344" s="104" t="s">
        <v>12592</v>
      </c>
      <c r="E5344" s="104">
        <f t="shared" si="83"/>
        <v>30400870</v>
      </c>
      <c r="F5344" s="104" t="s">
        <v>11572</v>
      </c>
      <c r="G5344" s="104" t="s">
        <v>9260</v>
      </c>
      <c r="H5344" s="104" t="s">
        <v>9608</v>
      </c>
      <c r="I5344" s="104" t="s">
        <v>12593</v>
      </c>
    </row>
    <row r="5345" spans="1:9" x14ac:dyDescent="0.2">
      <c r="A5345" s="104" t="s">
        <v>10492</v>
      </c>
      <c r="D5345" s="104" t="s">
        <v>12594</v>
      </c>
      <c r="E5345" s="104">
        <f t="shared" si="83"/>
        <v>30400871</v>
      </c>
      <c r="F5345" s="104" t="s">
        <v>11572</v>
      </c>
      <c r="G5345" s="104" t="s">
        <v>9260</v>
      </c>
      <c r="H5345" s="104" t="s">
        <v>9608</v>
      </c>
      <c r="I5345" s="104" t="s">
        <v>12595</v>
      </c>
    </row>
    <row r="5346" spans="1:9" x14ac:dyDescent="0.2">
      <c r="A5346" s="104" t="s">
        <v>10492</v>
      </c>
      <c r="D5346" s="104" t="s">
        <v>12596</v>
      </c>
      <c r="E5346" s="104">
        <f t="shared" si="83"/>
        <v>30400872</v>
      </c>
      <c r="F5346" s="104" t="s">
        <v>11572</v>
      </c>
      <c r="G5346" s="104" t="s">
        <v>9260</v>
      </c>
      <c r="H5346" s="104" t="s">
        <v>9608</v>
      </c>
      <c r="I5346" s="104" t="s">
        <v>12597</v>
      </c>
    </row>
    <row r="5347" spans="1:9" x14ac:dyDescent="0.2">
      <c r="A5347" s="104" t="s">
        <v>10492</v>
      </c>
      <c r="D5347" s="104" t="s">
        <v>12598</v>
      </c>
      <c r="E5347" s="104">
        <f t="shared" si="83"/>
        <v>30400873</v>
      </c>
      <c r="F5347" s="104" t="s">
        <v>11572</v>
      </c>
      <c r="G5347" s="104" t="s">
        <v>9260</v>
      </c>
      <c r="H5347" s="104" t="s">
        <v>9608</v>
      </c>
      <c r="I5347" s="104" t="s">
        <v>11656</v>
      </c>
    </row>
    <row r="5348" spans="1:9" x14ac:dyDescent="0.2">
      <c r="A5348" s="104" t="s">
        <v>10492</v>
      </c>
      <c r="D5348" s="104" t="s">
        <v>12599</v>
      </c>
      <c r="E5348" s="104">
        <f t="shared" si="83"/>
        <v>30400874</v>
      </c>
      <c r="F5348" s="104" t="s">
        <v>11572</v>
      </c>
      <c r="G5348" s="104" t="s">
        <v>9260</v>
      </c>
      <c r="H5348" s="104" t="s">
        <v>9608</v>
      </c>
      <c r="I5348" s="104" t="s">
        <v>12569</v>
      </c>
    </row>
    <row r="5349" spans="1:9" x14ac:dyDescent="0.2">
      <c r="A5349" s="104" t="s">
        <v>10492</v>
      </c>
      <c r="D5349" s="104" t="s">
        <v>12600</v>
      </c>
      <c r="E5349" s="104">
        <f t="shared" si="83"/>
        <v>30400875</v>
      </c>
      <c r="F5349" s="104" t="s">
        <v>11572</v>
      </c>
      <c r="G5349" s="104" t="s">
        <v>9260</v>
      </c>
      <c r="H5349" s="104" t="s">
        <v>9608</v>
      </c>
      <c r="I5349" s="104" t="s">
        <v>12571</v>
      </c>
    </row>
    <row r="5350" spans="1:9" x14ac:dyDescent="0.2">
      <c r="A5350" s="104" t="s">
        <v>10492</v>
      </c>
      <c r="D5350" s="104" t="s">
        <v>12601</v>
      </c>
      <c r="E5350" s="104">
        <f t="shared" si="83"/>
        <v>30400876</v>
      </c>
      <c r="F5350" s="104" t="s">
        <v>11572</v>
      </c>
      <c r="G5350" s="104" t="s">
        <v>9260</v>
      </c>
      <c r="H5350" s="104" t="s">
        <v>9608</v>
      </c>
      <c r="I5350" s="104" t="s">
        <v>12573</v>
      </c>
    </row>
    <row r="5351" spans="1:9" x14ac:dyDescent="0.2">
      <c r="A5351" s="104" t="s">
        <v>10492</v>
      </c>
      <c r="D5351" s="104" t="s">
        <v>12602</v>
      </c>
      <c r="E5351" s="104">
        <f t="shared" si="83"/>
        <v>30400877</v>
      </c>
      <c r="F5351" s="104" t="s">
        <v>11572</v>
      </c>
      <c r="G5351" s="104" t="s">
        <v>9260</v>
      </c>
      <c r="H5351" s="104" t="s">
        <v>9608</v>
      </c>
      <c r="I5351" s="104" t="s">
        <v>12603</v>
      </c>
    </row>
    <row r="5352" spans="1:9" x14ac:dyDescent="0.2">
      <c r="A5352" s="104" t="s">
        <v>10492</v>
      </c>
      <c r="D5352" s="104" t="s">
        <v>12604</v>
      </c>
      <c r="E5352" s="104">
        <f t="shared" si="83"/>
        <v>30400899</v>
      </c>
      <c r="F5352" s="104" t="s">
        <v>11572</v>
      </c>
      <c r="G5352" s="104" t="s">
        <v>9260</v>
      </c>
      <c r="H5352" s="104" t="s">
        <v>9608</v>
      </c>
      <c r="I5352" s="104" t="s">
        <v>7791</v>
      </c>
    </row>
    <row r="5353" spans="1:9" x14ac:dyDescent="0.2">
      <c r="A5353" s="104" t="s">
        <v>10492</v>
      </c>
      <c r="D5353" s="104" t="s">
        <v>12605</v>
      </c>
      <c r="E5353" s="104">
        <f t="shared" si="83"/>
        <v>30400901</v>
      </c>
      <c r="F5353" s="104" t="s">
        <v>11572</v>
      </c>
      <c r="G5353" s="104" t="s">
        <v>9260</v>
      </c>
      <c r="H5353" s="104" t="s">
        <v>12606</v>
      </c>
      <c r="I5353" s="104" t="s">
        <v>12607</v>
      </c>
    </row>
    <row r="5354" spans="1:9" x14ac:dyDescent="0.2">
      <c r="A5354" s="104" t="s">
        <v>10492</v>
      </c>
      <c r="D5354" s="104" t="s">
        <v>12608</v>
      </c>
      <c r="E5354" s="104">
        <f t="shared" si="83"/>
        <v>30400999</v>
      </c>
      <c r="F5354" s="104" t="s">
        <v>11572</v>
      </c>
      <c r="G5354" s="104" t="s">
        <v>9260</v>
      </c>
      <c r="H5354" s="104" t="s">
        <v>12606</v>
      </c>
      <c r="I5354" s="104" t="s">
        <v>7791</v>
      </c>
    </row>
    <row r="5355" spans="1:9" x14ac:dyDescent="0.2">
      <c r="A5355" s="104" t="s">
        <v>10492</v>
      </c>
      <c r="D5355" s="104" t="s">
        <v>12609</v>
      </c>
      <c r="E5355" s="104">
        <f t="shared" si="83"/>
        <v>30401001</v>
      </c>
      <c r="F5355" s="104" t="s">
        <v>11572</v>
      </c>
      <c r="G5355" s="104" t="s">
        <v>9260</v>
      </c>
      <c r="H5355" s="104" t="s">
        <v>12610</v>
      </c>
      <c r="I5355" s="104" t="s">
        <v>12611</v>
      </c>
    </row>
    <row r="5356" spans="1:9" x14ac:dyDescent="0.2">
      <c r="A5356" s="104" t="s">
        <v>10492</v>
      </c>
      <c r="D5356" s="104" t="s">
        <v>12612</v>
      </c>
      <c r="E5356" s="104">
        <f t="shared" si="83"/>
        <v>30401002</v>
      </c>
      <c r="F5356" s="104" t="s">
        <v>11572</v>
      </c>
      <c r="G5356" s="104" t="s">
        <v>9260</v>
      </c>
      <c r="H5356" s="104" t="s">
        <v>12610</v>
      </c>
      <c r="I5356" s="104" t="s">
        <v>12613</v>
      </c>
    </row>
    <row r="5357" spans="1:9" x14ac:dyDescent="0.2">
      <c r="A5357" s="104" t="s">
        <v>10492</v>
      </c>
      <c r="D5357" s="104" t="s">
        <v>12614</v>
      </c>
      <c r="E5357" s="104">
        <f t="shared" si="83"/>
        <v>30401004</v>
      </c>
      <c r="F5357" s="104" t="s">
        <v>11572</v>
      </c>
      <c r="G5357" s="104" t="s">
        <v>9260</v>
      </c>
      <c r="H5357" s="104" t="s">
        <v>12610</v>
      </c>
      <c r="I5357" s="104" t="s">
        <v>12615</v>
      </c>
    </row>
    <row r="5358" spans="1:9" x14ac:dyDescent="0.2">
      <c r="A5358" s="104" t="s">
        <v>10492</v>
      </c>
      <c r="D5358" s="104" t="s">
        <v>12616</v>
      </c>
      <c r="E5358" s="104">
        <f t="shared" si="83"/>
        <v>30401005</v>
      </c>
      <c r="F5358" s="104" t="s">
        <v>11572</v>
      </c>
      <c r="G5358" s="104" t="s">
        <v>9260</v>
      </c>
      <c r="H5358" s="104" t="s">
        <v>12610</v>
      </c>
      <c r="I5358" s="104" t="s">
        <v>12617</v>
      </c>
    </row>
    <row r="5359" spans="1:9" x14ac:dyDescent="0.2">
      <c r="A5359" s="104" t="s">
        <v>10492</v>
      </c>
      <c r="D5359" s="104" t="s">
        <v>12618</v>
      </c>
      <c r="E5359" s="104">
        <f t="shared" si="83"/>
        <v>30401006</v>
      </c>
      <c r="F5359" s="104" t="s">
        <v>11572</v>
      </c>
      <c r="G5359" s="104" t="s">
        <v>9260</v>
      </c>
      <c r="H5359" s="104" t="s">
        <v>12610</v>
      </c>
      <c r="I5359" s="104" t="s">
        <v>12619</v>
      </c>
    </row>
    <row r="5360" spans="1:9" x14ac:dyDescent="0.2">
      <c r="A5360" s="104" t="s">
        <v>10492</v>
      </c>
      <c r="D5360" s="104" t="s">
        <v>12620</v>
      </c>
      <c r="E5360" s="104">
        <f t="shared" si="83"/>
        <v>30401007</v>
      </c>
      <c r="F5360" s="104" t="s">
        <v>11572</v>
      </c>
      <c r="G5360" s="104" t="s">
        <v>9260</v>
      </c>
      <c r="H5360" s="104" t="s">
        <v>12610</v>
      </c>
      <c r="I5360" s="104" t="s">
        <v>12621</v>
      </c>
    </row>
    <row r="5361" spans="1:9" x14ac:dyDescent="0.2">
      <c r="A5361" s="104" t="s">
        <v>10492</v>
      </c>
      <c r="D5361" s="104" t="s">
        <v>12622</v>
      </c>
      <c r="E5361" s="104">
        <f t="shared" si="83"/>
        <v>30401008</v>
      </c>
      <c r="F5361" s="104" t="s">
        <v>11572</v>
      </c>
      <c r="G5361" s="104" t="s">
        <v>9260</v>
      </c>
      <c r="H5361" s="104" t="s">
        <v>12610</v>
      </c>
      <c r="I5361" s="104" t="s">
        <v>12258</v>
      </c>
    </row>
    <row r="5362" spans="1:9" x14ac:dyDescent="0.2">
      <c r="A5362" s="104" t="s">
        <v>10492</v>
      </c>
      <c r="D5362" s="104" t="s">
        <v>12623</v>
      </c>
      <c r="E5362" s="104">
        <f t="shared" si="83"/>
        <v>30401010</v>
      </c>
      <c r="F5362" s="104" t="s">
        <v>11572</v>
      </c>
      <c r="G5362" s="104" t="s">
        <v>9260</v>
      </c>
      <c r="H5362" s="104" t="s">
        <v>12610</v>
      </c>
      <c r="I5362" s="104" t="s">
        <v>12624</v>
      </c>
    </row>
    <row r="5363" spans="1:9" x14ac:dyDescent="0.2">
      <c r="A5363" s="104" t="s">
        <v>10492</v>
      </c>
      <c r="D5363" s="104" t="s">
        <v>12625</v>
      </c>
      <c r="E5363" s="104">
        <f t="shared" si="83"/>
        <v>30401011</v>
      </c>
      <c r="F5363" s="104" t="s">
        <v>11572</v>
      </c>
      <c r="G5363" s="104" t="s">
        <v>9260</v>
      </c>
      <c r="H5363" s="104" t="s">
        <v>12610</v>
      </c>
      <c r="I5363" s="104" t="s">
        <v>12626</v>
      </c>
    </row>
    <row r="5364" spans="1:9" x14ac:dyDescent="0.2">
      <c r="A5364" s="104" t="s">
        <v>10492</v>
      </c>
      <c r="D5364" s="104" t="s">
        <v>12627</v>
      </c>
      <c r="E5364" s="104">
        <f t="shared" si="83"/>
        <v>30401015</v>
      </c>
      <c r="F5364" s="104" t="s">
        <v>11572</v>
      </c>
      <c r="G5364" s="104" t="s">
        <v>9260</v>
      </c>
      <c r="H5364" s="104" t="s">
        <v>12610</v>
      </c>
      <c r="I5364" s="104" t="s">
        <v>8566</v>
      </c>
    </row>
    <row r="5365" spans="1:9" x14ac:dyDescent="0.2">
      <c r="A5365" s="104" t="s">
        <v>10492</v>
      </c>
      <c r="D5365" s="104" t="s">
        <v>12628</v>
      </c>
      <c r="E5365" s="104">
        <f t="shared" si="83"/>
        <v>30401016</v>
      </c>
      <c r="F5365" s="104" t="s">
        <v>11572</v>
      </c>
      <c r="G5365" s="104" t="s">
        <v>9260</v>
      </c>
      <c r="H5365" s="104" t="s">
        <v>12610</v>
      </c>
      <c r="I5365" s="104" t="s">
        <v>12629</v>
      </c>
    </row>
    <row r="5366" spans="1:9" x14ac:dyDescent="0.2">
      <c r="A5366" s="104" t="s">
        <v>10492</v>
      </c>
      <c r="D5366" s="104" t="s">
        <v>12630</v>
      </c>
      <c r="E5366" s="104">
        <f t="shared" si="83"/>
        <v>30401017</v>
      </c>
      <c r="F5366" s="104" t="s">
        <v>11572</v>
      </c>
      <c r="G5366" s="104" t="s">
        <v>9260</v>
      </c>
      <c r="H5366" s="104" t="s">
        <v>12610</v>
      </c>
      <c r="I5366" s="104" t="s">
        <v>12230</v>
      </c>
    </row>
    <row r="5367" spans="1:9" x14ac:dyDescent="0.2">
      <c r="A5367" s="104" t="s">
        <v>10492</v>
      </c>
      <c r="D5367" s="104" t="s">
        <v>12631</v>
      </c>
      <c r="E5367" s="104">
        <f t="shared" si="83"/>
        <v>30401018</v>
      </c>
      <c r="F5367" s="104" t="s">
        <v>11572</v>
      </c>
      <c r="G5367" s="104" t="s">
        <v>9260</v>
      </c>
      <c r="H5367" s="104" t="s">
        <v>12610</v>
      </c>
      <c r="I5367" s="104" t="s">
        <v>6564</v>
      </c>
    </row>
    <row r="5368" spans="1:9" x14ac:dyDescent="0.2">
      <c r="A5368" s="104" t="s">
        <v>10492</v>
      </c>
      <c r="D5368" s="104" t="s">
        <v>12632</v>
      </c>
      <c r="E5368" s="104">
        <f t="shared" si="83"/>
        <v>30401019</v>
      </c>
      <c r="F5368" s="104" t="s">
        <v>11572</v>
      </c>
      <c r="G5368" s="104" t="s">
        <v>9260</v>
      </c>
      <c r="H5368" s="104" t="s">
        <v>12610</v>
      </c>
      <c r="I5368" s="104" t="s">
        <v>12633</v>
      </c>
    </row>
    <row r="5369" spans="1:9" x14ac:dyDescent="0.2">
      <c r="A5369" s="104" t="s">
        <v>10492</v>
      </c>
      <c r="D5369" s="104" t="s">
        <v>12634</v>
      </c>
      <c r="E5369" s="104">
        <f t="shared" si="83"/>
        <v>30401061</v>
      </c>
      <c r="F5369" s="104" t="s">
        <v>11572</v>
      </c>
      <c r="G5369" s="104" t="s">
        <v>9260</v>
      </c>
      <c r="H5369" s="104" t="s">
        <v>12610</v>
      </c>
      <c r="I5369" s="104" t="s">
        <v>8588</v>
      </c>
    </row>
    <row r="5370" spans="1:9" x14ac:dyDescent="0.2">
      <c r="A5370" s="104" t="s">
        <v>10492</v>
      </c>
      <c r="D5370" s="104" t="s">
        <v>9721</v>
      </c>
      <c r="E5370" s="104">
        <f t="shared" si="83"/>
        <v>30401062</v>
      </c>
      <c r="F5370" s="104" t="s">
        <v>11572</v>
      </c>
      <c r="G5370" s="104" t="s">
        <v>9260</v>
      </c>
      <c r="H5370" s="104" t="s">
        <v>12610</v>
      </c>
      <c r="I5370" s="104" t="s">
        <v>8590</v>
      </c>
    </row>
    <row r="5371" spans="1:9" x14ac:dyDescent="0.2">
      <c r="A5371" s="104" t="s">
        <v>10492</v>
      </c>
      <c r="D5371" s="104" t="s">
        <v>9722</v>
      </c>
      <c r="E5371" s="104">
        <f t="shared" si="83"/>
        <v>30401063</v>
      </c>
      <c r="F5371" s="104" t="s">
        <v>11572</v>
      </c>
      <c r="G5371" s="104" t="s">
        <v>9260</v>
      </c>
      <c r="H5371" s="104" t="s">
        <v>12610</v>
      </c>
      <c r="I5371" s="104" t="s">
        <v>8592</v>
      </c>
    </row>
    <row r="5372" spans="1:9" x14ac:dyDescent="0.2">
      <c r="A5372" s="104" t="s">
        <v>10492</v>
      </c>
      <c r="D5372" s="104" t="s">
        <v>9723</v>
      </c>
      <c r="E5372" s="104">
        <f t="shared" si="83"/>
        <v>30401099</v>
      </c>
      <c r="F5372" s="104" t="s">
        <v>11572</v>
      </c>
      <c r="G5372" s="104" t="s">
        <v>9260</v>
      </c>
      <c r="H5372" s="104" t="s">
        <v>12610</v>
      </c>
      <c r="I5372" s="104" t="s">
        <v>7791</v>
      </c>
    </row>
    <row r="5373" spans="1:9" x14ac:dyDescent="0.2">
      <c r="A5373" s="104" t="s">
        <v>10492</v>
      </c>
      <c r="D5373" s="104" t="s">
        <v>9724</v>
      </c>
      <c r="E5373" s="104">
        <f t="shared" si="83"/>
        <v>30402001</v>
      </c>
      <c r="F5373" s="104" t="s">
        <v>11572</v>
      </c>
      <c r="G5373" s="104" t="s">
        <v>9260</v>
      </c>
      <c r="H5373" s="104" t="s">
        <v>9725</v>
      </c>
      <c r="I5373" s="104" t="s">
        <v>9726</v>
      </c>
    </row>
    <row r="5374" spans="1:9" x14ac:dyDescent="0.2">
      <c r="A5374" s="104" t="s">
        <v>10492</v>
      </c>
      <c r="D5374" s="104" t="s">
        <v>9727</v>
      </c>
      <c r="E5374" s="104">
        <f t="shared" si="83"/>
        <v>30402002</v>
      </c>
      <c r="F5374" s="104" t="s">
        <v>11572</v>
      </c>
      <c r="G5374" s="104" t="s">
        <v>9260</v>
      </c>
      <c r="H5374" s="104" t="s">
        <v>9725</v>
      </c>
      <c r="I5374" s="104" t="s">
        <v>8757</v>
      </c>
    </row>
    <row r="5375" spans="1:9" x14ac:dyDescent="0.2">
      <c r="A5375" s="104" t="s">
        <v>10492</v>
      </c>
      <c r="D5375" s="104" t="s">
        <v>9728</v>
      </c>
      <c r="E5375" s="104">
        <f t="shared" si="83"/>
        <v>30402003</v>
      </c>
      <c r="F5375" s="104" t="s">
        <v>11572</v>
      </c>
      <c r="G5375" s="104" t="s">
        <v>9260</v>
      </c>
      <c r="H5375" s="104" t="s">
        <v>9725</v>
      </c>
      <c r="I5375" s="104" t="s">
        <v>9729</v>
      </c>
    </row>
    <row r="5376" spans="1:9" x14ac:dyDescent="0.2">
      <c r="A5376" s="104" t="s">
        <v>10492</v>
      </c>
      <c r="D5376" s="104" t="s">
        <v>9730</v>
      </c>
      <c r="E5376" s="104">
        <f t="shared" si="83"/>
        <v>30402004</v>
      </c>
      <c r="F5376" s="104" t="s">
        <v>11572</v>
      </c>
      <c r="G5376" s="104" t="s">
        <v>9260</v>
      </c>
      <c r="H5376" s="104" t="s">
        <v>9725</v>
      </c>
      <c r="I5376" s="104" t="s">
        <v>9731</v>
      </c>
    </row>
    <row r="5377" spans="1:9" x14ac:dyDescent="0.2">
      <c r="A5377" s="104" t="s">
        <v>10492</v>
      </c>
      <c r="D5377" s="104" t="s">
        <v>9732</v>
      </c>
      <c r="E5377" s="104">
        <f t="shared" si="83"/>
        <v>30402005</v>
      </c>
      <c r="F5377" s="104" t="s">
        <v>11572</v>
      </c>
      <c r="G5377" s="104" t="s">
        <v>9260</v>
      </c>
      <c r="H5377" s="104" t="s">
        <v>9725</v>
      </c>
      <c r="I5377" s="104" t="s">
        <v>9733</v>
      </c>
    </row>
    <row r="5378" spans="1:9" x14ac:dyDescent="0.2">
      <c r="A5378" s="104" t="s">
        <v>10492</v>
      </c>
      <c r="D5378" s="104" t="s">
        <v>9734</v>
      </c>
      <c r="E5378" s="104">
        <f t="shared" ref="E5378:E5441" si="84">VALUE(D5378)</f>
        <v>30402099</v>
      </c>
      <c r="F5378" s="104" t="s">
        <v>11572</v>
      </c>
      <c r="G5378" s="104" t="s">
        <v>9260</v>
      </c>
      <c r="H5378" s="104" t="s">
        <v>9725</v>
      </c>
      <c r="I5378" s="104" t="s">
        <v>7791</v>
      </c>
    </row>
    <row r="5379" spans="1:9" x14ac:dyDescent="0.2">
      <c r="A5379" s="104" t="s">
        <v>10492</v>
      </c>
      <c r="D5379" s="104" t="s">
        <v>9735</v>
      </c>
      <c r="E5379" s="104">
        <f t="shared" si="84"/>
        <v>30402201</v>
      </c>
      <c r="F5379" s="104" t="s">
        <v>11572</v>
      </c>
      <c r="G5379" s="104" t="s">
        <v>9260</v>
      </c>
      <c r="H5379" s="104" t="s">
        <v>9736</v>
      </c>
      <c r="I5379" s="104" t="s">
        <v>9737</v>
      </c>
    </row>
    <row r="5380" spans="1:9" x14ac:dyDescent="0.2">
      <c r="A5380" s="104" t="s">
        <v>10492</v>
      </c>
      <c r="D5380" s="104" t="s">
        <v>9738</v>
      </c>
      <c r="E5380" s="104">
        <f t="shared" si="84"/>
        <v>30402210</v>
      </c>
      <c r="F5380" s="104" t="s">
        <v>11572</v>
      </c>
      <c r="G5380" s="104" t="s">
        <v>9260</v>
      </c>
      <c r="H5380" s="104" t="s">
        <v>9736</v>
      </c>
      <c r="I5380" s="104" t="s">
        <v>9739</v>
      </c>
    </row>
    <row r="5381" spans="1:9" x14ac:dyDescent="0.2">
      <c r="A5381" s="104" t="s">
        <v>10492</v>
      </c>
      <c r="D5381" s="104" t="s">
        <v>9740</v>
      </c>
      <c r="E5381" s="104">
        <f t="shared" si="84"/>
        <v>30402211</v>
      </c>
      <c r="F5381" s="104" t="s">
        <v>11572</v>
      </c>
      <c r="G5381" s="104" t="s">
        <v>9260</v>
      </c>
      <c r="H5381" s="104" t="s">
        <v>9736</v>
      </c>
      <c r="I5381" s="104" t="s">
        <v>8507</v>
      </c>
    </row>
    <row r="5382" spans="1:9" x14ac:dyDescent="0.2">
      <c r="A5382" s="104" t="s">
        <v>10492</v>
      </c>
      <c r="D5382" s="104" t="s">
        <v>9741</v>
      </c>
      <c r="E5382" s="104">
        <f t="shared" si="84"/>
        <v>30404001</v>
      </c>
      <c r="F5382" s="104" t="s">
        <v>11572</v>
      </c>
      <c r="G5382" s="104" t="s">
        <v>9260</v>
      </c>
      <c r="H5382" s="104" t="s">
        <v>9742</v>
      </c>
      <c r="I5382" s="104" t="s">
        <v>14416</v>
      </c>
    </row>
    <row r="5383" spans="1:9" x14ac:dyDescent="0.2">
      <c r="A5383" s="104" t="s">
        <v>10492</v>
      </c>
      <c r="D5383" s="104" t="s">
        <v>9743</v>
      </c>
      <c r="E5383" s="104">
        <f t="shared" si="84"/>
        <v>30404901</v>
      </c>
      <c r="F5383" s="104" t="s">
        <v>11572</v>
      </c>
      <c r="G5383" s="104" t="s">
        <v>9260</v>
      </c>
      <c r="H5383" s="104" t="s">
        <v>9744</v>
      </c>
      <c r="I5383" s="104" t="s">
        <v>9745</v>
      </c>
    </row>
    <row r="5384" spans="1:9" x14ac:dyDescent="0.2">
      <c r="A5384" s="104" t="s">
        <v>10492</v>
      </c>
      <c r="D5384" s="104" t="s">
        <v>9746</v>
      </c>
      <c r="E5384" s="104">
        <f t="shared" si="84"/>
        <v>30404902</v>
      </c>
      <c r="F5384" s="104" t="s">
        <v>11572</v>
      </c>
      <c r="G5384" s="104" t="s">
        <v>9260</v>
      </c>
      <c r="H5384" s="104" t="s">
        <v>9744</v>
      </c>
      <c r="I5384" s="104" t="s">
        <v>9745</v>
      </c>
    </row>
    <row r="5385" spans="1:9" x14ac:dyDescent="0.2">
      <c r="A5385" s="104" t="s">
        <v>10492</v>
      </c>
      <c r="D5385" s="104" t="s">
        <v>9747</v>
      </c>
      <c r="E5385" s="104">
        <f t="shared" si="84"/>
        <v>30404999</v>
      </c>
      <c r="F5385" s="104" t="s">
        <v>11572</v>
      </c>
      <c r="G5385" s="104" t="s">
        <v>9260</v>
      </c>
      <c r="H5385" s="104" t="s">
        <v>9744</v>
      </c>
      <c r="I5385" s="104" t="s">
        <v>9745</v>
      </c>
    </row>
    <row r="5386" spans="1:9" x14ac:dyDescent="0.2">
      <c r="A5386" s="104" t="s">
        <v>10492</v>
      </c>
      <c r="D5386" s="104" t="s">
        <v>9748</v>
      </c>
      <c r="E5386" s="104">
        <f t="shared" si="84"/>
        <v>30405001</v>
      </c>
      <c r="F5386" s="104" t="s">
        <v>11572</v>
      </c>
      <c r="G5386" s="104" t="s">
        <v>9260</v>
      </c>
      <c r="H5386" s="104" t="s">
        <v>9749</v>
      </c>
      <c r="I5386" s="104" t="s">
        <v>7791</v>
      </c>
    </row>
    <row r="5387" spans="1:9" x14ac:dyDescent="0.2">
      <c r="A5387" s="104" t="s">
        <v>10492</v>
      </c>
      <c r="D5387" s="104" t="s">
        <v>9750</v>
      </c>
      <c r="E5387" s="104">
        <f t="shared" si="84"/>
        <v>30405099</v>
      </c>
      <c r="F5387" s="104" t="s">
        <v>11572</v>
      </c>
      <c r="G5387" s="104" t="s">
        <v>9260</v>
      </c>
      <c r="H5387" s="104" t="s">
        <v>9749</v>
      </c>
      <c r="I5387" s="104" t="s">
        <v>7791</v>
      </c>
    </row>
    <row r="5388" spans="1:9" x14ac:dyDescent="0.2">
      <c r="A5388" s="104" t="s">
        <v>10492</v>
      </c>
      <c r="D5388" s="104" t="s">
        <v>9751</v>
      </c>
      <c r="E5388" s="104">
        <f t="shared" si="84"/>
        <v>30405101</v>
      </c>
      <c r="F5388" s="104" t="s">
        <v>11572</v>
      </c>
      <c r="G5388" s="104" t="s">
        <v>9260</v>
      </c>
      <c r="H5388" s="104" t="s">
        <v>9752</v>
      </c>
      <c r="I5388" s="104" t="s">
        <v>9753</v>
      </c>
    </row>
    <row r="5389" spans="1:9" x14ac:dyDescent="0.2">
      <c r="A5389" s="104" t="s">
        <v>10492</v>
      </c>
      <c r="D5389" s="104" t="s">
        <v>9754</v>
      </c>
      <c r="E5389" s="104">
        <f t="shared" si="84"/>
        <v>30405102</v>
      </c>
      <c r="F5389" s="104" t="s">
        <v>11572</v>
      </c>
      <c r="G5389" s="104" t="s">
        <v>9260</v>
      </c>
      <c r="H5389" s="104" t="s">
        <v>9752</v>
      </c>
      <c r="I5389" s="104" t="s">
        <v>9755</v>
      </c>
    </row>
    <row r="5390" spans="1:9" x14ac:dyDescent="0.2">
      <c r="A5390" s="104" t="s">
        <v>10492</v>
      </c>
      <c r="D5390" s="104" t="s">
        <v>9756</v>
      </c>
      <c r="E5390" s="104">
        <f t="shared" si="84"/>
        <v>30405103</v>
      </c>
      <c r="F5390" s="104" t="s">
        <v>11572</v>
      </c>
      <c r="G5390" s="104" t="s">
        <v>9260</v>
      </c>
      <c r="H5390" s="104" t="s">
        <v>9752</v>
      </c>
      <c r="I5390" s="104" t="s">
        <v>9757</v>
      </c>
    </row>
    <row r="5391" spans="1:9" x14ac:dyDescent="0.2">
      <c r="A5391" s="104" t="s">
        <v>10492</v>
      </c>
      <c r="D5391" s="104" t="s">
        <v>9758</v>
      </c>
      <c r="E5391" s="104">
        <f t="shared" si="84"/>
        <v>30480001</v>
      </c>
      <c r="F5391" s="104" t="s">
        <v>11572</v>
      </c>
      <c r="G5391" s="104" t="s">
        <v>9260</v>
      </c>
      <c r="H5391" s="104" t="s">
        <v>13740</v>
      </c>
      <c r="I5391" s="104" t="s">
        <v>13740</v>
      </c>
    </row>
    <row r="5392" spans="1:9" x14ac:dyDescent="0.2">
      <c r="A5392" s="104" t="s">
        <v>10492</v>
      </c>
      <c r="D5392" s="104" t="s">
        <v>9759</v>
      </c>
      <c r="E5392" s="104">
        <f t="shared" si="84"/>
        <v>30482001</v>
      </c>
      <c r="F5392" s="104" t="s">
        <v>11572</v>
      </c>
      <c r="G5392" s="104" t="s">
        <v>9260</v>
      </c>
      <c r="H5392" s="104" t="s">
        <v>13742</v>
      </c>
      <c r="I5392" s="104" t="s">
        <v>13743</v>
      </c>
    </row>
    <row r="5393" spans="1:12" x14ac:dyDescent="0.2">
      <c r="A5393" s="104" t="s">
        <v>10492</v>
      </c>
      <c r="D5393" s="104" t="s">
        <v>9760</v>
      </c>
      <c r="E5393" s="104">
        <f t="shared" si="84"/>
        <v>30482002</v>
      </c>
      <c r="F5393" s="104" t="s">
        <v>11572</v>
      </c>
      <c r="G5393" s="104" t="s">
        <v>9260</v>
      </c>
      <c r="H5393" s="104" t="s">
        <v>13742</v>
      </c>
      <c r="I5393" s="104" t="s">
        <v>13745</v>
      </c>
    </row>
    <row r="5394" spans="1:12" x14ac:dyDescent="0.2">
      <c r="A5394" s="104" t="s">
        <v>10492</v>
      </c>
      <c r="D5394" s="104" t="s">
        <v>9761</v>
      </c>
      <c r="E5394" s="104">
        <f t="shared" si="84"/>
        <v>30482599</v>
      </c>
      <c r="F5394" s="104" t="s">
        <v>11572</v>
      </c>
      <c r="G5394" s="104" t="s">
        <v>9260</v>
      </c>
      <c r="H5394" s="104" t="s">
        <v>13747</v>
      </c>
      <c r="I5394" s="104" t="s">
        <v>13748</v>
      </c>
    </row>
    <row r="5395" spans="1:12" x14ac:dyDescent="0.2">
      <c r="A5395" s="104" t="s">
        <v>10492</v>
      </c>
      <c r="D5395" s="104" t="s">
        <v>9762</v>
      </c>
      <c r="E5395" s="104">
        <f t="shared" si="84"/>
        <v>30488801</v>
      </c>
      <c r="F5395" s="104" t="s">
        <v>11572</v>
      </c>
      <c r="G5395" s="104" t="s">
        <v>9260</v>
      </c>
      <c r="H5395" s="104" t="s">
        <v>11023</v>
      </c>
      <c r="I5395" s="104" t="s">
        <v>7495</v>
      </c>
    </row>
    <row r="5396" spans="1:12" x14ac:dyDescent="0.2">
      <c r="A5396" s="104" t="s">
        <v>10492</v>
      </c>
      <c r="D5396" s="104" t="s">
        <v>9763</v>
      </c>
      <c r="E5396" s="104">
        <f t="shared" si="84"/>
        <v>30488802</v>
      </c>
      <c r="F5396" s="104" t="s">
        <v>11572</v>
      </c>
      <c r="G5396" s="104" t="s">
        <v>9260</v>
      </c>
      <c r="H5396" s="104" t="s">
        <v>11023</v>
      </c>
      <c r="I5396" s="104" t="s">
        <v>7495</v>
      </c>
    </row>
    <row r="5397" spans="1:12" x14ac:dyDescent="0.2">
      <c r="A5397" s="104" t="s">
        <v>10492</v>
      </c>
      <c r="D5397" s="104" t="s">
        <v>9764</v>
      </c>
      <c r="E5397" s="104">
        <f t="shared" si="84"/>
        <v>30488803</v>
      </c>
      <c r="F5397" s="104" t="s">
        <v>11572</v>
      </c>
      <c r="G5397" s="104" t="s">
        <v>9260</v>
      </c>
      <c r="H5397" s="104" t="s">
        <v>11023</v>
      </c>
      <c r="I5397" s="104" t="s">
        <v>7495</v>
      </c>
    </row>
    <row r="5398" spans="1:12" x14ac:dyDescent="0.2">
      <c r="A5398" s="104" t="s">
        <v>10492</v>
      </c>
      <c r="D5398" s="104" t="s">
        <v>9765</v>
      </c>
      <c r="E5398" s="104">
        <f t="shared" si="84"/>
        <v>30488804</v>
      </c>
      <c r="F5398" s="104" t="s">
        <v>11572</v>
      </c>
      <c r="G5398" s="104" t="s">
        <v>9260</v>
      </c>
      <c r="H5398" s="104" t="s">
        <v>11023</v>
      </c>
      <c r="I5398" s="104" t="s">
        <v>7495</v>
      </c>
    </row>
    <row r="5399" spans="1:12" x14ac:dyDescent="0.2">
      <c r="A5399" s="104" t="s">
        <v>10492</v>
      </c>
      <c r="D5399" s="104" t="s">
        <v>9766</v>
      </c>
      <c r="E5399" s="104">
        <f t="shared" si="84"/>
        <v>30488805</v>
      </c>
      <c r="F5399" s="104" t="s">
        <v>11572</v>
      </c>
      <c r="G5399" s="104" t="s">
        <v>9260</v>
      </c>
      <c r="H5399" s="104" t="s">
        <v>11023</v>
      </c>
      <c r="I5399" s="104" t="s">
        <v>7495</v>
      </c>
    </row>
    <row r="5400" spans="1:12" x14ac:dyDescent="0.2">
      <c r="A5400" s="104" t="s">
        <v>10492</v>
      </c>
      <c r="D5400" s="104" t="s">
        <v>9767</v>
      </c>
      <c r="E5400" s="104">
        <f t="shared" si="84"/>
        <v>30490001</v>
      </c>
      <c r="F5400" s="104" t="s">
        <v>11572</v>
      </c>
      <c r="G5400" s="104" t="s">
        <v>9260</v>
      </c>
      <c r="H5400" s="104" t="s">
        <v>10519</v>
      </c>
      <c r="I5400" s="104" t="s">
        <v>10520</v>
      </c>
    </row>
    <row r="5401" spans="1:12" x14ac:dyDescent="0.2">
      <c r="A5401" s="104" t="s">
        <v>10492</v>
      </c>
      <c r="D5401" s="104" t="s">
        <v>9768</v>
      </c>
      <c r="E5401" s="104">
        <f t="shared" si="84"/>
        <v>30490002</v>
      </c>
      <c r="F5401" s="104" t="s">
        <v>11572</v>
      </c>
      <c r="G5401" s="104" t="s">
        <v>9260</v>
      </c>
      <c r="H5401" s="104" t="s">
        <v>10519</v>
      </c>
      <c r="I5401" s="104" t="s">
        <v>10523</v>
      </c>
    </row>
    <row r="5402" spans="1:12" x14ac:dyDescent="0.2">
      <c r="A5402" s="104" t="s">
        <v>10492</v>
      </c>
      <c r="D5402" s="104" t="s">
        <v>9769</v>
      </c>
      <c r="E5402" s="104">
        <f t="shared" si="84"/>
        <v>30490003</v>
      </c>
      <c r="F5402" s="104" t="s">
        <v>11572</v>
      </c>
      <c r="G5402" s="104" t="s">
        <v>9260</v>
      </c>
      <c r="H5402" s="104" t="s">
        <v>10519</v>
      </c>
      <c r="I5402" s="104" t="s">
        <v>10525</v>
      </c>
      <c r="K5402" s="106">
        <v>36265</v>
      </c>
      <c r="L5402" s="104" t="s">
        <v>10528</v>
      </c>
    </row>
    <row r="5403" spans="1:12" x14ac:dyDescent="0.2">
      <c r="A5403" s="104" t="s">
        <v>10492</v>
      </c>
      <c r="D5403" s="104" t="s">
        <v>9770</v>
      </c>
      <c r="E5403" s="104">
        <f t="shared" si="84"/>
        <v>30490004</v>
      </c>
      <c r="F5403" s="104" t="s">
        <v>11572</v>
      </c>
      <c r="G5403" s="104" t="s">
        <v>9260</v>
      </c>
      <c r="H5403" s="104" t="s">
        <v>10519</v>
      </c>
      <c r="I5403" s="104" t="s">
        <v>10527</v>
      </c>
    </row>
    <row r="5404" spans="1:12" x14ac:dyDescent="0.2">
      <c r="A5404" s="104" t="s">
        <v>10492</v>
      </c>
      <c r="D5404" s="104" t="s">
        <v>9771</v>
      </c>
      <c r="E5404" s="104">
        <f t="shared" si="84"/>
        <v>30490011</v>
      </c>
      <c r="F5404" s="104" t="s">
        <v>11572</v>
      </c>
      <c r="G5404" s="104" t="s">
        <v>9260</v>
      </c>
      <c r="H5404" s="104" t="s">
        <v>10519</v>
      </c>
      <c r="I5404" s="104" t="s">
        <v>13389</v>
      </c>
    </row>
    <row r="5405" spans="1:12" x14ac:dyDescent="0.2">
      <c r="A5405" s="104" t="s">
        <v>10492</v>
      </c>
      <c r="D5405" s="104" t="s">
        <v>9772</v>
      </c>
      <c r="E5405" s="104">
        <f t="shared" si="84"/>
        <v>30490012</v>
      </c>
      <c r="F5405" s="104" t="s">
        <v>11572</v>
      </c>
      <c r="G5405" s="104" t="s">
        <v>9260</v>
      </c>
      <c r="H5405" s="104" t="s">
        <v>10519</v>
      </c>
      <c r="I5405" s="104" t="s">
        <v>13391</v>
      </c>
    </row>
    <row r="5406" spans="1:12" x14ac:dyDescent="0.2">
      <c r="A5406" s="104" t="s">
        <v>10492</v>
      </c>
      <c r="D5406" s="104" t="s">
        <v>9773</v>
      </c>
      <c r="E5406" s="104">
        <f t="shared" si="84"/>
        <v>30490013</v>
      </c>
      <c r="F5406" s="104" t="s">
        <v>11572</v>
      </c>
      <c r="G5406" s="104" t="s">
        <v>9260</v>
      </c>
      <c r="H5406" s="104" t="s">
        <v>10519</v>
      </c>
      <c r="I5406" s="104" t="s">
        <v>13393</v>
      </c>
    </row>
    <row r="5407" spans="1:12" x14ac:dyDescent="0.2">
      <c r="A5407" s="104" t="s">
        <v>10492</v>
      </c>
      <c r="D5407" s="104" t="s">
        <v>9774</v>
      </c>
      <c r="E5407" s="104">
        <f t="shared" si="84"/>
        <v>30490014</v>
      </c>
      <c r="F5407" s="104" t="s">
        <v>11572</v>
      </c>
      <c r="G5407" s="104" t="s">
        <v>9260</v>
      </c>
      <c r="H5407" s="104" t="s">
        <v>10519</v>
      </c>
      <c r="I5407" s="104" t="s">
        <v>13395</v>
      </c>
    </row>
    <row r="5408" spans="1:12" x14ac:dyDescent="0.2">
      <c r="A5408" s="104" t="s">
        <v>10492</v>
      </c>
      <c r="D5408" s="104" t="s">
        <v>9775</v>
      </c>
      <c r="E5408" s="104">
        <f t="shared" si="84"/>
        <v>30490021</v>
      </c>
      <c r="F5408" s="104" t="s">
        <v>11572</v>
      </c>
      <c r="G5408" s="104" t="s">
        <v>9260</v>
      </c>
      <c r="H5408" s="104" t="s">
        <v>10519</v>
      </c>
      <c r="I5408" s="104" t="s">
        <v>13397</v>
      </c>
      <c r="K5408" s="106">
        <v>36265</v>
      </c>
      <c r="L5408" s="104" t="s">
        <v>9776</v>
      </c>
    </row>
    <row r="5409" spans="1:12" x14ac:dyDescent="0.2">
      <c r="A5409" s="104" t="s">
        <v>10492</v>
      </c>
      <c r="D5409" s="104" t="s">
        <v>9777</v>
      </c>
      <c r="E5409" s="104">
        <f t="shared" si="84"/>
        <v>30490022</v>
      </c>
      <c r="F5409" s="104" t="s">
        <v>11572</v>
      </c>
      <c r="G5409" s="104" t="s">
        <v>9260</v>
      </c>
      <c r="H5409" s="104" t="s">
        <v>10519</v>
      </c>
      <c r="I5409" s="104" t="s">
        <v>7526</v>
      </c>
      <c r="K5409" s="106">
        <v>36265</v>
      </c>
      <c r="L5409" s="104" t="s">
        <v>9776</v>
      </c>
    </row>
    <row r="5410" spans="1:12" x14ac:dyDescent="0.2">
      <c r="A5410" s="104" t="s">
        <v>10492</v>
      </c>
      <c r="D5410" s="104" t="s">
        <v>9778</v>
      </c>
      <c r="E5410" s="104">
        <f t="shared" si="84"/>
        <v>30490023</v>
      </c>
      <c r="F5410" s="104" t="s">
        <v>11572</v>
      </c>
      <c r="G5410" s="104" t="s">
        <v>9260</v>
      </c>
      <c r="H5410" s="104" t="s">
        <v>10519</v>
      </c>
      <c r="I5410" s="104" t="s">
        <v>7528</v>
      </c>
      <c r="K5410" s="106">
        <v>36265</v>
      </c>
      <c r="L5410" s="104" t="s">
        <v>9776</v>
      </c>
    </row>
    <row r="5411" spans="1:12" x14ac:dyDescent="0.2">
      <c r="A5411" s="104" t="s">
        <v>10492</v>
      </c>
      <c r="D5411" s="104" t="s">
        <v>9779</v>
      </c>
      <c r="E5411" s="104">
        <f t="shared" si="84"/>
        <v>30490024</v>
      </c>
      <c r="F5411" s="104" t="s">
        <v>11572</v>
      </c>
      <c r="G5411" s="104" t="s">
        <v>9260</v>
      </c>
      <c r="H5411" s="104" t="s">
        <v>10519</v>
      </c>
      <c r="I5411" s="104" t="s">
        <v>6418</v>
      </c>
    </row>
    <row r="5412" spans="1:12" x14ac:dyDescent="0.2">
      <c r="A5412" s="104" t="s">
        <v>10492</v>
      </c>
      <c r="D5412" s="104" t="s">
        <v>9780</v>
      </c>
      <c r="E5412" s="104">
        <f t="shared" si="84"/>
        <v>30490031</v>
      </c>
      <c r="F5412" s="104" t="s">
        <v>11572</v>
      </c>
      <c r="G5412" s="104" t="s">
        <v>9260</v>
      </c>
      <c r="H5412" s="104" t="s">
        <v>10519</v>
      </c>
      <c r="I5412" s="104" t="s">
        <v>9781</v>
      </c>
      <c r="K5412" s="106"/>
      <c r="L5412" s="104"/>
    </row>
    <row r="5413" spans="1:12" x14ac:dyDescent="0.2">
      <c r="A5413" s="104" t="s">
        <v>10492</v>
      </c>
      <c r="D5413" s="104" t="s">
        <v>9782</v>
      </c>
      <c r="E5413" s="104">
        <f t="shared" si="84"/>
        <v>30490032</v>
      </c>
      <c r="F5413" s="104" t="s">
        <v>11572</v>
      </c>
      <c r="G5413" s="104" t="s">
        <v>9260</v>
      </c>
      <c r="H5413" s="104" t="s">
        <v>10519</v>
      </c>
      <c r="I5413" s="104" t="s">
        <v>9783</v>
      </c>
    </row>
    <row r="5414" spans="1:12" x14ac:dyDescent="0.2">
      <c r="A5414" s="104" t="s">
        <v>10492</v>
      </c>
      <c r="D5414" s="104" t="s">
        <v>9784</v>
      </c>
      <c r="E5414" s="104">
        <f t="shared" si="84"/>
        <v>30490033</v>
      </c>
      <c r="F5414" s="104" t="s">
        <v>11572</v>
      </c>
      <c r="G5414" s="104" t="s">
        <v>9260</v>
      </c>
      <c r="H5414" s="104" t="s">
        <v>10519</v>
      </c>
      <c r="I5414" s="104" t="s">
        <v>9785</v>
      </c>
    </row>
    <row r="5415" spans="1:12" x14ac:dyDescent="0.2">
      <c r="A5415" s="104" t="s">
        <v>10492</v>
      </c>
      <c r="D5415" s="104" t="s">
        <v>9786</v>
      </c>
      <c r="E5415" s="104">
        <f t="shared" si="84"/>
        <v>30490034</v>
      </c>
      <c r="F5415" s="104" t="s">
        <v>11572</v>
      </c>
      <c r="G5415" s="104" t="s">
        <v>9260</v>
      </c>
      <c r="H5415" s="104" t="s">
        <v>10519</v>
      </c>
      <c r="I5415" s="104" t="s">
        <v>9787</v>
      </c>
    </row>
    <row r="5416" spans="1:12" x14ac:dyDescent="0.2">
      <c r="A5416" s="104" t="s">
        <v>10492</v>
      </c>
      <c r="D5416" s="104" t="s">
        <v>9788</v>
      </c>
      <c r="E5416" s="104">
        <f t="shared" si="84"/>
        <v>30490035</v>
      </c>
      <c r="F5416" s="104" t="s">
        <v>11572</v>
      </c>
      <c r="G5416" s="104" t="s">
        <v>9260</v>
      </c>
      <c r="H5416" s="104" t="s">
        <v>10519</v>
      </c>
      <c r="I5416" s="104" t="s">
        <v>9789</v>
      </c>
      <c r="K5416" s="106">
        <v>36265</v>
      </c>
      <c r="L5416" s="104" t="s">
        <v>9790</v>
      </c>
    </row>
    <row r="5417" spans="1:12" x14ac:dyDescent="0.2">
      <c r="A5417" s="104" t="s">
        <v>10492</v>
      </c>
      <c r="D5417" s="104" t="s">
        <v>9791</v>
      </c>
      <c r="E5417" s="104">
        <f t="shared" si="84"/>
        <v>30499999</v>
      </c>
      <c r="F5417" s="104" t="s">
        <v>11572</v>
      </c>
      <c r="G5417" s="104" t="s">
        <v>9260</v>
      </c>
      <c r="H5417" s="104" t="s">
        <v>7791</v>
      </c>
      <c r="I5417" s="104" t="s">
        <v>7495</v>
      </c>
    </row>
    <row r="5418" spans="1:12" x14ac:dyDescent="0.2">
      <c r="A5418" s="104" t="s">
        <v>10492</v>
      </c>
      <c r="D5418" s="104" t="s">
        <v>9792</v>
      </c>
      <c r="E5418" s="104">
        <f t="shared" si="84"/>
        <v>30500101</v>
      </c>
      <c r="F5418" s="104" t="s">
        <v>11572</v>
      </c>
      <c r="G5418" s="104" t="s">
        <v>9793</v>
      </c>
      <c r="H5418" s="104" t="s">
        <v>9794</v>
      </c>
      <c r="I5418" s="104" t="s">
        <v>9795</v>
      </c>
      <c r="K5418" s="106"/>
      <c r="L5418" s="104"/>
    </row>
    <row r="5419" spans="1:12" x14ac:dyDescent="0.2">
      <c r="A5419" s="104" t="s">
        <v>10492</v>
      </c>
      <c r="D5419" s="104" t="s">
        <v>9796</v>
      </c>
      <c r="E5419" s="104">
        <f t="shared" si="84"/>
        <v>30500102</v>
      </c>
      <c r="F5419" s="104" t="s">
        <v>11572</v>
      </c>
      <c r="G5419" s="104" t="s">
        <v>9793</v>
      </c>
      <c r="H5419" s="104" t="s">
        <v>9794</v>
      </c>
      <c r="I5419" s="104" t="s">
        <v>9797</v>
      </c>
      <c r="K5419" s="106"/>
      <c r="L5419" s="104"/>
    </row>
    <row r="5420" spans="1:12" x14ac:dyDescent="0.2">
      <c r="A5420" s="104" t="s">
        <v>10492</v>
      </c>
      <c r="D5420" s="104" t="s">
        <v>9798</v>
      </c>
      <c r="E5420" s="104">
        <f t="shared" si="84"/>
        <v>30500103</v>
      </c>
      <c r="F5420" s="104" t="s">
        <v>11572</v>
      </c>
      <c r="G5420" s="104" t="s">
        <v>9793</v>
      </c>
      <c r="H5420" s="104" t="s">
        <v>9794</v>
      </c>
      <c r="I5420" s="104" t="s">
        <v>9799</v>
      </c>
    </row>
    <row r="5421" spans="1:12" x14ac:dyDescent="0.2">
      <c r="A5421" s="104" t="s">
        <v>10492</v>
      </c>
      <c r="D5421" s="104" t="s">
        <v>9800</v>
      </c>
      <c r="E5421" s="104">
        <f t="shared" si="84"/>
        <v>30500104</v>
      </c>
      <c r="F5421" s="104" t="s">
        <v>11572</v>
      </c>
      <c r="G5421" s="104" t="s">
        <v>9793</v>
      </c>
      <c r="H5421" s="104" t="s">
        <v>9794</v>
      </c>
      <c r="I5421" s="104" t="s">
        <v>9801</v>
      </c>
    </row>
    <row r="5422" spans="1:12" x14ac:dyDescent="0.2">
      <c r="A5422" s="104" t="s">
        <v>10492</v>
      </c>
      <c r="D5422" s="104" t="s">
        <v>9802</v>
      </c>
      <c r="E5422" s="104">
        <f t="shared" si="84"/>
        <v>30500105</v>
      </c>
      <c r="F5422" s="104" t="s">
        <v>11572</v>
      </c>
      <c r="G5422" s="104" t="s">
        <v>9793</v>
      </c>
      <c r="H5422" s="104" t="s">
        <v>9794</v>
      </c>
      <c r="I5422" s="104" t="s">
        <v>4983</v>
      </c>
    </row>
    <row r="5423" spans="1:12" x14ac:dyDescent="0.2">
      <c r="A5423" s="104" t="s">
        <v>10492</v>
      </c>
      <c r="D5423" s="104" t="s">
        <v>12725</v>
      </c>
      <c r="E5423" s="104">
        <f t="shared" si="84"/>
        <v>30500106</v>
      </c>
      <c r="F5423" s="104" t="s">
        <v>11572</v>
      </c>
      <c r="G5423" s="104" t="s">
        <v>9793</v>
      </c>
      <c r="H5423" s="104" t="s">
        <v>9794</v>
      </c>
      <c r="I5423" s="104" t="s">
        <v>12726</v>
      </c>
    </row>
    <row r="5424" spans="1:12" x14ac:dyDescent="0.2">
      <c r="A5424" s="104" t="s">
        <v>10492</v>
      </c>
      <c r="D5424" s="104" t="s">
        <v>12727</v>
      </c>
      <c r="E5424" s="104">
        <f t="shared" si="84"/>
        <v>30500107</v>
      </c>
      <c r="F5424" s="104" t="s">
        <v>11572</v>
      </c>
      <c r="G5424" s="104" t="s">
        <v>9793</v>
      </c>
      <c r="H5424" s="104" t="s">
        <v>9794</v>
      </c>
      <c r="I5424" s="104" t="s">
        <v>12728</v>
      </c>
    </row>
    <row r="5425" spans="1:9" x14ac:dyDescent="0.2">
      <c r="A5425" s="104" t="s">
        <v>10492</v>
      </c>
      <c r="D5425" s="104" t="s">
        <v>12729</v>
      </c>
      <c r="E5425" s="104">
        <f t="shared" si="84"/>
        <v>30500108</v>
      </c>
      <c r="F5425" s="104" t="s">
        <v>11572</v>
      </c>
      <c r="G5425" s="104" t="s">
        <v>9793</v>
      </c>
      <c r="H5425" s="104" t="s">
        <v>9794</v>
      </c>
      <c r="I5425" s="104" t="s">
        <v>12730</v>
      </c>
    </row>
    <row r="5426" spans="1:9" x14ac:dyDescent="0.2">
      <c r="A5426" s="104" t="s">
        <v>10492</v>
      </c>
      <c r="D5426" s="104" t="s">
        <v>12731</v>
      </c>
      <c r="E5426" s="104">
        <f t="shared" si="84"/>
        <v>30500110</v>
      </c>
      <c r="F5426" s="104" t="s">
        <v>11572</v>
      </c>
      <c r="G5426" s="104" t="s">
        <v>9793</v>
      </c>
      <c r="H5426" s="104" t="s">
        <v>9794</v>
      </c>
      <c r="I5426" s="104" t="s">
        <v>12732</v>
      </c>
    </row>
    <row r="5427" spans="1:9" x14ac:dyDescent="0.2">
      <c r="A5427" s="104" t="s">
        <v>10492</v>
      </c>
      <c r="D5427" s="104" t="s">
        <v>12733</v>
      </c>
      <c r="E5427" s="104">
        <f t="shared" si="84"/>
        <v>30500111</v>
      </c>
      <c r="F5427" s="104" t="s">
        <v>11572</v>
      </c>
      <c r="G5427" s="104" t="s">
        <v>9793</v>
      </c>
      <c r="H5427" s="104" t="s">
        <v>9794</v>
      </c>
      <c r="I5427" s="104" t="s">
        <v>12734</v>
      </c>
    </row>
    <row r="5428" spans="1:9" x14ac:dyDescent="0.2">
      <c r="A5428" s="104" t="s">
        <v>10492</v>
      </c>
      <c r="D5428" s="104" t="s">
        <v>12735</v>
      </c>
      <c r="E5428" s="104">
        <f t="shared" si="84"/>
        <v>30500112</v>
      </c>
      <c r="F5428" s="104" t="s">
        <v>11572</v>
      </c>
      <c r="G5428" s="104" t="s">
        <v>9793</v>
      </c>
      <c r="H5428" s="104" t="s">
        <v>9794</v>
      </c>
      <c r="I5428" s="104" t="s">
        <v>12736</v>
      </c>
    </row>
    <row r="5429" spans="1:9" x14ac:dyDescent="0.2">
      <c r="A5429" s="104" t="s">
        <v>10492</v>
      </c>
      <c r="D5429" s="104" t="s">
        <v>12737</v>
      </c>
      <c r="E5429" s="104">
        <f t="shared" si="84"/>
        <v>30500113</v>
      </c>
      <c r="F5429" s="104" t="s">
        <v>11572</v>
      </c>
      <c r="G5429" s="104" t="s">
        <v>9793</v>
      </c>
      <c r="H5429" s="104" t="s">
        <v>9794</v>
      </c>
      <c r="I5429" s="104" t="s">
        <v>12738</v>
      </c>
    </row>
    <row r="5430" spans="1:9" x14ac:dyDescent="0.2">
      <c r="A5430" s="104" t="s">
        <v>10492</v>
      </c>
      <c r="D5430" s="104" t="s">
        <v>12739</v>
      </c>
      <c r="E5430" s="104">
        <f t="shared" si="84"/>
        <v>30500114</v>
      </c>
      <c r="F5430" s="104" t="s">
        <v>11572</v>
      </c>
      <c r="G5430" s="104" t="s">
        <v>9793</v>
      </c>
      <c r="H5430" s="104" t="s">
        <v>9794</v>
      </c>
      <c r="I5430" s="104" t="s">
        <v>12740</v>
      </c>
    </row>
    <row r="5431" spans="1:9" x14ac:dyDescent="0.2">
      <c r="A5431" s="104" t="s">
        <v>10492</v>
      </c>
      <c r="D5431" s="104" t="s">
        <v>12741</v>
      </c>
      <c r="E5431" s="104">
        <f t="shared" si="84"/>
        <v>30500115</v>
      </c>
      <c r="F5431" s="104" t="s">
        <v>11572</v>
      </c>
      <c r="G5431" s="104" t="s">
        <v>9793</v>
      </c>
      <c r="H5431" s="104" t="s">
        <v>9794</v>
      </c>
      <c r="I5431" s="104" t="s">
        <v>12742</v>
      </c>
    </row>
    <row r="5432" spans="1:9" x14ac:dyDescent="0.2">
      <c r="A5432" s="104" t="s">
        <v>10492</v>
      </c>
      <c r="D5432" s="104" t="s">
        <v>12743</v>
      </c>
      <c r="E5432" s="104">
        <f t="shared" si="84"/>
        <v>30500116</v>
      </c>
      <c r="F5432" s="104" t="s">
        <v>11572</v>
      </c>
      <c r="G5432" s="104" t="s">
        <v>9793</v>
      </c>
      <c r="H5432" s="104" t="s">
        <v>9794</v>
      </c>
      <c r="I5432" s="104" t="s">
        <v>12744</v>
      </c>
    </row>
    <row r="5433" spans="1:9" x14ac:dyDescent="0.2">
      <c r="A5433" s="104" t="s">
        <v>10492</v>
      </c>
      <c r="D5433" s="104" t="s">
        <v>12745</v>
      </c>
      <c r="E5433" s="104">
        <f t="shared" si="84"/>
        <v>30500117</v>
      </c>
      <c r="F5433" s="104" t="s">
        <v>11572</v>
      </c>
      <c r="G5433" s="104" t="s">
        <v>9793</v>
      </c>
      <c r="H5433" s="104" t="s">
        <v>9794</v>
      </c>
      <c r="I5433" s="104" t="s">
        <v>9826</v>
      </c>
    </row>
    <row r="5434" spans="1:9" x14ac:dyDescent="0.2">
      <c r="A5434" s="104" t="s">
        <v>10492</v>
      </c>
      <c r="D5434" s="104" t="s">
        <v>9827</v>
      </c>
      <c r="E5434" s="104">
        <f t="shared" si="84"/>
        <v>30500118</v>
      </c>
      <c r="F5434" s="104" t="s">
        <v>11572</v>
      </c>
      <c r="G5434" s="104" t="s">
        <v>9793</v>
      </c>
      <c r="H5434" s="104" t="s">
        <v>9794</v>
      </c>
      <c r="I5434" s="104" t="s">
        <v>9828</v>
      </c>
    </row>
    <row r="5435" spans="1:9" x14ac:dyDescent="0.2">
      <c r="A5435" s="104" t="s">
        <v>10492</v>
      </c>
      <c r="D5435" s="104" t="s">
        <v>9829</v>
      </c>
      <c r="E5435" s="104">
        <f t="shared" si="84"/>
        <v>30500119</v>
      </c>
      <c r="F5435" s="104" t="s">
        <v>11572</v>
      </c>
      <c r="G5435" s="104" t="s">
        <v>9793</v>
      </c>
      <c r="H5435" s="104" t="s">
        <v>9794</v>
      </c>
      <c r="I5435" s="104" t="s">
        <v>9830</v>
      </c>
    </row>
    <row r="5436" spans="1:9" x14ac:dyDescent="0.2">
      <c r="A5436" s="104" t="s">
        <v>10492</v>
      </c>
      <c r="D5436" s="104" t="s">
        <v>9831</v>
      </c>
      <c r="E5436" s="104">
        <f t="shared" si="84"/>
        <v>30500120</v>
      </c>
      <c r="F5436" s="104" t="s">
        <v>11572</v>
      </c>
      <c r="G5436" s="104" t="s">
        <v>9793</v>
      </c>
      <c r="H5436" s="104" t="s">
        <v>9794</v>
      </c>
      <c r="I5436" s="104" t="s">
        <v>9832</v>
      </c>
    </row>
    <row r="5437" spans="1:9" x14ac:dyDescent="0.2">
      <c r="A5437" s="104" t="s">
        <v>10492</v>
      </c>
      <c r="D5437" s="104" t="s">
        <v>9833</v>
      </c>
      <c r="E5437" s="104">
        <f t="shared" si="84"/>
        <v>30500121</v>
      </c>
      <c r="F5437" s="104" t="s">
        <v>11572</v>
      </c>
      <c r="G5437" s="104" t="s">
        <v>9793</v>
      </c>
      <c r="H5437" s="104" t="s">
        <v>9794</v>
      </c>
      <c r="I5437" s="104" t="s">
        <v>9834</v>
      </c>
    </row>
    <row r="5438" spans="1:9" x14ac:dyDescent="0.2">
      <c r="A5438" s="104" t="s">
        <v>10492</v>
      </c>
      <c r="D5438" s="104" t="s">
        <v>9835</v>
      </c>
      <c r="E5438" s="104">
        <f t="shared" si="84"/>
        <v>30500130</v>
      </c>
      <c r="F5438" s="104" t="s">
        <v>11572</v>
      </c>
      <c r="G5438" s="104" t="s">
        <v>9793</v>
      </c>
      <c r="H5438" s="104" t="s">
        <v>9794</v>
      </c>
      <c r="I5438" s="104" t="s">
        <v>9836</v>
      </c>
    </row>
    <row r="5439" spans="1:9" x14ac:dyDescent="0.2">
      <c r="A5439" s="104" t="s">
        <v>10492</v>
      </c>
      <c r="D5439" s="104" t="s">
        <v>9837</v>
      </c>
      <c r="E5439" s="104">
        <f t="shared" si="84"/>
        <v>30500131</v>
      </c>
      <c r="F5439" s="104" t="s">
        <v>11572</v>
      </c>
      <c r="G5439" s="104" t="s">
        <v>9793</v>
      </c>
      <c r="H5439" s="104" t="s">
        <v>9794</v>
      </c>
      <c r="I5439" s="104" t="s">
        <v>9838</v>
      </c>
    </row>
    <row r="5440" spans="1:9" x14ac:dyDescent="0.2">
      <c r="A5440" s="104" t="s">
        <v>10492</v>
      </c>
      <c r="D5440" s="104" t="s">
        <v>9839</v>
      </c>
      <c r="E5440" s="104">
        <f t="shared" si="84"/>
        <v>30500132</v>
      </c>
      <c r="F5440" s="104" t="s">
        <v>11572</v>
      </c>
      <c r="G5440" s="104" t="s">
        <v>9793</v>
      </c>
      <c r="H5440" s="104" t="s">
        <v>9794</v>
      </c>
      <c r="I5440" s="104" t="s">
        <v>9840</v>
      </c>
    </row>
    <row r="5441" spans="1:9" x14ac:dyDescent="0.2">
      <c r="A5441" s="104" t="s">
        <v>10492</v>
      </c>
      <c r="D5441" s="104" t="s">
        <v>9841</v>
      </c>
      <c r="E5441" s="104">
        <f t="shared" si="84"/>
        <v>30500133</v>
      </c>
      <c r="F5441" s="104" t="s">
        <v>11572</v>
      </c>
      <c r="G5441" s="104" t="s">
        <v>9793</v>
      </c>
      <c r="H5441" s="104" t="s">
        <v>9794</v>
      </c>
      <c r="I5441" s="104" t="s">
        <v>9842</v>
      </c>
    </row>
    <row r="5442" spans="1:9" x14ac:dyDescent="0.2">
      <c r="A5442" s="104" t="s">
        <v>10492</v>
      </c>
      <c r="D5442" s="104" t="s">
        <v>9843</v>
      </c>
      <c r="E5442" s="104">
        <f t="shared" ref="E5442:E5505" si="85">VALUE(D5442)</f>
        <v>30500134</v>
      </c>
      <c r="F5442" s="104" t="s">
        <v>11572</v>
      </c>
      <c r="G5442" s="104" t="s">
        <v>9793</v>
      </c>
      <c r="H5442" s="104" t="s">
        <v>9794</v>
      </c>
      <c r="I5442" s="104" t="s">
        <v>9844</v>
      </c>
    </row>
    <row r="5443" spans="1:9" x14ac:dyDescent="0.2">
      <c r="A5443" s="104" t="s">
        <v>10492</v>
      </c>
      <c r="D5443" s="104" t="s">
        <v>9845</v>
      </c>
      <c r="E5443" s="104">
        <f t="shared" si="85"/>
        <v>30500135</v>
      </c>
      <c r="F5443" s="104" t="s">
        <v>11572</v>
      </c>
      <c r="G5443" s="104" t="s">
        <v>9793</v>
      </c>
      <c r="H5443" s="104" t="s">
        <v>9794</v>
      </c>
      <c r="I5443" s="104" t="s">
        <v>9846</v>
      </c>
    </row>
    <row r="5444" spans="1:9" x14ac:dyDescent="0.2">
      <c r="A5444" s="104" t="s">
        <v>10492</v>
      </c>
      <c r="D5444" s="104" t="s">
        <v>9847</v>
      </c>
      <c r="E5444" s="104">
        <f t="shared" si="85"/>
        <v>30500140</v>
      </c>
      <c r="F5444" s="104" t="s">
        <v>11572</v>
      </c>
      <c r="G5444" s="104" t="s">
        <v>9793</v>
      </c>
      <c r="H5444" s="104" t="s">
        <v>9794</v>
      </c>
      <c r="I5444" s="104" t="s">
        <v>9848</v>
      </c>
    </row>
    <row r="5445" spans="1:9" x14ac:dyDescent="0.2">
      <c r="A5445" s="104" t="s">
        <v>10492</v>
      </c>
      <c r="D5445" s="104" t="s">
        <v>9849</v>
      </c>
      <c r="E5445" s="104">
        <f t="shared" si="85"/>
        <v>30500141</v>
      </c>
      <c r="F5445" s="104" t="s">
        <v>11572</v>
      </c>
      <c r="G5445" s="104" t="s">
        <v>9793</v>
      </c>
      <c r="H5445" s="104" t="s">
        <v>9794</v>
      </c>
      <c r="I5445" s="104" t="s">
        <v>9850</v>
      </c>
    </row>
    <row r="5446" spans="1:9" x14ac:dyDescent="0.2">
      <c r="A5446" s="104" t="s">
        <v>10492</v>
      </c>
      <c r="D5446" s="104" t="s">
        <v>9851</v>
      </c>
      <c r="E5446" s="104">
        <f t="shared" si="85"/>
        <v>30500142</v>
      </c>
      <c r="F5446" s="104" t="s">
        <v>11572</v>
      </c>
      <c r="G5446" s="104" t="s">
        <v>9793</v>
      </c>
      <c r="H5446" s="104" t="s">
        <v>9794</v>
      </c>
      <c r="I5446" s="104" t="s">
        <v>6944</v>
      </c>
    </row>
    <row r="5447" spans="1:9" x14ac:dyDescent="0.2">
      <c r="A5447" s="104" t="s">
        <v>10492</v>
      </c>
      <c r="D5447" s="104" t="s">
        <v>6945</v>
      </c>
      <c r="E5447" s="104">
        <f t="shared" si="85"/>
        <v>30500143</v>
      </c>
      <c r="F5447" s="104" t="s">
        <v>11572</v>
      </c>
      <c r="G5447" s="104" t="s">
        <v>9793</v>
      </c>
      <c r="H5447" s="104" t="s">
        <v>9794</v>
      </c>
      <c r="I5447" s="104" t="s">
        <v>6930</v>
      </c>
    </row>
    <row r="5448" spans="1:9" x14ac:dyDescent="0.2">
      <c r="A5448" s="104" t="s">
        <v>10492</v>
      </c>
      <c r="D5448" s="104" t="s">
        <v>6931</v>
      </c>
      <c r="E5448" s="104">
        <f t="shared" si="85"/>
        <v>30500144</v>
      </c>
      <c r="F5448" s="104" t="s">
        <v>11572</v>
      </c>
      <c r="G5448" s="104" t="s">
        <v>9793</v>
      </c>
      <c r="H5448" s="104" t="s">
        <v>9794</v>
      </c>
      <c r="I5448" s="104" t="s">
        <v>6932</v>
      </c>
    </row>
    <row r="5449" spans="1:9" x14ac:dyDescent="0.2">
      <c r="A5449" s="104" t="s">
        <v>10492</v>
      </c>
      <c r="D5449" s="104" t="s">
        <v>6933</v>
      </c>
      <c r="E5449" s="104">
        <f t="shared" si="85"/>
        <v>30500145</v>
      </c>
      <c r="F5449" s="104" t="s">
        <v>11572</v>
      </c>
      <c r="G5449" s="104" t="s">
        <v>9793</v>
      </c>
      <c r="H5449" s="104" t="s">
        <v>9794</v>
      </c>
      <c r="I5449" s="104" t="s">
        <v>6934</v>
      </c>
    </row>
    <row r="5450" spans="1:9" x14ac:dyDescent="0.2">
      <c r="A5450" s="104" t="s">
        <v>10492</v>
      </c>
      <c r="D5450" s="104" t="s">
        <v>6935</v>
      </c>
      <c r="E5450" s="104">
        <f t="shared" si="85"/>
        <v>30500146</v>
      </c>
      <c r="F5450" s="104" t="s">
        <v>11572</v>
      </c>
      <c r="G5450" s="104" t="s">
        <v>9793</v>
      </c>
      <c r="H5450" s="104" t="s">
        <v>9794</v>
      </c>
      <c r="I5450" s="104" t="s">
        <v>6936</v>
      </c>
    </row>
    <row r="5451" spans="1:9" x14ac:dyDescent="0.2">
      <c r="A5451" s="104" t="s">
        <v>10492</v>
      </c>
      <c r="D5451" s="104" t="s">
        <v>6937</v>
      </c>
      <c r="E5451" s="104">
        <f t="shared" si="85"/>
        <v>30500147</v>
      </c>
      <c r="F5451" s="104" t="s">
        <v>11572</v>
      </c>
      <c r="G5451" s="104" t="s">
        <v>9793</v>
      </c>
      <c r="H5451" s="104" t="s">
        <v>9794</v>
      </c>
      <c r="I5451" s="104" t="s">
        <v>6938</v>
      </c>
    </row>
    <row r="5452" spans="1:9" x14ac:dyDescent="0.2">
      <c r="A5452" s="104" t="s">
        <v>10492</v>
      </c>
      <c r="D5452" s="104" t="s">
        <v>6939</v>
      </c>
      <c r="E5452" s="104">
        <f t="shared" si="85"/>
        <v>30500150</v>
      </c>
      <c r="F5452" s="104" t="s">
        <v>11572</v>
      </c>
      <c r="G5452" s="104" t="s">
        <v>9793</v>
      </c>
      <c r="H5452" s="104" t="s">
        <v>9794</v>
      </c>
      <c r="I5452" s="104" t="s">
        <v>6940</v>
      </c>
    </row>
    <row r="5453" spans="1:9" x14ac:dyDescent="0.2">
      <c r="A5453" s="104" t="s">
        <v>10492</v>
      </c>
      <c r="D5453" s="104" t="s">
        <v>6941</v>
      </c>
      <c r="E5453" s="104">
        <f t="shared" si="85"/>
        <v>30500151</v>
      </c>
      <c r="F5453" s="104" t="s">
        <v>11572</v>
      </c>
      <c r="G5453" s="104" t="s">
        <v>9793</v>
      </c>
      <c r="H5453" s="104" t="s">
        <v>9794</v>
      </c>
      <c r="I5453" s="104" t="s">
        <v>6942</v>
      </c>
    </row>
    <row r="5454" spans="1:9" x14ac:dyDescent="0.2">
      <c r="A5454" s="104" t="s">
        <v>10492</v>
      </c>
      <c r="D5454" s="104" t="s">
        <v>6943</v>
      </c>
      <c r="E5454" s="104">
        <f t="shared" si="85"/>
        <v>30500152</v>
      </c>
      <c r="F5454" s="104" t="s">
        <v>11572</v>
      </c>
      <c r="G5454" s="104" t="s">
        <v>9793</v>
      </c>
      <c r="H5454" s="104" t="s">
        <v>9794</v>
      </c>
      <c r="I5454" s="104" t="s">
        <v>4173</v>
      </c>
    </row>
    <row r="5455" spans="1:9" x14ac:dyDescent="0.2">
      <c r="A5455" s="104" t="s">
        <v>10492</v>
      </c>
      <c r="D5455" s="104" t="s">
        <v>4174</v>
      </c>
      <c r="E5455" s="104">
        <f t="shared" si="85"/>
        <v>30500153</v>
      </c>
      <c r="F5455" s="104" t="s">
        <v>11572</v>
      </c>
      <c r="G5455" s="104" t="s">
        <v>9793</v>
      </c>
      <c r="H5455" s="104" t="s">
        <v>9794</v>
      </c>
      <c r="I5455" s="104" t="s">
        <v>4175</v>
      </c>
    </row>
    <row r="5456" spans="1:9" x14ac:dyDescent="0.2">
      <c r="A5456" s="104" t="s">
        <v>10492</v>
      </c>
      <c r="D5456" s="104" t="s">
        <v>4176</v>
      </c>
      <c r="E5456" s="104">
        <f t="shared" si="85"/>
        <v>30500154</v>
      </c>
      <c r="F5456" s="104" t="s">
        <v>11572</v>
      </c>
      <c r="G5456" s="104" t="s">
        <v>9793</v>
      </c>
      <c r="H5456" s="104" t="s">
        <v>9794</v>
      </c>
      <c r="I5456" s="104" t="s">
        <v>4177</v>
      </c>
    </row>
    <row r="5457" spans="1:12" x14ac:dyDescent="0.2">
      <c r="A5457" s="104" t="s">
        <v>10492</v>
      </c>
      <c r="D5457" s="104" t="s">
        <v>4178</v>
      </c>
      <c r="E5457" s="104">
        <f t="shared" si="85"/>
        <v>30500198</v>
      </c>
      <c r="F5457" s="104" t="s">
        <v>11572</v>
      </c>
      <c r="G5457" s="104" t="s">
        <v>9793</v>
      </c>
      <c r="H5457" s="104" t="s">
        <v>9794</v>
      </c>
      <c r="I5457" s="104" t="s">
        <v>7791</v>
      </c>
    </row>
    <row r="5458" spans="1:12" x14ac:dyDescent="0.2">
      <c r="A5458" s="104" t="s">
        <v>10492</v>
      </c>
      <c r="D5458" s="104" t="s">
        <v>4179</v>
      </c>
      <c r="E5458" s="104">
        <f t="shared" si="85"/>
        <v>30500199</v>
      </c>
      <c r="F5458" s="104" t="s">
        <v>11572</v>
      </c>
      <c r="G5458" s="104" t="s">
        <v>9793</v>
      </c>
      <c r="H5458" s="104" t="s">
        <v>9794</v>
      </c>
      <c r="I5458" s="104" t="s">
        <v>11745</v>
      </c>
    </row>
    <row r="5459" spans="1:12" x14ac:dyDescent="0.2">
      <c r="A5459" s="104" t="s">
        <v>10492</v>
      </c>
      <c r="D5459" s="104" t="s">
        <v>4180</v>
      </c>
      <c r="E5459" s="104">
        <f t="shared" si="85"/>
        <v>30500201</v>
      </c>
      <c r="F5459" s="104" t="s">
        <v>11572</v>
      </c>
      <c r="G5459" s="104" t="s">
        <v>9793</v>
      </c>
      <c r="H5459" s="104" t="s">
        <v>4181</v>
      </c>
      <c r="I5459" s="104" t="s">
        <v>4182</v>
      </c>
    </row>
    <row r="5460" spans="1:12" x14ac:dyDescent="0.2">
      <c r="A5460" s="104" t="s">
        <v>10492</v>
      </c>
      <c r="D5460" s="104" t="s">
        <v>4183</v>
      </c>
      <c r="E5460" s="104">
        <f t="shared" si="85"/>
        <v>30500202</v>
      </c>
      <c r="F5460" s="104" t="s">
        <v>11572</v>
      </c>
      <c r="G5460" s="104" t="s">
        <v>9793</v>
      </c>
      <c r="H5460" s="104" t="s">
        <v>4181</v>
      </c>
      <c r="I5460" s="104" t="s">
        <v>4184</v>
      </c>
      <c r="K5460" s="106">
        <v>36866</v>
      </c>
      <c r="L5460" s="104" t="s">
        <v>4185</v>
      </c>
    </row>
    <row r="5461" spans="1:12" x14ac:dyDescent="0.2">
      <c r="A5461" s="104" t="s">
        <v>10492</v>
      </c>
      <c r="D5461" s="104" t="s">
        <v>4186</v>
      </c>
      <c r="E5461" s="104">
        <f t="shared" si="85"/>
        <v>30500203</v>
      </c>
      <c r="F5461" s="104" t="s">
        <v>11572</v>
      </c>
      <c r="G5461" s="104" t="s">
        <v>9793</v>
      </c>
      <c r="H5461" s="104" t="s">
        <v>4181</v>
      </c>
      <c r="I5461" s="104" t="s">
        <v>14409</v>
      </c>
    </row>
    <row r="5462" spans="1:12" x14ac:dyDescent="0.2">
      <c r="A5462" s="104" t="s">
        <v>10492</v>
      </c>
      <c r="D5462" s="104" t="s">
        <v>4187</v>
      </c>
      <c r="E5462" s="104">
        <f t="shared" si="85"/>
        <v>30500204</v>
      </c>
      <c r="F5462" s="104" t="s">
        <v>11572</v>
      </c>
      <c r="G5462" s="104" t="s">
        <v>9793</v>
      </c>
      <c r="H5462" s="104" t="s">
        <v>4181</v>
      </c>
      <c r="I5462" s="104" t="s">
        <v>4188</v>
      </c>
    </row>
    <row r="5463" spans="1:12" x14ac:dyDescent="0.2">
      <c r="A5463" s="104" t="s">
        <v>10492</v>
      </c>
      <c r="D5463" s="104" t="s">
        <v>4189</v>
      </c>
      <c r="E5463" s="104">
        <f t="shared" si="85"/>
        <v>30500205</v>
      </c>
      <c r="F5463" s="104" t="s">
        <v>11572</v>
      </c>
      <c r="G5463" s="104" t="s">
        <v>9793</v>
      </c>
      <c r="H5463" s="104" t="s">
        <v>4181</v>
      </c>
      <c r="I5463" s="104" t="s">
        <v>4190</v>
      </c>
      <c r="K5463" s="106">
        <v>36866</v>
      </c>
      <c r="L5463" s="104" t="s">
        <v>4191</v>
      </c>
    </row>
    <row r="5464" spans="1:12" x14ac:dyDescent="0.2">
      <c r="A5464" s="104" t="s">
        <v>10492</v>
      </c>
      <c r="D5464" s="104" t="s">
        <v>4192</v>
      </c>
      <c r="E5464" s="104">
        <f t="shared" si="85"/>
        <v>30500206</v>
      </c>
      <c r="F5464" s="104" t="s">
        <v>11572</v>
      </c>
      <c r="G5464" s="104" t="s">
        <v>9793</v>
      </c>
      <c r="H5464" s="104" t="s">
        <v>4181</v>
      </c>
      <c r="I5464" s="104" t="s">
        <v>4193</v>
      </c>
      <c r="K5464" s="106">
        <v>36866</v>
      </c>
      <c r="L5464" s="104" t="s">
        <v>4194</v>
      </c>
    </row>
    <row r="5465" spans="1:12" x14ac:dyDescent="0.2">
      <c r="A5465" s="104" t="s">
        <v>10492</v>
      </c>
      <c r="D5465" s="104" t="s">
        <v>4195</v>
      </c>
      <c r="E5465" s="104">
        <f t="shared" si="85"/>
        <v>30500207</v>
      </c>
      <c r="F5465" s="104" t="s">
        <v>11572</v>
      </c>
      <c r="G5465" s="104" t="s">
        <v>9793</v>
      </c>
      <c r="H5465" s="104" t="s">
        <v>4181</v>
      </c>
      <c r="I5465" s="104" t="s">
        <v>6968</v>
      </c>
      <c r="K5465" s="106">
        <v>36866</v>
      </c>
      <c r="L5465" s="104" t="s">
        <v>4194</v>
      </c>
    </row>
    <row r="5466" spans="1:12" x14ac:dyDescent="0.2">
      <c r="A5466" s="104" t="s">
        <v>10492</v>
      </c>
      <c r="D5466" s="104" t="s">
        <v>6969</v>
      </c>
      <c r="E5466" s="104">
        <f t="shared" si="85"/>
        <v>30500208</v>
      </c>
      <c r="F5466" s="104" t="s">
        <v>11572</v>
      </c>
      <c r="G5466" s="104" t="s">
        <v>9793</v>
      </c>
      <c r="H5466" s="104" t="s">
        <v>4181</v>
      </c>
      <c r="I5466" s="104" t="s">
        <v>6970</v>
      </c>
      <c r="K5466" s="106">
        <v>36866</v>
      </c>
      <c r="L5466" s="104" t="s">
        <v>4194</v>
      </c>
    </row>
    <row r="5467" spans="1:12" x14ac:dyDescent="0.2">
      <c r="A5467" s="104" t="s">
        <v>10492</v>
      </c>
      <c r="D5467" s="104" t="s">
        <v>6971</v>
      </c>
      <c r="E5467" s="104">
        <f t="shared" si="85"/>
        <v>30500209</v>
      </c>
      <c r="F5467" s="104" t="s">
        <v>11572</v>
      </c>
      <c r="G5467" s="104" t="s">
        <v>9793</v>
      </c>
      <c r="H5467" s="104" t="s">
        <v>4181</v>
      </c>
      <c r="I5467" s="104" t="s">
        <v>6972</v>
      </c>
      <c r="K5467" s="106">
        <v>36866</v>
      </c>
      <c r="L5467" s="104" t="s">
        <v>4194</v>
      </c>
    </row>
    <row r="5468" spans="1:12" x14ac:dyDescent="0.2">
      <c r="A5468" s="104" t="s">
        <v>10492</v>
      </c>
      <c r="D5468" s="104" t="s">
        <v>6973</v>
      </c>
      <c r="E5468" s="104">
        <f t="shared" si="85"/>
        <v>30500210</v>
      </c>
      <c r="F5468" s="104" t="s">
        <v>11572</v>
      </c>
      <c r="G5468" s="104" t="s">
        <v>9793</v>
      </c>
      <c r="H5468" s="104" t="s">
        <v>4181</v>
      </c>
      <c r="I5468" s="104" t="s">
        <v>6974</v>
      </c>
    </row>
    <row r="5469" spans="1:12" x14ac:dyDescent="0.2">
      <c r="A5469" s="104" t="s">
        <v>10492</v>
      </c>
      <c r="D5469" s="104" t="s">
        <v>6975</v>
      </c>
      <c r="E5469" s="104">
        <f t="shared" si="85"/>
        <v>30500211</v>
      </c>
      <c r="F5469" s="104" t="s">
        <v>11572</v>
      </c>
      <c r="G5469" s="104" t="s">
        <v>9793</v>
      </c>
      <c r="H5469" s="104" t="s">
        <v>4181</v>
      </c>
      <c r="I5469" s="104" t="s">
        <v>6976</v>
      </c>
    </row>
    <row r="5470" spans="1:12" x14ac:dyDescent="0.2">
      <c r="A5470" s="104" t="s">
        <v>10492</v>
      </c>
      <c r="D5470" s="104" t="s">
        <v>6977</v>
      </c>
      <c r="E5470" s="104">
        <f t="shared" si="85"/>
        <v>30500212</v>
      </c>
      <c r="F5470" s="104" t="s">
        <v>11572</v>
      </c>
      <c r="G5470" s="104" t="s">
        <v>9793</v>
      </c>
      <c r="H5470" s="104" t="s">
        <v>4181</v>
      </c>
      <c r="I5470" s="104" t="s">
        <v>6978</v>
      </c>
      <c r="K5470" s="106">
        <v>36866</v>
      </c>
      <c r="L5470" s="104" t="s">
        <v>6979</v>
      </c>
    </row>
    <row r="5471" spans="1:12" x14ac:dyDescent="0.2">
      <c r="A5471" s="104" t="s">
        <v>10492</v>
      </c>
      <c r="D5471" s="104" t="s">
        <v>6980</v>
      </c>
      <c r="E5471" s="104">
        <f t="shared" si="85"/>
        <v>30500213</v>
      </c>
      <c r="F5471" s="104" t="s">
        <v>11572</v>
      </c>
      <c r="G5471" s="104" t="s">
        <v>9793</v>
      </c>
      <c r="H5471" s="104" t="s">
        <v>4181</v>
      </c>
      <c r="I5471" s="104" t="s">
        <v>6981</v>
      </c>
    </row>
    <row r="5472" spans="1:12" x14ac:dyDescent="0.2">
      <c r="A5472" s="104" t="s">
        <v>10492</v>
      </c>
      <c r="D5472" s="104" t="s">
        <v>6982</v>
      </c>
      <c r="E5472" s="104">
        <f t="shared" si="85"/>
        <v>30500214</v>
      </c>
      <c r="F5472" s="104" t="s">
        <v>11572</v>
      </c>
      <c r="G5472" s="104" t="s">
        <v>9793</v>
      </c>
      <c r="H5472" s="104" t="s">
        <v>4181</v>
      </c>
      <c r="I5472" s="104" t="s">
        <v>6983</v>
      </c>
    </row>
    <row r="5473" spans="1:12" x14ac:dyDescent="0.2">
      <c r="A5473" s="104" t="s">
        <v>10492</v>
      </c>
      <c r="D5473" s="104" t="s">
        <v>6984</v>
      </c>
      <c r="E5473" s="104">
        <f t="shared" si="85"/>
        <v>30500215</v>
      </c>
      <c r="F5473" s="104" t="s">
        <v>11572</v>
      </c>
      <c r="G5473" s="104" t="s">
        <v>9793</v>
      </c>
      <c r="H5473" s="104" t="s">
        <v>4181</v>
      </c>
      <c r="I5473" s="104" t="s">
        <v>6985</v>
      </c>
    </row>
    <row r="5474" spans="1:12" x14ac:dyDescent="0.2">
      <c r="A5474" s="104" t="s">
        <v>10492</v>
      </c>
      <c r="D5474" s="104" t="s">
        <v>6986</v>
      </c>
      <c r="E5474" s="104">
        <f t="shared" si="85"/>
        <v>30500216</v>
      </c>
      <c r="F5474" s="104" t="s">
        <v>11572</v>
      </c>
      <c r="G5474" s="104" t="s">
        <v>9793</v>
      </c>
      <c r="H5474" s="104" t="s">
        <v>4181</v>
      </c>
      <c r="I5474" s="104" t="s">
        <v>6987</v>
      </c>
    </row>
    <row r="5475" spans="1:12" x14ac:dyDescent="0.2">
      <c r="A5475" s="104" t="s">
        <v>10492</v>
      </c>
      <c r="D5475" s="104" t="s">
        <v>6988</v>
      </c>
      <c r="E5475" s="104">
        <f t="shared" si="85"/>
        <v>30500217</v>
      </c>
      <c r="F5475" s="104" t="s">
        <v>11572</v>
      </c>
      <c r="G5475" s="104" t="s">
        <v>9793</v>
      </c>
      <c r="H5475" s="104" t="s">
        <v>4181</v>
      </c>
      <c r="I5475" s="104" t="s">
        <v>6989</v>
      </c>
    </row>
    <row r="5476" spans="1:12" x14ac:dyDescent="0.2">
      <c r="A5476" s="104" t="s">
        <v>10492</v>
      </c>
      <c r="D5476" s="104" t="s">
        <v>6990</v>
      </c>
      <c r="E5476" s="104">
        <f t="shared" si="85"/>
        <v>30500220</v>
      </c>
      <c r="F5476" s="104" t="s">
        <v>11572</v>
      </c>
      <c r="G5476" s="104" t="s">
        <v>9793</v>
      </c>
      <c r="H5476" s="104" t="s">
        <v>4181</v>
      </c>
      <c r="I5476" s="104" t="s">
        <v>6991</v>
      </c>
      <c r="K5476" s="106">
        <v>36866</v>
      </c>
      <c r="L5476" s="104" t="s">
        <v>4185</v>
      </c>
    </row>
    <row r="5477" spans="1:12" x14ac:dyDescent="0.2">
      <c r="A5477" s="104" t="s">
        <v>10492</v>
      </c>
      <c r="D5477" s="104" t="s">
        <v>6992</v>
      </c>
      <c r="E5477" s="104">
        <f t="shared" si="85"/>
        <v>30500221</v>
      </c>
      <c r="F5477" s="104" t="s">
        <v>11572</v>
      </c>
      <c r="G5477" s="104" t="s">
        <v>9793</v>
      </c>
      <c r="H5477" s="104" t="s">
        <v>4181</v>
      </c>
      <c r="I5477" s="104" t="s">
        <v>6993</v>
      </c>
    </row>
    <row r="5478" spans="1:12" x14ac:dyDescent="0.2">
      <c r="A5478" s="104" t="s">
        <v>10492</v>
      </c>
      <c r="D5478" s="104" t="s">
        <v>6994</v>
      </c>
      <c r="E5478" s="104">
        <f t="shared" si="85"/>
        <v>30500230</v>
      </c>
      <c r="F5478" s="104" t="s">
        <v>11572</v>
      </c>
      <c r="G5478" s="104" t="s">
        <v>9793</v>
      </c>
      <c r="H5478" s="104" t="s">
        <v>4181</v>
      </c>
      <c r="I5478" s="104" t="s">
        <v>6995</v>
      </c>
      <c r="K5478" s="106">
        <v>36866</v>
      </c>
      <c r="L5478" s="104" t="s">
        <v>4185</v>
      </c>
    </row>
    <row r="5479" spans="1:12" x14ac:dyDescent="0.2">
      <c r="A5479" s="104" t="s">
        <v>10492</v>
      </c>
      <c r="D5479" s="104" t="s">
        <v>6996</v>
      </c>
      <c r="E5479" s="104">
        <f t="shared" si="85"/>
        <v>30500231</v>
      </c>
      <c r="F5479" s="104" t="s">
        <v>11572</v>
      </c>
      <c r="G5479" s="104" t="s">
        <v>9793</v>
      </c>
      <c r="H5479" s="104" t="s">
        <v>4181</v>
      </c>
      <c r="I5479" s="104" t="s">
        <v>6997</v>
      </c>
    </row>
    <row r="5480" spans="1:12" x14ac:dyDescent="0.2">
      <c r="A5480" s="104" t="s">
        <v>10492</v>
      </c>
      <c r="D5480" s="104" t="s">
        <v>6998</v>
      </c>
      <c r="E5480" s="104">
        <f t="shared" si="85"/>
        <v>30500240</v>
      </c>
      <c r="F5480" s="104" t="s">
        <v>11572</v>
      </c>
      <c r="G5480" s="104" t="s">
        <v>9793</v>
      </c>
      <c r="H5480" s="104" t="s">
        <v>4181</v>
      </c>
      <c r="I5480" s="104" t="s">
        <v>6999</v>
      </c>
      <c r="K5480" s="106">
        <v>36866</v>
      </c>
      <c r="L5480" s="104" t="s">
        <v>4185</v>
      </c>
    </row>
    <row r="5481" spans="1:12" x14ac:dyDescent="0.2">
      <c r="A5481" s="104" t="s">
        <v>10492</v>
      </c>
      <c r="D5481" s="104" t="s">
        <v>7000</v>
      </c>
      <c r="E5481" s="104">
        <f t="shared" si="85"/>
        <v>30500241</v>
      </c>
      <c r="F5481" s="104" t="s">
        <v>11572</v>
      </c>
      <c r="G5481" s="104" t="s">
        <v>9793</v>
      </c>
      <c r="H5481" s="104" t="s">
        <v>4181</v>
      </c>
      <c r="I5481" s="104" t="s">
        <v>7001</v>
      </c>
    </row>
    <row r="5482" spans="1:12" x14ac:dyDescent="0.2">
      <c r="A5482" s="104" t="s">
        <v>10492</v>
      </c>
      <c r="D5482" s="104" t="s">
        <v>7002</v>
      </c>
      <c r="E5482" s="104">
        <f t="shared" si="85"/>
        <v>30500242</v>
      </c>
      <c r="F5482" s="104" t="s">
        <v>11572</v>
      </c>
      <c r="G5482" s="104" t="s">
        <v>9793</v>
      </c>
      <c r="H5482" s="104" t="s">
        <v>4181</v>
      </c>
      <c r="I5482" s="104" t="s">
        <v>7003</v>
      </c>
    </row>
    <row r="5483" spans="1:12" x14ac:dyDescent="0.2">
      <c r="A5483" s="104" t="s">
        <v>10492</v>
      </c>
      <c r="D5483" s="104" t="s">
        <v>7004</v>
      </c>
      <c r="E5483" s="104">
        <f t="shared" si="85"/>
        <v>30500245</v>
      </c>
      <c r="F5483" s="104" t="s">
        <v>11572</v>
      </c>
      <c r="G5483" s="104" t="s">
        <v>9793</v>
      </c>
      <c r="H5483" s="104" t="s">
        <v>4181</v>
      </c>
      <c r="I5483" s="104" t="s">
        <v>7005</v>
      </c>
      <c r="J5483" s="106">
        <v>36866</v>
      </c>
    </row>
    <row r="5484" spans="1:12" x14ac:dyDescent="0.2">
      <c r="A5484" s="104" t="s">
        <v>10492</v>
      </c>
      <c r="D5484" s="104" t="s">
        <v>7006</v>
      </c>
      <c r="E5484" s="104">
        <f t="shared" si="85"/>
        <v>30500246</v>
      </c>
      <c r="F5484" s="104" t="s">
        <v>11572</v>
      </c>
      <c r="G5484" s="104" t="s">
        <v>9793</v>
      </c>
      <c r="H5484" s="104" t="s">
        <v>4181</v>
      </c>
      <c r="I5484" s="104" t="s">
        <v>7007</v>
      </c>
      <c r="J5484" s="106">
        <v>36866</v>
      </c>
    </row>
    <row r="5485" spans="1:12" x14ac:dyDescent="0.2">
      <c r="A5485" s="104" t="s">
        <v>10492</v>
      </c>
      <c r="D5485" s="104" t="s">
        <v>7008</v>
      </c>
      <c r="E5485" s="104">
        <f t="shared" si="85"/>
        <v>30500247</v>
      </c>
      <c r="F5485" s="104" t="s">
        <v>11572</v>
      </c>
      <c r="G5485" s="104" t="s">
        <v>9793</v>
      </c>
      <c r="H5485" s="104" t="s">
        <v>4181</v>
      </c>
      <c r="I5485" s="104" t="s">
        <v>7009</v>
      </c>
      <c r="J5485" s="106">
        <v>36866</v>
      </c>
    </row>
    <row r="5486" spans="1:12" x14ac:dyDescent="0.2">
      <c r="A5486" s="104" t="s">
        <v>10492</v>
      </c>
      <c r="D5486" s="104" t="s">
        <v>7010</v>
      </c>
      <c r="E5486" s="104">
        <f t="shared" si="85"/>
        <v>30500250</v>
      </c>
      <c r="F5486" s="104" t="s">
        <v>11572</v>
      </c>
      <c r="G5486" s="104" t="s">
        <v>9793</v>
      </c>
      <c r="H5486" s="104" t="s">
        <v>4181</v>
      </c>
      <c r="I5486" s="104" t="s">
        <v>7011</v>
      </c>
    </row>
    <row r="5487" spans="1:12" x14ac:dyDescent="0.2">
      <c r="A5487" s="104" t="s">
        <v>10492</v>
      </c>
      <c r="D5487" s="104" t="s">
        <v>7012</v>
      </c>
      <c r="E5487" s="104">
        <f t="shared" si="85"/>
        <v>30500251</v>
      </c>
      <c r="F5487" s="104" t="s">
        <v>11572</v>
      </c>
      <c r="G5487" s="104" t="s">
        <v>9793</v>
      </c>
      <c r="H5487" s="104" t="s">
        <v>4181</v>
      </c>
      <c r="I5487" s="104" t="s">
        <v>7013</v>
      </c>
      <c r="K5487" s="106">
        <v>36866</v>
      </c>
      <c r="L5487" s="104" t="s">
        <v>7014</v>
      </c>
    </row>
    <row r="5488" spans="1:12" x14ac:dyDescent="0.2">
      <c r="A5488" s="104" t="s">
        <v>10492</v>
      </c>
      <c r="D5488" s="104" t="s">
        <v>7015</v>
      </c>
      <c r="E5488" s="104">
        <f t="shared" si="85"/>
        <v>30500252</v>
      </c>
      <c r="F5488" s="104" t="s">
        <v>11572</v>
      </c>
      <c r="G5488" s="104" t="s">
        <v>9793</v>
      </c>
      <c r="H5488" s="104" t="s">
        <v>4181</v>
      </c>
      <c r="I5488" s="104" t="s">
        <v>7016</v>
      </c>
      <c r="K5488" s="106">
        <v>36866</v>
      </c>
      <c r="L5488" s="104" t="s">
        <v>7017</v>
      </c>
    </row>
    <row r="5489" spans="1:12" x14ac:dyDescent="0.2">
      <c r="A5489" s="104" t="s">
        <v>10492</v>
      </c>
      <c r="D5489" s="104" t="s">
        <v>7018</v>
      </c>
      <c r="E5489" s="104">
        <f t="shared" si="85"/>
        <v>30500253</v>
      </c>
      <c r="F5489" s="104" t="s">
        <v>11572</v>
      </c>
      <c r="G5489" s="104" t="s">
        <v>9793</v>
      </c>
      <c r="H5489" s="104" t="s">
        <v>4181</v>
      </c>
      <c r="I5489" s="104" t="s">
        <v>7019</v>
      </c>
      <c r="J5489" s="106">
        <v>36866</v>
      </c>
    </row>
    <row r="5490" spans="1:12" x14ac:dyDescent="0.2">
      <c r="A5490" s="104" t="s">
        <v>10492</v>
      </c>
      <c r="D5490" s="104" t="s">
        <v>7020</v>
      </c>
      <c r="E5490" s="104">
        <f t="shared" si="85"/>
        <v>30500255</v>
      </c>
      <c r="F5490" s="104" t="s">
        <v>11572</v>
      </c>
      <c r="G5490" s="104" t="s">
        <v>9793</v>
      </c>
      <c r="H5490" s="104" t="s">
        <v>4181</v>
      </c>
      <c r="I5490" s="104" t="s">
        <v>7021</v>
      </c>
    </row>
    <row r="5491" spans="1:12" x14ac:dyDescent="0.2">
      <c r="A5491" s="104" t="s">
        <v>10492</v>
      </c>
      <c r="D5491" s="104" t="s">
        <v>7022</v>
      </c>
      <c r="E5491" s="104">
        <f t="shared" si="85"/>
        <v>30500256</v>
      </c>
      <c r="F5491" s="104" t="s">
        <v>11572</v>
      </c>
      <c r="G5491" s="104" t="s">
        <v>9793</v>
      </c>
      <c r="H5491" s="104" t="s">
        <v>4181</v>
      </c>
      <c r="I5491" s="104" t="s">
        <v>7023</v>
      </c>
    </row>
    <row r="5492" spans="1:12" x14ac:dyDescent="0.2">
      <c r="A5492" s="104" t="s">
        <v>10492</v>
      </c>
      <c r="D5492" s="104" t="s">
        <v>7024</v>
      </c>
      <c r="E5492" s="104">
        <f t="shared" si="85"/>
        <v>30500257</v>
      </c>
      <c r="F5492" s="104" t="s">
        <v>11572</v>
      </c>
      <c r="G5492" s="104" t="s">
        <v>9793</v>
      </c>
      <c r="H5492" s="104" t="s">
        <v>4181</v>
      </c>
      <c r="I5492" s="104" t="s">
        <v>7025</v>
      </c>
    </row>
    <row r="5493" spans="1:12" x14ac:dyDescent="0.2">
      <c r="A5493" s="104" t="s">
        <v>10492</v>
      </c>
      <c r="D5493" s="104" t="s">
        <v>7026</v>
      </c>
      <c r="E5493" s="104">
        <f t="shared" si="85"/>
        <v>30500258</v>
      </c>
      <c r="F5493" s="104" t="s">
        <v>11572</v>
      </c>
      <c r="G5493" s="104" t="s">
        <v>9793</v>
      </c>
      <c r="H5493" s="104" t="s">
        <v>4181</v>
      </c>
      <c r="I5493" s="104" t="s">
        <v>7027</v>
      </c>
      <c r="K5493" s="106">
        <v>36866</v>
      </c>
      <c r="L5493" s="104" t="s">
        <v>7028</v>
      </c>
    </row>
    <row r="5494" spans="1:12" x14ac:dyDescent="0.2">
      <c r="A5494" s="104" t="s">
        <v>10492</v>
      </c>
      <c r="D5494" s="104" t="s">
        <v>7029</v>
      </c>
      <c r="E5494" s="104">
        <f t="shared" si="85"/>
        <v>30500259</v>
      </c>
      <c r="F5494" s="104" t="s">
        <v>11572</v>
      </c>
      <c r="G5494" s="104" t="s">
        <v>9793</v>
      </c>
      <c r="H5494" s="104" t="s">
        <v>4181</v>
      </c>
      <c r="I5494" s="104" t="s">
        <v>7030</v>
      </c>
      <c r="K5494" s="106">
        <v>36866</v>
      </c>
      <c r="L5494" s="104" t="s">
        <v>7028</v>
      </c>
    </row>
    <row r="5495" spans="1:12" x14ac:dyDescent="0.2">
      <c r="A5495" s="104" t="s">
        <v>10492</v>
      </c>
      <c r="D5495" s="104" t="s">
        <v>7031</v>
      </c>
      <c r="E5495" s="104">
        <f t="shared" si="85"/>
        <v>30500260</v>
      </c>
      <c r="F5495" s="104" t="s">
        <v>11572</v>
      </c>
      <c r="G5495" s="104" t="s">
        <v>9793</v>
      </c>
      <c r="H5495" s="104" t="s">
        <v>4181</v>
      </c>
      <c r="I5495" s="104" t="s">
        <v>7032</v>
      </c>
      <c r="K5495" s="106">
        <v>36866</v>
      </c>
      <c r="L5495" s="104" t="s">
        <v>7028</v>
      </c>
    </row>
    <row r="5496" spans="1:12" x14ac:dyDescent="0.2">
      <c r="A5496" s="104" t="s">
        <v>10492</v>
      </c>
      <c r="D5496" s="104" t="s">
        <v>7033</v>
      </c>
      <c r="E5496" s="104">
        <f t="shared" si="85"/>
        <v>30500261</v>
      </c>
      <c r="F5496" s="104" t="s">
        <v>11572</v>
      </c>
      <c r="G5496" s="104" t="s">
        <v>9793</v>
      </c>
      <c r="H5496" s="104" t="s">
        <v>4181</v>
      </c>
      <c r="I5496" s="104" t="s">
        <v>7034</v>
      </c>
      <c r="J5496" s="106">
        <v>36866</v>
      </c>
    </row>
    <row r="5497" spans="1:12" x14ac:dyDescent="0.2">
      <c r="A5497" s="104" t="s">
        <v>10492</v>
      </c>
      <c r="D5497" s="104" t="s">
        <v>7035</v>
      </c>
      <c r="E5497" s="104">
        <f t="shared" si="85"/>
        <v>30500262</v>
      </c>
      <c r="F5497" s="104" t="s">
        <v>11572</v>
      </c>
      <c r="G5497" s="104" t="s">
        <v>9793</v>
      </c>
      <c r="H5497" s="104" t="s">
        <v>4181</v>
      </c>
      <c r="I5497" s="104" t="s">
        <v>7036</v>
      </c>
      <c r="J5497" s="106">
        <v>36866</v>
      </c>
    </row>
    <row r="5498" spans="1:12" x14ac:dyDescent="0.2">
      <c r="A5498" s="104" t="s">
        <v>10492</v>
      </c>
      <c r="D5498" s="104" t="s">
        <v>7037</v>
      </c>
      <c r="E5498" s="104">
        <f t="shared" si="85"/>
        <v>30500263</v>
      </c>
      <c r="F5498" s="104" t="s">
        <v>11572</v>
      </c>
      <c r="G5498" s="104" t="s">
        <v>9793</v>
      </c>
      <c r="H5498" s="104" t="s">
        <v>4181</v>
      </c>
      <c r="I5498" s="104" t="s">
        <v>7038</v>
      </c>
      <c r="J5498" s="106">
        <v>36866</v>
      </c>
    </row>
    <row r="5499" spans="1:12" x14ac:dyDescent="0.2">
      <c r="A5499" s="104" t="s">
        <v>10492</v>
      </c>
      <c r="D5499" s="104" t="s">
        <v>7039</v>
      </c>
      <c r="E5499" s="104">
        <f t="shared" si="85"/>
        <v>30500270</v>
      </c>
      <c r="F5499" s="104" t="s">
        <v>11572</v>
      </c>
      <c r="G5499" s="104" t="s">
        <v>9793</v>
      </c>
      <c r="H5499" s="104" t="s">
        <v>4181</v>
      </c>
      <c r="I5499" s="104" t="s">
        <v>7040</v>
      </c>
      <c r="J5499" s="106">
        <v>36866</v>
      </c>
    </row>
    <row r="5500" spans="1:12" x14ac:dyDescent="0.2">
      <c r="A5500" s="104" t="s">
        <v>10492</v>
      </c>
      <c r="D5500" s="104" t="s">
        <v>7041</v>
      </c>
      <c r="E5500" s="104">
        <f t="shared" si="85"/>
        <v>30500290</v>
      </c>
      <c r="F5500" s="104" t="s">
        <v>11572</v>
      </c>
      <c r="G5500" s="104" t="s">
        <v>9793</v>
      </c>
      <c r="H5500" s="104" t="s">
        <v>4181</v>
      </c>
      <c r="I5500" s="104" t="s">
        <v>7042</v>
      </c>
    </row>
    <row r="5501" spans="1:12" x14ac:dyDescent="0.2">
      <c r="A5501" s="104" t="s">
        <v>10492</v>
      </c>
      <c r="D5501" s="104" t="s">
        <v>7043</v>
      </c>
      <c r="E5501" s="104">
        <f t="shared" si="85"/>
        <v>30500298</v>
      </c>
      <c r="F5501" s="104" t="s">
        <v>11572</v>
      </c>
      <c r="G5501" s="104" t="s">
        <v>9793</v>
      </c>
      <c r="H5501" s="104" t="s">
        <v>4181</v>
      </c>
      <c r="I5501" s="104" t="s">
        <v>7791</v>
      </c>
    </row>
    <row r="5502" spans="1:12" x14ac:dyDescent="0.2">
      <c r="A5502" s="104" t="s">
        <v>10492</v>
      </c>
      <c r="D5502" s="104" t="s">
        <v>7044</v>
      </c>
      <c r="E5502" s="104">
        <f t="shared" si="85"/>
        <v>30500299</v>
      </c>
      <c r="F5502" s="104" t="s">
        <v>11572</v>
      </c>
      <c r="G5502" s="104" t="s">
        <v>9793</v>
      </c>
      <c r="H5502" s="104" t="s">
        <v>4181</v>
      </c>
      <c r="I5502" s="104" t="s">
        <v>11745</v>
      </c>
    </row>
    <row r="5503" spans="1:12" x14ac:dyDescent="0.2">
      <c r="A5503" s="104" t="s">
        <v>10492</v>
      </c>
      <c r="D5503" s="104" t="s">
        <v>7045</v>
      </c>
      <c r="E5503" s="104">
        <f t="shared" si="85"/>
        <v>30500301</v>
      </c>
      <c r="F5503" s="104" t="s">
        <v>11572</v>
      </c>
      <c r="G5503" s="104" t="s">
        <v>9793</v>
      </c>
      <c r="H5503" s="104" t="s">
        <v>7046</v>
      </c>
      <c r="I5503" s="104" t="s">
        <v>7064</v>
      </c>
    </row>
    <row r="5504" spans="1:12" x14ac:dyDescent="0.2">
      <c r="A5504" s="104" t="s">
        <v>10492</v>
      </c>
      <c r="D5504" s="104" t="s">
        <v>7065</v>
      </c>
      <c r="E5504" s="104">
        <f t="shared" si="85"/>
        <v>30500302</v>
      </c>
      <c r="F5504" s="104" t="s">
        <v>11572</v>
      </c>
      <c r="G5504" s="104" t="s">
        <v>9793</v>
      </c>
      <c r="H5504" s="104" t="s">
        <v>7046</v>
      </c>
      <c r="I5504" s="104" t="s">
        <v>7066</v>
      </c>
    </row>
    <row r="5505" spans="1:9" x14ac:dyDescent="0.2">
      <c r="A5505" s="104" t="s">
        <v>10492</v>
      </c>
      <c r="D5505" s="104" t="s">
        <v>7067</v>
      </c>
      <c r="E5505" s="104">
        <f t="shared" si="85"/>
        <v>30500303</v>
      </c>
      <c r="F5505" s="104" t="s">
        <v>11572</v>
      </c>
      <c r="G5505" s="104" t="s">
        <v>9793</v>
      </c>
      <c r="H5505" s="104" t="s">
        <v>7046</v>
      </c>
      <c r="I5505" s="104" t="s">
        <v>7068</v>
      </c>
    </row>
    <row r="5506" spans="1:9" x14ac:dyDescent="0.2">
      <c r="A5506" s="104" t="s">
        <v>10492</v>
      </c>
      <c r="D5506" s="104" t="s">
        <v>7069</v>
      </c>
      <c r="E5506" s="104">
        <f t="shared" ref="E5506:E5569" si="86">VALUE(D5506)</f>
        <v>30500304</v>
      </c>
      <c r="F5506" s="104" t="s">
        <v>11572</v>
      </c>
      <c r="G5506" s="104" t="s">
        <v>9793</v>
      </c>
      <c r="H5506" s="104" t="s">
        <v>7046</v>
      </c>
      <c r="I5506" s="104" t="s">
        <v>7070</v>
      </c>
    </row>
    <row r="5507" spans="1:9" x14ac:dyDescent="0.2">
      <c r="A5507" s="104" t="s">
        <v>10492</v>
      </c>
      <c r="D5507" s="104" t="s">
        <v>7071</v>
      </c>
      <c r="E5507" s="104">
        <f t="shared" si="86"/>
        <v>30500305</v>
      </c>
      <c r="F5507" s="104" t="s">
        <v>11572</v>
      </c>
      <c r="G5507" s="104" t="s">
        <v>9793</v>
      </c>
      <c r="H5507" s="104" t="s">
        <v>7046</v>
      </c>
      <c r="I5507" s="104" t="s">
        <v>7072</v>
      </c>
    </row>
    <row r="5508" spans="1:9" x14ac:dyDescent="0.2">
      <c r="A5508" s="104" t="s">
        <v>10492</v>
      </c>
      <c r="D5508" s="104" t="s">
        <v>7073</v>
      </c>
      <c r="E5508" s="104">
        <f t="shared" si="86"/>
        <v>30500306</v>
      </c>
      <c r="F5508" s="104" t="s">
        <v>11572</v>
      </c>
      <c r="G5508" s="104" t="s">
        <v>9793</v>
      </c>
      <c r="H5508" s="104" t="s">
        <v>7046</v>
      </c>
      <c r="I5508" s="104" t="s">
        <v>7074</v>
      </c>
    </row>
    <row r="5509" spans="1:9" x14ac:dyDescent="0.2">
      <c r="A5509" s="104" t="s">
        <v>10492</v>
      </c>
      <c r="D5509" s="104" t="s">
        <v>7075</v>
      </c>
      <c r="E5509" s="104">
        <f t="shared" si="86"/>
        <v>30500307</v>
      </c>
      <c r="F5509" s="104" t="s">
        <v>11572</v>
      </c>
      <c r="G5509" s="104" t="s">
        <v>9793</v>
      </c>
      <c r="H5509" s="104" t="s">
        <v>7046</v>
      </c>
      <c r="I5509" s="104" t="s">
        <v>7076</v>
      </c>
    </row>
    <row r="5510" spans="1:9" x14ac:dyDescent="0.2">
      <c r="A5510" s="104" t="s">
        <v>10492</v>
      </c>
      <c r="D5510" s="104" t="s">
        <v>7077</v>
      </c>
      <c r="E5510" s="104">
        <f t="shared" si="86"/>
        <v>30500308</v>
      </c>
      <c r="F5510" s="104" t="s">
        <v>11572</v>
      </c>
      <c r="G5510" s="104" t="s">
        <v>9793</v>
      </c>
      <c r="H5510" s="104" t="s">
        <v>7046</v>
      </c>
      <c r="I5510" s="104" t="s">
        <v>8087</v>
      </c>
    </row>
    <row r="5511" spans="1:9" x14ac:dyDescent="0.2">
      <c r="A5511" s="104" t="s">
        <v>10492</v>
      </c>
      <c r="D5511" s="104" t="s">
        <v>7078</v>
      </c>
      <c r="E5511" s="104">
        <f t="shared" si="86"/>
        <v>30500309</v>
      </c>
      <c r="F5511" s="104" t="s">
        <v>11572</v>
      </c>
      <c r="G5511" s="104" t="s">
        <v>9793</v>
      </c>
      <c r="H5511" s="104" t="s">
        <v>7046</v>
      </c>
      <c r="I5511" s="104" t="s">
        <v>7079</v>
      </c>
    </row>
    <row r="5512" spans="1:9" x14ac:dyDescent="0.2">
      <c r="A5512" s="104" t="s">
        <v>10492</v>
      </c>
      <c r="D5512" s="104" t="s">
        <v>7080</v>
      </c>
      <c r="E5512" s="104">
        <f t="shared" si="86"/>
        <v>30500310</v>
      </c>
      <c r="F5512" s="104" t="s">
        <v>11572</v>
      </c>
      <c r="G5512" s="104" t="s">
        <v>9793</v>
      </c>
      <c r="H5512" s="104" t="s">
        <v>7046</v>
      </c>
      <c r="I5512" s="104" t="s">
        <v>7089</v>
      </c>
    </row>
    <row r="5513" spans="1:9" x14ac:dyDescent="0.2">
      <c r="A5513" s="104" t="s">
        <v>10492</v>
      </c>
      <c r="D5513" s="104" t="s">
        <v>7090</v>
      </c>
      <c r="E5513" s="104">
        <f t="shared" si="86"/>
        <v>30500311</v>
      </c>
      <c r="F5513" s="104" t="s">
        <v>11572</v>
      </c>
      <c r="G5513" s="104" t="s">
        <v>9793</v>
      </c>
      <c r="H5513" s="104" t="s">
        <v>7046</v>
      </c>
      <c r="I5513" s="104" t="s">
        <v>7091</v>
      </c>
    </row>
    <row r="5514" spans="1:9" x14ac:dyDescent="0.2">
      <c r="A5514" s="104" t="s">
        <v>10492</v>
      </c>
      <c r="D5514" s="104" t="s">
        <v>7092</v>
      </c>
      <c r="E5514" s="104">
        <f t="shared" si="86"/>
        <v>30500312</v>
      </c>
      <c r="F5514" s="104" t="s">
        <v>11572</v>
      </c>
      <c r="G5514" s="104" t="s">
        <v>9793</v>
      </c>
      <c r="H5514" s="104" t="s">
        <v>7046</v>
      </c>
      <c r="I5514" s="104" t="s">
        <v>7093</v>
      </c>
    </row>
    <row r="5515" spans="1:9" x14ac:dyDescent="0.2">
      <c r="A5515" s="104" t="s">
        <v>10492</v>
      </c>
      <c r="D5515" s="104" t="s">
        <v>7094</v>
      </c>
      <c r="E5515" s="104">
        <f t="shared" si="86"/>
        <v>30500313</v>
      </c>
      <c r="F5515" s="104" t="s">
        <v>11572</v>
      </c>
      <c r="G5515" s="104" t="s">
        <v>9793</v>
      </c>
      <c r="H5515" s="104" t="s">
        <v>7046</v>
      </c>
      <c r="I5515" s="104" t="s">
        <v>7095</v>
      </c>
    </row>
    <row r="5516" spans="1:9" x14ac:dyDescent="0.2">
      <c r="A5516" s="104" t="s">
        <v>10492</v>
      </c>
      <c r="D5516" s="104" t="s">
        <v>7096</v>
      </c>
      <c r="E5516" s="104">
        <f t="shared" si="86"/>
        <v>30500314</v>
      </c>
      <c r="F5516" s="104" t="s">
        <v>11572</v>
      </c>
      <c r="G5516" s="104" t="s">
        <v>9793</v>
      </c>
      <c r="H5516" s="104" t="s">
        <v>7046</v>
      </c>
      <c r="I5516" s="104" t="s">
        <v>7097</v>
      </c>
    </row>
    <row r="5517" spans="1:9" x14ac:dyDescent="0.2">
      <c r="A5517" s="104" t="s">
        <v>10492</v>
      </c>
      <c r="D5517" s="104" t="s">
        <v>7098</v>
      </c>
      <c r="E5517" s="104">
        <f t="shared" si="86"/>
        <v>30500315</v>
      </c>
      <c r="F5517" s="104" t="s">
        <v>11572</v>
      </c>
      <c r="G5517" s="104" t="s">
        <v>9793</v>
      </c>
      <c r="H5517" s="104" t="s">
        <v>7046</v>
      </c>
      <c r="I5517" s="104" t="s">
        <v>7099</v>
      </c>
    </row>
    <row r="5518" spans="1:9" x14ac:dyDescent="0.2">
      <c r="A5518" s="104" t="s">
        <v>10492</v>
      </c>
      <c r="D5518" s="104" t="s">
        <v>7100</v>
      </c>
      <c r="E5518" s="104">
        <f t="shared" si="86"/>
        <v>30500316</v>
      </c>
      <c r="F5518" s="104" t="s">
        <v>11572</v>
      </c>
      <c r="G5518" s="104" t="s">
        <v>9793</v>
      </c>
      <c r="H5518" s="104" t="s">
        <v>7046</v>
      </c>
      <c r="I5518" s="104" t="s">
        <v>7101</v>
      </c>
    </row>
    <row r="5519" spans="1:9" x14ac:dyDescent="0.2">
      <c r="A5519" s="104" t="s">
        <v>10492</v>
      </c>
      <c r="D5519" s="104" t="s">
        <v>7102</v>
      </c>
      <c r="E5519" s="104">
        <f t="shared" si="86"/>
        <v>30500317</v>
      </c>
      <c r="F5519" s="104" t="s">
        <v>11572</v>
      </c>
      <c r="G5519" s="104" t="s">
        <v>9793</v>
      </c>
      <c r="H5519" s="104" t="s">
        <v>7046</v>
      </c>
      <c r="I5519" s="104" t="s">
        <v>6352</v>
      </c>
    </row>
    <row r="5520" spans="1:9" x14ac:dyDescent="0.2">
      <c r="A5520" s="104" t="s">
        <v>10492</v>
      </c>
      <c r="D5520" s="104" t="s">
        <v>7103</v>
      </c>
      <c r="E5520" s="104">
        <f t="shared" si="86"/>
        <v>30500318</v>
      </c>
      <c r="F5520" s="104" t="s">
        <v>11572</v>
      </c>
      <c r="G5520" s="104" t="s">
        <v>9793</v>
      </c>
      <c r="H5520" s="104" t="s">
        <v>7046</v>
      </c>
      <c r="I5520" s="104" t="s">
        <v>7104</v>
      </c>
    </row>
    <row r="5521" spans="1:9" x14ac:dyDescent="0.2">
      <c r="A5521" s="104" t="s">
        <v>10492</v>
      </c>
      <c r="D5521" s="104" t="s">
        <v>7105</v>
      </c>
      <c r="E5521" s="104">
        <f t="shared" si="86"/>
        <v>30500319</v>
      </c>
      <c r="F5521" s="104" t="s">
        <v>11572</v>
      </c>
      <c r="G5521" s="104" t="s">
        <v>9793</v>
      </c>
      <c r="H5521" s="104" t="s">
        <v>7046</v>
      </c>
      <c r="I5521" s="104" t="s">
        <v>7106</v>
      </c>
    </row>
    <row r="5522" spans="1:9" x14ac:dyDescent="0.2">
      <c r="A5522" s="104" t="s">
        <v>10492</v>
      </c>
      <c r="D5522" s="104" t="s">
        <v>7107</v>
      </c>
      <c r="E5522" s="104">
        <f t="shared" si="86"/>
        <v>30500321</v>
      </c>
      <c r="F5522" s="104" t="s">
        <v>11572</v>
      </c>
      <c r="G5522" s="104" t="s">
        <v>9793</v>
      </c>
      <c r="H5522" s="104" t="s">
        <v>7046</v>
      </c>
      <c r="I5522" s="104" t="s">
        <v>14416</v>
      </c>
    </row>
    <row r="5523" spans="1:9" x14ac:dyDescent="0.2">
      <c r="A5523" s="104" t="s">
        <v>10492</v>
      </c>
      <c r="D5523" s="104" t="s">
        <v>7108</v>
      </c>
      <c r="E5523" s="104">
        <f t="shared" si="86"/>
        <v>30500322</v>
      </c>
      <c r="F5523" s="104" t="s">
        <v>11572</v>
      </c>
      <c r="G5523" s="104" t="s">
        <v>9793</v>
      </c>
      <c r="H5523" s="104" t="s">
        <v>7046</v>
      </c>
      <c r="I5523" s="104" t="s">
        <v>7109</v>
      </c>
    </row>
    <row r="5524" spans="1:9" x14ac:dyDescent="0.2">
      <c r="A5524" s="104" t="s">
        <v>10492</v>
      </c>
      <c r="D5524" s="104" t="s">
        <v>7110</v>
      </c>
      <c r="E5524" s="104">
        <f t="shared" si="86"/>
        <v>30500330</v>
      </c>
      <c r="F5524" s="104" t="s">
        <v>11572</v>
      </c>
      <c r="G5524" s="104" t="s">
        <v>9793</v>
      </c>
      <c r="H5524" s="104" t="s">
        <v>7046</v>
      </c>
      <c r="I5524" s="104" t="s">
        <v>10063</v>
      </c>
    </row>
    <row r="5525" spans="1:9" x14ac:dyDescent="0.2">
      <c r="A5525" s="104" t="s">
        <v>10492</v>
      </c>
      <c r="D5525" s="104" t="s">
        <v>10064</v>
      </c>
      <c r="E5525" s="104">
        <f t="shared" si="86"/>
        <v>30500331</v>
      </c>
      <c r="F5525" s="104" t="s">
        <v>11572</v>
      </c>
      <c r="G5525" s="104" t="s">
        <v>9793</v>
      </c>
      <c r="H5525" s="104" t="s">
        <v>7046</v>
      </c>
      <c r="I5525" s="104" t="s">
        <v>10065</v>
      </c>
    </row>
    <row r="5526" spans="1:9" x14ac:dyDescent="0.2">
      <c r="A5526" s="104" t="s">
        <v>10492</v>
      </c>
      <c r="D5526" s="104" t="s">
        <v>10066</v>
      </c>
      <c r="E5526" s="104">
        <f t="shared" si="86"/>
        <v>30500332</v>
      </c>
      <c r="F5526" s="104" t="s">
        <v>11572</v>
      </c>
      <c r="G5526" s="104" t="s">
        <v>9793</v>
      </c>
      <c r="H5526" s="104" t="s">
        <v>7046</v>
      </c>
      <c r="I5526" s="104" t="s">
        <v>10067</v>
      </c>
    </row>
    <row r="5527" spans="1:9" x14ac:dyDescent="0.2">
      <c r="A5527" s="104" t="s">
        <v>10492</v>
      </c>
      <c r="D5527" s="104" t="s">
        <v>10068</v>
      </c>
      <c r="E5527" s="104">
        <f t="shared" si="86"/>
        <v>30500333</v>
      </c>
      <c r="F5527" s="104" t="s">
        <v>11572</v>
      </c>
      <c r="G5527" s="104" t="s">
        <v>9793</v>
      </c>
      <c r="H5527" s="104" t="s">
        <v>7046</v>
      </c>
      <c r="I5527" s="104" t="s">
        <v>10069</v>
      </c>
    </row>
    <row r="5528" spans="1:9" x14ac:dyDescent="0.2">
      <c r="A5528" s="104" t="s">
        <v>10492</v>
      </c>
      <c r="D5528" s="104" t="s">
        <v>10070</v>
      </c>
      <c r="E5528" s="104">
        <f t="shared" si="86"/>
        <v>30500334</v>
      </c>
      <c r="F5528" s="104" t="s">
        <v>11572</v>
      </c>
      <c r="G5528" s="104" t="s">
        <v>9793</v>
      </c>
      <c r="H5528" s="104" t="s">
        <v>7046</v>
      </c>
      <c r="I5528" s="104" t="s">
        <v>10071</v>
      </c>
    </row>
    <row r="5529" spans="1:9" x14ac:dyDescent="0.2">
      <c r="A5529" s="104" t="s">
        <v>10492</v>
      </c>
      <c r="D5529" s="104" t="s">
        <v>10072</v>
      </c>
      <c r="E5529" s="104">
        <f t="shared" si="86"/>
        <v>30500335</v>
      </c>
      <c r="F5529" s="104" t="s">
        <v>11572</v>
      </c>
      <c r="G5529" s="104" t="s">
        <v>9793</v>
      </c>
      <c r="H5529" s="104" t="s">
        <v>7046</v>
      </c>
      <c r="I5529" s="104" t="s">
        <v>10073</v>
      </c>
    </row>
    <row r="5530" spans="1:9" x14ac:dyDescent="0.2">
      <c r="A5530" s="104" t="s">
        <v>10492</v>
      </c>
      <c r="D5530" s="104" t="s">
        <v>10074</v>
      </c>
      <c r="E5530" s="104">
        <f t="shared" si="86"/>
        <v>30500340</v>
      </c>
      <c r="F5530" s="104" t="s">
        <v>11572</v>
      </c>
      <c r="G5530" s="104" t="s">
        <v>9793</v>
      </c>
      <c r="H5530" s="104" t="s">
        <v>7046</v>
      </c>
      <c r="I5530" s="104" t="s">
        <v>10075</v>
      </c>
    </row>
    <row r="5531" spans="1:9" x14ac:dyDescent="0.2">
      <c r="A5531" s="104" t="s">
        <v>10492</v>
      </c>
      <c r="D5531" s="104" t="s">
        <v>10076</v>
      </c>
      <c r="E5531" s="104">
        <f t="shared" si="86"/>
        <v>30500342</v>
      </c>
      <c r="F5531" s="104" t="s">
        <v>11572</v>
      </c>
      <c r="G5531" s="104" t="s">
        <v>9793</v>
      </c>
      <c r="H5531" s="104" t="s">
        <v>7046</v>
      </c>
      <c r="I5531" s="104" t="s">
        <v>10077</v>
      </c>
    </row>
    <row r="5532" spans="1:9" x14ac:dyDescent="0.2">
      <c r="A5532" s="104" t="s">
        <v>10492</v>
      </c>
      <c r="D5532" s="104" t="s">
        <v>10078</v>
      </c>
      <c r="E5532" s="104">
        <f t="shared" si="86"/>
        <v>30500350</v>
      </c>
      <c r="F5532" s="104" t="s">
        <v>11572</v>
      </c>
      <c r="G5532" s="104" t="s">
        <v>9793</v>
      </c>
      <c r="H5532" s="104" t="s">
        <v>7046</v>
      </c>
      <c r="I5532" s="104" t="s">
        <v>10079</v>
      </c>
    </row>
    <row r="5533" spans="1:9" x14ac:dyDescent="0.2">
      <c r="A5533" s="104" t="s">
        <v>10492</v>
      </c>
      <c r="D5533" s="104" t="s">
        <v>10080</v>
      </c>
      <c r="E5533" s="104">
        <f t="shared" si="86"/>
        <v>30500351</v>
      </c>
      <c r="F5533" s="104" t="s">
        <v>11572</v>
      </c>
      <c r="G5533" s="104" t="s">
        <v>9793</v>
      </c>
      <c r="H5533" s="104" t="s">
        <v>7046</v>
      </c>
      <c r="I5533" s="104" t="s">
        <v>10081</v>
      </c>
    </row>
    <row r="5534" spans="1:9" x14ac:dyDescent="0.2">
      <c r="A5534" s="104" t="s">
        <v>10492</v>
      </c>
      <c r="D5534" s="104" t="s">
        <v>10082</v>
      </c>
      <c r="E5534" s="104">
        <f t="shared" si="86"/>
        <v>30500355</v>
      </c>
      <c r="F5534" s="104" t="s">
        <v>11572</v>
      </c>
      <c r="G5534" s="104" t="s">
        <v>9793</v>
      </c>
      <c r="H5534" s="104" t="s">
        <v>7046</v>
      </c>
      <c r="I5534" s="104" t="s">
        <v>10083</v>
      </c>
    </row>
    <row r="5535" spans="1:9" x14ac:dyDescent="0.2">
      <c r="A5535" s="104" t="s">
        <v>10492</v>
      </c>
      <c r="D5535" s="104" t="s">
        <v>10084</v>
      </c>
      <c r="E5535" s="104">
        <f t="shared" si="86"/>
        <v>30500360</v>
      </c>
      <c r="F5535" s="104" t="s">
        <v>11572</v>
      </c>
      <c r="G5535" s="104" t="s">
        <v>9793</v>
      </c>
      <c r="H5535" s="104" t="s">
        <v>7046</v>
      </c>
      <c r="I5535" s="104" t="s">
        <v>10085</v>
      </c>
    </row>
    <row r="5536" spans="1:9" x14ac:dyDescent="0.2">
      <c r="A5536" s="104" t="s">
        <v>10492</v>
      </c>
      <c r="D5536" s="104" t="s">
        <v>10086</v>
      </c>
      <c r="E5536" s="104">
        <f t="shared" si="86"/>
        <v>30500361</v>
      </c>
      <c r="F5536" s="104" t="s">
        <v>11572</v>
      </c>
      <c r="G5536" s="104" t="s">
        <v>9793</v>
      </c>
      <c r="H5536" s="104" t="s">
        <v>7046</v>
      </c>
      <c r="I5536" s="104" t="s">
        <v>10087</v>
      </c>
    </row>
    <row r="5537" spans="1:9" x14ac:dyDescent="0.2">
      <c r="A5537" s="104" t="s">
        <v>10492</v>
      </c>
      <c r="D5537" s="104" t="s">
        <v>10088</v>
      </c>
      <c r="E5537" s="104">
        <f t="shared" si="86"/>
        <v>30500370</v>
      </c>
      <c r="F5537" s="104" t="s">
        <v>11572</v>
      </c>
      <c r="G5537" s="104" t="s">
        <v>9793</v>
      </c>
      <c r="H5537" s="104" t="s">
        <v>7046</v>
      </c>
      <c r="I5537" s="104" t="s">
        <v>10089</v>
      </c>
    </row>
    <row r="5538" spans="1:9" x14ac:dyDescent="0.2">
      <c r="A5538" s="104" t="s">
        <v>10492</v>
      </c>
      <c r="D5538" s="104" t="s">
        <v>10090</v>
      </c>
      <c r="E5538" s="104">
        <f t="shared" si="86"/>
        <v>30500397</v>
      </c>
      <c r="F5538" s="104" t="s">
        <v>11572</v>
      </c>
      <c r="G5538" s="104" t="s">
        <v>9793</v>
      </c>
      <c r="H5538" s="104" t="s">
        <v>7046</v>
      </c>
      <c r="I5538" s="104" t="s">
        <v>7791</v>
      </c>
    </row>
    <row r="5539" spans="1:9" x14ac:dyDescent="0.2">
      <c r="A5539" s="104" t="s">
        <v>10492</v>
      </c>
      <c r="D5539" s="104" t="s">
        <v>10091</v>
      </c>
      <c r="E5539" s="104">
        <f t="shared" si="86"/>
        <v>30500398</v>
      </c>
      <c r="F5539" s="104" t="s">
        <v>11572</v>
      </c>
      <c r="G5539" s="104" t="s">
        <v>9793</v>
      </c>
      <c r="H5539" s="104" t="s">
        <v>7046</v>
      </c>
      <c r="I5539" s="104" t="s">
        <v>7791</v>
      </c>
    </row>
    <row r="5540" spans="1:9" x14ac:dyDescent="0.2">
      <c r="A5540" s="104" t="s">
        <v>10492</v>
      </c>
      <c r="D5540" s="104" t="s">
        <v>10092</v>
      </c>
      <c r="E5540" s="104">
        <f t="shared" si="86"/>
        <v>30500399</v>
      </c>
      <c r="F5540" s="104" t="s">
        <v>11572</v>
      </c>
      <c r="G5540" s="104" t="s">
        <v>9793</v>
      </c>
      <c r="H5540" s="104" t="s">
        <v>7046</v>
      </c>
      <c r="I5540" s="104" t="s">
        <v>7791</v>
      </c>
    </row>
    <row r="5541" spans="1:9" x14ac:dyDescent="0.2">
      <c r="A5541" s="104" t="s">
        <v>10492</v>
      </c>
      <c r="D5541" s="104" t="s">
        <v>10093</v>
      </c>
      <c r="E5541" s="104">
        <f t="shared" si="86"/>
        <v>30500401</v>
      </c>
      <c r="F5541" s="104" t="s">
        <v>11572</v>
      </c>
      <c r="G5541" s="104" t="s">
        <v>9793</v>
      </c>
      <c r="H5541" s="104" t="s">
        <v>10094</v>
      </c>
      <c r="I5541" s="104" t="s">
        <v>10095</v>
      </c>
    </row>
    <row r="5542" spans="1:9" x14ac:dyDescent="0.2">
      <c r="A5542" s="104" t="s">
        <v>10492</v>
      </c>
      <c r="D5542" s="104" t="s">
        <v>10096</v>
      </c>
      <c r="E5542" s="104">
        <f t="shared" si="86"/>
        <v>30500402</v>
      </c>
      <c r="F5542" s="104" t="s">
        <v>11572</v>
      </c>
      <c r="G5542" s="104" t="s">
        <v>9793</v>
      </c>
      <c r="H5542" s="104" t="s">
        <v>10094</v>
      </c>
      <c r="I5542" s="104" t="s">
        <v>10097</v>
      </c>
    </row>
    <row r="5543" spans="1:9" x14ac:dyDescent="0.2">
      <c r="A5543" s="104" t="s">
        <v>10492</v>
      </c>
      <c r="D5543" s="104" t="s">
        <v>10098</v>
      </c>
      <c r="E5543" s="104">
        <f t="shared" si="86"/>
        <v>30500403</v>
      </c>
      <c r="F5543" s="104" t="s">
        <v>11572</v>
      </c>
      <c r="G5543" s="104" t="s">
        <v>9793</v>
      </c>
      <c r="H5543" s="104" t="s">
        <v>10094</v>
      </c>
      <c r="I5543" s="104" t="s">
        <v>10099</v>
      </c>
    </row>
    <row r="5544" spans="1:9" x14ac:dyDescent="0.2">
      <c r="A5544" s="104" t="s">
        <v>10492</v>
      </c>
      <c r="D5544" s="104" t="s">
        <v>10100</v>
      </c>
      <c r="E5544" s="104">
        <f t="shared" si="86"/>
        <v>30500404</v>
      </c>
      <c r="F5544" s="104" t="s">
        <v>11572</v>
      </c>
      <c r="G5544" s="104" t="s">
        <v>9793</v>
      </c>
      <c r="H5544" s="104" t="s">
        <v>10094</v>
      </c>
      <c r="I5544" s="104" t="s">
        <v>10101</v>
      </c>
    </row>
    <row r="5545" spans="1:9" x14ac:dyDescent="0.2">
      <c r="A5545" s="104" t="s">
        <v>10492</v>
      </c>
      <c r="D5545" s="104" t="s">
        <v>10102</v>
      </c>
      <c r="E5545" s="104">
        <f t="shared" si="86"/>
        <v>30500405</v>
      </c>
      <c r="F5545" s="104" t="s">
        <v>11572</v>
      </c>
      <c r="G5545" s="104" t="s">
        <v>9793</v>
      </c>
      <c r="H5545" s="104" t="s">
        <v>10094</v>
      </c>
      <c r="I5545" s="104" t="s">
        <v>10103</v>
      </c>
    </row>
    <row r="5546" spans="1:9" x14ac:dyDescent="0.2">
      <c r="A5546" s="104" t="s">
        <v>10492</v>
      </c>
      <c r="D5546" s="104" t="s">
        <v>10104</v>
      </c>
      <c r="E5546" s="104">
        <f t="shared" si="86"/>
        <v>30500406</v>
      </c>
      <c r="F5546" s="104" t="s">
        <v>11572</v>
      </c>
      <c r="G5546" s="104" t="s">
        <v>9793</v>
      </c>
      <c r="H5546" s="104" t="s">
        <v>10094</v>
      </c>
      <c r="I5546" s="104" t="s">
        <v>10105</v>
      </c>
    </row>
    <row r="5547" spans="1:9" x14ac:dyDescent="0.2">
      <c r="A5547" s="104" t="s">
        <v>10492</v>
      </c>
      <c r="D5547" s="104" t="s">
        <v>10106</v>
      </c>
      <c r="E5547" s="104">
        <f t="shared" si="86"/>
        <v>30500499</v>
      </c>
      <c r="F5547" s="104" t="s">
        <v>11572</v>
      </c>
      <c r="G5547" s="104" t="s">
        <v>9793</v>
      </c>
      <c r="H5547" s="104" t="s">
        <v>10094</v>
      </c>
      <c r="I5547" s="104" t="s">
        <v>7791</v>
      </c>
    </row>
    <row r="5548" spans="1:9" x14ac:dyDescent="0.2">
      <c r="A5548" s="104" t="s">
        <v>10492</v>
      </c>
      <c r="D5548" s="104" t="s">
        <v>10107</v>
      </c>
      <c r="E5548" s="104">
        <f t="shared" si="86"/>
        <v>30500501</v>
      </c>
      <c r="F5548" s="104" t="s">
        <v>11572</v>
      </c>
      <c r="G5548" s="104" t="s">
        <v>9793</v>
      </c>
      <c r="H5548" s="104" t="s">
        <v>10108</v>
      </c>
      <c r="I5548" s="104" t="s">
        <v>10109</v>
      </c>
    </row>
    <row r="5549" spans="1:9" x14ac:dyDescent="0.2">
      <c r="A5549" s="104" t="s">
        <v>10492</v>
      </c>
      <c r="D5549" s="104" t="s">
        <v>10110</v>
      </c>
      <c r="E5549" s="104">
        <f t="shared" si="86"/>
        <v>30500502</v>
      </c>
      <c r="F5549" s="104" t="s">
        <v>11572</v>
      </c>
      <c r="G5549" s="104" t="s">
        <v>9793</v>
      </c>
      <c r="H5549" s="104" t="s">
        <v>10108</v>
      </c>
      <c r="I5549" s="104" t="s">
        <v>10111</v>
      </c>
    </row>
    <row r="5550" spans="1:9" x14ac:dyDescent="0.2">
      <c r="A5550" s="104" t="s">
        <v>10492</v>
      </c>
      <c r="D5550" s="104" t="s">
        <v>10112</v>
      </c>
      <c r="E5550" s="104">
        <f t="shared" si="86"/>
        <v>30500503</v>
      </c>
      <c r="F5550" s="104" t="s">
        <v>11572</v>
      </c>
      <c r="G5550" s="104" t="s">
        <v>9793</v>
      </c>
      <c r="H5550" s="104" t="s">
        <v>10108</v>
      </c>
      <c r="I5550" s="104" t="s">
        <v>10113</v>
      </c>
    </row>
    <row r="5551" spans="1:9" x14ac:dyDescent="0.2">
      <c r="A5551" s="104" t="s">
        <v>10492</v>
      </c>
      <c r="D5551" s="104" t="s">
        <v>10114</v>
      </c>
      <c r="E5551" s="104">
        <f t="shared" si="86"/>
        <v>30500504</v>
      </c>
      <c r="F5551" s="104" t="s">
        <v>11572</v>
      </c>
      <c r="G5551" s="104" t="s">
        <v>9793</v>
      </c>
      <c r="H5551" s="104" t="s">
        <v>10108</v>
      </c>
      <c r="I5551" s="104" t="s">
        <v>10115</v>
      </c>
    </row>
    <row r="5552" spans="1:9" x14ac:dyDescent="0.2">
      <c r="A5552" s="104" t="s">
        <v>10492</v>
      </c>
      <c r="D5552" s="104" t="s">
        <v>10116</v>
      </c>
      <c r="E5552" s="104">
        <f t="shared" si="86"/>
        <v>30500505</v>
      </c>
      <c r="F5552" s="104" t="s">
        <v>11572</v>
      </c>
      <c r="G5552" s="104" t="s">
        <v>9793</v>
      </c>
      <c r="H5552" s="104" t="s">
        <v>10108</v>
      </c>
      <c r="I5552" s="104" t="s">
        <v>10117</v>
      </c>
    </row>
    <row r="5553" spans="1:9" x14ac:dyDescent="0.2">
      <c r="A5553" s="104" t="s">
        <v>10492</v>
      </c>
      <c r="D5553" s="104" t="s">
        <v>10118</v>
      </c>
      <c r="E5553" s="104">
        <f t="shared" si="86"/>
        <v>30500506</v>
      </c>
      <c r="F5553" s="104" t="s">
        <v>11572</v>
      </c>
      <c r="G5553" s="104" t="s">
        <v>9793</v>
      </c>
      <c r="H5553" s="104" t="s">
        <v>10108</v>
      </c>
      <c r="I5553" s="104" t="s">
        <v>10119</v>
      </c>
    </row>
    <row r="5554" spans="1:9" x14ac:dyDescent="0.2">
      <c r="A5554" s="104" t="s">
        <v>10492</v>
      </c>
      <c r="D5554" s="104" t="s">
        <v>10120</v>
      </c>
      <c r="E5554" s="104">
        <f t="shared" si="86"/>
        <v>30500507</v>
      </c>
      <c r="F5554" s="104" t="s">
        <v>11572</v>
      </c>
      <c r="G5554" s="104" t="s">
        <v>9793</v>
      </c>
      <c r="H5554" s="104" t="s">
        <v>10108</v>
      </c>
      <c r="I5554" s="104" t="s">
        <v>10121</v>
      </c>
    </row>
    <row r="5555" spans="1:9" x14ac:dyDescent="0.2">
      <c r="A5555" s="104" t="s">
        <v>10492</v>
      </c>
      <c r="D5555" s="104" t="s">
        <v>10122</v>
      </c>
      <c r="E5555" s="104">
        <f t="shared" si="86"/>
        <v>30500508</v>
      </c>
      <c r="F5555" s="104" t="s">
        <v>11572</v>
      </c>
      <c r="G5555" s="104" t="s">
        <v>9793</v>
      </c>
      <c r="H5555" s="104" t="s">
        <v>10108</v>
      </c>
      <c r="I5555" s="104" t="s">
        <v>10123</v>
      </c>
    </row>
    <row r="5556" spans="1:9" x14ac:dyDescent="0.2">
      <c r="A5556" s="104" t="s">
        <v>10492</v>
      </c>
      <c r="D5556" s="104" t="s">
        <v>10124</v>
      </c>
      <c r="E5556" s="104">
        <f t="shared" si="86"/>
        <v>30500509</v>
      </c>
      <c r="F5556" s="104" t="s">
        <v>11572</v>
      </c>
      <c r="G5556" s="104" t="s">
        <v>9793</v>
      </c>
      <c r="H5556" s="104" t="s">
        <v>10108</v>
      </c>
      <c r="I5556" s="104" t="s">
        <v>10125</v>
      </c>
    </row>
    <row r="5557" spans="1:9" x14ac:dyDescent="0.2">
      <c r="A5557" s="104" t="s">
        <v>10492</v>
      </c>
      <c r="D5557" s="104" t="s">
        <v>10126</v>
      </c>
      <c r="E5557" s="104">
        <f t="shared" si="86"/>
        <v>30500598</v>
      </c>
      <c r="F5557" s="104" t="s">
        <v>11572</v>
      </c>
      <c r="G5557" s="104" t="s">
        <v>9793</v>
      </c>
      <c r="H5557" s="104" t="s">
        <v>10108</v>
      </c>
      <c r="I5557" s="104" t="s">
        <v>7791</v>
      </c>
    </row>
    <row r="5558" spans="1:9" x14ac:dyDescent="0.2">
      <c r="A5558" s="104" t="s">
        <v>10492</v>
      </c>
      <c r="D5558" s="104" t="s">
        <v>10127</v>
      </c>
      <c r="E5558" s="104">
        <f t="shared" si="86"/>
        <v>30500599</v>
      </c>
      <c r="F5558" s="104" t="s">
        <v>11572</v>
      </c>
      <c r="G5558" s="104" t="s">
        <v>9793</v>
      </c>
      <c r="H5558" s="104" t="s">
        <v>10108</v>
      </c>
      <c r="I5558" s="104" t="s">
        <v>7791</v>
      </c>
    </row>
    <row r="5559" spans="1:9" x14ac:dyDescent="0.2">
      <c r="A5559" s="104" t="s">
        <v>10492</v>
      </c>
      <c r="D5559" s="104" t="s">
        <v>10128</v>
      </c>
      <c r="E5559" s="104">
        <f t="shared" si="86"/>
        <v>30500606</v>
      </c>
      <c r="F5559" s="104" t="s">
        <v>11572</v>
      </c>
      <c r="G5559" s="104" t="s">
        <v>9793</v>
      </c>
      <c r="H5559" s="104" t="s">
        <v>10129</v>
      </c>
      <c r="I5559" s="104" t="s">
        <v>10130</v>
      </c>
    </row>
    <row r="5560" spans="1:9" x14ac:dyDescent="0.2">
      <c r="A5560" s="104" t="s">
        <v>10492</v>
      </c>
      <c r="D5560" s="104" t="s">
        <v>10131</v>
      </c>
      <c r="E5560" s="104">
        <f t="shared" si="86"/>
        <v>30500607</v>
      </c>
      <c r="F5560" s="104" t="s">
        <v>11572</v>
      </c>
      <c r="G5560" s="104" t="s">
        <v>9793</v>
      </c>
      <c r="H5560" s="104" t="s">
        <v>10129</v>
      </c>
      <c r="I5560" s="104" t="s">
        <v>6352</v>
      </c>
    </row>
    <row r="5561" spans="1:9" x14ac:dyDescent="0.2">
      <c r="A5561" s="104" t="s">
        <v>10492</v>
      </c>
      <c r="D5561" s="104" t="s">
        <v>10132</v>
      </c>
      <c r="E5561" s="104">
        <f t="shared" si="86"/>
        <v>30500608</v>
      </c>
      <c r="F5561" s="104" t="s">
        <v>11572</v>
      </c>
      <c r="G5561" s="104" t="s">
        <v>9793</v>
      </c>
      <c r="H5561" s="104" t="s">
        <v>10129</v>
      </c>
      <c r="I5561" s="104" t="s">
        <v>10133</v>
      </c>
    </row>
    <row r="5562" spans="1:9" x14ac:dyDescent="0.2">
      <c r="A5562" s="104" t="s">
        <v>10492</v>
      </c>
      <c r="D5562" s="104" t="s">
        <v>10134</v>
      </c>
      <c r="E5562" s="104">
        <f t="shared" si="86"/>
        <v>30500609</v>
      </c>
      <c r="F5562" s="104" t="s">
        <v>11572</v>
      </c>
      <c r="G5562" s="104" t="s">
        <v>9793</v>
      </c>
      <c r="H5562" s="104" t="s">
        <v>10129</v>
      </c>
      <c r="I5562" s="104" t="s">
        <v>6099</v>
      </c>
    </row>
    <row r="5563" spans="1:9" x14ac:dyDescent="0.2">
      <c r="A5563" s="104" t="s">
        <v>10492</v>
      </c>
      <c r="D5563" s="104" t="s">
        <v>10135</v>
      </c>
      <c r="E5563" s="104">
        <f t="shared" si="86"/>
        <v>30500610</v>
      </c>
      <c r="F5563" s="104" t="s">
        <v>11572</v>
      </c>
      <c r="G5563" s="104" t="s">
        <v>9793</v>
      </c>
      <c r="H5563" s="104" t="s">
        <v>10129</v>
      </c>
      <c r="I5563" s="104" t="s">
        <v>10136</v>
      </c>
    </row>
    <row r="5564" spans="1:9" x14ac:dyDescent="0.2">
      <c r="A5564" s="104" t="s">
        <v>10492</v>
      </c>
      <c r="D5564" s="104" t="s">
        <v>10137</v>
      </c>
      <c r="E5564" s="104">
        <f t="shared" si="86"/>
        <v>30500611</v>
      </c>
      <c r="F5564" s="104" t="s">
        <v>11572</v>
      </c>
      <c r="G5564" s="104" t="s">
        <v>9793</v>
      </c>
      <c r="H5564" s="104" t="s">
        <v>10129</v>
      </c>
      <c r="I5564" s="104" t="s">
        <v>8087</v>
      </c>
    </row>
    <row r="5565" spans="1:9" x14ac:dyDescent="0.2">
      <c r="A5565" s="104" t="s">
        <v>10492</v>
      </c>
      <c r="D5565" s="104" t="s">
        <v>10138</v>
      </c>
      <c r="E5565" s="104">
        <f t="shared" si="86"/>
        <v>30500612</v>
      </c>
      <c r="F5565" s="104" t="s">
        <v>11572</v>
      </c>
      <c r="G5565" s="104" t="s">
        <v>9793</v>
      </c>
      <c r="H5565" s="104" t="s">
        <v>10129</v>
      </c>
      <c r="I5565" s="104" t="s">
        <v>11642</v>
      </c>
    </row>
    <row r="5566" spans="1:9" x14ac:dyDescent="0.2">
      <c r="A5566" s="104" t="s">
        <v>10492</v>
      </c>
      <c r="D5566" s="104" t="s">
        <v>10139</v>
      </c>
      <c r="E5566" s="104">
        <f t="shared" si="86"/>
        <v>30500613</v>
      </c>
      <c r="F5566" s="104" t="s">
        <v>11572</v>
      </c>
      <c r="G5566" s="104" t="s">
        <v>9793</v>
      </c>
      <c r="H5566" s="104" t="s">
        <v>10129</v>
      </c>
      <c r="I5566" s="104" t="s">
        <v>10140</v>
      </c>
    </row>
    <row r="5567" spans="1:9" x14ac:dyDescent="0.2">
      <c r="A5567" s="104" t="s">
        <v>10492</v>
      </c>
      <c r="D5567" s="104" t="s">
        <v>10141</v>
      </c>
      <c r="E5567" s="104">
        <f t="shared" si="86"/>
        <v>30500614</v>
      </c>
      <c r="F5567" s="104" t="s">
        <v>11572</v>
      </c>
      <c r="G5567" s="104" t="s">
        <v>9793</v>
      </c>
      <c r="H5567" s="104" t="s">
        <v>10129</v>
      </c>
      <c r="I5567" s="104" t="s">
        <v>10142</v>
      </c>
    </row>
    <row r="5568" spans="1:9" x14ac:dyDescent="0.2">
      <c r="A5568" s="104" t="s">
        <v>10492</v>
      </c>
      <c r="D5568" s="104" t="s">
        <v>10143</v>
      </c>
      <c r="E5568" s="104">
        <f t="shared" si="86"/>
        <v>30500615</v>
      </c>
      <c r="F5568" s="104" t="s">
        <v>11572</v>
      </c>
      <c r="G5568" s="104" t="s">
        <v>9793</v>
      </c>
      <c r="H5568" s="104" t="s">
        <v>10129</v>
      </c>
      <c r="I5568" s="104" t="s">
        <v>10144</v>
      </c>
    </row>
    <row r="5569" spans="1:9" x14ac:dyDescent="0.2">
      <c r="A5569" s="104" t="s">
        <v>10492</v>
      </c>
      <c r="D5569" s="104" t="s">
        <v>10145</v>
      </c>
      <c r="E5569" s="104">
        <f t="shared" si="86"/>
        <v>30500616</v>
      </c>
      <c r="F5569" s="104" t="s">
        <v>11572</v>
      </c>
      <c r="G5569" s="104" t="s">
        <v>9793</v>
      </c>
      <c r="H5569" s="104" t="s">
        <v>10129</v>
      </c>
      <c r="I5569" s="104" t="s">
        <v>10146</v>
      </c>
    </row>
    <row r="5570" spans="1:9" x14ac:dyDescent="0.2">
      <c r="A5570" s="104" t="s">
        <v>10492</v>
      </c>
      <c r="D5570" s="104" t="s">
        <v>10147</v>
      </c>
      <c r="E5570" s="104">
        <f t="shared" ref="E5570:E5633" si="87">VALUE(D5570)</f>
        <v>30500617</v>
      </c>
      <c r="F5570" s="104" t="s">
        <v>11572</v>
      </c>
      <c r="G5570" s="104" t="s">
        <v>9793</v>
      </c>
      <c r="H5570" s="104" t="s">
        <v>10129</v>
      </c>
      <c r="I5570" s="104" t="s">
        <v>10148</v>
      </c>
    </row>
    <row r="5571" spans="1:9" x14ac:dyDescent="0.2">
      <c r="A5571" s="104" t="s">
        <v>10492</v>
      </c>
      <c r="D5571" s="104" t="s">
        <v>10149</v>
      </c>
      <c r="E5571" s="104">
        <f t="shared" si="87"/>
        <v>30500618</v>
      </c>
      <c r="F5571" s="104" t="s">
        <v>11572</v>
      </c>
      <c r="G5571" s="104" t="s">
        <v>9793</v>
      </c>
      <c r="H5571" s="104" t="s">
        <v>10129</v>
      </c>
      <c r="I5571" s="104" t="s">
        <v>10150</v>
      </c>
    </row>
    <row r="5572" spans="1:9" x14ac:dyDescent="0.2">
      <c r="A5572" s="104" t="s">
        <v>10492</v>
      </c>
      <c r="D5572" s="104" t="s">
        <v>10151</v>
      </c>
      <c r="E5572" s="104">
        <f t="shared" si="87"/>
        <v>30500619</v>
      </c>
      <c r="F5572" s="104" t="s">
        <v>11572</v>
      </c>
      <c r="G5572" s="104" t="s">
        <v>9793</v>
      </c>
      <c r="H5572" s="104" t="s">
        <v>10129</v>
      </c>
      <c r="I5572" s="104" t="s">
        <v>10152</v>
      </c>
    </row>
    <row r="5573" spans="1:9" x14ac:dyDescent="0.2">
      <c r="A5573" s="104" t="s">
        <v>10492</v>
      </c>
      <c r="D5573" s="104" t="s">
        <v>10153</v>
      </c>
      <c r="E5573" s="104">
        <f t="shared" si="87"/>
        <v>30500620</v>
      </c>
      <c r="F5573" s="104" t="s">
        <v>11572</v>
      </c>
      <c r="G5573" s="104" t="s">
        <v>9793</v>
      </c>
      <c r="H5573" s="104" t="s">
        <v>10129</v>
      </c>
      <c r="I5573" s="104" t="s">
        <v>10154</v>
      </c>
    </row>
    <row r="5574" spans="1:9" x14ac:dyDescent="0.2">
      <c r="A5574" s="104" t="s">
        <v>10492</v>
      </c>
      <c r="D5574" s="104" t="s">
        <v>10155</v>
      </c>
      <c r="E5574" s="104">
        <f t="shared" si="87"/>
        <v>30500621</v>
      </c>
      <c r="F5574" s="104" t="s">
        <v>11572</v>
      </c>
      <c r="G5574" s="104" t="s">
        <v>9793</v>
      </c>
      <c r="H5574" s="104" t="s">
        <v>10129</v>
      </c>
      <c r="I5574" s="104" t="s">
        <v>10156</v>
      </c>
    </row>
    <row r="5575" spans="1:9" x14ac:dyDescent="0.2">
      <c r="A5575" s="104" t="s">
        <v>10492</v>
      </c>
      <c r="D5575" s="104" t="s">
        <v>10157</v>
      </c>
      <c r="E5575" s="104">
        <f t="shared" si="87"/>
        <v>30500622</v>
      </c>
      <c r="F5575" s="104" t="s">
        <v>11572</v>
      </c>
      <c r="G5575" s="104" t="s">
        <v>9793</v>
      </c>
      <c r="H5575" s="104" t="s">
        <v>10129</v>
      </c>
      <c r="I5575" s="104" t="s">
        <v>10158</v>
      </c>
    </row>
    <row r="5576" spans="1:9" x14ac:dyDescent="0.2">
      <c r="A5576" s="104" t="s">
        <v>10492</v>
      </c>
      <c r="D5576" s="104" t="s">
        <v>10159</v>
      </c>
      <c r="E5576" s="104">
        <f t="shared" si="87"/>
        <v>30500623</v>
      </c>
      <c r="F5576" s="104" t="s">
        <v>11572</v>
      </c>
      <c r="G5576" s="104" t="s">
        <v>9793</v>
      </c>
      <c r="H5576" s="104" t="s">
        <v>10129</v>
      </c>
      <c r="I5576" s="104" t="s">
        <v>10160</v>
      </c>
    </row>
    <row r="5577" spans="1:9" x14ac:dyDescent="0.2">
      <c r="A5577" s="104" t="s">
        <v>10492</v>
      </c>
      <c r="D5577" s="104" t="s">
        <v>10161</v>
      </c>
      <c r="E5577" s="104">
        <f t="shared" si="87"/>
        <v>30500624</v>
      </c>
      <c r="F5577" s="104" t="s">
        <v>11572</v>
      </c>
      <c r="G5577" s="104" t="s">
        <v>9793</v>
      </c>
      <c r="H5577" s="104" t="s">
        <v>10129</v>
      </c>
      <c r="I5577" s="104" t="s">
        <v>10162</v>
      </c>
    </row>
    <row r="5578" spans="1:9" x14ac:dyDescent="0.2">
      <c r="A5578" s="104" t="s">
        <v>10492</v>
      </c>
      <c r="D5578" s="104" t="s">
        <v>10163</v>
      </c>
      <c r="E5578" s="104">
        <f t="shared" si="87"/>
        <v>30500625</v>
      </c>
      <c r="F5578" s="104" t="s">
        <v>11572</v>
      </c>
      <c r="G5578" s="104" t="s">
        <v>9793</v>
      </c>
      <c r="H5578" s="104" t="s">
        <v>10129</v>
      </c>
      <c r="I5578" s="104" t="s">
        <v>10164</v>
      </c>
    </row>
    <row r="5579" spans="1:9" x14ac:dyDescent="0.2">
      <c r="A5579" s="104" t="s">
        <v>10492</v>
      </c>
      <c r="D5579" s="104" t="s">
        <v>10165</v>
      </c>
      <c r="E5579" s="104">
        <f t="shared" si="87"/>
        <v>30500626</v>
      </c>
      <c r="F5579" s="104" t="s">
        <v>11572</v>
      </c>
      <c r="G5579" s="104" t="s">
        <v>9793</v>
      </c>
      <c r="H5579" s="104" t="s">
        <v>10129</v>
      </c>
      <c r="I5579" s="104" t="s">
        <v>10166</v>
      </c>
    </row>
    <row r="5580" spans="1:9" x14ac:dyDescent="0.2">
      <c r="A5580" s="104" t="s">
        <v>10492</v>
      </c>
      <c r="D5580" s="104" t="s">
        <v>10167</v>
      </c>
      <c r="E5580" s="104">
        <f t="shared" si="87"/>
        <v>30500627</v>
      </c>
      <c r="F5580" s="104" t="s">
        <v>11572</v>
      </c>
      <c r="G5580" s="104" t="s">
        <v>9793</v>
      </c>
      <c r="H5580" s="104" t="s">
        <v>10129</v>
      </c>
      <c r="I5580" s="104" t="s">
        <v>10168</v>
      </c>
    </row>
    <row r="5581" spans="1:9" x14ac:dyDescent="0.2">
      <c r="A5581" s="104" t="s">
        <v>10492</v>
      </c>
      <c r="D5581" s="104" t="s">
        <v>10169</v>
      </c>
      <c r="E5581" s="104">
        <f t="shared" si="87"/>
        <v>30500628</v>
      </c>
      <c r="F5581" s="104" t="s">
        <v>11572</v>
      </c>
      <c r="G5581" s="104" t="s">
        <v>9793</v>
      </c>
      <c r="H5581" s="104" t="s">
        <v>10129</v>
      </c>
      <c r="I5581" s="104" t="s">
        <v>10170</v>
      </c>
    </row>
    <row r="5582" spans="1:9" x14ac:dyDescent="0.2">
      <c r="A5582" s="104" t="s">
        <v>10492</v>
      </c>
      <c r="D5582" s="104" t="s">
        <v>10171</v>
      </c>
      <c r="E5582" s="104">
        <f t="shared" si="87"/>
        <v>30500629</v>
      </c>
      <c r="F5582" s="104" t="s">
        <v>11572</v>
      </c>
      <c r="G5582" s="104" t="s">
        <v>9793</v>
      </c>
      <c r="H5582" s="104" t="s">
        <v>10129</v>
      </c>
      <c r="I5582" s="104" t="s">
        <v>10172</v>
      </c>
    </row>
    <row r="5583" spans="1:9" x14ac:dyDescent="0.2">
      <c r="A5583" s="104" t="s">
        <v>10492</v>
      </c>
      <c r="D5583" s="104" t="s">
        <v>10173</v>
      </c>
      <c r="E5583" s="104">
        <f t="shared" si="87"/>
        <v>30500699</v>
      </c>
      <c r="F5583" s="104" t="s">
        <v>11572</v>
      </c>
      <c r="G5583" s="104" t="s">
        <v>9793</v>
      </c>
      <c r="H5583" s="104" t="s">
        <v>10129</v>
      </c>
      <c r="I5583" s="104" t="s">
        <v>7791</v>
      </c>
    </row>
    <row r="5584" spans="1:9" x14ac:dyDescent="0.2">
      <c r="A5584" s="104" t="s">
        <v>10492</v>
      </c>
      <c r="D5584" s="104" t="s">
        <v>10174</v>
      </c>
      <c r="E5584" s="104">
        <f t="shared" si="87"/>
        <v>30500706</v>
      </c>
      <c r="F5584" s="104" t="s">
        <v>11572</v>
      </c>
      <c r="G5584" s="104" t="s">
        <v>9793</v>
      </c>
      <c r="H5584" s="104" t="s">
        <v>10175</v>
      </c>
      <c r="I5584" s="104" t="s">
        <v>10130</v>
      </c>
    </row>
    <row r="5585" spans="1:9" x14ac:dyDescent="0.2">
      <c r="A5585" s="104" t="s">
        <v>10492</v>
      </c>
      <c r="D5585" s="104" t="s">
        <v>10176</v>
      </c>
      <c r="E5585" s="104">
        <f t="shared" si="87"/>
        <v>30500707</v>
      </c>
      <c r="F5585" s="104" t="s">
        <v>11572</v>
      </c>
      <c r="G5585" s="104" t="s">
        <v>9793</v>
      </c>
      <c r="H5585" s="104" t="s">
        <v>10175</v>
      </c>
      <c r="I5585" s="104" t="s">
        <v>6352</v>
      </c>
    </row>
    <row r="5586" spans="1:9" x14ac:dyDescent="0.2">
      <c r="A5586" s="104" t="s">
        <v>10492</v>
      </c>
      <c r="D5586" s="104" t="s">
        <v>10177</v>
      </c>
      <c r="E5586" s="104">
        <f t="shared" si="87"/>
        <v>30500708</v>
      </c>
      <c r="F5586" s="104" t="s">
        <v>11572</v>
      </c>
      <c r="G5586" s="104" t="s">
        <v>9793</v>
      </c>
      <c r="H5586" s="104" t="s">
        <v>10175</v>
      </c>
      <c r="I5586" s="104" t="s">
        <v>10133</v>
      </c>
    </row>
    <row r="5587" spans="1:9" x14ac:dyDescent="0.2">
      <c r="A5587" s="104" t="s">
        <v>10492</v>
      </c>
      <c r="D5587" s="104" t="s">
        <v>10178</v>
      </c>
      <c r="E5587" s="104">
        <f t="shared" si="87"/>
        <v>30500709</v>
      </c>
      <c r="F5587" s="104" t="s">
        <v>11572</v>
      </c>
      <c r="G5587" s="104" t="s">
        <v>9793</v>
      </c>
      <c r="H5587" s="104" t="s">
        <v>10175</v>
      </c>
      <c r="I5587" s="104" t="s">
        <v>6099</v>
      </c>
    </row>
    <row r="5588" spans="1:9" x14ac:dyDescent="0.2">
      <c r="A5588" s="104" t="s">
        <v>10492</v>
      </c>
      <c r="D5588" s="104" t="s">
        <v>10179</v>
      </c>
      <c r="E5588" s="104">
        <f t="shared" si="87"/>
        <v>30500710</v>
      </c>
      <c r="F5588" s="104" t="s">
        <v>11572</v>
      </c>
      <c r="G5588" s="104" t="s">
        <v>9793</v>
      </c>
      <c r="H5588" s="104" t="s">
        <v>10175</v>
      </c>
      <c r="I5588" s="104" t="s">
        <v>10136</v>
      </c>
    </row>
    <row r="5589" spans="1:9" x14ac:dyDescent="0.2">
      <c r="A5589" s="104" t="s">
        <v>10492</v>
      </c>
      <c r="D5589" s="104" t="s">
        <v>13086</v>
      </c>
      <c r="E5589" s="104">
        <f t="shared" si="87"/>
        <v>30500711</v>
      </c>
      <c r="F5589" s="104" t="s">
        <v>11572</v>
      </c>
      <c r="G5589" s="104" t="s">
        <v>9793</v>
      </c>
      <c r="H5589" s="104" t="s">
        <v>10175</v>
      </c>
      <c r="I5589" s="104" t="s">
        <v>8087</v>
      </c>
    </row>
    <row r="5590" spans="1:9" x14ac:dyDescent="0.2">
      <c r="A5590" s="104" t="s">
        <v>10492</v>
      </c>
      <c r="D5590" s="104" t="s">
        <v>13087</v>
      </c>
      <c r="E5590" s="104">
        <f t="shared" si="87"/>
        <v>30500712</v>
      </c>
      <c r="F5590" s="104" t="s">
        <v>11572</v>
      </c>
      <c r="G5590" s="104" t="s">
        <v>9793</v>
      </c>
      <c r="H5590" s="104" t="s">
        <v>10175</v>
      </c>
      <c r="I5590" s="104" t="s">
        <v>11642</v>
      </c>
    </row>
    <row r="5591" spans="1:9" x14ac:dyDescent="0.2">
      <c r="A5591" s="104" t="s">
        <v>10492</v>
      </c>
      <c r="D5591" s="104" t="s">
        <v>13088</v>
      </c>
      <c r="E5591" s="104">
        <f t="shared" si="87"/>
        <v>30500714</v>
      </c>
      <c r="F5591" s="104" t="s">
        <v>11572</v>
      </c>
      <c r="G5591" s="104" t="s">
        <v>9793</v>
      </c>
      <c r="H5591" s="104" t="s">
        <v>10175</v>
      </c>
      <c r="I5591" s="104" t="s">
        <v>10142</v>
      </c>
    </row>
    <row r="5592" spans="1:9" x14ac:dyDescent="0.2">
      <c r="A5592" s="104" t="s">
        <v>10492</v>
      </c>
      <c r="D5592" s="104" t="s">
        <v>13089</v>
      </c>
      <c r="E5592" s="104">
        <f t="shared" si="87"/>
        <v>30500715</v>
      </c>
      <c r="F5592" s="104" t="s">
        <v>11572</v>
      </c>
      <c r="G5592" s="104" t="s">
        <v>9793</v>
      </c>
      <c r="H5592" s="104" t="s">
        <v>10175</v>
      </c>
      <c r="I5592" s="104" t="s">
        <v>10144</v>
      </c>
    </row>
    <row r="5593" spans="1:9" x14ac:dyDescent="0.2">
      <c r="A5593" s="104" t="s">
        <v>10492</v>
      </c>
      <c r="D5593" s="104" t="s">
        <v>13090</v>
      </c>
      <c r="E5593" s="104">
        <f t="shared" si="87"/>
        <v>30500716</v>
      </c>
      <c r="F5593" s="104" t="s">
        <v>11572</v>
      </c>
      <c r="G5593" s="104" t="s">
        <v>9793</v>
      </c>
      <c r="H5593" s="104" t="s">
        <v>10175</v>
      </c>
      <c r="I5593" s="104" t="s">
        <v>10146</v>
      </c>
    </row>
    <row r="5594" spans="1:9" x14ac:dyDescent="0.2">
      <c r="A5594" s="104" t="s">
        <v>10492</v>
      </c>
      <c r="D5594" s="104" t="s">
        <v>13091</v>
      </c>
      <c r="E5594" s="104">
        <f t="shared" si="87"/>
        <v>30500717</v>
      </c>
      <c r="F5594" s="104" t="s">
        <v>11572</v>
      </c>
      <c r="G5594" s="104" t="s">
        <v>9793</v>
      </c>
      <c r="H5594" s="104" t="s">
        <v>10175</v>
      </c>
      <c r="I5594" s="104" t="s">
        <v>10148</v>
      </c>
    </row>
    <row r="5595" spans="1:9" x14ac:dyDescent="0.2">
      <c r="A5595" s="104" t="s">
        <v>10492</v>
      </c>
      <c r="D5595" s="104" t="s">
        <v>13092</v>
      </c>
      <c r="E5595" s="104">
        <f t="shared" si="87"/>
        <v>30500718</v>
      </c>
      <c r="F5595" s="104" t="s">
        <v>11572</v>
      </c>
      <c r="G5595" s="104" t="s">
        <v>9793</v>
      </c>
      <c r="H5595" s="104" t="s">
        <v>10175</v>
      </c>
      <c r="I5595" s="104" t="s">
        <v>10150</v>
      </c>
    </row>
    <row r="5596" spans="1:9" x14ac:dyDescent="0.2">
      <c r="A5596" s="104" t="s">
        <v>10492</v>
      </c>
      <c r="D5596" s="104" t="s">
        <v>13093</v>
      </c>
      <c r="E5596" s="104">
        <f t="shared" si="87"/>
        <v>30500719</v>
      </c>
      <c r="F5596" s="104" t="s">
        <v>11572</v>
      </c>
      <c r="G5596" s="104" t="s">
        <v>9793</v>
      </c>
      <c r="H5596" s="104" t="s">
        <v>10175</v>
      </c>
      <c r="I5596" s="104" t="s">
        <v>10152</v>
      </c>
    </row>
    <row r="5597" spans="1:9" x14ac:dyDescent="0.2">
      <c r="A5597" s="104" t="s">
        <v>10492</v>
      </c>
      <c r="D5597" s="104" t="s">
        <v>13094</v>
      </c>
      <c r="E5597" s="104">
        <f t="shared" si="87"/>
        <v>30500727</v>
      </c>
      <c r="F5597" s="104" t="s">
        <v>11572</v>
      </c>
      <c r="G5597" s="104" t="s">
        <v>9793</v>
      </c>
      <c r="H5597" s="104" t="s">
        <v>10175</v>
      </c>
      <c r="I5597" s="104" t="s">
        <v>10168</v>
      </c>
    </row>
    <row r="5598" spans="1:9" x14ac:dyDescent="0.2">
      <c r="A5598" s="104" t="s">
        <v>10492</v>
      </c>
      <c r="D5598" s="104" t="s">
        <v>13095</v>
      </c>
      <c r="E5598" s="104">
        <f t="shared" si="87"/>
        <v>30500728</v>
      </c>
      <c r="F5598" s="104" t="s">
        <v>11572</v>
      </c>
      <c r="G5598" s="104" t="s">
        <v>9793</v>
      </c>
      <c r="H5598" s="104" t="s">
        <v>10175</v>
      </c>
      <c r="I5598" s="104" t="s">
        <v>10170</v>
      </c>
    </row>
    <row r="5599" spans="1:9" x14ac:dyDescent="0.2">
      <c r="A5599" s="104" t="s">
        <v>10492</v>
      </c>
      <c r="D5599" s="104" t="s">
        <v>4496</v>
      </c>
      <c r="E5599" s="104">
        <f t="shared" si="87"/>
        <v>30500729</v>
      </c>
      <c r="F5599" s="104" t="s">
        <v>11572</v>
      </c>
      <c r="G5599" s="104" t="s">
        <v>9793</v>
      </c>
      <c r="H5599" s="104" t="s">
        <v>10175</v>
      </c>
      <c r="I5599" s="104" t="s">
        <v>10172</v>
      </c>
    </row>
    <row r="5600" spans="1:9" x14ac:dyDescent="0.2">
      <c r="A5600" s="104" t="s">
        <v>10492</v>
      </c>
      <c r="D5600" s="104" t="s">
        <v>4497</v>
      </c>
      <c r="E5600" s="104">
        <f t="shared" si="87"/>
        <v>30500799</v>
      </c>
      <c r="F5600" s="104" t="s">
        <v>11572</v>
      </c>
      <c r="G5600" s="104" t="s">
        <v>9793</v>
      </c>
      <c r="H5600" s="104" t="s">
        <v>10175</v>
      </c>
      <c r="I5600" s="104" t="s">
        <v>7791</v>
      </c>
    </row>
    <row r="5601" spans="1:9" x14ac:dyDescent="0.2">
      <c r="A5601" s="104" t="s">
        <v>10492</v>
      </c>
      <c r="D5601" s="104" t="s">
        <v>4498</v>
      </c>
      <c r="E5601" s="104">
        <f t="shared" si="87"/>
        <v>30500801</v>
      </c>
      <c r="F5601" s="104" t="s">
        <v>11572</v>
      </c>
      <c r="G5601" s="104" t="s">
        <v>9793</v>
      </c>
      <c r="H5601" s="104" t="s">
        <v>4499</v>
      </c>
      <c r="I5601" s="104" t="s">
        <v>4500</v>
      </c>
    </row>
    <row r="5602" spans="1:9" x14ac:dyDescent="0.2">
      <c r="A5602" s="104" t="s">
        <v>10492</v>
      </c>
      <c r="D5602" s="104" t="s">
        <v>4501</v>
      </c>
      <c r="E5602" s="104">
        <f t="shared" si="87"/>
        <v>30500802</v>
      </c>
      <c r="F5602" s="104" t="s">
        <v>11572</v>
      </c>
      <c r="G5602" s="104" t="s">
        <v>9793</v>
      </c>
      <c r="H5602" s="104" t="s">
        <v>4499</v>
      </c>
      <c r="I5602" s="104" t="s">
        <v>4502</v>
      </c>
    </row>
    <row r="5603" spans="1:9" x14ac:dyDescent="0.2">
      <c r="A5603" s="104" t="s">
        <v>10492</v>
      </c>
      <c r="D5603" s="104" t="s">
        <v>4503</v>
      </c>
      <c r="E5603" s="104">
        <f t="shared" si="87"/>
        <v>30500803</v>
      </c>
      <c r="F5603" s="104" t="s">
        <v>11572</v>
      </c>
      <c r="G5603" s="104" t="s">
        <v>9793</v>
      </c>
      <c r="H5603" s="104" t="s">
        <v>4499</v>
      </c>
      <c r="I5603" s="104" t="s">
        <v>11031</v>
      </c>
    </row>
    <row r="5604" spans="1:9" x14ac:dyDescent="0.2">
      <c r="A5604" s="104" t="s">
        <v>10492</v>
      </c>
      <c r="D5604" s="104" t="s">
        <v>4504</v>
      </c>
      <c r="E5604" s="104">
        <f t="shared" si="87"/>
        <v>30500804</v>
      </c>
      <c r="F5604" s="104" t="s">
        <v>11572</v>
      </c>
      <c r="G5604" s="104" t="s">
        <v>9793</v>
      </c>
      <c r="H5604" s="104" t="s">
        <v>4499</v>
      </c>
      <c r="I5604" s="104" t="s">
        <v>4505</v>
      </c>
    </row>
    <row r="5605" spans="1:9" x14ac:dyDescent="0.2">
      <c r="A5605" s="104" t="s">
        <v>10492</v>
      </c>
      <c r="D5605" s="104" t="s">
        <v>4506</v>
      </c>
      <c r="E5605" s="104">
        <f t="shared" si="87"/>
        <v>30500805</v>
      </c>
      <c r="F5605" s="104" t="s">
        <v>11572</v>
      </c>
      <c r="G5605" s="104" t="s">
        <v>9793</v>
      </c>
      <c r="H5605" s="104" t="s">
        <v>4499</v>
      </c>
      <c r="I5605" s="104" t="s">
        <v>7259</v>
      </c>
    </row>
    <row r="5606" spans="1:9" x14ac:dyDescent="0.2">
      <c r="A5606" s="104" t="s">
        <v>10492</v>
      </c>
      <c r="D5606" s="104" t="s">
        <v>7260</v>
      </c>
      <c r="E5606" s="104">
        <f t="shared" si="87"/>
        <v>30500806</v>
      </c>
      <c r="F5606" s="104" t="s">
        <v>11572</v>
      </c>
      <c r="G5606" s="104" t="s">
        <v>9793</v>
      </c>
      <c r="H5606" s="104" t="s">
        <v>4499</v>
      </c>
      <c r="I5606" s="104" t="s">
        <v>3578</v>
      </c>
    </row>
    <row r="5607" spans="1:9" x14ac:dyDescent="0.2">
      <c r="A5607" s="104" t="s">
        <v>10492</v>
      </c>
      <c r="D5607" s="104" t="s">
        <v>7261</v>
      </c>
      <c r="E5607" s="104">
        <f t="shared" si="87"/>
        <v>30500807</v>
      </c>
      <c r="F5607" s="104" t="s">
        <v>11572</v>
      </c>
      <c r="G5607" s="104" t="s">
        <v>9793</v>
      </c>
      <c r="H5607" s="104" t="s">
        <v>4499</v>
      </c>
      <c r="I5607" s="104" t="s">
        <v>7262</v>
      </c>
    </row>
    <row r="5608" spans="1:9" x14ac:dyDescent="0.2">
      <c r="A5608" s="104" t="s">
        <v>10492</v>
      </c>
      <c r="D5608" s="104" t="s">
        <v>7263</v>
      </c>
      <c r="E5608" s="104">
        <f t="shared" si="87"/>
        <v>30500810</v>
      </c>
      <c r="F5608" s="104" t="s">
        <v>11572</v>
      </c>
      <c r="G5608" s="104" t="s">
        <v>9793</v>
      </c>
      <c r="H5608" s="104" t="s">
        <v>4499</v>
      </c>
      <c r="I5608" s="104" t="s">
        <v>7264</v>
      </c>
    </row>
    <row r="5609" spans="1:9" x14ac:dyDescent="0.2">
      <c r="A5609" s="104" t="s">
        <v>10492</v>
      </c>
      <c r="D5609" s="104" t="s">
        <v>7265</v>
      </c>
      <c r="E5609" s="104">
        <f t="shared" si="87"/>
        <v>30500811</v>
      </c>
      <c r="F5609" s="104" t="s">
        <v>11572</v>
      </c>
      <c r="G5609" s="104" t="s">
        <v>9793</v>
      </c>
      <c r="H5609" s="104" t="s">
        <v>4499</v>
      </c>
      <c r="I5609" s="104" t="s">
        <v>7266</v>
      </c>
    </row>
    <row r="5610" spans="1:9" x14ac:dyDescent="0.2">
      <c r="A5610" s="104" t="s">
        <v>10492</v>
      </c>
      <c r="D5610" s="104" t="s">
        <v>7267</v>
      </c>
      <c r="E5610" s="104">
        <f t="shared" si="87"/>
        <v>30500812</v>
      </c>
      <c r="F5610" s="104" t="s">
        <v>11572</v>
      </c>
      <c r="G5610" s="104" t="s">
        <v>9793</v>
      </c>
      <c r="H5610" s="104" t="s">
        <v>4499</v>
      </c>
      <c r="I5610" s="104" t="s">
        <v>7268</v>
      </c>
    </row>
    <row r="5611" spans="1:9" x14ac:dyDescent="0.2">
      <c r="A5611" s="104" t="s">
        <v>10492</v>
      </c>
      <c r="D5611" s="104" t="s">
        <v>7269</v>
      </c>
      <c r="E5611" s="104">
        <f t="shared" si="87"/>
        <v>30500813</v>
      </c>
      <c r="F5611" s="104" t="s">
        <v>11572</v>
      </c>
      <c r="G5611" s="104" t="s">
        <v>9793</v>
      </c>
      <c r="H5611" s="104" t="s">
        <v>4499</v>
      </c>
      <c r="I5611" s="104" t="s">
        <v>7270</v>
      </c>
    </row>
    <row r="5612" spans="1:9" x14ac:dyDescent="0.2">
      <c r="A5612" s="104" t="s">
        <v>10492</v>
      </c>
      <c r="D5612" s="104" t="s">
        <v>7271</v>
      </c>
      <c r="E5612" s="104">
        <f t="shared" si="87"/>
        <v>30500816</v>
      </c>
      <c r="F5612" s="104" t="s">
        <v>11572</v>
      </c>
      <c r="G5612" s="104" t="s">
        <v>9793</v>
      </c>
      <c r="H5612" s="104" t="s">
        <v>4499</v>
      </c>
      <c r="I5612" s="104" t="s">
        <v>7272</v>
      </c>
    </row>
    <row r="5613" spans="1:9" x14ac:dyDescent="0.2">
      <c r="A5613" s="104" t="s">
        <v>10492</v>
      </c>
      <c r="D5613" s="104" t="s">
        <v>7273</v>
      </c>
      <c r="E5613" s="104">
        <f t="shared" si="87"/>
        <v>30500818</v>
      </c>
      <c r="F5613" s="104" t="s">
        <v>11572</v>
      </c>
      <c r="G5613" s="104" t="s">
        <v>9793</v>
      </c>
      <c r="H5613" s="104" t="s">
        <v>4499</v>
      </c>
      <c r="I5613" s="104" t="s">
        <v>7274</v>
      </c>
    </row>
    <row r="5614" spans="1:9" x14ac:dyDescent="0.2">
      <c r="A5614" s="104" t="s">
        <v>10492</v>
      </c>
      <c r="D5614" s="104" t="s">
        <v>7275</v>
      </c>
      <c r="E5614" s="104">
        <f t="shared" si="87"/>
        <v>30500821</v>
      </c>
      <c r="F5614" s="104" t="s">
        <v>11572</v>
      </c>
      <c r="G5614" s="104" t="s">
        <v>9793</v>
      </c>
      <c r="H5614" s="104" t="s">
        <v>4499</v>
      </c>
      <c r="I5614" s="104" t="s">
        <v>7276</v>
      </c>
    </row>
    <row r="5615" spans="1:9" x14ac:dyDescent="0.2">
      <c r="A5615" s="104" t="s">
        <v>10492</v>
      </c>
      <c r="D5615" s="104" t="s">
        <v>7277</v>
      </c>
      <c r="E5615" s="104">
        <f t="shared" si="87"/>
        <v>30500822</v>
      </c>
      <c r="F5615" s="104" t="s">
        <v>11572</v>
      </c>
      <c r="G5615" s="104" t="s">
        <v>9793</v>
      </c>
      <c r="H5615" s="104" t="s">
        <v>4499</v>
      </c>
      <c r="I5615" s="104" t="s">
        <v>7278</v>
      </c>
    </row>
    <row r="5616" spans="1:9" x14ac:dyDescent="0.2">
      <c r="A5616" s="104" t="s">
        <v>10492</v>
      </c>
      <c r="D5616" s="104" t="s">
        <v>7279</v>
      </c>
      <c r="E5616" s="104">
        <f t="shared" si="87"/>
        <v>30500823</v>
      </c>
      <c r="F5616" s="104" t="s">
        <v>11572</v>
      </c>
      <c r="G5616" s="104" t="s">
        <v>9793</v>
      </c>
      <c r="H5616" s="104" t="s">
        <v>4499</v>
      </c>
      <c r="I5616" s="104" t="s">
        <v>7280</v>
      </c>
    </row>
    <row r="5617" spans="1:9" x14ac:dyDescent="0.2">
      <c r="A5617" s="104" t="s">
        <v>10492</v>
      </c>
      <c r="D5617" s="104" t="s">
        <v>7281</v>
      </c>
      <c r="E5617" s="104">
        <f t="shared" si="87"/>
        <v>30500824</v>
      </c>
      <c r="F5617" s="104" t="s">
        <v>11572</v>
      </c>
      <c r="G5617" s="104" t="s">
        <v>9793</v>
      </c>
      <c r="H5617" s="104" t="s">
        <v>4499</v>
      </c>
      <c r="I5617" s="104" t="s">
        <v>4549</v>
      </c>
    </row>
    <row r="5618" spans="1:9" x14ac:dyDescent="0.2">
      <c r="A5618" s="104" t="s">
        <v>10492</v>
      </c>
      <c r="D5618" s="104" t="s">
        <v>4550</v>
      </c>
      <c r="E5618" s="104">
        <f t="shared" si="87"/>
        <v>30500828</v>
      </c>
      <c r="F5618" s="104" t="s">
        <v>11572</v>
      </c>
      <c r="G5618" s="104" t="s">
        <v>9793</v>
      </c>
      <c r="H5618" s="104" t="s">
        <v>4499</v>
      </c>
      <c r="I5618" s="104" t="s">
        <v>4551</v>
      </c>
    </row>
    <row r="5619" spans="1:9" x14ac:dyDescent="0.2">
      <c r="A5619" s="104" t="s">
        <v>10492</v>
      </c>
      <c r="D5619" s="104" t="s">
        <v>4552</v>
      </c>
      <c r="E5619" s="104">
        <f t="shared" si="87"/>
        <v>30500830</v>
      </c>
      <c r="F5619" s="104" t="s">
        <v>11572</v>
      </c>
      <c r="G5619" s="104" t="s">
        <v>9793</v>
      </c>
      <c r="H5619" s="104" t="s">
        <v>4499</v>
      </c>
      <c r="I5619" s="104" t="s">
        <v>4553</v>
      </c>
    </row>
    <row r="5620" spans="1:9" x14ac:dyDescent="0.2">
      <c r="A5620" s="104" t="s">
        <v>10492</v>
      </c>
      <c r="D5620" s="104" t="s">
        <v>4554</v>
      </c>
      <c r="E5620" s="104">
        <f t="shared" si="87"/>
        <v>30500831</v>
      </c>
      <c r="F5620" s="104" t="s">
        <v>11572</v>
      </c>
      <c r="G5620" s="104" t="s">
        <v>9793</v>
      </c>
      <c r="H5620" s="104" t="s">
        <v>4499</v>
      </c>
      <c r="I5620" s="104" t="s">
        <v>4555</v>
      </c>
    </row>
    <row r="5621" spans="1:9" x14ac:dyDescent="0.2">
      <c r="A5621" s="104" t="s">
        <v>10492</v>
      </c>
      <c r="D5621" s="104" t="s">
        <v>4556</v>
      </c>
      <c r="E5621" s="104">
        <f t="shared" si="87"/>
        <v>30500835</v>
      </c>
      <c r="F5621" s="104" t="s">
        <v>11572</v>
      </c>
      <c r="G5621" s="104" t="s">
        <v>9793</v>
      </c>
      <c r="H5621" s="104" t="s">
        <v>4499</v>
      </c>
      <c r="I5621" s="104" t="s">
        <v>4557</v>
      </c>
    </row>
    <row r="5622" spans="1:9" x14ac:dyDescent="0.2">
      <c r="A5622" s="104" t="s">
        <v>10492</v>
      </c>
      <c r="D5622" s="104" t="s">
        <v>4558</v>
      </c>
      <c r="E5622" s="104">
        <f t="shared" si="87"/>
        <v>30500840</v>
      </c>
      <c r="F5622" s="104" t="s">
        <v>11572</v>
      </c>
      <c r="G5622" s="104" t="s">
        <v>9793</v>
      </c>
      <c r="H5622" s="104" t="s">
        <v>4499</v>
      </c>
      <c r="I5622" s="104" t="s">
        <v>4559</v>
      </c>
    </row>
    <row r="5623" spans="1:9" x14ac:dyDescent="0.2">
      <c r="A5623" s="104" t="s">
        <v>10492</v>
      </c>
      <c r="D5623" s="104" t="s">
        <v>4560</v>
      </c>
      <c r="E5623" s="104">
        <f t="shared" si="87"/>
        <v>30500841</v>
      </c>
      <c r="F5623" s="104" t="s">
        <v>11572</v>
      </c>
      <c r="G5623" s="104" t="s">
        <v>9793</v>
      </c>
      <c r="H5623" s="104" t="s">
        <v>4499</v>
      </c>
      <c r="I5623" s="104" t="s">
        <v>4561</v>
      </c>
    </row>
    <row r="5624" spans="1:9" x14ac:dyDescent="0.2">
      <c r="A5624" s="104" t="s">
        <v>10492</v>
      </c>
      <c r="D5624" s="104" t="s">
        <v>4562</v>
      </c>
      <c r="E5624" s="104">
        <f t="shared" si="87"/>
        <v>30500843</v>
      </c>
      <c r="F5624" s="104" t="s">
        <v>11572</v>
      </c>
      <c r="G5624" s="104" t="s">
        <v>9793</v>
      </c>
      <c r="H5624" s="104" t="s">
        <v>4499</v>
      </c>
      <c r="I5624" s="104" t="s">
        <v>4563</v>
      </c>
    </row>
    <row r="5625" spans="1:9" x14ac:dyDescent="0.2">
      <c r="A5625" s="104" t="s">
        <v>10492</v>
      </c>
      <c r="D5625" s="104" t="s">
        <v>4564</v>
      </c>
      <c r="E5625" s="104">
        <f t="shared" si="87"/>
        <v>30500845</v>
      </c>
      <c r="F5625" s="104" t="s">
        <v>11572</v>
      </c>
      <c r="G5625" s="104" t="s">
        <v>9793</v>
      </c>
      <c r="H5625" s="104" t="s">
        <v>4499</v>
      </c>
      <c r="I5625" s="104" t="s">
        <v>4565</v>
      </c>
    </row>
    <row r="5626" spans="1:9" x14ac:dyDescent="0.2">
      <c r="A5626" s="104" t="s">
        <v>10492</v>
      </c>
      <c r="D5626" s="104" t="s">
        <v>4566</v>
      </c>
      <c r="E5626" s="104">
        <f t="shared" si="87"/>
        <v>30500850</v>
      </c>
      <c r="F5626" s="104" t="s">
        <v>11572</v>
      </c>
      <c r="G5626" s="104" t="s">
        <v>9793</v>
      </c>
      <c r="H5626" s="104" t="s">
        <v>4499</v>
      </c>
      <c r="I5626" s="104" t="s">
        <v>4567</v>
      </c>
    </row>
    <row r="5627" spans="1:9" x14ac:dyDescent="0.2">
      <c r="A5627" s="104" t="s">
        <v>10492</v>
      </c>
      <c r="D5627" s="104" t="s">
        <v>4568</v>
      </c>
      <c r="E5627" s="104">
        <f t="shared" si="87"/>
        <v>30500854</v>
      </c>
      <c r="F5627" s="104" t="s">
        <v>11572</v>
      </c>
      <c r="G5627" s="104" t="s">
        <v>9793</v>
      </c>
      <c r="H5627" s="104" t="s">
        <v>4499</v>
      </c>
      <c r="I5627" s="104" t="s">
        <v>4569</v>
      </c>
    </row>
    <row r="5628" spans="1:9" x14ac:dyDescent="0.2">
      <c r="A5628" s="104" t="s">
        <v>10492</v>
      </c>
      <c r="D5628" s="104" t="s">
        <v>4570</v>
      </c>
      <c r="E5628" s="104">
        <f t="shared" si="87"/>
        <v>30500856</v>
      </c>
      <c r="F5628" s="104" t="s">
        <v>11572</v>
      </c>
      <c r="G5628" s="104" t="s">
        <v>9793</v>
      </c>
      <c r="H5628" s="104" t="s">
        <v>4499</v>
      </c>
      <c r="I5628" s="104" t="s">
        <v>4571</v>
      </c>
    </row>
    <row r="5629" spans="1:9" x14ac:dyDescent="0.2">
      <c r="A5629" s="104" t="s">
        <v>10492</v>
      </c>
      <c r="D5629" s="104" t="s">
        <v>4572</v>
      </c>
      <c r="E5629" s="104">
        <f t="shared" si="87"/>
        <v>30500858</v>
      </c>
      <c r="F5629" s="104" t="s">
        <v>11572</v>
      </c>
      <c r="G5629" s="104" t="s">
        <v>9793</v>
      </c>
      <c r="H5629" s="104" t="s">
        <v>4499</v>
      </c>
      <c r="I5629" s="104" t="s">
        <v>4573</v>
      </c>
    </row>
    <row r="5630" spans="1:9" x14ac:dyDescent="0.2">
      <c r="A5630" s="104" t="s">
        <v>10492</v>
      </c>
      <c r="D5630" s="104" t="s">
        <v>4574</v>
      </c>
      <c r="E5630" s="104">
        <f t="shared" si="87"/>
        <v>30500860</v>
      </c>
      <c r="F5630" s="104" t="s">
        <v>11572</v>
      </c>
      <c r="G5630" s="104" t="s">
        <v>9793</v>
      </c>
      <c r="H5630" s="104" t="s">
        <v>4499</v>
      </c>
      <c r="I5630" s="104" t="s">
        <v>4575</v>
      </c>
    </row>
    <row r="5631" spans="1:9" x14ac:dyDescent="0.2">
      <c r="A5631" s="104" t="s">
        <v>10492</v>
      </c>
      <c r="D5631" s="104" t="s">
        <v>4576</v>
      </c>
      <c r="E5631" s="104">
        <f t="shared" si="87"/>
        <v>30500870</v>
      </c>
      <c r="F5631" s="104" t="s">
        <v>11572</v>
      </c>
      <c r="G5631" s="104" t="s">
        <v>9793</v>
      </c>
      <c r="H5631" s="104" t="s">
        <v>4499</v>
      </c>
      <c r="I5631" s="104" t="s">
        <v>4577</v>
      </c>
    </row>
    <row r="5632" spans="1:9" x14ac:dyDescent="0.2">
      <c r="A5632" s="104" t="s">
        <v>10492</v>
      </c>
      <c r="D5632" s="104" t="s">
        <v>4578</v>
      </c>
      <c r="E5632" s="104">
        <f t="shared" si="87"/>
        <v>30500880</v>
      </c>
      <c r="F5632" s="104" t="s">
        <v>11572</v>
      </c>
      <c r="G5632" s="104" t="s">
        <v>9793</v>
      </c>
      <c r="H5632" s="104" t="s">
        <v>4499</v>
      </c>
      <c r="I5632" s="104" t="s">
        <v>4579</v>
      </c>
    </row>
    <row r="5633" spans="1:9" x14ac:dyDescent="0.2">
      <c r="A5633" s="104" t="s">
        <v>10492</v>
      </c>
      <c r="D5633" s="104" t="s">
        <v>4580</v>
      </c>
      <c r="E5633" s="104">
        <f t="shared" si="87"/>
        <v>30500899</v>
      </c>
      <c r="F5633" s="104" t="s">
        <v>11572</v>
      </c>
      <c r="G5633" s="104" t="s">
        <v>9793</v>
      </c>
      <c r="H5633" s="104" t="s">
        <v>4499</v>
      </c>
      <c r="I5633" s="104" t="s">
        <v>7791</v>
      </c>
    </row>
    <row r="5634" spans="1:9" x14ac:dyDescent="0.2">
      <c r="A5634" s="104" t="s">
        <v>10492</v>
      </c>
      <c r="D5634" s="104" t="s">
        <v>4581</v>
      </c>
      <c r="E5634" s="104">
        <f t="shared" ref="E5634:E5697" si="88">VALUE(D5634)</f>
        <v>30500901</v>
      </c>
      <c r="F5634" s="104" t="s">
        <v>11572</v>
      </c>
      <c r="G5634" s="104" t="s">
        <v>9793</v>
      </c>
      <c r="H5634" s="104" t="s">
        <v>4582</v>
      </c>
      <c r="I5634" s="104" t="s">
        <v>4583</v>
      </c>
    </row>
    <row r="5635" spans="1:9" x14ac:dyDescent="0.2">
      <c r="A5635" s="104" t="s">
        <v>10492</v>
      </c>
      <c r="D5635" s="104" t="s">
        <v>4584</v>
      </c>
      <c r="E5635" s="104">
        <f t="shared" si="88"/>
        <v>30500902</v>
      </c>
      <c r="F5635" s="104" t="s">
        <v>11572</v>
      </c>
      <c r="G5635" s="104" t="s">
        <v>9793</v>
      </c>
      <c r="H5635" s="104" t="s">
        <v>4582</v>
      </c>
      <c r="I5635" s="104" t="s">
        <v>4585</v>
      </c>
    </row>
    <row r="5636" spans="1:9" x14ac:dyDescent="0.2">
      <c r="A5636" s="104" t="s">
        <v>10492</v>
      </c>
      <c r="D5636" s="104" t="s">
        <v>4586</v>
      </c>
      <c r="E5636" s="104">
        <f t="shared" si="88"/>
        <v>30500903</v>
      </c>
      <c r="F5636" s="104" t="s">
        <v>11572</v>
      </c>
      <c r="G5636" s="104" t="s">
        <v>9793</v>
      </c>
      <c r="H5636" s="104" t="s">
        <v>4582</v>
      </c>
      <c r="I5636" s="104" t="s">
        <v>4587</v>
      </c>
    </row>
    <row r="5637" spans="1:9" x14ac:dyDescent="0.2">
      <c r="A5637" s="104" t="s">
        <v>10492</v>
      </c>
      <c r="D5637" s="104" t="s">
        <v>4588</v>
      </c>
      <c r="E5637" s="104">
        <f t="shared" si="88"/>
        <v>30500904</v>
      </c>
      <c r="F5637" s="104" t="s">
        <v>11572</v>
      </c>
      <c r="G5637" s="104" t="s">
        <v>9793</v>
      </c>
      <c r="H5637" s="104" t="s">
        <v>4582</v>
      </c>
      <c r="I5637" s="104" t="s">
        <v>4589</v>
      </c>
    </row>
    <row r="5638" spans="1:9" x14ac:dyDescent="0.2">
      <c r="A5638" s="104" t="s">
        <v>10492</v>
      </c>
      <c r="D5638" s="104" t="s">
        <v>4590</v>
      </c>
      <c r="E5638" s="104">
        <f t="shared" si="88"/>
        <v>30500905</v>
      </c>
      <c r="F5638" s="104" t="s">
        <v>11572</v>
      </c>
      <c r="G5638" s="104" t="s">
        <v>9793</v>
      </c>
      <c r="H5638" s="104" t="s">
        <v>4582</v>
      </c>
      <c r="I5638" s="104" t="s">
        <v>4591</v>
      </c>
    </row>
    <row r="5639" spans="1:9" x14ac:dyDescent="0.2">
      <c r="A5639" s="104" t="s">
        <v>10492</v>
      </c>
      <c r="D5639" s="104" t="s">
        <v>4592</v>
      </c>
      <c r="E5639" s="104">
        <f t="shared" si="88"/>
        <v>30500906</v>
      </c>
      <c r="F5639" s="104" t="s">
        <v>11572</v>
      </c>
      <c r="G5639" s="104" t="s">
        <v>9793</v>
      </c>
      <c r="H5639" s="104" t="s">
        <v>4582</v>
      </c>
      <c r="I5639" s="104" t="s">
        <v>4593</v>
      </c>
    </row>
    <row r="5640" spans="1:9" x14ac:dyDescent="0.2">
      <c r="A5640" s="104" t="s">
        <v>10492</v>
      </c>
      <c r="D5640" s="104" t="s">
        <v>4594</v>
      </c>
      <c r="E5640" s="104">
        <f t="shared" si="88"/>
        <v>30500907</v>
      </c>
      <c r="F5640" s="104" t="s">
        <v>11572</v>
      </c>
      <c r="G5640" s="104" t="s">
        <v>9793</v>
      </c>
      <c r="H5640" s="104" t="s">
        <v>4582</v>
      </c>
      <c r="I5640" s="104" t="s">
        <v>4595</v>
      </c>
    </row>
    <row r="5641" spans="1:9" x14ac:dyDescent="0.2">
      <c r="A5641" s="104" t="s">
        <v>10492</v>
      </c>
      <c r="D5641" s="104" t="s">
        <v>4596</v>
      </c>
      <c r="E5641" s="104">
        <f t="shared" si="88"/>
        <v>30500908</v>
      </c>
      <c r="F5641" s="104" t="s">
        <v>11572</v>
      </c>
      <c r="G5641" s="104" t="s">
        <v>9793</v>
      </c>
      <c r="H5641" s="104" t="s">
        <v>4582</v>
      </c>
      <c r="I5641" s="104" t="s">
        <v>4597</v>
      </c>
    </row>
    <row r="5642" spans="1:9" x14ac:dyDescent="0.2">
      <c r="A5642" s="104" t="s">
        <v>10492</v>
      </c>
      <c r="D5642" s="104" t="s">
        <v>4598</v>
      </c>
      <c r="E5642" s="104">
        <f t="shared" si="88"/>
        <v>30500909</v>
      </c>
      <c r="F5642" s="104" t="s">
        <v>11572</v>
      </c>
      <c r="G5642" s="104" t="s">
        <v>9793</v>
      </c>
      <c r="H5642" s="104" t="s">
        <v>4582</v>
      </c>
      <c r="I5642" s="104" t="s">
        <v>4599</v>
      </c>
    </row>
    <row r="5643" spans="1:9" x14ac:dyDescent="0.2">
      <c r="A5643" s="104" t="s">
        <v>10492</v>
      </c>
      <c r="D5643" s="104" t="s">
        <v>4600</v>
      </c>
      <c r="E5643" s="104">
        <f t="shared" si="88"/>
        <v>30500910</v>
      </c>
      <c r="F5643" s="104" t="s">
        <v>11572</v>
      </c>
      <c r="G5643" s="104" t="s">
        <v>9793</v>
      </c>
      <c r="H5643" s="104" t="s">
        <v>4582</v>
      </c>
      <c r="I5643" s="104" t="s">
        <v>4601</v>
      </c>
    </row>
    <row r="5644" spans="1:9" x14ac:dyDescent="0.2">
      <c r="A5644" s="104" t="s">
        <v>10492</v>
      </c>
      <c r="D5644" s="104" t="s">
        <v>4602</v>
      </c>
      <c r="E5644" s="104">
        <f t="shared" si="88"/>
        <v>30500915</v>
      </c>
      <c r="F5644" s="104" t="s">
        <v>11572</v>
      </c>
      <c r="G5644" s="104" t="s">
        <v>9793</v>
      </c>
      <c r="H5644" s="104" t="s">
        <v>4582</v>
      </c>
      <c r="I5644" s="104" t="s">
        <v>4603</v>
      </c>
    </row>
    <row r="5645" spans="1:9" x14ac:dyDescent="0.2">
      <c r="A5645" s="104" t="s">
        <v>10492</v>
      </c>
      <c r="D5645" s="104" t="s">
        <v>4604</v>
      </c>
      <c r="E5645" s="104">
        <f t="shared" si="88"/>
        <v>30500916</v>
      </c>
      <c r="F5645" s="104" t="s">
        <v>11572</v>
      </c>
      <c r="G5645" s="104" t="s">
        <v>9793</v>
      </c>
      <c r="H5645" s="104" t="s">
        <v>4582</v>
      </c>
      <c r="I5645" s="104" t="s">
        <v>11043</v>
      </c>
    </row>
    <row r="5646" spans="1:9" x14ac:dyDescent="0.2">
      <c r="A5646" s="104" t="s">
        <v>10492</v>
      </c>
      <c r="D5646" s="104" t="s">
        <v>4605</v>
      </c>
      <c r="E5646" s="104">
        <f t="shared" si="88"/>
        <v>30500917</v>
      </c>
      <c r="F5646" s="104" t="s">
        <v>11572</v>
      </c>
      <c r="G5646" s="104" t="s">
        <v>9793</v>
      </c>
      <c r="H5646" s="104" t="s">
        <v>4582</v>
      </c>
      <c r="I5646" s="104" t="s">
        <v>1922</v>
      </c>
    </row>
    <row r="5647" spans="1:9" x14ac:dyDescent="0.2">
      <c r="A5647" s="104" t="s">
        <v>10492</v>
      </c>
      <c r="D5647" s="104" t="s">
        <v>1923</v>
      </c>
      <c r="E5647" s="104">
        <f t="shared" si="88"/>
        <v>30500999</v>
      </c>
      <c r="F5647" s="104" t="s">
        <v>11572</v>
      </c>
      <c r="G5647" s="104" t="s">
        <v>9793</v>
      </c>
      <c r="H5647" s="104" t="s">
        <v>4582</v>
      </c>
      <c r="I5647" s="104" t="s">
        <v>7791</v>
      </c>
    </row>
    <row r="5648" spans="1:9" x14ac:dyDescent="0.2">
      <c r="A5648" s="104" t="s">
        <v>10492</v>
      </c>
      <c r="D5648" s="104" t="s">
        <v>1924</v>
      </c>
      <c r="E5648" s="104">
        <f t="shared" si="88"/>
        <v>30501001</v>
      </c>
      <c r="F5648" s="104" t="s">
        <v>11572</v>
      </c>
      <c r="G5648" s="104" t="s">
        <v>9793</v>
      </c>
      <c r="H5648" s="104" t="s">
        <v>1925</v>
      </c>
      <c r="I5648" s="104" t="s">
        <v>1926</v>
      </c>
    </row>
    <row r="5649" spans="1:9" x14ac:dyDescent="0.2">
      <c r="A5649" s="104" t="s">
        <v>10492</v>
      </c>
      <c r="D5649" s="104" t="s">
        <v>1927</v>
      </c>
      <c r="E5649" s="104">
        <f t="shared" si="88"/>
        <v>30501002</v>
      </c>
      <c r="F5649" s="104" t="s">
        <v>11572</v>
      </c>
      <c r="G5649" s="104" t="s">
        <v>9793</v>
      </c>
      <c r="H5649" s="104" t="s">
        <v>1925</v>
      </c>
      <c r="I5649" s="104" t="s">
        <v>1928</v>
      </c>
    </row>
    <row r="5650" spans="1:9" x14ac:dyDescent="0.2">
      <c r="A5650" s="104" t="s">
        <v>10492</v>
      </c>
      <c r="D5650" s="104" t="s">
        <v>1929</v>
      </c>
      <c r="E5650" s="104">
        <f t="shared" si="88"/>
        <v>30501003</v>
      </c>
      <c r="F5650" s="104" t="s">
        <v>11572</v>
      </c>
      <c r="G5650" s="104" t="s">
        <v>9793</v>
      </c>
      <c r="H5650" s="104" t="s">
        <v>1925</v>
      </c>
      <c r="I5650" s="104" t="s">
        <v>1930</v>
      </c>
    </row>
    <row r="5651" spans="1:9" x14ac:dyDescent="0.2">
      <c r="A5651" s="104" t="s">
        <v>10492</v>
      </c>
      <c r="D5651" s="104" t="s">
        <v>1931</v>
      </c>
      <c r="E5651" s="104">
        <f t="shared" si="88"/>
        <v>30501004</v>
      </c>
      <c r="F5651" s="104" t="s">
        <v>11572</v>
      </c>
      <c r="G5651" s="104" t="s">
        <v>9793</v>
      </c>
      <c r="H5651" s="104" t="s">
        <v>1925</v>
      </c>
      <c r="I5651" s="104" t="s">
        <v>1932</v>
      </c>
    </row>
    <row r="5652" spans="1:9" x14ac:dyDescent="0.2">
      <c r="A5652" s="104" t="s">
        <v>10492</v>
      </c>
      <c r="D5652" s="104" t="s">
        <v>1933</v>
      </c>
      <c r="E5652" s="104">
        <f t="shared" si="88"/>
        <v>30501005</v>
      </c>
      <c r="F5652" s="104" t="s">
        <v>11572</v>
      </c>
      <c r="G5652" s="104" t="s">
        <v>9793</v>
      </c>
      <c r="H5652" s="104" t="s">
        <v>1925</v>
      </c>
      <c r="I5652" s="104" t="s">
        <v>1934</v>
      </c>
    </row>
    <row r="5653" spans="1:9" x14ac:dyDescent="0.2">
      <c r="A5653" s="104" t="s">
        <v>10492</v>
      </c>
      <c r="D5653" s="104" t="s">
        <v>1935</v>
      </c>
      <c r="E5653" s="104">
        <f t="shared" si="88"/>
        <v>30501006</v>
      </c>
      <c r="F5653" s="104" t="s">
        <v>11572</v>
      </c>
      <c r="G5653" s="104" t="s">
        <v>9793</v>
      </c>
      <c r="H5653" s="104" t="s">
        <v>1925</v>
      </c>
      <c r="I5653" s="104" t="s">
        <v>1936</v>
      </c>
    </row>
    <row r="5654" spans="1:9" x14ac:dyDescent="0.2">
      <c r="A5654" s="104" t="s">
        <v>10492</v>
      </c>
      <c r="D5654" s="104" t="s">
        <v>1937</v>
      </c>
      <c r="E5654" s="104">
        <f t="shared" si="88"/>
        <v>30501007</v>
      </c>
      <c r="F5654" s="104" t="s">
        <v>11572</v>
      </c>
      <c r="G5654" s="104" t="s">
        <v>9793</v>
      </c>
      <c r="H5654" s="104" t="s">
        <v>1925</v>
      </c>
      <c r="I5654" s="104" t="s">
        <v>8132</v>
      </c>
    </row>
    <row r="5655" spans="1:9" x14ac:dyDescent="0.2">
      <c r="A5655" s="104" t="s">
        <v>10492</v>
      </c>
      <c r="D5655" s="104" t="s">
        <v>1938</v>
      </c>
      <c r="E5655" s="104">
        <f t="shared" si="88"/>
        <v>30501008</v>
      </c>
      <c r="F5655" s="104" t="s">
        <v>11572</v>
      </c>
      <c r="G5655" s="104" t="s">
        <v>9793</v>
      </c>
      <c r="H5655" s="104" t="s">
        <v>1925</v>
      </c>
      <c r="I5655" s="104" t="s">
        <v>11317</v>
      </c>
    </row>
    <row r="5656" spans="1:9" x14ac:dyDescent="0.2">
      <c r="A5656" s="104" t="s">
        <v>10492</v>
      </c>
      <c r="D5656" s="104" t="s">
        <v>1939</v>
      </c>
      <c r="E5656" s="104">
        <f t="shared" si="88"/>
        <v>30501009</v>
      </c>
      <c r="F5656" s="104" t="s">
        <v>11572</v>
      </c>
      <c r="G5656" s="104" t="s">
        <v>9793</v>
      </c>
      <c r="H5656" s="104" t="s">
        <v>1925</v>
      </c>
      <c r="I5656" s="104" t="s">
        <v>1940</v>
      </c>
    </row>
    <row r="5657" spans="1:9" x14ac:dyDescent="0.2">
      <c r="A5657" s="104" t="s">
        <v>10492</v>
      </c>
      <c r="D5657" s="104" t="s">
        <v>1941</v>
      </c>
      <c r="E5657" s="104">
        <f t="shared" si="88"/>
        <v>30501010</v>
      </c>
      <c r="F5657" s="104" t="s">
        <v>11572</v>
      </c>
      <c r="G5657" s="104" t="s">
        <v>9793</v>
      </c>
      <c r="H5657" s="104" t="s">
        <v>1925</v>
      </c>
      <c r="I5657" s="104" t="s">
        <v>14401</v>
      </c>
    </row>
    <row r="5658" spans="1:9" x14ac:dyDescent="0.2">
      <c r="A5658" s="104" t="s">
        <v>10492</v>
      </c>
      <c r="D5658" s="104" t="s">
        <v>1942</v>
      </c>
      <c r="E5658" s="104">
        <f t="shared" si="88"/>
        <v>30501011</v>
      </c>
      <c r="F5658" s="104" t="s">
        <v>11572</v>
      </c>
      <c r="G5658" s="104" t="s">
        <v>9793</v>
      </c>
      <c r="H5658" s="104" t="s">
        <v>1925</v>
      </c>
      <c r="I5658" s="104" t="s">
        <v>1943</v>
      </c>
    </row>
    <row r="5659" spans="1:9" x14ac:dyDescent="0.2">
      <c r="A5659" s="104" t="s">
        <v>10492</v>
      </c>
      <c r="D5659" s="104" t="s">
        <v>1944</v>
      </c>
      <c r="E5659" s="104">
        <f t="shared" si="88"/>
        <v>30501012</v>
      </c>
      <c r="F5659" s="104" t="s">
        <v>11572</v>
      </c>
      <c r="G5659" s="104" t="s">
        <v>9793</v>
      </c>
      <c r="H5659" s="104" t="s">
        <v>1925</v>
      </c>
      <c r="I5659" s="104" t="s">
        <v>8087</v>
      </c>
    </row>
    <row r="5660" spans="1:9" x14ac:dyDescent="0.2">
      <c r="A5660" s="104" t="s">
        <v>10492</v>
      </c>
      <c r="D5660" s="104" t="s">
        <v>1945</v>
      </c>
      <c r="E5660" s="104">
        <f t="shared" si="88"/>
        <v>30501013</v>
      </c>
      <c r="F5660" s="104" t="s">
        <v>11572</v>
      </c>
      <c r="G5660" s="104" t="s">
        <v>9793</v>
      </c>
      <c r="H5660" s="104" t="s">
        <v>1925</v>
      </c>
      <c r="I5660" s="104" t="s">
        <v>1946</v>
      </c>
    </row>
    <row r="5661" spans="1:9" x14ac:dyDescent="0.2">
      <c r="A5661" s="104" t="s">
        <v>10492</v>
      </c>
      <c r="D5661" s="104" t="s">
        <v>1947</v>
      </c>
      <c r="E5661" s="104">
        <f t="shared" si="88"/>
        <v>30501014</v>
      </c>
      <c r="F5661" s="104" t="s">
        <v>11572</v>
      </c>
      <c r="G5661" s="104" t="s">
        <v>9793</v>
      </c>
      <c r="H5661" s="104" t="s">
        <v>1925</v>
      </c>
      <c r="I5661" s="104" t="s">
        <v>1948</v>
      </c>
    </row>
    <row r="5662" spans="1:9" x14ac:dyDescent="0.2">
      <c r="A5662" s="104" t="s">
        <v>10492</v>
      </c>
      <c r="D5662" s="104" t="s">
        <v>1949</v>
      </c>
      <c r="E5662" s="104">
        <f t="shared" si="88"/>
        <v>30501015</v>
      </c>
      <c r="F5662" s="104" t="s">
        <v>11572</v>
      </c>
      <c r="G5662" s="104" t="s">
        <v>9793</v>
      </c>
      <c r="H5662" s="104" t="s">
        <v>1925</v>
      </c>
      <c r="I5662" s="104" t="s">
        <v>14439</v>
      </c>
    </row>
    <row r="5663" spans="1:9" x14ac:dyDescent="0.2">
      <c r="A5663" s="104" t="s">
        <v>10492</v>
      </c>
      <c r="D5663" s="104" t="s">
        <v>1950</v>
      </c>
      <c r="E5663" s="104">
        <f t="shared" si="88"/>
        <v>30501016</v>
      </c>
      <c r="F5663" s="104" t="s">
        <v>11572</v>
      </c>
      <c r="G5663" s="104" t="s">
        <v>9793</v>
      </c>
      <c r="H5663" s="104" t="s">
        <v>1925</v>
      </c>
      <c r="I5663" s="104" t="s">
        <v>1951</v>
      </c>
    </row>
    <row r="5664" spans="1:9" x14ac:dyDescent="0.2">
      <c r="A5664" s="104" t="s">
        <v>10492</v>
      </c>
      <c r="D5664" s="104" t="s">
        <v>1952</v>
      </c>
      <c r="E5664" s="104">
        <f t="shared" si="88"/>
        <v>30501017</v>
      </c>
      <c r="F5664" s="104" t="s">
        <v>11572</v>
      </c>
      <c r="G5664" s="104" t="s">
        <v>9793</v>
      </c>
      <c r="H5664" s="104" t="s">
        <v>1925</v>
      </c>
      <c r="I5664" s="104" t="s">
        <v>10136</v>
      </c>
    </row>
    <row r="5665" spans="1:12" x14ac:dyDescent="0.2">
      <c r="A5665" s="104" t="s">
        <v>10492</v>
      </c>
      <c r="D5665" s="104" t="s">
        <v>1953</v>
      </c>
      <c r="E5665" s="104">
        <f t="shared" si="88"/>
        <v>30501021</v>
      </c>
      <c r="F5665" s="104" t="s">
        <v>11572</v>
      </c>
      <c r="G5665" s="104" t="s">
        <v>9793</v>
      </c>
      <c r="H5665" s="104" t="s">
        <v>1925</v>
      </c>
      <c r="I5665" s="104" t="s">
        <v>1954</v>
      </c>
    </row>
    <row r="5666" spans="1:12" x14ac:dyDescent="0.2">
      <c r="A5666" s="104" t="s">
        <v>10492</v>
      </c>
      <c r="D5666" s="104" t="s">
        <v>1955</v>
      </c>
      <c r="E5666" s="104">
        <f t="shared" si="88"/>
        <v>30501022</v>
      </c>
      <c r="F5666" s="104" t="s">
        <v>11572</v>
      </c>
      <c r="G5666" s="104" t="s">
        <v>9793</v>
      </c>
      <c r="H5666" s="104" t="s">
        <v>1925</v>
      </c>
      <c r="I5666" s="104" t="s">
        <v>1956</v>
      </c>
    </row>
    <row r="5667" spans="1:12" x14ac:dyDescent="0.2">
      <c r="A5667" s="104" t="s">
        <v>10492</v>
      </c>
      <c r="D5667" s="104" t="s">
        <v>1957</v>
      </c>
      <c r="E5667" s="104">
        <f t="shared" si="88"/>
        <v>30501023</v>
      </c>
      <c r="F5667" s="104" t="s">
        <v>11572</v>
      </c>
      <c r="G5667" s="104" t="s">
        <v>9793</v>
      </c>
      <c r="H5667" s="104" t="s">
        <v>1925</v>
      </c>
      <c r="I5667" s="104" t="s">
        <v>14439</v>
      </c>
    </row>
    <row r="5668" spans="1:12" x14ac:dyDescent="0.2">
      <c r="A5668" s="104" t="s">
        <v>10492</v>
      </c>
      <c r="D5668" s="104" t="s">
        <v>1958</v>
      </c>
      <c r="E5668" s="104">
        <f t="shared" si="88"/>
        <v>30501024</v>
      </c>
      <c r="F5668" s="104" t="s">
        <v>11572</v>
      </c>
      <c r="G5668" s="104" t="s">
        <v>9793</v>
      </c>
      <c r="H5668" s="104" t="s">
        <v>1925</v>
      </c>
      <c r="I5668" s="104" t="s">
        <v>1959</v>
      </c>
    </row>
    <row r="5669" spans="1:12" x14ac:dyDescent="0.2">
      <c r="A5669" s="104" t="s">
        <v>10492</v>
      </c>
      <c r="D5669" s="104" t="s">
        <v>1960</v>
      </c>
      <c r="E5669" s="104">
        <f t="shared" si="88"/>
        <v>30501030</v>
      </c>
      <c r="F5669" s="104" t="s">
        <v>11572</v>
      </c>
      <c r="G5669" s="104" t="s">
        <v>9793</v>
      </c>
      <c r="H5669" s="104" t="s">
        <v>1925</v>
      </c>
      <c r="I5669" s="104" t="s">
        <v>1961</v>
      </c>
    </row>
    <row r="5670" spans="1:12" x14ac:dyDescent="0.2">
      <c r="A5670" s="104" t="s">
        <v>10492</v>
      </c>
      <c r="D5670" s="104" t="s">
        <v>1962</v>
      </c>
      <c r="E5670" s="104">
        <f t="shared" si="88"/>
        <v>30501031</v>
      </c>
      <c r="F5670" s="104" t="s">
        <v>11572</v>
      </c>
      <c r="G5670" s="104" t="s">
        <v>9793</v>
      </c>
      <c r="H5670" s="104" t="s">
        <v>1925</v>
      </c>
      <c r="I5670" s="104" t="s">
        <v>1963</v>
      </c>
    </row>
    <row r="5671" spans="1:12" x14ac:dyDescent="0.2">
      <c r="A5671" s="104" t="s">
        <v>10492</v>
      </c>
      <c r="D5671" s="104" t="s">
        <v>1964</v>
      </c>
      <c r="E5671" s="104">
        <f t="shared" si="88"/>
        <v>30501032</v>
      </c>
      <c r="F5671" s="104" t="s">
        <v>11572</v>
      </c>
      <c r="G5671" s="104" t="s">
        <v>9793</v>
      </c>
      <c r="H5671" s="104" t="s">
        <v>1925</v>
      </c>
      <c r="I5671" s="104" t="s">
        <v>1965</v>
      </c>
    </row>
    <row r="5672" spans="1:12" x14ac:dyDescent="0.2">
      <c r="A5672" s="104" t="s">
        <v>10492</v>
      </c>
      <c r="D5672" s="104" t="s">
        <v>1966</v>
      </c>
      <c r="E5672" s="104">
        <f t="shared" si="88"/>
        <v>30501033</v>
      </c>
      <c r="F5672" s="104" t="s">
        <v>11572</v>
      </c>
      <c r="G5672" s="104" t="s">
        <v>9793</v>
      </c>
      <c r="H5672" s="104" t="s">
        <v>1925</v>
      </c>
      <c r="I5672" s="104" t="s">
        <v>1967</v>
      </c>
    </row>
    <row r="5673" spans="1:12" x14ac:dyDescent="0.2">
      <c r="A5673" s="104" t="s">
        <v>10492</v>
      </c>
      <c r="D5673" s="104" t="s">
        <v>1968</v>
      </c>
      <c r="E5673" s="104">
        <f t="shared" si="88"/>
        <v>30501034</v>
      </c>
      <c r="F5673" s="104" t="s">
        <v>11572</v>
      </c>
      <c r="G5673" s="104" t="s">
        <v>9793</v>
      </c>
      <c r="H5673" s="104" t="s">
        <v>1925</v>
      </c>
      <c r="I5673" s="104" t="s">
        <v>1969</v>
      </c>
    </row>
    <row r="5674" spans="1:12" x14ac:dyDescent="0.2">
      <c r="A5674" s="104" t="s">
        <v>10492</v>
      </c>
      <c r="D5674" s="104" t="s">
        <v>1970</v>
      </c>
      <c r="E5674" s="104">
        <f t="shared" si="88"/>
        <v>30501035</v>
      </c>
      <c r="F5674" s="104" t="s">
        <v>11572</v>
      </c>
      <c r="G5674" s="104" t="s">
        <v>9793</v>
      </c>
      <c r="H5674" s="104" t="s">
        <v>1925</v>
      </c>
      <c r="I5674" s="104" t="s">
        <v>1971</v>
      </c>
    </row>
    <row r="5675" spans="1:12" x14ac:dyDescent="0.2">
      <c r="A5675" s="104" t="s">
        <v>10492</v>
      </c>
      <c r="D5675" s="104" t="s">
        <v>1972</v>
      </c>
      <c r="E5675" s="104">
        <f t="shared" si="88"/>
        <v>30501036</v>
      </c>
      <c r="F5675" s="104" t="s">
        <v>11572</v>
      </c>
      <c r="G5675" s="104" t="s">
        <v>9793</v>
      </c>
      <c r="H5675" s="104" t="s">
        <v>1925</v>
      </c>
      <c r="I5675" s="104" t="s">
        <v>1973</v>
      </c>
    </row>
    <row r="5676" spans="1:12" x14ac:dyDescent="0.2">
      <c r="A5676" s="104" t="s">
        <v>10492</v>
      </c>
      <c r="D5676" s="104" t="s">
        <v>1974</v>
      </c>
      <c r="E5676" s="104">
        <f t="shared" si="88"/>
        <v>30501037</v>
      </c>
      <c r="F5676" s="104" t="s">
        <v>11572</v>
      </c>
      <c r="G5676" s="104" t="s">
        <v>9793</v>
      </c>
      <c r="H5676" s="104" t="s">
        <v>1925</v>
      </c>
      <c r="I5676" s="104" t="s">
        <v>1975</v>
      </c>
    </row>
    <row r="5677" spans="1:12" x14ac:dyDescent="0.2">
      <c r="A5677" s="104" t="s">
        <v>10492</v>
      </c>
      <c r="D5677" s="104" t="s">
        <v>1976</v>
      </c>
      <c r="E5677" s="104">
        <f t="shared" si="88"/>
        <v>30501038</v>
      </c>
      <c r="F5677" s="104" t="s">
        <v>11572</v>
      </c>
      <c r="G5677" s="104" t="s">
        <v>9793</v>
      </c>
      <c r="H5677" s="104" t="s">
        <v>1925</v>
      </c>
      <c r="I5677" s="104" t="s">
        <v>1977</v>
      </c>
    </row>
    <row r="5678" spans="1:12" x14ac:dyDescent="0.2">
      <c r="A5678" s="104" t="s">
        <v>10492</v>
      </c>
      <c r="D5678" s="104" t="s">
        <v>1978</v>
      </c>
      <c r="E5678" s="104">
        <f t="shared" si="88"/>
        <v>30501039</v>
      </c>
      <c r="F5678" s="104" t="s">
        <v>11572</v>
      </c>
      <c r="G5678" s="104" t="s">
        <v>9793</v>
      </c>
      <c r="H5678" s="104" t="s">
        <v>1925</v>
      </c>
      <c r="I5678" s="104" t="s">
        <v>4653</v>
      </c>
      <c r="K5678" s="106"/>
      <c r="L5678" s="104"/>
    </row>
    <row r="5679" spans="1:12" x14ac:dyDescent="0.2">
      <c r="A5679" s="104" t="s">
        <v>10492</v>
      </c>
      <c r="D5679" s="104" t="s">
        <v>4654</v>
      </c>
      <c r="E5679" s="104">
        <f t="shared" si="88"/>
        <v>30501040</v>
      </c>
      <c r="F5679" s="104" t="s">
        <v>11572</v>
      </c>
      <c r="G5679" s="104" t="s">
        <v>9793</v>
      </c>
      <c r="H5679" s="104" t="s">
        <v>1925</v>
      </c>
      <c r="I5679" s="104" t="s">
        <v>4655</v>
      </c>
    </row>
    <row r="5680" spans="1:12" x14ac:dyDescent="0.2">
      <c r="A5680" s="104" t="s">
        <v>10492</v>
      </c>
      <c r="D5680" s="104" t="s">
        <v>4656</v>
      </c>
      <c r="E5680" s="104">
        <f t="shared" si="88"/>
        <v>30501041</v>
      </c>
      <c r="F5680" s="104" t="s">
        <v>11572</v>
      </c>
      <c r="G5680" s="104" t="s">
        <v>9793</v>
      </c>
      <c r="H5680" s="104" t="s">
        <v>1925</v>
      </c>
      <c r="I5680" s="104" t="s">
        <v>4657</v>
      </c>
    </row>
    <row r="5681" spans="1:9" x14ac:dyDescent="0.2">
      <c r="A5681" s="104" t="s">
        <v>10492</v>
      </c>
      <c r="D5681" s="104" t="s">
        <v>4658</v>
      </c>
      <c r="E5681" s="104">
        <f t="shared" si="88"/>
        <v>30501042</v>
      </c>
      <c r="F5681" s="104" t="s">
        <v>11572</v>
      </c>
      <c r="G5681" s="104" t="s">
        <v>9793</v>
      </c>
      <c r="H5681" s="104" t="s">
        <v>1925</v>
      </c>
      <c r="I5681" s="104" t="s">
        <v>4659</v>
      </c>
    </row>
    <row r="5682" spans="1:9" x14ac:dyDescent="0.2">
      <c r="A5682" s="104" t="s">
        <v>10492</v>
      </c>
      <c r="D5682" s="104" t="s">
        <v>4660</v>
      </c>
      <c r="E5682" s="104">
        <f t="shared" si="88"/>
        <v>30501043</v>
      </c>
      <c r="F5682" s="104" t="s">
        <v>11572</v>
      </c>
      <c r="G5682" s="104" t="s">
        <v>9793</v>
      </c>
      <c r="H5682" s="104" t="s">
        <v>1925</v>
      </c>
      <c r="I5682" s="104" t="s">
        <v>4661</v>
      </c>
    </row>
    <row r="5683" spans="1:9" x14ac:dyDescent="0.2">
      <c r="A5683" s="104" t="s">
        <v>10492</v>
      </c>
      <c r="D5683" s="104" t="s">
        <v>4662</v>
      </c>
      <c r="E5683" s="104">
        <f t="shared" si="88"/>
        <v>30501044</v>
      </c>
      <c r="F5683" s="104" t="s">
        <v>11572</v>
      </c>
      <c r="G5683" s="104" t="s">
        <v>9793</v>
      </c>
      <c r="H5683" s="104" t="s">
        <v>1925</v>
      </c>
      <c r="I5683" s="104" t="s">
        <v>4663</v>
      </c>
    </row>
    <row r="5684" spans="1:9" x14ac:dyDescent="0.2">
      <c r="A5684" s="104" t="s">
        <v>10492</v>
      </c>
      <c r="D5684" s="104" t="s">
        <v>4664</v>
      </c>
      <c r="E5684" s="104">
        <f t="shared" si="88"/>
        <v>30501045</v>
      </c>
      <c r="F5684" s="104" t="s">
        <v>11572</v>
      </c>
      <c r="G5684" s="104" t="s">
        <v>9793</v>
      </c>
      <c r="H5684" s="104" t="s">
        <v>1925</v>
      </c>
      <c r="I5684" s="104" t="s">
        <v>4665</v>
      </c>
    </row>
    <row r="5685" spans="1:9" x14ac:dyDescent="0.2">
      <c r="A5685" s="104" t="s">
        <v>10492</v>
      </c>
      <c r="D5685" s="104" t="s">
        <v>4666</v>
      </c>
      <c r="E5685" s="104">
        <f t="shared" si="88"/>
        <v>30501046</v>
      </c>
      <c r="F5685" s="104" t="s">
        <v>11572</v>
      </c>
      <c r="G5685" s="104" t="s">
        <v>9793</v>
      </c>
      <c r="H5685" s="104" t="s">
        <v>1925</v>
      </c>
      <c r="I5685" s="104" t="s">
        <v>4667</v>
      </c>
    </row>
    <row r="5686" spans="1:9" x14ac:dyDescent="0.2">
      <c r="A5686" s="104" t="s">
        <v>10492</v>
      </c>
      <c r="D5686" s="104" t="s">
        <v>4668</v>
      </c>
      <c r="E5686" s="104">
        <f t="shared" si="88"/>
        <v>30501047</v>
      </c>
      <c r="F5686" s="104" t="s">
        <v>11572</v>
      </c>
      <c r="G5686" s="104" t="s">
        <v>9793</v>
      </c>
      <c r="H5686" s="104" t="s">
        <v>1925</v>
      </c>
      <c r="I5686" s="104" t="s">
        <v>4669</v>
      </c>
    </row>
    <row r="5687" spans="1:9" x14ac:dyDescent="0.2">
      <c r="A5687" s="104" t="s">
        <v>10492</v>
      </c>
      <c r="D5687" s="104" t="s">
        <v>4670</v>
      </c>
      <c r="E5687" s="104">
        <f t="shared" si="88"/>
        <v>30501048</v>
      </c>
      <c r="F5687" s="104" t="s">
        <v>11572</v>
      </c>
      <c r="G5687" s="104" t="s">
        <v>9793</v>
      </c>
      <c r="H5687" s="104" t="s">
        <v>1925</v>
      </c>
      <c r="I5687" s="104" t="s">
        <v>4671</v>
      </c>
    </row>
    <row r="5688" spans="1:9" x14ac:dyDescent="0.2">
      <c r="A5688" s="104" t="s">
        <v>10492</v>
      </c>
      <c r="D5688" s="104" t="s">
        <v>4672</v>
      </c>
      <c r="E5688" s="104">
        <f t="shared" si="88"/>
        <v>30501049</v>
      </c>
      <c r="F5688" s="104" t="s">
        <v>11572</v>
      </c>
      <c r="G5688" s="104" t="s">
        <v>9793</v>
      </c>
      <c r="H5688" s="104" t="s">
        <v>1925</v>
      </c>
      <c r="I5688" s="104" t="s">
        <v>4673</v>
      </c>
    </row>
    <row r="5689" spans="1:9" x14ac:dyDescent="0.2">
      <c r="A5689" s="104" t="s">
        <v>10492</v>
      </c>
      <c r="D5689" s="104" t="s">
        <v>4674</v>
      </c>
      <c r="E5689" s="104">
        <f t="shared" si="88"/>
        <v>30501050</v>
      </c>
      <c r="F5689" s="104" t="s">
        <v>11572</v>
      </c>
      <c r="G5689" s="104" t="s">
        <v>9793</v>
      </c>
      <c r="H5689" s="104" t="s">
        <v>1925</v>
      </c>
      <c r="I5689" s="104" t="s">
        <v>4675</v>
      </c>
    </row>
    <row r="5690" spans="1:9" x14ac:dyDescent="0.2">
      <c r="A5690" s="104" t="s">
        <v>10492</v>
      </c>
      <c r="D5690" s="104" t="s">
        <v>4676</v>
      </c>
      <c r="E5690" s="104">
        <f t="shared" si="88"/>
        <v>30501051</v>
      </c>
      <c r="F5690" s="104" t="s">
        <v>11572</v>
      </c>
      <c r="G5690" s="104" t="s">
        <v>9793</v>
      </c>
      <c r="H5690" s="104" t="s">
        <v>1925</v>
      </c>
      <c r="I5690" s="104" t="s">
        <v>4677</v>
      </c>
    </row>
    <row r="5691" spans="1:9" x14ac:dyDescent="0.2">
      <c r="A5691" s="104" t="s">
        <v>10492</v>
      </c>
      <c r="D5691" s="104" t="s">
        <v>4678</v>
      </c>
      <c r="E5691" s="104">
        <f t="shared" si="88"/>
        <v>30501060</v>
      </c>
      <c r="F5691" s="104" t="s">
        <v>11572</v>
      </c>
      <c r="G5691" s="104" t="s">
        <v>9793</v>
      </c>
      <c r="H5691" s="104" t="s">
        <v>1925</v>
      </c>
      <c r="I5691" s="104" t="s">
        <v>4679</v>
      </c>
    </row>
    <row r="5692" spans="1:9" x14ac:dyDescent="0.2">
      <c r="A5692" s="104" t="s">
        <v>10492</v>
      </c>
      <c r="D5692" s="104" t="s">
        <v>4680</v>
      </c>
      <c r="E5692" s="104">
        <f t="shared" si="88"/>
        <v>30501061</v>
      </c>
      <c r="F5692" s="104" t="s">
        <v>11572</v>
      </c>
      <c r="G5692" s="104" t="s">
        <v>9793</v>
      </c>
      <c r="H5692" s="104" t="s">
        <v>1925</v>
      </c>
      <c r="I5692" s="104" t="s">
        <v>4681</v>
      </c>
    </row>
    <row r="5693" spans="1:9" x14ac:dyDescent="0.2">
      <c r="A5693" s="104" t="s">
        <v>10492</v>
      </c>
      <c r="D5693" s="104" t="s">
        <v>4682</v>
      </c>
      <c r="E5693" s="104">
        <f t="shared" si="88"/>
        <v>30501062</v>
      </c>
      <c r="F5693" s="104" t="s">
        <v>11572</v>
      </c>
      <c r="G5693" s="104" t="s">
        <v>9793</v>
      </c>
      <c r="H5693" s="104" t="s">
        <v>1925</v>
      </c>
      <c r="I5693" s="104" t="s">
        <v>4683</v>
      </c>
    </row>
    <row r="5694" spans="1:9" x14ac:dyDescent="0.2">
      <c r="A5694" s="104" t="s">
        <v>10492</v>
      </c>
      <c r="D5694" s="104" t="s">
        <v>4684</v>
      </c>
      <c r="E5694" s="104">
        <f t="shared" si="88"/>
        <v>30501090</v>
      </c>
      <c r="F5694" s="104" t="s">
        <v>11572</v>
      </c>
      <c r="G5694" s="104" t="s">
        <v>9793</v>
      </c>
      <c r="H5694" s="104" t="s">
        <v>1925</v>
      </c>
      <c r="I5694" s="104" t="s">
        <v>7042</v>
      </c>
    </row>
    <row r="5695" spans="1:9" x14ac:dyDescent="0.2">
      <c r="A5695" s="104" t="s">
        <v>10492</v>
      </c>
      <c r="D5695" s="104" t="s">
        <v>4685</v>
      </c>
      <c r="E5695" s="104">
        <f t="shared" si="88"/>
        <v>30501099</v>
      </c>
      <c r="F5695" s="104" t="s">
        <v>11572</v>
      </c>
      <c r="G5695" s="104" t="s">
        <v>9793</v>
      </c>
      <c r="H5695" s="104" t="s">
        <v>1925</v>
      </c>
      <c r="I5695" s="104" t="s">
        <v>7791</v>
      </c>
    </row>
    <row r="5696" spans="1:9" x14ac:dyDescent="0.2">
      <c r="A5696" s="104" t="s">
        <v>10492</v>
      </c>
      <c r="D5696" s="104" t="s">
        <v>4686</v>
      </c>
      <c r="E5696" s="104">
        <f t="shared" si="88"/>
        <v>30501101</v>
      </c>
      <c r="F5696" s="104" t="s">
        <v>11572</v>
      </c>
      <c r="G5696" s="104" t="s">
        <v>9793</v>
      </c>
      <c r="H5696" s="104" t="s">
        <v>4687</v>
      </c>
      <c r="I5696" s="104" t="s">
        <v>4688</v>
      </c>
    </row>
    <row r="5697" spans="1:12" x14ac:dyDescent="0.2">
      <c r="A5697" s="104" t="s">
        <v>10492</v>
      </c>
      <c r="D5697" s="104" t="s">
        <v>4689</v>
      </c>
      <c r="E5697" s="104">
        <f t="shared" si="88"/>
        <v>30501106</v>
      </c>
      <c r="F5697" s="104" t="s">
        <v>11572</v>
      </c>
      <c r="G5697" s="104" t="s">
        <v>9793</v>
      </c>
      <c r="H5697" s="104" t="s">
        <v>4687</v>
      </c>
      <c r="I5697" s="104" t="s">
        <v>4690</v>
      </c>
    </row>
    <row r="5698" spans="1:12" x14ac:dyDescent="0.2">
      <c r="A5698" s="104" t="s">
        <v>10492</v>
      </c>
      <c r="D5698" s="104" t="s">
        <v>4691</v>
      </c>
      <c r="E5698" s="104">
        <f t="shared" ref="E5698:E5761" si="89">VALUE(D5698)</f>
        <v>30501107</v>
      </c>
      <c r="F5698" s="104" t="s">
        <v>11572</v>
      </c>
      <c r="G5698" s="104" t="s">
        <v>9793</v>
      </c>
      <c r="H5698" s="104" t="s">
        <v>4687</v>
      </c>
      <c r="I5698" s="104" t="s">
        <v>4692</v>
      </c>
    </row>
    <row r="5699" spans="1:12" x14ac:dyDescent="0.2">
      <c r="A5699" s="104" t="s">
        <v>10492</v>
      </c>
      <c r="D5699" s="104" t="s">
        <v>4693</v>
      </c>
      <c r="E5699" s="104">
        <f t="shared" si="89"/>
        <v>30501108</v>
      </c>
      <c r="F5699" s="104" t="s">
        <v>11572</v>
      </c>
      <c r="G5699" s="104" t="s">
        <v>9793</v>
      </c>
      <c r="H5699" s="104" t="s">
        <v>4687</v>
      </c>
      <c r="I5699" s="104" t="s">
        <v>4694</v>
      </c>
    </row>
    <row r="5700" spans="1:12" x14ac:dyDescent="0.2">
      <c r="A5700" s="104" t="s">
        <v>10492</v>
      </c>
      <c r="D5700" s="104" t="s">
        <v>7499</v>
      </c>
      <c r="E5700" s="104">
        <f t="shared" si="89"/>
        <v>30501109</v>
      </c>
      <c r="F5700" s="104" t="s">
        <v>11572</v>
      </c>
      <c r="G5700" s="104" t="s">
        <v>9793</v>
      </c>
      <c r="H5700" s="104" t="s">
        <v>4687</v>
      </c>
      <c r="I5700" s="104" t="s">
        <v>7500</v>
      </c>
    </row>
    <row r="5701" spans="1:12" x14ac:dyDescent="0.2">
      <c r="A5701" s="104" t="s">
        <v>10492</v>
      </c>
      <c r="D5701" s="104" t="s">
        <v>7501</v>
      </c>
      <c r="E5701" s="104">
        <f t="shared" si="89"/>
        <v>30501110</v>
      </c>
      <c r="F5701" s="104" t="s">
        <v>11572</v>
      </c>
      <c r="G5701" s="104" t="s">
        <v>9793</v>
      </c>
      <c r="H5701" s="104" t="s">
        <v>4687</v>
      </c>
      <c r="I5701" s="104" t="s">
        <v>7502</v>
      </c>
    </row>
    <row r="5702" spans="1:12" x14ac:dyDescent="0.2">
      <c r="A5702" s="104" t="s">
        <v>10492</v>
      </c>
      <c r="D5702" s="104" t="s">
        <v>7503</v>
      </c>
      <c r="E5702" s="104">
        <f t="shared" si="89"/>
        <v>30501111</v>
      </c>
      <c r="F5702" s="104" t="s">
        <v>11572</v>
      </c>
      <c r="G5702" s="104" t="s">
        <v>9793</v>
      </c>
      <c r="H5702" s="104" t="s">
        <v>4687</v>
      </c>
      <c r="I5702" s="104" t="s">
        <v>7504</v>
      </c>
      <c r="K5702" s="106"/>
      <c r="L5702" s="104"/>
    </row>
    <row r="5703" spans="1:12" x14ac:dyDescent="0.2">
      <c r="A5703" s="104" t="s">
        <v>10492</v>
      </c>
      <c r="D5703" s="104" t="s">
        <v>7505</v>
      </c>
      <c r="E5703" s="104">
        <f t="shared" si="89"/>
        <v>30501112</v>
      </c>
      <c r="F5703" s="104" t="s">
        <v>11572</v>
      </c>
      <c r="G5703" s="104" t="s">
        <v>9793</v>
      </c>
      <c r="H5703" s="104" t="s">
        <v>4687</v>
      </c>
      <c r="I5703" s="104" t="s">
        <v>7506</v>
      </c>
    </row>
    <row r="5704" spans="1:12" x14ac:dyDescent="0.2">
      <c r="A5704" s="104" t="s">
        <v>10492</v>
      </c>
      <c r="D5704" s="104" t="s">
        <v>7507</v>
      </c>
      <c r="E5704" s="104">
        <f t="shared" si="89"/>
        <v>30501113</v>
      </c>
      <c r="F5704" s="104" t="s">
        <v>11572</v>
      </c>
      <c r="G5704" s="104" t="s">
        <v>9793</v>
      </c>
      <c r="H5704" s="104" t="s">
        <v>4687</v>
      </c>
      <c r="I5704" s="104" t="s">
        <v>7508</v>
      </c>
    </row>
    <row r="5705" spans="1:12" x14ac:dyDescent="0.2">
      <c r="A5705" s="104" t="s">
        <v>10492</v>
      </c>
      <c r="D5705" s="104" t="s">
        <v>7509</v>
      </c>
      <c r="E5705" s="104">
        <f t="shared" si="89"/>
        <v>30501114</v>
      </c>
      <c r="F5705" s="104" t="s">
        <v>11572</v>
      </c>
      <c r="G5705" s="104" t="s">
        <v>9793</v>
      </c>
      <c r="H5705" s="104" t="s">
        <v>4687</v>
      </c>
      <c r="I5705" s="104" t="s">
        <v>7510</v>
      </c>
    </row>
    <row r="5706" spans="1:12" x14ac:dyDescent="0.2">
      <c r="A5706" s="104" t="s">
        <v>10492</v>
      </c>
      <c r="D5706" s="104" t="s">
        <v>7511</v>
      </c>
      <c r="E5706" s="104">
        <f t="shared" si="89"/>
        <v>30501115</v>
      </c>
      <c r="F5706" s="104" t="s">
        <v>11572</v>
      </c>
      <c r="G5706" s="104" t="s">
        <v>9793</v>
      </c>
      <c r="H5706" s="104" t="s">
        <v>4687</v>
      </c>
      <c r="I5706" s="104" t="s">
        <v>7512</v>
      </c>
    </row>
    <row r="5707" spans="1:12" x14ac:dyDescent="0.2">
      <c r="A5707" s="104" t="s">
        <v>10492</v>
      </c>
      <c r="D5707" s="104" t="s">
        <v>7513</v>
      </c>
      <c r="E5707" s="104">
        <f t="shared" si="89"/>
        <v>30501120</v>
      </c>
      <c r="F5707" s="104" t="s">
        <v>11572</v>
      </c>
      <c r="G5707" s="104" t="s">
        <v>9793</v>
      </c>
      <c r="H5707" s="104" t="s">
        <v>4687</v>
      </c>
      <c r="I5707" s="104" t="s">
        <v>7514</v>
      </c>
    </row>
    <row r="5708" spans="1:12" x14ac:dyDescent="0.2">
      <c r="A5708" s="104" t="s">
        <v>10492</v>
      </c>
      <c r="D5708" s="104" t="s">
        <v>7515</v>
      </c>
      <c r="E5708" s="104">
        <f t="shared" si="89"/>
        <v>30501199</v>
      </c>
      <c r="F5708" s="104" t="s">
        <v>11572</v>
      </c>
      <c r="G5708" s="104" t="s">
        <v>9793</v>
      </c>
      <c r="H5708" s="104" t="s">
        <v>4687</v>
      </c>
      <c r="I5708" s="104" t="s">
        <v>7791</v>
      </c>
    </row>
    <row r="5709" spans="1:12" x14ac:dyDescent="0.2">
      <c r="A5709" s="104" t="s">
        <v>10492</v>
      </c>
      <c r="D5709" s="104" t="s">
        <v>7516</v>
      </c>
      <c r="E5709" s="104">
        <f t="shared" si="89"/>
        <v>30501201</v>
      </c>
      <c r="F5709" s="104" t="s">
        <v>11572</v>
      </c>
      <c r="G5709" s="104" t="s">
        <v>9793</v>
      </c>
      <c r="H5709" s="104" t="s">
        <v>7517</v>
      </c>
      <c r="I5709" s="104" t="s">
        <v>7518</v>
      </c>
    </row>
    <row r="5710" spans="1:12" x14ac:dyDescent="0.2">
      <c r="A5710" s="104" t="s">
        <v>10492</v>
      </c>
      <c r="D5710" s="104" t="s">
        <v>7519</v>
      </c>
      <c r="E5710" s="104">
        <f t="shared" si="89"/>
        <v>30501202</v>
      </c>
      <c r="F5710" s="104" t="s">
        <v>11572</v>
      </c>
      <c r="G5710" s="104" t="s">
        <v>9793</v>
      </c>
      <c r="H5710" s="104" t="s">
        <v>7517</v>
      </c>
      <c r="I5710" s="104" t="s">
        <v>7520</v>
      </c>
    </row>
    <row r="5711" spans="1:12" x14ac:dyDescent="0.2">
      <c r="A5711" s="104" t="s">
        <v>10492</v>
      </c>
      <c r="D5711" s="104" t="s">
        <v>7521</v>
      </c>
      <c r="E5711" s="104">
        <f t="shared" si="89"/>
        <v>30501203</v>
      </c>
      <c r="F5711" s="104" t="s">
        <v>11572</v>
      </c>
      <c r="G5711" s="104" t="s">
        <v>9793</v>
      </c>
      <c r="H5711" s="104" t="s">
        <v>7517</v>
      </c>
      <c r="I5711" s="104" t="s">
        <v>7522</v>
      </c>
    </row>
    <row r="5712" spans="1:12" x14ac:dyDescent="0.2">
      <c r="A5712" s="104" t="s">
        <v>10492</v>
      </c>
      <c r="D5712" s="104" t="s">
        <v>7523</v>
      </c>
      <c r="E5712" s="104">
        <f t="shared" si="89"/>
        <v>30501204</v>
      </c>
      <c r="F5712" s="104" t="s">
        <v>11572</v>
      </c>
      <c r="G5712" s="104" t="s">
        <v>9793</v>
      </c>
      <c r="H5712" s="104" t="s">
        <v>7517</v>
      </c>
      <c r="I5712" s="104" t="s">
        <v>4699</v>
      </c>
    </row>
    <row r="5713" spans="1:9" x14ac:dyDescent="0.2">
      <c r="A5713" s="104" t="s">
        <v>10492</v>
      </c>
      <c r="D5713" s="104" t="s">
        <v>4700</v>
      </c>
      <c r="E5713" s="104">
        <f t="shared" si="89"/>
        <v>30501205</v>
      </c>
      <c r="F5713" s="104" t="s">
        <v>11572</v>
      </c>
      <c r="G5713" s="104" t="s">
        <v>9793</v>
      </c>
      <c r="H5713" s="104" t="s">
        <v>7517</v>
      </c>
      <c r="I5713" s="104" t="s">
        <v>4701</v>
      </c>
    </row>
    <row r="5714" spans="1:9" x14ac:dyDescent="0.2">
      <c r="A5714" s="104" t="s">
        <v>10492</v>
      </c>
      <c r="D5714" s="104" t="s">
        <v>4702</v>
      </c>
      <c r="E5714" s="104">
        <f t="shared" si="89"/>
        <v>30501206</v>
      </c>
      <c r="F5714" s="104" t="s">
        <v>11572</v>
      </c>
      <c r="G5714" s="104" t="s">
        <v>9793</v>
      </c>
      <c r="H5714" s="104" t="s">
        <v>7517</v>
      </c>
      <c r="I5714" s="104" t="s">
        <v>4703</v>
      </c>
    </row>
    <row r="5715" spans="1:9" x14ac:dyDescent="0.2">
      <c r="A5715" s="104" t="s">
        <v>10492</v>
      </c>
      <c r="D5715" s="104" t="s">
        <v>4704</v>
      </c>
      <c r="E5715" s="104">
        <f t="shared" si="89"/>
        <v>30501207</v>
      </c>
      <c r="F5715" s="104" t="s">
        <v>11572</v>
      </c>
      <c r="G5715" s="104" t="s">
        <v>9793</v>
      </c>
      <c r="H5715" s="104" t="s">
        <v>7517</v>
      </c>
      <c r="I5715" s="104" t="s">
        <v>4705</v>
      </c>
    </row>
    <row r="5716" spans="1:9" x14ac:dyDescent="0.2">
      <c r="A5716" s="104" t="s">
        <v>10492</v>
      </c>
      <c r="D5716" s="104" t="s">
        <v>4706</v>
      </c>
      <c r="E5716" s="104">
        <f t="shared" si="89"/>
        <v>30501208</v>
      </c>
      <c r="F5716" s="104" t="s">
        <v>11572</v>
      </c>
      <c r="G5716" s="104" t="s">
        <v>9793</v>
      </c>
      <c r="H5716" s="104" t="s">
        <v>7517</v>
      </c>
      <c r="I5716" s="104" t="s">
        <v>4707</v>
      </c>
    </row>
    <row r="5717" spans="1:9" x14ac:dyDescent="0.2">
      <c r="A5717" s="104" t="s">
        <v>10492</v>
      </c>
      <c r="D5717" s="104" t="s">
        <v>4708</v>
      </c>
      <c r="E5717" s="104">
        <f t="shared" si="89"/>
        <v>30501209</v>
      </c>
      <c r="F5717" s="104" t="s">
        <v>11572</v>
      </c>
      <c r="G5717" s="104" t="s">
        <v>9793</v>
      </c>
      <c r="H5717" s="104" t="s">
        <v>7517</v>
      </c>
      <c r="I5717" s="104" t="s">
        <v>4709</v>
      </c>
    </row>
    <row r="5718" spans="1:9" x14ac:dyDescent="0.2">
      <c r="A5718" s="104" t="s">
        <v>10492</v>
      </c>
      <c r="D5718" s="104" t="s">
        <v>4710</v>
      </c>
      <c r="E5718" s="104">
        <f t="shared" si="89"/>
        <v>30501211</v>
      </c>
      <c r="F5718" s="104" t="s">
        <v>11572</v>
      </c>
      <c r="G5718" s="104" t="s">
        <v>9793</v>
      </c>
      <c r="H5718" s="104" t="s">
        <v>7517</v>
      </c>
      <c r="I5718" s="104" t="s">
        <v>7537</v>
      </c>
    </row>
    <row r="5719" spans="1:9" x14ac:dyDescent="0.2">
      <c r="A5719" s="104" t="s">
        <v>10492</v>
      </c>
      <c r="D5719" s="104" t="s">
        <v>7538</v>
      </c>
      <c r="E5719" s="104">
        <f t="shared" si="89"/>
        <v>30501212</v>
      </c>
      <c r="F5719" s="104" t="s">
        <v>11572</v>
      </c>
      <c r="G5719" s="104" t="s">
        <v>9793</v>
      </c>
      <c r="H5719" s="104" t="s">
        <v>7517</v>
      </c>
      <c r="I5719" s="104" t="s">
        <v>7539</v>
      </c>
    </row>
    <row r="5720" spans="1:9" x14ac:dyDescent="0.2">
      <c r="A5720" s="104" t="s">
        <v>10492</v>
      </c>
      <c r="D5720" s="104" t="s">
        <v>7540</v>
      </c>
      <c r="E5720" s="104">
        <f t="shared" si="89"/>
        <v>30501213</v>
      </c>
      <c r="F5720" s="104" t="s">
        <v>11572</v>
      </c>
      <c r="G5720" s="104" t="s">
        <v>9793</v>
      </c>
      <c r="H5720" s="104" t="s">
        <v>7517</v>
      </c>
      <c r="I5720" s="104" t="s">
        <v>7541</v>
      </c>
    </row>
    <row r="5721" spans="1:9" x14ac:dyDescent="0.2">
      <c r="A5721" s="104" t="s">
        <v>10492</v>
      </c>
      <c r="D5721" s="104" t="s">
        <v>7542</v>
      </c>
      <c r="E5721" s="104">
        <f t="shared" si="89"/>
        <v>30501214</v>
      </c>
      <c r="F5721" s="104" t="s">
        <v>11572</v>
      </c>
      <c r="G5721" s="104" t="s">
        <v>9793</v>
      </c>
      <c r="H5721" s="104" t="s">
        <v>7517</v>
      </c>
      <c r="I5721" s="104" t="s">
        <v>7543</v>
      </c>
    </row>
    <row r="5722" spans="1:9" x14ac:dyDescent="0.2">
      <c r="A5722" s="104" t="s">
        <v>10492</v>
      </c>
      <c r="D5722" s="104" t="s">
        <v>7544</v>
      </c>
      <c r="E5722" s="104">
        <f t="shared" si="89"/>
        <v>30501215</v>
      </c>
      <c r="F5722" s="104" t="s">
        <v>11572</v>
      </c>
      <c r="G5722" s="104" t="s">
        <v>9793</v>
      </c>
      <c r="H5722" s="104" t="s">
        <v>7517</v>
      </c>
      <c r="I5722" s="104" t="s">
        <v>7545</v>
      </c>
    </row>
    <row r="5723" spans="1:9" x14ac:dyDescent="0.2">
      <c r="A5723" s="104" t="s">
        <v>10492</v>
      </c>
      <c r="D5723" s="104" t="s">
        <v>7546</v>
      </c>
      <c r="E5723" s="104">
        <f t="shared" si="89"/>
        <v>30501221</v>
      </c>
      <c r="F5723" s="104" t="s">
        <v>11572</v>
      </c>
      <c r="G5723" s="104" t="s">
        <v>9793</v>
      </c>
      <c r="H5723" s="104" t="s">
        <v>7517</v>
      </c>
      <c r="I5723" s="104" t="s">
        <v>7547</v>
      </c>
    </row>
    <row r="5724" spans="1:9" x14ac:dyDescent="0.2">
      <c r="A5724" s="104" t="s">
        <v>10492</v>
      </c>
      <c r="D5724" s="104" t="s">
        <v>7548</v>
      </c>
      <c r="E5724" s="104">
        <f t="shared" si="89"/>
        <v>30501222</v>
      </c>
      <c r="F5724" s="104" t="s">
        <v>11572</v>
      </c>
      <c r="G5724" s="104" t="s">
        <v>9793</v>
      </c>
      <c r="H5724" s="104" t="s">
        <v>7517</v>
      </c>
      <c r="I5724" s="104" t="s">
        <v>7549</v>
      </c>
    </row>
    <row r="5725" spans="1:9" x14ac:dyDescent="0.2">
      <c r="A5725" s="104" t="s">
        <v>10492</v>
      </c>
      <c r="D5725" s="104" t="s">
        <v>10530</v>
      </c>
      <c r="E5725" s="104">
        <f t="shared" si="89"/>
        <v>30501223</v>
      </c>
      <c r="F5725" s="104" t="s">
        <v>11572</v>
      </c>
      <c r="G5725" s="104" t="s">
        <v>9793</v>
      </c>
      <c r="H5725" s="104" t="s">
        <v>7517</v>
      </c>
      <c r="I5725" s="104" t="s">
        <v>10531</v>
      </c>
    </row>
    <row r="5726" spans="1:9" x14ac:dyDescent="0.2">
      <c r="A5726" s="104" t="s">
        <v>10492</v>
      </c>
      <c r="D5726" s="104" t="s">
        <v>10532</v>
      </c>
      <c r="E5726" s="104">
        <f t="shared" si="89"/>
        <v>30501224</v>
      </c>
      <c r="F5726" s="104" t="s">
        <v>11572</v>
      </c>
      <c r="G5726" s="104" t="s">
        <v>9793</v>
      </c>
      <c r="H5726" s="104" t="s">
        <v>7517</v>
      </c>
      <c r="I5726" s="104" t="s">
        <v>10533</v>
      </c>
    </row>
    <row r="5727" spans="1:9" x14ac:dyDescent="0.2">
      <c r="A5727" s="104" t="s">
        <v>10492</v>
      </c>
      <c r="D5727" s="104" t="s">
        <v>10534</v>
      </c>
      <c r="E5727" s="104">
        <f t="shared" si="89"/>
        <v>30501299</v>
      </c>
      <c r="F5727" s="104" t="s">
        <v>11572</v>
      </c>
      <c r="G5727" s="104" t="s">
        <v>9793</v>
      </c>
      <c r="H5727" s="104" t="s">
        <v>7517</v>
      </c>
      <c r="I5727" s="104" t="s">
        <v>7791</v>
      </c>
    </row>
    <row r="5728" spans="1:9" x14ac:dyDescent="0.2">
      <c r="A5728" s="104" t="s">
        <v>10492</v>
      </c>
      <c r="D5728" s="104" t="s">
        <v>10535</v>
      </c>
      <c r="E5728" s="104">
        <f t="shared" si="89"/>
        <v>30501301</v>
      </c>
      <c r="F5728" s="104" t="s">
        <v>11572</v>
      </c>
      <c r="G5728" s="104" t="s">
        <v>9793</v>
      </c>
      <c r="H5728" s="104" t="s">
        <v>10536</v>
      </c>
      <c r="I5728" s="104" t="s">
        <v>10537</v>
      </c>
    </row>
    <row r="5729" spans="1:9" x14ac:dyDescent="0.2">
      <c r="A5729" s="104" t="s">
        <v>10492</v>
      </c>
      <c r="D5729" s="104" t="s">
        <v>10538</v>
      </c>
      <c r="E5729" s="104">
        <f t="shared" si="89"/>
        <v>30501302</v>
      </c>
      <c r="F5729" s="104" t="s">
        <v>11572</v>
      </c>
      <c r="G5729" s="104" t="s">
        <v>9793</v>
      </c>
      <c r="H5729" s="104" t="s">
        <v>10536</v>
      </c>
      <c r="I5729" s="104" t="s">
        <v>10539</v>
      </c>
    </row>
    <row r="5730" spans="1:9" x14ac:dyDescent="0.2">
      <c r="A5730" s="104" t="s">
        <v>10492</v>
      </c>
      <c r="D5730" s="104" t="s">
        <v>10540</v>
      </c>
      <c r="E5730" s="104">
        <f t="shared" si="89"/>
        <v>30501303</v>
      </c>
      <c r="F5730" s="104" t="s">
        <v>11572</v>
      </c>
      <c r="G5730" s="104" t="s">
        <v>9793</v>
      </c>
      <c r="H5730" s="104" t="s">
        <v>10536</v>
      </c>
      <c r="I5730" s="104" t="s">
        <v>10541</v>
      </c>
    </row>
    <row r="5731" spans="1:9" x14ac:dyDescent="0.2">
      <c r="A5731" s="104" t="s">
        <v>10492</v>
      </c>
      <c r="D5731" s="104" t="s">
        <v>10542</v>
      </c>
      <c r="E5731" s="104">
        <f t="shared" si="89"/>
        <v>30501304</v>
      </c>
      <c r="F5731" s="104" t="s">
        <v>11572</v>
      </c>
      <c r="G5731" s="104" t="s">
        <v>9793</v>
      </c>
      <c r="H5731" s="104" t="s">
        <v>10536</v>
      </c>
      <c r="I5731" s="104" t="s">
        <v>10543</v>
      </c>
    </row>
    <row r="5732" spans="1:9" x14ac:dyDescent="0.2">
      <c r="A5732" s="104" t="s">
        <v>10492</v>
      </c>
      <c r="D5732" s="104" t="s">
        <v>10544</v>
      </c>
      <c r="E5732" s="104">
        <f t="shared" si="89"/>
        <v>30501305</v>
      </c>
      <c r="F5732" s="104" t="s">
        <v>11572</v>
      </c>
      <c r="G5732" s="104" t="s">
        <v>9793</v>
      </c>
      <c r="H5732" s="104" t="s">
        <v>10536</v>
      </c>
      <c r="I5732" s="104" t="s">
        <v>10545</v>
      </c>
    </row>
    <row r="5733" spans="1:9" x14ac:dyDescent="0.2">
      <c r="A5733" s="104" t="s">
        <v>10492</v>
      </c>
      <c r="D5733" s="104" t="s">
        <v>10546</v>
      </c>
      <c r="E5733" s="104">
        <f t="shared" si="89"/>
        <v>30501306</v>
      </c>
      <c r="F5733" s="104" t="s">
        <v>11572</v>
      </c>
      <c r="G5733" s="104" t="s">
        <v>9793</v>
      </c>
      <c r="H5733" s="104" t="s">
        <v>10536</v>
      </c>
      <c r="I5733" s="104" t="s">
        <v>10547</v>
      </c>
    </row>
    <row r="5734" spans="1:9" x14ac:dyDescent="0.2">
      <c r="A5734" s="104" t="s">
        <v>10492</v>
      </c>
      <c r="D5734" s="104" t="s">
        <v>10548</v>
      </c>
      <c r="E5734" s="104">
        <f t="shared" si="89"/>
        <v>30501310</v>
      </c>
      <c r="F5734" s="104" t="s">
        <v>11572</v>
      </c>
      <c r="G5734" s="104" t="s">
        <v>9793</v>
      </c>
      <c r="H5734" s="104" t="s">
        <v>10536</v>
      </c>
      <c r="I5734" s="104" t="s">
        <v>10549</v>
      </c>
    </row>
    <row r="5735" spans="1:9" x14ac:dyDescent="0.2">
      <c r="A5735" s="104" t="s">
        <v>10492</v>
      </c>
      <c r="D5735" s="104" t="s">
        <v>10550</v>
      </c>
      <c r="E5735" s="104">
        <f t="shared" si="89"/>
        <v>30501311</v>
      </c>
      <c r="F5735" s="104" t="s">
        <v>11572</v>
      </c>
      <c r="G5735" s="104" t="s">
        <v>9793</v>
      </c>
      <c r="H5735" s="104" t="s">
        <v>10536</v>
      </c>
      <c r="I5735" s="104" t="s">
        <v>10551</v>
      </c>
    </row>
    <row r="5736" spans="1:9" x14ac:dyDescent="0.2">
      <c r="A5736" s="104" t="s">
        <v>10492</v>
      </c>
      <c r="D5736" s="104" t="s">
        <v>10552</v>
      </c>
      <c r="E5736" s="104">
        <f t="shared" si="89"/>
        <v>30501315</v>
      </c>
      <c r="F5736" s="104" t="s">
        <v>11572</v>
      </c>
      <c r="G5736" s="104" t="s">
        <v>9793</v>
      </c>
      <c r="H5736" s="104" t="s">
        <v>10536</v>
      </c>
      <c r="I5736" s="104" t="s">
        <v>10553</v>
      </c>
    </row>
    <row r="5737" spans="1:9" x14ac:dyDescent="0.2">
      <c r="A5737" s="104" t="s">
        <v>10492</v>
      </c>
      <c r="D5737" s="104" t="s">
        <v>10554</v>
      </c>
      <c r="E5737" s="104">
        <f t="shared" si="89"/>
        <v>30501316</v>
      </c>
      <c r="F5737" s="104" t="s">
        <v>11572</v>
      </c>
      <c r="G5737" s="104" t="s">
        <v>9793</v>
      </c>
      <c r="H5737" s="104" t="s">
        <v>10536</v>
      </c>
      <c r="I5737" s="104" t="s">
        <v>10555</v>
      </c>
    </row>
    <row r="5738" spans="1:9" x14ac:dyDescent="0.2">
      <c r="A5738" s="104" t="s">
        <v>10492</v>
      </c>
      <c r="D5738" s="104" t="s">
        <v>10556</v>
      </c>
      <c r="E5738" s="104">
        <f t="shared" si="89"/>
        <v>30501399</v>
      </c>
      <c r="F5738" s="104" t="s">
        <v>11572</v>
      </c>
      <c r="G5738" s="104" t="s">
        <v>9793</v>
      </c>
      <c r="H5738" s="104" t="s">
        <v>10536</v>
      </c>
      <c r="I5738" s="104" t="s">
        <v>7791</v>
      </c>
    </row>
    <row r="5739" spans="1:9" x14ac:dyDescent="0.2">
      <c r="A5739" s="104" t="s">
        <v>10492</v>
      </c>
      <c r="D5739" s="104" t="s">
        <v>10557</v>
      </c>
      <c r="E5739" s="104">
        <f t="shared" si="89"/>
        <v>30501401</v>
      </c>
      <c r="F5739" s="104" t="s">
        <v>11572</v>
      </c>
      <c r="G5739" s="104" t="s">
        <v>9793</v>
      </c>
      <c r="H5739" s="104" t="s">
        <v>10558</v>
      </c>
      <c r="I5739" s="104" t="s">
        <v>10559</v>
      </c>
    </row>
    <row r="5740" spans="1:9" x14ac:dyDescent="0.2">
      <c r="A5740" s="104" t="s">
        <v>10492</v>
      </c>
      <c r="D5740" s="104" t="s">
        <v>10560</v>
      </c>
      <c r="E5740" s="104">
        <f t="shared" si="89"/>
        <v>30501402</v>
      </c>
      <c r="F5740" s="104" t="s">
        <v>11572</v>
      </c>
      <c r="G5740" s="104" t="s">
        <v>9793</v>
      </c>
      <c r="H5740" s="104" t="s">
        <v>10558</v>
      </c>
      <c r="I5740" s="104" t="s">
        <v>10561</v>
      </c>
    </row>
    <row r="5741" spans="1:9" x14ac:dyDescent="0.2">
      <c r="A5741" s="104" t="s">
        <v>10492</v>
      </c>
      <c r="D5741" s="104" t="s">
        <v>10562</v>
      </c>
      <c r="E5741" s="104">
        <f t="shared" si="89"/>
        <v>30501403</v>
      </c>
      <c r="F5741" s="104" t="s">
        <v>11572</v>
      </c>
      <c r="G5741" s="104" t="s">
        <v>9793</v>
      </c>
      <c r="H5741" s="104" t="s">
        <v>10558</v>
      </c>
      <c r="I5741" s="104" t="s">
        <v>10563</v>
      </c>
    </row>
    <row r="5742" spans="1:9" x14ac:dyDescent="0.2">
      <c r="A5742" s="104" t="s">
        <v>10492</v>
      </c>
      <c r="D5742" s="104" t="s">
        <v>10564</v>
      </c>
      <c r="E5742" s="104">
        <f t="shared" si="89"/>
        <v>30501404</v>
      </c>
      <c r="F5742" s="104" t="s">
        <v>11572</v>
      </c>
      <c r="G5742" s="104" t="s">
        <v>9793</v>
      </c>
      <c r="H5742" s="104" t="s">
        <v>10558</v>
      </c>
      <c r="I5742" s="104" t="s">
        <v>10565</v>
      </c>
    </row>
    <row r="5743" spans="1:9" x14ac:dyDescent="0.2">
      <c r="A5743" s="104" t="s">
        <v>10492</v>
      </c>
      <c r="D5743" s="104" t="s">
        <v>10566</v>
      </c>
      <c r="E5743" s="104">
        <f t="shared" si="89"/>
        <v>30501405</v>
      </c>
      <c r="F5743" s="104" t="s">
        <v>11572</v>
      </c>
      <c r="G5743" s="104" t="s">
        <v>9793</v>
      </c>
      <c r="H5743" s="104" t="s">
        <v>10558</v>
      </c>
      <c r="I5743" s="104" t="s">
        <v>10567</v>
      </c>
    </row>
    <row r="5744" spans="1:9" x14ac:dyDescent="0.2">
      <c r="A5744" s="104" t="s">
        <v>10492</v>
      </c>
      <c r="D5744" s="104" t="s">
        <v>10568</v>
      </c>
      <c r="E5744" s="104">
        <f t="shared" si="89"/>
        <v>30501406</v>
      </c>
      <c r="F5744" s="104" t="s">
        <v>11572</v>
      </c>
      <c r="G5744" s="104" t="s">
        <v>9793</v>
      </c>
      <c r="H5744" s="104" t="s">
        <v>10558</v>
      </c>
      <c r="I5744" s="104" t="s">
        <v>10569</v>
      </c>
    </row>
    <row r="5745" spans="1:9" x14ac:dyDescent="0.2">
      <c r="A5745" s="104" t="s">
        <v>10492</v>
      </c>
      <c r="D5745" s="104" t="s">
        <v>10570</v>
      </c>
      <c r="E5745" s="104">
        <f t="shared" si="89"/>
        <v>30501407</v>
      </c>
      <c r="F5745" s="104" t="s">
        <v>11572</v>
      </c>
      <c r="G5745" s="104" t="s">
        <v>9793</v>
      </c>
      <c r="H5745" s="104" t="s">
        <v>10558</v>
      </c>
      <c r="I5745" s="104" t="s">
        <v>10571</v>
      </c>
    </row>
    <row r="5746" spans="1:9" x14ac:dyDescent="0.2">
      <c r="A5746" s="104" t="s">
        <v>10492</v>
      </c>
      <c r="D5746" s="104" t="s">
        <v>10572</v>
      </c>
      <c r="E5746" s="104">
        <f t="shared" si="89"/>
        <v>30501408</v>
      </c>
      <c r="F5746" s="104" t="s">
        <v>11572</v>
      </c>
      <c r="G5746" s="104" t="s">
        <v>9793</v>
      </c>
      <c r="H5746" s="104" t="s">
        <v>10558</v>
      </c>
      <c r="I5746" s="104" t="s">
        <v>10573</v>
      </c>
    </row>
    <row r="5747" spans="1:9" x14ac:dyDescent="0.2">
      <c r="A5747" s="104" t="s">
        <v>10492</v>
      </c>
      <c r="D5747" s="104" t="s">
        <v>10574</v>
      </c>
      <c r="E5747" s="104">
        <f t="shared" si="89"/>
        <v>30501410</v>
      </c>
      <c r="F5747" s="104" t="s">
        <v>11572</v>
      </c>
      <c r="G5747" s="104" t="s">
        <v>9793</v>
      </c>
      <c r="H5747" s="104" t="s">
        <v>10558</v>
      </c>
      <c r="I5747" s="104" t="s">
        <v>10575</v>
      </c>
    </row>
    <row r="5748" spans="1:9" x14ac:dyDescent="0.2">
      <c r="A5748" s="104" t="s">
        <v>10492</v>
      </c>
      <c r="D5748" s="104" t="s">
        <v>10576</v>
      </c>
      <c r="E5748" s="104">
        <f t="shared" si="89"/>
        <v>30501411</v>
      </c>
      <c r="F5748" s="104" t="s">
        <v>11572</v>
      </c>
      <c r="G5748" s="104" t="s">
        <v>9793</v>
      </c>
      <c r="H5748" s="104" t="s">
        <v>10558</v>
      </c>
      <c r="I5748" s="104" t="s">
        <v>4983</v>
      </c>
    </row>
    <row r="5749" spans="1:9" x14ac:dyDescent="0.2">
      <c r="A5749" s="104" t="s">
        <v>10492</v>
      </c>
      <c r="D5749" s="104" t="s">
        <v>10577</v>
      </c>
      <c r="E5749" s="104">
        <f t="shared" si="89"/>
        <v>30501412</v>
      </c>
      <c r="F5749" s="104" t="s">
        <v>11572</v>
      </c>
      <c r="G5749" s="104" t="s">
        <v>9793</v>
      </c>
      <c r="H5749" s="104" t="s">
        <v>10558</v>
      </c>
      <c r="I5749" s="104" t="s">
        <v>10578</v>
      </c>
    </row>
    <row r="5750" spans="1:9" x14ac:dyDescent="0.2">
      <c r="A5750" s="104" t="s">
        <v>10492</v>
      </c>
      <c r="D5750" s="104" t="s">
        <v>10579</v>
      </c>
      <c r="E5750" s="104">
        <f t="shared" si="89"/>
        <v>30501413</v>
      </c>
      <c r="F5750" s="104" t="s">
        <v>11572</v>
      </c>
      <c r="G5750" s="104" t="s">
        <v>9793</v>
      </c>
      <c r="H5750" s="104" t="s">
        <v>10558</v>
      </c>
      <c r="I5750" s="104" t="s">
        <v>10580</v>
      </c>
    </row>
    <row r="5751" spans="1:9" x14ac:dyDescent="0.2">
      <c r="A5751" s="104" t="s">
        <v>10492</v>
      </c>
      <c r="D5751" s="104" t="s">
        <v>10581</v>
      </c>
      <c r="E5751" s="104">
        <f t="shared" si="89"/>
        <v>30501414</v>
      </c>
      <c r="F5751" s="104" t="s">
        <v>11572</v>
      </c>
      <c r="G5751" s="104" t="s">
        <v>9793</v>
      </c>
      <c r="H5751" s="104" t="s">
        <v>10558</v>
      </c>
      <c r="I5751" s="104" t="s">
        <v>10582</v>
      </c>
    </row>
    <row r="5752" spans="1:9" x14ac:dyDescent="0.2">
      <c r="A5752" s="104" t="s">
        <v>10492</v>
      </c>
      <c r="D5752" s="104" t="s">
        <v>10583</v>
      </c>
      <c r="E5752" s="104">
        <f t="shared" si="89"/>
        <v>30501415</v>
      </c>
      <c r="F5752" s="104" t="s">
        <v>11572</v>
      </c>
      <c r="G5752" s="104" t="s">
        <v>9793</v>
      </c>
      <c r="H5752" s="104" t="s">
        <v>10558</v>
      </c>
      <c r="I5752" s="104" t="s">
        <v>10584</v>
      </c>
    </row>
    <row r="5753" spans="1:9" x14ac:dyDescent="0.2">
      <c r="A5753" s="104" t="s">
        <v>10492</v>
      </c>
      <c r="D5753" s="104" t="s">
        <v>10585</v>
      </c>
      <c r="E5753" s="104">
        <f t="shared" si="89"/>
        <v>30501416</v>
      </c>
      <c r="F5753" s="104" t="s">
        <v>11572</v>
      </c>
      <c r="G5753" s="104" t="s">
        <v>9793</v>
      </c>
      <c r="H5753" s="104" t="s">
        <v>10558</v>
      </c>
      <c r="I5753" s="104" t="s">
        <v>10586</v>
      </c>
    </row>
    <row r="5754" spans="1:9" x14ac:dyDescent="0.2">
      <c r="A5754" s="104" t="s">
        <v>10492</v>
      </c>
      <c r="D5754" s="104" t="s">
        <v>10587</v>
      </c>
      <c r="E5754" s="104">
        <f t="shared" si="89"/>
        <v>30501417</v>
      </c>
      <c r="F5754" s="104" t="s">
        <v>11572</v>
      </c>
      <c r="G5754" s="104" t="s">
        <v>9793</v>
      </c>
      <c r="H5754" s="104" t="s">
        <v>10558</v>
      </c>
      <c r="I5754" s="104" t="s">
        <v>11092</v>
      </c>
    </row>
    <row r="5755" spans="1:9" x14ac:dyDescent="0.2">
      <c r="A5755" s="104" t="s">
        <v>10492</v>
      </c>
      <c r="D5755" s="104" t="s">
        <v>10588</v>
      </c>
      <c r="E5755" s="104">
        <f t="shared" si="89"/>
        <v>30501418</v>
      </c>
      <c r="F5755" s="104" t="s">
        <v>11572</v>
      </c>
      <c r="G5755" s="104" t="s">
        <v>9793</v>
      </c>
      <c r="H5755" s="104" t="s">
        <v>10558</v>
      </c>
      <c r="I5755" s="104" t="s">
        <v>10589</v>
      </c>
    </row>
    <row r="5756" spans="1:9" x14ac:dyDescent="0.2">
      <c r="A5756" s="104" t="s">
        <v>10492</v>
      </c>
      <c r="D5756" s="104" t="s">
        <v>10590</v>
      </c>
      <c r="E5756" s="104">
        <f t="shared" si="89"/>
        <v>30501420</v>
      </c>
      <c r="F5756" s="104" t="s">
        <v>11572</v>
      </c>
      <c r="G5756" s="104" t="s">
        <v>9793</v>
      </c>
      <c r="H5756" s="104" t="s">
        <v>10558</v>
      </c>
      <c r="I5756" s="104" t="s">
        <v>10591</v>
      </c>
    </row>
    <row r="5757" spans="1:9" x14ac:dyDescent="0.2">
      <c r="A5757" s="104" t="s">
        <v>10492</v>
      </c>
      <c r="D5757" s="104" t="s">
        <v>10592</v>
      </c>
      <c r="E5757" s="104">
        <f t="shared" si="89"/>
        <v>30501421</v>
      </c>
      <c r="F5757" s="104" t="s">
        <v>11572</v>
      </c>
      <c r="G5757" s="104" t="s">
        <v>9793</v>
      </c>
      <c r="H5757" s="104" t="s">
        <v>10558</v>
      </c>
      <c r="I5757" s="104" t="s">
        <v>10593</v>
      </c>
    </row>
    <row r="5758" spans="1:9" x14ac:dyDescent="0.2">
      <c r="A5758" s="104" t="s">
        <v>10492</v>
      </c>
      <c r="D5758" s="104" t="s">
        <v>10594</v>
      </c>
      <c r="E5758" s="104">
        <f t="shared" si="89"/>
        <v>30501499</v>
      </c>
      <c r="F5758" s="104" t="s">
        <v>11572</v>
      </c>
      <c r="G5758" s="104" t="s">
        <v>9793</v>
      </c>
      <c r="H5758" s="104" t="s">
        <v>10558</v>
      </c>
      <c r="I5758" s="104" t="s">
        <v>11745</v>
      </c>
    </row>
    <row r="5759" spans="1:9" x14ac:dyDescent="0.2">
      <c r="A5759" s="104" t="s">
        <v>10492</v>
      </c>
      <c r="D5759" s="104" t="s">
        <v>10595</v>
      </c>
      <c r="E5759" s="104">
        <f t="shared" si="89"/>
        <v>30501501</v>
      </c>
      <c r="F5759" s="104" t="s">
        <v>11572</v>
      </c>
      <c r="G5759" s="104" t="s">
        <v>9793</v>
      </c>
      <c r="H5759" s="104" t="s">
        <v>10596</v>
      </c>
      <c r="I5759" s="104" t="s">
        <v>10597</v>
      </c>
    </row>
    <row r="5760" spans="1:9" x14ac:dyDescent="0.2">
      <c r="A5760" s="104" t="s">
        <v>10492</v>
      </c>
      <c r="D5760" s="104" t="s">
        <v>10598</v>
      </c>
      <c r="E5760" s="104">
        <f t="shared" si="89"/>
        <v>30501502</v>
      </c>
      <c r="F5760" s="104" t="s">
        <v>11572</v>
      </c>
      <c r="G5760" s="104" t="s">
        <v>9793</v>
      </c>
      <c r="H5760" s="104" t="s">
        <v>10596</v>
      </c>
      <c r="I5760" s="104" t="s">
        <v>10599</v>
      </c>
    </row>
    <row r="5761" spans="1:9" x14ac:dyDescent="0.2">
      <c r="A5761" s="104" t="s">
        <v>10492</v>
      </c>
      <c r="D5761" s="104" t="s">
        <v>10600</v>
      </c>
      <c r="E5761" s="104">
        <f t="shared" si="89"/>
        <v>30501503</v>
      </c>
      <c r="F5761" s="104" t="s">
        <v>11572</v>
      </c>
      <c r="G5761" s="104" t="s">
        <v>9793</v>
      </c>
      <c r="H5761" s="104" t="s">
        <v>10596</v>
      </c>
      <c r="I5761" s="104" t="s">
        <v>9253</v>
      </c>
    </row>
    <row r="5762" spans="1:9" x14ac:dyDescent="0.2">
      <c r="A5762" s="104" t="s">
        <v>10492</v>
      </c>
      <c r="D5762" s="104" t="s">
        <v>10601</v>
      </c>
      <c r="E5762" s="104">
        <f t="shared" ref="E5762:E5825" si="90">VALUE(D5762)</f>
        <v>30501504</v>
      </c>
      <c r="F5762" s="104" t="s">
        <v>11572</v>
      </c>
      <c r="G5762" s="104" t="s">
        <v>9793</v>
      </c>
      <c r="H5762" s="104" t="s">
        <v>10596</v>
      </c>
      <c r="I5762" s="104" t="s">
        <v>11493</v>
      </c>
    </row>
    <row r="5763" spans="1:9" x14ac:dyDescent="0.2">
      <c r="A5763" s="104" t="s">
        <v>10492</v>
      </c>
      <c r="D5763" s="104" t="s">
        <v>10602</v>
      </c>
      <c r="E5763" s="104">
        <f t="shared" si="90"/>
        <v>30501505</v>
      </c>
      <c r="F5763" s="104" t="s">
        <v>11572</v>
      </c>
      <c r="G5763" s="104" t="s">
        <v>9793</v>
      </c>
      <c r="H5763" s="104" t="s">
        <v>10596</v>
      </c>
      <c r="I5763" s="104" t="s">
        <v>10603</v>
      </c>
    </row>
    <row r="5764" spans="1:9" x14ac:dyDescent="0.2">
      <c r="A5764" s="104" t="s">
        <v>10492</v>
      </c>
      <c r="D5764" s="104" t="s">
        <v>10604</v>
      </c>
      <c r="E5764" s="104">
        <f t="shared" si="90"/>
        <v>30501506</v>
      </c>
      <c r="F5764" s="104" t="s">
        <v>11572</v>
      </c>
      <c r="G5764" s="104" t="s">
        <v>9793</v>
      </c>
      <c r="H5764" s="104" t="s">
        <v>10596</v>
      </c>
      <c r="I5764" s="104" t="s">
        <v>10605</v>
      </c>
    </row>
    <row r="5765" spans="1:9" x14ac:dyDescent="0.2">
      <c r="A5765" s="104" t="s">
        <v>10492</v>
      </c>
      <c r="D5765" s="104" t="s">
        <v>10606</v>
      </c>
      <c r="E5765" s="104">
        <f t="shared" si="90"/>
        <v>30501507</v>
      </c>
      <c r="F5765" s="104" t="s">
        <v>11572</v>
      </c>
      <c r="G5765" s="104" t="s">
        <v>9793</v>
      </c>
      <c r="H5765" s="104" t="s">
        <v>10596</v>
      </c>
      <c r="I5765" s="104" t="s">
        <v>10607</v>
      </c>
    </row>
    <row r="5766" spans="1:9" x14ac:dyDescent="0.2">
      <c r="A5766" s="104" t="s">
        <v>10492</v>
      </c>
      <c r="D5766" s="104" t="s">
        <v>10608</v>
      </c>
      <c r="E5766" s="104">
        <f t="shared" si="90"/>
        <v>30501508</v>
      </c>
      <c r="F5766" s="104" t="s">
        <v>11572</v>
      </c>
      <c r="G5766" s="104" t="s">
        <v>9793</v>
      </c>
      <c r="H5766" s="104" t="s">
        <v>10596</v>
      </c>
      <c r="I5766" s="104" t="s">
        <v>10609</v>
      </c>
    </row>
    <row r="5767" spans="1:9" x14ac:dyDescent="0.2">
      <c r="A5767" s="104" t="s">
        <v>10492</v>
      </c>
      <c r="D5767" s="104" t="s">
        <v>10610</v>
      </c>
      <c r="E5767" s="104">
        <f t="shared" si="90"/>
        <v>30501509</v>
      </c>
      <c r="F5767" s="104" t="s">
        <v>11572</v>
      </c>
      <c r="G5767" s="104" t="s">
        <v>9793</v>
      </c>
      <c r="H5767" s="104" t="s">
        <v>10596</v>
      </c>
      <c r="I5767" s="104" t="s">
        <v>10611</v>
      </c>
    </row>
    <row r="5768" spans="1:9" x14ac:dyDescent="0.2">
      <c r="A5768" s="104" t="s">
        <v>10492</v>
      </c>
      <c r="D5768" s="104" t="s">
        <v>10612</v>
      </c>
      <c r="E5768" s="104">
        <f t="shared" si="90"/>
        <v>30501510</v>
      </c>
      <c r="F5768" s="104" t="s">
        <v>11572</v>
      </c>
      <c r="G5768" s="104" t="s">
        <v>9793</v>
      </c>
      <c r="H5768" s="104" t="s">
        <v>10596</v>
      </c>
      <c r="I5768" s="104" t="s">
        <v>10613</v>
      </c>
    </row>
    <row r="5769" spans="1:9" x14ac:dyDescent="0.2">
      <c r="A5769" s="104" t="s">
        <v>10492</v>
      </c>
      <c r="D5769" s="104" t="s">
        <v>10614</v>
      </c>
      <c r="E5769" s="104">
        <f t="shared" si="90"/>
        <v>30501511</v>
      </c>
      <c r="F5769" s="104" t="s">
        <v>11572</v>
      </c>
      <c r="G5769" s="104" t="s">
        <v>9793</v>
      </c>
      <c r="H5769" s="104" t="s">
        <v>10596</v>
      </c>
      <c r="I5769" s="104" t="s">
        <v>10615</v>
      </c>
    </row>
    <row r="5770" spans="1:9" x14ac:dyDescent="0.2">
      <c r="A5770" s="104" t="s">
        <v>10492</v>
      </c>
      <c r="D5770" s="104" t="s">
        <v>10616</v>
      </c>
      <c r="E5770" s="104">
        <f t="shared" si="90"/>
        <v>30501512</v>
      </c>
      <c r="F5770" s="104" t="s">
        <v>11572</v>
      </c>
      <c r="G5770" s="104" t="s">
        <v>9793</v>
      </c>
      <c r="H5770" s="104" t="s">
        <v>10596</v>
      </c>
      <c r="I5770" s="104" t="s">
        <v>10617</v>
      </c>
    </row>
    <row r="5771" spans="1:9" x14ac:dyDescent="0.2">
      <c r="A5771" s="104" t="s">
        <v>10492</v>
      </c>
      <c r="D5771" s="104" t="s">
        <v>10618</v>
      </c>
      <c r="E5771" s="104">
        <f t="shared" si="90"/>
        <v>30501513</v>
      </c>
      <c r="F5771" s="104" t="s">
        <v>11572</v>
      </c>
      <c r="G5771" s="104" t="s">
        <v>9793</v>
      </c>
      <c r="H5771" s="104" t="s">
        <v>10596</v>
      </c>
      <c r="I5771" s="104" t="s">
        <v>10619</v>
      </c>
    </row>
    <row r="5772" spans="1:9" x14ac:dyDescent="0.2">
      <c r="A5772" s="104" t="s">
        <v>10492</v>
      </c>
      <c r="D5772" s="104" t="s">
        <v>10620</v>
      </c>
      <c r="E5772" s="104">
        <f t="shared" si="90"/>
        <v>30501514</v>
      </c>
      <c r="F5772" s="104" t="s">
        <v>11572</v>
      </c>
      <c r="G5772" s="104" t="s">
        <v>9793</v>
      </c>
      <c r="H5772" s="104" t="s">
        <v>10596</v>
      </c>
      <c r="I5772" s="104" t="s">
        <v>10621</v>
      </c>
    </row>
    <row r="5773" spans="1:9" x14ac:dyDescent="0.2">
      <c r="A5773" s="104" t="s">
        <v>10492</v>
      </c>
      <c r="D5773" s="104" t="s">
        <v>10622</v>
      </c>
      <c r="E5773" s="104">
        <f t="shared" si="90"/>
        <v>30501515</v>
      </c>
      <c r="F5773" s="104" t="s">
        <v>11572</v>
      </c>
      <c r="G5773" s="104" t="s">
        <v>9793</v>
      </c>
      <c r="H5773" s="104" t="s">
        <v>10596</v>
      </c>
      <c r="I5773" s="104" t="s">
        <v>10623</v>
      </c>
    </row>
    <row r="5774" spans="1:9" x14ac:dyDescent="0.2">
      <c r="A5774" s="104" t="s">
        <v>10492</v>
      </c>
      <c r="D5774" s="104" t="s">
        <v>10624</v>
      </c>
      <c r="E5774" s="104">
        <f t="shared" si="90"/>
        <v>30501516</v>
      </c>
      <c r="F5774" s="104" t="s">
        <v>11572</v>
      </c>
      <c r="G5774" s="104" t="s">
        <v>9793</v>
      </c>
      <c r="H5774" s="104" t="s">
        <v>10596</v>
      </c>
      <c r="I5774" s="104" t="s">
        <v>10625</v>
      </c>
    </row>
    <row r="5775" spans="1:9" x14ac:dyDescent="0.2">
      <c r="A5775" s="104" t="s">
        <v>10492</v>
      </c>
      <c r="D5775" s="104" t="s">
        <v>10626</v>
      </c>
      <c r="E5775" s="104">
        <f t="shared" si="90"/>
        <v>30501517</v>
      </c>
      <c r="F5775" s="104" t="s">
        <v>11572</v>
      </c>
      <c r="G5775" s="104" t="s">
        <v>9793</v>
      </c>
      <c r="H5775" s="104" t="s">
        <v>10596</v>
      </c>
      <c r="I5775" s="104" t="s">
        <v>14932</v>
      </c>
    </row>
    <row r="5776" spans="1:9" x14ac:dyDescent="0.2">
      <c r="A5776" s="104" t="s">
        <v>10492</v>
      </c>
      <c r="D5776" s="104" t="s">
        <v>10627</v>
      </c>
      <c r="E5776" s="104">
        <f t="shared" si="90"/>
        <v>30501518</v>
      </c>
      <c r="F5776" s="104" t="s">
        <v>11572</v>
      </c>
      <c r="G5776" s="104" t="s">
        <v>9793</v>
      </c>
      <c r="H5776" s="104" t="s">
        <v>10596</v>
      </c>
      <c r="I5776" s="104" t="s">
        <v>10628</v>
      </c>
    </row>
    <row r="5777" spans="1:9" x14ac:dyDescent="0.2">
      <c r="A5777" s="104" t="s">
        <v>10492</v>
      </c>
      <c r="D5777" s="104" t="s">
        <v>10629</v>
      </c>
      <c r="E5777" s="104">
        <f t="shared" si="90"/>
        <v>30501519</v>
      </c>
      <c r="F5777" s="104" t="s">
        <v>11572</v>
      </c>
      <c r="G5777" s="104" t="s">
        <v>9793</v>
      </c>
      <c r="H5777" s="104" t="s">
        <v>10596</v>
      </c>
      <c r="I5777" s="104" t="s">
        <v>10630</v>
      </c>
    </row>
    <row r="5778" spans="1:9" x14ac:dyDescent="0.2">
      <c r="A5778" s="104" t="s">
        <v>10492</v>
      </c>
      <c r="D5778" s="104" t="s">
        <v>10631</v>
      </c>
      <c r="E5778" s="104">
        <f t="shared" si="90"/>
        <v>30501520</v>
      </c>
      <c r="F5778" s="104" t="s">
        <v>11572</v>
      </c>
      <c r="G5778" s="104" t="s">
        <v>9793</v>
      </c>
      <c r="H5778" s="104" t="s">
        <v>10596</v>
      </c>
      <c r="I5778" s="104" t="s">
        <v>10632</v>
      </c>
    </row>
    <row r="5779" spans="1:9" x14ac:dyDescent="0.2">
      <c r="A5779" s="104" t="s">
        <v>10492</v>
      </c>
      <c r="D5779" s="104" t="s">
        <v>10633</v>
      </c>
      <c r="E5779" s="104">
        <f t="shared" si="90"/>
        <v>30501521</v>
      </c>
      <c r="F5779" s="104" t="s">
        <v>11572</v>
      </c>
      <c r="G5779" s="104" t="s">
        <v>9793</v>
      </c>
      <c r="H5779" s="104" t="s">
        <v>10596</v>
      </c>
      <c r="I5779" s="104" t="s">
        <v>10634</v>
      </c>
    </row>
    <row r="5780" spans="1:9" x14ac:dyDescent="0.2">
      <c r="A5780" s="104" t="s">
        <v>10492</v>
      </c>
      <c r="D5780" s="104" t="s">
        <v>10635</v>
      </c>
      <c r="E5780" s="104">
        <f t="shared" si="90"/>
        <v>30501522</v>
      </c>
      <c r="F5780" s="104" t="s">
        <v>11572</v>
      </c>
      <c r="G5780" s="104" t="s">
        <v>9793</v>
      </c>
      <c r="H5780" s="104" t="s">
        <v>10596</v>
      </c>
      <c r="I5780" s="104" t="s">
        <v>10636</v>
      </c>
    </row>
    <row r="5781" spans="1:9" x14ac:dyDescent="0.2">
      <c r="A5781" s="104" t="s">
        <v>10492</v>
      </c>
      <c r="D5781" s="104" t="s">
        <v>10637</v>
      </c>
      <c r="E5781" s="104">
        <f t="shared" si="90"/>
        <v>30501599</v>
      </c>
      <c r="F5781" s="104" t="s">
        <v>11572</v>
      </c>
      <c r="G5781" s="104" t="s">
        <v>9793</v>
      </c>
      <c r="H5781" s="104" t="s">
        <v>10596</v>
      </c>
      <c r="I5781" s="104" t="s">
        <v>11745</v>
      </c>
    </row>
    <row r="5782" spans="1:9" x14ac:dyDescent="0.2">
      <c r="A5782" s="104" t="s">
        <v>10492</v>
      </c>
      <c r="D5782" s="104" t="s">
        <v>10638</v>
      </c>
      <c r="E5782" s="104">
        <f t="shared" si="90"/>
        <v>30501601</v>
      </c>
      <c r="F5782" s="104" t="s">
        <v>11572</v>
      </c>
      <c r="G5782" s="104" t="s">
        <v>9793</v>
      </c>
      <c r="H5782" s="104" t="s">
        <v>10639</v>
      </c>
      <c r="I5782" s="104" t="s">
        <v>6099</v>
      </c>
    </row>
    <row r="5783" spans="1:9" x14ac:dyDescent="0.2">
      <c r="A5783" s="104" t="s">
        <v>10492</v>
      </c>
      <c r="D5783" s="104" t="s">
        <v>10640</v>
      </c>
      <c r="E5783" s="104">
        <f t="shared" si="90"/>
        <v>30501602</v>
      </c>
      <c r="F5783" s="104" t="s">
        <v>11572</v>
      </c>
      <c r="G5783" s="104" t="s">
        <v>9793</v>
      </c>
      <c r="H5783" s="104" t="s">
        <v>10639</v>
      </c>
      <c r="I5783" s="104" t="s">
        <v>10641</v>
      </c>
    </row>
    <row r="5784" spans="1:9" x14ac:dyDescent="0.2">
      <c r="A5784" s="104" t="s">
        <v>10492</v>
      </c>
      <c r="D5784" s="104" t="s">
        <v>10642</v>
      </c>
      <c r="E5784" s="104">
        <f t="shared" si="90"/>
        <v>30501603</v>
      </c>
      <c r="F5784" s="104" t="s">
        <v>11572</v>
      </c>
      <c r="G5784" s="104" t="s">
        <v>9793</v>
      </c>
      <c r="H5784" s="104" t="s">
        <v>10639</v>
      </c>
      <c r="I5784" s="104" t="s">
        <v>10643</v>
      </c>
    </row>
    <row r="5785" spans="1:9" x14ac:dyDescent="0.2">
      <c r="A5785" s="104" t="s">
        <v>10492</v>
      </c>
      <c r="D5785" s="104" t="s">
        <v>10644</v>
      </c>
      <c r="E5785" s="104">
        <f t="shared" si="90"/>
        <v>30501604</v>
      </c>
      <c r="F5785" s="104" t="s">
        <v>11572</v>
      </c>
      <c r="G5785" s="104" t="s">
        <v>9793</v>
      </c>
      <c r="H5785" s="104" t="s">
        <v>10639</v>
      </c>
      <c r="I5785" s="104" t="s">
        <v>7645</v>
      </c>
    </row>
    <row r="5786" spans="1:9" x14ac:dyDescent="0.2">
      <c r="A5786" s="104" t="s">
        <v>10492</v>
      </c>
      <c r="D5786" s="104" t="s">
        <v>7646</v>
      </c>
      <c r="E5786" s="104">
        <f t="shared" si="90"/>
        <v>30501605</v>
      </c>
      <c r="F5786" s="104" t="s">
        <v>11572</v>
      </c>
      <c r="G5786" s="104" t="s">
        <v>9793</v>
      </c>
      <c r="H5786" s="104" t="s">
        <v>10639</v>
      </c>
      <c r="I5786" s="104" t="s">
        <v>7647</v>
      </c>
    </row>
    <row r="5787" spans="1:9" x14ac:dyDescent="0.2">
      <c r="A5787" s="104" t="s">
        <v>10492</v>
      </c>
      <c r="D5787" s="104" t="s">
        <v>7648</v>
      </c>
      <c r="E5787" s="104">
        <f t="shared" si="90"/>
        <v>30501606</v>
      </c>
      <c r="F5787" s="104" t="s">
        <v>11572</v>
      </c>
      <c r="G5787" s="104" t="s">
        <v>9793</v>
      </c>
      <c r="H5787" s="104" t="s">
        <v>10639</v>
      </c>
      <c r="I5787" s="104" t="s">
        <v>7649</v>
      </c>
    </row>
    <row r="5788" spans="1:9" x14ac:dyDescent="0.2">
      <c r="A5788" s="104" t="s">
        <v>10492</v>
      </c>
      <c r="D5788" s="104" t="s">
        <v>7650</v>
      </c>
      <c r="E5788" s="104">
        <f t="shared" si="90"/>
        <v>30501607</v>
      </c>
      <c r="F5788" s="104" t="s">
        <v>11572</v>
      </c>
      <c r="G5788" s="104" t="s">
        <v>9793</v>
      </c>
      <c r="H5788" s="104" t="s">
        <v>10639</v>
      </c>
      <c r="I5788" s="104" t="s">
        <v>7651</v>
      </c>
    </row>
    <row r="5789" spans="1:9" x14ac:dyDescent="0.2">
      <c r="A5789" s="104" t="s">
        <v>10492</v>
      </c>
      <c r="D5789" s="104" t="s">
        <v>7652</v>
      </c>
      <c r="E5789" s="104">
        <f t="shared" si="90"/>
        <v>30501608</v>
      </c>
      <c r="F5789" s="104" t="s">
        <v>11572</v>
      </c>
      <c r="G5789" s="104" t="s">
        <v>9793</v>
      </c>
      <c r="H5789" s="104" t="s">
        <v>10639</v>
      </c>
      <c r="I5789" s="104" t="s">
        <v>6352</v>
      </c>
    </row>
    <row r="5790" spans="1:9" x14ac:dyDescent="0.2">
      <c r="A5790" s="104" t="s">
        <v>10492</v>
      </c>
      <c r="D5790" s="104" t="s">
        <v>7653</v>
      </c>
      <c r="E5790" s="104">
        <f t="shared" si="90"/>
        <v>30501609</v>
      </c>
      <c r="F5790" s="104" t="s">
        <v>11572</v>
      </c>
      <c r="G5790" s="104" t="s">
        <v>9793</v>
      </c>
      <c r="H5790" s="104" t="s">
        <v>10639</v>
      </c>
      <c r="I5790" s="104" t="s">
        <v>7654</v>
      </c>
    </row>
    <row r="5791" spans="1:9" x14ac:dyDescent="0.2">
      <c r="A5791" s="104" t="s">
        <v>10492</v>
      </c>
      <c r="D5791" s="104" t="s">
        <v>7655</v>
      </c>
      <c r="E5791" s="104">
        <f t="shared" si="90"/>
        <v>30501610</v>
      </c>
      <c r="F5791" s="104" t="s">
        <v>11572</v>
      </c>
      <c r="G5791" s="104" t="s">
        <v>9793</v>
      </c>
      <c r="H5791" s="104" t="s">
        <v>10639</v>
      </c>
      <c r="I5791" s="104" t="s">
        <v>5948</v>
      </c>
    </row>
    <row r="5792" spans="1:9" x14ac:dyDescent="0.2">
      <c r="A5792" s="104" t="s">
        <v>10492</v>
      </c>
      <c r="D5792" s="104" t="s">
        <v>7656</v>
      </c>
      <c r="E5792" s="104">
        <f t="shared" si="90"/>
        <v>30501611</v>
      </c>
      <c r="F5792" s="104" t="s">
        <v>11572</v>
      </c>
      <c r="G5792" s="104" t="s">
        <v>9793</v>
      </c>
      <c r="H5792" s="104" t="s">
        <v>10639</v>
      </c>
      <c r="I5792" s="104" t="s">
        <v>7657</v>
      </c>
    </row>
    <row r="5793" spans="1:9" x14ac:dyDescent="0.2">
      <c r="A5793" s="104" t="s">
        <v>10492</v>
      </c>
      <c r="D5793" s="104" t="s">
        <v>7658</v>
      </c>
      <c r="E5793" s="104">
        <f t="shared" si="90"/>
        <v>30501612</v>
      </c>
      <c r="F5793" s="104" t="s">
        <v>11572</v>
      </c>
      <c r="G5793" s="104" t="s">
        <v>9793</v>
      </c>
      <c r="H5793" s="104" t="s">
        <v>10639</v>
      </c>
      <c r="I5793" s="104" t="s">
        <v>7659</v>
      </c>
    </row>
    <row r="5794" spans="1:9" x14ac:dyDescent="0.2">
      <c r="A5794" s="104" t="s">
        <v>10492</v>
      </c>
      <c r="D5794" s="104" t="s">
        <v>7660</v>
      </c>
      <c r="E5794" s="104">
        <f t="shared" si="90"/>
        <v>30501613</v>
      </c>
      <c r="F5794" s="104" t="s">
        <v>11572</v>
      </c>
      <c r="G5794" s="104" t="s">
        <v>9793</v>
      </c>
      <c r="H5794" s="104" t="s">
        <v>10639</v>
      </c>
      <c r="I5794" s="104" t="s">
        <v>7661</v>
      </c>
    </row>
    <row r="5795" spans="1:9" x14ac:dyDescent="0.2">
      <c r="A5795" s="104" t="s">
        <v>10492</v>
      </c>
      <c r="D5795" s="104" t="s">
        <v>7662</v>
      </c>
      <c r="E5795" s="104">
        <f t="shared" si="90"/>
        <v>30501614</v>
      </c>
      <c r="F5795" s="104" t="s">
        <v>11572</v>
      </c>
      <c r="G5795" s="104" t="s">
        <v>9793</v>
      </c>
      <c r="H5795" s="104" t="s">
        <v>10639</v>
      </c>
      <c r="I5795" s="104" t="s">
        <v>11545</v>
      </c>
    </row>
    <row r="5796" spans="1:9" x14ac:dyDescent="0.2">
      <c r="A5796" s="104" t="s">
        <v>10492</v>
      </c>
      <c r="D5796" s="104" t="s">
        <v>7663</v>
      </c>
      <c r="E5796" s="104">
        <f t="shared" si="90"/>
        <v>30501615</v>
      </c>
      <c r="F5796" s="104" t="s">
        <v>11572</v>
      </c>
      <c r="G5796" s="104" t="s">
        <v>9793</v>
      </c>
      <c r="H5796" s="104" t="s">
        <v>10639</v>
      </c>
      <c r="I5796" s="104" t="s">
        <v>7664</v>
      </c>
    </row>
    <row r="5797" spans="1:9" x14ac:dyDescent="0.2">
      <c r="A5797" s="104" t="s">
        <v>10492</v>
      </c>
      <c r="D5797" s="104" t="s">
        <v>7665</v>
      </c>
      <c r="E5797" s="104">
        <f t="shared" si="90"/>
        <v>30501616</v>
      </c>
      <c r="F5797" s="104" t="s">
        <v>11572</v>
      </c>
      <c r="G5797" s="104" t="s">
        <v>9793</v>
      </c>
      <c r="H5797" s="104" t="s">
        <v>10639</v>
      </c>
      <c r="I5797" s="104" t="s">
        <v>7666</v>
      </c>
    </row>
    <row r="5798" spans="1:9" x14ac:dyDescent="0.2">
      <c r="A5798" s="104" t="s">
        <v>10492</v>
      </c>
      <c r="D5798" s="104" t="s">
        <v>7667</v>
      </c>
      <c r="E5798" s="104">
        <f t="shared" si="90"/>
        <v>30501617</v>
      </c>
      <c r="F5798" s="104" t="s">
        <v>11572</v>
      </c>
      <c r="G5798" s="104" t="s">
        <v>9793</v>
      </c>
      <c r="H5798" s="104" t="s">
        <v>10639</v>
      </c>
      <c r="I5798" s="104" t="s">
        <v>7668</v>
      </c>
    </row>
    <row r="5799" spans="1:9" x14ac:dyDescent="0.2">
      <c r="A5799" s="104" t="s">
        <v>10492</v>
      </c>
      <c r="D5799" s="104" t="s">
        <v>7669</v>
      </c>
      <c r="E5799" s="104">
        <f t="shared" si="90"/>
        <v>30501618</v>
      </c>
      <c r="F5799" s="104" t="s">
        <v>11572</v>
      </c>
      <c r="G5799" s="104" t="s">
        <v>9793</v>
      </c>
      <c r="H5799" s="104" t="s">
        <v>10639</v>
      </c>
      <c r="I5799" s="104" t="s">
        <v>7670</v>
      </c>
    </row>
    <row r="5800" spans="1:9" x14ac:dyDescent="0.2">
      <c r="A5800" s="104" t="s">
        <v>10492</v>
      </c>
      <c r="D5800" s="104" t="s">
        <v>7671</v>
      </c>
      <c r="E5800" s="104">
        <f t="shared" si="90"/>
        <v>30501619</v>
      </c>
      <c r="F5800" s="104" t="s">
        <v>11572</v>
      </c>
      <c r="G5800" s="104" t="s">
        <v>9793</v>
      </c>
      <c r="H5800" s="104" t="s">
        <v>10639</v>
      </c>
      <c r="I5800" s="104" t="s">
        <v>7672</v>
      </c>
    </row>
    <row r="5801" spans="1:9" x14ac:dyDescent="0.2">
      <c r="A5801" s="104" t="s">
        <v>10492</v>
      </c>
      <c r="D5801" s="104" t="s">
        <v>7673</v>
      </c>
      <c r="E5801" s="104">
        <f t="shared" si="90"/>
        <v>30501620</v>
      </c>
      <c r="F5801" s="104" t="s">
        <v>11572</v>
      </c>
      <c r="G5801" s="104" t="s">
        <v>9793</v>
      </c>
      <c r="H5801" s="104" t="s">
        <v>10639</v>
      </c>
      <c r="I5801" s="104" t="s">
        <v>7674</v>
      </c>
    </row>
    <row r="5802" spans="1:9" x14ac:dyDescent="0.2">
      <c r="A5802" s="104" t="s">
        <v>10492</v>
      </c>
      <c r="D5802" s="104" t="s">
        <v>7675</v>
      </c>
      <c r="E5802" s="104">
        <f t="shared" si="90"/>
        <v>30501621</v>
      </c>
      <c r="F5802" s="104" t="s">
        <v>11572</v>
      </c>
      <c r="G5802" s="104" t="s">
        <v>9793</v>
      </c>
      <c r="H5802" s="104" t="s">
        <v>10639</v>
      </c>
      <c r="I5802" s="104" t="s">
        <v>7676</v>
      </c>
    </row>
    <row r="5803" spans="1:9" x14ac:dyDescent="0.2">
      <c r="A5803" s="104" t="s">
        <v>10492</v>
      </c>
      <c r="D5803" s="104" t="s">
        <v>7677</v>
      </c>
      <c r="E5803" s="104">
        <f t="shared" si="90"/>
        <v>30501622</v>
      </c>
      <c r="F5803" s="104" t="s">
        <v>11572</v>
      </c>
      <c r="G5803" s="104" t="s">
        <v>9793</v>
      </c>
      <c r="H5803" s="104" t="s">
        <v>10639</v>
      </c>
      <c r="I5803" s="104" t="s">
        <v>7678</v>
      </c>
    </row>
    <row r="5804" spans="1:9" x14ac:dyDescent="0.2">
      <c r="A5804" s="104" t="s">
        <v>10492</v>
      </c>
      <c r="D5804" s="104" t="s">
        <v>4903</v>
      </c>
      <c r="E5804" s="104">
        <f t="shared" si="90"/>
        <v>30501623</v>
      </c>
      <c r="F5804" s="104" t="s">
        <v>11572</v>
      </c>
      <c r="G5804" s="104" t="s">
        <v>9793</v>
      </c>
      <c r="H5804" s="104" t="s">
        <v>10639</v>
      </c>
      <c r="I5804" s="104" t="s">
        <v>4904</v>
      </c>
    </row>
    <row r="5805" spans="1:9" x14ac:dyDescent="0.2">
      <c r="A5805" s="104" t="s">
        <v>10492</v>
      </c>
      <c r="D5805" s="104" t="s">
        <v>4905</v>
      </c>
      <c r="E5805" s="104">
        <f t="shared" si="90"/>
        <v>30501624</v>
      </c>
      <c r="F5805" s="104" t="s">
        <v>11572</v>
      </c>
      <c r="G5805" s="104" t="s">
        <v>9793</v>
      </c>
      <c r="H5805" s="104" t="s">
        <v>10639</v>
      </c>
      <c r="I5805" s="104" t="s">
        <v>2186</v>
      </c>
    </row>
    <row r="5806" spans="1:9" x14ac:dyDescent="0.2">
      <c r="A5806" s="104" t="s">
        <v>10492</v>
      </c>
      <c r="D5806" s="104" t="s">
        <v>2187</v>
      </c>
      <c r="E5806" s="104">
        <f t="shared" si="90"/>
        <v>30501625</v>
      </c>
      <c r="F5806" s="104" t="s">
        <v>11572</v>
      </c>
      <c r="G5806" s="104" t="s">
        <v>9793</v>
      </c>
      <c r="H5806" s="104" t="s">
        <v>10639</v>
      </c>
      <c r="I5806" s="104" t="s">
        <v>2188</v>
      </c>
    </row>
    <row r="5807" spans="1:9" x14ac:dyDescent="0.2">
      <c r="A5807" s="104" t="s">
        <v>10492</v>
      </c>
      <c r="D5807" s="104" t="s">
        <v>2189</v>
      </c>
      <c r="E5807" s="104">
        <f t="shared" si="90"/>
        <v>30501626</v>
      </c>
      <c r="F5807" s="104" t="s">
        <v>11572</v>
      </c>
      <c r="G5807" s="104" t="s">
        <v>9793</v>
      </c>
      <c r="H5807" s="104" t="s">
        <v>10639</v>
      </c>
      <c r="I5807" s="104" t="s">
        <v>2190</v>
      </c>
    </row>
    <row r="5808" spans="1:9" x14ac:dyDescent="0.2">
      <c r="A5808" s="104" t="s">
        <v>10492</v>
      </c>
      <c r="D5808" s="104" t="s">
        <v>2191</v>
      </c>
      <c r="E5808" s="104">
        <f t="shared" si="90"/>
        <v>30501627</v>
      </c>
      <c r="F5808" s="104" t="s">
        <v>11572</v>
      </c>
      <c r="G5808" s="104" t="s">
        <v>9793</v>
      </c>
      <c r="H5808" s="104" t="s">
        <v>10639</v>
      </c>
      <c r="I5808" s="104" t="s">
        <v>2192</v>
      </c>
    </row>
    <row r="5809" spans="1:9" x14ac:dyDescent="0.2">
      <c r="A5809" s="104" t="s">
        <v>10492</v>
      </c>
      <c r="D5809" s="104" t="s">
        <v>2193</v>
      </c>
      <c r="E5809" s="104">
        <f t="shared" si="90"/>
        <v>30501628</v>
      </c>
      <c r="F5809" s="104" t="s">
        <v>11572</v>
      </c>
      <c r="G5809" s="104" t="s">
        <v>9793</v>
      </c>
      <c r="H5809" s="104" t="s">
        <v>10639</v>
      </c>
      <c r="I5809" s="104" t="s">
        <v>7074</v>
      </c>
    </row>
    <row r="5810" spans="1:9" x14ac:dyDescent="0.2">
      <c r="A5810" s="104" t="s">
        <v>10492</v>
      </c>
      <c r="D5810" s="104" t="s">
        <v>2194</v>
      </c>
      <c r="E5810" s="104">
        <f t="shared" si="90"/>
        <v>30501629</v>
      </c>
      <c r="F5810" s="104" t="s">
        <v>11572</v>
      </c>
      <c r="G5810" s="104" t="s">
        <v>9793</v>
      </c>
      <c r="H5810" s="104" t="s">
        <v>10639</v>
      </c>
      <c r="I5810" s="104" t="s">
        <v>2195</v>
      </c>
    </row>
    <row r="5811" spans="1:9" x14ac:dyDescent="0.2">
      <c r="A5811" s="104" t="s">
        <v>10492</v>
      </c>
      <c r="D5811" s="104" t="s">
        <v>2196</v>
      </c>
      <c r="E5811" s="104">
        <f t="shared" si="90"/>
        <v>30501630</v>
      </c>
      <c r="F5811" s="104" t="s">
        <v>11572</v>
      </c>
      <c r="G5811" s="104" t="s">
        <v>9793</v>
      </c>
      <c r="H5811" s="104" t="s">
        <v>10639</v>
      </c>
      <c r="I5811" s="104" t="s">
        <v>2197</v>
      </c>
    </row>
    <row r="5812" spans="1:9" x14ac:dyDescent="0.2">
      <c r="A5812" s="104" t="s">
        <v>10492</v>
      </c>
      <c r="D5812" s="104" t="s">
        <v>2198</v>
      </c>
      <c r="E5812" s="104">
        <f t="shared" si="90"/>
        <v>30501631</v>
      </c>
      <c r="F5812" s="104" t="s">
        <v>11572</v>
      </c>
      <c r="G5812" s="104" t="s">
        <v>9793</v>
      </c>
      <c r="H5812" s="104" t="s">
        <v>10639</v>
      </c>
      <c r="I5812" s="104" t="s">
        <v>2199</v>
      </c>
    </row>
    <row r="5813" spans="1:9" x14ac:dyDescent="0.2">
      <c r="A5813" s="104" t="s">
        <v>10492</v>
      </c>
      <c r="D5813" s="104" t="s">
        <v>2200</v>
      </c>
      <c r="E5813" s="104">
        <f t="shared" si="90"/>
        <v>30501632</v>
      </c>
      <c r="F5813" s="104" t="s">
        <v>11572</v>
      </c>
      <c r="G5813" s="104" t="s">
        <v>9793</v>
      </c>
      <c r="H5813" s="104" t="s">
        <v>10639</v>
      </c>
      <c r="I5813" s="104" t="s">
        <v>13816</v>
      </c>
    </row>
    <row r="5814" spans="1:9" x14ac:dyDescent="0.2">
      <c r="A5814" s="104" t="s">
        <v>10492</v>
      </c>
      <c r="D5814" s="104" t="s">
        <v>2201</v>
      </c>
      <c r="E5814" s="104">
        <f t="shared" si="90"/>
        <v>30501633</v>
      </c>
      <c r="F5814" s="104" t="s">
        <v>11572</v>
      </c>
      <c r="G5814" s="104" t="s">
        <v>9793</v>
      </c>
      <c r="H5814" s="104" t="s">
        <v>10639</v>
      </c>
      <c r="I5814" s="104" t="s">
        <v>2202</v>
      </c>
    </row>
    <row r="5815" spans="1:9" x14ac:dyDescent="0.2">
      <c r="A5815" s="104" t="s">
        <v>10492</v>
      </c>
      <c r="D5815" s="104" t="s">
        <v>2203</v>
      </c>
      <c r="E5815" s="104">
        <f t="shared" si="90"/>
        <v>30501640</v>
      </c>
      <c r="F5815" s="104" t="s">
        <v>11572</v>
      </c>
      <c r="G5815" s="104" t="s">
        <v>9793</v>
      </c>
      <c r="H5815" s="104" t="s">
        <v>10639</v>
      </c>
      <c r="I5815" s="104" t="s">
        <v>10405</v>
      </c>
    </row>
    <row r="5816" spans="1:9" x14ac:dyDescent="0.2">
      <c r="A5816" s="104" t="s">
        <v>10492</v>
      </c>
      <c r="D5816" s="104" t="s">
        <v>2204</v>
      </c>
      <c r="E5816" s="104">
        <f t="shared" si="90"/>
        <v>30501650</v>
      </c>
      <c r="F5816" s="104" t="s">
        <v>11572</v>
      </c>
      <c r="G5816" s="104" t="s">
        <v>9793</v>
      </c>
      <c r="H5816" s="104" t="s">
        <v>10639</v>
      </c>
      <c r="I5816" s="104" t="s">
        <v>2205</v>
      </c>
    </row>
    <row r="5817" spans="1:9" x14ac:dyDescent="0.2">
      <c r="A5817" s="104" t="s">
        <v>10492</v>
      </c>
      <c r="D5817" s="104" t="s">
        <v>2206</v>
      </c>
      <c r="E5817" s="104">
        <f t="shared" si="90"/>
        <v>30501660</v>
      </c>
      <c r="F5817" s="104" t="s">
        <v>11572</v>
      </c>
      <c r="G5817" s="104" t="s">
        <v>9793</v>
      </c>
      <c r="H5817" s="104" t="s">
        <v>10639</v>
      </c>
      <c r="I5817" s="104" t="s">
        <v>2207</v>
      </c>
    </row>
    <row r="5818" spans="1:9" x14ac:dyDescent="0.2">
      <c r="A5818" s="104" t="s">
        <v>10492</v>
      </c>
      <c r="D5818" s="104" t="s">
        <v>2208</v>
      </c>
      <c r="E5818" s="104">
        <f t="shared" si="90"/>
        <v>30501699</v>
      </c>
      <c r="F5818" s="104" t="s">
        <v>11572</v>
      </c>
      <c r="G5818" s="104" t="s">
        <v>9793</v>
      </c>
      <c r="H5818" s="104" t="s">
        <v>10639</v>
      </c>
      <c r="I5818" s="104" t="s">
        <v>11745</v>
      </c>
    </row>
    <row r="5819" spans="1:9" x14ac:dyDescent="0.2">
      <c r="A5819" s="104" t="s">
        <v>10492</v>
      </c>
      <c r="D5819" s="104" t="s">
        <v>2209</v>
      </c>
      <c r="E5819" s="104">
        <f t="shared" si="90"/>
        <v>30501701</v>
      </c>
      <c r="F5819" s="104" t="s">
        <v>11572</v>
      </c>
      <c r="G5819" s="104" t="s">
        <v>9793</v>
      </c>
      <c r="H5819" s="104" t="s">
        <v>2210</v>
      </c>
      <c r="I5819" s="104" t="s">
        <v>12254</v>
      </c>
    </row>
    <row r="5820" spans="1:9" x14ac:dyDescent="0.2">
      <c r="A5820" s="104" t="s">
        <v>10492</v>
      </c>
      <c r="D5820" s="104" t="s">
        <v>2211</v>
      </c>
      <c r="E5820" s="104">
        <f t="shared" si="90"/>
        <v>30501702</v>
      </c>
      <c r="F5820" s="104" t="s">
        <v>11572</v>
      </c>
      <c r="G5820" s="104" t="s">
        <v>9793</v>
      </c>
      <c r="H5820" s="104" t="s">
        <v>2210</v>
      </c>
      <c r="I5820" s="104" t="s">
        <v>12230</v>
      </c>
    </row>
    <row r="5821" spans="1:9" x14ac:dyDescent="0.2">
      <c r="A5821" s="104" t="s">
        <v>10492</v>
      </c>
      <c r="D5821" s="104" t="s">
        <v>2212</v>
      </c>
      <c r="E5821" s="104">
        <f t="shared" si="90"/>
        <v>30501703</v>
      </c>
      <c r="F5821" s="104" t="s">
        <v>11572</v>
      </c>
      <c r="G5821" s="104" t="s">
        <v>9793</v>
      </c>
      <c r="H5821" s="104" t="s">
        <v>2210</v>
      </c>
      <c r="I5821" s="104" t="s">
        <v>2213</v>
      </c>
    </row>
    <row r="5822" spans="1:9" x14ac:dyDescent="0.2">
      <c r="A5822" s="104" t="s">
        <v>10492</v>
      </c>
      <c r="D5822" s="104" t="s">
        <v>2214</v>
      </c>
      <c r="E5822" s="104">
        <f t="shared" si="90"/>
        <v>30501704</v>
      </c>
      <c r="F5822" s="104" t="s">
        <v>11572</v>
      </c>
      <c r="G5822" s="104" t="s">
        <v>9793</v>
      </c>
      <c r="H5822" s="104" t="s">
        <v>2210</v>
      </c>
      <c r="I5822" s="104" t="s">
        <v>10115</v>
      </c>
    </row>
    <row r="5823" spans="1:9" x14ac:dyDescent="0.2">
      <c r="A5823" s="104" t="s">
        <v>10492</v>
      </c>
      <c r="D5823" s="104" t="s">
        <v>2215</v>
      </c>
      <c r="E5823" s="104">
        <f t="shared" si="90"/>
        <v>30501705</v>
      </c>
      <c r="F5823" s="104" t="s">
        <v>11572</v>
      </c>
      <c r="G5823" s="104" t="s">
        <v>9793</v>
      </c>
      <c r="H5823" s="104" t="s">
        <v>2210</v>
      </c>
      <c r="I5823" s="104" t="s">
        <v>11045</v>
      </c>
    </row>
    <row r="5824" spans="1:9" x14ac:dyDescent="0.2">
      <c r="A5824" s="104" t="s">
        <v>10492</v>
      </c>
      <c r="D5824" s="104" t="s">
        <v>2216</v>
      </c>
      <c r="E5824" s="104">
        <f t="shared" si="90"/>
        <v>30501706</v>
      </c>
      <c r="F5824" s="104" t="s">
        <v>11572</v>
      </c>
      <c r="G5824" s="104" t="s">
        <v>9793</v>
      </c>
      <c r="H5824" s="104" t="s">
        <v>2210</v>
      </c>
      <c r="I5824" s="104" t="s">
        <v>2217</v>
      </c>
    </row>
    <row r="5825" spans="1:9" x14ac:dyDescent="0.2">
      <c r="A5825" s="104" t="s">
        <v>10492</v>
      </c>
      <c r="D5825" s="104" t="s">
        <v>2218</v>
      </c>
      <c r="E5825" s="104">
        <f t="shared" si="90"/>
        <v>30501707</v>
      </c>
      <c r="F5825" s="104" t="s">
        <v>11572</v>
      </c>
      <c r="G5825" s="104" t="s">
        <v>9793</v>
      </c>
      <c r="H5825" s="104" t="s">
        <v>2210</v>
      </c>
      <c r="I5825" s="104" t="s">
        <v>2219</v>
      </c>
    </row>
    <row r="5826" spans="1:9" x14ac:dyDescent="0.2">
      <c r="A5826" s="104" t="s">
        <v>10492</v>
      </c>
      <c r="D5826" s="104" t="s">
        <v>2220</v>
      </c>
      <c r="E5826" s="104">
        <f t="shared" ref="E5826:E5889" si="91">VALUE(D5826)</f>
        <v>30501708</v>
      </c>
      <c r="F5826" s="104" t="s">
        <v>11572</v>
      </c>
      <c r="G5826" s="104" t="s">
        <v>9793</v>
      </c>
      <c r="H5826" s="104" t="s">
        <v>2210</v>
      </c>
      <c r="I5826" s="104" t="s">
        <v>2221</v>
      </c>
    </row>
    <row r="5827" spans="1:9" x14ac:dyDescent="0.2">
      <c r="A5827" s="104" t="s">
        <v>10492</v>
      </c>
      <c r="D5827" s="104" t="s">
        <v>2222</v>
      </c>
      <c r="E5827" s="104">
        <f t="shared" si="91"/>
        <v>30501709</v>
      </c>
      <c r="F5827" s="104" t="s">
        <v>11572</v>
      </c>
      <c r="G5827" s="104" t="s">
        <v>9793</v>
      </c>
      <c r="H5827" s="104" t="s">
        <v>2210</v>
      </c>
      <c r="I5827" s="104" t="s">
        <v>2223</v>
      </c>
    </row>
    <row r="5828" spans="1:9" x14ac:dyDescent="0.2">
      <c r="A5828" s="104" t="s">
        <v>10492</v>
      </c>
      <c r="D5828" s="104" t="s">
        <v>2224</v>
      </c>
      <c r="E5828" s="104">
        <f t="shared" si="91"/>
        <v>30501710</v>
      </c>
      <c r="F5828" s="104" t="s">
        <v>11572</v>
      </c>
      <c r="G5828" s="104" t="s">
        <v>9793</v>
      </c>
      <c r="H5828" s="104" t="s">
        <v>2210</v>
      </c>
      <c r="I5828" s="104" t="s">
        <v>2225</v>
      </c>
    </row>
    <row r="5829" spans="1:9" x14ac:dyDescent="0.2">
      <c r="A5829" s="104" t="s">
        <v>10492</v>
      </c>
      <c r="D5829" s="104" t="s">
        <v>2226</v>
      </c>
      <c r="E5829" s="104">
        <f t="shared" si="91"/>
        <v>30501711</v>
      </c>
      <c r="F5829" s="104" t="s">
        <v>11572</v>
      </c>
      <c r="G5829" s="104" t="s">
        <v>9793</v>
      </c>
      <c r="H5829" s="104" t="s">
        <v>2210</v>
      </c>
      <c r="I5829" s="104" t="s">
        <v>2227</v>
      </c>
    </row>
    <row r="5830" spans="1:9" x14ac:dyDescent="0.2">
      <c r="A5830" s="104" t="s">
        <v>10492</v>
      </c>
      <c r="D5830" s="104" t="s">
        <v>2228</v>
      </c>
      <c r="E5830" s="104">
        <f t="shared" si="91"/>
        <v>30501799</v>
      </c>
      <c r="F5830" s="104" t="s">
        <v>11572</v>
      </c>
      <c r="G5830" s="104" t="s">
        <v>9793</v>
      </c>
      <c r="H5830" s="104" t="s">
        <v>2210</v>
      </c>
      <c r="I5830" s="104" t="s">
        <v>7791</v>
      </c>
    </row>
    <row r="5831" spans="1:9" x14ac:dyDescent="0.2">
      <c r="A5831" s="104" t="s">
        <v>10492</v>
      </c>
      <c r="D5831" s="104" t="s">
        <v>2229</v>
      </c>
      <c r="E5831" s="104">
        <f t="shared" si="91"/>
        <v>30501801</v>
      </c>
      <c r="F5831" s="104" t="s">
        <v>11572</v>
      </c>
      <c r="G5831" s="104" t="s">
        <v>9793</v>
      </c>
      <c r="H5831" s="104" t="s">
        <v>2230</v>
      </c>
      <c r="I5831" s="104" t="s">
        <v>2231</v>
      </c>
    </row>
    <row r="5832" spans="1:9" x14ac:dyDescent="0.2">
      <c r="A5832" s="104" t="s">
        <v>10492</v>
      </c>
      <c r="D5832" s="104" t="s">
        <v>2232</v>
      </c>
      <c r="E5832" s="104">
        <f t="shared" si="91"/>
        <v>30501899</v>
      </c>
      <c r="F5832" s="104" t="s">
        <v>11572</v>
      </c>
      <c r="G5832" s="104" t="s">
        <v>9793</v>
      </c>
      <c r="H5832" s="104" t="s">
        <v>2230</v>
      </c>
      <c r="I5832" s="104" t="s">
        <v>7791</v>
      </c>
    </row>
    <row r="5833" spans="1:9" x14ac:dyDescent="0.2">
      <c r="A5833" s="104" t="s">
        <v>10492</v>
      </c>
      <c r="D5833" s="104" t="s">
        <v>2233</v>
      </c>
      <c r="E5833" s="104">
        <f t="shared" si="91"/>
        <v>30501901</v>
      </c>
      <c r="F5833" s="104" t="s">
        <v>11572</v>
      </c>
      <c r="G5833" s="104" t="s">
        <v>9793</v>
      </c>
      <c r="H5833" s="104" t="s">
        <v>16743</v>
      </c>
      <c r="I5833" s="104" t="s">
        <v>14437</v>
      </c>
    </row>
    <row r="5834" spans="1:9" x14ac:dyDescent="0.2">
      <c r="A5834" s="104" t="s">
        <v>10492</v>
      </c>
      <c r="D5834" s="104" t="s">
        <v>2234</v>
      </c>
      <c r="E5834" s="104">
        <f t="shared" si="91"/>
        <v>30501902</v>
      </c>
      <c r="F5834" s="104" t="s">
        <v>11572</v>
      </c>
      <c r="G5834" s="104" t="s">
        <v>9793</v>
      </c>
      <c r="H5834" s="104" t="s">
        <v>16743</v>
      </c>
      <c r="I5834" s="104" t="s">
        <v>13810</v>
      </c>
    </row>
    <row r="5835" spans="1:9" x14ac:dyDescent="0.2">
      <c r="A5835" s="104" t="s">
        <v>10492</v>
      </c>
      <c r="D5835" s="104" t="s">
        <v>2235</v>
      </c>
      <c r="E5835" s="104">
        <f t="shared" si="91"/>
        <v>30501903</v>
      </c>
      <c r="F5835" s="104" t="s">
        <v>11572</v>
      </c>
      <c r="G5835" s="104" t="s">
        <v>9793</v>
      </c>
      <c r="H5835" s="104" t="s">
        <v>16743</v>
      </c>
      <c r="I5835" s="104" t="s">
        <v>2236</v>
      </c>
    </row>
    <row r="5836" spans="1:9" x14ac:dyDescent="0.2">
      <c r="A5836" s="104" t="s">
        <v>10492</v>
      </c>
      <c r="D5836" s="104" t="s">
        <v>2237</v>
      </c>
      <c r="E5836" s="104">
        <f t="shared" si="91"/>
        <v>30501904</v>
      </c>
      <c r="F5836" s="104" t="s">
        <v>11572</v>
      </c>
      <c r="G5836" s="104" t="s">
        <v>9793</v>
      </c>
      <c r="H5836" s="104" t="s">
        <v>16743</v>
      </c>
      <c r="I5836" s="104" t="s">
        <v>2238</v>
      </c>
    </row>
    <row r="5837" spans="1:9" x14ac:dyDescent="0.2">
      <c r="A5837" s="104" t="s">
        <v>10492</v>
      </c>
      <c r="D5837" s="104" t="s">
        <v>2239</v>
      </c>
      <c r="E5837" s="104">
        <f t="shared" si="91"/>
        <v>30501905</v>
      </c>
      <c r="F5837" s="104" t="s">
        <v>11572</v>
      </c>
      <c r="G5837" s="104" t="s">
        <v>9793</v>
      </c>
      <c r="H5837" s="104" t="s">
        <v>16743</v>
      </c>
      <c r="I5837" s="104" t="s">
        <v>7076</v>
      </c>
    </row>
    <row r="5838" spans="1:9" x14ac:dyDescent="0.2">
      <c r="A5838" s="104" t="s">
        <v>10492</v>
      </c>
      <c r="D5838" s="104" t="s">
        <v>2240</v>
      </c>
      <c r="E5838" s="104">
        <f t="shared" si="91"/>
        <v>30501906</v>
      </c>
      <c r="F5838" s="104" t="s">
        <v>11572</v>
      </c>
      <c r="G5838" s="104" t="s">
        <v>9793</v>
      </c>
      <c r="H5838" s="104" t="s">
        <v>16743</v>
      </c>
      <c r="I5838" s="104" t="s">
        <v>4958</v>
      </c>
    </row>
    <row r="5839" spans="1:9" x14ac:dyDescent="0.2">
      <c r="A5839" s="104" t="s">
        <v>10492</v>
      </c>
      <c r="D5839" s="104" t="s">
        <v>4959</v>
      </c>
      <c r="E5839" s="104">
        <f t="shared" si="91"/>
        <v>30501907</v>
      </c>
      <c r="F5839" s="104" t="s">
        <v>11572</v>
      </c>
      <c r="G5839" s="104" t="s">
        <v>9793</v>
      </c>
      <c r="H5839" s="104" t="s">
        <v>16743</v>
      </c>
      <c r="I5839" s="104" t="s">
        <v>4960</v>
      </c>
    </row>
    <row r="5840" spans="1:9" x14ac:dyDescent="0.2">
      <c r="A5840" s="104" t="s">
        <v>10492</v>
      </c>
      <c r="D5840" s="104" t="s">
        <v>4961</v>
      </c>
      <c r="E5840" s="104">
        <f t="shared" si="91"/>
        <v>30501908</v>
      </c>
      <c r="F5840" s="104" t="s">
        <v>11572</v>
      </c>
      <c r="G5840" s="104" t="s">
        <v>9793</v>
      </c>
      <c r="H5840" s="104" t="s">
        <v>16743</v>
      </c>
      <c r="I5840" s="104" t="s">
        <v>4962</v>
      </c>
    </row>
    <row r="5841" spans="1:9" x14ac:dyDescent="0.2">
      <c r="A5841" s="104" t="s">
        <v>10492</v>
      </c>
      <c r="D5841" s="104" t="s">
        <v>2257</v>
      </c>
      <c r="E5841" s="104">
        <f t="shared" si="91"/>
        <v>30501999</v>
      </c>
      <c r="F5841" s="104" t="s">
        <v>11572</v>
      </c>
      <c r="G5841" s="104" t="s">
        <v>9793</v>
      </c>
      <c r="H5841" s="104" t="s">
        <v>16743</v>
      </c>
      <c r="I5841" s="104" t="s">
        <v>7791</v>
      </c>
    </row>
    <row r="5842" spans="1:9" x14ac:dyDescent="0.2">
      <c r="A5842" s="104" t="s">
        <v>10492</v>
      </c>
      <c r="D5842" s="104" t="s">
        <v>2258</v>
      </c>
      <c r="E5842" s="104">
        <f t="shared" si="91"/>
        <v>30502001</v>
      </c>
      <c r="F5842" s="104" t="s">
        <v>11572</v>
      </c>
      <c r="G5842" s="104" t="s">
        <v>9793</v>
      </c>
      <c r="H5842" s="104" t="s">
        <v>2259</v>
      </c>
      <c r="I5842" s="104" t="s">
        <v>6099</v>
      </c>
    </row>
    <row r="5843" spans="1:9" x14ac:dyDescent="0.2">
      <c r="A5843" s="104" t="s">
        <v>10492</v>
      </c>
      <c r="D5843" s="104" t="s">
        <v>2260</v>
      </c>
      <c r="E5843" s="104">
        <f t="shared" si="91"/>
        <v>30502002</v>
      </c>
      <c r="F5843" s="104" t="s">
        <v>11572</v>
      </c>
      <c r="G5843" s="104" t="s">
        <v>9793</v>
      </c>
      <c r="H5843" s="104" t="s">
        <v>2259</v>
      </c>
      <c r="I5843" s="104" t="s">
        <v>10641</v>
      </c>
    </row>
    <row r="5844" spans="1:9" x14ac:dyDescent="0.2">
      <c r="A5844" s="104" t="s">
        <v>10492</v>
      </c>
      <c r="D5844" s="104" t="s">
        <v>2261</v>
      </c>
      <c r="E5844" s="104">
        <f t="shared" si="91"/>
        <v>30502003</v>
      </c>
      <c r="F5844" s="104" t="s">
        <v>11572</v>
      </c>
      <c r="G5844" s="104" t="s">
        <v>9793</v>
      </c>
      <c r="H5844" s="104" t="s">
        <v>2259</v>
      </c>
      <c r="I5844" s="104" t="s">
        <v>2262</v>
      </c>
    </row>
    <row r="5845" spans="1:9" x14ac:dyDescent="0.2">
      <c r="A5845" s="104" t="s">
        <v>10492</v>
      </c>
      <c r="D5845" s="104" t="s">
        <v>2263</v>
      </c>
      <c r="E5845" s="104">
        <f t="shared" si="91"/>
        <v>30502004</v>
      </c>
      <c r="F5845" s="104" t="s">
        <v>11572</v>
      </c>
      <c r="G5845" s="104" t="s">
        <v>9793</v>
      </c>
      <c r="H5845" s="104" t="s">
        <v>2259</v>
      </c>
      <c r="I5845" s="104" t="s">
        <v>2264</v>
      </c>
    </row>
    <row r="5846" spans="1:9" x14ac:dyDescent="0.2">
      <c r="A5846" s="104" t="s">
        <v>10492</v>
      </c>
      <c r="D5846" s="104" t="s">
        <v>2265</v>
      </c>
      <c r="E5846" s="104">
        <f t="shared" si="91"/>
        <v>30502005</v>
      </c>
      <c r="F5846" s="104" t="s">
        <v>11572</v>
      </c>
      <c r="G5846" s="104" t="s">
        <v>9793</v>
      </c>
      <c r="H5846" s="104" t="s">
        <v>2259</v>
      </c>
      <c r="I5846" s="104" t="s">
        <v>2266</v>
      </c>
    </row>
    <row r="5847" spans="1:9" x14ac:dyDescent="0.2">
      <c r="A5847" s="104" t="s">
        <v>10492</v>
      </c>
      <c r="D5847" s="104" t="s">
        <v>2267</v>
      </c>
      <c r="E5847" s="104">
        <f t="shared" si="91"/>
        <v>30502006</v>
      </c>
      <c r="F5847" s="104" t="s">
        <v>11572</v>
      </c>
      <c r="G5847" s="104" t="s">
        <v>9793</v>
      </c>
      <c r="H5847" s="104" t="s">
        <v>2259</v>
      </c>
      <c r="I5847" s="104" t="s">
        <v>2268</v>
      </c>
    </row>
    <row r="5848" spans="1:9" x14ac:dyDescent="0.2">
      <c r="A5848" s="104" t="s">
        <v>10492</v>
      </c>
      <c r="D5848" s="104" t="s">
        <v>2269</v>
      </c>
      <c r="E5848" s="104">
        <f t="shared" si="91"/>
        <v>30502007</v>
      </c>
      <c r="F5848" s="104" t="s">
        <v>11572</v>
      </c>
      <c r="G5848" s="104" t="s">
        <v>9793</v>
      </c>
      <c r="H5848" s="104" t="s">
        <v>2259</v>
      </c>
      <c r="I5848" s="104" t="s">
        <v>2238</v>
      </c>
    </row>
    <row r="5849" spans="1:9" x14ac:dyDescent="0.2">
      <c r="A5849" s="104" t="s">
        <v>10492</v>
      </c>
      <c r="D5849" s="104" t="s">
        <v>2270</v>
      </c>
      <c r="E5849" s="104">
        <f t="shared" si="91"/>
        <v>30502008</v>
      </c>
      <c r="F5849" s="104" t="s">
        <v>11572</v>
      </c>
      <c r="G5849" s="104" t="s">
        <v>9793</v>
      </c>
      <c r="H5849" s="104" t="s">
        <v>2259</v>
      </c>
      <c r="I5849" s="104" t="s">
        <v>2271</v>
      </c>
    </row>
    <row r="5850" spans="1:9" x14ac:dyDescent="0.2">
      <c r="A5850" s="104" t="s">
        <v>10492</v>
      </c>
      <c r="D5850" s="104" t="s">
        <v>2272</v>
      </c>
      <c r="E5850" s="104">
        <f t="shared" si="91"/>
        <v>30502009</v>
      </c>
      <c r="F5850" s="104" t="s">
        <v>11572</v>
      </c>
      <c r="G5850" s="104" t="s">
        <v>9793</v>
      </c>
      <c r="H5850" s="104" t="s">
        <v>2259</v>
      </c>
      <c r="I5850" s="104" t="s">
        <v>2273</v>
      </c>
    </row>
    <row r="5851" spans="1:9" x14ac:dyDescent="0.2">
      <c r="A5851" s="104" t="s">
        <v>10492</v>
      </c>
      <c r="D5851" s="104" t="s">
        <v>2274</v>
      </c>
      <c r="E5851" s="104">
        <f t="shared" si="91"/>
        <v>30502010</v>
      </c>
      <c r="F5851" s="104" t="s">
        <v>11572</v>
      </c>
      <c r="G5851" s="104" t="s">
        <v>9793</v>
      </c>
      <c r="H5851" s="104" t="s">
        <v>2259</v>
      </c>
      <c r="I5851" s="104" t="s">
        <v>2275</v>
      </c>
    </row>
    <row r="5852" spans="1:9" x14ac:dyDescent="0.2">
      <c r="A5852" s="104" t="s">
        <v>10492</v>
      </c>
      <c r="D5852" s="104" t="s">
        <v>2276</v>
      </c>
      <c r="E5852" s="104">
        <f t="shared" si="91"/>
        <v>30502011</v>
      </c>
      <c r="F5852" s="104" t="s">
        <v>11572</v>
      </c>
      <c r="G5852" s="104" t="s">
        <v>9793</v>
      </c>
      <c r="H5852" s="104" t="s">
        <v>2259</v>
      </c>
      <c r="I5852" s="104" t="s">
        <v>1959</v>
      </c>
    </row>
    <row r="5853" spans="1:9" x14ac:dyDescent="0.2">
      <c r="A5853" s="104" t="s">
        <v>10492</v>
      </c>
      <c r="D5853" s="104" t="s">
        <v>2277</v>
      </c>
      <c r="E5853" s="104">
        <f t="shared" si="91"/>
        <v>30502012</v>
      </c>
      <c r="F5853" s="104" t="s">
        <v>11572</v>
      </c>
      <c r="G5853" s="104" t="s">
        <v>9793</v>
      </c>
      <c r="H5853" s="104" t="s">
        <v>2259</v>
      </c>
      <c r="I5853" s="104" t="s">
        <v>14437</v>
      </c>
    </row>
    <row r="5854" spans="1:9" x14ac:dyDescent="0.2">
      <c r="A5854" s="104" t="s">
        <v>10492</v>
      </c>
      <c r="D5854" s="104" t="s">
        <v>2278</v>
      </c>
      <c r="E5854" s="104">
        <f t="shared" si="91"/>
        <v>30502013</v>
      </c>
      <c r="F5854" s="104" t="s">
        <v>11572</v>
      </c>
      <c r="G5854" s="104" t="s">
        <v>9793</v>
      </c>
      <c r="H5854" s="104" t="s">
        <v>2259</v>
      </c>
      <c r="I5854" s="104" t="s">
        <v>2279</v>
      </c>
    </row>
    <row r="5855" spans="1:9" x14ac:dyDescent="0.2">
      <c r="A5855" s="104" t="s">
        <v>10492</v>
      </c>
      <c r="D5855" s="104" t="s">
        <v>2280</v>
      </c>
      <c r="E5855" s="104">
        <f t="shared" si="91"/>
        <v>30502014</v>
      </c>
      <c r="F5855" s="104" t="s">
        <v>11572</v>
      </c>
      <c r="G5855" s="104" t="s">
        <v>9793</v>
      </c>
      <c r="H5855" s="104" t="s">
        <v>2259</v>
      </c>
      <c r="I5855" s="104" t="s">
        <v>2281</v>
      </c>
    </row>
    <row r="5856" spans="1:9" x14ac:dyDescent="0.2">
      <c r="A5856" s="104" t="s">
        <v>10492</v>
      </c>
      <c r="D5856" s="104" t="s">
        <v>2282</v>
      </c>
      <c r="E5856" s="104">
        <f t="shared" si="91"/>
        <v>30502015</v>
      </c>
      <c r="F5856" s="104" t="s">
        <v>11572</v>
      </c>
      <c r="G5856" s="104" t="s">
        <v>9793</v>
      </c>
      <c r="H5856" s="104" t="s">
        <v>2259</v>
      </c>
      <c r="I5856" s="104" t="s">
        <v>2283</v>
      </c>
    </row>
    <row r="5857" spans="1:9" x14ac:dyDescent="0.2">
      <c r="A5857" s="104" t="s">
        <v>10492</v>
      </c>
      <c r="D5857" s="104" t="s">
        <v>2284</v>
      </c>
      <c r="E5857" s="104">
        <f t="shared" si="91"/>
        <v>30502016</v>
      </c>
      <c r="F5857" s="104" t="s">
        <v>11572</v>
      </c>
      <c r="G5857" s="104" t="s">
        <v>9793</v>
      </c>
      <c r="H5857" s="104" t="s">
        <v>2259</v>
      </c>
      <c r="I5857" s="104" t="s">
        <v>2285</v>
      </c>
    </row>
    <row r="5858" spans="1:9" x14ac:dyDescent="0.2">
      <c r="A5858" s="104" t="s">
        <v>10492</v>
      </c>
      <c r="D5858" s="104" t="s">
        <v>2286</v>
      </c>
      <c r="E5858" s="104">
        <f t="shared" si="91"/>
        <v>30502017</v>
      </c>
      <c r="F5858" s="104" t="s">
        <v>11572</v>
      </c>
      <c r="G5858" s="104" t="s">
        <v>9793</v>
      </c>
      <c r="H5858" s="104" t="s">
        <v>2259</v>
      </c>
      <c r="I5858" s="104" t="s">
        <v>2287</v>
      </c>
    </row>
    <row r="5859" spans="1:9" x14ac:dyDescent="0.2">
      <c r="A5859" s="104" t="s">
        <v>10492</v>
      </c>
      <c r="D5859" s="104" t="s">
        <v>2288</v>
      </c>
      <c r="E5859" s="104">
        <f t="shared" si="91"/>
        <v>30502018</v>
      </c>
      <c r="F5859" s="104" t="s">
        <v>11572</v>
      </c>
      <c r="G5859" s="104" t="s">
        <v>9793</v>
      </c>
      <c r="H5859" s="104" t="s">
        <v>2259</v>
      </c>
      <c r="I5859" s="104" t="s">
        <v>2289</v>
      </c>
    </row>
    <row r="5860" spans="1:9" x14ac:dyDescent="0.2">
      <c r="A5860" s="104" t="s">
        <v>10492</v>
      </c>
      <c r="D5860" s="104" t="s">
        <v>2290</v>
      </c>
      <c r="E5860" s="104">
        <f t="shared" si="91"/>
        <v>30502020</v>
      </c>
      <c r="F5860" s="104" t="s">
        <v>11572</v>
      </c>
      <c r="G5860" s="104" t="s">
        <v>9793</v>
      </c>
      <c r="H5860" s="104" t="s">
        <v>2259</v>
      </c>
      <c r="I5860" s="104" t="s">
        <v>2275</v>
      </c>
    </row>
    <row r="5861" spans="1:9" x14ac:dyDescent="0.2">
      <c r="A5861" s="104" t="s">
        <v>10492</v>
      </c>
      <c r="D5861" s="104" t="s">
        <v>2291</v>
      </c>
      <c r="E5861" s="104">
        <f t="shared" si="91"/>
        <v>30502021</v>
      </c>
      <c r="F5861" s="104" t="s">
        <v>11572</v>
      </c>
      <c r="G5861" s="104" t="s">
        <v>9793</v>
      </c>
      <c r="H5861" s="104" t="s">
        <v>2259</v>
      </c>
      <c r="I5861" s="104" t="s">
        <v>2292</v>
      </c>
    </row>
    <row r="5862" spans="1:9" x14ac:dyDescent="0.2">
      <c r="A5862" s="104" t="s">
        <v>10492</v>
      </c>
      <c r="D5862" s="104" t="s">
        <v>2293</v>
      </c>
      <c r="E5862" s="104">
        <f t="shared" si="91"/>
        <v>30502031</v>
      </c>
      <c r="F5862" s="104" t="s">
        <v>11572</v>
      </c>
      <c r="G5862" s="104" t="s">
        <v>9793</v>
      </c>
      <c r="H5862" s="104" t="s">
        <v>2259</v>
      </c>
      <c r="I5862" s="104" t="s">
        <v>2294</v>
      </c>
    </row>
    <row r="5863" spans="1:9" x14ac:dyDescent="0.2">
      <c r="A5863" s="104" t="s">
        <v>10492</v>
      </c>
      <c r="D5863" s="104" t="s">
        <v>2295</v>
      </c>
      <c r="E5863" s="104">
        <f t="shared" si="91"/>
        <v>30502032</v>
      </c>
      <c r="F5863" s="104" t="s">
        <v>11572</v>
      </c>
      <c r="G5863" s="104" t="s">
        <v>9793</v>
      </c>
      <c r="H5863" s="104" t="s">
        <v>2259</v>
      </c>
      <c r="I5863" s="104" t="s">
        <v>2296</v>
      </c>
    </row>
    <row r="5864" spans="1:9" x14ac:dyDescent="0.2">
      <c r="A5864" s="104" t="s">
        <v>10492</v>
      </c>
      <c r="D5864" s="104" t="s">
        <v>2297</v>
      </c>
      <c r="E5864" s="104">
        <f t="shared" si="91"/>
        <v>30502033</v>
      </c>
      <c r="F5864" s="104" t="s">
        <v>11572</v>
      </c>
      <c r="G5864" s="104" t="s">
        <v>9793</v>
      </c>
      <c r="H5864" s="104" t="s">
        <v>2259</v>
      </c>
      <c r="I5864" s="104" t="s">
        <v>2298</v>
      </c>
    </row>
    <row r="5865" spans="1:9" x14ac:dyDescent="0.2">
      <c r="A5865" s="104" t="s">
        <v>10492</v>
      </c>
      <c r="D5865" s="104" t="s">
        <v>2299</v>
      </c>
      <c r="E5865" s="104">
        <f t="shared" si="91"/>
        <v>30502099</v>
      </c>
      <c r="F5865" s="104" t="s">
        <v>11572</v>
      </c>
      <c r="G5865" s="104" t="s">
        <v>9793</v>
      </c>
      <c r="H5865" s="104" t="s">
        <v>2259</v>
      </c>
      <c r="I5865" s="104" t="s">
        <v>9253</v>
      </c>
    </row>
    <row r="5866" spans="1:9" x14ac:dyDescent="0.2">
      <c r="A5866" s="104" t="s">
        <v>10492</v>
      </c>
      <c r="D5866" s="104" t="s">
        <v>2300</v>
      </c>
      <c r="E5866" s="104">
        <f t="shared" si="91"/>
        <v>30502101</v>
      </c>
      <c r="F5866" s="104" t="s">
        <v>11572</v>
      </c>
      <c r="G5866" s="104" t="s">
        <v>9793</v>
      </c>
      <c r="H5866" s="104" t="s">
        <v>2301</v>
      </c>
      <c r="I5866" s="104" t="s">
        <v>14416</v>
      </c>
    </row>
    <row r="5867" spans="1:9" x14ac:dyDescent="0.2">
      <c r="A5867" s="104" t="s">
        <v>10492</v>
      </c>
      <c r="D5867" s="104" t="s">
        <v>2302</v>
      </c>
      <c r="E5867" s="104">
        <f t="shared" si="91"/>
        <v>30502102</v>
      </c>
      <c r="F5867" s="104" t="s">
        <v>11572</v>
      </c>
      <c r="G5867" s="104" t="s">
        <v>9793</v>
      </c>
      <c r="H5867" s="104" t="s">
        <v>2301</v>
      </c>
      <c r="I5867" s="104" t="s">
        <v>2303</v>
      </c>
    </row>
    <row r="5868" spans="1:9" x14ac:dyDescent="0.2">
      <c r="A5868" s="104" t="s">
        <v>10492</v>
      </c>
      <c r="D5868" s="104" t="s">
        <v>2304</v>
      </c>
      <c r="E5868" s="104">
        <f t="shared" si="91"/>
        <v>30502103</v>
      </c>
      <c r="F5868" s="104" t="s">
        <v>11572</v>
      </c>
      <c r="G5868" s="104" t="s">
        <v>9793</v>
      </c>
      <c r="H5868" s="104" t="s">
        <v>2301</v>
      </c>
      <c r="I5868" s="104" t="s">
        <v>2305</v>
      </c>
    </row>
    <row r="5869" spans="1:9" x14ac:dyDescent="0.2">
      <c r="A5869" s="104" t="s">
        <v>10492</v>
      </c>
      <c r="D5869" s="104" t="s">
        <v>2306</v>
      </c>
      <c r="E5869" s="104">
        <f t="shared" si="91"/>
        <v>30502104</v>
      </c>
      <c r="F5869" s="104" t="s">
        <v>11572</v>
      </c>
      <c r="G5869" s="104" t="s">
        <v>9793</v>
      </c>
      <c r="H5869" s="104" t="s">
        <v>2301</v>
      </c>
      <c r="I5869" s="104" t="s">
        <v>14401</v>
      </c>
    </row>
    <row r="5870" spans="1:9" x14ac:dyDescent="0.2">
      <c r="A5870" s="104" t="s">
        <v>10492</v>
      </c>
      <c r="D5870" s="104" t="s">
        <v>2307</v>
      </c>
      <c r="E5870" s="104">
        <f t="shared" si="91"/>
        <v>30502105</v>
      </c>
      <c r="F5870" s="104" t="s">
        <v>11572</v>
      </c>
      <c r="G5870" s="104" t="s">
        <v>9793</v>
      </c>
      <c r="H5870" s="104" t="s">
        <v>2301</v>
      </c>
      <c r="I5870" s="104" t="s">
        <v>8087</v>
      </c>
    </row>
    <row r="5871" spans="1:9" x14ac:dyDescent="0.2">
      <c r="A5871" s="104" t="s">
        <v>10492</v>
      </c>
      <c r="D5871" s="104" t="s">
        <v>2308</v>
      </c>
      <c r="E5871" s="104">
        <f t="shared" si="91"/>
        <v>30502106</v>
      </c>
      <c r="F5871" s="104" t="s">
        <v>11572</v>
      </c>
      <c r="G5871" s="104" t="s">
        <v>9793</v>
      </c>
      <c r="H5871" s="104" t="s">
        <v>2301</v>
      </c>
      <c r="I5871" s="104" t="s">
        <v>11493</v>
      </c>
    </row>
    <row r="5872" spans="1:9" x14ac:dyDescent="0.2">
      <c r="A5872" s="104" t="s">
        <v>10492</v>
      </c>
      <c r="D5872" s="104" t="s">
        <v>2309</v>
      </c>
      <c r="E5872" s="104">
        <f t="shared" si="91"/>
        <v>30502201</v>
      </c>
      <c r="F5872" s="104" t="s">
        <v>11572</v>
      </c>
      <c r="G5872" s="104" t="s">
        <v>9793</v>
      </c>
      <c r="H5872" s="104" t="s">
        <v>2310</v>
      </c>
      <c r="I5872" s="104" t="s">
        <v>2311</v>
      </c>
    </row>
    <row r="5873" spans="1:9" x14ac:dyDescent="0.2">
      <c r="A5873" s="104" t="s">
        <v>10492</v>
      </c>
      <c r="D5873" s="104" t="s">
        <v>2312</v>
      </c>
      <c r="E5873" s="104">
        <f t="shared" si="91"/>
        <v>30502299</v>
      </c>
      <c r="F5873" s="104" t="s">
        <v>11572</v>
      </c>
      <c r="G5873" s="104" t="s">
        <v>9793</v>
      </c>
      <c r="H5873" s="104" t="s">
        <v>2310</v>
      </c>
      <c r="I5873" s="104" t="s">
        <v>7791</v>
      </c>
    </row>
    <row r="5874" spans="1:9" x14ac:dyDescent="0.2">
      <c r="A5874" s="104" t="s">
        <v>10492</v>
      </c>
      <c r="D5874" s="104" t="s">
        <v>2313</v>
      </c>
      <c r="E5874" s="104">
        <f t="shared" si="91"/>
        <v>30502401</v>
      </c>
      <c r="F5874" s="104" t="s">
        <v>11572</v>
      </c>
      <c r="G5874" s="104" t="s">
        <v>9793</v>
      </c>
      <c r="H5874" s="104" t="s">
        <v>2314</v>
      </c>
      <c r="I5874" s="104" t="s">
        <v>2315</v>
      </c>
    </row>
    <row r="5875" spans="1:9" x14ac:dyDescent="0.2">
      <c r="A5875" s="104" t="s">
        <v>10492</v>
      </c>
      <c r="D5875" s="104" t="s">
        <v>2316</v>
      </c>
      <c r="E5875" s="104">
        <f t="shared" si="91"/>
        <v>30502499</v>
      </c>
      <c r="F5875" s="104" t="s">
        <v>11572</v>
      </c>
      <c r="G5875" s="104" t="s">
        <v>9793</v>
      </c>
      <c r="H5875" s="104" t="s">
        <v>2314</v>
      </c>
      <c r="I5875" s="104" t="s">
        <v>7791</v>
      </c>
    </row>
    <row r="5876" spans="1:9" x14ac:dyDescent="0.2">
      <c r="A5876" s="104" t="s">
        <v>10492</v>
      </c>
      <c r="D5876" s="104" t="s">
        <v>2317</v>
      </c>
      <c r="E5876" s="104">
        <f t="shared" si="91"/>
        <v>30502501</v>
      </c>
      <c r="F5876" s="104" t="s">
        <v>11572</v>
      </c>
      <c r="G5876" s="104" t="s">
        <v>9793</v>
      </c>
      <c r="H5876" s="104" t="s">
        <v>2318</v>
      </c>
      <c r="I5876" s="104" t="s">
        <v>2319</v>
      </c>
    </row>
    <row r="5877" spans="1:9" x14ac:dyDescent="0.2">
      <c r="A5877" s="104" t="s">
        <v>10492</v>
      </c>
      <c r="D5877" s="104" t="s">
        <v>2320</v>
      </c>
      <c r="E5877" s="104">
        <f t="shared" si="91"/>
        <v>30502502</v>
      </c>
      <c r="F5877" s="104" t="s">
        <v>11572</v>
      </c>
      <c r="G5877" s="104" t="s">
        <v>9793</v>
      </c>
      <c r="H5877" s="104" t="s">
        <v>2318</v>
      </c>
      <c r="I5877" s="104" t="s">
        <v>2321</v>
      </c>
    </row>
    <row r="5878" spans="1:9" x14ac:dyDescent="0.2">
      <c r="A5878" s="104" t="s">
        <v>10492</v>
      </c>
      <c r="D5878" s="104" t="s">
        <v>2322</v>
      </c>
      <c r="E5878" s="104">
        <f t="shared" si="91"/>
        <v>30502503</v>
      </c>
      <c r="F5878" s="104" t="s">
        <v>11572</v>
      </c>
      <c r="G5878" s="104" t="s">
        <v>9793</v>
      </c>
      <c r="H5878" s="104" t="s">
        <v>2318</v>
      </c>
      <c r="I5878" s="104" t="s">
        <v>2323</v>
      </c>
    </row>
    <row r="5879" spans="1:9" x14ac:dyDescent="0.2">
      <c r="A5879" s="104" t="s">
        <v>10492</v>
      </c>
      <c r="D5879" s="104" t="s">
        <v>2324</v>
      </c>
      <c r="E5879" s="104">
        <f t="shared" si="91"/>
        <v>30502504</v>
      </c>
      <c r="F5879" s="104" t="s">
        <v>11572</v>
      </c>
      <c r="G5879" s="104" t="s">
        <v>9793</v>
      </c>
      <c r="H5879" s="104" t="s">
        <v>2318</v>
      </c>
      <c r="I5879" s="104" t="s">
        <v>1959</v>
      </c>
    </row>
    <row r="5880" spans="1:9" x14ac:dyDescent="0.2">
      <c r="A5880" s="104" t="s">
        <v>10492</v>
      </c>
      <c r="D5880" s="104" t="s">
        <v>2325</v>
      </c>
      <c r="E5880" s="104">
        <f t="shared" si="91"/>
        <v>30502505</v>
      </c>
      <c r="F5880" s="104" t="s">
        <v>11572</v>
      </c>
      <c r="G5880" s="104" t="s">
        <v>9793</v>
      </c>
      <c r="H5880" s="104" t="s">
        <v>2318</v>
      </c>
      <c r="I5880" s="104" t="s">
        <v>2326</v>
      </c>
    </row>
    <row r="5881" spans="1:9" x14ac:dyDescent="0.2">
      <c r="A5881" s="104" t="s">
        <v>10492</v>
      </c>
      <c r="D5881" s="104" t="s">
        <v>2327</v>
      </c>
      <c r="E5881" s="104">
        <f t="shared" si="91"/>
        <v>30502506</v>
      </c>
      <c r="F5881" s="104" t="s">
        <v>11572</v>
      </c>
      <c r="G5881" s="104" t="s">
        <v>9793</v>
      </c>
      <c r="H5881" s="104" t="s">
        <v>2318</v>
      </c>
      <c r="I5881" s="104" t="s">
        <v>14934</v>
      </c>
    </row>
    <row r="5882" spans="1:9" x14ac:dyDescent="0.2">
      <c r="A5882" s="104" t="s">
        <v>10492</v>
      </c>
      <c r="D5882" s="104" t="s">
        <v>2328</v>
      </c>
      <c r="E5882" s="104">
        <f t="shared" si="91"/>
        <v>30502507</v>
      </c>
      <c r="F5882" s="104" t="s">
        <v>11572</v>
      </c>
      <c r="G5882" s="104" t="s">
        <v>9793</v>
      </c>
      <c r="H5882" s="104" t="s">
        <v>2318</v>
      </c>
      <c r="I5882" s="104" t="s">
        <v>14409</v>
      </c>
    </row>
    <row r="5883" spans="1:9" x14ac:dyDescent="0.2">
      <c r="A5883" s="104" t="s">
        <v>10492</v>
      </c>
      <c r="D5883" s="104" t="s">
        <v>2329</v>
      </c>
      <c r="E5883" s="104">
        <f t="shared" si="91"/>
        <v>30502508</v>
      </c>
      <c r="F5883" s="104" t="s">
        <v>11572</v>
      </c>
      <c r="G5883" s="104" t="s">
        <v>9793</v>
      </c>
      <c r="H5883" s="104" t="s">
        <v>2318</v>
      </c>
      <c r="I5883" s="104" t="s">
        <v>2330</v>
      </c>
    </row>
    <row r="5884" spans="1:9" x14ac:dyDescent="0.2">
      <c r="A5884" s="104" t="s">
        <v>10492</v>
      </c>
      <c r="D5884" s="104" t="s">
        <v>2331</v>
      </c>
      <c r="E5884" s="104">
        <f t="shared" si="91"/>
        <v>30502509</v>
      </c>
      <c r="F5884" s="104" t="s">
        <v>11572</v>
      </c>
      <c r="G5884" s="104" t="s">
        <v>9793</v>
      </c>
      <c r="H5884" s="104" t="s">
        <v>2318</v>
      </c>
      <c r="I5884" s="104" t="s">
        <v>5037</v>
      </c>
    </row>
    <row r="5885" spans="1:9" x14ac:dyDescent="0.2">
      <c r="A5885" s="104" t="s">
        <v>10492</v>
      </c>
      <c r="D5885" s="104" t="s">
        <v>5038</v>
      </c>
      <c r="E5885" s="104">
        <f t="shared" si="91"/>
        <v>30502510</v>
      </c>
      <c r="F5885" s="104" t="s">
        <v>11572</v>
      </c>
      <c r="G5885" s="104" t="s">
        <v>9793</v>
      </c>
      <c r="H5885" s="104" t="s">
        <v>2318</v>
      </c>
      <c r="I5885" s="104" t="s">
        <v>14401</v>
      </c>
    </row>
    <row r="5886" spans="1:9" x14ac:dyDescent="0.2">
      <c r="A5886" s="104" t="s">
        <v>10492</v>
      </c>
      <c r="D5886" s="104" t="s">
        <v>5039</v>
      </c>
      <c r="E5886" s="104">
        <f t="shared" si="91"/>
        <v>30502511</v>
      </c>
      <c r="F5886" s="104" t="s">
        <v>11572</v>
      </c>
      <c r="G5886" s="104" t="s">
        <v>9793</v>
      </c>
      <c r="H5886" s="104" t="s">
        <v>2318</v>
      </c>
      <c r="I5886" s="104" t="s">
        <v>8087</v>
      </c>
    </row>
    <row r="5887" spans="1:9" x14ac:dyDescent="0.2">
      <c r="A5887" s="104" t="s">
        <v>10492</v>
      </c>
      <c r="D5887" s="104" t="s">
        <v>5040</v>
      </c>
      <c r="E5887" s="104">
        <f t="shared" si="91"/>
        <v>30502512</v>
      </c>
      <c r="F5887" s="104" t="s">
        <v>11572</v>
      </c>
      <c r="G5887" s="104" t="s">
        <v>9793</v>
      </c>
      <c r="H5887" s="104" t="s">
        <v>2318</v>
      </c>
      <c r="I5887" s="104" t="s">
        <v>1954</v>
      </c>
    </row>
    <row r="5888" spans="1:9" x14ac:dyDescent="0.2">
      <c r="A5888" s="104" t="s">
        <v>10492</v>
      </c>
      <c r="D5888" s="104" t="s">
        <v>5041</v>
      </c>
      <c r="E5888" s="104">
        <f t="shared" si="91"/>
        <v>30502513</v>
      </c>
      <c r="F5888" s="104" t="s">
        <v>11572</v>
      </c>
      <c r="G5888" s="104" t="s">
        <v>9793</v>
      </c>
      <c r="H5888" s="104" t="s">
        <v>2318</v>
      </c>
      <c r="I5888" s="104" t="s">
        <v>5042</v>
      </c>
    </row>
    <row r="5889" spans="1:9" x14ac:dyDescent="0.2">
      <c r="A5889" s="104" t="s">
        <v>10492</v>
      </c>
      <c r="D5889" s="104" t="s">
        <v>5043</v>
      </c>
      <c r="E5889" s="104">
        <f t="shared" si="91"/>
        <v>30502514</v>
      </c>
      <c r="F5889" s="104" t="s">
        <v>11572</v>
      </c>
      <c r="G5889" s="104" t="s">
        <v>9793</v>
      </c>
      <c r="H5889" s="104" t="s">
        <v>2318</v>
      </c>
      <c r="I5889" s="104" t="s">
        <v>7848</v>
      </c>
    </row>
    <row r="5890" spans="1:9" x14ac:dyDescent="0.2">
      <c r="A5890" s="104" t="s">
        <v>10492</v>
      </c>
      <c r="D5890" s="104" t="s">
        <v>7849</v>
      </c>
      <c r="E5890" s="104">
        <f t="shared" ref="E5890:E5953" si="92">VALUE(D5890)</f>
        <v>30502522</v>
      </c>
      <c r="F5890" s="104" t="s">
        <v>11572</v>
      </c>
      <c r="G5890" s="104" t="s">
        <v>9793</v>
      </c>
      <c r="H5890" s="104" t="s">
        <v>2318</v>
      </c>
      <c r="I5890" s="104" t="s">
        <v>7850</v>
      </c>
    </row>
    <row r="5891" spans="1:9" x14ac:dyDescent="0.2">
      <c r="A5891" s="104" t="s">
        <v>10492</v>
      </c>
      <c r="D5891" s="104" t="s">
        <v>7851</v>
      </c>
      <c r="E5891" s="104">
        <f t="shared" si="92"/>
        <v>30502523</v>
      </c>
      <c r="F5891" s="104" t="s">
        <v>11572</v>
      </c>
      <c r="G5891" s="104" t="s">
        <v>9793</v>
      </c>
      <c r="H5891" s="104" t="s">
        <v>2318</v>
      </c>
      <c r="I5891" s="104" t="s">
        <v>7852</v>
      </c>
    </row>
    <row r="5892" spans="1:9" x14ac:dyDescent="0.2">
      <c r="A5892" s="104" t="s">
        <v>10492</v>
      </c>
      <c r="D5892" s="104" t="s">
        <v>7853</v>
      </c>
      <c r="E5892" s="104">
        <f t="shared" si="92"/>
        <v>30502599</v>
      </c>
      <c r="F5892" s="104" t="s">
        <v>11572</v>
      </c>
      <c r="G5892" s="104" t="s">
        <v>9793</v>
      </c>
      <c r="H5892" s="104" t="s">
        <v>2318</v>
      </c>
      <c r="I5892" s="104" t="s">
        <v>9253</v>
      </c>
    </row>
    <row r="5893" spans="1:9" x14ac:dyDescent="0.2">
      <c r="A5893" s="104" t="s">
        <v>10492</v>
      </c>
      <c r="D5893" s="104" t="s">
        <v>7854</v>
      </c>
      <c r="E5893" s="104">
        <f t="shared" si="92"/>
        <v>30502601</v>
      </c>
      <c r="F5893" s="104" t="s">
        <v>11572</v>
      </c>
      <c r="G5893" s="104" t="s">
        <v>9793</v>
      </c>
      <c r="H5893" s="104" t="s">
        <v>7855</v>
      </c>
      <c r="I5893" s="104" t="s">
        <v>13808</v>
      </c>
    </row>
    <row r="5894" spans="1:9" x14ac:dyDescent="0.2">
      <c r="A5894" s="104" t="s">
        <v>10492</v>
      </c>
      <c r="D5894" s="104" t="s">
        <v>7856</v>
      </c>
      <c r="E5894" s="104">
        <f t="shared" si="92"/>
        <v>30502699</v>
      </c>
      <c r="F5894" s="104" t="s">
        <v>11572</v>
      </c>
      <c r="G5894" s="104" t="s">
        <v>9793</v>
      </c>
      <c r="H5894" s="104" t="s">
        <v>7855</v>
      </c>
      <c r="I5894" s="104" t="s">
        <v>7791</v>
      </c>
    </row>
    <row r="5895" spans="1:9" x14ac:dyDescent="0.2">
      <c r="A5895" s="104" t="s">
        <v>10492</v>
      </c>
      <c r="D5895" s="104" t="s">
        <v>7857</v>
      </c>
      <c r="E5895" s="104">
        <f t="shared" si="92"/>
        <v>30502701</v>
      </c>
      <c r="F5895" s="104" t="s">
        <v>11572</v>
      </c>
      <c r="G5895" s="104" t="s">
        <v>9793</v>
      </c>
      <c r="H5895" s="104" t="s">
        <v>7858</v>
      </c>
      <c r="I5895" s="104" t="s">
        <v>7859</v>
      </c>
    </row>
    <row r="5896" spans="1:9" x14ac:dyDescent="0.2">
      <c r="A5896" s="104" t="s">
        <v>10492</v>
      </c>
      <c r="D5896" s="104" t="s">
        <v>7860</v>
      </c>
      <c r="E5896" s="104">
        <f t="shared" si="92"/>
        <v>30502705</v>
      </c>
      <c r="F5896" s="104" t="s">
        <v>11572</v>
      </c>
      <c r="G5896" s="104" t="s">
        <v>9793</v>
      </c>
      <c r="H5896" s="104" t="s">
        <v>7858</v>
      </c>
      <c r="I5896" s="104" t="s">
        <v>10136</v>
      </c>
    </row>
    <row r="5897" spans="1:9" x14ac:dyDescent="0.2">
      <c r="A5897" s="104" t="s">
        <v>10492</v>
      </c>
      <c r="D5897" s="104" t="s">
        <v>7861</v>
      </c>
      <c r="E5897" s="104">
        <f t="shared" si="92"/>
        <v>30502709</v>
      </c>
      <c r="F5897" s="104" t="s">
        <v>11572</v>
      </c>
      <c r="G5897" s="104" t="s">
        <v>9793</v>
      </c>
      <c r="H5897" s="104" t="s">
        <v>7858</v>
      </c>
      <c r="I5897" s="104" t="s">
        <v>7862</v>
      </c>
    </row>
    <row r="5898" spans="1:9" x14ac:dyDescent="0.2">
      <c r="A5898" s="104" t="s">
        <v>10492</v>
      </c>
      <c r="D5898" s="104" t="s">
        <v>7863</v>
      </c>
      <c r="E5898" s="104">
        <f t="shared" si="92"/>
        <v>30502713</v>
      </c>
      <c r="F5898" s="104" t="s">
        <v>11572</v>
      </c>
      <c r="G5898" s="104" t="s">
        <v>9793</v>
      </c>
      <c r="H5898" s="104" t="s">
        <v>7858</v>
      </c>
      <c r="I5898" s="104" t="s">
        <v>7864</v>
      </c>
    </row>
    <row r="5899" spans="1:9" x14ac:dyDescent="0.2">
      <c r="A5899" s="104" t="s">
        <v>10492</v>
      </c>
      <c r="D5899" s="104" t="s">
        <v>7865</v>
      </c>
      <c r="E5899" s="104">
        <f t="shared" si="92"/>
        <v>30502717</v>
      </c>
      <c r="F5899" s="104" t="s">
        <v>11572</v>
      </c>
      <c r="G5899" s="104" t="s">
        <v>9793</v>
      </c>
      <c r="H5899" s="104" t="s">
        <v>7858</v>
      </c>
      <c r="I5899" s="104" t="s">
        <v>7866</v>
      </c>
    </row>
    <row r="5900" spans="1:9" x14ac:dyDescent="0.2">
      <c r="A5900" s="104" t="s">
        <v>10492</v>
      </c>
      <c r="D5900" s="104" t="s">
        <v>7867</v>
      </c>
      <c r="E5900" s="104">
        <f t="shared" si="92"/>
        <v>30502720</v>
      </c>
      <c r="F5900" s="104" t="s">
        <v>11572</v>
      </c>
      <c r="G5900" s="104" t="s">
        <v>9793</v>
      </c>
      <c r="H5900" s="104" t="s">
        <v>7858</v>
      </c>
      <c r="I5900" s="104" t="s">
        <v>7868</v>
      </c>
    </row>
    <row r="5901" spans="1:9" x14ac:dyDescent="0.2">
      <c r="A5901" s="104" t="s">
        <v>10492</v>
      </c>
      <c r="D5901" s="104" t="s">
        <v>7869</v>
      </c>
      <c r="E5901" s="104">
        <f t="shared" si="92"/>
        <v>30502721</v>
      </c>
      <c r="F5901" s="104" t="s">
        <v>11572</v>
      </c>
      <c r="G5901" s="104" t="s">
        <v>9793</v>
      </c>
      <c r="H5901" s="104" t="s">
        <v>7858</v>
      </c>
      <c r="I5901" s="104" t="s">
        <v>7870</v>
      </c>
    </row>
    <row r="5902" spans="1:9" x14ac:dyDescent="0.2">
      <c r="A5902" s="104" t="s">
        <v>10492</v>
      </c>
      <c r="D5902" s="104" t="s">
        <v>7871</v>
      </c>
      <c r="E5902" s="104">
        <f t="shared" si="92"/>
        <v>30502722</v>
      </c>
      <c r="F5902" s="104" t="s">
        <v>11572</v>
      </c>
      <c r="G5902" s="104" t="s">
        <v>9793</v>
      </c>
      <c r="H5902" s="104" t="s">
        <v>7858</v>
      </c>
      <c r="I5902" s="104" t="s">
        <v>7872</v>
      </c>
    </row>
    <row r="5903" spans="1:9" x14ac:dyDescent="0.2">
      <c r="A5903" s="104" t="s">
        <v>10492</v>
      </c>
      <c r="D5903" s="104" t="s">
        <v>7873</v>
      </c>
      <c r="E5903" s="104">
        <f t="shared" si="92"/>
        <v>30502723</v>
      </c>
      <c r="F5903" s="104" t="s">
        <v>11572</v>
      </c>
      <c r="G5903" s="104" t="s">
        <v>9793</v>
      </c>
      <c r="H5903" s="104" t="s">
        <v>7858</v>
      </c>
      <c r="I5903" s="104" t="s">
        <v>7874</v>
      </c>
    </row>
    <row r="5904" spans="1:9" x14ac:dyDescent="0.2">
      <c r="A5904" s="104" t="s">
        <v>10492</v>
      </c>
      <c r="D5904" s="104" t="s">
        <v>7875</v>
      </c>
      <c r="E5904" s="104">
        <f t="shared" si="92"/>
        <v>30502724</v>
      </c>
      <c r="F5904" s="104" t="s">
        <v>11572</v>
      </c>
      <c r="G5904" s="104" t="s">
        <v>9793</v>
      </c>
      <c r="H5904" s="104" t="s">
        <v>7858</v>
      </c>
      <c r="I5904" s="104" t="s">
        <v>7876</v>
      </c>
    </row>
    <row r="5905" spans="1:9" x14ac:dyDescent="0.2">
      <c r="A5905" s="104" t="s">
        <v>10492</v>
      </c>
      <c r="D5905" s="104" t="s">
        <v>7877</v>
      </c>
      <c r="E5905" s="104">
        <f t="shared" si="92"/>
        <v>30502730</v>
      </c>
      <c r="F5905" s="104" t="s">
        <v>11572</v>
      </c>
      <c r="G5905" s="104" t="s">
        <v>9793</v>
      </c>
      <c r="H5905" s="104" t="s">
        <v>7858</v>
      </c>
      <c r="I5905" s="104" t="s">
        <v>7878</v>
      </c>
    </row>
    <row r="5906" spans="1:9" x14ac:dyDescent="0.2">
      <c r="A5906" s="104" t="s">
        <v>10492</v>
      </c>
      <c r="D5906" s="104" t="s">
        <v>7879</v>
      </c>
      <c r="E5906" s="104">
        <f t="shared" si="92"/>
        <v>30502740</v>
      </c>
      <c r="F5906" s="104" t="s">
        <v>11572</v>
      </c>
      <c r="G5906" s="104" t="s">
        <v>9793</v>
      </c>
      <c r="H5906" s="104" t="s">
        <v>7858</v>
      </c>
      <c r="I5906" s="104" t="s">
        <v>7880</v>
      </c>
    </row>
    <row r="5907" spans="1:9" x14ac:dyDescent="0.2">
      <c r="A5907" s="104" t="s">
        <v>10492</v>
      </c>
      <c r="D5907" s="104" t="s">
        <v>7881</v>
      </c>
      <c r="E5907" s="104">
        <f t="shared" si="92"/>
        <v>30502760</v>
      </c>
      <c r="F5907" s="104" t="s">
        <v>11572</v>
      </c>
      <c r="G5907" s="104" t="s">
        <v>9793</v>
      </c>
      <c r="H5907" s="104" t="s">
        <v>7858</v>
      </c>
      <c r="I5907" s="104" t="s">
        <v>7882</v>
      </c>
    </row>
    <row r="5908" spans="1:9" x14ac:dyDescent="0.2">
      <c r="A5908" s="104" t="s">
        <v>10492</v>
      </c>
      <c r="D5908" s="104" t="s">
        <v>7883</v>
      </c>
      <c r="E5908" s="104">
        <f t="shared" si="92"/>
        <v>30502910</v>
      </c>
      <c r="F5908" s="104" t="s">
        <v>11572</v>
      </c>
      <c r="G5908" s="104" t="s">
        <v>9793</v>
      </c>
      <c r="H5908" s="104" t="s">
        <v>7884</v>
      </c>
      <c r="I5908" s="104" t="s">
        <v>4603</v>
      </c>
    </row>
    <row r="5909" spans="1:9" x14ac:dyDescent="0.2">
      <c r="A5909" s="104" t="s">
        <v>10492</v>
      </c>
      <c r="D5909" s="104" t="s">
        <v>7885</v>
      </c>
      <c r="E5909" s="104">
        <f t="shared" si="92"/>
        <v>30502920</v>
      </c>
      <c r="F5909" s="104" t="s">
        <v>11572</v>
      </c>
      <c r="G5909" s="104" t="s">
        <v>9793</v>
      </c>
      <c r="H5909" s="104" t="s">
        <v>7884</v>
      </c>
      <c r="I5909" s="104" t="s">
        <v>10142</v>
      </c>
    </row>
    <row r="5910" spans="1:9" x14ac:dyDescent="0.2">
      <c r="A5910" s="104" t="s">
        <v>10492</v>
      </c>
      <c r="D5910" s="104" t="s">
        <v>7886</v>
      </c>
      <c r="E5910" s="104">
        <f t="shared" si="92"/>
        <v>30503099</v>
      </c>
      <c r="F5910" s="104" t="s">
        <v>11572</v>
      </c>
      <c r="G5910" s="104" t="s">
        <v>9793</v>
      </c>
      <c r="H5910" s="104" t="s">
        <v>7887</v>
      </c>
      <c r="I5910" s="104" t="s">
        <v>7791</v>
      </c>
    </row>
    <row r="5911" spans="1:9" x14ac:dyDescent="0.2">
      <c r="A5911" s="104" t="s">
        <v>10492</v>
      </c>
      <c r="D5911" s="104" t="s">
        <v>7888</v>
      </c>
      <c r="E5911" s="104">
        <f t="shared" si="92"/>
        <v>30503101</v>
      </c>
      <c r="F5911" s="104" t="s">
        <v>11572</v>
      </c>
      <c r="G5911" s="104" t="s">
        <v>9793</v>
      </c>
      <c r="H5911" s="104" t="s">
        <v>7889</v>
      </c>
      <c r="I5911" s="104" t="s">
        <v>7890</v>
      </c>
    </row>
    <row r="5912" spans="1:9" x14ac:dyDescent="0.2">
      <c r="A5912" s="104" t="s">
        <v>10492</v>
      </c>
      <c r="D5912" s="104" t="s">
        <v>7891</v>
      </c>
      <c r="E5912" s="104">
        <f t="shared" si="92"/>
        <v>30503102</v>
      </c>
      <c r="F5912" s="104" t="s">
        <v>11572</v>
      </c>
      <c r="G5912" s="104" t="s">
        <v>9793</v>
      </c>
      <c r="H5912" s="104" t="s">
        <v>7889</v>
      </c>
      <c r="I5912" s="104" t="s">
        <v>7892</v>
      </c>
    </row>
    <row r="5913" spans="1:9" x14ac:dyDescent="0.2">
      <c r="A5913" s="104" t="s">
        <v>10492</v>
      </c>
      <c r="D5913" s="104" t="s">
        <v>7893</v>
      </c>
      <c r="E5913" s="104">
        <f t="shared" si="92"/>
        <v>30503103</v>
      </c>
      <c r="F5913" s="104" t="s">
        <v>11572</v>
      </c>
      <c r="G5913" s="104" t="s">
        <v>9793</v>
      </c>
      <c r="H5913" s="104" t="s">
        <v>7889</v>
      </c>
      <c r="I5913" s="104" t="s">
        <v>7894</v>
      </c>
    </row>
    <row r="5914" spans="1:9" x14ac:dyDescent="0.2">
      <c r="A5914" s="104" t="s">
        <v>10492</v>
      </c>
      <c r="D5914" s="104" t="s">
        <v>7895</v>
      </c>
      <c r="E5914" s="104">
        <f t="shared" si="92"/>
        <v>30503104</v>
      </c>
      <c r="F5914" s="104" t="s">
        <v>11572</v>
      </c>
      <c r="G5914" s="104" t="s">
        <v>9793</v>
      </c>
      <c r="H5914" s="104" t="s">
        <v>7889</v>
      </c>
      <c r="I5914" s="104" t="s">
        <v>14439</v>
      </c>
    </row>
    <row r="5915" spans="1:9" x14ac:dyDescent="0.2">
      <c r="A5915" s="104" t="s">
        <v>10492</v>
      </c>
      <c r="D5915" s="104" t="s">
        <v>7896</v>
      </c>
      <c r="E5915" s="104">
        <f t="shared" si="92"/>
        <v>30503105</v>
      </c>
      <c r="F5915" s="104" t="s">
        <v>11572</v>
      </c>
      <c r="G5915" s="104" t="s">
        <v>9793</v>
      </c>
      <c r="H5915" s="104" t="s">
        <v>7889</v>
      </c>
      <c r="I5915" s="104" t="s">
        <v>7897</v>
      </c>
    </row>
    <row r="5916" spans="1:9" x14ac:dyDescent="0.2">
      <c r="A5916" s="104" t="s">
        <v>10492</v>
      </c>
      <c r="D5916" s="104" t="s">
        <v>7898</v>
      </c>
      <c r="E5916" s="104">
        <f t="shared" si="92"/>
        <v>30503106</v>
      </c>
      <c r="F5916" s="104" t="s">
        <v>11572</v>
      </c>
      <c r="G5916" s="104" t="s">
        <v>9793</v>
      </c>
      <c r="H5916" s="104" t="s">
        <v>7889</v>
      </c>
      <c r="I5916" s="104" t="s">
        <v>7899</v>
      </c>
    </row>
    <row r="5917" spans="1:9" x14ac:dyDescent="0.2">
      <c r="A5917" s="104" t="s">
        <v>10492</v>
      </c>
      <c r="D5917" s="104" t="s">
        <v>7900</v>
      </c>
      <c r="E5917" s="104">
        <f t="shared" si="92"/>
        <v>30503107</v>
      </c>
      <c r="F5917" s="104" t="s">
        <v>11572</v>
      </c>
      <c r="G5917" s="104" t="s">
        <v>9793</v>
      </c>
      <c r="H5917" s="104" t="s">
        <v>7889</v>
      </c>
      <c r="I5917" s="104" t="s">
        <v>11317</v>
      </c>
    </row>
    <row r="5918" spans="1:9" x14ac:dyDescent="0.2">
      <c r="A5918" s="104" t="s">
        <v>10492</v>
      </c>
      <c r="D5918" s="104" t="s">
        <v>7901</v>
      </c>
      <c r="E5918" s="104">
        <f t="shared" si="92"/>
        <v>30503108</v>
      </c>
      <c r="F5918" s="104" t="s">
        <v>11572</v>
      </c>
      <c r="G5918" s="104" t="s">
        <v>9793</v>
      </c>
      <c r="H5918" s="104" t="s">
        <v>7889</v>
      </c>
      <c r="I5918" s="104" t="s">
        <v>7902</v>
      </c>
    </row>
    <row r="5919" spans="1:9" x14ac:dyDescent="0.2">
      <c r="A5919" s="104" t="s">
        <v>10492</v>
      </c>
      <c r="D5919" s="104" t="s">
        <v>7903</v>
      </c>
      <c r="E5919" s="104">
        <f t="shared" si="92"/>
        <v>30503109</v>
      </c>
      <c r="F5919" s="104" t="s">
        <v>11572</v>
      </c>
      <c r="G5919" s="104" t="s">
        <v>9793</v>
      </c>
      <c r="H5919" s="104" t="s">
        <v>7889</v>
      </c>
      <c r="I5919" s="104" t="s">
        <v>7904</v>
      </c>
    </row>
    <row r="5920" spans="1:9" x14ac:dyDescent="0.2">
      <c r="A5920" s="104" t="s">
        <v>10492</v>
      </c>
      <c r="D5920" s="104" t="s">
        <v>7905</v>
      </c>
      <c r="E5920" s="104">
        <f t="shared" si="92"/>
        <v>30503110</v>
      </c>
      <c r="F5920" s="104" t="s">
        <v>11572</v>
      </c>
      <c r="G5920" s="104" t="s">
        <v>9793</v>
      </c>
      <c r="H5920" s="104" t="s">
        <v>7889</v>
      </c>
      <c r="I5920" s="104" t="s">
        <v>7906</v>
      </c>
    </row>
    <row r="5921" spans="1:9" x14ac:dyDescent="0.2">
      <c r="A5921" s="104" t="s">
        <v>10492</v>
      </c>
      <c r="D5921" s="104" t="s">
        <v>7907</v>
      </c>
      <c r="E5921" s="104">
        <f t="shared" si="92"/>
        <v>30503111</v>
      </c>
      <c r="F5921" s="104" t="s">
        <v>11572</v>
      </c>
      <c r="G5921" s="104" t="s">
        <v>9793</v>
      </c>
      <c r="H5921" s="104" t="s">
        <v>7889</v>
      </c>
      <c r="I5921" s="104" t="s">
        <v>7908</v>
      </c>
    </row>
    <row r="5922" spans="1:9" x14ac:dyDescent="0.2">
      <c r="A5922" s="104" t="s">
        <v>10492</v>
      </c>
      <c r="D5922" s="104" t="s">
        <v>7909</v>
      </c>
      <c r="E5922" s="104">
        <f t="shared" si="92"/>
        <v>30503199</v>
      </c>
      <c r="F5922" s="104" t="s">
        <v>11572</v>
      </c>
      <c r="G5922" s="104" t="s">
        <v>9793</v>
      </c>
      <c r="H5922" s="104" t="s">
        <v>7889</v>
      </c>
      <c r="I5922" s="104" t="s">
        <v>7791</v>
      </c>
    </row>
    <row r="5923" spans="1:9" x14ac:dyDescent="0.2">
      <c r="A5923" s="104" t="s">
        <v>10492</v>
      </c>
      <c r="D5923" s="104" t="s">
        <v>7910</v>
      </c>
      <c r="E5923" s="104">
        <f t="shared" si="92"/>
        <v>30503201</v>
      </c>
      <c r="F5923" s="104" t="s">
        <v>11572</v>
      </c>
      <c r="G5923" s="104" t="s">
        <v>9793</v>
      </c>
      <c r="H5923" s="104" t="s">
        <v>7911</v>
      </c>
      <c r="I5923" s="104" t="s">
        <v>14401</v>
      </c>
    </row>
    <row r="5924" spans="1:9" x14ac:dyDescent="0.2">
      <c r="A5924" s="104" t="s">
        <v>10492</v>
      </c>
      <c r="D5924" s="104" t="s">
        <v>7912</v>
      </c>
      <c r="E5924" s="104">
        <f t="shared" si="92"/>
        <v>30503202</v>
      </c>
      <c r="F5924" s="104" t="s">
        <v>11572</v>
      </c>
      <c r="G5924" s="104" t="s">
        <v>9793</v>
      </c>
      <c r="H5924" s="104" t="s">
        <v>7911</v>
      </c>
      <c r="I5924" s="104" t="s">
        <v>14437</v>
      </c>
    </row>
    <row r="5925" spans="1:9" x14ac:dyDescent="0.2">
      <c r="A5925" s="104" t="s">
        <v>10492</v>
      </c>
      <c r="D5925" s="104" t="s">
        <v>7913</v>
      </c>
      <c r="E5925" s="104">
        <f t="shared" si="92"/>
        <v>30503203</v>
      </c>
      <c r="F5925" s="104" t="s">
        <v>11572</v>
      </c>
      <c r="G5925" s="104" t="s">
        <v>9793</v>
      </c>
      <c r="H5925" s="104" t="s">
        <v>7911</v>
      </c>
      <c r="I5925" s="104" t="s">
        <v>7914</v>
      </c>
    </row>
    <row r="5926" spans="1:9" x14ac:dyDescent="0.2">
      <c r="A5926" s="104" t="s">
        <v>10492</v>
      </c>
      <c r="D5926" s="104" t="s">
        <v>7915</v>
      </c>
      <c r="E5926" s="104">
        <f t="shared" si="92"/>
        <v>30503204</v>
      </c>
      <c r="F5926" s="104" t="s">
        <v>11572</v>
      </c>
      <c r="G5926" s="104" t="s">
        <v>9793</v>
      </c>
      <c r="H5926" s="104" t="s">
        <v>7911</v>
      </c>
      <c r="I5926" s="104" t="s">
        <v>8087</v>
      </c>
    </row>
    <row r="5927" spans="1:9" x14ac:dyDescent="0.2">
      <c r="A5927" s="104" t="s">
        <v>10492</v>
      </c>
      <c r="D5927" s="104" t="s">
        <v>7916</v>
      </c>
      <c r="E5927" s="104">
        <f t="shared" si="92"/>
        <v>30503205</v>
      </c>
      <c r="F5927" s="104" t="s">
        <v>11572</v>
      </c>
      <c r="G5927" s="104" t="s">
        <v>9793</v>
      </c>
      <c r="H5927" s="104" t="s">
        <v>7911</v>
      </c>
      <c r="I5927" s="104" t="s">
        <v>7917</v>
      </c>
    </row>
    <row r="5928" spans="1:9" x14ac:dyDescent="0.2">
      <c r="A5928" s="104" t="s">
        <v>10492</v>
      </c>
      <c r="D5928" s="104" t="s">
        <v>7918</v>
      </c>
      <c r="E5928" s="104">
        <f t="shared" si="92"/>
        <v>30503206</v>
      </c>
      <c r="F5928" s="104" t="s">
        <v>11572</v>
      </c>
      <c r="G5928" s="104" t="s">
        <v>9793</v>
      </c>
      <c r="H5928" s="104" t="s">
        <v>7911</v>
      </c>
      <c r="I5928" s="104" t="s">
        <v>14932</v>
      </c>
    </row>
    <row r="5929" spans="1:9" x14ac:dyDescent="0.2">
      <c r="A5929" s="104" t="s">
        <v>10492</v>
      </c>
      <c r="D5929" s="104" t="s">
        <v>10884</v>
      </c>
      <c r="E5929" s="104">
        <f t="shared" si="92"/>
        <v>30503299</v>
      </c>
      <c r="F5929" s="104" t="s">
        <v>11572</v>
      </c>
      <c r="G5929" s="104" t="s">
        <v>9793</v>
      </c>
      <c r="H5929" s="104" t="s">
        <v>7911</v>
      </c>
      <c r="I5929" s="104" t="s">
        <v>7791</v>
      </c>
    </row>
    <row r="5930" spans="1:9" x14ac:dyDescent="0.2">
      <c r="A5930" s="104" t="s">
        <v>10492</v>
      </c>
      <c r="D5930" s="104" t="s">
        <v>10885</v>
      </c>
      <c r="E5930" s="104">
        <f t="shared" si="92"/>
        <v>30503301</v>
      </c>
      <c r="F5930" s="104" t="s">
        <v>11572</v>
      </c>
      <c r="G5930" s="104" t="s">
        <v>9793</v>
      </c>
      <c r="H5930" s="104" t="s">
        <v>10886</v>
      </c>
      <c r="I5930" s="104" t="s">
        <v>14416</v>
      </c>
    </row>
    <row r="5931" spans="1:9" x14ac:dyDescent="0.2">
      <c r="A5931" s="104" t="s">
        <v>10492</v>
      </c>
      <c r="D5931" s="104" t="s">
        <v>10887</v>
      </c>
      <c r="E5931" s="104">
        <f t="shared" si="92"/>
        <v>30503312</v>
      </c>
      <c r="F5931" s="104" t="s">
        <v>11572</v>
      </c>
      <c r="G5931" s="104" t="s">
        <v>9793</v>
      </c>
      <c r="H5931" s="104" t="s">
        <v>10886</v>
      </c>
      <c r="I5931" s="104" t="s">
        <v>10888</v>
      </c>
    </row>
    <row r="5932" spans="1:9" x14ac:dyDescent="0.2">
      <c r="A5932" s="104" t="s">
        <v>10492</v>
      </c>
      <c r="D5932" s="104" t="s">
        <v>10889</v>
      </c>
      <c r="E5932" s="104">
        <f t="shared" si="92"/>
        <v>30503319</v>
      </c>
      <c r="F5932" s="104" t="s">
        <v>11572</v>
      </c>
      <c r="G5932" s="104" t="s">
        <v>9793</v>
      </c>
      <c r="H5932" s="104" t="s">
        <v>10886</v>
      </c>
      <c r="I5932" s="104" t="s">
        <v>10890</v>
      </c>
    </row>
    <row r="5933" spans="1:9" x14ac:dyDescent="0.2">
      <c r="A5933" s="104" t="s">
        <v>10492</v>
      </c>
      <c r="D5933" s="104" t="s">
        <v>10891</v>
      </c>
      <c r="E5933" s="104">
        <f t="shared" si="92"/>
        <v>30503321</v>
      </c>
      <c r="F5933" s="104" t="s">
        <v>11572</v>
      </c>
      <c r="G5933" s="104" t="s">
        <v>9793</v>
      </c>
      <c r="H5933" s="104" t="s">
        <v>10886</v>
      </c>
      <c r="I5933" s="104" t="s">
        <v>10892</v>
      </c>
    </row>
    <row r="5934" spans="1:9" x14ac:dyDescent="0.2">
      <c r="A5934" s="104" t="s">
        <v>10492</v>
      </c>
      <c r="D5934" s="104" t="s">
        <v>10893</v>
      </c>
      <c r="E5934" s="104">
        <f t="shared" si="92"/>
        <v>30503322</v>
      </c>
      <c r="F5934" s="104" t="s">
        <v>11572</v>
      </c>
      <c r="G5934" s="104" t="s">
        <v>9793</v>
      </c>
      <c r="H5934" s="104" t="s">
        <v>10886</v>
      </c>
      <c r="I5934" s="104" t="s">
        <v>10894</v>
      </c>
    </row>
    <row r="5935" spans="1:9" x14ac:dyDescent="0.2">
      <c r="A5935" s="104" t="s">
        <v>10492</v>
      </c>
      <c r="D5935" s="104" t="s">
        <v>10895</v>
      </c>
      <c r="E5935" s="104">
        <f t="shared" si="92"/>
        <v>30503326</v>
      </c>
      <c r="F5935" s="104" t="s">
        <v>11572</v>
      </c>
      <c r="G5935" s="104" t="s">
        <v>9793</v>
      </c>
      <c r="H5935" s="104" t="s">
        <v>10886</v>
      </c>
      <c r="I5935" s="104" t="s">
        <v>10896</v>
      </c>
    </row>
    <row r="5936" spans="1:9" x14ac:dyDescent="0.2">
      <c r="A5936" s="104" t="s">
        <v>10492</v>
      </c>
      <c r="D5936" s="104" t="s">
        <v>10897</v>
      </c>
      <c r="E5936" s="104">
        <f t="shared" si="92"/>
        <v>30503327</v>
      </c>
      <c r="F5936" s="104" t="s">
        <v>11572</v>
      </c>
      <c r="G5936" s="104" t="s">
        <v>9793</v>
      </c>
      <c r="H5936" s="104" t="s">
        <v>10886</v>
      </c>
      <c r="I5936" s="104" t="s">
        <v>10898</v>
      </c>
    </row>
    <row r="5937" spans="1:9" x14ac:dyDescent="0.2">
      <c r="A5937" s="104" t="s">
        <v>10492</v>
      </c>
      <c r="D5937" s="104" t="s">
        <v>10899</v>
      </c>
      <c r="E5937" s="104">
        <f t="shared" si="92"/>
        <v>30503331</v>
      </c>
      <c r="F5937" s="104" t="s">
        <v>11572</v>
      </c>
      <c r="G5937" s="104" t="s">
        <v>9793</v>
      </c>
      <c r="H5937" s="104" t="s">
        <v>10886</v>
      </c>
      <c r="I5937" s="104" t="s">
        <v>10900</v>
      </c>
    </row>
    <row r="5938" spans="1:9" x14ac:dyDescent="0.2">
      <c r="A5938" s="104" t="s">
        <v>10492</v>
      </c>
      <c r="D5938" s="104" t="s">
        <v>10901</v>
      </c>
      <c r="E5938" s="104">
        <f t="shared" si="92"/>
        <v>30503336</v>
      </c>
      <c r="F5938" s="104" t="s">
        <v>11572</v>
      </c>
      <c r="G5938" s="104" t="s">
        <v>9793</v>
      </c>
      <c r="H5938" s="104" t="s">
        <v>10886</v>
      </c>
      <c r="I5938" s="104" t="s">
        <v>10902</v>
      </c>
    </row>
    <row r="5939" spans="1:9" x14ac:dyDescent="0.2">
      <c r="A5939" s="104" t="s">
        <v>10492</v>
      </c>
      <c r="D5939" s="104" t="s">
        <v>10903</v>
      </c>
      <c r="E5939" s="104">
        <f t="shared" si="92"/>
        <v>30503341</v>
      </c>
      <c r="F5939" s="104" t="s">
        <v>11572</v>
      </c>
      <c r="G5939" s="104" t="s">
        <v>9793</v>
      </c>
      <c r="H5939" s="104" t="s">
        <v>10886</v>
      </c>
      <c r="I5939" s="104" t="s">
        <v>10904</v>
      </c>
    </row>
    <row r="5940" spans="1:9" x14ac:dyDescent="0.2">
      <c r="A5940" s="104" t="s">
        <v>10492</v>
      </c>
      <c r="D5940" s="104" t="s">
        <v>10905</v>
      </c>
      <c r="E5940" s="104">
        <f t="shared" si="92"/>
        <v>30503351</v>
      </c>
      <c r="F5940" s="104" t="s">
        <v>11572</v>
      </c>
      <c r="G5940" s="104" t="s">
        <v>9793</v>
      </c>
      <c r="H5940" s="104" t="s">
        <v>10886</v>
      </c>
      <c r="I5940" s="104" t="s">
        <v>10906</v>
      </c>
    </row>
    <row r="5941" spans="1:9" x14ac:dyDescent="0.2">
      <c r="A5941" s="104" t="s">
        <v>10492</v>
      </c>
      <c r="D5941" s="104" t="s">
        <v>10907</v>
      </c>
      <c r="E5941" s="104">
        <f t="shared" si="92"/>
        <v>30503352</v>
      </c>
      <c r="F5941" s="104" t="s">
        <v>11572</v>
      </c>
      <c r="G5941" s="104" t="s">
        <v>9793</v>
      </c>
      <c r="H5941" s="104" t="s">
        <v>10886</v>
      </c>
      <c r="I5941" s="104" t="s">
        <v>10908</v>
      </c>
    </row>
    <row r="5942" spans="1:9" x14ac:dyDescent="0.2">
      <c r="A5942" s="104" t="s">
        <v>10492</v>
      </c>
      <c r="D5942" s="104" t="s">
        <v>10909</v>
      </c>
      <c r="E5942" s="104">
        <f t="shared" si="92"/>
        <v>30503361</v>
      </c>
      <c r="F5942" s="104" t="s">
        <v>11572</v>
      </c>
      <c r="G5942" s="104" t="s">
        <v>9793</v>
      </c>
      <c r="H5942" s="104" t="s">
        <v>10886</v>
      </c>
      <c r="I5942" s="104" t="s">
        <v>10910</v>
      </c>
    </row>
    <row r="5943" spans="1:9" x14ac:dyDescent="0.2">
      <c r="A5943" s="104" t="s">
        <v>10492</v>
      </c>
      <c r="D5943" s="104" t="s">
        <v>10911</v>
      </c>
      <c r="E5943" s="104">
        <f t="shared" si="92"/>
        <v>30503366</v>
      </c>
      <c r="F5943" s="104" t="s">
        <v>11572</v>
      </c>
      <c r="G5943" s="104" t="s">
        <v>9793</v>
      </c>
      <c r="H5943" s="104" t="s">
        <v>10886</v>
      </c>
      <c r="I5943" s="104" t="s">
        <v>10912</v>
      </c>
    </row>
    <row r="5944" spans="1:9" x14ac:dyDescent="0.2">
      <c r="A5944" s="104" t="s">
        <v>10492</v>
      </c>
      <c r="D5944" s="104" t="s">
        <v>10913</v>
      </c>
      <c r="E5944" s="104">
        <f t="shared" si="92"/>
        <v>30503401</v>
      </c>
      <c r="F5944" s="104" t="s">
        <v>11572</v>
      </c>
      <c r="G5944" s="104" t="s">
        <v>9793</v>
      </c>
      <c r="H5944" s="104" t="s">
        <v>10914</v>
      </c>
      <c r="I5944" s="104" t="s">
        <v>4960</v>
      </c>
    </row>
    <row r="5945" spans="1:9" x14ac:dyDescent="0.2">
      <c r="A5945" s="104" t="s">
        <v>10492</v>
      </c>
      <c r="D5945" s="104" t="s">
        <v>10915</v>
      </c>
      <c r="E5945" s="104">
        <f t="shared" si="92"/>
        <v>30503402</v>
      </c>
      <c r="F5945" s="104" t="s">
        <v>11572</v>
      </c>
      <c r="G5945" s="104" t="s">
        <v>9793</v>
      </c>
      <c r="H5945" s="104" t="s">
        <v>10914</v>
      </c>
      <c r="I5945" s="104" t="s">
        <v>11043</v>
      </c>
    </row>
    <row r="5946" spans="1:9" x14ac:dyDescent="0.2">
      <c r="A5946" s="104" t="s">
        <v>10492</v>
      </c>
      <c r="D5946" s="104" t="s">
        <v>10916</v>
      </c>
      <c r="E5946" s="104">
        <f t="shared" si="92"/>
        <v>30503501</v>
      </c>
      <c r="F5946" s="104" t="s">
        <v>11572</v>
      </c>
      <c r="G5946" s="104" t="s">
        <v>9793</v>
      </c>
      <c r="H5946" s="104" t="s">
        <v>10917</v>
      </c>
      <c r="I5946" s="104" t="s">
        <v>6099</v>
      </c>
    </row>
    <row r="5947" spans="1:9" x14ac:dyDescent="0.2">
      <c r="A5947" s="104" t="s">
        <v>10492</v>
      </c>
      <c r="D5947" s="104" t="s">
        <v>10918</v>
      </c>
      <c r="E5947" s="104">
        <f t="shared" si="92"/>
        <v>30503502</v>
      </c>
      <c r="F5947" s="104" t="s">
        <v>11572</v>
      </c>
      <c r="G5947" s="104" t="s">
        <v>9793</v>
      </c>
      <c r="H5947" s="104" t="s">
        <v>10917</v>
      </c>
      <c r="I5947" s="104" t="s">
        <v>10136</v>
      </c>
    </row>
    <row r="5948" spans="1:9" x14ac:dyDescent="0.2">
      <c r="A5948" s="104" t="s">
        <v>10492</v>
      </c>
      <c r="D5948" s="104" t="s">
        <v>10919</v>
      </c>
      <c r="E5948" s="104">
        <f t="shared" si="92"/>
        <v>30503503</v>
      </c>
      <c r="F5948" s="104" t="s">
        <v>11572</v>
      </c>
      <c r="G5948" s="104" t="s">
        <v>9793</v>
      </c>
      <c r="H5948" s="104" t="s">
        <v>10917</v>
      </c>
      <c r="I5948" s="104" t="s">
        <v>10920</v>
      </c>
    </row>
    <row r="5949" spans="1:9" x14ac:dyDescent="0.2">
      <c r="A5949" s="104" t="s">
        <v>10492</v>
      </c>
      <c r="D5949" s="104" t="s">
        <v>10921</v>
      </c>
      <c r="E5949" s="104">
        <f t="shared" si="92"/>
        <v>30503504</v>
      </c>
      <c r="F5949" s="104" t="s">
        <v>11572</v>
      </c>
      <c r="G5949" s="104" t="s">
        <v>9793</v>
      </c>
      <c r="H5949" s="104" t="s">
        <v>10917</v>
      </c>
      <c r="I5949" s="104" t="s">
        <v>10922</v>
      </c>
    </row>
    <row r="5950" spans="1:9" x14ac:dyDescent="0.2">
      <c r="A5950" s="104" t="s">
        <v>10492</v>
      </c>
      <c r="D5950" s="104" t="s">
        <v>10923</v>
      </c>
      <c r="E5950" s="104">
        <f t="shared" si="92"/>
        <v>30503505</v>
      </c>
      <c r="F5950" s="104" t="s">
        <v>11572</v>
      </c>
      <c r="G5950" s="104" t="s">
        <v>9793</v>
      </c>
      <c r="H5950" s="104" t="s">
        <v>10917</v>
      </c>
      <c r="I5950" s="104" t="s">
        <v>10924</v>
      </c>
    </row>
    <row r="5951" spans="1:9" x14ac:dyDescent="0.2">
      <c r="A5951" s="104" t="s">
        <v>10492</v>
      </c>
      <c r="D5951" s="104" t="s">
        <v>10925</v>
      </c>
      <c r="E5951" s="104">
        <f t="shared" si="92"/>
        <v>30503506</v>
      </c>
      <c r="F5951" s="104" t="s">
        <v>11572</v>
      </c>
      <c r="G5951" s="104" t="s">
        <v>9793</v>
      </c>
      <c r="H5951" s="104" t="s">
        <v>10917</v>
      </c>
      <c r="I5951" s="104" t="s">
        <v>10926</v>
      </c>
    </row>
    <row r="5952" spans="1:9" x14ac:dyDescent="0.2">
      <c r="A5952" s="104" t="s">
        <v>10492</v>
      </c>
      <c r="D5952" s="104" t="s">
        <v>10927</v>
      </c>
      <c r="E5952" s="104">
        <f t="shared" si="92"/>
        <v>30503507</v>
      </c>
      <c r="F5952" s="104" t="s">
        <v>11572</v>
      </c>
      <c r="G5952" s="104" t="s">
        <v>9793</v>
      </c>
      <c r="H5952" s="104" t="s">
        <v>10917</v>
      </c>
      <c r="I5952" s="104" t="s">
        <v>10928</v>
      </c>
    </row>
    <row r="5953" spans="1:10" x14ac:dyDescent="0.2">
      <c r="A5953" s="104" t="s">
        <v>10492</v>
      </c>
      <c r="D5953" s="104" t="s">
        <v>10929</v>
      </c>
      <c r="E5953" s="104">
        <f t="shared" si="92"/>
        <v>30503601</v>
      </c>
      <c r="F5953" s="104" t="s">
        <v>11572</v>
      </c>
      <c r="G5953" s="104" t="s">
        <v>9793</v>
      </c>
      <c r="H5953" s="104" t="s">
        <v>10930</v>
      </c>
      <c r="I5953" s="104" t="s">
        <v>8757</v>
      </c>
    </row>
    <row r="5954" spans="1:10" x14ac:dyDescent="0.2">
      <c r="A5954" s="104" t="s">
        <v>10492</v>
      </c>
      <c r="D5954" s="104" t="s">
        <v>10931</v>
      </c>
      <c r="E5954" s="104">
        <f t="shared" ref="E5954:E6017" si="93">VALUE(D5954)</f>
        <v>30503602</v>
      </c>
      <c r="F5954" s="104" t="s">
        <v>11572</v>
      </c>
      <c r="G5954" s="104" t="s">
        <v>9793</v>
      </c>
      <c r="H5954" s="104" t="s">
        <v>10930</v>
      </c>
      <c r="I5954" s="104" t="s">
        <v>10932</v>
      </c>
    </row>
    <row r="5955" spans="1:10" x14ac:dyDescent="0.2">
      <c r="A5955" s="104" t="s">
        <v>10492</v>
      </c>
      <c r="D5955" s="104" t="s">
        <v>10933</v>
      </c>
      <c r="E5955" s="104">
        <f t="shared" si="93"/>
        <v>30503603</v>
      </c>
      <c r="F5955" s="104" t="s">
        <v>11572</v>
      </c>
      <c r="G5955" s="104" t="s">
        <v>9793</v>
      </c>
      <c r="H5955" s="104" t="s">
        <v>10930</v>
      </c>
      <c r="I5955" s="104" t="s">
        <v>10934</v>
      </c>
    </row>
    <row r="5956" spans="1:10" x14ac:dyDescent="0.2">
      <c r="A5956" s="104" t="s">
        <v>10492</v>
      </c>
      <c r="D5956" s="104" t="s">
        <v>10935</v>
      </c>
      <c r="E5956" s="104">
        <f t="shared" si="93"/>
        <v>30503604</v>
      </c>
      <c r="F5956" s="104" t="s">
        <v>11572</v>
      </c>
      <c r="G5956" s="104" t="s">
        <v>9793</v>
      </c>
      <c r="H5956" s="104" t="s">
        <v>10930</v>
      </c>
      <c r="I5956" s="104" t="s">
        <v>14437</v>
      </c>
    </row>
    <row r="5957" spans="1:10" x14ac:dyDescent="0.2">
      <c r="A5957" s="104" t="s">
        <v>10492</v>
      </c>
      <c r="D5957" s="104" t="s">
        <v>10936</v>
      </c>
      <c r="E5957" s="104">
        <f t="shared" si="93"/>
        <v>30503605</v>
      </c>
      <c r="F5957" s="104" t="s">
        <v>11572</v>
      </c>
      <c r="G5957" s="104" t="s">
        <v>9793</v>
      </c>
      <c r="H5957" s="104" t="s">
        <v>10930</v>
      </c>
      <c r="I5957" s="104" t="s">
        <v>7956</v>
      </c>
    </row>
    <row r="5958" spans="1:10" x14ac:dyDescent="0.2">
      <c r="A5958" s="104" t="s">
        <v>10492</v>
      </c>
      <c r="D5958" s="104" t="s">
        <v>7957</v>
      </c>
      <c r="E5958" s="104">
        <f t="shared" si="93"/>
        <v>30503606</v>
      </c>
      <c r="F5958" s="104" t="s">
        <v>11572</v>
      </c>
      <c r="G5958" s="104" t="s">
        <v>9793</v>
      </c>
      <c r="H5958" s="104" t="s">
        <v>10930</v>
      </c>
      <c r="I5958" s="104" t="s">
        <v>11658</v>
      </c>
    </row>
    <row r="5959" spans="1:10" x14ac:dyDescent="0.2">
      <c r="A5959" s="104" t="s">
        <v>10492</v>
      </c>
      <c r="D5959" s="104" t="s">
        <v>7958</v>
      </c>
      <c r="E5959" s="104">
        <f t="shared" si="93"/>
        <v>30503607</v>
      </c>
      <c r="F5959" s="104" t="s">
        <v>11572</v>
      </c>
      <c r="G5959" s="104" t="s">
        <v>9793</v>
      </c>
      <c r="H5959" s="104" t="s">
        <v>10930</v>
      </c>
      <c r="I5959" s="104" t="s">
        <v>7959</v>
      </c>
    </row>
    <row r="5960" spans="1:10" x14ac:dyDescent="0.2">
      <c r="A5960" s="104" t="s">
        <v>10492</v>
      </c>
      <c r="D5960" s="104" t="s">
        <v>7960</v>
      </c>
      <c r="E5960" s="104">
        <f t="shared" si="93"/>
        <v>30503701</v>
      </c>
      <c r="F5960" s="104" t="s">
        <v>11572</v>
      </c>
      <c r="G5960" s="104" t="s">
        <v>9793</v>
      </c>
      <c r="H5960" s="104" t="s">
        <v>7961</v>
      </c>
      <c r="I5960" s="104" t="s">
        <v>7962</v>
      </c>
    </row>
    <row r="5961" spans="1:10" x14ac:dyDescent="0.2">
      <c r="A5961" s="104" t="s">
        <v>10492</v>
      </c>
      <c r="D5961" s="104" t="s">
        <v>7963</v>
      </c>
      <c r="E5961" s="104">
        <f t="shared" si="93"/>
        <v>30503702</v>
      </c>
      <c r="F5961" s="104" t="s">
        <v>11572</v>
      </c>
      <c r="G5961" s="104" t="s">
        <v>9793</v>
      </c>
      <c r="H5961" s="104" t="s">
        <v>7961</v>
      </c>
      <c r="I5961" s="104" t="s">
        <v>7964</v>
      </c>
    </row>
    <row r="5962" spans="1:10" x14ac:dyDescent="0.2">
      <c r="A5962" s="104" t="s">
        <v>10492</v>
      </c>
      <c r="D5962" s="104" t="s">
        <v>7965</v>
      </c>
      <c r="E5962" s="104">
        <f t="shared" si="93"/>
        <v>30503703</v>
      </c>
      <c r="F5962" s="104" t="s">
        <v>11572</v>
      </c>
      <c r="G5962" s="104" t="s">
        <v>9793</v>
      </c>
      <c r="H5962" s="104" t="s">
        <v>7961</v>
      </c>
      <c r="I5962" s="104" t="s">
        <v>7966</v>
      </c>
    </row>
    <row r="5963" spans="1:10" x14ac:dyDescent="0.2">
      <c r="A5963" s="104" t="s">
        <v>10492</v>
      </c>
      <c r="D5963" s="104" t="s">
        <v>13844</v>
      </c>
      <c r="E5963" s="104">
        <f t="shared" si="93"/>
        <v>30503704</v>
      </c>
      <c r="F5963" s="104" t="s">
        <v>11572</v>
      </c>
      <c r="G5963" s="104" t="s">
        <v>9793</v>
      </c>
      <c r="H5963" s="104" t="s">
        <v>7961</v>
      </c>
      <c r="I5963" s="104" t="s">
        <v>14437</v>
      </c>
    </row>
    <row r="5964" spans="1:10" x14ac:dyDescent="0.2">
      <c r="A5964" s="104" t="s">
        <v>10492</v>
      </c>
      <c r="D5964" s="104" t="s">
        <v>13845</v>
      </c>
      <c r="E5964" s="104">
        <f t="shared" si="93"/>
        <v>30503705</v>
      </c>
      <c r="F5964" s="104" t="s">
        <v>11572</v>
      </c>
      <c r="G5964" s="104" t="s">
        <v>9793</v>
      </c>
      <c r="H5964" s="104" t="s">
        <v>7961</v>
      </c>
      <c r="I5964" s="104" t="s">
        <v>13846</v>
      </c>
    </row>
    <row r="5965" spans="1:10" x14ac:dyDescent="0.2">
      <c r="A5965" s="104" t="s">
        <v>10492</v>
      </c>
      <c r="D5965" s="104" t="s">
        <v>13847</v>
      </c>
      <c r="E5965" s="104">
        <f t="shared" si="93"/>
        <v>30503706</v>
      </c>
      <c r="F5965" s="104" t="s">
        <v>11572</v>
      </c>
      <c r="G5965" s="104" t="s">
        <v>9793</v>
      </c>
      <c r="H5965" s="104" t="s">
        <v>7961</v>
      </c>
      <c r="I5965" s="104" t="s">
        <v>13848</v>
      </c>
    </row>
    <row r="5966" spans="1:10" x14ac:dyDescent="0.2">
      <c r="A5966" s="104" t="s">
        <v>10492</v>
      </c>
      <c r="D5966" s="104" t="s">
        <v>13849</v>
      </c>
      <c r="E5966" s="104">
        <f t="shared" si="93"/>
        <v>30503707</v>
      </c>
      <c r="F5966" s="104" t="s">
        <v>11572</v>
      </c>
      <c r="G5966" s="104" t="s">
        <v>9793</v>
      </c>
      <c r="H5966" s="104" t="s">
        <v>7961</v>
      </c>
      <c r="I5966" s="104" t="s">
        <v>13850</v>
      </c>
    </row>
    <row r="5967" spans="1:10" x14ac:dyDescent="0.2">
      <c r="A5967" s="104" t="s">
        <v>10492</v>
      </c>
      <c r="D5967" s="104" t="s">
        <v>13851</v>
      </c>
      <c r="E5967" s="104">
        <f t="shared" si="93"/>
        <v>30503708</v>
      </c>
      <c r="F5967" s="104" t="s">
        <v>11572</v>
      </c>
      <c r="G5967" s="104" t="s">
        <v>9793</v>
      </c>
      <c r="H5967" s="104" t="s">
        <v>7961</v>
      </c>
      <c r="I5967" s="104" t="s">
        <v>13852</v>
      </c>
    </row>
    <row r="5968" spans="1:10" x14ac:dyDescent="0.2">
      <c r="A5968" s="104" t="s">
        <v>10492</v>
      </c>
      <c r="D5968" s="104" t="s">
        <v>13853</v>
      </c>
      <c r="E5968" s="104">
        <f t="shared" si="93"/>
        <v>30503811</v>
      </c>
      <c r="F5968" s="104" t="s">
        <v>11572</v>
      </c>
      <c r="G5968" s="104" t="s">
        <v>9793</v>
      </c>
      <c r="H5968" s="104" t="s">
        <v>13854</v>
      </c>
      <c r="I5968" s="104" t="s">
        <v>13855</v>
      </c>
      <c r="J5968" s="106">
        <v>37771</v>
      </c>
    </row>
    <row r="5969" spans="1:10" x14ac:dyDescent="0.2">
      <c r="A5969" s="104" t="s">
        <v>10492</v>
      </c>
      <c r="D5969" s="104" t="s">
        <v>13856</v>
      </c>
      <c r="E5969" s="104">
        <f t="shared" si="93"/>
        <v>30503812</v>
      </c>
      <c r="F5969" s="104" t="s">
        <v>11572</v>
      </c>
      <c r="G5969" s="104" t="s">
        <v>9793</v>
      </c>
      <c r="H5969" s="104" t="s">
        <v>13854</v>
      </c>
      <c r="I5969" s="104" t="s">
        <v>10950</v>
      </c>
      <c r="J5969" s="106">
        <v>37771</v>
      </c>
    </row>
    <row r="5970" spans="1:10" x14ac:dyDescent="0.2">
      <c r="A5970" s="104" t="s">
        <v>10492</v>
      </c>
      <c r="D5970" s="104" t="s">
        <v>10951</v>
      </c>
      <c r="E5970" s="104">
        <f t="shared" si="93"/>
        <v>30503813</v>
      </c>
      <c r="F5970" s="104" t="s">
        <v>11572</v>
      </c>
      <c r="G5970" s="104" t="s">
        <v>9793</v>
      </c>
      <c r="H5970" s="104" t="s">
        <v>13854</v>
      </c>
      <c r="I5970" s="104" t="s">
        <v>11662</v>
      </c>
      <c r="J5970" s="106">
        <v>37771</v>
      </c>
    </row>
    <row r="5971" spans="1:10" x14ac:dyDescent="0.2">
      <c r="A5971" s="104" t="s">
        <v>10492</v>
      </c>
      <c r="D5971" s="104" t="s">
        <v>10952</v>
      </c>
      <c r="E5971" s="104">
        <f t="shared" si="93"/>
        <v>30503814</v>
      </c>
      <c r="F5971" s="104" t="s">
        <v>11572</v>
      </c>
      <c r="G5971" s="104" t="s">
        <v>9793</v>
      </c>
      <c r="H5971" s="104" t="s">
        <v>13854</v>
      </c>
      <c r="I5971" s="104" t="s">
        <v>10953</v>
      </c>
      <c r="J5971" s="106">
        <v>37771</v>
      </c>
    </row>
    <row r="5972" spans="1:10" x14ac:dyDescent="0.2">
      <c r="A5972" s="104" t="s">
        <v>10492</v>
      </c>
      <c r="D5972" s="104" t="s">
        <v>10954</v>
      </c>
      <c r="E5972" s="104">
        <f t="shared" si="93"/>
        <v>30503831</v>
      </c>
      <c r="F5972" s="104" t="s">
        <v>11572</v>
      </c>
      <c r="G5972" s="104" t="s">
        <v>9793</v>
      </c>
      <c r="H5972" s="104" t="s">
        <v>13854</v>
      </c>
      <c r="I5972" s="104" t="s">
        <v>10955</v>
      </c>
      <c r="J5972" s="106">
        <v>37771</v>
      </c>
    </row>
    <row r="5973" spans="1:10" x14ac:dyDescent="0.2">
      <c r="A5973" s="104" t="s">
        <v>10492</v>
      </c>
      <c r="D5973" s="104" t="s">
        <v>10937</v>
      </c>
      <c r="E5973" s="104">
        <f t="shared" si="93"/>
        <v>30503832</v>
      </c>
      <c r="F5973" s="104" t="s">
        <v>11572</v>
      </c>
      <c r="G5973" s="104" t="s">
        <v>9793</v>
      </c>
      <c r="H5973" s="104" t="s">
        <v>13854</v>
      </c>
      <c r="I5973" s="104" t="s">
        <v>10938</v>
      </c>
      <c r="J5973" s="106">
        <v>37771</v>
      </c>
    </row>
    <row r="5974" spans="1:10" x14ac:dyDescent="0.2">
      <c r="A5974" s="104" t="s">
        <v>10492</v>
      </c>
      <c r="D5974" s="104" t="s">
        <v>10939</v>
      </c>
      <c r="E5974" s="104">
        <f t="shared" si="93"/>
        <v>30503833</v>
      </c>
      <c r="F5974" s="104" t="s">
        <v>11572</v>
      </c>
      <c r="G5974" s="104" t="s">
        <v>9793</v>
      </c>
      <c r="H5974" s="104" t="s">
        <v>13854</v>
      </c>
      <c r="I5974" s="104" t="s">
        <v>10940</v>
      </c>
      <c r="J5974" s="106">
        <v>37771</v>
      </c>
    </row>
    <row r="5975" spans="1:10" x14ac:dyDescent="0.2">
      <c r="A5975" s="104" t="s">
        <v>10492</v>
      </c>
      <c r="D5975" s="104" t="s">
        <v>10941</v>
      </c>
      <c r="E5975" s="104">
        <f t="shared" si="93"/>
        <v>30503834</v>
      </c>
      <c r="F5975" s="104" t="s">
        <v>11572</v>
      </c>
      <c r="G5975" s="104" t="s">
        <v>9793</v>
      </c>
      <c r="H5975" s="104" t="s">
        <v>13854</v>
      </c>
      <c r="I5975" s="104" t="s">
        <v>10942</v>
      </c>
      <c r="J5975" s="106">
        <v>37771</v>
      </c>
    </row>
    <row r="5976" spans="1:10" x14ac:dyDescent="0.2">
      <c r="A5976" s="104" t="s">
        <v>10492</v>
      </c>
      <c r="D5976" s="104" t="s">
        <v>10943</v>
      </c>
      <c r="E5976" s="104">
        <f t="shared" si="93"/>
        <v>30503835</v>
      </c>
      <c r="F5976" s="104" t="s">
        <v>11572</v>
      </c>
      <c r="G5976" s="104" t="s">
        <v>9793</v>
      </c>
      <c r="H5976" s="104" t="s">
        <v>13854</v>
      </c>
      <c r="I5976" s="104" t="s">
        <v>10944</v>
      </c>
      <c r="J5976" s="106">
        <v>37771</v>
      </c>
    </row>
    <row r="5977" spans="1:10" x14ac:dyDescent="0.2">
      <c r="A5977" s="104" t="s">
        <v>10492</v>
      </c>
      <c r="D5977" s="104" t="s">
        <v>10945</v>
      </c>
      <c r="E5977" s="104">
        <f t="shared" si="93"/>
        <v>30503901</v>
      </c>
      <c r="F5977" s="104" t="s">
        <v>11572</v>
      </c>
      <c r="G5977" s="104" t="s">
        <v>9793</v>
      </c>
      <c r="H5977" s="104" t="s">
        <v>10946</v>
      </c>
      <c r="I5977" s="104" t="s">
        <v>3576</v>
      </c>
    </row>
    <row r="5978" spans="1:10" x14ac:dyDescent="0.2">
      <c r="A5978" s="104" t="s">
        <v>10492</v>
      </c>
      <c r="D5978" s="104" t="s">
        <v>10947</v>
      </c>
      <c r="E5978" s="104">
        <f t="shared" si="93"/>
        <v>30503902</v>
      </c>
      <c r="F5978" s="104" t="s">
        <v>11572</v>
      </c>
      <c r="G5978" s="104" t="s">
        <v>9793</v>
      </c>
      <c r="H5978" s="104" t="s">
        <v>10946</v>
      </c>
      <c r="I5978" s="104" t="s">
        <v>3318</v>
      </c>
    </row>
    <row r="5979" spans="1:10" x14ac:dyDescent="0.2">
      <c r="A5979" s="104" t="s">
        <v>10492</v>
      </c>
      <c r="D5979" s="104" t="s">
        <v>10948</v>
      </c>
      <c r="E5979" s="104">
        <f t="shared" si="93"/>
        <v>30504001</v>
      </c>
      <c r="F5979" s="104" t="s">
        <v>11572</v>
      </c>
      <c r="G5979" s="104" t="s">
        <v>9793</v>
      </c>
      <c r="H5979" s="104" t="s">
        <v>10949</v>
      </c>
      <c r="I5979" s="104" t="s">
        <v>7969</v>
      </c>
    </row>
    <row r="5980" spans="1:10" x14ac:dyDescent="0.2">
      <c r="A5980" s="104" t="s">
        <v>10492</v>
      </c>
      <c r="D5980" s="104" t="s">
        <v>7970</v>
      </c>
      <c r="E5980" s="104">
        <f t="shared" si="93"/>
        <v>30504002</v>
      </c>
      <c r="F5980" s="104" t="s">
        <v>11572</v>
      </c>
      <c r="G5980" s="104" t="s">
        <v>9793</v>
      </c>
      <c r="H5980" s="104" t="s">
        <v>10949</v>
      </c>
      <c r="I5980" s="104" t="s">
        <v>7971</v>
      </c>
    </row>
    <row r="5981" spans="1:10" x14ac:dyDescent="0.2">
      <c r="A5981" s="104" t="s">
        <v>10492</v>
      </c>
      <c r="D5981" s="104" t="s">
        <v>7972</v>
      </c>
      <c r="E5981" s="104">
        <f t="shared" si="93"/>
        <v>30504003</v>
      </c>
      <c r="F5981" s="104" t="s">
        <v>11572</v>
      </c>
      <c r="G5981" s="104" t="s">
        <v>9793</v>
      </c>
      <c r="H5981" s="104" t="s">
        <v>10949</v>
      </c>
      <c r="I5981" s="104" t="s">
        <v>7973</v>
      </c>
    </row>
    <row r="5982" spans="1:10" x14ac:dyDescent="0.2">
      <c r="A5982" s="104" t="s">
        <v>10492</v>
      </c>
      <c r="D5982" s="104" t="s">
        <v>7974</v>
      </c>
      <c r="E5982" s="104">
        <f t="shared" si="93"/>
        <v>30504010</v>
      </c>
      <c r="F5982" s="104" t="s">
        <v>11572</v>
      </c>
      <c r="G5982" s="104" t="s">
        <v>9793</v>
      </c>
      <c r="H5982" s="104" t="s">
        <v>10949</v>
      </c>
      <c r="I5982" s="104" t="s">
        <v>7975</v>
      </c>
    </row>
    <row r="5983" spans="1:10" x14ac:dyDescent="0.2">
      <c r="A5983" s="104" t="s">
        <v>10492</v>
      </c>
      <c r="D5983" s="104" t="s">
        <v>7976</v>
      </c>
      <c r="E5983" s="104">
        <f t="shared" si="93"/>
        <v>30504020</v>
      </c>
      <c r="F5983" s="104" t="s">
        <v>11572</v>
      </c>
      <c r="G5983" s="104" t="s">
        <v>9793</v>
      </c>
      <c r="H5983" s="104" t="s">
        <v>10949</v>
      </c>
      <c r="I5983" s="104" t="s">
        <v>14439</v>
      </c>
    </row>
    <row r="5984" spans="1:10" x14ac:dyDescent="0.2">
      <c r="A5984" s="104" t="s">
        <v>10492</v>
      </c>
      <c r="D5984" s="104" t="s">
        <v>7977</v>
      </c>
      <c r="E5984" s="104">
        <f t="shared" si="93"/>
        <v>30504021</v>
      </c>
      <c r="F5984" s="104" t="s">
        <v>11572</v>
      </c>
      <c r="G5984" s="104" t="s">
        <v>9793</v>
      </c>
      <c r="H5984" s="104" t="s">
        <v>10949</v>
      </c>
      <c r="I5984" s="104" t="s">
        <v>7978</v>
      </c>
    </row>
    <row r="5985" spans="1:9" x14ac:dyDescent="0.2">
      <c r="A5985" s="104" t="s">
        <v>10492</v>
      </c>
      <c r="D5985" s="104" t="s">
        <v>7979</v>
      </c>
      <c r="E5985" s="104">
        <f t="shared" si="93"/>
        <v>30504022</v>
      </c>
      <c r="F5985" s="104" t="s">
        <v>11572</v>
      </c>
      <c r="G5985" s="104" t="s">
        <v>9793</v>
      </c>
      <c r="H5985" s="104" t="s">
        <v>10949</v>
      </c>
      <c r="I5985" s="104" t="s">
        <v>7899</v>
      </c>
    </row>
    <row r="5986" spans="1:9" x14ac:dyDescent="0.2">
      <c r="A5986" s="104" t="s">
        <v>10492</v>
      </c>
      <c r="D5986" s="104" t="s">
        <v>7980</v>
      </c>
      <c r="E5986" s="104">
        <f t="shared" si="93"/>
        <v>30504023</v>
      </c>
      <c r="F5986" s="104" t="s">
        <v>11572</v>
      </c>
      <c r="G5986" s="104" t="s">
        <v>9793</v>
      </c>
      <c r="H5986" s="104" t="s">
        <v>10949</v>
      </c>
      <c r="I5986" s="104" t="s">
        <v>11317</v>
      </c>
    </row>
    <row r="5987" spans="1:9" x14ac:dyDescent="0.2">
      <c r="A5987" s="104" t="s">
        <v>10492</v>
      </c>
      <c r="D5987" s="104" t="s">
        <v>7981</v>
      </c>
      <c r="E5987" s="104">
        <f t="shared" si="93"/>
        <v>30504024</v>
      </c>
      <c r="F5987" s="104" t="s">
        <v>11572</v>
      </c>
      <c r="G5987" s="104" t="s">
        <v>9793</v>
      </c>
      <c r="H5987" s="104" t="s">
        <v>10949</v>
      </c>
      <c r="I5987" s="104" t="s">
        <v>7902</v>
      </c>
    </row>
    <row r="5988" spans="1:9" x14ac:dyDescent="0.2">
      <c r="A5988" s="104" t="s">
        <v>10492</v>
      </c>
      <c r="D5988" s="104" t="s">
        <v>7982</v>
      </c>
      <c r="E5988" s="104">
        <f t="shared" si="93"/>
        <v>30504025</v>
      </c>
      <c r="F5988" s="104" t="s">
        <v>11572</v>
      </c>
      <c r="G5988" s="104" t="s">
        <v>9793</v>
      </c>
      <c r="H5988" s="104" t="s">
        <v>10949</v>
      </c>
      <c r="I5988" s="104" t="s">
        <v>7906</v>
      </c>
    </row>
    <row r="5989" spans="1:9" x14ac:dyDescent="0.2">
      <c r="A5989" s="104" t="s">
        <v>10492</v>
      </c>
      <c r="D5989" s="104" t="s">
        <v>7983</v>
      </c>
      <c r="E5989" s="104">
        <f t="shared" si="93"/>
        <v>30504030</v>
      </c>
      <c r="F5989" s="104" t="s">
        <v>11572</v>
      </c>
      <c r="G5989" s="104" t="s">
        <v>9793</v>
      </c>
      <c r="H5989" s="104" t="s">
        <v>10949</v>
      </c>
      <c r="I5989" s="104" t="s">
        <v>10075</v>
      </c>
    </row>
    <row r="5990" spans="1:9" x14ac:dyDescent="0.2">
      <c r="A5990" s="104" t="s">
        <v>10492</v>
      </c>
      <c r="D5990" s="104" t="s">
        <v>7984</v>
      </c>
      <c r="E5990" s="104">
        <f t="shared" si="93"/>
        <v>30504031</v>
      </c>
      <c r="F5990" s="104" t="s">
        <v>11572</v>
      </c>
      <c r="G5990" s="104" t="s">
        <v>9793</v>
      </c>
      <c r="H5990" s="104" t="s">
        <v>10949</v>
      </c>
      <c r="I5990" s="104" t="s">
        <v>7985</v>
      </c>
    </row>
    <row r="5991" spans="1:9" x14ac:dyDescent="0.2">
      <c r="A5991" s="104" t="s">
        <v>10492</v>
      </c>
      <c r="D5991" s="104" t="s">
        <v>7986</v>
      </c>
      <c r="E5991" s="104">
        <f t="shared" si="93"/>
        <v>30504032</v>
      </c>
      <c r="F5991" s="104" t="s">
        <v>11572</v>
      </c>
      <c r="G5991" s="104" t="s">
        <v>9793</v>
      </c>
      <c r="H5991" s="104" t="s">
        <v>10949</v>
      </c>
      <c r="I5991" s="104" t="s">
        <v>7987</v>
      </c>
    </row>
    <row r="5992" spans="1:9" x14ac:dyDescent="0.2">
      <c r="A5992" s="104" t="s">
        <v>10492</v>
      </c>
      <c r="D5992" s="104" t="s">
        <v>7988</v>
      </c>
      <c r="E5992" s="104">
        <f t="shared" si="93"/>
        <v>30504033</v>
      </c>
      <c r="F5992" s="104" t="s">
        <v>11572</v>
      </c>
      <c r="G5992" s="104" t="s">
        <v>9793</v>
      </c>
      <c r="H5992" s="104" t="s">
        <v>10949</v>
      </c>
      <c r="I5992" s="104" t="s">
        <v>14882</v>
      </c>
    </row>
    <row r="5993" spans="1:9" x14ac:dyDescent="0.2">
      <c r="A5993" s="104" t="s">
        <v>10492</v>
      </c>
      <c r="D5993" s="104" t="s">
        <v>7989</v>
      </c>
      <c r="E5993" s="104">
        <f t="shared" si="93"/>
        <v>30504034</v>
      </c>
      <c r="F5993" s="104" t="s">
        <v>11572</v>
      </c>
      <c r="G5993" s="104" t="s">
        <v>9793</v>
      </c>
      <c r="H5993" s="104" t="s">
        <v>10949</v>
      </c>
      <c r="I5993" s="104" t="s">
        <v>8087</v>
      </c>
    </row>
    <row r="5994" spans="1:9" x14ac:dyDescent="0.2">
      <c r="A5994" s="104" t="s">
        <v>10492</v>
      </c>
      <c r="D5994" s="104" t="s">
        <v>5229</v>
      </c>
      <c r="E5994" s="104">
        <f t="shared" si="93"/>
        <v>30504036</v>
      </c>
      <c r="F5994" s="104" t="s">
        <v>11572</v>
      </c>
      <c r="G5994" s="104" t="s">
        <v>9793</v>
      </c>
      <c r="H5994" s="104" t="s">
        <v>10949</v>
      </c>
      <c r="I5994" s="104" t="s">
        <v>7908</v>
      </c>
    </row>
    <row r="5995" spans="1:9" x14ac:dyDescent="0.2">
      <c r="A5995" s="104" t="s">
        <v>10492</v>
      </c>
      <c r="D5995" s="104" t="s">
        <v>5230</v>
      </c>
      <c r="E5995" s="104">
        <f t="shared" si="93"/>
        <v>30504099</v>
      </c>
      <c r="F5995" s="104" t="s">
        <v>11572</v>
      </c>
      <c r="G5995" s="104" t="s">
        <v>9793</v>
      </c>
      <c r="H5995" s="104" t="s">
        <v>10949</v>
      </c>
      <c r="I5995" s="104" t="s">
        <v>7791</v>
      </c>
    </row>
    <row r="5996" spans="1:9" x14ac:dyDescent="0.2">
      <c r="A5996" s="104" t="s">
        <v>10492</v>
      </c>
      <c r="D5996" s="104" t="s">
        <v>5231</v>
      </c>
      <c r="E5996" s="104">
        <f t="shared" si="93"/>
        <v>30504101</v>
      </c>
      <c r="F5996" s="104" t="s">
        <v>11572</v>
      </c>
      <c r="G5996" s="104" t="s">
        <v>9793</v>
      </c>
      <c r="H5996" s="104" t="s">
        <v>5232</v>
      </c>
      <c r="I5996" s="104" t="s">
        <v>5233</v>
      </c>
    </row>
    <row r="5997" spans="1:9" x14ac:dyDescent="0.2">
      <c r="A5997" s="104" t="s">
        <v>10492</v>
      </c>
      <c r="D5997" s="104" t="s">
        <v>5234</v>
      </c>
      <c r="E5997" s="104">
        <f t="shared" si="93"/>
        <v>30504102</v>
      </c>
      <c r="F5997" s="104" t="s">
        <v>11572</v>
      </c>
      <c r="G5997" s="104" t="s">
        <v>9793</v>
      </c>
      <c r="H5997" s="104" t="s">
        <v>5232</v>
      </c>
      <c r="I5997" s="104" t="s">
        <v>5235</v>
      </c>
    </row>
    <row r="5998" spans="1:9" x14ac:dyDescent="0.2">
      <c r="A5998" s="104" t="s">
        <v>10492</v>
      </c>
      <c r="D5998" s="104" t="s">
        <v>5236</v>
      </c>
      <c r="E5998" s="104">
        <f t="shared" si="93"/>
        <v>30504103</v>
      </c>
      <c r="F5998" s="104" t="s">
        <v>11572</v>
      </c>
      <c r="G5998" s="104" t="s">
        <v>9793</v>
      </c>
      <c r="H5998" s="104" t="s">
        <v>5232</v>
      </c>
      <c r="I5998" s="104" t="s">
        <v>5237</v>
      </c>
    </row>
    <row r="5999" spans="1:9" x14ac:dyDescent="0.2">
      <c r="A5999" s="104" t="s">
        <v>10492</v>
      </c>
      <c r="D5999" s="104" t="s">
        <v>5238</v>
      </c>
      <c r="E5999" s="104">
        <f t="shared" si="93"/>
        <v>30504115</v>
      </c>
      <c r="F5999" s="104" t="s">
        <v>11572</v>
      </c>
      <c r="G5999" s="104" t="s">
        <v>9793</v>
      </c>
      <c r="H5999" s="104" t="s">
        <v>5232</v>
      </c>
      <c r="I5999" s="104" t="s">
        <v>5239</v>
      </c>
    </row>
    <row r="6000" spans="1:9" x14ac:dyDescent="0.2">
      <c r="A6000" s="104" t="s">
        <v>10492</v>
      </c>
      <c r="D6000" s="104" t="s">
        <v>5240</v>
      </c>
      <c r="E6000" s="104">
        <f t="shared" si="93"/>
        <v>30504119</v>
      </c>
      <c r="F6000" s="104" t="s">
        <v>11572</v>
      </c>
      <c r="G6000" s="104" t="s">
        <v>9793</v>
      </c>
      <c r="H6000" s="104" t="s">
        <v>5232</v>
      </c>
      <c r="I6000" s="104" t="s">
        <v>5241</v>
      </c>
    </row>
    <row r="6001" spans="1:9" x14ac:dyDescent="0.2">
      <c r="A6001" s="104" t="s">
        <v>10492</v>
      </c>
      <c r="D6001" s="104" t="s">
        <v>5242</v>
      </c>
      <c r="E6001" s="104">
        <f t="shared" si="93"/>
        <v>30504129</v>
      </c>
      <c r="F6001" s="104" t="s">
        <v>11572</v>
      </c>
      <c r="G6001" s="104" t="s">
        <v>9793</v>
      </c>
      <c r="H6001" s="104" t="s">
        <v>5232</v>
      </c>
      <c r="I6001" s="104" t="s">
        <v>5243</v>
      </c>
    </row>
    <row r="6002" spans="1:9" x14ac:dyDescent="0.2">
      <c r="A6002" s="104" t="s">
        <v>10492</v>
      </c>
      <c r="D6002" s="104" t="s">
        <v>5244</v>
      </c>
      <c r="E6002" s="104">
        <f t="shared" si="93"/>
        <v>30504130</v>
      </c>
      <c r="F6002" s="104" t="s">
        <v>11572</v>
      </c>
      <c r="G6002" s="104" t="s">
        <v>9793</v>
      </c>
      <c r="H6002" s="104" t="s">
        <v>5232</v>
      </c>
      <c r="I6002" s="104" t="s">
        <v>5245</v>
      </c>
    </row>
    <row r="6003" spans="1:9" x14ac:dyDescent="0.2">
      <c r="A6003" s="104" t="s">
        <v>10492</v>
      </c>
      <c r="D6003" s="104" t="s">
        <v>5246</v>
      </c>
      <c r="E6003" s="104">
        <f t="shared" si="93"/>
        <v>30504131</v>
      </c>
      <c r="F6003" s="104" t="s">
        <v>11572</v>
      </c>
      <c r="G6003" s="104" t="s">
        <v>9793</v>
      </c>
      <c r="H6003" s="104" t="s">
        <v>5232</v>
      </c>
      <c r="I6003" s="104" t="s">
        <v>5247</v>
      </c>
    </row>
    <row r="6004" spans="1:9" x14ac:dyDescent="0.2">
      <c r="A6004" s="104" t="s">
        <v>10492</v>
      </c>
      <c r="D6004" s="104" t="s">
        <v>5248</v>
      </c>
      <c r="E6004" s="104">
        <f t="shared" si="93"/>
        <v>30504132</v>
      </c>
      <c r="F6004" s="104" t="s">
        <v>11572</v>
      </c>
      <c r="G6004" s="104" t="s">
        <v>9793</v>
      </c>
      <c r="H6004" s="104" t="s">
        <v>5232</v>
      </c>
      <c r="I6004" s="104" t="s">
        <v>5249</v>
      </c>
    </row>
    <row r="6005" spans="1:9" x14ac:dyDescent="0.2">
      <c r="A6005" s="104" t="s">
        <v>10492</v>
      </c>
      <c r="D6005" s="104" t="s">
        <v>5250</v>
      </c>
      <c r="E6005" s="104">
        <f t="shared" si="93"/>
        <v>30504133</v>
      </c>
      <c r="F6005" s="104" t="s">
        <v>11572</v>
      </c>
      <c r="G6005" s="104" t="s">
        <v>9793</v>
      </c>
      <c r="H6005" s="104" t="s">
        <v>5232</v>
      </c>
      <c r="I6005" s="104" t="s">
        <v>5251</v>
      </c>
    </row>
    <row r="6006" spans="1:9" x14ac:dyDescent="0.2">
      <c r="A6006" s="104" t="s">
        <v>10492</v>
      </c>
      <c r="D6006" s="104" t="s">
        <v>5252</v>
      </c>
      <c r="E6006" s="104">
        <f t="shared" si="93"/>
        <v>30504139</v>
      </c>
      <c r="F6006" s="104" t="s">
        <v>11572</v>
      </c>
      <c r="G6006" s="104" t="s">
        <v>9793</v>
      </c>
      <c r="H6006" s="104" t="s">
        <v>5232</v>
      </c>
      <c r="I6006" s="104" t="s">
        <v>5253</v>
      </c>
    </row>
    <row r="6007" spans="1:9" x14ac:dyDescent="0.2">
      <c r="A6007" s="104" t="s">
        <v>10492</v>
      </c>
      <c r="D6007" s="104" t="s">
        <v>5254</v>
      </c>
      <c r="E6007" s="104">
        <f t="shared" si="93"/>
        <v>30504140</v>
      </c>
      <c r="F6007" s="104" t="s">
        <v>11572</v>
      </c>
      <c r="G6007" s="104" t="s">
        <v>9793</v>
      </c>
      <c r="H6007" s="104" t="s">
        <v>5232</v>
      </c>
      <c r="I6007" s="104" t="s">
        <v>5255</v>
      </c>
    </row>
    <row r="6008" spans="1:9" x14ac:dyDescent="0.2">
      <c r="A6008" s="104" t="s">
        <v>10492</v>
      </c>
      <c r="D6008" s="104" t="s">
        <v>5256</v>
      </c>
      <c r="E6008" s="104">
        <f t="shared" si="93"/>
        <v>30504141</v>
      </c>
      <c r="F6008" s="104" t="s">
        <v>11572</v>
      </c>
      <c r="G6008" s="104" t="s">
        <v>9793</v>
      </c>
      <c r="H6008" s="104" t="s">
        <v>5232</v>
      </c>
      <c r="I6008" s="104" t="s">
        <v>5257</v>
      </c>
    </row>
    <row r="6009" spans="1:9" x14ac:dyDescent="0.2">
      <c r="A6009" s="104" t="s">
        <v>10492</v>
      </c>
      <c r="D6009" s="104" t="s">
        <v>5258</v>
      </c>
      <c r="E6009" s="104">
        <f t="shared" si="93"/>
        <v>30504142</v>
      </c>
      <c r="F6009" s="104" t="s">
        <v>11572</v>
      </c>
      <c r="G6009" s="104" t="s">
        <v>9793</v>
      </c>
      <c r="H6009" s="104" t="s">
        <v>5232</v>
      </c>
      <c r="I6009" s="104" t="s">
        <v>5259</v>
      </c>
    </row>
    <row r="6010" spans="1:9" x14ac:dyDescent="0.2">
      <c r="A6010" s="104" t="s">
        <v>10492</v>
      </c>
      <c r="D6010" s="104" t="s">
        <v>5260</v>
      </c>
      <c r="E6010" s="104">
        <f t="shared" si="93"/>
        <v>30504149</v>
      </c>
      <c r="F6010" s="104" t="s">
        <v>11572</v>
      </c>
      <c r="G6010" s="104" t="s">
        <v>9793</v>
      </c>
      <c r="H6010" s="104" t="s">
        <v>5232</v>
      </c>
      <c r="I6010" s="104" t="s">
        <v>5261</v>
      </c>
    </row>
    <row r="6011" spans="1:9" x14ac:dyDescent="0.2">
      <c r="A6011" s="104" t="s">
        <v>10492</v>
      </c>
      <c r="D6011" s="104" t="s">
        <v>5262</v>
      </c>
      <c r="E6011" s="104">
        <f t="shared" si="93"/>
        <v>30504150</v>
      </c>
      <c r="F6011" s="104" t="s">
        <v>11572</v>
      </c>
      <c r="G6011" s="104" t="s">
        <v>9793</v>
      </c>
      <c r="H6011" s="104" t="s">
        <v>5232</v>
      </c>
      <c r="I6011" s="104" t="s">
        <v>5263</v>
      </c>
    </row>
    <row r="6012" spans="1:9" x14ac:dyDescent="0.2">
      <c r="A6012" s="104" t="s">
        <v>10492</v>
      </c>
      <c r="D6012" s="104" t="s">
        <v>5264</v>
      </c>
      <c r="E6012" s="104">
        <f t="shared" si="93"/>
        <v>30504151</v>
      </c>
      <c r="F6012" s="104" t="s">
        <v>11572</v>
      </c>
      <c r="G6012" s="104" t="s">
        <v>9793</v>
      </c>
      <c r="H6012" s="104" t="s">
        <v>5232</v>
      </c>
      <c r="I6012" s="104" t="s">
        <v>5265</v>
      </c>
    </row>
    <row r="6013" spans="1:9" x14ac:dyDescent="0.2">
      <c r="A6013" s="104" t="s">
        <v>10492</v>
      </c>
      <c r="D6013" s="104" t="s">
        <v>5266</v>
      </c>
      <c r="E6013" s="104">
        <f t="shared" si="93"/>
        <v>30504160</v>
      </c>
      <c r="F6013" s="104" t="s">
        <v>11572</v>
      </c>
      <c r="G6013" s="104" t="s">
        <v>9793</v>
      </c>
      <c r="H6013" s="104" t="s">
        <v>5232</v>
      </c>
      <c r="I6013" s="104" t="s">
        <v>5267</v>
      </c>
    </row>
    <row r="6014" spans="1:9" x14ac:dyDescent="0.2">
      <c r="A6014" s="104" t="s">
        <v>10492</v>
      </c>
      <c r="D6014" s="104" t="s">
        <v>5268</v>
      </c>
      <c r="E6014" s="104">
        <f t="shared" si="93"/>
        <v>30504170</v>
      </c>
      <c r="F6014" s="104" t="s">
        <v>11572</v>
      </c>
      <c r="G6014" s="104" t="s">
        <v>9793</v>
      </c>
      <c r="H6014" s="104" t="s">
        <v>5232</v>
      </c>
      <c r="I6014" s="104" t="s">
        <v>5269</v>
      </c>
    </row>
    <row r="6015" spans="1:9" x14ac:dyDescent="0.2">
      <c r="A6015" s="104" t="s">
        <v>10492</v>
      </c>
      <c r="D6015" s="104" t="s">
        <v>5270</v>
      </c>
      <c r="E6015" s="104">
        <f t="shared" si="93"/>
        <v>30504171</v>
      </c>
      <c r="F6015" s="104" t="s">
        <v>11572</v>
      </c>
      <c r="G6015" s="104" t="s">
        <v>9793</v>
      </c>
      <c r="H6015" s="104" t="s">
        <v>5232</v>
      </c>
      <c r="I6015" s="104" t="s">
        <v>5271</v>
      </c>
    </row>
    <row r="6016" spans="1:9" x14ac:dyDescent="0.2">
      <c r="A6016" s="104" t="s">
        <v>10492</v>
      </c>
      <c r="D6016" s="104" t="s">
        <v>5272</v>
      </c>
      <c r="E6016" s="104">
        <f t="shared" si="93"/>
        <v>30504172</v>
      </c>
      <c r="F6016" s="104" t="s">
        <v>11572</v>
      </c>
      <c r="G6016" s="104" t="s">
        <v>9793</v>
      </c>
      <c r="H6016" s="104" t="s">
        <v>5232</v>
      </c>
      <c r="I6016" s="104" t="s">
        <v>5273</v>
      </c>
    </row>
    <row r="6017" spans="1:9" x14ac:dyDescent="0.2">
      <c r="A6017" s="104" t="s">
        <v>10492</v>
      </c>
      <c r="D6017" s="104" t="s">
        <v>5274</v>
      </c>
      <c r="E6017" s="104">
        <f t="shared" si="93"/>
        <v>30504201</v>
      </c>
      <c r="F6017" s="104" t="s">
        <v>11572</v>
      </c>
      <c r="G6017" s="104" t="s">
        <v>9793</v>
      </c>
      <c r="H6017" s="104" t="s">
        <v>5275</v>
      </c>
      <c r="I6017" s="104" t="s">
        <v>5233</v>
      </c>
    </row>
    <row r="6018" spans="1:9" x14ac:dyDescent="0.2">
      <c r="A6018" s="104" t="s">
        <v>10492</v>
      </c>
      <c r="D6018" s="104" t="s">
        <v>5276</v>
      </c>
      <c r="E6018" s="104">
        <f t="shared" ref="E6018:E6081" si="94">VALUE(D6018)</f>
        <v>30504202</v>
      </c>
      <c r="F6018" s="104" t="s">
        <v>11572</v>
      </c>
      <c r="G6018" s="104" t="s">
        <v>9793</v>
      </c>
      <c r="H6018" s="104" t="s">
        <v>5275</v>
      </c>
      <c r="I6018" s="104" t="s">
        <v>5235</v>
      </c>
    </row>
    <row r="6019" spans="1:9" x14ac:dyDescent="0.2">
      <c r="A6019" s="104" t="s">
        <v>10492</v>
      </c>
      <c r="D6019" s="104" t="s">
        <v>5277</v>
      </c>
      <c r="E6019" s="104">
        <f t="shared" si="94"/>
        <v>30504203</v>
      </c>
      <c r="F6019" s="104" t="s">
        <v>11572</v>
      </c>
      <c r="G6019" s="104" t="s">
        <v>9793</v>
      </c>
      <c r="H6019" s="104" t="s">
        <v>5275</v>
      </c>
      <c r="I6019" s="104" t="s">
        <v>5237</v>
      </c>
    </row>
    <row r="6020" spans="1:9" x14ac:dyDescent="0.2">
      <c r="A6020" s="104" t="s">
        <v>10492</v>
      </c>
      <c r="D6020" s="104" t="s">
        <v>5278</v>
      </c>
      <c r="E6020" s="104">
        <f t="shared" si="94"/>
        <v>30504215</v>
      </c>
      <c r="F6020" s="104" t="s">
        <v>11572</v>
      </c>
      <c r="G6020" s="104" t="s">
        <v>9793</v>
      </c>
      <c r="H6020" s="104" t="s">
        <v>5275</v>
      </c>
      <c r="I6020" s="104" t="s">
        <v>5239</v>
      </c>
    </row>
    <row r="6021" spans="1:9" x14ac:dyDescent="0.2">
      <c r="A6021" s="104" t="s">
        <v>10492</v>
      </c>
      <c r="D6021" s="104" t="s">
        <v>5279</v>
      </c>
      <c r="E6021" s="104">
        <f t="shared" si="94"/>
        <v>30504219</v>
      </c>
      <c r="F6021" s="104" t="s">
        <v>11572</v>
      </c>
      <c r="G6021" s="104" t="s">
        <v>9793</v>
      </c>
      <c r="H6021" s="104" t="s">
        <v>5275</v>
      </c>
      <c r="I6021" s="104" t="s">
        <v>5241</v>
      </c>
    </row>
    <row r="6022" spans="1:9" x14ac:dyDescent="0.2">
      <c r="A6022" s="104" t="s">
        <v>10492</v>
      </c>
      <c r="D6022" s="104" t="s">
        <v>5280</v>
      </c>
      <c r="E6022" s="104">
        <f t="shared" si="94"/>
        <v>30504230</v>
      </c>
      <c r="F6022" s="104" t="s">
        <v>11572</v>
      </c>
      <c r="G6022" s="104" t="s">
        <v>9793</v>
      </c>
      <c r="H6022" s="104" t="s">
        <v>5275</v>
      </c>
      <c r="I6022" s="104" t="s">
        <v>5245</v>
      </c>
    </row>
    <row r="6023" spans="1:9" x14ac:dyDescent="0.2">
      <c r="A6023" s="104" t="s">
        <v>10492</v>
      </c>
      <c r="D6023" s="104" t="s">
        <v>5281</v>
      </c>
      <c r="E6023" s="104">
        <f t="shared" si="94"/>
        <v>30504231</v>
      </c>
      <c r="F6023" s="104" t="s">
        <v>11572</v>
      </c>
      <c r="G6023" s="104" t="s">
        <v>9793</v>
      </c>
      <c r="H6023" s="104" t="s">
        <v>5275</v>
      </c>
      <c r="I6023" s="104" t="s">
        <v>5247</v>
      </c>
    </row>
    <row r="6024" spans="1:9" x14ac:dyDescent="0.2">
      <c r="A6024" s="104" t="s">
        <v>10492</v>
      </c>
      <c r="D6024" s="104" t="s">
        <v>5282</v>
      </c>
      <c r="E6024" s="104">
        <f t="shared" si="94"/>
        <v>30504232</v>
      </c>
      <c r="F6024" s="104" t="s">
        <v>11572</v>
      </c>
      <c r="G6024" s="104" t="s">
        <v>9793</v>
      </c>
      <c r="H6024" s="104" t="s">
        <v>5275</v>
      </c>
      <c r="I6024" s="104" t="s">
        <v>5249</v>
      </c>
    </row>
    <row r="6025" spans="1:9" x14ac:dyDescent="0.2">
      <c r="A6025" s="104" t="s">
        <v>10492</v>
      </c>
      <c r="D6025" s="104" t="s">
        <v>5283</v>
      </c>
      <c r="E6025" s="104">
        <f t="shared" si="94"/>
        <v>30504233</v>
      </c>
      <c r="F6025" s="104" t="s">
        <v>11572</v>
      </c>
      <c r="G6025" s="104" t="s">
        <v>9793</v>
      </c>
      <c r="H6025" s="104" t="s">
        <v>5275</v>
      </c>
      <c r="I6025" s="104" t="s">
        <v>5251</v>
      </c>
    </row>
    <row r="6026" spans="1:9" x14ac:dyDescent="0.2">
      <c r="A6026" s="104" t="s">
        <v>10492</v>
      </c>
      <c r="D6026" s="104" t="s">
        <v>5284</v>
      </c>
      <c r="E6026" s="104">
        <f t="shared" si="94"/>
        <v>30504239</v>
      </c>
      <c r="F6026" s="104" t="s">
        <v>11572</v>
      </c>
      <c r="G6026" s="104" t="s">
        <v>9793</v>
      </c>
      <c r="H6026" s="104" t="s">
        <v>5275</v>
      </c>
      <c r="I6026" s="104" t="s">
        <v>5253</v>
      </c>
    </row>
    <row r="6027" spans="1:9" x14ac:dyDescent="0.2">
      <c r="A6027" s="104" t="s">
        <v>10492</v>
      </c>
      <c r="D6027" s="104" t="s">
        <v>5285</v>
      </c>
      <c r="E6027" s="104">
        <f t="shared" si="94"/>
        <v>30504250</v>
      </c>
      <c r="F6027" s="104" t="s">
        <v>11572</v>
      </c>
      <c r="G6027" s="104" t="s">
        <v>9793</v>
      </c>
      <c r="H6027" s="104" t="s">
        <v>5275</v>
      </c>
      <c r="I6027" s="104" t="s">
        <v>5263</v>
      </c>
    </row>
    <row r="6028" spans="1:9" x14ac:dyDescent="0.2">
      <c r="A6028" s="104" t="s">
        <v>10492</v>
      </c>
      <c r="D6028" s="104" t="s">
        <v>5286</v>
      </c>
      <c r="E6028" s="104">
        <f t="shared" si="94"/>
        <v>30504270</v>
      </c>
      <c r="F6028" s="104" t="s">
        <v>11572</v>
      </c>
      <c r="G6028" s="104" t="s">
        <v>9793</v>
      </c>
      <c r="H6028" s="104" t="s">
        <v>5275</v>
      </c>
      <c r="I6028" s="104" t="s">
        <v>5269</v>
      </c>
    </row>
    <row r="6029" spans="1:9" x14ac:dyDescent="0.2">
      <c r="A6029" s="104" t="s">
        <v>10492</v>
      </c>
      <c r="D6029" s="104" t="s">
        <v>5287</v>
      </c>
      <c r="E6029" s="104">
        <f t="shared" si="94"/>
        <v>30504271</v>
      </c>
      <c r="F6029" s="104" t="s">
        <v>11572</v>
      </c>
      <c r="G6029" s="104" t="s">
        <v>9793</v>
      </c>
      <c r="H6029" s="104" t="s">
        <v>5275</v>
      </c>
      <c r="I6029" s="104" t="s">
        <v>5271</v>
      </c>
    </row>
    <row r="6030" spans="1:9" x14ac:dyDescent="0.2">
      <c r="A6030" s="104" t="s">
        <v>10492</v>
      </c>
      <c r="D6030" s="104" t="s">
        <v>5288</v>
      </c>
      <c r="E6030" s="104">
        <f t="shared" si="94"/>
        <v>30504272</v>
      </c>
      <c r="F6030" s="104" t="s">
        <v>11572</v>
      </c>
      <c r="G6030" s="104" t="s">
        <v>9793</v>
      </c>
      <c r="H6030" s="104" t="s">
        <v>5275</v>
      </c>
      <c r="I6030" s="104" t="s">
        <v>5273</v>
      </c>
    </row>
    <row r="6031" spans="1:9" x14ac:dyDescent="0.2">
      <c r="A6031" s="104" t="s">
        <v>10492</v>
      </c>
      <c r="D6031" s="104" t="s">
        <v>5289</v>
      </c>
      <c r="E6031" s="104">
        <f t="shared" si="94"/>
        <v>30504301</v>
      </c>
      <c r="F6031" s="104" t="s">
        <v>11572</v>
      </c>
      <c r="G6031" s="104" t="s">
        <v>9793</v>
      </c>
      <c r="H6031" s="104" t="s">
        <v>5290</v>
      </c>
      <c r="I6031" s="104" t="s">
        <v>5233</v>
      </c>
    </row>
    <row r="6032" spans="1:9" x14ac:dyDescent="0.2">
      <c r="A6032" s="104" t="s">
        <v>10492</v>
      </c>
      <c r="D6032" s="104" t="s">
        <v>5291</v>
      </c>
      <c r="E6032" s="104">
        <f t="shared" si="94"/>
        <v>30504302</v>
      </c>
      <c r="F6032" s="104" t="s">
        <v>11572</v>
      </c>
      <c r="G6032" s="104" t="s">
        <v>9793</v>
      </c>
      <c r="H6032" s="104" t="s">
        <v>5290</v>
      </c>
      <c r="I6032" s="104" t="s">
        <v>5235</v>
      </c>
    </row>
    <row r="6033" spans="1:9" x14ac:dyDescent="0.2">
      <c r="A6033" s="104" t="s">
        <v>10492</v>
      </c>
      <c r="D6033" s="104" t="s">
        <v>5292</v>
      </c>
      <c r="E6033" s="104">
        <f t="shared" si="94"/>
        <v>30504303</v>
      </c>
      <c r="F6033" s="104" t="s">
        <v>11572</v>
      </c>
      <c r="G6033" s="104" t="s">
        <v>9793</v>
      </c>
      <c r="H6033" s="104" t="s">
        <v>5290</v>
      </c>
      <c r="I6033" s="104" t="s">
        <v>5237</v>
      </c>
    </row>
    <row r="6034" spans="1:9" x14ac:dyDescent="0.2">
      <c r="A6034" s="104" t="s">
        <v>10492</v>
      </c>
      <c r="D6034" s="104" t="s">
        <v>5293</v>
      </c>
      <c r="E6034" s="104">
        <f t="shared" si="94"/>
        <v>30504315</v>
      </c>
      <c r="F6034" s="104" t="s">
        <v>11572</v>
      </c>
      <c r="G6034" s="104" t="s">
        <v>9793</v>
      </c>
      <c r="H6034" s="104" t="s">
        <v>5290</v>
      </c>
      <c r="I6034" s="104" t="s">
        <v>5239</v>
      </c>
    </row>
    <row r="6035" spans="1:9" x14ac:dyDescent="0.2">
      <c r="A6035" s="104" t="s">
        <v>10492</v>
      </c>
      <c r="D6035" s="104" t="s">
        <v>5294</v>
      </c>
      <c r="E6035" s="104">
        <f t="shared" si="94"/>
        <v>30504319</v>
      </c>
      <c r="F6035" s="104" t="s">
        <v>11572</v>
      </c>
      <c r="G6035" s="104" t="s">
        <v>9793</v>
      </c>
      <c r="H6035" s="104" t="s">
        <v>5290</v>
      </c>
      <c r="I6035" s="104" t="s">
        <v>5241</v>
      </c>
    </row>
    <row r="6036" spans="1:9" x14ac:dyDescent="0.2">
      <c r="A6036" s="104" t="s">
        <v>10492</v>
      </c>
      <c r="D6036" s="104" t="s">
        <v>5295</v>
      </c>
      <c r="E6036" s="104">
        <f t="shared" si="94"/>
        <v>30504329</v>
      </c>
      <c r="F6036" s="104" t="s">
        <v>11572</v>
      </c>
      <c r="G6036" s="104" t="s">
        <v>9793</v>
      </c>
      <c r="H6036" s="104" t="s">
        <v>5290</v>
      </c>
      <c r="I6036" s="104" t="s">
        <v>5243</v>
      </c>
    </row>
    <row r="6037" spans="1:9" x14ac:dyDescent="0.2">
      <c r="A6037" s="104" t="s">
        <v>10492</v>
      </c>
      <c r="D6037" s="104" t="s">
        <v>5296</v>
      </c>
      <c r="E6037" s="104">
        <f t="shared" si="94"/>
        <v>30504330</v>
      </c>
      <c r="F6037" s="104" t="s">
        <v>11572</v>
      </c>
      <c r="G6037" s="104" t="s">
        <v>9793</v>
      </c>
      <c r="H6037" s="104" t="s">
        <v>5290</v>
      </c>
      <c r="I6037" s="104" t="s">
        <v>5245</v>
      </c>
    </row>
    <row r="6038" spans="1:9" x14ac:dyDescent="0.2">
      <c r="A6038" s="104" t="s">
        <v>10492</v>
      </c>
      <c r="D6038" s="104" t="s">
        <v>5297</v>
      </c>
      <c r="E6038" s="104">
        <f t="shared" si="94"/>
        <v>30504331</v>
      </c>
      <c r="F6038" s="104" t="s">
        <v>11572</v>
      </c>
      <c r="G6038" s="104" t="s">
        <v>9793</v>
      </c>
      <c r="H6038" s="104" t="s">
        <v>5290</v>
      </c>
      <c r="I6038" s="104" t="s">
        <v>5247</v>
      </c>
    </row>
    <row r="6039" spans="1:9" x14ac:dyDescent="0.2">
      <c r="A6039" s="104" t="s">
        <v>10492</v>
      </c>
      <c r="D6039" s="104" t="s">
        <v>5298</v>
      </c>
      <c r="E6039" s="104">
        <f t="shared" si="94"/>
        <v>30504332</v>
      </c>
      <c r="F6039" s="104" t="s">
        <v>11572</v>
      </c>
      <c r="G6039" s="104" t="s">
        <v>9793</v>
      </c>
      <c r="H6039" s="104" t="s">
        <v>5290</v>
      </c>
      <c r="I6039" s="104" t="s">
        <v>5249</v>
      </c>
    </row>
    <row r="6040" spans="1:9" x14ac:dyDescent="0.2">
      <c r="A6040" s="104" t="s">
        <v>10492</v>
      </c>
      <c r="D6040" s="104" t="s">
        <v>5299</v>
      </c>
      <c r="E6040" s="104">
        <f t="shared" si="94"/>
        <v>30504333</v>
      </c>
      <c r="F6040" s="104" t="s">
        <v>11572</v>
      </c>
      <c r="G6040" s="104" t="s">
        <v>9793</v>
      </c>
      <c r="H6040" s="104" t="s">
        <v>5290</v>
      </c>
      <c r="I6040" s="104" t="s">
        <v>5251</v>
      </c>
    </row>
    <row r="6041" spans="1:9" x14ac:dyDescent="0.2">
      <c r="A6041" s="104" t="s">
        <v>10492</v>
      </c>
      <c r="D6041" s="104" t="s">
        <v>5300</v>
      </c>
      <c r="E6041" s="104">
        <f t="shared" si="94"/>
        <v>30504339</v>
      </c>
      <c r="F6041" s="104" t="s">
        <v>11572</v>
      </c>
      <c r="G6041" s="104" t="s">
        <v>9793</v>
      </c>
      <c r="H6041" s="104" t="s">
        <v>5290</v>
      </c>
      <c r="I6041" s="104" t="s">
        <v>5253</v>
      </c>
    </row>
    <row r="6042" spans="1:9" x14ac:dyDescent="0.2">
      <c r="A6042" s="104" t="s">
        <v>10492</v>
      </c>
      <c r="D6042" s="104" t="s">
        <v>5301</v>
      </c>
      <c r="E6042" s="104">
        <f t="shared" si="94"/>
        <v>30504340</v>
      </c>
      <c r="F6042" s="104" t="s">
        <v>11572</v>
      </c>
      <c r="G6042" s="104" t="s">
        <v>9793</v>
      </c>
      <c r="H6042" s="104" t="s">
        <v>5290</v>
      </c>
      <c r="I6042" s="104" t="s">
        <v>5255</v>
      </c>
    </row>
    <row r="6043" spans="1:9" x14ac:dyDescent="0.2">
      <c r="A6043" s="104" t="s">
        <v>10492</v>
      </c>
      <c r="D6043" s="104" t="s">
        <v>5302</v>
      </c>
      <c r="E6043" s="104">
        <f t="shared" si="94"/>
        <v>30504341</v>
      </c>
      <c r="F6043" s="104" t="s">
        <v>11572</v>
      </c>
      <c r="G6043" s="104" t="s">
        <v>9793</v>
      </c>
      <c r="H6043" s="104" t="s">
        <v>5290</v>
      </c>
      <c r="I6043" s="104" t="s">
        <v>5257</v>
      </c>
    </row>
    <row r="6044" spans="1:9" x14ac:dyDescent="0.2">
      <c r="A6044" s="104" t="s">
        <v>10492</v>
      </c>
      <c r="D6044" s="104" t="s">
        <v>5303</v>
      </c>
      <c r="E6044" s="104">
        <f t="shared" si="94"/>
        <v>30504342</v>
      </c>
      <c r="F6044" s="104" t="s">
        <v>11572</v>
      </c>
      <c r="G6044" s="104" t="s">
        <v>9793</v>
      </c>
      <c r="H6044" s="104" t="s">
        <v>5290</v>
      </c>
      <c r="I6044" s="104" t="s">
        <v>5259</v>
      </c>
    </row>
    <row r="6045" spans="1:9" x14ac:dyDescent="0.2">
      <c r="A6045" s="104" t="s">
        <v>10492</v>
      </c>
      <c r="D6045" s="104" t="s">
        <v>5304</v>
      </c>
      <c r="E6045" s="104">
        <f t="shared" si="94"/>
        <v>30504349</v>
      </c>
      <c r="F6045" s="104" t="s">
        <v>11572</v>
      </c>
      <c r="G6045" s="104" t="s">
        <v>9793</v>
      </c>
      <c r="H6045" s="104" t="s">
        <v>5290</v>
      </c>
      <c r="I6045" s="104" t="s">
        <v>5261</v>
      </c>
    </row>
    <row r="6046" spans="1:9" x14ac:dyDescent="0.2">
      <c r="A6046" s="104" t="s">
        <v>10492</v>
      </c>
      <c r="D6046" s="104" t="s">
        <v>5305</v>
      </c>
      <c r="E6046" s="104">
        <f t="shared" si="94"/>
        <v>30504350</v>
      </c>
      <c r="F6046" s="104" t="s">
        <v>11572</v>
      </c>
      <c r="G6046" s="104" t="s">
        <v>9793</v>
      </c>
      <c r="H6046" s="104" t="s">
        <v>5290</v>
      </c>
      <c r="I6046" s="104" t="s">
        <v>5263</v>
      </c>
    </row>
    <row r="6047" spans="1:9" x14ac:dyDescent="0.2">
      <c r="A6047" s="104" t="s">
        <v>10492</v>
      </c>
      <c r="D6047" s="104" t="s">
        <v>5306</v>
      </c>
      <c r="E6047" s="104">
        <f t="shared" si="94"/>
        <v>30504351</v>
      </c>
      <c r="F6047" s="104" t="s">
        <v>11572</v>
      </c>
      <c r="G6047" s="104" t="s">
        <v>9793</v>
      </c>
      <c r="H6047" s="104" t="s">
        <v>5290</v>
      </c>
      <c r="I6047" s="104" t="s">
        <v>5265</v>
      </c>
    </row>
    <row r="6048" spans="1:9" x14ac:dyDescent="0.2">
      <c r="A6048" s="104" t="s">
        <v>10492</v>
      </c>
      <c r="D6048" s="104" t="s">
        <v>5307</v>
      </c>
      <c r="E6048" s="104">
        <f t="shared" si="94"/>
        <v>30504370</v>
      </c>
      <c r="F6048" s="104" t="s">
        <v>11572</v>
      </c>
      <c r="G6048" s="104" t="s">
        <v>9793</v>
      </c>
      <c r="H6048" s="104" t="s">
        <v>5290</v>
      </c>
      <c r="I6048" s="104" t="s">
        <v>5269</v>
      </c>
    </row>
    <row r="6049" spans="1:9" x14ac:dyDescent="0.2">
      <c r="A6049" s="104" t="s">
        <v>10492</v>
      </c>
      <c r="D6049" s="104" t="s">
        <v>5308</v>
      </c>
      <c r="E6049" s="104">
        <f t="shared" si="94"/>
        <v>30504371</v>
      </c>
      <c r="F6049" s="104" t="s">
        <v>11572</v>
      </c>
      <c r="G6049" s="104" t="s">
        <v>9793</v>
      </c>
      <c r="H6049" s="104" t="s">
        <v>5290</v>
      </c>
      <c r="I6049" s="104" t="s">
        <v>5271</v>
      </c>
    </row>
    <row r="6050" spans="1:9" x14ac:dyDescent="0.2">
      <c r="A6050" s="104" t="s">
        <v>10492</v>
      </c>
      <c r="D6050" s="104" t="s">
        <v>5309</v>
      </c>
      <c r="E6050" s="104">
        <f t="shared" si="94"/>
        <v>30504372</v>
      </c>
      <c r="F6050" s="104" t="s">
        <v>11572</v>
      </c>
      <c r="G6050" s="104" t="s">
        <v>9793</v>
      </c>
      <c r="H6050" s="104" t="s">
        <v>5290</v>
      </c>
      <c r="I6050" s="104" t="s">
        <v>5273</v>
      </c>
    </row>
    <row r="6051" spans="1:9" x14ac:dyDescent="0.2">
      <c r="A6051" s="104" t="s">
        <v>10492</v>
      </c>
      <c r="D6051" s="104" t="s">
        <v>5310</v>
      </c>
      <c r="E6051" s="104">
        <f t="shared" si="94"/>
        <v>30504401</v>
      </c>
      <c r="F6051" s="104" t="s">
        <v>11572</v>
      </c>
      <c r="G6051" s="104" t="s">
        <v>9793</v>
      </c>
      <c r="H6051" s="104" t="s">
        <v>5311</v>
      </c>
      <c r="I6051" s="104" t="s">
        <v>5233</v>
      </c>
    </row>
    <row r="6052" spans="1:9" x14ac:dyDescent="0.2">
      <c r="A6052" s="104" t="s">
        <v>10492</v>
      </c>
      <c r="D6052" s="104" t="s">
        <v>5312</v>
      </c>
      <c r="E6052" s="104">
        <f t="shared" si="94"/>
        <v>30504402</v>
      </c>
      <c r="F6052" s="104" t="s">
        <v>11572</v>
      </c>
      <c r="G6052" s="104" t="s">
        <v>9793</v>
      </c>
      <c r="H6052" s="104" t="s">
        <v>5311</v>
      </c>
      <c r="I6052" s="104" t="s">
        <v>5235</v>
      </c>
    </row>
    <row r="6053" spans="1:9" x14ac:dyDescent="0.2">
      <c r="A6053" s="104" t="s">
        <v>10492</v>
      </c>
      <c r="D6053" s="104" t="s">
        <v>5313</v>
      </c>
      <c r="E6053" s="104">
        <f t="shared" si="94"/>
        <v>30504403</v>
      </c>
      <c r="F6053" s="104" t="s">
        <v>11572</v>
      </c>
      <c r="G6053" s="104" t="s">
        <v>9793</v>
      </c>
      <c r="H6053" s="104" t="s">
        <v>5311</v>
      </c>
      <c r="I6053" s="104" t="s">
        <v>5237</v>
      </c>
    </row>
    <row r="6054" spans="1:9" x14ac:dyDescent="0.2">
      <c r="A6054" s="104" t="s">
        <v>10492</v>
      </c>
      <c r="D6054" s="104" t="s">
        <v>5314</v>
      </c>
      <c r="E6054" s="104">
        <f t="shared" si="94"/>
        <v>30504415</v>
      </c>
      <c r="F6054" s="104" t="s">
        <v>11572</v>
      </c>
      <c r="G6054" s="104" t="s">
        <v>9793</v>
      </c>
      <c r="H6054" s="104" t="s">
        <v>5311</v>
      </c>
      <c r="I6054" s="104" t="s">
        <v>5239</v>
      </c>
    </row>
    <row r="6055" spans="1:9" x14ac:dyDescent="0.2">
      <c r="A6055" s="104" t="s">
        <v>10492</v>
      </c>
      <c r="D6055" s="104" t="s">
        <v>5315</v>
      </c>
      <c r="E6055" s="104">
        <f t="shared" si="94"/>
        <v>30504419</v>
      </c>
      <c r="F6055" s="104" t="s">
        <v>11572</v>
      </c>
      <c r="G6055" s="104" t="s">
        <v>9793</v>
      </c>
      <c r="H6055" s="104" t="s">
        <v>5311</v>
      </c>
      <c r="I6055" s="104" t="s">
        <v>5241</v>
      </c>
    </row>
    <row r="6056" spans="1:9" x14ac:dyDescent="0.2">
      <c r="A6056" s="104" t="s">
        <v>10492</v>
      </c>
      <c r="D6056" s="104" t="s">
        <v>5316</v>
      </c>
      <c r="E6056" s="104">
        <f t="shared" si="94"/>
        <v>30504430</v>
      </c>
      <c r="F6056" s="104" t="s">
        <v>11572</v>
      </c>
      <c r="G6056" s="104" t="s">
        <v>9793</v>
      </c>
      <c r="H6056" s="104" t="s">
        <v>5311</v>
      </c>
      <c r="I6056" s="104" t="s">
        <v>5245</v>
      </c>
    </row>
    <row r="6057" spans="1:9" x14ac:dyDescent="0.2">
      <c r="A6057" s="104" t="s">
        <v>10492</v>
      </c>
      <c r="D6057" s="104" t="s">
        <v>5317</v>
      </c>
      <c r="E6057" s="104">
        <f t="shared" si="94"/>
        <v>30504431</v>
      </c>
      <c r="F6057" s="104" t="s">
        <v>11572</v>
      </c>
      <c r="G6057" s="104" t="s">
        <v>9793</v>
      </c>
      <c r="H6057" s="104" t="s">
        <v>5311</v>
      </c>
      <c r="I6057" s="104" t="s">
        <v>5247</v>
      </c>
    </row>
    <row r="6058" spans="1:9" x14ac:dyDescent="0.2">
      <c r="A6058" s="104" t="s">
        <v>10492</v>
      </c>
      <c r="D6058" s="104" t="s">
        <v>5318</v>
      </c>
      <c r="E6058" s="104">
        <f t="shared" si="94"/>
        <v>30504432</v>
      </c>
      <c r="F6058" s="104" t="s">
        <v>11572</v>
      </c>
      <c r="G6058" s="104" t="s">
        <v>9793</v>
      </c>
      <c r="H6058" s="104" t="s">
        <v>5311</v>
      </c>
      <c r="I6058" s="104" t="s">
        <v>5249</v>
      </c>
    </row>
    <row r="6059" spans="1:9" x14ac:dyDescent="0.2">
      <c r="A6059" s="104" t="s">
        <v>10492</v>
      </c>
      <c r="D6059" s="104" t="s">
        <v>5319</v>
      </c>
      <c r="E6059" s="104">
        <f t="shared" si="94"/>
        <v>30504433</v>
      </c>
      <c r="F6059" s="104" t="s">
        <v>11572</v>
      </c>
      <c r="G6059" s="104" t="s">
        <v>9793</v>
      </c>
      <c r="H6059" s="104" t="s">
        <v>5311</v>
      </c>
      <c r="I6059" s="104" t="s">
        <v>5251</v>
      </c>
    </row>
    <row r="6060" spans="1:9" x14ac:dyDescent="0.2">
      <c r="A6060" s="104" t="s">
        <v>10492</v>
      </c>
      <c r="D6060" s="104" t="s">
        <v>5320</v>
      </c>
      <c r="E6060" s="104">
        <f t="shared" si="94"/>
        <v>30504439</v>
      </c>
      <c r="F6060" s="104" t="s">
        <v>11572</v>
      </c>
      <c r="G6060" s="104" t="s">
        <v>9793</v>
      </c>
      <c r="H6060" s="104" t="s">
        <v>5311</v>
      </c>
      <c r="I6060" s="104" t="s">
        <v>5253</v>
      </c>
    </row>
    <row r="6061" spans="1:9" x14ac:dyDescent="0.2">
      <c r="A6061" s="104" t="s">
        <v>10492</v>
      </c>
      <c r="D6061" s="104" t="s">
        <v>5321</v>
      </c>
      <c r="E6061" s="104">
        <f t="shared" si="94"/>
        <v>30504450</v>
      </c>
      <c r="F6061" s="104" t="s">
        <v>11572</v>
      </c>
      <c r="G6061" s="104" t="s">
        <v>9793</v>
      </c>
      <c r="H6061" s="104" t="s">
        <v>5311</v>
      </c>
      <c r="I6061" s="104" t="s">
        <v>5263</v>
      </c>
    </row>
    <row r="6062" spans="1:9" x14ac:dyDescent="0.2">
      <c r="A6062" s="104" t="s">
        <v>10492</v>
      </c>
      <c r="D6062" s="104" t="s">
        <v>5322</v>
      </c>
      <c r="E6062" s="104">
        <f t="shared" si="94"/>
        <v>30504451</v>
      </c>
      <c r="F6062" s="104" t="s">
        <v>11572</v>
      </c>
      <c r="G6062" s="104" t="s">
        <v>9793</v>
      </c>
      <c r="H6062" s="104" t="s">
        <v>5311</v>
      </c>
      <c r="I6062" s="104" t="s">
        <v>5265</v>
      </c>
    </row>
    <row r="6063" spans="1:9" x14ac:dyDescent="0.2">
      <c r="A6063" s="104" t="s">
        <v>10492</v>
      </c>
      <c r="D6063" s="104" t="s">
        <v>5323</v>
      </c>
      <c r="E6063" s="104">
        <f t="shared" si="94"/>
        <v>30504470</v>
      </c>
      <c r="F6063" s="104" t="s">
        <v>11572</v>
      </c>
      <c r="G6063" s="104" t="s">
        <v>9793</v>
      </c>
      <c r="H6063" s="104" t="s">
        <v>5311</v>
      </c>
      <c r="I6063" s="104" t="s">
        <v>5269</v>
      </c>
    </row>
    <row r="6064" spans="1:9" x14ac:dyDescent="0.2">
      <c r="A6064" s="104" t="s">
        <v>10492</v>
      </c>
      <c r="D6064" s="104" t="s">
        <v>5324</v>
      </c>
      <c r="E6064" s="104">
        <f t="shared" si="94"/>
        <v>30504471</v>
      </c>
      <c r="F6064" s="104" t="s">
        <v>11572</v>
      </c>
      <c r="G6064" s="104" t="s">
        <v>9793</v>
      </c>
      <c r="H6064" s="104" t="s">
        <v>5311</v>
      </c>
      <c r="I6064" s="104" t="s">
        <v>5271</v>
      </c>
    </row>
    <row r="6065" spans="1:9" x14ac:dyDescent="0.2">
      <c r="A6065" s="104" t="s">
        <v>10492</v>
      </c>
      <c r="D6065" s="104" t="s">
        <v>5325</v>
      </c>
      <c r="E6065" s="104">
        <f t="shared" si="94"/>
        <v>30504472</v>
      </c>
      <c r="F6065" s="104" t="s">
        <v>11572</v>
      </c>
      <c r="G6065" s="104" t="s">
        <v>9793</v>
      </c>
      <c r="H6065" s="104" t="s">
        <v>5311</v>
      </c>
      <c r="I6065" s="104" t="s">
        <v>5273</v>
      </c>
    </row>
    <row r="6066" spans="1:9" x14ac:dyDescent="0.2">
      <c r="A6066" s="104" t="s">
        <v>10492</v>
      </c>
      <c r="D6066" s="104" t="s">
        <v>5326</v>
      </c>
      <c r="E6066" s="104">
        <f t="shared" si="94"/>
        <v>30504501</v>
      </c>
      <c r="F6066" s="104" t="s">
        <v>11572</v>
      </c>
      <c r="G6066" s="104" t="s">
        <v>9793</v>
      </c>
      <c r="H6066" s="104" t="s">
        <v>5327</v>
      </c>
      <c r="I6066" s="104" t="s">
        <v>5233</v>
      </c>
    </row>
    <row r="6067" spans="1:9" x14ac:dyDescent="0.2">
      <c r="A6067" s="104" t="s">
        <v>10492</v>
      </c>
      <c r="D6067" s="104" t="s">
        <v>5328</v>
      </c>
      <c r="E6067" s="104">
        <f t="shared" si="94"/>
        <v>30504502</v>
      </c>
      <c r="F6067" s="104" t="s">
        <v>11572</v>
      </c>
      <c r="G6067" s="104" t="s">
        <v>9793</v>
      </c>
      <c r="H6067" s="104" t="s">
        <v>5327</v>
      </c>
      <c r="I6067" s="104" t="s">
        <v>5235</v>
      </c>
    </row>
    <row r="6068" spans="1:9" x14ac:dyDescent="0.2">
      <c r="A6068" s="104" t="s">
        <v>10492</v>
      </c>
      <c r="D6068" s="104" t="s">
        <v>5329</v>
      </c>
      <c r="E6068" s="104">
        <f t="shared" si="94"/>
        <v>30504503</v>
      </c>
      <c r="F6068" s="104" t="s">
        <v>11572</v>
      </c>
      <c r="G6068" s="104" t="s">
        <v>9793</v>
      </c>
      <c r="H6068" s="104" t="s">
        <v>5327</v>
      </c>
      <c r="I6068" s="104" t="s">
        <v>5237</v>
      </c>
    </row>
    <row r="6069" spans="1:9" x14ac:dyDescent="0.2">
      <c r="A6069" s="104" t="s">
        <v>10492</v>
      </c>
      <c r="D6069" s="104" t="s">
        <v>5330</v>
      </c>
      <c r="E6069" s="104">
        <f t="shared" si="94"/>
        <v>30504515</v>
      </c>
      <c r="F6069" s="104" t="s">
        <v>11572</v>
      </c>
      <c r="G6069" s="104" t="s">
        <v>9793</v>
      </c>
      <c r="H6069" s="104" t="s">
        <v>5327</v>
      </c>
      <c r="I6069" s="104" t="s">
        <v>5239</v>
      </c>
    </row>
    <row r="6070" spans="1:9" x14ac:dyDescent="0.2">
      <c r="A6070" s="104" t="s">
        <v>10492</v>
      </c>
      <c r="D6070" s="104" t="s">
        <v>5331</v>
      </c>
      <c r="E6070" s="104">
        <f t="shared" si="94"/>
        <v>30504519</v>
      </c>
      <c r="F6070" s="104" t="s">
        <v>11572</v>
      </c>
      <c r="G6070" s="104" t="s">
        <v>9793</v>
      </c>
      <c r="H6070" s="104" t="s">
        <v>5327</v>
      </c>
      <c r="I6070" s="104" t="s">
        <v>5241</v>
      </c>
    </row>
    <row r="6071" spans="1:9" x14ac:dyDescent="0.2">
      <c r="A6071" s="104" t="s">
        <v>10492</v>
      </c>
      <c r="D6071" s="104" t="s">
        <v>5332</v>
      </c>
      <c r="E6071" s="104">
        <f t="shared" si="94"/>
        <v>30504530</v>
      </c>
      <c r="F6071" s="104" t="s">
        <v>11572</v>
      </c>
      <c r="G6071" s="104" t="s">
        <v>9793</v>
      </c>
      <c r="H6071" s="104" t="s">
        <v>5327</v>
      </c>
      <c r="I6071" s="104" t="s">
        <v>5245</v>
      </c>
    </row>
    <row r="6072" spans="1:9" x14ac:dyDescent="0.2">
      <c r="A6072" s="104" t="s">
        <v>10492</v>
      </c>
      <c r="D6072" s="104" t="s">
        <v>5333</v>
      </c>
      <c r="E6072" s="104">
        <f t="shared" si="94"/>
        <v>30504531</v>
      </c>
      <c r="F6072" s="104" t="s">
        <v>11572</v>
      </c>
      <c r="G6072" s="104" t="s">
        <v>9793</v>
      </c>
      <c r="H6072" s="104" t="s">
        <v>5327</v>
      </c>
      <c r="I6072" s="104" t="s">
        <v>5247</v>
      </c>
    </row>
    <row r="6073" spans="1:9" x14ac:dyDescent="0.2">
      <c r="A6073" s="104" t="s">
        <v>10492</v>
      </c>
      <c r="D6073" s="104" t="s">
        <v>5334</v>
      </c>
      <c r="E6073" s="104">
        <f t="shared" si="94"/>
        <v>30504532</v>
      </c>
      <c r="F6073" s="104" t="s">
        <v>11572</v>
      </c>
      <c r="G6073" s="104" t="s">
        <v>9793</v>
      </c>
      <c r="H6073" s="104" t="s">
        <v>5327</v>
      </c>
      <c r="I6073" s="104" t="s">
        <v>5249</v>
      </c>
    </row>
    <row r="6074" spans="1:9" x14ac:dyDescent="0.2">
      <c r="A6074" s="104" t="s">
        <v>10492</v>
      </c>
      <c r="D6074" s="104" t="s">
        <v>5335</v>
      </c>
      <c r="E6074" s="104">
        <f t="shared" si="94"/>
        <v>30504533</v>
      </c>
      <c r="F6074" s="104" t="s">
        <v>11572</v>
      </c>
      <c r="G6074" s="104" t="s">
        <v>9793</v>
      </c>
      <c r="H6074" s="104" t="s">
        <v>5327</v>
      </c>
      <c r="I6074" s="104" t="s">
        <v>5251</v>
      </c>
    </row>
    <row r="6075" spans="1:9" x14ac:dyDescent="0.2">
      <c r="A6075" s="104" t="s">
        <v>10492</v>
      </c>
      <c r="D6075" s="104" t="s">
        <v>5336</v>
      </c>
      <c r="E6075" s="104">
        <f t="shared" si="94"/>
        <v>30504539</v>
      </c>
      <c r="F6075" s="104" t="s">
        <v>11572</v>
      </c>
      <c r="G6075" s="104" t="s">
        <v>9793</v>
      </c>
      <c r="H6075" s="104" t="s">
        <v>5327</v>
      </c>
      <c r="I6075" s="104" t="s">
        <v>5253</v>
      </c>
    </row>
    <row r="6076" spans="1:9" x14ac:dyDescent="0.2">
      <c r="A6076" s="104" t="s">
        <v>10492</v>
      </c>
      <c r="D6076" s="104" t="s">
        <v>5337</v>
      </c>
      <c r="E6076" s="104">
        <f t="shared" si="94"/>
        <v>30504550</v>
      </c>
      <c r="F6076" s="104" t="s">
        <v>11572</v>
      </c>
      <c r="G6076" s="104" t="s">
        <v>9793</v>
      </c>
      <c r="H6076" s="104" t="s">
        <v>5327</v>
      </c>
      <c r="I6076" s="104" t="s">
        <v>5263</v>
      </c>
    </row>
    <row r="6077" spans="1:9" x14ac:dyDescent="0.2">
      <c r="A6077" s="104" t="s">
        <v>10492</v>
      </c>
      <c r="D6077" s="104" t="s">
        <v>5338</v>
      </c>
      <c r="E6077" s="104">
        <f t="shared" si="94"/>
        <v>30504551</v>
      </c>
      <c r="F6077" s="104" t="s">
        <v>11572</v>
      </c>
      <c r="G6077" s="104" t="s">
        <v>9793</v>
      </c>
      <c r="H6077" s="104" t="s">
        <v>5327</v>
      </c>
      <c r="I6077" s="104" t="s">
        <v>5265</v>
      </c>
    </row>
    <row r="6078" spans="1:9" x14ac:dyDescent="0.2">
      <c r="A6078" s="104" t="s">
        <v>10492</v>
      </c>
      <c r="D6078" s="104" t="s">
        <v>5339</v>
      </c>
      <c r="E6078" s="104">
        <f t="shared" si="94"/>
        <v>30504570</v>
      </c>
      <c r="F6078" s="104" t="s">
        <v>11572</v>
      </c>
      <c r="G6078" s="104" t="s">
        <v>9793</v>
      </c>
      <c r="H6078" s="104" t="s">
        <v>5327</v>
      </c>
      <c r="I6078" s="104" t="s">
        <v>5269</v>
      </c>
    </row>
    <row r="6079" spans="1:9" x14ac:dyDescent="0.2">
      <c r="A6079" s="104" t="s">
        <v>10492</v>
      </c>
      <c r="D6079" s="104" t="s">
        <v>5340</v>
      </c>
      <c r="E6079" s="104">
        <f t="shared" si="94"/>
        <v>30504571</v>
      </c>
      <c r="F6079" s="104" t="s">
        <v>11572</v>
      </c>
      <c r="G6079" s="104" t="s">
        <v>9793</v>
      </c>
      <c r="H6079" s="104" t="s">
        <v>5327</v>
      </c>
      <c r="I6079" s="104" t="s">
        <v>5271</v>
      </c>
    </row>
    <row r="6080" spans="1:9" x14ac:dyDescent="0.2">
      <c r="A6080" s="104" t="s">
        <v>10492</v>
      </c>
      <c r="D6080" s="104" t="s">
        <v>5341</v>
      </c>
      <c r="E6080" s="104">
        <f t="shared" si="94"/>
        <v>30504572</v>
      </c>
      <c r="F6080" s="104" t="s">
        <v>11572</v>
      </c>
      <c r="G6080" s="104" t="s">
        <v>9793</v>
      </c>
      <c r="H6080" s="104" t="s">
        <v>5327</v>
      </c>
      <c r="I6080" s="104" t="s">
        <v>5273</v>
      </c>
    </row>
    <row r="6081" spans="1:9" x14ac:dyDescent="0.2">
      <c r="A6081" s="104" t="s">
        <v>10492</v>
      </c>
      <c r="D6081" s="104" t="s">
        <v>5342</v>
      </c>
      <c r="E6081" s="104">
        <f t="shared" si="94"/>
        <v>30504601</v>
      </c>
      <c r="F6081" s="104" t="s">
        <v>11572</v>
      </c>
      <c r="G6081" s="104" t="s">
        <v>9793</v>
      </c>
      <c r="H6081" s="104" t="s">
        <v>5343</v>
      </c>
      <c r="I6081" s="104" t="s">
        <v>5233</v>
      </c>
    </row>
    <row r="6082" spans="1:9" x14ac:dyDescent="0.2">
      <c r="A6082" s="104" t="s">
        <v>10492</v>
      </c>
      <c r="D6082" s="104" t="s">
        <v>5344</v>
      </c>
      <c r="E6082" s="104">
        <f t="shared" ref="E6082:E6145" si="95">VALUE(D6082)</f>
        <v>30504602</v>
      </c>
      <c r="F6082" s="104" t="s">
        <v>11572</v>
      </c>
      <c r="G6082" s="104" t="s">
        <v>9793</v>
      </c>
      <c r="H6082" s="104" t="s">
        <v>5343</v>
      </c>
      <c r="I6082" s="104" t="s">
        <v>5235</v>
      </c>
    </row>
    <row r="6083" spans="1:9" x14ac:dyDescent="0.2">
      <c r="A6083" s="104" t="s">
        <v>10492</v>
      </c>
      <c r="D6083" s="104" t="s">
        <v>5345</v>
      </c>
      <c r="E6083" s="104">
        <f t="shared" si="95"/>
        <v>30504603</v>
      </c>
      <c r="F6083" s="104" t="s">
        <v>11572</v>
      </c>
      <c r="G6083" s="104" t="s">
        <v>9793</v>
      </c>
      <c r="H6083" s="104" t="s">
        <v>5343</v>
      </c>
      <c r="I6083" s="104" t="s">
        <v>5237</v>
      </c>
    </row>
    <row r="6084" spans="1:9" x14ac:dyDescent="0.2">
      <c r="A6084" s="104" t="s">
        <v>10492</v>
      </c>
      <c r="D6084" s="104" t="s">
        <v>5346</v>
      </c>
      <c r="E6084" s="104">
        <f t="shared" si="95"/>
        <v>30504615</v>
      </c>
      <c r="F6084" s="104" t="s">
        <v>11572</v>
      </c>
      <c r="G6084" s="104" t="s">
        <v>9793</v>
      </c>
      <c r="H6084" s="104" t="s">
        <v>5343</v>
      </c>
      <c r="I6084" s="104" t="s">
        <v>5239</v>
      </c>
    </row>
    <row r="6085" spans="1:9" x14ac:dyDescent="0.2">
      <c r="A6085" s="104" t="s">
        <v>10492</v>
      </c>
      <c r="D6085" s="104" t="s">
        <v>5347</v>
      </c>
      <c r="E6085" s="104">
        <f t="shared" si="95"/>
        <v>30504619</v>
      </c>
      <c r="F6085" s="104" t="s">
        <v>11572</v>
      </c>
      <c r="G6085" s="104" t="s">
        <v>9793</v>
      </c>
      <c r="H6085" s="104" t="s">
        <v>5343</v>
      </c>
      <c r="I6085" s="104" t="s">
        <v>5241</v>
      </c>
    </row>
    <row r="6086" spans="1:9" x14ac:dyDescent="0.2">
      <c r="A6086" s="104" t="s">
        <v>10492</v>
      </c>
      <c r="D6086" s="104" t="s">
        <v>5348</v>
      </c>
      <c r="E6086" s="104">
        <f t="shared" si="95"/>
        <v>30504629</v>
      </c>
      <c r="F6086" s="104" t="s">
        <v>11572</v>
      </c>
      <c r="G6086" s="104" t="s">
        <v>9793</v>
      </c>
      <c r="H6086" s="104" t="s">
        <v>5343</v>
      </c>
      <c r="I6086" s="104" t="s">
        <v>5243</v>
      </c>
    </row>
    <row r="6087" spans="1:9" x14ac:dyDescent="0.2">
      <c r="A6087" s="104" t="s">
        <v>10492</v>
      </c>
      <c r="D6087" s="104" t="s">
        <v>5349</v>
      </c>
      <c r="E6087" s="104">
        <f t="shared" si="95"/>
        <v>30504630</v>
      </c>
      <c r="F6087" s="104" t="s">
        <v>11572</v>
      </c>
      <c r="G6087" s="104" t="s">
        <v>9793</v>
      </c>
      <c r="H6087" s="104" t="s">
        <v>5343</v>
      </c>
      <c r="I6087" s="104" t="s">
        <v>5245</v>
      </c>
    </row>
    <row r="6088" spans="1:9" x14ac:dyDescent="0.2">
      <c r="A6088" s="104" t="s">
        <v>10492</v>
      </c>
      <c r="D6088" s="104" t="s">
        <v>5350</v>
      </c>
      <c r="E6088" s="104">
        <f t="shared" si="95"/>
        <v>30504631</v>
      </c>
      <c r="F6088" s="104" t="s">
        <v>11572</v>
      </c>
      <c r="G6088" s="104" t="s">
        <v>9793</v>
      </c>
      <c r="H6088" s="104" t="s">
        <v>5343</v>
      </c>
      <c r="I6088" s="104" t="s">
        <v>5247</v>
      </c>
    </row>
    <row r="6089" spans="1:9" x14ac:dyDescent="0.2">
      <c r="A6089" s="104" t="s">
        <v>10492</v>
      </c>
      <c r="D6089" s="104" t="s">
        <v>5351</v>
      </c>
      <c r="E6089" s="104">
        <f t="shared" si="95"/>
        <v>30504632</v>
      </c>
      <c r="F6089" s="104" t="s">
        <v>11572</v>
      </c>
      <c r="G6089" s="104" t="s">
        <v>9793</v>
      </c>
      <c r="H6089" s="104" t="s">
        <v>5343</v>
      </c>
      <c r="I6089" s="104" t="s">
        <v>5249</v>
      </c>
    </row>
    <row r="6090" spans="1:9" x14ac:dyDescent="0.2">
      <c r="A6090" s="104" t="s">
        <v>10492</v>
      </c>
      <c r="D6090" s="104" t="s">
        <v>5352</v>
      </c>
      <c r="E6090" s="104">
        <f t="shared" si="95"/>
        <v>30504633</v>
      </c>
      <c r="F6090" s="104" t="s">
        <v>11572</v>
      </c>
      <c r="G6090" s="104" t="s">
        <v>9793</v>
      </c>
      <c r="H6090" s="104" t="s">
        <v>5343</v>
      </c>
      <c r="I6090" s="104" t="s">
        <v>5251</v>
      </c>
    </row>
    <row r="6091" spans="1:9" x14ac:dyDescent="0.2">
      <c r="A6091" s="104" t="s">
        <v>10492</v>
      </c>
      <c r="D6091" s="104" t="s">
        <v>5353</v>
      </c>
      <c r="E6091" s="104">
        <f t="shared" si="95"/>
        <v>30504639</v>
      </c>
      <c r="F6091" s="104" t="s">
        <v>11572</v>
      </c>
      <c r="G6091" s="104" t="s">
        <v>9793</v>
      </c>
      <c r="H6091" s="104" t="s">
        <v>5343</v>
      </c>
      <c r="I6091" s="104" t="s">
        <v>5253</v>
      </c>
    </row>
    <row r="6092" spans="1:9" x14ac:dyDescent="0.2">
      <c r="A6092" s="104" t="s">
        <v>10492</v>
      </c>
      <c r="D6092" s="104" t="s">
        <v>5354</v>
      </c>
      <c r="E6092" s="104">
        <f t="shared" si="95"/>
        <v>30504670</v>
      </c>
      <c r="F6092" s="104" t="s">
        <v>11572</v>
      </c>
      <c r="G6092" s="104" t="s">
        <v>9793</v>
      </c>
      <c r="H6092" s="104" t="s">
        <v>5343</v>
      </c>
      <c r="I6092" s="104" t="s">
        <v>5269</v>
      </c>
    </row>
    <row r="6093" spans="1:9" x14ac:dyDescent="0.2">
      <c r="A6093" s="104" t="s">
        <v>10492</v>
      </c>
      <c r="D6093" s="104" t="s">
        <v>5355</v>
      </c>
      <c r="E6093" s="104">
        <f t="shared" si="95"/>
        <v>30504671</v>
      </c>
      <c r="F6093" s="104" t="s">
        <v>11572</v>
      </c>
      <c r="G6093" s="104" t="s">
        <v>9793</v>
      </c>
      <c r="H6093" s="104" t="s">
        <v>5343</v>
      </c>
      <c r="I6093" s="104" t="s">
        <v>5271</v>
      </c>
    </row>
    <row r="6094" spans="1:9" x14ac:dyDescent="0.2">
      <c r="A6094" s="104" t="s">
        <v>10492</v>
      </c>
      <c r="D6094" s="104" t="s">
        <v>5356</v>
      </c>
      <c r="E6094" s="104">
        <f t="shared" si="95"/>
        <v>30504672</v>
      </c>
      <c r="F6094" s="104" t="s">
        <v>11572</v>
      </c>
      <c r="G6094" s="104" t="s">
        <v>9793</v>
      </c>
      <c r="H6094" s="104" t="s">
        <v>5343</v>
      </c>
      <c r="I6094" s="104" t="s">
        <v>5273</v>
      </c>
    </row>
    <row r="6095" spans="1:9" x14ac:dyDescent="0.2">
      <c r="A6095" s="104" t="s">
        <v>10492</v>
      </c>
      <c r="D6095" s="104" t="s">
        <v>5357</v>
      </c>
      <c r="E6095" s="104">
        <f t="shared" si="95"/>
        <v>30505001</v>
      </c>
      <c r="F6095" s="104" t="s">
        <v>11572</v>
      </c>
      <c r="G6095" s="104" t="s">
        <v>9793</v>
      </c>
      <c r="H6095" s="104" t="s">
        <v>5358</v>
      </c>
      <c r="I6095" s="104" t="s">
        <v>5358</v>
      </c>
    </row>
    <row r="6096" spans="1:9" x14ac:dyDescent="0.2">
      <c r="A6096" s="104" t="s">
        <v>10492</v>
      </c>
      <c r="D6096" s="104" t="s">
        <v>5359</v>
      </c>
      <c r="E6096" s="104">
        <f t="shared" si="95"/>
        <v>30505005</v>
      </c>
      <c r="F6096" s="104" t="s">
        <v>11572</v>
      </c>
      <c r="G6096" s="104" t="s">
        <v>9793</v>
      </c>
      <c r="H6096" s="104" t="s">
        <v>5358</v>
      </c>
      <c r="I6096" s="104" t="s">
        <v>5360</v>
      </c>
    </row>
    <row r="6097" spans="1:9" x14ac:dyDescent="0.2">
      <c r="A6097" s="104" t="s">
        <v>10492</v>
      </c>
      <c r="D6097" s="104" t="s">
        <v>5361</v>
      </c>
      <c r="E6097" s="104">
        <f t="shared" si="95"/>
        <v>30505010</v>
      </c>
      <c r="F6097" s="104" t="s">
        <v>11572</v>
      </c>
      <c r="G6097" s="104" t="s">
        <v>9793</v>
      </c>
      <c r="H6097" s="104" t="s">
        <v>5358</v>
      </c>
      <c r="I6097" s="104" t="s">
        <v>5362</v>
      </c>
    </row>
    <row r="6098" spans="1:9" x14ac:dyDescent="0.2">
      <c r="A6098" s="104" t="s">
        <v>10492</v>
      </c>
      <c r="D6098" s="104" t="s">
        <v>5363</v>
      </c>
      <c r="E6098" s="104">
        <f t="shared" si="95"/>
        <v>30505020</v>
      </c>
      <c r="F6098" s="104" t="s">
        <v>11572</v>
      </c>
      <c r="G6098" s="104" t="s">
        <v>9793</v>
      </c>
      <c r="H6098" s="104" t="s">
        <v>5358</v>
      </c>
      <c r="I6098" s="104" t="s">
        <v>4193</v>
      </c>
    </row>
    <row r="6099" spans="1:9" x14ac:dyDescent="0.2">
      <c r="A6099" s="104" t="s">
        <v>10492</v>
      </c>
      <c r="D6099" s="104" t="s">
        <v>5364</v>
      </c>
      <c r="E6099" s="104">
        <f t="shared" si="95"/>
        <v>30505021</v>
      </c>
      <c r="F6099" s="104" t="s">
        <v>11572</v>
      </c>
      <c r="G6099" s="104" t="s">
        <v>9793</v>
      </c>
      <c r="H6099" s="104" t="s">
        <v>5358</v>
      </c>
      <c r="I6099" s="104" t="s">
        <v>6968</v>
      </c>
    </row>
    <row r="6100" spans="1:9" x14ac:dyDescent="0.2">
      <c r="A6100" s="104" t="s">
        <v>10492</v>
      </c>
      <c r="D6100" s="104" t="s">
        <v>5365</v>
      </c>
      <c r="E6100" s="104">
        <f t="shared" si="95"/>
        <v>30505022</v>
      </c>
      <c r="F6100" s="104" t="s">
        <v>11572</v>
      </c>
      <c r="G6100" s="104" t="s">
        <v>9793</v>
      </c>
      <c r="H6100" s="104" t="s">
        <v>5358</v>
      </c>
      <c r="I6100" s="104" t="s">
        <v>6970</v>
      </c>
    </row>
    <row r="6101" spans="1:9" x14ac:dyDescent="0.2">
      <c r="A6101" s="104" t="s">
        <v>10492</v>
      </c>
      <c r="D6101" s="104" t="s">
        <v>5366</v>
      </c>
      <c r="E6101" s="104">
        <f t="shared" si="95"/>
        <v>30505023</v>
      </c>
      <c r="F6101" s="104" t="s">
        <v>11572</v>
      </c>
      <c r="G6101" s="104" t="s">
        <v>9793</v>
      </c>
      <c r="H6101" s="104" t="s">
        <v>5358</v>
      </c>
      <c r="I6101" s="104" t="s">
        <v>5367</v>
      </c>
    </row>
    <row r="6102" spans="1:9" x14ac:dyDescent="0.2">
      <c r="A6102" s="104" t="s">
        <v>10492</v>
      </c>
      <c r="D6102" s="104" t="s">
        <v>5368</v>
      </c>
      <c r="E6102" s="104">
        <f t="shared" si="95"/>
        <v>30508906</v>
      </c>
      <c r="F6102" s="104" t="s">
        <v>11572</v>
      </c>
      <c r="G6102" s="104" t="s">
        <v>9793</v>
      </c>
      <c r="H6102" s="104" t="s">
        <v>5369</v>
      </c>
      <c r="I6102" s="104" t="s">
        <v>5370</v>
      </c>
    </row>
    <row r="6103" spans="1:9" x14ac:dyDescent="0.2">
      <c r="A6103" s="104" t="s">
        <v>10492</v>
      </c>
      <c r="D6103" s="104" t="s">
        <v>5371</v>
      </c>
      <c r="E6103" s="104">
        <f t="shared" si="95"/>
        <v>30508908</v>
      </c>
      <c r="F6103" s="104" t="s">
        <v>11572</v>
      </c>
      <c r="G6103" s="104" t="s">
        <v>9793</v>
      </c>
      <c r="H6103" s="104" t="s">
        <v>5369</v>
      </c>
      <c r="I6103" s="104" t="s">
        <v>5372</v>
      </c>
    </row>
    <row r="6104" spans="1:9" x14ac:dyDescent="0.2">
      <c r="A6104" s="104" t="s">
        <v>10492</v>
      </c>
      <c r="D6104" s="104" t="s">
        <v>5373</v>
      </c>
      <c r="E6104" s="104">
        <f t="shared" si="95"/>
        <v>30508909</v>
      </c>
      <c r="F6104" s="104" t="s">
        <v>11572</v>
      </c>
      <c r="G6104" s="104" t="s">
        <v>9793</v>
      </c>
      <c r="H6104" s="104" t="s">
        <v>5369</v>
      </c>
      <c r="I6104" s="104" t="s">
        <v>5374</v>
      </c>
    </row>
    <row r="6105" spans="1:9" x14ac:dyDescent="0.2">
      <c r="A6105" s="104" t="s">
        <v>10492</v>
      </c>
      <c r="D6105" s="104" t="s">
        <v>5375</v>
      </c>
      <c r="E6105" s="104">
        <f t="shared" si="95"/>
        <v>30508910</v>
      </c>
      <c r="F6105" s="104" t="s">
        <v>11572</v>
      </c>
      <c r="G6105" s="104" t="s">
        <v>9793</v>
      </c>
      <c r="H6105" s="104" t="s">
        <v>5369</v>
      </c>
      <c r="I6105" s="104" t="s">
        <v>5376</v>
      </c>
    </row>
    <row r="6106" spans="1:9" x14ac:dyDescent="0.2">
      <c r="A6106" s="104" t="s">
        <v>10492</v>
      </c>
      <c r="D6106" s="104" t="s">
        <v>5377</v>
      </c>
      <c r="E6106" s="104">
        <f t="shared" si="95"/>
        <v>30508911</v>
      </c>
      <c r="F6106" s="104" t="s">
        <v>11572</v>
      </c>
      <c r="G6106" s="104" t="s">
        <v>9793</v>
      </c>
      <c r="H6106" s="104" t="s">
        <v>5369</v>
      </c>
      <c r="I6106" s="104" t="s">
        <v>5378</v>
      </c>
    </row>
    <row r="6107" spans="1:9" x14ac:dyDescent="0.2">
      <c r="A6107" s="104" t="s">
        <v>10492</v>
      </c>
      <c r="D6107" s="104" t="s">
        <v>5379</v>
      </c>
      <c r="E6107" s="104">
        <f t="shared" si="95"/>
        <v>30508912</v>
      </c>
      <c r="F6107" s="104" t="s">
        <v>11572</v>
      </c>
      <c r="G6107" s="104" t="s">
        <v>9793</v>
      </c>
      <c r="H6107" s="104" t="s">
        <v>5369</v>
      </c>
      <c r="I6107" s="104" t="s">
        <v>5380</v>
      </c>
    </row>
    <row r="6108" spans="1:9" x14ac:dyDescent="0.2">
      <c r="A6108" s="104" t="s">
        <v>10492</v>
      </c>
      <c r="D6108" s="104" t="s">
        <v>5381</v>
      </c>
      <c r="E6108" s="104">
        <f t="shared" si="95"/>
        <v>30508914</v>
      </c>
      <c r="F6108" s="104" t="s">
        <v>11572</v>
      </c>
      <c r="G6108" s="104" t="s">
        <v>9793</v>
      </c>
      <c r="H6108" s="104" t="s">
        <v>5369</v>
      </c>
      <c r="I6108" s="104" t="s">
        <v>5382</v>
      </c>
    </row>
    <row r="6109" spans="1:9" x14ac:dyDescent="0.2">
      <c r="A6109" s="104" t="s">
        <v>10492</v>
      </c>
      <c r="D6109" s="104" t="s">
        <v>5383</v>
      </c>
      <c r="E6109" s="104">
        <f t="shared" si="95"/>
        <v>30508917</v>
      </c>
      <c r="F6109" s="104" t="s">
        <v>11572</v>
      </c>
      <c r="G6109" s="104" t="s">
        <v>9793</v>
      </c>
      <c r="H6109" s="104" t="s">
        <v>5369</v>
      </c>
      <c r="I6109" s="104" t="s">
        <v>5384</v>
      </c>
    </row>
    <row r="6110" spans="1:9" x14ac:dyDescent="0.2">
      <c r="A6110" s="104" t="s">
        <v>10492</v>
      </c>
      <c r="D6110" s="104" t="s">
        <v>5385</v>
      </c>
      <c r="E6110" s="104">
        <f t="shared" si="95"/>
        <v>30508921</v>
      </c>
      <c r="F6110" s="104" t="s">
        <v>11572</v>
      </c>
      <c r="G6110" s="104" t="s">
        <v>9793</v>
      </c>
      <c r="H6110" s="104" t="s">
        <v>5369</v>
      </c>
      <c r="I6110" s="104" t="s">
        <v>2651</v>
      </c>
    </row>
    <row r="6111" spans="1:9" x14ac:dyDescent="0.2">
      <c r="A6111" s="104" t="s">
        <v>10492</v>
      </c>
      <c r="D6111" s="104" t="s">
        <v>2652</v>
      </c>
      <c r="E6111" s="104">
        <f t="shared" si="95"/>
        <v>30508923</v>
      </c>
      <c r="F6111" s="104" t="s">
        <v>11572</v>
      </c>
      <c r="G6111" s="104" t="s">
        <v>9793</v>
      </c>
      <c r="H6111" s="104" t="s">
        <v>5369</v>
      </c>
      <c r="I6111" s="104" t="s">
        <v>2653</v>
      </c>
    </row>
    <row r="6112" spans="1:9" x14ac:dyDescent="0.2">
      <c r="A6112" s="104" t="s">
        <v>10492</v>
      </c>
      <c r="D6112" s="104" t="s">
        <v>2654</v>
      </c>
      <c r="E6112" s="104">
        <f t="shared" si="95"/>
        <v>30508931</v>
      </c>
      <c r="F6112" s="104" t="s">
        <v>11572</v>
      </c>
      <c r="G6112" s="104" t="s">
        <v>9793</v>
      </c>
      <c r="H6112" s="104" t="s">
        <v>5369</v>
      </c>
      <c r="I6112" s="104" t="s">
        <v>2655</v>
      </c>
    </row>
    <row r="6113" spans="1:9" x14ac:dyDescent="0.2">
      <c r="A6113" s="104" t="s">
        <v>10492</v>
      </c>
      <c r="D6113" s="104" t="s">
        <v>2656</v>
      </c>
      <c r="E6113" s="104">
        <f t="shared" si="95"/>
        <v>30508933</v>
      </c>
      <c r="F6113" s="104" t="s">
        <v>11572</v>
      </c>
      <c r="G6113" s="104" t="s">
        <v>9793</v>
      </c>
      <c r="H6113" s="104" t="s">
        <v>5369</v>
      </c>
      <c r="I6113" s="104" t="s">
        <v>2657</v>
      </c>
    </row>
    <row r="6114" spans="1:9" x14ac:dyDescent="0.2">
      <c r="A6114" s="104" t="s">
        <v>10492</v>
      </c>
      <c r="D6114" s="104" t="s">
        <v>2658</v>
      </c>
      <c r="E6114" s="104">
        <f t="shared" si="95"/>
        <v>30508941</v>
      </c>
      <c r="F6114" s="104" t="s">
        <v>11572</v>
      </c>
      <c r="G6114" s="104" t="s">
        <v>9793</v>
      </c>
      <c r="H6114" s="104" t="s">
        <v>5369</v>
      </c>
      <c r="I6114" s="104" t="s">
        <v>2659</v>
      </c>
    </row>
    <row r="6115" spans="1:9" x14ac:dyDescent="0.2">
      <c r="A6115" s="104" t="s">
        <v>10492</v>
      </c>
      <c r="D6115" s="104" t="s">
        <v>2660</v>
      </c>
      <c r="E6115" s="104">
        <f t="shared" si="95"/>
        <v>30508945</v>
      </c>
      <c r="F6115" s="104" t="s">
        <v>11572</v>
      </c>
      <c r="G6115" s="104" t="s">
        <v>9793</v>
      </c>
      <c r="H6115" s="104" t="s">
        <v>5369</v>
      </c>
      <c r="I6115" s="104" t="s">
        <v>2661</v>
      </c>
    </row>
    <row r="6116" spans="1:9" x14ac:dyDescent="0.2">
      <c r="A6116" s="104" t="s">
        <v>10492</v>
      </c>
      <c r="D6116" s="104" t="s">
        <v>2662</v>
      </c>
      <c r="E6116" s="104">
        <f t="shared" si="95"/>
        <v>30508947</v>
      </c>
      <c r="F6116" s="104" t="s">
        <v>11572</v>
      </c>
      <c r="G6116" s="104" t="s">
        <v>9793</v>
      </c>
      <c r="H6116" s="104" t="s">
        <v>5369</v>
      </c>
      <c r="I6116" s="104" t="s">
        <v>2663</v>
      </c>
    </row>
    <row r="6117" spans="1:9" x14ac:dyDescent="0.2">
      <c r="A6117" s="104" t="s">
        <v>10492</v>
      </c>
      <c r="D6117" s="104" t="s">
        <v>2664</v>
      </c>
      <c r="E6117" s="104">
        <f t="shared" si="95"/>
        <v>30508949</v>
      </c>
      <c r="F6117" s="104" t="s">
        <v>11572</v>
      </c>
      <c r="G6117" s="104" t="s">
        <v>9793</v>
      </c>
      <c r="H6117" s="104" t="s">
        <v>5369</v>
      </c>
      <c r="I6117" s="104" t="s">
        <v>8142</v>
      </c>
    </row>
    <row r="6118" spans="1:9" x14ac:dyDescent="0.2">
      <c r="A6118" s="104" t="s">
        <v>10492</v>
      </c>
      <c r="D6118" s="104" t="s">
        <v>8143</v>
      </c>
      <c r="E6118" s="104">
        <f t="shared" si="95"/>
        <v>30508950</v>
      </c>
      <c r="F6118" s="104" t="s">
        <v>11572</v>
      </c>
      <c r="G6118" s="104" t="s">
        <v>9793</v>
      </c>
      <c r="H6118" s="104" t="s">
        <v>5369</v>
      </c>
      <c r="I6118" s="104" t="s">
        <v>8144</v>
      </c>
    </row>
    <row r="6119" spans="1:9" x14ac:dyDescent="0.2">
      <c r="A6119" s="104" t="s">
        <v>10492</v>
      </c>
      <c r="D6119" s="104" t="s">
        <v>8145</v>
      </c>
      <c r="E6119" s="104">
        <f t="shared" si="95"/>
        <v>30508953</v>
      </c>
      <c r="F6119" s="104" t="s">
        <v>11572</v>
      </c>
      <c r="G6119" s="104" t="s">
        <v>9793</v>
      </c>
      <c r="H6119" s="104" t="s">
        <v>5369</v>
      </c>
      <c r="I6119" s="104" t="s">
        <v>8146</v>
      </c>
    </row>
    <row r="6120" spans="1:9" x14ac:dyDescent="0.2">
      <c r="A6120" s="104" t="s">
        <v>10492</v>
      </c>
      <c r="D6120" s="104" t="s">
        <v>8147</v>
      </c>
      <c r="E6120" s="104">
        <f t="shared" si="95"/>
        <v>30508955</v>
      </c>
      <c r="F6120" s="104" t="s">
        <v>11572</v>
      </c>
      <c r="G6120" s="104" t="s">
        <v>9793</v>
      </c>
      <c r="H6120" s="104" t="s">
        <v>5369</v>
      </c>
      <c r="I6120" s="104" t="s">
        <v>11077</v>
      </c>
    </row>
    <row r="6121" spans="1:9" x14ac:dyDescent="0.2">
      <c r="A6121" s="104" t="s">
        <v>10492</v>
      </c>
      <c r="D6121" s="104" t="s">
        <v>8148</v>
      </c>
      <c r="E6121" s="104">
        <f t="shared" si="95"/>
        <v>30508958</v>
      </c>
      <c r="F6121" s="104" t="s">
        <v>11572</v>
      </c>
      <c r="G6121" s="104" t="s">
        <v>9793</v>
      </c>
      <c r="H6121" s="104" t="s">
        <v>5369</v>
      </c>
      <c r="I6121" s="104" t="s">
        <v>8149</v>
      </c>
    </row>
    <row r="6122" spans="1:9" x14ac:dyDescent="0.2">
      <c r="A6122" s="104" t="s">
        <v>10492</v>
      </c>
      <c r="D6122" s="104" t="s">
        <v>8150</v>
      </c>
      <c r="E6122" s="104">
        <f t="shared" si="95"/>
        <v>30508961</v>
      </c>
      <c r="F6122" s="104" t="s">
        <v>11572</v>
      </c>
      <c r="G6122" s="104" t="s">
        <v>9793</v>
      </c>
      <c r="H6122" s="104" t="s">
        <v>5369</v>
      </c>
      <c r="I6122" s="104" t="s">
        <v>8151</v>
      </c>
    </row>
    <row r="6123" spans="1:9" x14ac:dyDescent="0.2">
      <c r="A6123" s="104" t="s">
        <v>10492</v>
      </c>
      <c r="D6123" s="104" t="s">
        <v>8152</v>
      </c>
      <c r="E6123" s="104">
        <f t="shared" si="95"/>
        <v>30508971</v>
      </c>
      <c r="F6123" s="104" t="s">
        <v>11572</v>
      </c>
      <c r="G6123" s="104" t="s">
        <v>9793</v>
      </c>
      <c r="H6123" s="104" t="s">
        <v>5369</v>
      </c>
      <c r="I6123" s="104" t="s">
        <v>8153</v>
      </c>
    </row>
    <row r="6124" spans="1:9" x14ac:dyDescent="0.2">
      <c r="A6124" s="104" t="s">
        <v>10492</v>
      </c>
      <c r="D6124" s="104" t="s">
        <v>8154</v>
      </c>
      <c r="E6124" s="104">
        <f t="shared" si="95"/>
        <v>30508973</v>
      </c>
      <c r="F6124" s="104" t="s">
        <v>11572</v>
      </c>
      <c r="G6124" s="104" t="s">
        <v>9793</v>
      </c>
      <c r="H6124" s="104" t="s">
        <v>5369</v>
      </c>
      <c r="I6124" s="104" t="s">
        <v>8155</v>
      </c>
    </row>
    <row r="6125" spans="1:9" x14ac:dyDescent="0.2">
      <c r="A6125" s="104" t="s">
        <v>10492</v>
      </c>
      <c r="D6125" s="104" t="s">
        <v>8156</v>
      </c>
      <c r="E6125" s="104">
        <f t="shared" si="95"/>
        <v>30508982</v>
      </c>
      <c r="F6125" s="104" t="s">
        <v>11572</v>
      </c>
      <c r="G6125" s="104" t="s">
        <v>9793</v>
      </c>
      <c r="H6125" s="104" t="s">
        <v>5369</v>
      </c>
      <c r="I6125" s="104" t="s">
        <v>8157</v>
      </c>
    </row>
    <row r="6126" spans="1:9" x14ac:dyDescent="0.2">
      <c r="A6126" s="104" t="s">
        <v>10492</v>
      </c>
      <c r="D6126" s="104" t="s">
        <v>8158</v>
      </c>
      <c r="E6126" s="104">
        <f t="shared" si="95"/>
        <v>30508985</v>
      </c>
      <c r="F6126" s="104" t="s">
        <v>11572</v>
      </c>
      <c r="G6126" s="104" t="s">
        <v>9793</v>
      </c>
      <c r="H6126" s="104" t="s">
        <v>5369</v>
      </c>
      <c r="I6126" s="104" t="s">
        <v>8159</v>
      </c>
    </row>
    <row r="6127" spans="1:9" x14ac:dyDescent="0.2">
      <c r="A6127" s="104" t="s">
        <v>10492</v>
      </c>
      <c r="D6127" s="104" t="s">
        <v>8160</v>
      </c>
      <c r="E6127" s="104">
        <f t="shared" si="95"/>
        <v>30508988</v>
      </c>
      <c r="F6127" s="104" t="s">
        <v>11572</v>
      </c>
      <c r="G6127" s="104" t="s">
        <v>9793</v>
      </c>
      <c r="H6127" s="104" t="s">
        <v>5369</v>
      </c>
      <c r="I6127" s="104" t="s">
        <v>11403</v>
      </c>
    </row>
    <row r="6128" spans="1:9" x14ac:dyDescent="0.2">
      <c r="A6128" s="104" t="s">
        <v>10492</v>
      </c>
      <c r="D6128" s="104" t="s">
        <v>8161</v>
      </c>
      <c r="E6128" s="104">
        <f t="shared" si="95"/>
        <v>30509001</v>
      </c>
      <c r="F6128" s="104" t="s">
        <v>11572</v>
      </c>
      <c r="G6128" s="104" t="s">
        <v>9793</v>
      </c>
      <c r="H6128" s="104" t="s">
        <v>8162</v>
      </c>
      <c r="I6128" s="104" t="s">
        <v>4958</v>
      </c>
    </row>
    <row r="6129" spans="1:9" x14ac:dyDescent="0.2">
      <c r="A6129" s="104" t="s">
        <v>10492</v>
      </c>
      <c r="D6129" s="104" t="s">
        <v>8163</v>
      </c>
      <c r="E6129" s="104">
        <f t="shared" si="95"/>
        <v>30509002</v>
      </c>
      <c r="F6129" s="104" t="s">
        <v>11572</v>
      </c>
      <c r="G6129" s="104" t="s">
        <v>9793</v>
      </c>
      <c r="H6129" s="104" t="s">
        <v>8162</v>
      </c>
      <c r="I6129" s="104" t="s">
        <v>8164</v>
      </c>
    </row>
    <row r="6130" spans="1:9" x14ac:dyDescent="0.2">
      <c r="A6130" s="104" t="s">
        <v>10492</v>
      </c>
      <c r="D6130" s="104" t="s">
        <v>8165</v>
      </c>
      <c r="E6130" s="104">
        <f t="shared" si="95"/>
        <v>30509101</v>
      </c>
      <c r="F6130" s="104" t="s">
        <v>11572</v>
      </c>
      <c r="G6130" s="104" t="s">
        <v>9793</v>
      </c>
      <c r="H6130" s="104" t="s">
        <v>8166</v>
      </c>
      <c r="I6130" s="104" t="s">
        <v>4958</v>
      </c>
    </row>
    <row r="6131" spans="1:9" x14ac:dyDescent="0.2">
      <c r="A6131" s="104" t="s">
        <v>10492</v>
      </c>
      <c r="D6131" s="104" t="s">
        <v>8167</v>
      </c>
      <c r="E6131" s="104">
        <f t="shared" si="95"/>
        <v>30509201</v>
      </c>
      <c r="F6131" s="104" t="s">
        <v>11572</v>
      </c>
      <c r="G6131" s="104" t="s">
        <v>9793</v>
      </c>
      <c r="H6131" s="104" t="s">
        <v>8168</v>
      </c>
      <c r="I6131" s="104" t="s">
        <v>8169</v>
      </c>
    </row>
    <row r="6132" spans="1:9" x14ac:dyDescent="0.2">
      <c r="A6132" s="104" t="s">
        <v>10492</v>
      </c>
      <c r="D6132" s="104" t="s">
        <v>8170</v>
      </c>
      <c r="E6132" s="104">
        <f t="shared" si="95"/>
        <v>30509202</v>
      </c>
      <c r="F6132" s="104" t="s">
        <v>11572</v>
      </c>
      <c r="G6132" s="104" t="s">
        <v>9793</v>
      </c>
      <c r="H6132" s="104" t="s">
        <v>8168</v>
      </c>
      <c r="I6132" s="104" t="s">
        <v>8171</v>
      </c>
    </row>
    <row r="6133" spans="1:9" x14ac:dyDescent="0.2">
      <c r="A6133" s="104" t="s">
        <v>10492</v>
      </c>
      <c r="D6133" s="104" t="s">
        <v>8172</v>
      </c>
      <c r="E6133" s="104">
        <f t="shared" si="95"/>
        <v>30509203</v>
      </c>
      <c r="F6133" s="104" t="s">
        <v>11572</v>
      </c>
      <c r="G6133" s="104" t="s">
        <v>9793</v>
      </c>
      <c r="H6133" s="104" t="s">
        <v>8168</v>
      </c>
      <c r="I6133" s="104" t="s">
        <v>8173</v>
      </c>
    </row>
    <row r="6134" spans="1:9" x14ac:dyDescent="0.2">
      <c r="A6134" s="104" t="s">
        <v>10492</v>
      </c>
      <c r="D6134" s="104" t="s">
        <v>8174</v>
      </c>
      <c r="E6134" s="104">
        <f t="shared" si="95"/>
        <v>30509204</v>
      </c>
      <c r="F6134" s="104" t="s">
        <v>11572</v>
      </c>
      <c r="G6134" s="104" t="s">
        <v>9793</v>
      </c>
      <c r="H6134" s="104" t="s">
        <v>8168</v>
      </c>
      <c r="I6134" s="104" t="s">
        <v>14437</v>
      </c>
    </row>
    <row r="6135" spans="1:9" x14ac:dyDescent="0.2">
      <c r="A6135" s="104" t="s">
        <v>10492</v>
      </c>
      <c r="D6135" s="104" t="s">
        <v>8175</v>
      </c>
      <c r="E6135" s="104">
        <f t="shared" si="95"/>
        <v>30509205</v>
      </c>
      <c r="F6135" s="104" t="s">
        <v>11572</v>
      </c>
      <c r="G6135" s="104" t="s">
        <v>9793</v>
      </c>
      <c r="H6135" s="104" t="s">
        <v>8168</v>
      </c>
      <c r="I6135" s="104" t="s">
        <v>11495</v>
      </c>
    </row>
    <row r="6136" spans="1:9" x14ac:dyDescent="0.2">
      <c r="A6136" s="104" t="s">
        <v>10492</v>
      </c>
      <c r="D6136" s="104" t="s">
        <v>8176</v>
      </c>
      <c r="E6136" s="104">
        <f t="shared" si="95"/>
        <v>30510001</v>
      </c>
      <c r="F6136" s="104" t="s">
        <v>11572</v>
      </c>
      <c r="G6136" s="104" t="s">
        <v>9793</v>
      </c>
      <c r="H6136" s="104" t="s">
        <v>8177</v>
      </c>
      <c r="I6136" s="104" t="s">
        <v>11317</v>
      </c>
    </row>
    <row r="6137" spans="1:9" x14ac:dyDescent="0.2">
      <c r="A6137" s="104" t="s">
        <v>10492</v>
      </c>
      <c r="D6137" s="104" t="s">
        <v>8178</v>
      </c>
      <c r="E6137" s="104">
        <f t="shared" si="95"/>
        <v>30510002</v>
      </c>
      <c r="F6137" s="104" t="s">
        <v>11572</v>
      </c>
      <c r="G6137" s="104" t="s">
        <v>9793</v>
      </c>
      <c r="H6137" s="104" t="s">
        <v>8177</v>
      </c>
      <c r="I6137" s="104" t="s">
        <v>14439</v>
      </c>
    </row>
    <row r="6138" spans="1:9" x14ac:dyDescent="0.2">
      <c r="A6138" s="104" t="s">
        <v>10492</v>
      </c>
      <c r="D6138" s="104" t="s">
        <v>8179</v>
      </c>
      <c r="E6138" s="104">
        <f t="shared" si="95"/>
        <v>30510003</v>
      </c>
      <c r="F6138" s="104" t="s">
        <v>11572</v>
      </c>
      <c r="G6138" s="104" t="s">
        <v>9793</v>
      </c>
      <c r="H6138" s="104" t="s">
        <v>8177</v>
      </c>
      <c r="I6138" s="104" t="s">
        <v>8180</v>
      </c>
    </row>
    <row r="6139" spans="1:9" x14ac:dyDescent="0.2">
      <c r="A6139" s="104" t="s">
        <v>10492</v>
      </c>
      <c r="D6139" s="104" t="s">
        <v>8181</v>
      </c>
      <c r="E6139" s="104">
        <f t="shared" si="95"/>
        <v>30510004</v>
      </c>
      <c r="F6139" s="104" t="s">
        <v>11572</v>
      </c>
      <c r="G6139" s="104" t="s">
        <v>9793</v>
      </c>
      <c r="H6139" s="104" t="s">
        <v>8177</v>
      </c>
      <c r="I6139" s="104" t="s">
        <v>14437</v>
      </c>
    </row>
    <row r="6140" spans="1:9" x14ac:dyDescent="0.2">
      <c r="A6140" s="104" t="s">
        <v>10492</v>
      </c>
      <c r="D6140" s="104" t="s">
        <v>11165</v>
      </c>
      <c r="E6140" s="104">
        <f t="shared" si="95"/>
        <v>30510005</v>
      </c>
      <c r="F6140" s="104" t="s">
        <v>11572</v>
      </c>
      <c r="G6140" s="104" t="s">
        <v>9793</v>
      </c>
      <c r="H6140" s="104" t="s">
        <v>8177</v>
      </c>
      <c r="I6140" s="104" t="s">
        <v>10646</v>
      </c>
    </row>
    <row r="6141" spans="1:9" x14ac:dyDescent="0.2">
      <c r="A6141" s="104" t="s">
        <v>10492</v>
      </c>
      <c r="D6141" s="104" t="s">
        <v>11166</v>
      </c>
      <c r="E6141" s="104">
        <f t="shared" si="95"/>
        <v>30510006</v>
      </c>
      <c r="F6141" s="104" t="s">
        <v>11572</v>
      </c>
      <c r="G6141" s="104" t="s">
        <v>9793</v>
      </c>
      <c r="H6141" s="104" t="s">
        <v>8177</v>
      </c>
      <c r="I6141" s="104" t="s">
        <v>10655</v>
      </c>
    </row>
    <row r="6142" spans="1:9" x14ac:dyDescent="0.2">
      <c r="A6142" s="104" t="s">
        <v>10492</v>
      </c>
      <c r="D6142" s="104" t="s">
        <v>11167</v>
      </c>
      <c r="E6142" s="104">
        <f t="shared" si="95"/>
        <v>30510007</v>
      </c>
      <c r="F6142" s="104" t="s">
        <v>11572</v>
      </c>
      <c r="G6142" s="104" t="s">
        <v>9793</v>
      </c>
      <c r="H6142" s="104" t="s">
        <v>8177</v>
      </c>
      <c r="I6142" s="104" t="s">
        <v>10657</v>
      </c>
    </row>
    <row r="6143" spans="1:9" x14ac:dyDescent="0.2">
      <c r="A6143" s="104" t="s">
        <v>10492</v>
      </c>
      <c r="D6143" s="104" t="s">
        <v>11168</v>
      </c>
      <c r="E6143" s="104">
        <f t="shared" si="95"/>
        <v>30510101</v>
      </c>
      <c r="F6143" s="104" t="s">
        <v>11572</v>
      </c>
      <c r="G6143" s="104" t="s">
        <v>9793</v>
      </c>
      <c r="H6143" s="104" t="s">
        <v>11169</v>
      </c>
      <c r="I6143" s="104" t="s">
        <v>14654</v>
      </c>
    </row>
    <row r="6144" spans="1:9" x14ac:dyDescent="0.2">
      <c r="A6144" s="104" t="s">
        <v>10492</v>
      </c>
      <c r="D6144" s="104" t="s">
        <v>11170</v>
      </c>
      <c r="E6144" s="104">
        <f t="shared" si="95"/>
        <v>30510102</v>
      </c>
      <c r="F6144" s="104" t="s">
        <v>11572</v>
      </c>
      <c r="G6144" s="104" t="s">
        <v>9793</v>
      </c>
      <c r="H6144" s="104" t="s">
        <v>11169</v>
      </c>
      <c r="I6144" s="104" t="s">
        <v>15437</v>
      </c>
    </row>
    <row r="6145" spans="1:9" x14ac:dyDescent="0.2">
      <c r="A6145" s="104" t="s">
        <v>10492</v>
      </c>
      <c r="D6145" s="104" t="s">
        <v>11171</v>
      </c>
      <c r="E6145" s="104">
        <f t="shared" si="95"/>
        <v>30510103</v>
      </c>
      <c r="F6145" s="104" t="s">
        <v>11572</v>
      </c>
      <c r="G6145" s="104" t="s">
        <v>9793</v>
      </c>
      <c r="H6145" s="104" t="s">
        <v>11169</v>
      </c>
      <c r="I6145" s="104" t="s">
        <v>15439</v>
      </c>
    </row>
    <row r="6146" spans="1:9" x14ac:dyDescent="0.2">
      <c r="A6146" s="104" t="s">
        <v>10492</v>
      </c>
      <c r="D6146" s="104" t="s">
        <v>11172</v>
      </c>
      <c r="E6146" s="104">
        <f t="shared" ref="E6146:E6209" si="96">VALUE(D6146)</f>
        <v>30510104</v>
      </c>
      <c r="F6146" s="104" t="s">
        <v>11572</v>
      </c>
      <c r="G6146" s="104" t="s">
        <v>9793</v>
      </c>
      <c r="H6146" s="104" t="s">
        <v>11169</v>
      </c>
      <c r="I6146" s="104" t="s">
        <v>14726</v>
      </c>
    </row>
    <row r="6147" spans="1:9" x14ac:dyDescent="0.2">
      <c r="A6147" s="104" t="s">
        <v>10492</v>
      </c>
      <c r="D6147" s="104" t="s">
        <v>11173</v>
      </c>
      <c r="E6147" s="104">
        <f t="shared" si="96"/>
        <v>30510105</v>
      </c>
      <c r="F6147" s="104" t="s">
        <v>11572</v>
      </c>
      <c r="G6147" s="104" t="s">
        <v>9793</v>
      </c>
      <c r="H6147" s="104" t="s">
        <v>11169</v>
      </c>
      <c r="I6147" s="104" t="s">
        <v>15445</v>
      </c>
    </row>
    <row r="6148" spans="1:9" x14ac:dyDescent="0.2">
      <c r="A6148" s="104" t="s">
        <v>10492</v>
      </c>
      <c r="D6148" s="104" t="s">
        <v>11174</v>
      </c>
      <c r="E6148" s="104">
        <f t="shared" si="96"/>
        <v>30510106</v>
      </c>
      <c r="F6148" s="104" t="s">
        <v>11572</v>
      </c>
      <c r="G6148" s="104" t="s">
        <v>9793</v>
      </c>
      <c r="H6148" s="104" t="s">
        <v>11169</v>
      </c>
      <c r="I6148" s="104" t="s">
        <v>16743</v>
      </c>
    </row>
    <row r="6149" spans="1:9" x14ac:dyDescent="0.2">
      <c r="A6149" s="104" t="s">
        <v>10492</v>
      </c>
      <c r="D6149" s="104" t="s">
        <v>11175</v>
      </c>
      <c r="E6149" s="104">
        <f t="shared" si="96"/>
        <v>30510107</v>
      </c>
      <c r="F6149" s="104" t="s">
        <v>11572</v>
      </c>
      <c r="G6149" s="104" t="s">
        <v>9793</v>
      </c>
      <c r="H6149" s="104" t="s">
        <v>11169</v>
      </c>
      <c r="I6149" s="104" t="s">
        <v>11176</v>
      </c>
    </row>
    <row r="6150" spans="1:9" x14ac:dyDescent="0.2">
      <c r="A6150" s="104" t="s">
        <v>10492</v>
      </c>
      <c r="D6150" s="104" t="s">
        <v>11177</v>
      </c>
      <c r="E6150" s="104">
        <f t="shared" si="96"/>
        <v>30510108</v>
      </c>
      <c r="F6150" s="104" t="s">
        <v>11572</v>
      </c>
      <c r="G6150" s="104" t="s">
        <v>9793</v>
      </c>
      <c r="H6150" s="104" t="s">
        <v>11169</v>
      </c>
      <c r="I6150" s="104" t="s">
        <v>11178</v>
      </c>
    </row>
    <row r="6151" spans="1:9" x14ac:dyDescent="0.2">
      <c r="A6151" s="104" t="s">
        <v>10492</v>
      </c>
      <c r="D6151" s="104" t="s">
        <v>11179</v>
      </c>
      <c r="E6151" s="104">
        <f t="shared" si="96"/>
        <v>30510196</v>
      </c>
      <c r="F6151" s="104" t="s">
        <v>11572</v>
      </c>
      <c r="G6151" s="104" t="s">
        <v>9793</v>
      </c>
      <c r="H6151" s="104" t="s">
        <v>11169</v>
      </c>
      <c r="I6151" s="104" t="s">
        <v>11180</v>
      </c>
    </row>
    <row r="6152" spans="1:9" x14ac:dyDescent="0.2">
      <c r="A6152" s="104" t="s">
        <v>10492</v>
      </c>
      <c r="D6152" s="104" t="s">
        <v>11181</v>
      </c>
      <c r="E6152" s="104">
        <f t="shared" si="96"/>
        <v>30510197</v>
      </c>
      <c r="F6152" s="104" t="s">
        <v>11572</v>
      </c>
      <c r="G6152" s="104" t="s">
        <v>9793</v>
      </c>
      <c r="H6152" s="104" t="s">
        <v>11169</v>
      </c>
      <c r="I6152" s="104" t="s">
        <v>11182</v>
      </c>
    </row>
    <row r="6153" spans="1:9" x14ac:dyDescent="0.2">
      <c r="A6153" s="104" t="s">
        <v>10492</v>
      </c>
      <c r="D6153" s="104" t="s">
        <v>11183</v>
      </c>
      <c r="E6153" s="104">
        <f t="shared" si="96"/>
        <v>30510198</v>
      </c>
      <c r="F6153" s="104" t="s">
        <v>11572</v>
      </c>
      <c r="G6153" s="104" t="s">
        <v>9793</v>
      </c>
      <c r="H6153" s="104" t="s">
        <v>11169</v>
      </c>
      <c r="I6153" s="104" t="s">
        <v>11184</v>
      </c>
    </row>
    <row r="6154" spans="1:9" x14ac:dyDescent="0.2">
      <c r="A6154" s="104" t="s">
        <v>10492</v>
      </c>
      <c r="D6154" s="104" t="s">
        <v>11185</v>
      </c>
      <c r="E6154" s="104">
        <f t="shared" si="96"/>
        <v>30510199</v>
      </c>
      <c r="F6154" s="104" t="s">
        <v>11572</v>
      </c>
      <c r="G6154" s="104" t="s">
        <v>9793</v>
      </c>
      <c r="H6154" s="104" t="s">
        <v>11169</v>
      </c>
      <c r="I6154" s="104" t="s">
        <v>7791</v>
      </c>
    </row>
    <row r="6155" spans="1:9" x14ac:dyDescent="0.2">
      <c r="A6155" s="104" t="s">
        <v>10492</v>
      </c>
      <c r="D6155" s="104" t="s">
        <v>11186</v>
      </c>
      <c r="E6155" s="104">
        <f t="shared" si="96"/>
        <v>30510201</v>
      </c>
      <c r="F6155" s="104" t="s">
        <v>11572</v>
      </c>
      <c r="G6155" s="104" t="s">
        <v>9793</v>
      </c>
      <c r="H6155" s="104" t="s">
        <v>11187</v>
      </c>
      <c r="I6155" s="104" t="s">
        <v>14654</v>
      </c>
    </row>
    <row r="6156" spans="1:9" x14ac:dyDescent="0.2">
      <c r="A6156" s="104" t="s">
        <v>10492</v>
      </c>
      <c r="D6156" s="104" t="s">
        <v>11188</v>
      </c>
      <c r="E6156" s="104">
        <f t="shared" si="96"/>
        <v>30510202</v>
      </c>
      <c r="F6156" s="104" t="s">
        <v>11572</v>
      </c>
      <c r="G6156" s="104" t="s">
        <v>9793</v>
      </c>
      <c r="H6156" s="104" t="s">
        <v>11187</v>
      </c>
      <c r="I6156" s="104" t="s">
        <v>15437</v>
      </c>
    </row>
    <row r="6157" spans="1:9" x14ac:dyDescent="0.2">
      <c r="A6157" s="104" t="s">
        <v>10492</v>
      </c>
      <c r="D6157" s="104" t="s">
        <v>11189</v>
      </c>
      <c r="E6157" s="104">
        <f t="shared" si="96"/>
        <v>30510203</v>
      </c>
      <c r="F6157" s="104" t="s">
        <v>11572</v>
      </c>
      <c r="G6157" s="104" t="s">
        <v>9793</v>
      </c>
      <c r="H6157" s="104" t="s">
        <v>11187</v>
      </c>
      <c r="I6157" s="104" t="s">
        <v>15439</v>
      </c>
    </row>
    <row r="6158" spans="1:9" x14ac:dyDescent="0.2">
      <c r="A6158" s="104" t="s">
        <v>10492</v>
      </c>
      <c r="D6158" s="104" t="s">
        <v>11190</v>
      </c>
      <c r="E6158" s="104">
        <f t="shared" si="96"/>
        <v>30510204</v>
      </c>
      <c r="F6158" s="104" t="s">
        <v>11572</v>
      </c>
      <c r="G6158" s="104" t="s">
        <v>9793</v>
      </c>
      <c r="H6158" s="104" t="s">
        <v>11187</v>
      </c>
      <c r="I6158" s="104" t="s">
        <v>14726</v>
      </c>
    </row>
    <row r="6159" spans="1:9" x14ac:dyDescent="0.2">
      <c r="A6159" s="104" t="s">
        <v>10492</v>
      </c>
      <c r="D6159" s="104" t="s">
        <v>11191</v>
      </c>
      <c r="E6159" s="104">
        <f t="shared" si="96"/>
        <v>30510205</v>
      </c>
      <c r="F6159" s="104" t="s">
        <v>11572</v>
      </c>
      <c r="G6159" s="104" t="s">
        <v>9793</v>
      </c>
      <c r="H6159" s="104" t="s">
        <v>11187</v>
      </c>
      <c r="I6159" s="104" t="s">
        <v>15445</v>
      </c>
    </row>
    <row r="6160" spans="1:9" x14ac:dyDescent="0.2">
      <c r="A6160" s="104" t="s">
        <v>10492</v>
      </c>
      <c r="D6160" s="104" t="s">
        <v>11192</v>
      </c>
      <c r="E6160" s="104">
        <f t="shared" si="96"/>
        <v>30510206</v>
      </c>
      <c r="F6160" s="104" t="s">
        <v>11572</v>
      </c>
      <c r="G6160" s="104" t="s">
        <v>9793</v>
      </c>
      <c r="H6160" s="104" t="s">
        <v>11187</v>
      </c>
      <c r="I6160" s="104" t="s">
        <v>16743</v>
      </c>
    </row>
    <row r="6161" spans="1:9" x14ac:dyDescent="0.2">
      <c r="A6161" s="104" t="s">
        <v>10492</v>
      </c>
      <c r="D6161" s="104" t="s">
        <v>11193</v>
      </c>
      <c r="E6161" s="104">
        <f t="shared" si="96"/>
        <v>30510207</v>
      </c>
      <c r="F6161" s="104" t="s">
        <v>11572</v>
      </c>
      <c r="G6161" s="104" t="s">
        <v>9793</v>
      </c>
      <c r="H6161" s="104" t="s">
        <v>11187</v>
      </c>
      <c r="I6161" s="104" t="s">
        <v>11176</v>
      </c>
    </row>
    <row r="6162" spans="1:9" x14ac:dyDescent="0.2">
      <c r="A6162" s="104" t="s">
        <v>10492</v>
      </c>
      <c r="D6162" s="104" t="s">
        <v>11194</v>
      </c>
      <c r="E6162" s="104">
        <f t="shared" si="96"/>
        <v>30510208</v>
      </c>
      <c r="F6162" s="104" t="s">
        <v>11572</v>
      </c>
      <c r="G6162" s="104" t="s">
        <v>9793</v>
      </c>
      <c r="H6162" s="104" t="s">
        <v>11187</v>
      </c>
      <c r="I6162" s="104" t="s">
        <v>11178</v>
      </c>
    </row>
    <row r="6163" spans="1:9" x14ac:dyDescent="0.2">
      <c r="A6163" s="104" t="s">
        <v>10492</v>
      </c>
      <c r="D6163" s="104" t="s">
        <v>11195</v>
      </c>
      <c r="E6163" s="104">
        <f t="shared" si="96"/>
        <v>30510209</v>
      </c>
      <c r="F6163" s="104" t="s">
        <v>11572</v>
      </c>
      <c r="G6163" s="104" t="s">
        <v>9793</v>
      </c>
      <c r="H6163" s="104" t="s">
        <v>11187</v>
      </c>
      <c r="I6163" s="104" t="s">
        <v>15447</v>
      </c>
    </row>
    <row r="6164" spans="1:9" x14ac:dyDescent="0.2">
      <c r="A6164" s="104" t="s">
        <v>10492</v>
      </c>
      <c r="D6164" s="104" t="s">
        <v>11196</v>
      </c>
      <c r="E6164" s="104">
        <f t="shared" si="96"/>
        <v>30510296</v>
      </c>
      <c r="F6164" s="104" t="s">
        <v>11572</v>
      </c>
      <c r="G6164" s="104" t="s">
        <v>9793</v>
      </c>
      <c r="H6164" s="104" t="s">
        <v>11187</v>
      </c>
      <c r="I6164" s="104" t="s">
        <v>11180</v>
      </c>
    </row>
    <row r="6165" spans="1:9" x14ac:dyDescent="0.2">
      <c r="A6165" s="104" t="s">
        <v>10492</v>
      </c>
      <c r="D6165" s="104" t="s">
        <v>11197</v>
      </c>
      <c r="E6165" s="104">
        <f t="shared" si="96"/>
        <v>30510297</v>
      </c>
      <c r="F6165" s="104" t="s">
        <v>11572</v>
      </c>
      <c r="G6165" s="104" t="s">
        <v>9793</v>
      </c>
      <c r="H6165" s="104" t="s">
        <v>11187</v>
      </c>
      <c r="I6165" s="104" t="s">
        <v>11182</v>
      </c>
    </row>
    <row r="6166" spans="1:9" x14ac:dyDescent="0.2">
      <c r="A6166" s="104" t="s">
        <v>10492</v>
      </c>
      <c r="D6166" s="104" t="s">
        <v>11198</v>
      </c>
      <c r="E6166" s="104">
        <f t="shared" si="96"/>
        <v>30510298</v>
      </c>
      <c r="F6166" s="104" t="s">
        <v>11572</v>
      </c>
      <c r="G6166" s="104" t="s">
        <v>9793</v>
      </c>
      <c r="H6166" s="104" t="s">
        <v>11187</v>
      </c>
      <c r="I6166" s="104" t="s">
        <v>11184</v>
      </c>
    </row>
    <row r="6167" spans="1:9" x14ac:dyDescent="0.2">
      <c r="A6167" s="104" t="s">
        <v>10492</v>
      </c>
      <c r="D6167" s="104" t="s">
        <v>11199</v>
      </c>
      <c r="E6167" s="104">
        <f t="shared" si="96"/>
        <v>30510299</v>
      </c>
      <c r="F6167" s="104" t="s">
        <v>11572</v>
      </c>
      <c r="G6167" s="104" t="s">
        <v>9793</v>
      </c>
      <c r="H6167" s="104" t="s">
        <v>11187</v>
      </c>
      <c r="I6167" s="104" t="s">
        <v>7791</v>
      </c>
    </row>
    <row r="6168" spans="1:9" x14ac:dyDescent="0.2">
      <c r="A6168" s="104" t="s">
        <v>10492</v>
      </c>
      <c r="D6168" s="104" t="s">
        <v>11200</v>
      </c>
      <c r="E6168" s="104">
        <f t="shared" si="96"/>
        <v>30510301</v>
      </c>
      <c r="F6168" s="104" t="s">
        <v>11572</v>
      </c>
      <c r="G6168" s="104" t="s">
        <v>9793</v>
      </c>
      <c r="H6168" s="104" t="s">
        <v>11201</v>
      </c>
      <c r="I6168" s="104" t="s">
        <v>14654</v>
      </c>
    </row>
    <row r="6169" spans="1:9" x14ac:dyDescent="0.2">
      <c r="A6169" s="104" t="s">
        <v>10492</v>
      </c>
      <c r="D6169" s="104" t="s">
        <v>11202</v>
      </c>
      <c r="E6169" s="104">
        <f t="shared" si="96"/>
        <v>30510302</v>
      </c>
      <c r="F6169" s="104" t="s">
        <v>11572</v>
      </c>
      <c r="G6169" s="104" t="s">
        <v>9793</v>
      </c>
      <c r="H6169" s="104" t="s">
        <v>11201</v>
      </c>
      <c r="I6169" s="104" t="s">
        <v>15437</v>
      </c>
    </row>
    <row r="6170" spans="1:9" x14ac:dyDescent="0.2">
      <c r="A6170" s="104" t="s">
        <v>10492</v>
      </c>
      <c r="D6170" s="104" t="s">
        <v>11203</v>
      </c>
      <c r="E6170" s="104">
        <f t="shared" si="96"/>
        <v>30510303</v>
      </c>
      <c r="F6170" s="104" t="s">
        <v>11572</v>
      </c>
      <c r="G6170" s="104" t="s">
        <v>9793</v>
      </c>
      <c r="H6170" s="104" t="s">
        <v>11201</v>
      </c>
      <c r="I6170" s="104" t="s">
        <v>15439</v>
      </c>
    </row>
    <row r="6171" spans="1:9" x14ac:dyDescent="0.2">
      <c r="A6171" s="104" t="s">
        <v>10492</v>
      </c>
      <c r="D6171" s="104" t="s">
        <v>11204</v>
      </c>
      <c r="E6171" s="104">
        <f t="shared" si="96"/>
        <v>30510304</v>
      </c>
      <c r="F6171" s="104" t="s">
        <v>11572</v>
      </c>
      <c r="G6171" s="104" t="s">
        <v>9793</v>
      </c>
      <c r="H6171" s="104" t="s">
        <v>11201</v>
      </c>
      <c r="I6171" s="104" t="s">
        <v>14726</v>
      </c>
    </row>
    <row r="6172" spans="1:9" x14ac:dyDescent="0.2">
      <c r="A6172" s="104" t="s">
        <v>10492</v>
      </c>
      <c r="D6172" s="104" t="s">
        <v>11205</v>
      </c>
      <c r="E6172" s="104">
        <f t="shared" si="96"/>
        <v>30510305</v>
      </c>
      <c r="F6172" s="104" t="s">
        <v>11572</v>
      </c>
      <c r="G6172" s="104" t="s">
        <v>9793</v>
      </c>
      <c r="H6172" s="104" t="s">
        <v>11201</v>
      </c>
      <c r="I6172" s="104" t="s">
        <v>15445</v>
      </c>
    </row>
    <row r="6173" spans="1:9" x14ac:dyDescent="0.2">
      <c r="A6173" s="104" t="s">
        <v>10492</v>
      </c>
      <c r="D6173" s="104" t="s">
        <v>11206</v>
      </c>
      <c r="E6173" s="104">
        <f t="shared" si="96"/>
        <v>30510306</v>
      </c>
      <c r="F6173" s="104" t="s">
        <v>11572</v>
      </c>
      <c r="G6173" s="104" t="s">
        <v>9793</v>
      </c>
      <c r="H6173" s="104" t="s">
        <v>11201</v>
      </c>
      <c r="I6173" s="104" t="s">
        <v>16743</v>
      </c>
    </row>
    <row r="6174" spans="1:9" x14ac:dyDescent="0.2">
      <c r="A6174" s="104" t="s">
        <v>10492</v>
      </c>
      <c r="D6174" s="104" t="s">
        <v>11207</v>
      </c>
      <c r="E6174" s="104">
        <f t="shared" si="96"/>
        <v>30510307</v>
      </c>
      <c r="F6174" s="104" t="s">
        <v>11572</v>
      </c>
      <c r="G6174" s="104" t="s">
        <v>9793</v>
      </c>
      <c r="H6174" s="104" t="s">
        <v>11201</v>
      </c>
      <c r="I6174" s="104" t="s">
        <v>11176</v>
      </c>
    </row>
    <row r="6175" spans="1:9" x14ac:dyDescent="0.2">
      <c r="A6175" s="104" t="s">
        <v>10492</v>
      </c>
      <c r="D6175" s="104" t="s">
        <v>11208</v>
      </c>
      <c r="E6175" s="104">
        <f t="shared" si="96"/>
        <v>30510308</v>
      </c>
      <c r="F6175" s="104" t="s">
        <v>11572</v>
      </c>
      <c r="G6175" s="104" t="s">
        <v>9793</v>
      </c>
      <c r="H6175" s="104" t="s">
        <v>11201</v>
      </c>
      <c r="I6175" s="104" t="s">
        <v>11178</v>
      </c>
    </row>
    <row r="6176" spans="1:9" x14ac:dyDescent="0.2">
      <c r="A6176" s="104" t="s">
        <v>10492</v>
      </c>
      <c r="D6176" s="104" t="s">
        <v>11209</v>
      </c>
      <c r="E6176" s="104">
        <f t="shared" si="96"/>
        <v>30510309</v>
      </c>
      <c r="F6176" s="104" t="s">
        <v>11572</v>
      </c>
      <c r="G6176" s="104" t="s">
        <v>9793</v>
      </c>
      <c r="H6176" s="104" t="s">
        <v>11201</v>
      </c>
      <c r="I6176" s="104" t="s">
        <v>15447</v>
      </c>
    </row>
    <row r="6177" spans="1:9" x14ac:dyDescent="0.2">
      <c r="A6177" s="104" t="s">
        <v>10492</v>
      </c>
      <c r="D6177" s="104" t="s">
        <v>11210</v>
      </c>
      <c r="E6177" s="104">
        <f t="shared" si="96"/>
        <v>30510310</v>
      </c>
      <c r="F6177" s="104" t="s">
        <v>11572</v>
      </c>
      <c r="G6177" s="104" t="s">
        <v>9793</v>
      </c>
      <c r="H6177" s="104" t="s">
        <v>11201</v>
      </c>
      <c r="I6177" s="104" t="s">
        <v>11211</v>
      </c>
    </row>
    <row r="6178" spans="1:9" x14ac:dyDescent="0.2">
      <c r="A6178" s="104" t="s">
        <v>10492</v>
      </c>
      <c r="D6178" s="104" t="s">
        <v>11212</v>
      </c>
      <c r="E6178" s="104">
        <f t="shared" si="96"/>
        <v>30510396</v>
      </c>
      <c r="F6178" s="104" t="s">
        <v>11572</v>
      </c>
      <c r="G6178" s="104" t="s">
        <v>9793</v>
      </c>
      <c r="H6178" s="104" t="s">
        <v>11201</v>
      </c>
      <c r="I6178" s="104" t="s">
        <v>11180</v>
      </c>
    </row>
    <row r="6179" spans="1:9" x14ac:dyDescent="0.2">
      <c r="A6179" s="104" t="s">
        <v>10492</v>
      </c>
      <c r="D6179" s="104" t="s">
        <v>11213</v>
      </c>
      <c r="E6179" s="104">
        <f t="shared" si="96"/>
        <v>30510397</v>
      </c>
      <c r="F6179" s="104" t="s">
        <v>11572</v>
      </c>
      <c r="G6179" s="104" t="s">
        <v>9793</v>
      </c>
      <c r="H6179" s="104" t="s">
        <v>11201</v>
      </c>
      <c r="I6179" s="104" t="s">
        <v>11182</v>
      </c>
    </row>
    <row r="6180" spans="1:9" x14ac:dyDescent="0.2">
      <c r="A6180" s="104" t="s">
        <v>10492</v>
      </c>
      <c r="D6180" s="104" t="s">
        <v>11214</v>
      </c>
      <c r="E6180" s="104">
        <f t="shared" si="96"/>
        <v>30510398</v>
      </c>
      <c r="F6180" s="104" t="s">
        <v>11572</v>
      </c>
      <c r="G6180" s="104" t="s">
        <v>9793</v>
      </c>
      <c r="H6180" s="104" t="s">
        <v>11201</v>
      </c>
      <c r="I6180" s="104" t="s">
        <v>11184</v>
      </c>
    </row>
    <row r="6181" spans="1:9" x14ac:dyDescent="0.2">
      <c r="A6181" s="104" t="s">
        <v>10492</v>
      </c>
      <c r="D6181" s="104" t="s">
        <v>11215</v>
      </c>
      <c r="E6181" s="104">
        <f t="shared" si="96"/>
        <v>30510399</v>
      </c>
      <c r="F6181" s="104" t="s">
        <v>11572</v>
      </c>
      <c r="G6181" s="104" t="s">
        <v>9793</v>
      </c>
      <c r="H6181" s="104" t="s">
        <v>11201</v>
      </c>
      <c r="I6181" s="104" t="s">
        <v>7791</v>
      </c>
    </row>
    <row r="6182" spans="1:9" x14ac:dyDescent="0.2">
      <c r="A6182" s="104" t="s">
        <v>10492</v>
      </c>
      <c r="D6182" s="104" t="s">
        <v>11216</v>
      </c>
      <c r="E6182" s="104">
        <f t="shared" si="96"/>
        <v>30510401</v>
      </c>
      <c r="F6182" s="104" t="s">
        <v>11572</v>
      </c>
      <c r="G6182" s="104" t="s">
        <v>9793</v>
      </c>
      <c r="H6182" s="104" t="s">
        <v>11217</v>
      </c>
      <c r="I6182" s="104" t="s">
        <v>14654</v>
      </c>
    </row>
    <row r="6183" spans="1:9" x14ac:dyDescent="0.2">
      <c r="A6183" s="104" t="s">
        <v>10492</v>
      </c>
      <c r="D6183" s="104" t="s">
        <v>11218</v>
      </c>
      <c r="E6183" s="104">
        <f t="shared" si="96"/>
        <v>30510402</v>
      </c>
      <c r="F6183" s="104" t="s">
        <v>11572</v>
      </c>
      <c r="G6183" s="104" t="s">
        <v>9793</v>
      </c>
      <c r="H6183" s="104" t="s">
        <v>11217</v>
      </c>
      <c r="I6183" s="104" t="s">
        <v>15437</v>
      </c>
    </row>
    <row r="6184" spans="1:9" x14ac:dyDescent="0.2">
      <c r="A6184" s="104" t="s">
        <v>10492</v>
      </c>
      <c r="D6184" s="104" t="s">
        <v>11219</v>
      </c>
      <c r="E6184" s="104">
        <f t="shared" si="96"/>
        <v>30510403</v>
      </c>
      <c r="F6184" s="104" t="s">
        <v>11572</v>
      </c>
      <c r="G6184" s="104" t="s">
        <v>9793</v>
      </c>
      <c r="H6184" s="104" t="s">
        <v>11217</v>
      </c>
      <c r="I6184" s="104" t="s">
        <v>15439</v>
      </c>
    </row>
    <row r="6185" spans="1:9" x14ac:dyDescent="0.2">
      <c r="A6185" s="104" t="s">
        <v>10492</v>
      </c>
      <c r="D6185" s="104" t="s">
        <v>11220</v>
      </c>
      <c r="E6185" s="104">
        <f t="shared" si="96"/>
        <v>30510404</v>
      </c>
      <c r="F6185" s="104" t="s">
        <v>11572</v>
      </c>
      <c r="G6185" s="104" t="s">
        <v>9793</v>
      </c>
      <c r="H6185" s="104" t="s">
        <v>11217</v>
      </c>
      <c r="I6185" s="104" t="s">
        <v>14726</v>
      </c>
    </row>
    <row r="6186" spans="1:9" x14ac:dyDescent="0.2">
      <c r="A6186" s="104" t="s">
        <v>10492</v>
      </c>
      <c r="D6186" s="104" t="s">
        <v>11221</v>
      </c>
      <c r="E6186" s="104">
        <f t="shared" si="96"/>
        <v>30510405</v>
      </c>
      <c r="F6186" s="104" t="s">
        <v>11572</v>
      </c>
      <c r="G6186" s="104" t="s">
        <v>9793</v>
      </c>
      <c r="H6186" s="104" t="s">
        <v>11217</v>
      </c>
      <c r="I6186" s="104" t="s">
        <v>15445</v>
      </c>
    </row>
    <row r="6187" spans="1:9" x14ac:dyDescent="0.2">
      <c r="A6187" s="104" t="s">
        <v>10492</v>
      </c>
      <c r="D6187" s="104" t="s">
        <v>11222</v>
      </c>
      <c r="E6187" s="104">
        <f t="shared" si="96"/>
        <v>30510406</v>
      </c>
      <c r="F6187" s="104" t="s">
        <v>11572</v>
      </c>
      <c r="G6187" s="104" t="s">
        <v>9793</v>
      </c>
      <c r="H6187" s="104" t="s">
        <v>11217</v>
      </c>
      <c r="I6187" s="104" t="s">
        <v>16743</v>
      </c>
    </row>
    <row r="6188" spans="1:9" x14ac:dyDescent="0.2">
      <c r="A6188" s="104" t="s">
        <v>10492</v>
      </c>
      <c r="D6188" s="104" t="s">
        <v>11223</v>
      </c>
      <c r="E6188" s="104">
        <f t="shared" si="96"/>
        <v>30510407</v>
      </c>
      <c r="F6188" s="104" t="s">
        <v>11572</v>
      </c>
      <c r="G6188" s="104" t="s">
        <v>9793</v>
      </c>
      <c r="H6188" s="104" t="s">
        <v>11217</v>
      </c>
      <c r="I6188" s="104" t="s">
        <v>11176</v>
      </c>
    </row>
    <row r="6189" spans="1:9" x14ac:dyDescent="0.2">
      <c r="A6189" s="104" t="s">
        <v>10492</v>
      </c>
      <c r="D6189" s="104" t="s">
        <v>11224</v>
      </c>
      <c r="E6189" s="104">
        <f t="shared" si="96"/>
        <v>30510408</v>
      </c>
      <c r="F6189" s="104" t="s">
        <v>11572</v>
      </c>
      <c r="G6189" s="104" t="s">
        <v>9793</v>
      </c>
      <c r="H6189" s="104" t="s">
        <v>11217</v>
      </c>
      <c r="I6189" s="104" t="s">
        <v>11178</v>
      </c>
    </row>
    <row r="6190" spans="1:9" x14ac:dyDescent="0.2">
      <c r="A6190" s="104" t="s">
        <v>10492</v>
      </c>
      <c r="D6190" s="104" t="s">
        <v>11225</v>
      </c>
      <c r="E6190" s="104">
        <f t="shared" si="96"/>
        <v>30510496</v>
      </c>
      <c r="F6190" s="104" t="s">
        <v>11572</v>
      </c>
      <c r="G6190" s="104" t="s">
        <v>9793</v>
      </c>
      <c r="H6190" s="104" t="s">
        <v>11217</v>
      </c>
      <c r="I6190" s="104" t="s">
        <v>11180</v>
      </c>
    </row>
    <row r="6191" spans="1:9" x14ac:dyDescent="0.2">
      <c r="A6191" s="104" t="s">
        <v>10492</v>
      </c>
      <c r="D6191" s="104" t="s">
        <v>11226</v>
      </c>
      <c r="E6191" s="104">
        <f t="shared" si="96"/>
        <v>30510497</v>
      </c>
      <c r="F6191" s="104" t="s">
        <v>11572</v>
      </c>
      <c r="G6191" s="104" t="s">
        <v>9793</v>
      </c>
      <c r="H6191" s="104" t="s">
        <v>11217</v>
      </c>
      <c r="I6191" s="104" t="s">
        <v>11182</v>
      </c>
    </row>
    <row r="6192" spans="1:9" x14ac:dyDescent="0.2">
      <c r="A6192" s="104" t="s">
        <v>10492</v>
      </c>
      <c r="D6192" s="104" t="s">
        <v>11227</v>
      </c>
      <c r="E6192" s="104">
        <f t="shared" si="96"/>
        <v>30510498</v>
      </c>
      <c r="F6192" s="104" t="s">
        <v>11572</v>
      </c>
      <c r="G6192" s="104" t="s">
        <v>9793</v>
      </c>
      <c r="H6192" s="104" t="s">
        <v>11217</v>
      </c>
      <c r="I6192" s="104" t="s">
        <v>11184</v>
      </c>
    </row>
    <row r="6193" spans="1:9" x14ac:dyDescent="0.2">
      <c r="A6193" s="104" t="s">
        <v>10492</v>
      </c>
      <c r="D6193" s="104" t="s">
        <v>11228</v>
      </c>
      <c r="E6193" s="104">
        <f t="shared" si="96"/>
        <v>30510499</v>
      </c>
      <c r="F6193" s="104" t="s">
        <v>11572</v>
      </c>
      <c r="G6193" s="104" t="s">
        <v>9793</v>
      </c>
      <c r="H6193" s="104" t="s">
        <v>11217</v>
      </c>
      <c r="I6193" s="104" t="s">
        <v>7791</v>
      </c>
    </row>
    <row r="6194" spans="1:9" x14ac:dyDescent="0.2">
      <c r="A6194" s="104" t="s">
        <v>10492</v>
      </c>
      <c r="D6194" s="104" t="s">
        <v>11229</v>
      </c>
      <c r="E6194" s="104">
        <f t="shared" si="96"/>
        <v>30510501</v>
      </c>
      <c r="F6194" s="104" t="s">
        <v>11572</v>
      </c>
      <c r="G6194" s="104" t="s">
        <v>9793</v>
      </c>
      <c r="H6194" s="104" t="s">
        <v>11230</v>
      </c>
      <c r="I6194" s="104" t="s">
        <v>14654</v>
      </c>
    </row>
    <row r="6195" spans="1:9" x14ac:dyDescent="0.2">
      <c r="A6195" s="104" t="s">
        <v>10492</v>
      </c>
      <c r="D6195" s="104" t="s">
        <v>11231</v>
      </c>
      <c r="E6195" s="104">
        <f t="shared" si="96"/>
        <v>30510502</v>
      </c>
      <c r="F6195" s="104" t="s">
        <v>11572</v>
      </c>
      <c r="G6195" s="104" t="s">
        <v>9793</v>
      </c>
      <c r="H6195" s="104" t="s">
        <v>11230</v>
      </c>
      <c r="I6195" s="104" t="s">
        <v>15437</v>
      </c>
    </row>
    <row r="6196" spans="1:9" x14ac:dyDescent="0.2">
      <c r="A6196" s="104" t="s">
        <v>10492</v>
      </c>
      <c r="D6196" s="104" t="s">
        <v>11232</v>
      </c>
      <c r="E6196" s="104">
        <f t="shared" si="96"/>
        <v>30510503</v>
      </c>
      <c r="F6196" s="104" t="s">
        <v>11572</v>
      </c>
      <c r="G6196" s="104" t="s">
        <v>9793</v>
      </c>
      <c r="H6196" s="104" t="s">
        <v>11230</v>
      </c>
      <c r="I6196" s="104" t="s">
        <v>15439</v>
      </c>
    </row>
    <row r="6197" spans="1:9" x14ac:dyDescent="0.2">
      <c r="A6197" s="104" t="s">
        <v>10492</v>
      </c>
      <c r="D6197" s="104" t="s">
        <v>11233</v>
      </c>
      <c r="E6197" s="104">
        <f t="shared" si="96"/>
        <v>30510504</v>
      </c>
      <c r="F6197" s="104" t="s">
        <v>11572</v>
      </c>
      <c r="G6197" s="104" t="s">
        <v>9793</v>
      </c>
      <c r="H6197" s="104" t="s">
        <v>11230</v>
      </c>
      <c r="I6197" s="104" t="s">
        <v>14726</v>
      </c>
    </row>
    <row r="6198" spans="1:9" x14ac:dyDescent="0.2">
      <c r="A6198" s="104" t="s">
        <v>10492</v>
      </c>
      <c r="D6198" s="104" t="s">
        <v>11234</v>
      </c>
      <c r="E6198" s="104">
        <f t="shared" si="96"/>
        <v>30510505</v>
      </c>
      <c r="F6198" s="104" t="s">
        <v>11572</v>
      </c>
      <c r="G6198" s="104" t="s">
        <v>9793</v>
      </c>
      <c r="H6198" s="104" t="s">
        <v>11230</v>
      </c>
      <c r="I6198" s="104" t="s">
        <v>15445</v>
      </c>
    </row>
    <row r="6199" spans="1:9" x14ac:dyDescent="0.2">
      <c r="A6199" s="104" t="s">
        <v>10492</v>
      </c>
      <c r="D6199" s="104" t="s">
        <v>11235</v>
      </c>
      <c r="E6199" s="104">
        <f t="shared" si="96"/>
        <v>30510506</v>
      </c>
      <c r="F6199" s="104" t="s">
        <v>11572</v>
      </c>
      <c r="G6199" s="104" t="s">
        <v>9793</v>
      </c>
      <c r="H6199" s="104" t="s">
        <v>11230</v>
      </c>
      <c r="I6199" s="104" t="s">
        <v>16743</v>
      </c>
    </row>
    <row r="6200" spans="1:9" x14ac:dyDescent="0.2">
      <c r="A6200" s="104" t="s">
        <v>10492</v>
      </c>
      <c r="D6200" s="104" t="s">
        <v>11236</v>
      </c>
      <c r="E6200" s="104">
        <f t="shared" si="96"/>
        <v>30510507</v>
      </c>
      <c r="F6200" s="104" t="s">
        <v>11572</v>
      </c>
      <c r="G6200" s="104" t="s">
        <v>9793</v>
      </c>
      <c r="H6200" s="104" t="s">
        <v>11230</v>
      </c>
      <c r="I6200" s="104" t="s">
        <v>11176</v>
      </c>
    </row>
    <row r="6201" spans="1:9" x14ac:dyDescent="0.2">
      <c r="A6201" s="104" t="s">
        <v>10492</v>
      </c>
      <c r="D6201" s="104" t="s">
        <v>11237</v>
      </c>
      <c r="E6201" s="104">
        <f t="shared" si="96"/>
        <v>30510508</v>
      </c>
      <c r="F6201" s="104" t="s">
        <v>11572</v>
      </c>
      <c r="G6201" s="104" t="s">
        <v>9793</v>
      </c>
      <c r="H6201" s="104" t="s">
        <v>11230</v>
      </c>
      <c r="I6201" s="104" t="s">
        <v>11178</v>
      </c>
    </row>
    <row r="6202" spans="1:9" x14ac:dyDescent="0.2">
      <c r="A6202" s="104" t="s">
        <v>10492</v>
      </c>
      <c r="D6202" s="104" t="s">
        <v>11238</v>
      </c>
      <c r="E6202" s="104">
        <f t="shared" si="96"/>
        <v>30510596</v>
      </c>
      <c r="F6202" s="104" t="s">
        <v>11572</v>
      </c>
      <c r="G6202" s="104" t="s">
        <v>9793</v>
      </c>
      <c r="H6202" s="104" t="s">
        <v>11230</v>
      </c>
      <c r="I6202" s="104" t="s">
        <v>11180</v>
      </c>
    </row>
    <row r="6203" spans="1:9" x14ac:dyDescent="0.2">
      <c r="A6203" s="104" t="s">
        <v>10492</v>
      </c>
      <c r="D6203" s="104" t="s">
        <v>11239</v>
      </c>
      <c r="E6203" s="104">
        <f t="shared" si="96"/>
        <v>30510597</v>
      </c>
      <c r="F6203" s="104" t="s">
        <v>11572</v>
      </c>
      <c r="G6203" s="104" t="s">
        <v>9793</v>
      </c>
      <c r="H6203" s="104" t="s">
        <v>11230</v>
      </c>
      <c r="I6203" s="104" t="s">
        <v>11182</v>
      </c>
    </row>
    <row r="6204" spans="1:9" x14ac:dyDescent="0.2">
      <c r="A6204" s="104" t="s">
        <v>10492</v>
      </c>
      <c r="D6204" s="104" t="s">
        <v>11240</v>
      </c>
      <c r="E6204" s="104">
        <f t="shared" si="96"/>
        <v>30510598</v>
      </c>
      <c r="F6204" s="104" t="s">
        <v>11572</v>
      </c>
      <c r="G6204" s="104" t="s">
        <v>9793</v>
      </c>
      <c r="H6204" s="104" t="s">
        <v>11230</v>
      </c>
      <c r="I6204" s="104" t="s">
        <v>11184</v>
      </c>
    </row>
    <row r="6205" spans="1:9" x14ac:dyDescent="0.2">
      <c r="A6205" s="104" t="s">
        <v>10492</v>
      </c>
      <c r="D6205" s="104" t="s">
        <v>11241</v>
      </c>
      <c r="E6205" s="104">
        <f t="shared" si="96"/>
        <v>30510599</v>
      </c>
      <c r="F6205" s="104" t="s">
        <v>11572</v>
      </c>
      <c r="G6205" s="104" t="s">
        <v>9793</v>
      </c>
      <c r="H6205" s="104" t="s">
        <v>11230</v>
      </c>
      <c r="I6205" s="104" t="s">
        <v>7791</v>
      </c>
    </row>
    <row r="6206" spans="1:9" x14ac:dyDescent="0.2">
      <c r="A6206" s="104" t="s">
        <v>10492</v>
      </c>
      <c r="D6206" s="104" t="s">
        <v>11242</v>
      </c>
      <c r="E6206" s="104">
        <f t="shared" si="96"/>
        <v>30510604</v>
      </c>
      <c r="F6206" s="104" t="s">
        <v>11572</v>
      </c>
      <c r="G6206" s="104" t="s">
        <v>9793</v>
      </c>
      <c r="H6206" s="104" t="s">
        <v>11243</v>
      </c>
      <c r="I6206" s="104" t="s">
        <v>14726</v>
      </c>
    </row>
    <row r="6207" spans="1:9" x14ac:dyDescent="0.2">
      <c r="A6207" s="104" t="s">
        <v>10492</v>
      </c>
      <c r="D6207" s="104" t="s">
        <v>11244</v>
      </c>
      <c r="E6207" s="104">
        <f t="shared" si="96"/>
        <v>30510708</v>
      </c>
      <c r="F6207" s="104" t="s">
        <v>11572</v>
      </c>
      <c r="G6207" s="104" t="s">
        <v>9793</v>
      </c>
      <c r="H6207" s="104" t="s">
        <v>11245</v>
      </c>
      <c r="I6207" s="104" t="s">
        <v>11178</v>
      </c>
    </row>
    <row r="6208" spans="1:9" x14ac:dyDescent="0.2">
      <c r="A6208" s="104" t="s">
        <v>10492</v>
      </c>
      <c r="D6208" s="104" t="s">
        <v>11246</v>
      </c>
      <c r="E6208" s="104">
        <f t="shared" si="96"/>
        <v>30510709</v>
      </c>
      <c r="F6208" s="104" t="s">
        <v>11572</v>
      </c>
      <c r="G6208" s="104" t="s">
        <v>9793</v>
      </c>
      <c r="H6208" s="104" t="s">
        <v>11245</v>
      </c>
      <c r="I6208" s="104" t="s">
        <v>11247</v>
      </c>
    </row>
    <row r="6209" spans="1:9" x14ac:dyDescent="0.2">
      <c r="A6209" s="104" t="s">
        <v>10492</v>
      </c>
      <c r="D6209" s="104" t="s">
        <v>11248</v>
      </c>
      <c r="E6209" s="104">
        <f t="shared" si="96"/>
        <v>30510808</v>
      </c>
      <c r="F6209" s="104" t="s">
        <v>11572</v>
      </c>
      <c r="G6209" s="104" t="s">
        <v>9793</v>
      </c>
      <c r="H6209" s="104" t="s">
        <v>11249</v>
      </c>
      <c r="I6209" s="104" t="s">
        <v>11178</v>
      </c>
    </row>
    <row r="6210" spans="1:9" x14ac:dyDescent="0.2">
      <c r="A6210" s="104" t="s">
        <v>10492</v>
      </c>
      <c r="D6210" s="104" t="s">
        <v>11250</v>
      </c>
      <c r="E6210" s="104">
        <f t="shared" ref="E6210:E6273" si="97">VALUE(D6210)</f>
        <v>30510809</v>
      </c>
      <c r="F6210" s="104" t="s">
        <v>11572</v>
      </c>
      <c r="G6210" s="104" t="s">
        <v>9793</v>
      </c>
      <c r="H6210" s="104" t="s">
        <v>11249</v>
      </c>
      <c r="I6210" s="104" t="s">
        <v>11247</v>
      </c>
    </row>
    <row r="6211" spans="1:9" x14ac:dyDescent="0.2">
      <c r="A6211" s="104" t="s">
        <v>10492</v>
      </c>
      <c r="D6211" s="104" t="s">
        <v>11251</v>
      </c>
      <c r="E6211" s="104">
        <f t="shared" si="97"/>
        <v>30515001</v>
      </c>
      <c r="F6211" s="104" t="s">
        <v>11572</v>
      </c>
      <c r="G6211" s="104" t="s">
        <v>9793</v>
      </c>
      <c r="H6211" s="104" t="s">
        <v>7076</v>
      </c>
      <c r="I6211" s="104" t="s">
        <v>11094</v>
      </c>
    </row>
    <row r="6212" spans="1:9" x14ac:dyDescent="0.2">
      <c r="A6212" s="104" t="s">
        <v>10492</v>
      </c>
      <c r="D6212" s="104" t="s">
        <v>11252</v>
      </c>
      <c r="E6212" s="104">
        <f t="shared" si="97"/>
        <v>30515002</v>
      </c>
      <c r="F6212" s="104" t="s">
        <v>11572</v>
      </c>
      <c r="G6212" s="104" t="s">
        <v>9793</v>
      </c>
      <c r="H6212" s="104" t="s">
        <v>7076</v>
      </c>
      <c r="I6212" s="104" t="s">
        <v>14416</v>
      </c>
    </row>
    <row r="6213" spans="1:9" x14ac:dyDescent="0.2">
      <c r="A6213" s="104" t="s">
        <v>10492</v>
      </c>
      <c r="D6213" s="104" t="s">
        <v>11253</v>
      </c>
      <c r="E6213" s="104">
        <f t="shared" si="97"/>
        <v>30515003</v>
      </c>
      <c r="F6213" s="104" t="s">
        <v>11572</v>
      </c>
      <c r="G6213" s="104" t="s">
        <v>9793</v>
      </c>
      <c r="H6213" s="104" t="s">
        <v>7076</v>
      </c>
      <c r="I6213" s="104" t="s">
        <v>9496</v>
      </c>
    </row>
    <row r="6214" spans="1:9" x14ac:dyDescent="0.2">
      <c r="A6214" s="104" t="s">
        <v>10492</v>
      </c>
      <c r="D6214" s="104" t="s">
        <v>11254</v>
      </c>
      <c r="E6214" s="104">
        <f t="shared" si="97"/>
        <v>30515004</v>
      </c>
      <c r="F6214" s="104" t="s">
        <v>11572</v>
      </c>
      <c r="G6214" s="104" t="s">
        <v>9793</v>
      </c>
      <c r="H6214" s="104" t="s">
        <v>7076</v>
      </c>
      <c r="I6214" s="104" t="s">
        <v>11255</v>
      </c>
    </row>
    <row r="6215" spans="1:9" x14ac:dyDescent="0.2">
      <c r="A6215" s="104" t="s">
        <v>10492</v>
      </c>
      <c r="D6215" s="104" t="s">
        <v>11256</v>
      </c>
      <c r="E6215" s="104">
        <f t="shared" si="97"/>
        <v>30515005</v>
      </c>
      <c r="F6215" s="104" t="s">
        <v>11572</v>
      </c>
      <c r="G6215" s="104" t="s">
        <v>9793</v>
      </c>
      <c r="H6215" s="104" t="s">
        <v>7076</v>
      </c>
      <c r="I6215" s="104" t="s">
        <v>8757</v>
      </c>
    </row>
    <row r="6216" spans="1:9" x14ac:dyDescent="0.2">
      <c r="A6216" s="104" t="s">
        <v>10492</v>
      </c>
      <c r="D6216" s="104" t="s">
        <v>11257</v>
      </c>
      <c r="E6216" s="104">
        <f t="shared" si="97"/>
        <v>30531001</v>
      </c>
      <c r="F6216" s="104" t="s">
        <v>11572</v>
      </c>
      <c r="G6216" s="104" t="s">
        <v>9793</v>
      </c>
      <c r="H6216" s="104" t="s">
        <v>11258</v>
      </c>
      <c r="I6216" s="104" t="s">
        <v>1926</v>
      </c>
    </row>
    <row r="6217" spans="1:9" x14ac:dyDescent="0.2">
      <c r="A6217" s="104" t="s">
        <v>10492</v>
      </c>
      <c r="D6217" s="104" t="s">
        <v>11259</v>
      </c>
      <c r="E6217" s="104">
        <f t="shared" si="97"/>
        <v>30531002</v>
      </c>
      <c r="F6217" s="104" t="s">
        <v>11572</v>
      </c>
      <c r="G6217" s="104" t="s">
        <v>9793</v>
      </c>
      <c r="H6217" s="104" t="s">
        <v>11258</v>
      </c>
      <c r="I6217" s="104" t="s">
        <v>1928</v>
      </c>
    </row>
    <row r="6218" spans="1:9" x14ac:dyDescent="0.2">
      <c r="A6218" s="104" t="s">
        <v>10492</v>
      </c>
      <c r="D6218" s="104" t="s">
        <v>11260</v>
      </c>
      <c r="E6218" s="104">
        <f t="shared" si="97"/>
        <v>30531003</v>
      </c>
      <c r="F6218" s="104" t="s">
        <v>11572</v>
      </c>
      <c r="G6218" s="104" t="s">
        <v>9793</v>
      </c>
      <c r="H6218" s="104" t="s">
        <v>11258</v>
      </c>
      <c r="I6218" s="104" t="s">
        <v>1930</v>
      </c>
    </row>
    <row r="6219" spans="1:9" x14ac:dyDescent="0.2">
      <c r="A6219" s="104" t="s">
        <v>10492</v>
      </c>
      <c r="D6219" s="104" t="s">
        <v>11261</v>
      </c>
      <c r="E6219" s="104">
        <f t="shared" si="97"/>
        <v>30531004</v>
      </c>
      <c r="F6219" s="104" t="s">
        <v>11572</v>
      </c>
      <c r="G6219" s="104" t="s">
        <v>9793</v>
      </c>
      <c r="H6219" s="104" t="s">
        <v>11258</v>
      </c>
      <c r="I6219" s="104" t="s">
        <v>1932</v>
      </c>
    </row>
    <row r="6220" spans="1:9" x14ac:dyDescent="0.2">
      <c r="A6220" s="104" t="s">
        <v>10492</v>
      </c>
      <c r="D6220" s="104" t="s">
        <v>11262</v>
      </c>
      <c r="E6220" s="104">
        <f t="shared" si="97"/>
        <v>30531005</v>
      </c>
      <c r="F6220" s="104" t="s">
        <v>11572</v>
      </c>
      <c r="G6220" s="104" t="s">
        <v>9793</v>
      </c>
      <c r="H6220" s="104" t="s">
        <v>11258</v>
      </c>
      <c r="I6220" s="104" t="s">
        <v>1934</v>
      </c>
    </row>
    <row r="6221" spans="1:9" x14ac:dyDescent="0.2">
      <c r="A6221" s="104" t="s">
        <v>10492</v>
      </c>
      <c r="D6221" s="104" t="s">
        <v>11263</v>
      </c>
      <c r="E6221" s="104">
        <f t="shared" si="97"/>
        <v>30531006</v>
      </c>
      <c r="F6221" s="104" t="s">
        <v>11572</v>
      </c>
      <c r="G6221" s="104" t="s">
        <v>9793</v>
      </c>
      <c r="H6221" s="104" t="s">
        <v>11258</v>
      </c>
      <c r="I6221" s="104" t="s">
        <v>1936</v>
      </c>
    </row>
    <row r="6222" spans="1:9" x14ac:dyDescent="0.2">
      <c r="A6222" s="104" t="s">
        <v>10492</v>
      </c>
      <c r="D6222" s="104" t="s">
        <v>11264</v>
      </c>
      <c r="E6222" s="104">
        <f t="shared" si="97"/>
        <v>30531007</v>
      </c>
      <c r="F6222" s="104" t="s">
        <v>11572</v>
      </c>
      <c r="G6222" s="104" t="s">
        <v>9793</v>
      </c>
      <c r="H6222" s="104" t="s">
        <v>11258</v>
      </c>
      <c r="I6222" s="104" t="s">
        <v>8132</v>
      </c>
    </row>
    <row r="6223" spans="1:9" x14ac:dyDescent="0.2">
      <c r="A6223" s="104" t="s">
        <v>10492</v>
      </c>
      <c r="D6223" s="104" t="s">
        <v>11265</v>
      </c>
      <c r="E6223" s="104">
        <f t="shared" si="97"/>
        <v>30531008</v>
      </c>
      <c r="F6223" s="104" t="s">
        <v>11572</v>
      </c>
      <c r="G6223" s="104" t="s">
        <v>9793</v>
      </c>
      <c r="H6223" s="104" t="s">
        <v>11258</v>
      </c>
      <c r="I6223" s="104" t="s">
        <v>11317</v>
      </c>
    </row>
    <row r="6224" spans="1:9" x14ac:dyDescent="0.2">
      <c r="A6224" s="104" t="s">
        <v>10492</v>
      </c>
      <c r="D6224" s="104" t="s">
        <v>11266</v>
      </c>
      <c r="E6224" s="104">
        <f t="shared" si="97"/>
        <v>30531009</v>
      </c>
      <c r="F6224" s="104" t="s">
        <v>11572</v>
      </c>
      <c r="G6224" s="104" t="s">
        <v>9793</v>
      </c>
      <c r="H6224" s="104" t="s">
        <v>11258</v>
      </c>
      <c r="I6224" s="104" t="s">
        <v>1940</v>
      </c>
    </row>
    <row r="6225" spans="1:12" x14ac:dyDescent="0.2">
      <c r="A6225" s="104" t="s">
        <v>10492</v>
      </c>
      <c r="D6225" s="104" t="s">
        <v>11267</v>
      </c>
      <c r="E6225" s="104">
        <f t="shared" si="97"/>
        <v>30531010</v>
      </c>
      <c r="F6225" s="104" t="s">
        <v>11572</v>
      </c>
      <c r="G6225" s="104" t="s">
        <v>9793</v>
      </c>
      <c r="H6225" s="104" t="s">
        <v>11258</v>
      </c>
      <c r="I6225" s="104" t="s">
        <v>14401</v>
      </c>
    </row>
    <row r="6226" spans="1:12" x14ac:dyDescent="0.2">
      <c r="A6226" s="104" t="s">
        <v>10492</v>
      </c>
      <c r="D6226" s="104" t="s">
        <v>11268</v>
      </c>
      <c r="E6226" s="104">
        <f t="shared" si="97"/>
        <v>30531011</v>
      </c>
      <c r="F6226" s="104" t="s">
        <v>11572</v>
      </c>
      <c r="G6226" s="104" t="s">
        <v>9793</v>
      </c>
      <c r="H6226" s="104" t="s">
        <v>11258</v>
      </c>
      <c r="I6226" s="104" t="s">
        <v>1943</v>
      </c>
    </row>
    <row r="6227" spans="1:12" x14ac:dyDescent="0.2">
      <c r="A6227" s="104" t="s">
        <v>10492</v>
      </c>
      <c r="D6227" s="104" t="s">
        <v>11269</v>
      </c>
      <c r="E6227" s="104">
        <f t="shared" si="97"/>
        <v>30531012</v>
      </c>
      <c r="F6227" s="104" t="s">
        <v>11572</v>
      </c>
      <c r="G6227" s="104" t="s">
        <v>9793</v>
      </c>
      <c r="H6227" s="104" t="s">
        <v>11258</v>
      </c>
      <c r="I6227" s="104" t="s">
        <v>8087</v>
      </c>
    </row>
    <row r="6228" spans="1:12" x14ac:dyDescent="0.2">
      <c r="A6228" s="104" t="s">
        <v>10492</v>
      </c>
      <c r="D6228" s="104" t="s">
        <v>11270</v>
      </c>
      <c r="E6228" s="104">
        <f t="shared" si="97"/>
        <v>30531013</v>
      </c>
      <c r="F6228" s="104" t="s">
        <v>11572</v>
      </c>
      <c r="G6228" s="104" t="s">
        <v>9793</v>
      </c>
      <c r="H6228" s="104" t="s">
        <v>11258</v>
      </c>
      <c r="I6228" s="104" t="s">
        <v>1946</v>
      </c>
    </row>
    <row r="6229" spans="1:12" x14ac:dyDescent="0.2">
      <c r="A6229" s="104" t="s">
        <v>10492</v>
      </c>
      <c r="D6229" s="104" t="s">
        <v>11271</v>
      </c>
      <c r="E6229" s="104">
        <f t="shared" si="97"/>
        <v>30531014</v>
      </c>
      <c r="F6229" s="104" t="s">
        <v>11572</v>
      </c>
      <c r="G6229" s="104" t="s">
        <v>9793</v>
      </c>
      <c r="H6229" s="104" t="s">
        <v>11258</v>
      </c>
      <c r="I6229" s="104" t="s">
        <v>1948</v>
      </c>
    </row>
    <row r="6230" spans="1:12" x14ac:dyDescent="0.2">
      <c r="A6230" s="104" t="s">
        <v>10492</v>
      </c>
      <c r="D6230" s="104" t="s">
        <v>11272</v>
      </c>
      <c r="E6230" s="104">
        <f t="shared" si="97"/>
        <v>30531015</v>
      </c>
      <c r="F6230" s="104" t="s">
        <v>11572</v>
      </c>
      <c r="G6230" s="104" t="s">
        <v>9793</v>
      </c>
      <c r="H6230" s="104" t="s">
        <v>11258</v>
      </c>
      <c r="I6230" s="104" t="s">
        <v>14439</v>
      </c>
    </row>
    <row r="6231" spans="1:12" x14ac:dyDescent="0.2">
      <c r="A6231" s="104" t="s">
        <v>10492</v>
      </c>
      <c r="D6231" s="104" t="s">
        <v>11273</v>
      </c>
      <c r="E6231" s="104">
        <f t="shared" si="97"/>
        <v>30531016</v>
      </c>
      <c r="F6231" s="104" t="s">
        <v>11572</v>
      </c>
      <c r="G6231" s="104" t="s">
        <v>9793</v>
      </c>
      <c r="H6231" s="104" t="s">
        <v>11258</v>
      </c>
      <c r="I6231" s="104" t="s">
        <v>1951</v>
      </c>
    </row>
    <row r="6232" spans="1:12" x14ac:dyDescent="0.2">
      <c r="A6232" s="104" t="s">
        <v>10492</v>
      </c>
      <c r="D6232" s="104" t="s">
        <v>11274</v>
      </c>
      <c r="E6232" s="104">
        <f t="shared" si="97"/>
        <v>30531017</v>
      </c>
      <c r="F6232" s="104" t="s">
        <v>11572</v>
      </c>
      <c r="G6232" s="104" t="s">
        <v>9793</v>
      </c>
      <c r="H6232" s="104" t="s">
        <v>11258</v>
      </c>
      <c r="I6232" s="104" t="s">
        <v>10136</v>
      </c>
    </row>
    <row r="6233" spans="1:12" x14ac:dyDescent="0.2">
      <c r="A6233" s="104" t="s">
        <v>10492</v>
      </c>
      <c r="D6233" s="104" t="s">
        <v>11275</v>
      </c>
      <c r="E6233" s="104">
        <f t="shared" si="97"/>
        <v>30531090</v>
      </c>
      <c r="F6233" s="104" t="s">
        <v>11572</v>
      </c>
      <c r="G6233" s="104" t="s">
        <v>9793</v>
      </c>
      <c r="H6233" s="104" t="s">
        <v>11258</v>
      </c>
      <c r="I6233" s="104" t="s">
        <v>7042</v>
      </c>
    </row>
    <row r="6234" spans="1:12" x14ac:dyDescent="0.2">
      <c r="A6234" s="104" t="s">
        <v>10492</v>
      </c>
      <c r="D6234" s="104" t="s">
        <v>8304</v>
      </c>
      <c r="E6234" s="104">
        <f t="shared" si="97"/>
        <v>30531099</v>
      </c>
      <c r="F6234" s="104" t="s">
        <v>11572</v>
      </c>
      <c r="G6234" s="104" t="s">
        <v>9793</v>
      </c>
      <c r="H6234" s="104" t="s">
        <v>11258</v>
      </c>
      <c r="I6234" s="104" t="s">
        <v>7791</v>
      </c>
    </row>
    <row r="6235" spans="1:12" x14ac:dyDescent="0.2">
      <c r="A6235" s="104" t="s">
        <v>10492</v>
      </c>
      <c r="B6235" s="107" t="s">
        <v>10412</v>
      </c>
      <c r="C6235" s="104" t="s">
        <v>2258</v>
      </c>
      <c r="D6235" s="104" t="s">
        <v>8305</v>
      </c>
      <c r="E6235" s="104">
        <f t="shared" si="97"/>
        <v>30532001</v>
      </c>
      <c r="F6235" s="104" t="s">
        <v>11572</v>
      </c>
      <c r="G6235" s="104" t="s">
        <v>9793</v>
      </c>
      <c r="H6235" s="104" t="s">
        <v>8306</v>
      </c>
      <c r="I6235" s="104" t="s">
        <v>6099</v>
      </c>
      <c r="K6235" s="106">
        <v>37771</v>
      </c>
      <c r="L6235" s="104" t="s">
        <v>8307</v>
      </c>
    </row>
    <row r="6236" spans="1:12" x14ac:dyDescent="0.2">
      <c r="A6236" s="104" t="s">
        <v>10492</v>
      </c>
      <c r="B6236" s="107" t="s">
        <v>10412</v>
      </c>
      <c r="C6236" s="104" t="s">
        <v>2260</v>
      </c>
      <c r="D6236" s="104" t="s">
        <v>8308</v>
      </c>
      <c r="E6236" s="104">
        <f t="shared" si="97"/>
        <v>30532002</v>
      </c>
      <c r="F6236" s="104" t="s">
        <v>11572</v>
      </c>
      <c r="G6236" s="104" t="s">
        <v>9793</v>
      </c>
      <c r="H6236" s="104" t="s">
        <v>8306</v>
      </c>
      <c r="I6236" s="104" t="s">
        <v>10641</v>
      </c>
      <c r="K6236" s="106">
        <v>37771</v>
      </c>
      <c r="L6236" s="104" t="s">
        <v>8307</v>
      </c>
    </row>
    <row r="6237" spans="1:12" x14ac:dyDescent="0.2">
      <c r="A6237" s="104" t="s">
        <v>10492</v>
      </c>
      <c r="B6237" s="107" t="s">
        <v>10412</v>
      </c>
      <c r="C6237" s="104" t="s">
        <v>2261</v>
      </c>
      <c r="D6237" s="104" t="s">
        <v>8309</v>
      </c>
      <c r="E6237" s="104">
        <f t="shared" si="97"/>
        <v>30532003</v>
      </c>
      <c r="F6237" s="104" t="s">
        <v>11572</v>
      </c>
      <c r="G6237" s="104" t="s">
        <v>9793</v>
      </c>
      <c r="H6237" s="104" t="s">
        <v>8306</v>
      </c>
      <c r="I6237" s="104" t="s">
        <v>2262</v>
      </c>
      <c r="K6237" s="106">
        <v>37771</v>
      </c>
      <c r="L6237" s="104" t="s">
        <v>8307</v>
      </c>
    </row>
    <row r="6238" spans="1:12" x14ac:dyDescent="0.2">
      <c r="A6238" s="104" t="s">
        <v>10492</v>
      </c>
      <c r="B6238" s="107" t="s">
        <v>10412</v>
      </c>
      <c r="C6238" s="104" t="s">
        <v>2263</v>
      </c>
      <c r="D6238" s="104" t="s">
        <v>8310</v>
      </c>
      <c r="E6238" s="104">
        <f t="shared" si="97"/>
        <v>30532004</v>
      </c>
      <c r="F6238" s="104" t="s">
        <v>11572</v>
      </c>
      <c r="G6238" s="104" t="s">
        <v>9793</v>
      </c>
      <c r="H6238" s="104" t="s">
        <v>8306</v>
      </c>
      <c r="I6238" s="104" t="s">
        <v>2264</v>
      </c>
      <c r="K6238" s="106">
        <v>37771</v>
      </c>
      <c r="L6238" s="104" t="s">
        <v>8307</v>
      </c>
    </row>
    <row r="6239" spans="1:12" x14ac:dyDescent="0.2">
      <c r="A6239" s="104" t="s">
        <v>10492</v>
      </c>
      <c r="B6239" s="107" t="s">
        <v>10412</v>
      </c>
      <c r="C6239" s="104" t="s">
        <v>2265</v>
      </c>
      <c r="D6239" s="104" t="s">
        <v>8311</v>
      </c>
      <c r="E6239" s="104">
        <f t="shared" si="97"/>
        <v>30532005</v>
      </c>
      <c r="F6239" s="104" t="s">
        <v>11572</v>
      </c>
      <c r="G6239" s="104" t="s">
        <v>9793</v>
      </c>
      <c r="H6239" s="104" t="s">
        <v>8306</v>
      </c>
      <c r="I6239" s="104" t="s">
        <v>2266</v>
      </c>
      <c r="K6239" s="106">
        <v>37771</v>
      </c>
      <c r="L6239" s="104" t="s">
        <v>8307</v>
      </c>
    </row>
    <row r="6240" spans="1:12" x14ac:dyDescent="0.2">
      <c r="A6240" s="104" t="s">
        <v>10492</v>
      </c>
      <c r="B6240" s="107" t="s">
        <v>10412</v>
      </c>
      <c r="C6240" s="104" t="s">
        <v>2267</v>
      </c>
      <c r="D6240" s="104" t="s">
        <v>8312</v>
      </c>
      <c r="E6240" s="104">
        <f t="shared" si="97"/>
        <v>30532006</v>
      </c>
      <c r="F6240" s="104" t="s">
        <v>11572</v>
      </c>
      <c r="G6240" s="104" t="s">
        <v>9793</v>
      </c>
      <c r="H6240" s="104" t="s">
        <v>8306</v>
      </c>
      <c r="I6240" s="104" t="s">
        <v>2268</v>
      </c>
      <c r="K6240" s="106">
        <v>37771</v>
      </c>
      <c r="L6240" s="104" t="s">
        <v>8307</v>
      </c>
    </row>
    <row r="6241" spans="1:12" x14ac:dyDescent="0.2">
      <c r="A6241" s="104" t="s">
        <v>10492</v>
      </c>
      <c r="B6241" s="107" t="s">
        <v>10412</v>
      </c>
      <c r="C6241" s="104" t="s">
        <v>2269</v>
      </c>
      <c r="D6241" s="104" t="s">
        <v>8313</v>
      </c>
      <c r="E6241" s="104">
        <f t="shared" si="97"/>
        <v>30532007</v>
      </c>
      <c r="F6241" s="104" t="s">
        <v>11572</v>
      </c>
      <c r="G6241" s="104" t="s">
        <v>9793</v>
      </c>
      <c r="H6241" s="104" t="s">
        <v>8306</v>
      </c>
      <c r="I6241" s="104" t="s">
        <v>2238</v>
      </c>
      <c r="K6241" s="106">
        <v>37771</v>
      </c>
      <c r="L6241" s="104" t="s">
        <v>8307</v>
      </c>
    </row>
    <row r="6242" spans="1:12" x14ac:dyDescent="0.2">
      <c r="A6242" s="104" t="s">
        <v>10492</v>
      </c>
      <c r="B6242" s="107" t="s">
        <v>10412</v>
      </c>
      <c r="C6242" s="104" t="s">
        <v>2270</v>
      </c>
      <c r="D6242" s="104" t="s">
        <v>8314</v>
      </c>
      <c r="E6242" s="104">
        <f t="shared" si="97"/>
        <v>30532008</v>
      </c>
      <c r="F6242" s="104" t="s">
        <v>11572</v>
      </c>
      <c r="G6242" s="104" t="s">
        <v>9793</v>
      </c>
      <c r="H6242" s="104" t="s">
        <v>8306</v>
      </c>
      <c r="I6242" s="104" t="s">
        <v>2271</v>
      </c>
      <c r="K6242" s="106">
        <v>37771</v>
      </c>
      <c r="L6242" s="104" t="s">
        <v>8307</v>
      </c>
    </row>
    <row r="6243" spans="1:12" x14ac:dyDescent="0.2">
      <c r="A6243" s="104" t="s">
        <v>10492</v>
      </c>
      <c r="B6243" s="107" t="s">
        <v>10412</v>
      </c>
      <c r="C6243" s="104" t="s">
        <v>2272</v>
      </c>
      <c r="D6243" s="104" t="s">
        <v>8315</v>
      </c>
      <c r="E6243" s="104">
        <f t="shared" si="97"/>
        <v>30532009</v>
      </c>
      <c r="F6243" s="104" t="s">
        <v>11572</v>
      </c>
      <c r="G6243" s="104" t="s">
        <v>9793</v>
      </c>
      <c r="H6243" s="104" t="s">
        <v>8306</v>
      </c>
      <c r="I6243" s="104" t="s">
        <v>2273</v>
      </c>
      <c r="K6243" s="106">
        <v>37771</v>
      </c>
      <c r="L6243" s="104" t="s">
        <v>8307</v>
      </c>
    </row>
    <row r="6244" spans="1:12" x14ac:dyDescent="0.2">
      <c r="A6244" s="104" t="s">
        <v>10492</v>
      </c>
      <c r="B6244" s="107" t="s">
        <v>10412</v>
      </c>
      <c r="C6244" s="104" t="s">
        <v>2274</v>
      </c>
      <c r="D6244" s="104" t="s">
        <v>8316</v>
      </c>
      <c r="E6244" s="104">
        <f t="shared" si="97"/>
        <v>30532010</v>
      </c>
      <c r="F6244" s="104" t="s">
        <v>11572</v>
      </c>
      <c r="G6244" s="104" t="s">
        <v>9793</v>
      </c>
      <c r="H6244" s="104" t="s">
        <v>8306</v>
      </c>
      <c r="I6244" s="104" t="s">
        <v>2275</v>
      </c>
      <c r="K6244" s="106">
        <v>37771</v>
      </c>
      <c r="L6244" s="104" t="s">
        <v>8307</v>
      </c>
    </row>
    <row r="6245" spans="1:12" x14ac:dyDescent="0.2">
      <c r="A6245" s="104" t="s">
        <v>10492</v>
      </c>
      <c r="B6245" s="107" t="s">
        <v>10412</v>
      </c>
      <c r="C6245" s="104" t="s">
        <v>2276</v>
      </c>
      <c r="D6245" s="104" t="s">
        <v>8317</v>
      </c>
      <c r="E6245" s="104">
        <f t="shared" si="97"/>
        <v>30532011</v>
      </c>
      <c r="F6245" s="104" t="s">
        <v>11572</v>
      </c>
      <c r="G6245" s="104" t="s">
        <v>9793</v>
      </c>
      <c r="H6245" s="104" t="s">
        <v>8306</v>
      </c>
      <c r="I6245" s="104" t="s">
        <v>1959</v>
      </c>
      <c r="K6245" s="106">
        <v>37771</v>
      </c>
      <c r="L6245" s="104" t="s">
        <v>8307</v>
      </c>
    </row>
    <row r="6246" spans="1:12" x14ac:dyDescent="0.2">
      <c r="A6246" s="104" t="s">
        <v>10492</v>
      </c>
      <c r="B6246" s="107" t="s">
        <v>10412</v>
      </c>
      <c r="C6246" s="104" t="s">
        <v>2277</v>
      </c>
      <c r="D6246" s="104" t="s">
        <v>8318</v>
      </c>
      <c r="E6246" s="104">
        <f t="shared" si="97"/>
        <v>30532012</v>
      </c>
      <c r="F6246" s="104" t="s">
        <v>11572</v>
      </c>
      <c r="G6246" s="104" t="s">
        <v>9793</v>
      </c>
      <c r="H6246" s="104" t="s">
        <v>8306</v>
      </c>
      <c r="I6246" s="104" t="s">
        <v>14437</v>
      </c>
      <c r="K6246" s="106">
        <v>37771</v>
      </c>
      <c r="L6246" s="104" t="s">
        <v>8307</v>
      </c>
    </row>
    <row r="6247" spans="1:12" x14ac:dyDescent="0.2">
      <c r="A6247" s="104" t="s">
        <v>10492</v>
      </c>
      <c r="B6247" s="107" t="s">
        <v>10412</v>
      </c>
      <c r="C6247" s="104" t="s">
        <v>2278</v>
      </c>
      <c r="D6247" s="104" t="s">
        <v>8319</v>
      </c>
      <c r="E6247" s="104">
        <f t="shared" si="97"/>
        <v>30532013</v>
      </c>
      <c r="F6247" s="104" t="s">
        <v>11572</v>
      </c>
      <c r="G6247" s="104" t="s">
        <v>9793</v>
      </c>
      <c r="H6247" s="104" t="s">
        <v>8306</v>
      </c>
      <c r="I6247" s="104" t="s">
        <v>2279</v>
      </c>
      <c r="K6247" s="106">
        <v>37771</v>
      </c>
      <c r="L6247" s="104" t="s">
        <v>8307</v>
      </c>
    </row>
    <row r="6248" spans="1:12" x14ac:dyDescent="0.2">
      <c r="A6248" s="104" t="s">
        <v>10492</v>
      </c>
      <c r="B6248" s="107" t="s">
        <v>10412</v>
      </c>
      <c r="C6248" s="104" t="s">
        <v>2280</v>
      </c>
      <c r="D6248" s="104" t="s">
        <v>8320</v>
      </c>
      <c r="E6248" s="104">
        <f t="shared" si="97"/>
        <v>30532014</v>
      </c>
      <c r="F6248" s="104" t="s">
        <v>11572</v>
      </c>
      <c r="G6248" s="104" t="s">
        <v>9793</v>
      </c>
      <c r="H6248" s="104" t="s">
        <v>8306</v>
      </c>
      <c r="I6248" s="104" t="s">
        <v>2281</v>
      </c>
      <c r="K6248" s="106">
        <v>37771</v>
      </c>
      <c r="L6248" s="104" t="s">
        <v>8307</v>
      </c>
    </row>
    <row r="6249" spans="1:12" x14ac:dyDescent="0.2">
      <c r="A6249" s="104" t="s">
        <v>10492</v>
      </c>
      <c r="B6249" s="107" t="s">
        <v>10412</v>
      </c>
      <c r="C6249" s="104" t="s">
        <v>2282</v>
      </c>
      <c r="D6249" s="104" t="s">
        <v>8321</v>
      </c>
      <c r="E6249" s="104">
        <f t="shared" si="97"/>
        <v>30532015</v>
      </c>
      <c r="F6249" s="104" t="s">
        <v>11572</v>
      </c>
      <c r="G6249" s="104" t="s">
        <v>9793</v>
      </c>
      <c r="H6249" s="104" t="s">
        <v>8306</v>
      </c>
      <c r="I6249" s="104" t="s">
        <v>2283</v>
      </c>
      <c r="K6249" s="106">
        <v>37771</v>
      </c>
      <c r="L6249" s="104" t="s">
        <v>8307</v>
      </c>
    </row>
    <row r="6250" spans="1:12" x14ac:dyDescent="0.2">
      <c r="A6250" s="104" t="s">
        <v>10492</v>
      </c>
      <c r="B6250" s="107" t="s">
        <v>10412</v>
      </c>
      <c r="C6250" s="104" t="s">
        <v>2284</v>
      </c>
      <c r="D6250" s="104" t="s">
        <v>8322</v>
      </c>
      <c r="E6250" s="104">
        <f t="shared" si="97"/>
        <v>30532016</v>
      </c>
      <c r="F6250" s="104" t="s">
        <v>11572</v>
      </c>
      <c r="G6250" s="104" t="s">
        <v>9793</v>
      </c>
      <c r="H6250" s="104" t="s">
        <v>8306</v>
      </c>
      <c r="I6250" s="104" t="s">
        <v>2285</v>
      </c>
      <c r="K6250" s="106">
        <v>37771</v>
      </c>
      <c r="L6250" s="104" t="s">
        <v>8307</v>
      </c>
    </row>
    <row r="6251" spans="1:12" x14ac:dyDescent="0.2">
      <c r="A6251" s="104" t="s">
        <v>10492</v>
      </c>
      <c r="B6251" s="107" t="s">
        <v>10412</v>
      </c>
      <c r="C6251" s="104" t="s">
        <v>2286</v>
      </c>
      <c r="D6251" s="104" t="s">
        <v>8323</v>
      </c>
      <c r="E6251" s="104">
        <f t="shared" si="97"/>
        <v>30532017</v>
      </c>
      <c r="F6251" s="104" t="s">
        <v>11572</v>
      </c>
      <c r="G6251" s="104" t="s">
        <v>9793</v>
      </c>
      <c r="H6251" s="104" t="s">
        <v>8306</v>
      </c>
      <c r="I6251" s="104" t="s">
        <v>2287</v>
      </c>
      <c r="K6251" s="106">
        <v>37771</v>
      </c>
      <c r="L6251" s="104" t="s">
        <v>8307</v>
      </c>
    </row>
    <row r="6252" spans="1:12" x14ac:dyDescent="0.2">
      <c r="A6252" s="104" t="s">
        <v>10492</v>
      </c>
      <c r="B6252" s="107" t="s">
        <v>10412</v>
      </c>
      <c r="C6252" s="104" t="s">
        <v>2288</v>
      </c>
      <c r="D6252" s="104" t="s">
        <v>8324</v>
      </c>
      <c r="E6252" s="104">
        <f t="shared" si="97"/>
        <v>30532018</v>
      </c>
      <c r="F6252" s="104" t="s">
        <v>11572</v>
      </c>
      <c r="G6252" s="104" t="s">
        <v>9793</v>
      </c>
      <c r="H6252" s="104" t="s">
        <v>8306</v>
      </c>
      <c r="I6252" s="104" t="s">
        <v>2289</v>
      </c>
      <c r="K6252" s="106">
        <v>37771</v>
      </c>
      <c r="L6252" s="104" t="s">
        <v>8307</v>
      </c>
    </row>
    <row r="6253" spans="1:12" x14ac:dyDescent="0.2">
      <c r="A6253" s="104" t="s">
        <v>10492</v>
      </c>
      <c r="B6253" s="107" t="s">
        <v>10412</v>
      </c>
      <c r="C6253" s="104" t="s">
        <v>2290</v>
      </c>
      <c r="D6253" s="104" t="s">
        <v>8325</v>
      </c>
      <c r="E6253" s="104">
        <f t="shared" si="97"/>
        <v>30532020</v>
      </c>
      <c r="F6253" s="104" t="s">
        <v>11572</v>
      </c>
      <c r="G6253" s="104" t="s">
        <v>9793</v>
      </c>
      <c r="H6253" s="104" t="s">
        <v>8306</v>
      </c>
      <c r="I6253" s="104" t="s">
        <v>2275</v>
      </c>
      <c r="K6253" s="106">
        <v>37771</v>
      </c>
      <c r="L6253" s="104" t="s">
        <v>8307</v>
      </c>
    </row>
    <row r="6254" spans="1:12" x14ac:dyDescent="0.2">
      <c r="A6254" s="104" t="s">
        <v>10492</v>
      </c>
      <c r="B6254" s="107" t="s">
        <v>10412</v>
      </c>
      <c r="C6254" s="104" t="s">
        <v>2293</v>
      </c>
      <c r="D6254" s="104" t="s">
        <v>8326</v>
      </c>
      <c r="E6254" s="104">
        <f t="shared" si="97"/>
        <v>30532031</v>
      </c>
      <c r="F6254" s="104" t="s">
        <v>11572</v>
      </c>
      <c r="G6254" s="104" t="s">
        <v>9793</v>
      </c>
      <c r="H6254" s="104" t="s">
        <v>8306</v>
      </c>
      <c r="I6254" s="104" t="s">
        <v>2294</v>
      </c>
      <c r="K6254" s="106">
        <v>37771</v>
      </c>
      <c r="L6254" s="104" t="s">
        <v>8307</v>
      </c>
    </row>
    <row r="6255" spans="1:12" x14ac:dyDescent="0.2">
      <c r="A6255" s="104" t="s">
        <v>10492</v>
      </c>
      <c r="B6255" s="107" t="s">
        <v>10412</v>
      </c>
      <c r="C6255" s="104" t="s">
        <v>2295</v>
      </c>
      <c r="D6255" s="104" t="s">
        <v>8327</v>
      </c>
      <c r="E6255" s="104">
        <f t="shared" si="97"/>
        <v>30532032</v>
      </c>
      <c r="F6255" s="104" t="s">
        <v>11572</v>
      </c>
      <c r="G6255" s="104" t="s">
        <v>9793</v>
      </c>
      <c r="H6255" s="104" t="s">
        <v>8306</v>
      </c>
      <c r="I6255" s="104" t="s">
        <v>2296</v>
      </c>
      <c r="K6255" s="106">
        <v>37771</v>
      </c>
      <c r="L6255" s="104" t="s">
        <v>8307</v>
      </c>
    </row>
    <row r="6256" spans="1:12" x14ac:dyDescent="0.2">
      <c r="A6256" s="104" t="s">
        <v>10492</v>
      </c>
      <c r="B6256" s="107" t="s">
        <v>10412</v>
      </c>
      <c r="C6256" s="104" t="s">
        <v>2297</v>
      </c>
      <c r="D6256" s="104" t="s">
        <v>8328</v>
      </c>
      <c r="E6256" s="104">
        <f t="shared" si="97"/>
        <v>30532033</v>
      </c>
      <c r="F6256" s="104" t="s">
        <v>11572</v>
      </c>
      <c r="G6256" s="104" t="s">
        <v>9793</v>
      </c>
      <c r="H6256" s="104" t="s">
        <v>8306</v>
      </c>
      <c r="I6256" s="104" t="s">
        <v>2298</v>
      </c>
      <c r="K6256" s="106">
        <v>37771</v>
      </c>
      <c r="L6256" s="104" t="s">
        <v>8307</v>
      </c>
    </row>
    <row r="6257" spans="1:12" x14ac:dyDescent="0.2">
      <c r="A6257" s="104" t="s">
        <v>10492</v>
      </c>
      <c r="B6257" s="107" t="s">
        <v>10412</v>
      </c>
      <c r="C6257" s="104" t="s">
        <v>8329</v>
      </c>
      <c r="D6257" s="104" t="s">
        <v>8330</v>
      </c>
      <c r="E6257" s="104">
        <f t="shared" si="97"/>
        <v>30532090</v>
      </c>
      <c r="F6257" s="104" t="s">
        <v>11572</v>
      </c>
      <c r="G6257" s="104" t="s">
        <v>9793</v>
      </c>
      <c r="H6257" s="104" t="s">
        <v>8306</v>
      </c>
      <c r="I6257" s="104" t="s">
        <v>8331</v>
      </c>
      <c r="J6257" s="106">
        <v>36278</v>
      </c>
      <c r="K6257" s="106">
        <v>37771</v>
      </c>
      <c r="L6257" s="104" t="s">
        <v>8307</v>
      </c>
    </row>
    <row r="6258" spans="1:12" x14ac:dyDescent="0.2">
      <c r="A6258" s="104" t="s">
        <v>10492</v>
      </c>
      <c r="D6258" s="104" t="s">
        <v>8332</v>
      </c>
      <c r="E6258" s="104">
        <f t="shared" si="97"/>
        <v>30580001</v>
      </c>
      <c r="F6258" s="104" t="s">
        <v>11572</v>
      </c>
      <c r="G6258" s="104" t="s">
        <v>9793</v>
      </c>
      <c r="H6258" s="104" t="s">
        <v>13740</v>
      </c>
      <c r="I6258" s="104" t="s">
        <v>13740</v>
      </c>
    </row>
    <row r="6259" spans="1:12" x14ac:dyDescent="0.2">
      <c r="A6259" s="104" t="s">
        <v>10492</v>
      </c>
      <c r="D6259" s="104" t="s">
        <v>8333</v>
      </c>
      <c r="E6259" s="104">
        <f t="shared" si="97"/>
        <v>30582001</v>
      </c>
      <c r="F6259" s="104" t="s">
        <v>11572</v>
      </c>
      <c r="G6259" s="104" t="s">
        <v>9793</v>
      </c>
      <c r="H6259" s="104" t="s">
        <v>13742</v>
      </c>
      <c r="I6259" s="104" t="s">
        <v>13743</v>
      </c>
    </row>
    <row r="6260" spans="1:12" x14ac:dyDescent="0.2">
      <c r="A6260" s="104" t="s">
        <v>10492</v>
      </c>
      <c r="D6260" s="104" t="s">
        <v>8334</v>
      </c>
      <c r="E6260" s="104">
        <f t="shared" si="97"/>
        <v>30582002</v>
      </c>
      <c r="F6260" s="104" t="s">
        <v>11572</v>
      </c>
      <c r="G6260" s="104" t="s">
        <v>9793</v>
      </c>
      <c r="H6260" s="104" t="s">
        <v>13742</v>
      </c>
      <c r="I6260" s="104" t="s">
        <v>13745</v>
      </c>
    </row>
    <row r="6261" spans="1:12" x14ac:dyDescent="0.2">
      <c r="A6261" s="104" t="s">
        <v>10492</v>
      </c>
      <c r="D6261" s="104" t="s">
        <v>8335</v>
      </c>
      <c r="E6261" s="104">
        <f t="shared" si="97"/>
        <v>30582599</v>
      </c>
      <c r="F6261" s="104" t="s">
        <v>11572</v>
      </c>
      <c r="G6261" s="104" t="s">
        <v>9793</v>
      </c>
      <c r="H6261" s="104" t="s">
        <v>13747</v>
      </c>
      <c r="I6261" s="104" t="s">
        <v>13748</v>
      </c>
    </row>
    <row r="6262" spans="1:12" x14ac:dyDescent="0.2">
      <c r="A6262" s="104" t="s">
        <v>10492</v>
      </c>
      <c r="D6262" s="104" t="s">
        <v>8336</v>
      </c>
      <c r="E6262" s="104">
        <f t="shared" si="97"/>
        <v>30588801</v>
      </c>
      <c r="F6262" s="104" t="s">
        <v>11572</v>
      </c>
      <c r="G6262" s="104" t="s">
        <v>9793</v>
      </c>
      <c r="H6262" s="104" t="s">
        <v>11023</v>
      </c>
      <c r="I6262" s="104" t="s">
        <v>7495</v>
      </c>
    </row>
    <row r="6263" spans="1:12" x14ac:dyDescent="0.2">
      <c r="A6263" s="104" t="s">
        <v>10492</v>
      </c>
      <c r="D6263" s="104" t="s">
        <v>8337</v>
      </c>
      <c r="E6263" s="104">
        <f t="shared" si="97"/>
        <v>30588802</v>
      </c>
      <c r="F6263" s="104" t="s">
        <v>11572</v>
      </c>
      <c r="G6263" s="104" t="s">
        <v>9793</v>
      </c>
      <c r="H6263" s="104" t="s">
        <v>11023</v>
      </c>
      <c r="I6263" s="104" t="s">
        <v>7495</v>
      </c>
    </row>
    <row r="6264" spans="1:12" x14ac:dyDescent="0.2">
      <c r="A6264" s="104" t="s">
        <v>10492</v>
      </c>
      <c r="D6264" s="104" t="s">
        <v>8338</v>
      </c>
      <c r="E6264" s="104">
        <f t="shared" si="97"/>
        <v>30588803</v>
      </c>
      <c r="F6264" s="104" t="s">
        <v>11572</v>
      </c>
      <c r="G6264" s="104" t="s">
        <v>9793</v>
      </c>
      <c r="H6264" s="104" t="s">
        <v>11023</v>
      </c>
      <c r="I6264" s="104" t="s">
        <v>7495</v>
      </c>
    </row>
    <row r="6265" spans="1:12" x14ac:dyDescent="0.2">
      <c r="A6265" s="104" t="s">
        <v>10492</v>
      </c>
      <c r="D6265" s="104" t="s">
        <v>8339</v>
      </c>
      <c r="E6265" s="104">
        <f t="shared" si="97"/>
        <v>30588804</v>
      </c>
      <c r="F6265" s="104" t="s">
        <v>11572</v>
      </c>
      <c r="G6265" s="104" t="s">
        <v>9793</v>
      </c>
      <c r="H6265" s="104" t="s">
        <v>11023</v>
      </c>
      <c r="I6265" s="104" t="s">
        <v>7495</v>
      </c>
    </row>
    <row r="6266" spans="1:12" x14ac:dyDescent="0.2">
      <c r="A6266" s="104" t="s">
        <v>10492</v>
      </c>
      <c r="D6266" s="104" t="s">
        <v>8340</v>
      </c>
      <c r="E6266" s="104">
        <f t="shared" si="97"/>
        <v>30588805</v>
      </c>
      <c r="F6266" s="104" t="s">
        <v>11572</v>
      </c>
      <c r="G6266" s="104" t="s">
        <v>9793</v>
      </c>
      <c r="H6266" s="104" t="s">
        <v>11023</v>
      </c>
      <c r="I6266" s="104" t="s">
        <v>7495</v>
      </c>
    </row>
    <row r="6267" spans="1:12" x14ac:dyDescent="0.2">
      <c r="A6267" s="104" t="s">
        <v>10492</v>
      </c>
      <c r="D6267" s="104" t="s">
        <v>8341</v>
      </c>
      <c r="E6267" s="104">
        <f t="shared" si="97"/>
        <v>30590001</v>
      </c>
      <c r="F6267" s="104" t="s">
        <v>11572</v>
      </c>
      <c r="G6267" s="104" t="s">
        <v>9793</v>
      </c>
      <c r="H6267" s="104" t="s">
        <v>10519</v>
      </c>
      <c r="I6267" s="104" t="s">
        <v>10520</v>
      </c>
    </row>
    <row r="6268" spans="1:12" x14ac:dyDescent="0.2">
      <c r="A6268" s="104" t="s">
        <v>10492</v>
      </c>
      <c r="D6268" s="104" t="s">
        <v>8342</v>
      </c>
      <c r="E6268" s="104">
        <f t="shared" si="97"/>
        <v>30590002</v>
      </c>
      <c r="F6268" s="104" t="s">
        <v>11572</v>
      </c>
      <c r="G6268" s="104" t="s">
        <v>9793</v>
      </c>
      <c r="H6268" s="104" t="s">
        <v>10519</v>
      </c>
      <c r="I6268" s="104" t="s">
        <v>10523</v>
      </c>
    </row>
    <row r="6269" spans="1:12" x14ac:dyDescent="0.2">
      <c r="A6269" s="104" t="s">
        <v>10492</v>
      </c>
      <c r="D6269" s="104" t="s">
        <v>8343</v>
      </c>
      <c r="E6269" s="104">
        <f t="shared" si="97"/>
        <v>30590003</v>
      </c>
      <c r="F6269" s="104" t="s">
        <v>11572</v>
      </c>
      <c r="G6269" s="104" t="s">
        <v>9793</v>
      </c>
      <c r="H6269" s="104" t="s">
        <v>10519</v>
      </c>
      <c r="I6269" s="104" t="s">
        <v>10525</v>
      </c>
    </row>
    <row r="6270" spans="1:12" x14ac:dyDescent="0.2">
      <c r="A6270" s="104" t="s">
        <v>10492</v>
      </c>
      <c r="D6270" s="104" t="s">
        <v>8344</v>
      </c>
      <c r="E6270" s="104">
        <f t="shared" si="97"/>
        <v>30590005</v>
      </c>
      <c r="F6270" s="104" t="s">
        <v>11572</v>
      </c>
      <c r="G6270" s="104" t="s">
        <v>9793</v>
      </c>
      <c r="H6270" s="104" t="s">
        <v>10519</v>
      </c>
      <c r="I6270" s="104" t="s">
        <v>8457</v>
      </c>
      <c r="K6270" s="106">
        <v>36265</v>
      </c>
      <c r="L6270" s="104" t="s">
        <v>10528</v>
      </c>
    </row>
    <row r="6271" spans="1:12" x14ac:dyDescent="0.2">
      <c r="A6271" s="104" t="s">
        <v>10492</v>
      </c>
      <c r="D6271" s="104" t="s">
        <v>8345</v>
      </c>
      <c r="E6271" s="104">
        <f t="shared" si="97"/>
        <v>30590011</v>
      </c>
      <c r="F6271" s="104" t="s">
        <v>11572</v>
      </c>
      <c r="G6271" s="104" t="s">
        <v>9793</v>
      </c>
      <c r="H6271" s="104" t="s">
        <v>10519</v>
      </c>
      <c r="I6271" s="104" t="s">
        <v>13389</v>
      </c>
    </row>
    <row r="6272" spans="1:12" x14ac:dyDescent="0.2">
      <c r="A6272" s="104" t="s">
        <v>10492</v>
      </c>
      <c r="D6272" s="104" t="s">
        <v>8346</v>
      </c>
      <c r="E6272" s="104">
        <f t="shared" si="97"/>
        <v>30590012</v>
      </c>
      <c r="F6272" s="104" t="s">
        <v>11572</v>
      </c>
      <c r="G6272" s="104" t="s">
        <v>9793</v>
      </c>
      <c r="H6272" s="104" t="s">
        <v>10519</v>
      </c>
      <c r="I6272" s="104" t="s">
        <v>13391</v>
      </c>
    </row>
    <row r="6273" spans="1:12" x14ac:dyDescent="0.2">
      <c r="A6273" s="104" t="s">
        <v>10492</v>
      </c>
      <c r="D6273" s="104" t="s">
        <v>8347</v>
      </c>
      <c r="E6273" s="104">
        <f t="shared" si="97"/>
        <v>30590013</v>
      </c>
      <c r="F6273" s="104" t="s">
        <v>11572</v>
      </c>
      <c r="G6273" s="104" t="s">
        <v>9793</v>
      </c>
      <c r="H6273" s="104" t="s">
        <v>10519</v>
      </c>
      <c r="I6273" s="104" t="s">
        <v>13393</v>
      </c>
    </row>
    <row r="6274" spans="1:12" x14ac:dyDescent="0.2">
      <c r="A6274" s="104" t="s">
        <v>10492</v>
      </c>
      <c r="D6274" s="104" t="s">
        <v>8348</v>
      </c>
      <c r="E6274" s="104">
        <f t="shared" ref="E6274:E6337" si="98">VALUE(D6274)</f>
        <v>30590021</v>
      </c>
      <c r="F6274" s="104" t="s">
        <v>11572</v>
      </c>
      <c r="G6274" s="104" t="s">
        <v>9793</v>
      </c>
      <c r="H6274" s="104" t="s">
        <v>10519</v>
      </c>
      <c r="I6274" s="104" t="s">
        <v>13397</v>
      </c>
      <c r="J6274" s="106">
        <v>36278</v>
      </c>
    </row>
    <row r="6275" spans="1:12" x14ac:dyDescent="0.2">
      <c r="A6275" s="104" t="s">
        <v>10492</v>
      </c>
      <c r="D6275" s="104" t="s">
        <v>8349</v>
      </c>
      <c r="E6275" s="104">
        <f t="shared" si="98"/>
        <v>30590023</v>
      </c>
      <c r="F6275" s="104" t="s">
        <v>11572</v>
      </c>
      <c r="G6275" s="104" t="s">
        <v>9793</v>
      </c>
      <c r="H6275" s="104" t="s">
        <v>10519</v>
      </c>
      <c r="I6275" s="104" t="s">
        <v>7528</v>
      </c>
    </row>
    <row r="6276" spans="1:12" x14ac:dyDescent="0.2">
      <c r="A6276" s="104" t="s">
        <v>10492</v>
      </c>
      <c r="D6276" s="104" t="s">
        <v>8350</v>
      </c>
      <c r="E6276" s="104">
        <f t="shared" si="98"/>
        <v>30599999</v>
      </c>
      <c r="F6276" s="104" t="s">
        <v>11572</v>
      </c>
      <c r="G6276" s="104" t="s">
        <v>9793</v>
      </c>
      <c r="H6276" s="104" t="s">
        <v>8351</v>
      </c>
      <c r="I6276" s="104" t="s">
        <v>7495</v>
      </c>
    </row>
    <row r="6277" spans="1:12" x14ac:dyDescent="0.2">
      <c r="A6277" s="104" t="s">
        <v>10492</v>
      </c>
      <c r="D6277" s="104" t="s">
        <v>8352</v>
      </c>
      <c r="E6277" s="104">
        <f t="shared" si="98"/>
        <v>30600101</v>
      </c>
      <c r="F6277" s="104" t="s">
        <v>11572</v>
      </c>
      <c r="G6277" s="104" t="s">
        <v>8353</v>
      </c>
      <c r="H6277" s="104" t="s">
        <v>14778</v>
      </c>
      <c r="I6277" s="104" t="s">
        <v>8354</v>
      </c>
    </row>
    <row r="6278" spans="1:12" x14ac:dyDescent="0.2">
      <c r="A6278" s="104" t="s">
        <v>10492</v>
      </c>
      <c r="D6278" s="104" t="s">
        <v>8355</v>
      </c>
      <c r="E6278" s="104">
        <f t="shared" si="98"/>
        <v>30600102</v>
      </c>
      <c r="F6278" s="104" t="s">
        <v>11572</v>
      </c>
      <c r="G6278" s="104" t="s">
        <v>8353</v>
      </c>
      <c r="H6278" s="104" t="s">
        <v>14778</v>
      </c>
      <c r="I6278" s="104" t="s">
        <v>8356</v>
      </c>
    </row>
    <row r="6279" spans="1:12" x14ac:dyDescent="0.2">
      <c r="A6279" s="104" t="s">
        <v>10492</v>
      </c>
      <c r="D6279" s="104" t="s">
        <v>8357</v>
      </c>
      <c r="E6279" s="104">
        <f t="shared" si="98"/>
        <v>30600103</v>
      </c>
      <c r="F6279" s="104" t="s">
        <v>11572</v>
      </c>
      <c r="G6279" s="104" t="s">
        <v>8353</v>
      </c>
      <c r="H6279" s="104" t="s">
        <v>14778</v>
      </c>
      <c r="I6279" s="104" t="s">
        <v>8358</v>
      </c>
    </row>
    <row r="6280" spans="1:12" x14ac:dyDescent="0.2">
      <c r="A6280" s="104" t="s">
        <v>10492</v>
      </c>
      <c r="D6280" s="104" t="s">
        <v>8359</v>
      </c>
      <c r="E6280" s="104">
        <f t="shared" si="98"/>
        <v>30600104</v>
      </c>
      <c r="F6280" s="104" t="s">
        <v>11572</v>
      </c>
      <c r="G6280" s="104" t="s">
        <v>8353</v>
      </c>
      <c r="H6280" s="104" t="s">
        <v>14778</v>
      </c>
      <c r="I6280" s="104" t="s">
        <v>8360</v>
      </c>
    </row>
    <row r="6281" spans="1:12" x14ac:dyDescent="0.2">
      <c r="A6281" s="104" t="s">
        <v>10492</v>
      </c>
      <c r="D6281" s="104" t="s">
        <v>8361</v>
      </c>
      <c r="E6281" s="104">
        <f t="shared" si="98"/>
        <v>30600105</v>
      </c>
      <c r="F6281" s="104" t="s">
        <v>11572</v>
      </c>
      <c r="G6281" s="104" t="s">
        <v>8353</v>
      </c>
      <c r="H6281" s="104" t="s">
        <v>14778</v>
      </c>
      <c r="I6281" s="104" t="s">
        <v>8362</v>
      </c>
    </row>
    <row r="6282" spans="1:12" x14ac:dyDescent="0.2">
      <c r="A6282" s="104" t="s">
        <v>10492</v>
      </c>
      <c r="D6282" s="104" t="s">
        <v>8363</v>
      </c>
      <c r="E6282" s="104">
        <f t="shared" si="98"/>
        <v>30600106</v>
      </c>
      <c r="F6282" s="104" t="s">
        <v>11572</v>
      </c>
      <c r="G6282" s="104" t="s">
        <v>8353</v>
      </c>
      <c r="H6282" s="104" t="s">
        <v>14778</v>
      </c>
      <c r="I6282" s="104" t="s">
        <v>8364</v>
      </c>
    </row>
    <row r="6283" spans="1:12" x14ac:dyDescent="0.2">
      <c r="A6283" s="104" t="s">
        <v>10492</v>
      </c>
      <c r="D6283" s="104" t="s">
        <v>8365</v>
      </c>
      <c r="E6283" s="104">
        <f t="shared" si="98"/>
        <v>30600107</v>
      </c>
      <c r="F6283" s="104" t="s">
        <v>11572</v>
      </c>
      <c r="G6283" s="104" t="s">
        <v>8353</v>
      </c>
      <c r="H6283" s="104" t="s">
        <v>14778</v>
      </c>
      <c r="I6283" s="104" t="s">
        <v>8366</v>
      </c>
    </row>
    <row r="6284" spans="1:12" x14ac:dyDescent="0.2">
      <c r="A6284" s="104" t="s">
        <v>10492</v>
      </c>
      <c r="D6284" s="104" t="s">
        <v>8367</v>
      </c>
      <c r="E6284" s="104">
        <f t="shared" si="98"/>
        <v>30600108</v>
      </c>
      <c r="F6284" s="104" t="s">
        <v>11572</v>
      </c>
      <c r="G6284" s="104" t="s">
        <v>8353</v>
      </c>
      <c r="H6284" s="104" t="s">
        <v>14778</v>
      </c>
      <c r="I6284" s="104" t="s">
        <v>8368</v>
      </c>
    </row>
    <row r="6285" spans="1:12" x14ac:dyDescent="0.2">
      <c r="A6285" s="104" t="s">
        <v>10492</v>
      </c>
      <c r="D6285" s="104" t="s">
        <v>8369</v>
      </c>
      <c r="E6285" s="104">
        <f t="shared" si="98"/>
        <v>30600111</v>
      </c>
      <c r="F6285" s="104" t="s">
        <v>11572</v>
      </c>
      <c r="G6285" s="104" t="s">
        <v>8353</v>
      </c>
      <c r="H6285" s="104" t="s">
        <v>14778</v>
      </c>
      <c r="I6285" s="104" t="s">
        <v>8370</v>
      </c>
      <c r="K6285" s="106"/>
      <c r="L6285" s="104"/>
    </row>
    <row r="6286" spans="1:12" x14ac:dyDescent="0.2">
      <c r="A6286" s="104" t="s">
        <v>10492</v>
      </c>
      <c r="D6286" s="104" t="s">
        <v>8371</v>
      </c>
      <c r="E6286" s="104">
        <f t="shared" si="98"/>
        <v>30600199</v>
      </c>
      <c r="F6286" s="104" t="s">
        <v>11572</v>
      </c>
      <c r="G6286" s="104" t="s">
        <v>8353</v>
      </c>
      <c r="H6286" s="104" t="s">
        <v>14778</v>
      </c>
      <c r="I6286" s="104" t="s">
        <v>7791</v>
      </c>
    </row>
    <row r="6287" spans="1:12" x14ac:dyDescent="0.2">
      <c r="A6287" s="104" t="s">
        <v>10492</v>
      </c>
      <c r="D6287" s="104" t="s">
        <v>8372</v>
      </c>
      <c r="E6287" s="104">
        <f t="shared" si="98"/>
        <v>30600201</v>
      </c>
      <c r="F6287" s="104" t="s">
        <v>11572</v>
      </c>
      <c r="G6287" s="104" t="s">
        <v>8353</v>
      </c>
      <c r="H6287" s="104" t="s">
        <v>8373</v>
      </c>
      <c r="I6287" s="104" t="s">
        <v>8374</v>
      </c>
    </row>
    <row r="6288" spans="1:12" x14ac:dyDescent="0.2">
      <c r="A6288" s="104" t="s">
        <v>10492</v>
      </c>
      <c r="D6288" s="104" t="s">
        <v>8375</v>
      </c>
      <c r="E6288" s="104">
        <f t="shared" si="98"/>
        <v>30600202</v>
      </c>
      <c r="F6288" s="104" t="s">
        <v>11572</v>
      </c>
      <c r="G6288" s="104" t="s">
        <v>8353</v>
      </c>
      <c r="H6288" s="104" t="s">
        <v>8373</v>
      </c>
      <c r="I6288" s="104" t="s">
        <v>8376</v>
      </c>
    </row>
    <row r="6289" spans="1:9" x14ac:dyDescent="0.2">
      <c r="A6289" s="104" t="s">
        <v>10492</v>
      </c>
      <c r="D6289" s="104" t="s">
        <v>8377</v>
      </c>
      <c r="E6289" s="104">
        <f t="shared" si="98"/>
        <v>30600301</v>
      </c>
      <c r="F6289" s="104" t="s">
        <v>11572</v>
      </c>
      <c r="G6289" s="104" t="s">
        <v>8353</v>
      </c>
      <c r="H6289" s="104" t="s">
        <v>8373</v>
      </c>
      <c r="I6289" s="104" t="s">
        <v>8378</v>
      </c>
    </row>
    <row r="6290" spans="1:9" x14ac:dyDescent="0.2">
      <c r="A6290" s="104" t="s">
        <v>10492</v>
      </c>
      <c r="D6290" s="104" t="s">
        <v>8379</v>
      </c>
      <c r="E6290" s="104">
        <f t="shared" si="98"/>
        <v>30600401</v>
      </c>
      <c r="F6290" s="104" t="s">
        <v>11572</v>
      </c>
      <c r="G6290" s="104" t="s">
        <v>8353</v>
      </c>
      <c r="H6290" s="104" t="s">
        <v>8380</v>
      </c>
      <c r="I6290" s="104" t="s">
        <v>8381</v>
      </c>
    </row>
    <row r="6291" spans="1:9" x14ac:dyDescent="0.2">
      <c r="A6291" s="104" t="s">
        <v>10492</v>
      </c>
      <c r="D6291" s="104" t="s">
        <v>8382</v>
      </c>
      <c r="E6291" s="104">
        <f t="shared" si="98"/>
        <v>30600402</v>
      </c>
      <c r="F6291" s="104" t="s">
        <v>11572</v>
      </c>
      <c r="G6291" s="104" t="s">
        <v>8353</v>
      </c>
      <c r="H6291" s="104" t="s">
        <v>8380</v>
      </c>
      <c r="I6291" s="104" t="s">
        <v>8383</v>
      </c>
    </row>
    <row r="6292" spans="1:9" x14ac:dyDescent="0.2">
      <c r="A6292" s="104" t="s">
        <v>10492</v>
      </c>
      <c r="D6292" s="104" t="s">
        <v>8384</v>
      </c>
      <c r="E6292" s="104">
        <f t="shared" si="98"/>
        <v>30600503</v>
      </c>
      <c r="F6292" s="104" t="s">
        <v>11572</v>
      </c>
      <c r="G6292" s="104" t="s">
        <v>8353</v>
      </c>
      <c r="H6292" s="104" t="s">
        <v>14367</v>
      </c>
      <c r="I6292" s="104" t="s">
        <v>8385</v>
      </c>
    </row>
    <row r="6293" spans="1:9" x14ac:dyDescent="0.2">
      <c r="A6293" s="104" t="s">
        <v>10492</v>
      </c>
      <c r="D6293" s="104" t="s">
        <v>8386</v>
      </c>
      <c r="E6293" s="104">
        <f t="shared" si="98"/>
        <v>30600504</v>
      </c>
      <c r="F6293" s="104" t="s">
        <v>11572</v>
      </c>
      <c r="G6293" s="104" t="s">
        <v>8353</v>
      </c>
      <c r="H6293" s="104" t="s">
        <v>14367</v>
      </c>
      <c r="I6293" s="104" t="s">
        <v>8385</v>
      </c>
    </row>
    <row r="6294" spans="1:9" x14ac:dyDescent="0.2">
      <c r="A6294" s="104" t="s">
        <v>10492</v>
      </c>
      <c r="D6294" s="104" t="s">
        <v>8387</v>
      </c>
      <c r="E6294" s="104">
        <f t="shared" si="98"/>
        <v>30600505</v>
      </c>
      <c r="F6294" s="104" t="s">
        <v>11572</v>
      </c>
      <c r="G6294" s="104" t="s">
        <v>8353</v>
      </c>
      <c r="H6294" s="104" t="s">
        <v>14367</v>
      </c>
      <c r="I6294" s="104" t="s">
        <v>8388</v>
      </c>
    </row>
    <row r="6295" spans="1:9" x14ac:dyDescent="0.2">
      <c r="A6295" s="104" t="s">
        <v>10492</v>
      </c>
      <c r="D6295" s="104" t="s">
        <v>8389</v>
      </c>
      <c r="E6295" s="104">
        <f t="shared" si="98"/>
        <v>30600506</v>
      </c>
      <c r="F6295" s="104" t="s">
        <v>11572</v>
      </c>
      <c r="G6295" s="104" t="s">
        <v>8353</v>
      </c>
      <c r="H6295" s="104" t="s">
        <v>14367</v>
      </c>
      <c r="I6295" s="104" t="s">
        <v>8388</v>
      </c>
    </row>
    <row r="6296" spans="1:9" x14ac:dyDescent="0.2">
      <c r="A6296" s="104" t="s">
        <v>10492</v>
      </c>
      <c r="D6296" s="104" t="s">
        <v>8390</v>
      </c>
      <c r="E6296" s="104">
        <f t="shared" si="98"/>
        <v>30600508</v>
      </c>
      <c r="F6296" s="104" t="s">
        <v>11572</v>
      </c>
      <c r="G6296" s="104" t="s">
        <v>8353</v>
      </c>
      <c r="H6296" s="104" t="s">
        <v>14367</v>
      </c>
      <c r="I6296" s="104" t="s">
        <v>8391</v>
      </c>
    </row>
    <row r="6297" spans="1:9" x14ac:dyDescent="0.2">
      <c r="A6297" s="104" t="s">
        <v>10492</v>
      </c>
      <c r="D6297" s="104" t="s">
        <v>8392</v>
      </c>
      <c r="E6297" s="104">
        <f t="shared" si="98"/>
        <v>30600510</v>
      </c>
      <c r="F6297" s="104" t="s">
        <v>11572</v>
      </c>
      <c r="G6297" s="104" t="s">
        <v>8353</v>
      </c>
      <c r="H6297" s="104" t="s">
        <v>14367</v>
      </c>
      <c r="I6297" s="104" t="s">
        <v>8393</v>
      </c>
    </row>
    <row r="6298" spans="1:9" x14ac:dyDescent="0.2">
      <c r="A6298" s="104" t="s">
        <v>10492</v>
      </c>
      <c r="D6298" s="104" t="s">
        <v>11354</v>
      </c>
      <c r="E6298" s="104">
        <f t="shared" si="98"/>
        <v>30600511</v>
      </c>
      <c r="F6298" s="104" t="s">
        <v>11572</v>
      </c>
      <c r="G6298" s="104" t="s">
        <v>8353</v>
      </c>
      <c r="H6298" s="104" t="s">
        <v>14367</v>
      </c>
      <c r="I6298" s="104" t="s">
        <v>11355</v>
      </c>
    </row>
    <row r="6299" spans="1:9" x14ac:dyDescent="0.2">
      <c r="A6299" s="104" t="s">
        <v>10492</v>
      </c>
      <c r="D6299" s="104" t="s">
        <v>11356</v>
      </c>
      <c r="E6299" s="104">
        <f t="shared" si="98"/>
        <v>30600514</v>
      </c>
      <c r="F6299" s="104" t="s">
        <v>11572</v>
      </c>
      <c r="G6299" s="104" t="s">
        <v>8353</v>
      </c>
      <c r="H6299" s="104" t="s">
        <v>14367</v>
      </c>
      <c r="I6299" s="104" t="s">
        <v>11357</v>
      </c>
    </row>
    <row r="6300" spans="1:9" x14ac:dyDescent="0.2">
      <c r="A6300" s="104" t="s">
        <v>10492</v>
      </c>
      <c r="D6300" s="104" t="s">
        <v>11358</v>
      </c>
      <c r="E6300" s="104">
        <f t="shared" si="98"/>
        <v>30600515</v>
      </c>
      <c r="F6300" s="104" t="s">
        <v>11572</v>
      </c>
      <c r="G6300" s="104" t="s">
        <v>8353</v>
      </c>
      <c r="H6300" s="104" t="s">
        <v>14367</v>
      </c>
      <c r="I6300" s="104" t="s">
        <v>11359</v>
      </c>
    </row>
    <row r="6301" spans="1:9" x14ac:dyDescent="0.2">
      <c r="A6301" s="104" t="s">
        <v>10492</v>
      </c>
      <c r="D6301" s="104" t="s">
        <v>11360</v>
      </c>
      <c r="E6301" s="104">
        <f t="shared" si="98"/>
        <v>30600516</v>
      </c>
      <c r="F6301" s="104" t="s">
        <v>11572</v>
      </c>
      <c r="G6301" s="104" t="s">
        <v>8353</v>
      </c>
      <c r="H6301" s="104" t="s">
        <v>14367</v>
      </c>
      <c r="I6301" s="104" t="s">
        <v>11361</v>
      </c>
    </row>
    <row r="6302" spans="1:9" x14ac:dyDescent="0.2">
      <c r="A6302" s="104" t="s">
        <v>10492</v>
      </c>
      <c r="D6302" s="104" t="s">
        <v>11362</v>
      </c>
      <c r="E6302" s="104">
        <f t="shared" si="98"/>
        <v>30600517</v>
      </c>
      <c r="F6302" s="104" t="s">
        <v>11572</v>
      </c>
      <c r="G6302" s="104" t="s">
        <v>8353</v>
      </c>
      <c r="H6302" s="104" t="s">
        <v>14367</v>
      </c>
      <c r="I6302" s="104" t="s">
        <v>11363</v>
      </c>
    </row>
    <row r="6303" spans="1:9" x14ac:dyDescent="0.2">
      <c r="A6303" s="104" t="s">
        <v>10492</v>
      </c>
      <c r="D6303" s="104" t="s">
        <v>11364</v>
      </c>
      <c r="E6303" s="104">
        <f t="shared" si="98"/>
        <v>30600518</v>
      </c>
      <c r="F6303" s="104" t="s">
        <v>11572</v>
      </c>
      <c r="G6303" s="104" t="s">
        <v>8353</v>
      </c>
      <c r="H6303" s="104" t="s">
        <v>14367</v>
      </c>
      <c r="I6303" s="104" t="s">
        <v>11365</v>
      </c>
    </row>
    <row r="6304" spans="1:9" x14ac:dyDescent="0.2">
      <c r="A6304" s="104" t="s">
        <v>10492</v>
      </c>
      <c r="D6304" s="104" t="s">
        <v>11366</v>
      </c>
      <c r="E6304" s="104">
        <f t="shared" si="98"/>
        <v>30600519</v>
      </c>
      <c r="F6304" s="104" t="s">
        <v>11572</v>
      </c>
      <c r="G6304" s="104" t="s">
        <v>8353</v>
      </c>
      <c r="H6304" s="104" t="s">
        <v>14367</v>
      </c>
      <c r="I6304" s="104" t="s">
        <v>11367</v>
      </c>
    </row>
    <row r="6305" spans="1:9" x14ac:dyDescent="0.2">
      <c r="A6305" s="104" t="s">
        <v>10492</v>
      </c>
      <c r="D6305" s="104" t="s">
        <v>11368</v>
      </c>
      <c r="E6305" s="104">
        <f t="shared" si="98"/>
        <v>30600520</v>
      </c>
      <c r="F6305" s="104" t="s">
        <v>11572</v>
      </c>
      <c r="G6305" s="104" t="s">
        <v>8353</v>
      </c>
      <c r="H6305" s="104" t="s">
        <v>14367</v>
      </c>
      <c r="I6305" s="104" t="s">
        <v>11369</v>
      </c>
    </row>
    <row r="6306" spans="1:9" x14ac:dyDescent="0.2">
      <c r="A6306" s="104" t="s">
        <v>10492</v>
      </c>
      <c r="D6306" s="104" t="s">
        <v>11370</v>
      </c>
      <c r="E6306" s="104">
        <f t="shared" si="98"/>
        <v>30600521</v>
      </c>
      <c r="F6306" s="104" t="s">
        <v>11572</v>
      </c>
      <c r="G6306" s="104" t="s">
        <v>8353</v>
      </c>
      <c r="H6306" s="104" t="s">
        <v>14367</v>
      </c>
      <c r="I6306" s="104" t="s">
        <v>11371</v>
      </c>
    </row>
    <row r="6307" spans="1:9" x14ac:dyDescent="0.2">
      <c r="A6307" s="104" t="s">
        <v>10492</v>
      </c>
      <c r="D6307" s="104" t="s">
        <v>11372</v>
      </c>
      <c r="E6307" s="104">
        <f t="shared" si="98"/>
        <v>30600522</v>
      </c>
      <c r="F6307" s="104" t="s">
        <v>11572</v>
      </c>
      <c r="G6307" s="104" t="s">
        <v>8353</v>
      </c>
      <c r="H6307" s="104" t="s">
        <v>14367</v>
      </c>
      <c r="I6307" s="104" t="s">
        <v>8404</v>
      </c>
    </row>
    <row r="6308" spans="1:9" x14ac:dyDescent="0.2">
      <c r="A6308" s="104" t="s">
        <v>10492</v>
      </c>
      <c r="D6308" s="104" t="s">
        <v>8405</v>
      </c>
      <c r="E6308" s="104">
        <f t="shared" si="98"/>
        <v>30600602</v>
      </c>
      <c r="F6308" s="104" t="s">
        <v>11572</v>
      </c>
      <c r="G6308" s="104" t="s">
        <v>8353</v>
      </c>
      <c r="H6308" s="104" t="s">
        <v>8406</v>
      </c>
      <c r="I6308" s="104" t="s">
        <v>8407</v>
      </c>
    </row>
    <row r="6309" spans="1:9" x14ac:dyDescent="0.2">
      <c r="A6309" s="104" t="s">
        <v>10492</v>
      </c>
      <c r="D6309" s="104" t="s">
        <v>8408</v>
      </c>
      <c r="E6309" s="104">
        <f t="shared" si="98"/>
        <v>30600603</v>
      </c>
      <c r="F6309" s="104" t="s">
        <v>11572</v>
      </c>
      <c r="G6309" s="104" t="s">
        <v>8353</v>
      </c>
      <c r="H6309" s="104" t="s">
        <v>8406</v>
      </c>
      <c r="I6309" s="104" t="s">
        <v>8407</v>
      </c>
    </row>
    <row r="6310" spans="1:9" x14ac:dyDescent="0.2">
      <c r="A6310" s="104" t="s">
        <v>10492</v>
      </c>
      <c r="D6310" s="104" t="s">
        <v>8409</v>
      </c>
      <c r="E6310" s="104">
        <f t="shared" si="98"/>
        <v>30600701</v>
      </c>
      <c r="F6310" s="104" t="s">
        <v>11572</v>
      </c>
      <c r="G6310" s="104" t="s">
        <v>8353</v>
      </c>
      <c r="H6310" s="104" t="s">
        <v>8916</v>
      </c>
      <c r="I6310" s="104" t="s">
        <v>8916</v>
      </c>
    </row>
    <row r="6311" spans="1:9" x14ac:dyDescent="0.2">
      <c r="A6311" s="104" t="s">
        <v>10492</v>
      </c>
      <c r="D6311" s="104" t="s">
        <v>8410</v>
      </c>
      <c r="E6311" s="104">
        <f t="shared" si="98"/>
        <v>30600702</v>
      </c>
      <c r="F6311" s="104" t="s">
        <v>11572</v>
      </c>
      <c r="G6311" s="104" t="s">
        <v>8353</v>
      </c>
      <c r="H6311" s="104" t="s">
        <v>8916</v>
      </c>
      <c r="I6311" s="104" t="s">
        <v>8916</v>
      </c>
    </row>
    <row r="6312" spans="1:9" x14ac:dyDescent="0.2">
      <c r="A6312" s="104" t="s">
        <v>10492</v>
      </c>
      <c r="D6312" s="104" t="s">
        <v>8411</v>
      </c>
      <c r="E6312" s="104">
        <f t="shared" si="98"/>
        <v>30600801</v>
      </c>
      <c r="F6312" s="104" t="s">
        <v>11572</v>
      </c>
      <c r="G6312" s="104" t="s">
        <v>8353</v>
      </c>
      <c r="H6312" s="104" t="s">
        <v>11023</v>
      </c>
      <c r="I6312" s="104" t="s">
        <v>8412</v>
      </c>
    </row>
    <row r="6313" spans="1:9" x14ac:dyDescent="0.2">
      <c r="A6313" s="104" t="s">
        <v>10492</v>
      </c>
      <c r="D6313" s="104" t="s">
        <v>8413</v>
      </c>
      <c r="E6313" s="104">
        <f t="shared" si="98"/>
        <v>30600802</v>
      </c>
      <c r="F6313" s="104" t="s">
        <v>11572</v>
      </c>
      <c r="G6313" s="104" t="s">
        <v>8353</v>
      </c>
      <c r="H6313" s="104" t="s">
        <v>11023</v>
      </c>
      <c r="I6313" s="104" t="s">
        <v>8414</v>
      </c>
    </row>
    <row r="6314" spans="1:9" x14ac:dyDescent="0.2">
      <c r="A6314" s="104" t="s">
        <v>10492</v>
      </c>
      <c r="D6314" s="104" t="s">
        <v>8415</v>
      </c>
      <c r="E6314" s="104">
        <f t="shared" si="98"/>
        <v>30600803</v>
      </c>
      <c r="F6314" s="104" t="s">
        <v>11572</v>
      </c>
      <c r="G6314" s="104" t="s">
        <v>8353</v>
      </c>
      <c r="H6314" s="104" t="s">
        <v>11023</v>
      </c>
      <c r="I6314" s="104" t="s">
        <v>8416</v>
      </c>
    </row>
    <row r="6315" spans="1:9" x14ac:dyDescent="0.2">
      <c r="A6315" s="104" t="s">
        <v>10492</v>
      </c>
      <c r="D6315" s="104" t="s">
        <v>8417</v>
      </c>
      <c r="E6315" s="104">
        <f t="shared" si="98"/>
        <v>30600804</v>
      </c>
      <c r="F6315" s="104" t="s">
        <v>11572</v>
      </c>
      <c r="G6315" s="104" t="s">
        <v>8353</v>
      </c>
      <c r="H6315" s="104" t="s">
        <v>11023</v>
      </c>
      <c r="I6315" s="104" t="s">
        <v>8418</v>
      </c>
    </row>
    <row r="6316" spans="1:9" x14ac:dyDescent="0.2">
      <c r="A6316" s="104" t="s">
        <v>10492</v>
      </c>
      <c r="D6316" s="104" t="s">
        <v>8419</v>
      </c>
      <c r="E6316" s="104">
        <f t="shared" si="98"/>
        <v>30600805</v>
      </c>
      <c r="F6316" s="104" t="s">
        <v>11572</v>
      </c>
      <c r="G6316" s="104" t="s">
        <v>8353</v>
      </c>
      <c r="H6316" s="104" t="s">
        <v>11023</v>
      </c>
      <c r="I6316" s="104" t="s">
        <v>8420</v>
      </c>
    </row>
    <row r="6317" spans="1:9" x14ac:dyDescent="0.2">
      <c r="A6317" s="104" t="s">
        <v>10492</v>
      </c>
      <c r="D6317" s="104" t="s">
        <v>8421</v>
      </c>
      <c r="E6317" s="104">
        <f t="shared" si="98"/>
        <v>30600806</v>
      </c>
      <c r="F6317" s="104" t="s">
        <v>11572</v>
      </c>
      <c r="G6317" s="104" t="s">
        <v>8353</v>
      </c>
      <c r="H6317" s="104" t="s">
        <v>11023</v>
      </c>
      <c r="I6317" s="104" t="s">
        <v>8422</v>
      </c>
    </row>
    <row r="6318" spans="1:9" x14ac:dyDescent="0.2">
      <c r="A6318" s="104" t="s">
        <v>10492</v>
      </c>
      <c r="D6318" s="104" t="s">
        <v>8423</v>
      </c>
      <c r="E6318" s="104">
        <f t="shared" si="98"/>
        <v>30600807</v>
      </c>
      <c r="F6318" s="104" t="s">
        <v>11572</v>
      </c>
      <c r="G6318" s="104" t="s">
        <v>8353</v>
      </c>
      <c r="H6318" s="104" t="s">
        <v>11023</v>
      </c>
      <c r="I6318" s="104" t="s">
        <v>8424</v>
      </c>
    </row>
    <row r="6319" spans="1:9" x14ac:dyDescent="0.2">
      <c r="A6319" s="104" t="s">
        <v>10492</v>
      </c>
      <c r="D6319" s="104" t="s">
        <v>8425</v>
      </c>
      <c r="E6319" s="104">
        <f t="shared" si="98"/>
        <v>30600811</v>
      </c>
      <c r="F6319" s="104" t="s">
        <v>11572</v>
      </c>
      <c r="G6319" s="104" t="s">
        <v>8353</v>
      </c>
      <c r="H6319" s="104" t="s">
        <v>11023</v>
      </c>
      <c r="I6319" s="104" t="s">
        <v>8426</v>
      </c>
    </row>
    <row r="6320" spans="1:9" x14ac:dyDescent="0.2">
      <c r="A6320" s="104" t="s">
        <v>10492</v>
      </c>
      <c r="D6320" s="104" t="s">
        <v>8427</v>
      </c>
      <c r="E6320" s="104">
        <f t="shared" si="98"/>
        <v>30600812</v>
      </c>
      <c r="F6320" s="104" t="s">
        <v>11572</v>
      </c>
      <c r="G6320" s="104" t="s">
        <v>8353</v>
      </c>
      <c r="H6320" s="104" t="s">
        <v>11023</v>
      </c>
      <c r="I6320" s="104" t="s">
        <v>8428</v>
      </c>
    </row>
    <row r="6321" spans="1:9" x14ac:dyDescent="0.2">
      <c r="A6321" s="104" t="s">
        <v>10492</v>
      </c>
      <c r="D6321" s="104" t="s">
        <v>8429</v>
      </c>
      <c r="E6321" s="104">
        <f t="shared" si="98"/>
        <v>30600813</v>
      </c>
      <c r="F6321" s="104" t="s">
        <v>11572</v>
      </c>
      <c r="G6321" s="104" t="s">
        <v>8353</v>
      </c>
      <c r="H6321" s="104" t="s">
        <v>11023</v>
      </c>
      <c r="I6321" s="104" t="s">
        <v>8430</v>
      </c>
    </row>
    <row r="6322" spans="1:9" x14ac:dyDescent="0.2">
      <c r="A6322" s="104" t="s">
        <v>10492</v>
      </c>
      <c r="D6322" s="104" t="s">
        <v>8431</v>
      </c>
      <c r="E6322" s="104">
        <f t="shared" si="98"/>
        <v>30600814</v>
      </c>
      <c r="F6322" s="104" t="s">
        <v>11572</v>
      </c>
      <c r="G6322" s="104" t="s">
        <v>8353</v>
      </c>
      <c r="H6322" s="104" t="s">
        <v>11023</v>
      </c>
      <c r="I6322" s="104" t="s">
        <v>8432</v>
      </c>
    </row>
    <row r="6323" spans="1:9" x14ac:dyDescent="0.2">
      <c r="A6323" s="104" t="s">
        <v>10492</v>
      </c>
      <c r="D6323" s="104" t="s">
        <v>8433</v>
      </c>
      <c r="E6323" s="104">
        <f t="shared" si="98"/>
        <v>30600815</v>
      </c>
      <c r="F6323" s="104" t="s">
        <v>11572</v>
      </c>
      <c r="G6323" s="104" t="s">
        <v>8353</v>
      </c>
      <c r="H6323" s="104" t="s">
        <v>11023</v>
      </c>
      <c r="I6323" s="104" t="s">
        <v>13052</v>
      </c>
    </row>
    <row r="6324" spans="1:9" x14ac:dyDescent="0.2">
      <c r="A6324" s="104" t="s">
        <v>10492</v>
      </c>
      <c r="D6324" s="104" t="s">
        <v>8434</v>
      </c>
      <c r="E6324" s="104">
        <f t="shared" si="98"/>
        <v>30600816</v>
      </c>
      <c r="F6324" s="104" t="s">
        <v>11572</v>
      </c>
      <c r="G6324" s="104" t="s">
        <v>8353</v>
      </c>
      <c r="H6324" s="104" t="s">
        <v>11023</v>
      </c>
      <c r="I6324" s="104" t="s">
        <v>13054</v>
      </c>
    </row>
    <row r="6325" spans="1:9" x14ac:dyDescent="0.2">
      <c r="A6325" s="104" t="s">
        <v>10492</v>
      </c>
      <c r="D6325" s="104" t="s">
        <v>8435</v>
      </c>
      <c r="E6325" s="104">
        <f t="shared" si="98"/>
        <v>30600817</v>
      </c>
      <c r="F6325" s="104" t="s">
        <v>11572</v>
      </c>
      <c r="G6325" s="104" t="s">
        <v>8353</v>
      </c>
      <c r="H6325" s="104" t="s">
        <v>11023</v>
      </c>
      <c r="I6325" s="104" t="s">
        <v>8436</v>
      </c>
    </row>
    <row r="6326" spans="1:9" x14ac:dyDescent="0.2">
      <c r="A6326" s="104" t="s">
        <v>10492</v>
      </c>
      <c r="D6326" s="104" t="s">
        <v>8437</v>
      </c>
      <c r="E6326" s="104">
        <f t="shared" si="98"/>
        <v>30600818</v>
      </c>
      <c r="F6326" s="104" t="s">
        <v>11572</v>
      </c>
      <c r="G6326" s="104" t="s">
        <v>8353</v>
      </c>
      <c r="H6326" s="104" t="s">
        <v>11023</v>
      </c>
      <c r="I6326" s="104" t="s">
        <v>2898</v>
      </c>
    </row>
    <row r="6327" spans="1:9" x14ac:dyDescent="0.2">
      <c r="A6327" s="104" t="s">
        <v>10492</v>
      </c>
      <c r="D6327" s="104" t="s">
        <v>2899</v>
      </c>
      <c r="E6327" s="104">
        <f t="shared" si="98"/>
        <v>30600819</v>
      </c>
      <c r="F6327" s="104" t="s">
        <v>11572</v>
      </c>
      <c r="G6327" s="104" t="s">
        <v>8353</v>
      </c>
      <c r="H6327" s="104" t="s">
        <v>11023</v>
      </c>
      <c r="I6327" s="104" t="s">
        <v>2900</v>
      </c>
    </row>
    <row r="6328" spans="1:9" x14ac:dyDescent="0.2">
      <c r="A6328" s="104" t="s">
        <v>10492</v>
      </c>
      <c r="D6328" s="104" t="s">
        <v>2901</v>
      </c>
      <c r="E6328" s="104">
        <f t="shared" si="98"/>
        <v>30600820</v>
      </c>
      <c r="F6328" s="104" t="s">
        <v>11572</v>
      </c>
      <c r="G6328" s="104" t="s">
        <v>8353</v>
      </c>
      <c r="H6328" s="104" t="s">
        <v>11023</v>
      </c>
      <c r="I6328" s="104" t="s">
        <v>2902</v>
      </c>
    </row>
    <row r="6329" spans="1:9" x14ac:dyDescent="0.2">
      <c r="A6329" s="104" t="s">
        <v>10492</v>
      </c>
      <c r="D6329" s="104" t="s">
        <v>2903</v>
      </c>
      <c r="E6329" s="104">
        <f t="shared" si="98"/>
        <v>30600821</v>
      </c>
      <c r="F6329" s="104" t="s">
        <v>11572</v>
      </c>
      <c r="G6329" s="104" t="s">
        <v>8353</v>
      </c>
      <c r="H6329" s="104" t="s">
        <v>11023</v>
      </c>
      <c r="I6329" s="104" t="s">
        <v>13064</v>
      </c>
    </row>
    <row r="6330" spans="1:9" x14ac:dyDescent="0.2">
      <c r="A6330" s="104" t="s">
        <v>10492</v>
      </c>
      <c r="D6330" s="104" t="s">
        <v>2904</v>
      </c>
      <c r="E6330" s="104">
        <f t="shared" si="98"/>
        <v>30600822</v>
      </c>
      <c r="F6330" s="104" t="s">
        <v>11572</v>
      </c>
      <c r="G6330" s="104" t="s">
        <v>8353</v>
      </c>
      <c r="H6330" s="104" t="s">
        <v>11023</v>
      </c>
      <c r="I6330" s="104" t="s">
        <v>13066</v>
      </c>
    </row>
    <row r="6331" spans="1:9" x14ac:dyDescent="0.2">
      <c r="A6331" s="104" t="s">
        <v>10492</v>
      </c>
      <c r="D6331" s="104" t="s">
        <v>2905</v>
      </c>
      <c r="E6331" s="104">
        <f t="shared" si="98"/>
        <v>30600901</v>
      </c>
      <c r="F6331" s="104" t="s">
        <v>11572</v>
      </c>
      <c r="G6331" s="104" t="s">
        <v>8353</v>
      </c>
      <c r="H6331" s="104" t="s">
        <v>13750</v>
      </c>
      <c r="I6331" s="104" t="s">
        <v>16128</v>
      </c>
    </row>
    <row r="6332" spans="1:9" x14ac:dyDescent="0.2">
      <c r="A6332" s="104" t="s">
        <v>10492</v>
      </c>
      <c r="D6332" s="104" t="s">
        <v>2906</v>
      </c>
      <c r="E6332" s="104">
        <f t="shared" si="98"/>
        <v>30600902</v>
      </c>
      <c r="F6332" s="104" t="s">
        <v>11572</v>
      </c>
      <c r="G6332" s="104" t="s">
        <v>8353</v>
      </c>
      <c r="H6332" s="104" t="s">
        <v>13750</v>
      </c>
      <c r="I6332" s="104" t="s">
        <v>16135</v>
      </c>
    </row>
    <row r="6333" spans="1:9" x14ac:dyDescent="0.2">
      <c r="A6333" s="104" t="s">
        <v>10492</v>
      </c>
      <c r="D6333" s="104" t="s">
        <v>2907</v>
      </c>
      <c r="E6333" s="104">
        <f t="shared" si="98"/>
        <v>30600903</v>
      </c>
      <c r="F6333" s="104" t="s">
        <v>11572</v>
      </c>
      <c r="G6333" s="104" t="s">
        <v>8353</v>
      </c>
      <c r="H6333" s="104" t="s">
        <v>13750</v>
      </c>
      <c r="I6333" s="104" t="s">
        <v>16137</v>
      </c>
    </row>
    <row r="6334" spans="1:9" x14ac:dyDescent="0.2">
      <c r="A6334" s="104" t="s">
        <v>10492</v>
      </c>
      <c r="D6334" s="104" t="s">
        <v>2908</v>
      </c>
      <c r="E6334" s="104">
        <f t="shared" si="98"/>
        <v>30600904</v>
      </c>
      <c r="F6334" s="104" t="s">
        <v>11572</v>
      </c>
      <c r="G6334" s="104" t="s">
        <v>8353</v>
      </c>
      <c r="H6334" s="104" t="s">
        <v>13750</v>
      </c>
      <c r="I6334" s="104" t="s">
        <v>16148</v>
      </c>
    </row>
    <row r="6335" spans="1:9" x14ac:dyDescent="0.2">
      <c r="A6335" s="104" t="s">
        <v>10492</v>
      </c>
      <c r="D6335" s="104" t="s">
        <v>2909</v>
      </c>
      <c r="E6335" s="104">
        <f t="shared" si="98"/>
        <v>30600905</v>
      </c>
      <c r="F6335" s="104" t="s">
        <v>11572</v>
      </c>
      <c r="G6335" s="104" t="s">
        <v>8353</v>
      </c>
      <c r="H6335" s="104" t="s">
        <v>13750</v>
      </c>
      <c r="I6335" s="104" t="s">
        <v>2910</v>
      </c>
    </row>
    <row r="6336" spans="1:9" x14ac:dyDescent="0.2">
      <c r="A6336" s="104" t="s">
        <v>10492</v>
      </c>
      <c r="D6336" s="104" t="s">
        <v>2911</v>
      </c>
      <c r="E6336" s="104">
        <f t="shared" si="98"/>
        <v>30600906</v>
      </c>
      <c r="F6336" s="104" t="s">
        <v>11572</v>
      </c>
      <c r="G6336" s="104" t="s">
        <v>8353</v>
      </c>
      <c r="H6336" s="104" t="s">
        <v>13750</v>
      </c>
      <c r="I6336" s="104" t="s">
        <v>2912</v>
      </c>
    </row>
    <row r="6337" spans="1:9" x14ac:dyDescent="0.2">
      <c r="A6337" s="104" t="s">
        <v>10492</v>
      </c>
      <c r="D6337" s="104" t="s">
        <v>2913</v>
      </c>
      <c r="E6337" s="104">
        <f t="shared" si="98"/>
        <v>30600999</v>
      </c>
      <c r="F6337" s="104" t="s">
        <v>11572</v>
      </c>
      <c r="G6337" s="104" t="s">
        <v>8353</v>
      </c>
      <c r="H6337" s="104" t="s">
        <v>13750</v>
      </c>
      <c r="I6337" s="104" t="s">
        <v>9253</v>
      </c>
    </row>
    <row r="6338" spans="1:9" x14ac:dyDescent="0.2">
      <c r="A6338" s="104" t="s">
        <v>10492</v>
      </c>
      <c r="D6338" s="104" t="s">
        <v>2914</v>
      </c>
      <c r="E6338" s="104">
        <f t="shared" ref="E6338:E6401" si="99">VALUE(D6338)</f>
        <v>30601001</v>
      </c>
      <c r="F6338" s="104" t="s">
        <v>11572</v>
      </c>
      <c r="G6338" s="104" t="s">
        <v>8353</v>
      </c>
      <c r="H6338" s="104" t="s">
        <v>2915</v>
      </c>
      <c r="I6338" s="104" t="s">
        <v>14416</v>
      </c>
    </row>
    <row r="6339" spans="1:9" x14ac:dyDescent="0.2">
      <c r="A6339" s="104" t="s">
        <v>10492</v>
      </c>
      <c r="D6339" s="104" t="s">
        <v>2916</v>
      </c>
      <c r="E6339" s="104">
        <f t="shared" si="99"/>
        <v>30601011</v>
      </c>
      <c r="F6339" s="104" t="s">
        <v>11572</v>
      </c>
      <c r="G6339" s="104" t="s">
        <v>8353</v>
      </c>
      <c r="H6339" s="104" t="s">
        <v>2915</v>
      </c>
      <c r="I6339" s="104" t="s">
        <v>2917</v>
      </c>
    </row>
    <row r="6340" spans="1:9" x14ac:dyDescent="0.2">
      <c r="A6340" s="104" t="s">
        <v>10492</v>
      </c>
      <c r="D6340" s="104" t="s">
        <v>2918</v>
      </c>
      <c r="E6340" s="104">
        <f t="shared" si="99"/>
        <v>30601101</v>
      </c>
      <c r="F6340" s="104" t="s">
        <v>11572</v>
      </c>
      <c r="G6340" s="104" t="s">
        <v>8353</v>
      </c>
      <c r="H6340" s="104" t="s">
        <v>2919</v>
      </c>
      <c r="I6340" s="104" t="s">
        <v>14416</v>
      </c>
    </row>
    <row r="6341" spans="1:9" x14ac:dyDescent="0.2">
      <c r="A6341" s="104" t="s">
        <v>10492</v>
      </c>
      <c r="D6341" s="104" t="s">
        <v>2920</v>
      </c>
      <c r="E6341" s="104">
        <f t="shared" si="99"/>
        <v>30601201</v>
      </c>
      <c r="F6341" s="104" t="s">
        <v>11572</v>
      </c>
      <c r="G6341" s="104" t="s">
        <v>8353</v>
      </c>
      <c r="H6341" s="104" t="s">
        <v>2921</v>
      </c>
      <c r="I6341" s="104" t="s">
        <v>14416</v>
      </c>
    </row>
    <row r="6342" spans="1:9" x14ac:dyDescent="0.2">
      <c r="A6342" s="104" t="s">
        <v>10492</v>
      </c>
      <c r="D6342" s="104" t="s">
        <v>2922</v>
      </c>
      <c r="E6342" s="104">
        <f t="shared" si="99"/>
        <v>30601301</v>
      </c>
      <c r="F6342" s="104" t="s">
        <v>11572</v>
      </c>
      <c r="G6342" s="104" t="s">
        <v>8353</v>
      </c>
      <c r="H6342" s="104" t="s">
        <v>2923</v>
      </c>
      <c r="I6342" s="104" t="s">
        <v>2924</v>
      </c>
    </row>
    <row r="6343" spans="1:9" x14ac:dyDescent="0.2">
      <c r="A6343" s="104" t="s">
        <v>10492</v>
      </c>
      <c r="D6343" s="104" t="s">
        <v>2925</v>
      </c>
      <c r="E6343" s="104">
        <f t="shared" si="99"/>
        <v>30601401</v>
      </c>
      <c r="F6343" s="104" t="s">
        <v>11572</v>
      </c>
      <c r="G6343" s="104" t="s">
        <v>8353</v>
      </c>
      <c r="H6343" s="104" t="s">
        <v>2926</v>
      </c>
      <c r="I6343" s="104" t="s">
        <v>2927</v>
      </c>
    </row>
    <row r="6344" spans="1:9" x14ac:dyDescent="0.2">
      <c r="A6344" s="104" t="s">
        <v>10492</v>
      </c>
      <c r="D6344" s="104" t="s">
        <v>2928</v>
      </c>
      <c r="E6344" s="104">
        <f t="shared" si="99"/>
        <v>30601402</v>
      </c>
      <c r="F6344" s="104" t="s">
        <v>11572</v>
      </c>
      <c r="G6344" s="104" t="s">
        <v>8353</v>
      </c>
      <c r="H6344" s="104" t="s">
        <v>2926</v>
      </c>
      <c r="I6344" s="104" t="s">
        <v>2929</v>
      </c>
    </row>
    <row r="6345" spans="1:9" x14ac:dyDescent="0.2">
      <c r="A6345" s="104" t="s">
        <v>10492</v>
      </c>
      <c r="D6345" s="104" t="s">
        <v>2930</v>
      </c>
      <c r="E6345" s="104">
        <f t="shared" si="99"/>
        <v>30601599</v>
      </c>
      <c r="F6345" s="104" t="s">
        <v>11572</v>
      </c>
      <c r="G6345" s="104" t="s">
        <v>8353</v>
      </c>
      <c r="H6345" s="104" t="s">
        <v>2931</v>
      </c>
      <c r="I6345" s="104" t="s">
        <v>7791</v>
      </c>
    </row>
    <row r="6346" spans="1:9" x14ac:dyDescent="0.2">
      <c r="A6346" s="104" t="s">
        <v>10492</v>
      </c>
      <c r="D6346" s="104" t="s">
        <v>5613</v>
      </c>
      <c r="E6346" s="104">
        <f t="shared" si="99"/>
        <v>30601601</v>
      </c>
      <c r="F6346" s="104" t="s">
        <v>11572</v>
      </c>
      <c r="G6346" s="104" t="s">
        <v>8353</v>
      </c>
      <c r="H6346" s="104" t="s">
        <v>5614</v>
      </c>
      <c r="I6346" s="104" t="s">
        <v>14416</v>
      </c>
    </row>
    <row r="6347" spans="1:9" x14ac:dyDescent="0.2">
      <c r="A6347" s="104" t="s">
        <v>10492</v>
      </c>
      <c r="D6347" s="104" t="s">
        <v>5615</v>
      </c>
      <c r="E6347" s="104">
        <f t="shared" si="99"/>
        <v>30601602</v>
      </c>
      <c r="F6347" s="104" t="s">
        <v>11572</v>
      </c>
      <c r="G6347" s="104" t="s">
        <v>8353</v>
      </c>
      <c r="H6347" s="104" t="s">
        <v>5614</v>
      </c>
      <c r="I6347" s="104" t="s">
        <v>5616</v>
      </c>
    </row>
    <row r="6348" spans="1:9" x14ac:dyDescent="0.2">
      <c r="A6348" s="104" t="s">
        <v>10492</v>
      </c>
      <c r="D6348" s="104" t="s">
        <v>5617</v>
      </c>
      <c r="E6348" s="104">
        <f t="shared" si="99"/>
        <v>30601603</v>
      </c>
      <c r="F6348" s="104" t="s">
        <v>11572</v>
      </c>
      <c r="G6348" s="104" t="s">
        <v>8353</v>
      </c>
      <c r="H6348" s="104" t="s">
        <v>5614</v>
      </c>
      <c r="I6348" s="104" t="s">
        <v>5618</v>
      </c>
    </row>
    <row r="6349" spans="1:9" x14ac:dyDescent="0.2">
      <c r="A6349" s="104" t="s">
        <v>10492</v>
      </c>
      <c r="D6349" s="104" t="s">
        <v>5619</v>
      </c>
      <c r="E6349" s="104">
        <f t="shared" si="99"/>
        <v>30601604</v>
      </c>
      <c r="F6349" s="104" t="s">
        <v>11572</v>
      </c>
      <c r="G6349" s="104" t="s">
        <v>8353</v>
      </c>
      <c r="H6349" s="104" t="s">
        <v>5614</v>
      </c>
      <c r="I6349" s="104" t="s">
        <v>5620</v>
      </c>
    </row>
    <row r="6350" spans="1:9" x14ac:dyDescent="0.2">
      <c r="A6350" s="104" t="s">
        <v>10492</v>
      </c>
      <c r="D6350" s="104" t="s">
        <v>5621</v>
      </c>
      <c r="E6350" s="104">
        <f t="shared" si="99"/>
        <v>30601701</v>
      </c>
      <c r="F6350" s="104" t="s">
        <v>11572</v>
      </c>
      <c r="G6350" s="104" t="s">
        <v>8353</v>
      </c>
      <c r="H6350" s="104" t="s">
        <v>5622</v>
      </c>
      <c r="I6350" s="104" t="s">
        <v>14416</v>
      </c>
    </row>
    <row r="6351" spans="1:9" x14ac:dyDescent="0.2">
      <c r="A6351" s="104" t="s">
        <v>10492</v>
      </c>
      <c r="D6351" s="104" t="s">
        <v>5623</v>
      </c>
      <c r="E6351" s="104">
        <f t="shared" si="99"/>
        <v>30601801</v>
      </c>
      <c r="F6351" s="104" t="s">
        <v>11572</v>
      </c>
      <c r="G6351" s="104" t="s">
        <v>8353</v>
      </c>
      <c r="H6351" s="104" t="s">
        <v>5624</v>
      </c>
      <c r="I6351" s="104" t="s">
        <v>14416</v>
      </c>
    </row>
    <row r="6352" spans="1:9" x14ac:dyDescent="0.2">
      <c r="A6352" s="104" t="s">
        <v>10492</v>
      </c>
      <c r="D6352" s="104" t="s">
        <v>5625</v>
      </c>
      <c r="E6352" s="104">
        <f t="shared" si="99"/>
        <v>30601901</v>
      </c>
      <c r="F6352" s="104" t="s">
        <v>11572</v>
      </c>
      <c r="G6352" s="104" t="s">
        <v>8353</v>
      </c>
      <c r="H6352" s="104" t="s">
        <v>5626</v>
      </c>
      <c r="I6352" s="104" t="s">
        <v>14416</v>
      </c>
    </row>
    <row r="6353" spans="1:10" x14ac:dyDescent="0.2">
      <c r="A6353" s="104" t="s">
        <v>10492</v>
      </c>
      <c r="D6353" s="104" t="s">
        <v>5627</v>
      </c>
      <c r="E6353" s="104">
        <f t="shared" si="99"/>
        <v>30602001</v>
      </c>
      <c r="F6353" s="104" t="s">
        <v>11572</v>
      </c>
      <c r="G6353" s="104" t="s">
        <v>8353</v>
      </c>
      <c r="H6353" s="104" t="s">
        <v>5628</v>
      </c>
      <c r="I6353" s="104" t="s">
        <v>14416</v>
      </c>
    </row>
    <row r="6354" spans="1:10" x14ac:dyDescent="0.2">
      <c r="A6354" s="104" t="s">
        <v>10492</v>
      </c>
      <c r="D6354" s="104" t="s">
        <v>5629</v>
      </c>
      <c r="E6354" s="104">
        <f t="shared" si="99"/>
        <v>30602101</v>
      </c>
      <c r="F6354" s="104" t="s">
        <v>11572</v>
      </c>
      <c r="G6354" s="104" t="s">
        <v>8353</v>
      </c>
      <c r="H6354" s="104" t="s">
        <v>5630</v>
      </c>
      <c r="I6354" s="104" t="s">
        <v>14416</v>
      </c>
    </row>
    <row r="6355" spans="1:10" x14ac:dyDescent="0.2">
      <c r="A6355" s="104" t="s">
        <v>10492</v>
      </c>
      <c r="D6355" s="104" t="s">
        <v>5631</v>
      </c>
      <c r="E6355" s="104">
        <f t="shared" si="99"/>
        <v>30602201</v>
      </c>
      <c r="F6355" s="104" t="s">
        <v>11572</v>
      </c>
      <c r="G6355" s="104" t="s">
        <v>8353</v>
      </c>
      <c r="H6355" s="104" t="s">
        <v>5632</v>
      </c>
      <c r="I6355" s="104" t="s">
        <v>14416</v>
      </c>
    </row>
    <row r="6356" spans="1:10" x14ac:dyDescent="0.2">
      <c r="A6356" s="104" t="s">
        <v>10492</v>
      </c>
      <c r="D6356" s="104" t="s">
        <v>5633</v>
      </c>
      <c r="E6356" s="104">
        <f t="shared" si="99"/>
        <v>30602301</v>
      </c>
      <c r="F6356" s="104" t="s">
        <v>11572</v>
      </c>
      <c r="G6356" s="104" t="s">
        <v>8353</v>
      </c>
      <c r="H6356" s="104" t="s">
        <v>5634</v>
      </c>
      <c r="I6356" s="104" t="s">
        <v>14416</v>
      </c>
    </row>
    <row r="6357" spans="1:10" x14ac:dyDescent="0.2">
      <c r="A6357" s="104" t="s">
        <v>10492</v>
      </c>
      <c r="D6357" s="104" t="s">
        <v>5635</v>
      </c>
      <c r="E6357" s="104">
        <f t="shared" si="99"/>
        <v>30602401</v>
      </c>
      <c r="F6357" s="104" t="s">
        <v>11572</v>
      </c>
      <c r="G6357" s="104" t="s">
        <v>8353</v>
      </c>
      <c r="H6357" s="104" t="s">
        <v>5636</v>
      </c>
      <c r="I6357" s="104" t="s">
        <v>5637</v>
      </c>
      <c r="J6357" s="106">
        <v>36797</v>
      </c>
    </row>
    <row r="6358" spans="1:10" x14ac:dyDescent="0.2">
      <c r="A6358" s="104" t="s">
        <v>10492</v>
      </c>
      <c r="D6358" s="104" t="s">
        <v>5638</v>
      </c>
      <c r="E6358" s="104">
        <f t="shared" si="99"/>
        <v>30603201</v>
      </c>
      <c r="F6358" s="104" t="s">
        <v>11572</v>
      </c>
      <c r="G6358" s="104" t="s">
        <v>8353</v>
      </c>
      <c r="H6358" s="104" t="s">
        <v>5639</v>
      </c>
      <c r="I6358" s="104" t="s">
        <v>14416</v>
      </c>
    </row>
    <row r="6359" spans="1:10" x14ac:dyDescent="0.2">
      <c r="A6359" s="104" t="s">
        <v>10492</v>
      </c>
      <c r="D6359" s="104" t="s">
        <v>5640</v>
      </c>
      <c r="E6359" s="104">
        <f t="shared" si="99"/>
        <v>30603301</v>
      </c>
      <c r="F6359" s="104" t="s">
        <v>11572</v>
      </c>
      <c r="G6359" s="104" t="s">
        <v>8353</v>
      </c>
      <c r="H6359" s="104" t="s">
        <v>5641</v>
      </c>
      <c r="I6359" s="104" t="s">
        <v>5642</v>
      </c>
    </row>
    <row r="6360" spans="1:10" x14ac:dyDescent="0.2">
      <c r="A6360" s="104" t="s">
        <v>10492</v>
      </c>
      <c r="D6360" s="104" t="s">
        <v>5643</v>
      </c>
      <c r="E6360" s="104">
        <f t="shared" si="99"/>
        <v>30609901</v>
      </c>
      <c r="F6360" s="104" t="s">
        <v>11572</v>
      </c>
      <c r="G6360" s="104" t="s">
        <v>8353</v>
      </c>
      <c r="H6360" s="104" t="s">
        <v>5644</v>
      </c>
      <c r="I6360" s="104" t="s">
        <v>5645</v>
      </c>
    </row>
    <row r="6361" spans="1:10" x14ac:dyDescent="0.2">
      <c r="A6361" s="104" t="s">
        <v>10492</v>
      </c>
      <c r="D6361" s="104" t="s">
        <v>5646</v>
      </c>
      <c r="E6361" s="104">
        <f t="shared" si="99"/>
        <v>30609902</v>
      </c>
      <c r="F6361" s="104" t="s">
        <v>11572</v>
      </c>
      <c r="G6361" s="104" t="s">
        <v>8353</v>
      </c>
      <c r="H6361" s="104" t="s">
        <v>5644</v>
      </c>
      <c r="I6361" s="104" t="s">
        <v>16135</v>
      </c>
    </row>
    <row r="6362" spans="1:10" x14ac:dyDescent="0.2">
      <c r="A6362" s="104" t="s">
        <v>10492</v>
      </c>
      <c r="D6362" s="104" t="s">
        <v>5647</v>
      </c>
      <c r="E6362" s="104">
        <f t="shared" si="99"/>
        <v>30609903</v>
      </c>
      <c r="F6362" s="104" t="s">
        <v>11572</v>
      </c>
      <c r="G6362" s="104" t="s">
        <v>8353</v>
      </c>
      <c r="H6362" s="104" t="s">
        <v>5644</v>
      </c>
      <c r="I6362" s="104" t="s">
        <v>16137</v>
      </c>
    </row>
    <row r="6363" spans="1:10" x14ac:dyDescent="0.2">
      <c r="A6363" s="104" t="s">
        <v>10492</v>
      </c>
      <c r="D6363" s="104" t="s">
        <v>5648</v>
      </c>
      <c r="E6363" s="104">
        <f t="shared" si="99"/>
        <v>30609904</v>
      </c>
      <c r="F6363" s="104" t="s">
        <v>11572</v>
      </c>
      <c r="G6363" s="104" t="s">
        <v>8353</v>
      </c>
      <c r="H6363" s="104" t="s">
        <v>5644</v>
      </c>
      <c r="I6363" s="104" t="s">
        <v>16148</v>
      </c>
    </row>
    <row r="6364" spans="1:10" x14ac:dyDescent="0.2">
      <c r="A6364" s="104" t="s">
        <v>10492</v>
      </c>
      <c r="D6364" s="104" t="s">
        <v>5649</v>
      </c>
      <c r="E6364" s="104">
        <f t="shared" si="99"/>
        <v>30609905</v>
      </c>
      <c r="F6364" s="104" t="s">
        <v>11572</v>
      </c>
      <c r="G6364" s="104" t="s">
        <v>8353</v>
      </c>
      <c r="H6364" s="104" t="s">
        <v>5644</v>
      </c>
      <c r="I6364" s="104" t="s">
        <v>2910</v>
      </c>
    </row>
    <row r="6365" spans="1:10" x14ac:dyDescent="0.2">
      <c r="A6365" s="104" t="s">
        <v>10492</v>
      </c>
      <c r="D6365" s="104" t="s">
        <v>5650</v>
      </c>
      <c r="E6365" s="104">
        <f t="shared" si="99"/>
        <v>30610001</v>
      </c>
      <c r="F6365" s="104" t="s">
        <v>11572</v>
      </c>
      <c r="G6365" s="104" t="s">
        <v>8353</v>
      </c>
      <c r="H6365" s="104" t="s">
        <v>5651</v>
      </c>
      <c r="I6365" s="104" t="s">
        <v>14416</v>
      </c>
    </row>
    <row r="6366" spans="1:10" x14ac:dyDescent="0.2">
      <c r="A6366" s="104" t="s">
        <v>10492</v>
      </c>
      <c r="D6366" s="104" t="s">
        <v>5652</v>
      </c>
      <c r="E6366" s="104">
        <f t="shared" si="99"/>
        <v>30622001</v>
      </c>
      <c r="F6366" s="104" t="s">
        <v>11572</v>
      </c>
      <c r="G6366" s="104" t="s">
        <v>8353</v>
      </c>
      <c r="I6366" s="104" t="s">
        <v>5653</v>
      </c>
    </row>
    <row r="6367" spans="1:10" x14ac:dyDescent="0.2">
      <c r="A6367" s="104" t="s">
        <v>10492</v>
      </c>
      <c r="D6367" s="104" t="s">
        <v>5654</v>
      </c>
      <c r="E6367" s="104">
        <f t="shared" si="99"/>
        <v>30622002</v>
      </c>
      <c r="F6367" s="104" t="s">
        <v>11572</v>
      </c>
      <c r="G6367" s="104" t="s">
        <v>8353</v>
      </c>
      <c r="I6367" s="104" t="s">
        <v>5655</v>
      </c>
    </row>
    <row r="6368" spans="1:10" x14ac:dyDescent="0.2">
      <c r="A6368" s="104" t="s">
        <v>10492</v>
      </c>
      <c r="D6368" s="104" t="s">
        <v>5656</v>
      </c>
      <c r="E6368" s="104">
        <f t="shared" si="99"/>
        <v>30622003</v>
      </c>
      <c r="F6368" s="104" t="s">
        <v>11572</v>
      </c>
      <c r="G6368" s="104" t="s">
        <v>8353</v>
      </c>
      <c r="I6368" s="104" t="s">
        <v>5657</v>
      </c>
    </row>
    <row r="6369" spans="1:9" x14ac:dyDescent="0.2">
      <c r="A6369" s="104" t="s">
        <v>10492</v>
      </c>
      <c r="D6369" s="104" t="s">
        <v>5658</v>
      </c>
      <c r="E6369" s="104">
        <f t="shared" si="99"/>
        <v>30622004</v>
      </c>
      <c r="F6369" s="104" t="s">
        <v>11572</v>
      </c>
      <c r="G6369" s="104" t="s">
        <v>8353</v>
      </c>
      <c r="I6369" s="104" t="s">
        <v>5659</v>
      </c>
    </row>
    <row r="6370" spans="1:9" x14ac:dyDescent="0.2">
      <c r="A6370" s="104" t="s">
        <v>10492</v>
      </c>
      <c r="D6370" s="104" t="s">
        <v>5660</v>
      </c>
      <c r="E6370" s="104">
        <f t="shared" si="99"/>
        <v>30622005</v>
      </c>
      <c r="F6370" s="104" t="s">
        <v>11572</v>
      </c>
      <c r="G6370" s="104" t="s">
        <v>8353</v>
      </c>
      <c r="I6370" s="104" t="s">
        <v>5661</v>
      </c>
    </row>
    <row r="6371" spans="1:9" x14ac:dyDescent="0.2">
      <c r="A6371" s="104" t="s">
        <v>10492</v>
      </c>
      <c r="D6371" s="104" t="s">
        <v>5662</v>
      </c>
      <c r="E6371" s="104">
        <f t="shared" si="99"/>
        <v>30622006</v>
      </c>
      <c r="F6371" s="104" t="s">
        <v>11572</v>
      </c>
      <c r="G6371" s="104" t="s">
        <v>8353</v>
      </c>
      <c r="I6371" s="104" t="s">
        <v>5663</v>
      </c>
    </row>
    <row r="6372" spans="1:9" x14ac:dyDescent="0.2">
      <c r="A6372" s="104" t="s">
        <v>10492</v>
      </c>
      <c r="D6372" s="104" t="s">
        <v>5664</v>
      </c>
      <c r="E6372" s="104">
        <f t="shared" si="99"/>
        <v>30622201</v>
      </c>
      <c r="F6372" s="104" t="s">
        <v>11572</v>
      </c>
      <c r="G6372" s="104" t="s">
        <v>8353</v>
      </c>
      <c r="I6372" s="104" t="s">
        <v>5665</v>
      </c>
    </row>
    <row r="6373" spans="1:9" x14ac:dyDescent="0.2">
      <c r="A6373" s="104" t="s">
        <v>10492</v>
      </c>
      <c r="D6373" s="104" t="s">
        <v>5666</v>
      </c>
      <c r="E6373" s="104">
        <f t="shared" si="99"/>
        <v>30622202</v>
      </c>
      <c r="F6373" s="104" t="s">
        <v>11572</v>
      </c>
      <c r="G6373" s="104" t="s">
        <v>8353</v>
      </c>
      <c r="I6373" s="104" t="s">
        <v>5667</v>
      </c>
    </row>
    <row r="6374" spans="1:9" x14ac:dyDescent="0.2">
      <c r="A6374" s="104" t="s">
        <v>10492</v>
      </c>
      <c r="D6374" s="104" t="s">
        <v>5668</v>
      </c>
      <c r="E6374" s="104">
        <f t="shared" si="99"/>
        <v>30622203</v>
      </c>
      <c r="F6374" s="104" t="s">
        <v>11572</v>
      </c>
      <c r="G6374" s="104" t="s">
        <v>8353</v>
      </c>
      <c r="I6374" s="104" t="s">
        <v>5669</v>
      </c>
    </row>
    <row r="6375" spans="1:9" x14ac:dyDescent="0.2">
      <c r="A6375" s="104" t="s">
        <v>10492</v>
      </c>
      <c r="D6375" s="104" t="s">
        <v>5670</v>
      </c>
      <c r="E6375" s="104">
        <f t="shared" si="99"/>
        <v>30622204</v>
      </c>
      <c r="F6375" s="104" t="s">
        <v>11572</v>
      </c>
      <c r="G6375" s="104" t="s">
        <v>8353</v>
      </c>
      <c r="I6375" s="104" t="s">
        <v>5671</v>
      </c>
    </row>
    <row r="6376" spans="1:9" x14ac:dyDescent="0.2">
      <c r="A6376" s="104" t="s">
        <v>10492</v>
      </c>
      <c r="D6376" s="104" t="s">
        <v>5672</v>
      </c>
      <c r="E6376" s="104">
        <f t="shared" si="99"/>
        <v>30622205</v>
      </c>
      <c r="F6376" s="104" t="s">
        <v>11572</v>
      </c>
      <c r="G6376" s="104" t="s">
        <v>8353</v>
      </c>
      <c r="I6376" s="104" t="s">
        <v>5673</v>
      </c>
    </row>
    <row r="6377" spans="1:9" x14ac:dyDescent="0.2">
      <c r="A6377" s="104" t="s">
        <v>10492</v>
      </c>
      <c r="D6377" s="104" t="s">
        <v>5674</v>
      </c>
      <c r="E6377" s="104">
        <f t="shared" si="99"/>
        <v>30622206</v>
      </c>
      <c r="F6377" s="104" t="s">
        <v>11572</v>
      </c>
      <c r="G6377" s="104" t="s">
        <v>8353</v>
      </c>
      <c r="I6377" s="104" t="s">
        <v>5675</v>
      </c>
    </row>
    <row r="6378" spans="1:9" x14ac:dyDescent="0.2">
      <c r="A6378" s="104" t="s">
        <v>10492</v>
      </c>
      <c r="D6378" s="104" t="s">
        <v>5676</v>
      </c>
      <c r="E6378" s="104">
        <f t="shared" si="99"/>
        <v>30622401</v>
      </c>
      <c r="F6378" s="104" t="s">
        <v>11572</v>
      </c>
      <c r="G6378" s="104" t="s">
        <v>8353</v>
      </c>
      <c r="I6378" s="104" t="s">
        <v>5677</v>
      </c>
    </row>
    <row r="6379" spans="1:9" x14ac:dyDescent="0.2">
      <c r="A6379" s="104" t="s">
        <v>10492</v>
      </c>
      <c r="D6379" s="104" t="s">
        <v>5678</v>
      </c>
      <c r="E6379" s="104">
        <f t="shared" si="99"/>
        <v>30622402</v>
      </c>
      <c r="F6379" s="104" t="s">
        <v>11572</v>
      </c>
      <c r="G6379" s="104" t="s">
        <v>8353</v>
      </c>
      <c r="I6379" s="104" t="s">
        <v>5679</v>
      </c>
    </row>
    <row r="6380" spans="1:9" x14ac:dyDescent="0.2">
      <c r="A6380" s="104" t="s">
        <v>10492</v>
      </c>
      <c r="D6380" s="104" t="s">
        <v>5680</v>
      </c>
      <c r="E6380" s="104">
        <f t="shared" si="99"/>
        <v>30622403</v>
      </c>
      <c r="F6380" s="104" t="s">
        <v>11572</v>
      </c>
      <c r="G6380" s="104" t="s">
        <v>8353</v>
      </c>
      <c r="I6380" s="104" t="s">
        <v>5681</v>
      </c>
    </row>
    <row r="6381" spans="1:9" x14ac:dyDescent="0.2">
      <c r="A6381" s="104" t="s">
        <v>10492</v>
      </c>
      <c r="D6381" s="104" t="s">
        <v>5682</v>
      </c>
      <c r="E6381" s="104">
        <f t="shared" si="99"/>
        <v>30622404</v>
      </c>
      <c r="F6381" s="104" t="s">
        <v>11572</v>
      </c>
      <c r="G6381" s="104" t="s">
        <v>8353</v>
      </c>
      <c r="I6381" s="104" t="s">
        <v>5683</v>
      </c>
    </row>
    <row r="6382" spans="1:9" x14ac:dyDescent="0.2">
      <c r="A6382" s="104" t="s">
        <v>10492</v>
      </c>
      <c r="D6382" s="104" t="s">
        <v>5684</v>
      </c>
      <c r="E6382" s="104">
        <f t="shared" si="99"/>
        <v>30622405</v>
      </c>
      <c r="F6382" s="104" t="s">
        <v>11572</v>
      </c>
      <c r="G6382" s="104" t="s">
        <v>8353</v>
      </c>
      <c r="I6382" s="104" t="s">
        <v>5685</v>
      </c>
    </row>
    <row r="6383" spans="1:9" x14ac:dyDescent="0.2">
      <c r="A6383" s="104" t="s">
        <v>10492</v>
      </c>
      <c r="D6383" s="104" t="s">
        <v>5686</v>
      </c>
      <c r="E6383" s="104">
        <f t="shared" si="99"/>
        <v>30622406</v>
      </c>
      <c r="F6383" s="104" t="s">
        <v>11572</v>
      </c>
      <c r="G6383" s="104" t="s">
        <v>8353</v>
      </c>
      <c r="I6383" s="104" t="s">
        <v>5687</v>
      </c>
    </row>
    <row r="6384" spans="1:9" x14ac:dyDescent="0.2">
      <c r="A6384" s="104" t="s">
        <v>10492</v>
      </c>
      <c r="D6384" s="104" t="s">
        <v>5688</v>
      </c>
      <c r="E6384" s="104">
        <f t="shared" si="99"/>
        <v>30630005</v>
      </c>
      <c r="F6384" s="104" t="s">
        <v>11572</v>
      </c>
      <c r="G6384" s="104" t="s">
        <v>8353</v>
      </c>
      <c r="H6384" s="104" t="s">
        <v>5689</v>
      </c>
      <c r="I6384" s="104" t="s">
        <v>5690</v>
      </c>
    </row>
    <row r="6385" spans="1:9" x14ac:dyDescent="0.2">
      <c r="A6385" s="104" t="s">
        <v>10492</v>
      </c>
      <c r="D6385" s="104" t="s">
        <v>5691</v>
      </c>
      <c r="E6385" s="104">
        <f t="shared" si="99"/>
        <v>30630006</v>
      </c>
      <c r="F6385" s="104" t="s">
        <v>11572</v>
      </c>
      <c r="G6385" s="104" t="s">
        <v>8353</v>
      </c>
      <c r="H6385" s="104" t="s">
        <v>5689</v>
      </c>
      <c r="I6385" s="104" t="s">
        <v>5692</v>
      </c>
    </row>
    <row r="6386" spans="1:9" x14ac:dyDescent="0.2">
      <c r="A6386" s="104" t="s">
        <v>10492</v>
      </c>
      <c r="D6386" s="104" t="s">
        <v>5693</v>
      </c>
      <c r="E6386" s="104">
        <f t="shared" si="99"/>
        <v>30630007</v>
      </c>
      <c r="F6386" s="104" t="s">
        <v>11572</v>
      </c>
      <c r="G6386" s="104" t="s">
        <v>8353</v>
      </c>
      <c r="H6386" s="104" t="s">
        <v>5689</v>
      </c>
      <c r="I6386" s="104" t="s">
        <v>5694</v>
      </c>
    </row>
    <row r="6387" spans="1:9" x14ac:dyDescent="0.2">
      <c r="A6387" s="104" t="s">
        <v>10492</v>
      </c>
      <c r="D6387" s="104" t="s">
        <v>5695</v>
      </c>
      <c r="E6387" s="104">
        <f t="shared" si="99"/>
        <v>30688801</v>
      </c>
      <c r="F6387" s="104" t="s">
        <v>11572</v>
      </c>
      <c r="G6387" s="104" t="s">
        <v>8353</v>
      </c>
      <c r="H6387" s="104" t="s">
        <v>11023</v>
      </c>
      <c r="I6387" s="104" t="s">
        <v>7495</v>
      </c>
    </row>
    <row r="6388" spans="1:9" x14ac:dyDescent="0.2">
      <c r="A6388" s="104" t="s">
        <v>10492</v>
      </c>
      <c r="B6388" s="107" t="s">
        <v>10412</v>
      </c>
      <c r="C6388" s="104" t="s">
        <v>5695</v>
      </c>
      <c r="D6388" s="104" t="s">
        <v>5696</v>
      </c>
      <c r="E6388" s="104">
        <f t="shared" si="99"/>
        <v>30688802</v>
      </c>
      <c r="F6388" s="104" t="s">
        <v>11572</v>
      </c>
      <c r="G6388" s="104" t="s">
        <v>8353</v>
      </c>
      <c r="H6388" s="104" t="s">
        <v>11023</v>
      </c>
      <c r="I6388" s="104" t="s">
        <v>7495</v>
      </c>
    </row>
    <row r="6389" spans="1:9" x14ac:dyDescent="0.2">
      <c r="A6389" s="104" t="s">
        <v>10492</v>
      </c>
      <c r="B6389" s="107" t="s">
        <v>10412</v>
      </c>
      <c r="C6389" s="104" t="s">
        <v>5695</v>
      </c>
      <c r="D6389" s="104" t="s">
        <v>5697</v>
      </c>
      <c r="E6389" s="104">
        <f t="shared" si="99"/>
        <v>30688803</v>
      </c>
      <c r="F6389" s="104" t="s">
        <v>11572</v>
      </c>
      <c r="G6389" s="104" t="s">
        <v>8353</v>
      </c>
      <c r="H6389" s="104" t="s">
        <v>11023</v>
      </c>
      <c r="I6389" s="104" t="s">
        <v>7495</v>
      </c>
    </row>
    <row r="6390" spans="1:9" x14ac:dyDescent="0.2">
      <c r="A6390" s="104" t="s">
        <v>10492</v>
      </c>
      <c r="B6390" s="107" t="s">
        <v>10412</v>
      </c>
      <c r="C6390" s="104" t="s">
        <v>5695</v>
      </c>
      <c r="D6390" s="104" t="s">
        <v>5698</v>
      </c>
      <c r="E6390" s="104">
        <f t="shared" si="99"/>
        <v>30688804</v>
      </c>
      <c r="F6390" s="104" t="s">
        <v>11572</v>
      </c>
      <c r="G6390" s="104" t="s">
        <v>8353</v>
      </c>
      <c r="H6390" s="104" t="s">
        <v>11023</v>
      </c>
      <c r="I6390" s="104" t="s">
        <v>7495</v>
      </c>
    </row>
    <row r="6391" spans="1:9" x14ac:dyDescent="0.2">
      <c r="A6391" s="104" t="s">
        <v>10492</v>
      </c>
      <c r="B6391" s="107" t="s">
        <v>10412</v>
      </c>
      <c r="C6391" s="104" t="s">
        <v>5695</v>
      </c>
      <c r="D6391" s="104" t="s">
        <v>5699</v>
      </c>
      <c r="E6391" s="104">
        <f t="shared" si="99"/>
        <v>30688805</v>
      </c>
      <c r="F6391" s="104" t="s">
        <v>11572</v>
      </c>
      <c r="G6391" s="104" t="s">
        <v>8353</v>
      </c>
      <c r="H6391" s="104" t="s">
        <v>11023</v>
      </c>
      <c r="I6391" s="104" t="s">
        <v>7495</v>
      </c>
    </row>
    <row r="6392" spans="1:9" x14ac:dyDescent="0.2">
      <c r="A6392" s="104" t="s">
        <v>10492</v>
      </c>
      <c r="B6392" s="107" t="s">
        <v>10412</v>
      </c>
      <c r="C6392" s="104" t="s">
        <v>5700</v>
      </c>
      <c r="D6392" s="104" t="s">
        <v>5700</v>
      </c>
      <c r="E6392" s="104">
        <f t="shared" si="99"/>
        <v>30699998</v>
      </c>
      <c r="F6392" s="104" t="s">
        <v>11572</v>
      </c>
      <c r="G6392" s="104" t="s">
        <v>8353</v>
      </c>
      <c r="H6392" s="104" t="s">
        <v>5701</v>
      </c>
      <c r="I6392" s="104" t="s">
        <v>9253</v>
      </c>
    </row>
    <row r="6393" spans="1:9" x14ac:dyDescent="0.2">
      <c r="A6393" s="104" t="s">
        <v>10492</v>
      </c>
      <c r="D6393" s="104" t="s">
        <v>5702</v>
      </c>
      <c r="E6393" s="104">
        <f t="shared" si="99"/>
        <v>30699999</v>
      </c>
      <c r="F6393" s="104" t="s">
        <v>11572</v>
      </c>
      <c r="G6393" s="104" t="s">
        <v>8353</v>
      </c>
      <c r="H6393" s="104" t="s">
        <v>5701</v>
      </c>
      <c r="I6393" s="104" t="s">
        <v>9253</v>
      </c>
    </row>
    <row r="6394" spans="1:9" x14ac:dyDescent="0.2">
      <c r="A6394" s="104" t="s">
        <v>10492</v>
      </c>
      <c r="D6394" s="104" t="s">
        <v>5703</v>
      </c>
      <c r="E6394" s="104">
        <f t="shared" si="99"/>
        <v>30700101</v>
      </c>
      <c r="F6394" s="104" t="s">
        <v>11572</v>
      </c>
      <c r="G6394" s="104" t="s">
        <v>5704</v>
      </c>
      <c r="H6394" s="104" t="s">
        <v>5705</v>
      </c>
      <c r="I6394" s="104" t="s">
        <v>8600</v>
      </c>
    </row>
    <row r="6395" spans="1:9" x14ac:dyDescent="0.2">
      <c r="A6395" s="104" t="s">
        <v>10492</v>
      </c>
      <c r="D6395" s="104" t="s">
        <v>8601</v>
      </c>
      <c r="E6395" s="104">
        <f t="shared" si="99"/>
        <v>30700102</v>
      </c>
      <c r="F6395" s="104" t="s">
        <v>11572</v>
      </c>
      <c r="G6395" s="104" t="s">
        <v>5704</v>
      </c>
      <c r="H6395" s="104" t="s">
        <v>5705</v>
      </c>
      <c r="I6395" s="104" t="s">
        <v>8602</v>
      </c>
    </row>
    <row r="6396" spans="1:9" x14ac:dyDescent="0.2">
      <c r="A6396" s="104" t="s">
        <v>10492</v>
      </c>
      <c r="D6396" s="104" t="s">
        <v>8603</v>
      </c>
      <c r="E6396" s="104">
        <f t="shared" si="99"/>
        <v>30700103</v>
      </c>
      <c r="F6396" s="104" t="s">
        <v>11572</v>
      </c>
      <c r="G6396" s="104" t="s">
        <v>5704</v>
      </c>
      <c r="H6396" s="104" t="s">
        <v>5705</v>
      </c>
      <c r="I6396" s="104" t="s">
        <v>8604</v>
      </c>
    </row>
    <row r="6397" spans="1:9" x14ac:dyDescent="0.2">
      <c r="A6397" s="104" t="s">
        <v>10492</v>
      </c>
      <c r="D6397" s="104" t="s">
        <v>8605</v>
      </c>
      <c r="E6397" s="104">
        <f t="shared" si="99"/>
        <v>30700104</v>
      </c>
      <c r="F6397" s="104" t="s">
        <v>11572</v>
      </c>
      <c r="G6397" s="104" t="s">
        <v>5704</v>
      </c>
      <c r="H6397" s="104" t="s">
        <v>5705</v>
      </c>
      <c r="I6397" s="104" t="s">
        <v>8606</v>
      </c>
    </row>
    <row r="6398" spans="1:9" x14ac:dyDescent="0.2">
      <c r="A6398" s="104" t="s">
        <v>10492</v>
      </c>
      <c r="D6398" s="104" t="s">
        <v>8607</v>
      </c>
      <c r="E6398" s="104">
        <f t="shared" si="99"/>
        <v>30700105</v>
      </c>
      <c r="F6398" s="104" t="s">
        <v>11572</v>
      </c>
      <c r="G6398" s="104" t="s">
        <v>5704</v>
      </c>
      <c r="H6398" s="104" t="s">
        <v>5705</v>
      </c>
      <c r="I6398" s="104" t="s">
        <v>8608</v>
      </c>
    </row>
    <row r="6399" spans="1:9" x14ac:dyDescent="0.2">
      <c r="A6399" s="104" t="s">
        <v>10492</v>
      </c>
      <c r="D6399" s="104" t="s">
        <v>5717</v>
      </c>
      <c r="E6399" s="104">
        <f t="shared" si="99"/>
        <v>30700106</v>
      </c>
      <c r="F6399" s="104" t="s">
        <v>11572</v>
      </c>
      <c r="G6399" s="104" t="s">
        <v>5704</v>
      </c>
      <c r="H6399" s="104" t="s">
        <v>5705</v>
      </c>
      <c r="I6399" s="104" t="s">
        <v>5718</v>
      </c>
    </row>
    <row r="6400" spans="1:9" x14ac:dyDescent="0.2">
      <c r="A6400" s="104" t="s">
        <v>10492</v>
      </c>
      <c r="D6400" s="104" t="s">
        <v>5719</v>
      </c>
      <c r="E6400" s="104">
        <f t="shared" si="99"/>
        <v>30700107</v>
      </c>
      <c r="F6400" s="104" t="s">
        <v>11572</v>
      </c>
      <c r="G6400" s="104" t="s">
        <v>5704</v>
      </c>
      <c r="H6400" s="104" t="s">
        <v>5705</v>
      </c>
      <c r="I6400" s="104" t="s">
        <v>5720</v>
      </c>
    </row>
    <row r="6401" spans="1:9" x14ac:dyDescent="0.2">
      <c r="A6401" s="104" t="s">
        <v>10492</v>
      </c>
      <c r="D6401" s="104" t="s">
        <v>5721</v>
      </c>
      <c r="E6401" s="104">
        <f t="shared" si="99"/>
        <v>30700108</v>
      </c>
      <c r="F6401" s="104" t="s">
        <v>11572</v>
      </c>
      <c r="G6401" s="104" t="s">
        <v>5704</v>
      </c>
      <c r="H6401" s="104" t="s">
        <v>5705</v>
      </c>
      <c r="I6401" s="104" t="s">
        <v>5722</v>
      </c>
    </row>
    <row r="6402" spans="1:9" x14ac:dyDescent="0.2">
      <c r="A6402" s="104" t="s">
        <v>10492</v>
      </c>
      <c r="D6402" s="104" t="s">
        <v>5723</v>
      </c>
      <c r="E6402" s="104">
        <f t="shared" ref="E6402:E6465" si="100">VALUE(D6402)</f>
        <v>30700109</v>
      </c>
      <c r="F6402" s="104" t="s">
        <v>11572</v>
      </c>
      <c r="G6402" s="104" t="s">
        <v>5704</v>
      </c>
      <c r="H6402" s="104" t="s">
        <v>5705</v>
      </c>
      <c r="I6402" s="104" t="s">
        <v>5724</v>
      </c>
    </row>
    <row r="6403" spans="1:9" x14ac:dyDescent="0.2">
      <c r="A6403" s="104" t="s">
        <v>10492</v>
      </c>
      <c r="D6403" s="104" t="s">
        <v>5725</v>
      </c>
      <c r="E6403" s="104">
        <f t="shared" si="100"/>
        <v>30700110</v>
      </c>
      <c r="F6403" s="104" t="s">
        <v>11572</v>
      </c>
      <c r="G6403" s="104" t="s">
        <v>5704</v>
      </c>
      <c r="H6403" s="104" t="s">
        <v>5705</v>
      </c>
      <c r="I6403" s="104" t="s">
        <v>5726</v>
      </c>
    </row>
    <row r="6404" spans="1:9" x14ac:dyDescent="0.2">
      <c r="A6404" s="104" t="s">
        <v>10492</v>
      </c>
      <c r="D6404" s="104" t="s">
        <v>5727</v>
      </c>
      <c r="E6404" s="104">
        <f t="shared" si="100"/>
        <v>30700111</v>
      </c>
      <c r="F6404" s="104" t="s">
        <v>11572</v>
      </c>
      <c r="G6404" s="104" t="s">
        <v>5704</v>
      </c>
      <c r="H6404" s="104" t="s">
        <v>5705</v>
      </c>
      <c r="I6404" s="104" t="s">
        <v>5728</v>
      </c>
    </row>
    <row r="6405" spans="1:9" x14ac:dyDescent="0.2">
      <c r="A6405" s="104" t="s">
        <v>10492</v>
      </c>
      <c r="D6405" s="104" t="s">
        <v>5729</v>
      </c>
      <c r="E6405" s="104">
        <f t="shared" si="100"/>
        <v>30700112</v>
      </c>
      <c r="F6405" s="104" t="s">
        <v>11572</v>
      </c>
      <c r="G6405" s="104" t="s">
        <v>5704</v>
      </c>
      <c r="H6405" s="104" t="s">
        <v>5705</v>
      </c>
      <c r="I6405" s="104" t="s">
        <v>5730</v>
      </c>
    </row>
    <row r="6406" spans="1:9" x14ac:dyDescent="0.2">
      <c r="A6406" s="104" t="s">
        <v>10492</v>
      </c>
      <c r="D6406" s="104" t="s">
        <v>5731</v>
      </c>
      <c r="E6406" s="104">
        <f t="shared" si="100"/>
        <v>30700113</v>
      </c>
      <c r="F6406" s="104" t="s">
        <v>11572</v>
      </c>
      <c r="G6406" s="104" t="s">
        <v>5704</v>
      </c>
      <c r="H6406" s="104" t="s">
        <v>5705</v>
      </c>
      <c r="I6406" s="104" t="s">
        <v>5732</v>
      </c>
    </row>
    <row r="6407" spans="1:9" x14ac:dyDescent="0.2">
      <c r="A6407" s="104" t="s">
        <v>10492</v>
      </c>
      <c r="D6407" s="104" t="s">
        <v>5733</v>
      </c>
      <c r="E6407" s="104">
        <f t="shared" si="100"/>
        <v>30700114</v>
      </c>
      <c r="F6407" s="104" t="s">
        <v>11572</v>
      </c>
      <c r="G6407" s="104" t="s">
        <v>5704</v>
      </c>
      <c r="H6407" s="104" t="s">
        <v>5705</v>
      </c>
      <c r="I6407" s="104" t="s">
        <v>5734</v>
      </c>
    </row>
    <row r="6408" spans="1:9" x14ac:dyDescent="0.2">
      <c r="A6408" s="104" t="s">
        <v>10492</v>
      </c>
      <c r="D6408" s="104" t="s">
        <v>5735</v>
      </c>
      <c r="E6408" s="104">
        <f t="shared" si="100"/>
        <v>30700115</v>
      </c>
      <c r="F6408" s="104" t="s">
        <v>11572</v>
      </c>
      <c r="G6408" s="104" t="s">
        <v>5704</v>
      </c>
      <c r="H6408" s="104" t="s">
        <v>5705</v>
      </c>
      <c r="I6408" s="104" t="s">
        <v>5736</v>
      </c>
    </row>
    <row r="6409" spans="1:9" x14ac:dyDescent="0.2">
      <c r="A6409" s="104" t="s">
        <v>10492</v>
      </c>
      <c r="D6409" s="104" t="s">
        <v>5737</v>
      </c>
      <c r="E6409" s="104">
        <f t="shared" si="100"/>
        <v>30700116</v>
      </c>
      <c r="F6409" s="104" t="s">
        <v>11572</v>
      </c>
      <c r="G6409" s="104" t="s">
        <v>5704</v>
      </c>
      <c r="H6409" s="104" t="s">
        <v>5705</v>
      </c>
      <c r="I6409" s="104" t="s">
        <v>8617</v>
      </c>
    </row>
    <row r="6410" spans="1:9" x14ac:dyDescent="0.2">
      <c r="A6410" s="104" t="s">
        <v>10492</v>
      </c>
      <c r="D6410" s="104" t="s">
        <v>8618</v>
      </c>
      <c r="E6410" s="104">
        <f t="shared" si="100"/>
        <v>30700117</v>
      </c>
      <c r="F6410" s="104" t="s">
        <v>11572</v>
      </c>
      <c r="G6410" s="104" t="s">
        <v>5704</v>
      </c>
      <c r="H6410" s="104" t="s">
        <v>5705</v>
      </c>
      <c r="I6410" s="104" t="s">
        <v>8619</v>
      </c>
    </row>
    <row r="6411" spans="1:9" x14ac:dyDescent="0.2">
      <c r="A6411" s="104" t="s">
        <v>10492</v>
      </c>
      <c r="D6411" s="104" t="s">
        <v>5753</v>
      </c>
      <c r="E6411" s="104">
        <f t="shared" si="100"/>
        <v>30700118</v>
      </c>
      <c r="F6411" s="104" t="s">
        <v>11572</v>
      </c>
      <c r="G6411" s="104" t="s">
        <v>5704</v>
      </c>
      <c r="H6411" s="104" t="s">
        <v>5705</v>
      </c>
      <c r="I6411" s="104" t="s">
        <v>5754</v>
      </c>
    </row>
    <row r="6412" spans="1:9" x14ac:dyDescent="0.2">
      <c r="A6412" s="104" t="s">
        <v>10492</v>
      </c>
      <c r="D6412" s="104" t="s">
        <v>5755</v>
      </c>
      <c r="E6412" s="104">
        <f t="shared" si="100"/>
        <v>30700119</v>
      </c>
      <c r="F6412" s="104" t="s">
        <v>11572</v>
      </c>
      <c r="G6412" s="104" t="s">
        <v>5704</v>
      </c>
      <c r="H6412" s="104" t="s">
        <v>5705</v>
      </c>
      <c r="I6412" s="104" t="s">
        <v>5756</v>
      </c>
    </row>
    <row r="6413" spans="1:9" x14ac:dyDescent="0.2">
      <c r="A6413" s="104" t="s">
        <v>10492</v>
      </c>
      <c r="D6413" s="104" t="s">
        <v>5757</v>
      </c>
      <c r="E6413" s="104">
        <f t="shared" si="100"/>
        <v>30700120</v>
      </c>
      <c r="F6413" s="104" t="s">
        <v>11572</v>
      </c>
      <c r="G6413" s="104" t="s">
        <v>5704</v>
      </c>
      <c r="H6413" s="104" t="s">
        <v>5705</v>
      </c>
      <c r="I6413" s="104" t="s">
        <v>5758</v>
      </c>
    </row>
    <row r="6414" spans="1:9" x14ac:dyDescent="0.2">
      <c r="A6414" s="104" t="s">
        <v>10492</v>
      </c>
      <c r="D6414" s="104" t="s">
        <v>5759</v>
      </c>
      <c r="E6414" s="104">
        <f t="shared" si="100"/>
        <v>30700121</v>
      </c>
      <c r="F6414" s="104" t="s">
        <v>11572</v>
      </c>
      <c r="G6414" s="104" t="s">
        <v>5704</v>
      </c>
      <c r="H6414" s="104" t="s">
        <v>5705</v>
      </c>
      <c r="I6414" s="104" t="s">
        <v>5760</v>
      </c>
    </row>
    <row r="6415" spans="1:9" x14ac:dyDescent="0.2">
      <c r="A6415" s="104" t="s">
        <v>10492</v>
      </c>
      <c r="D6415" s="104" t="s">
        <v>5761</v>
      </c>
      <c r="E6415" s="104">
        <f t="shared" si="100"/>
        <v>30700122</v>
      </c>
      <c r="F6415" s="104" t="s">
        <v>11572</v>
      </c>
      <c r="G6415" s="104" t="s">
        <v>5704</v>
      </c>
      <c r="H6415" s="104" t="s">
        <v>5705</v>
      </c>
      <c r="I6415" s="104" t="s">
        <v>5762</v>
      </c>
    </row>
    <row r="6416" spans="1:9" x14ac:dyDescent="0.2">
      <c r="A6416" s="104" t="s">
        <v>10492</v>
      </c>
      <c r="D6416" s="104" t="s">
        <v>5763</v>
      </c>
      <c r="E6416" s="104">
        <f t="shared" si="100"/>
        <v>30700199</v>
      </c>
      <c r="F6416" s="104" t="s">
        <v>11572</v>
      </c>
      <c r="G6416" s="104" t="s">
        <v>5704</v>
      </c>
      <c r="H6416" s="104" t="s">
        <v>5705</v>
      </c>
      <c r="I6416" s="104" t="s">
        <v>7791</v>
      </c>
    </row>
    <row r="6417" spans="1:9" x14ac:dyDescent="0.2">
      <c r="A6417" s="104" t="s">
        <v>10492</v>
      </c>
      <c r="D6417" s="104" t="s">
        <v>5764</v>
      </c>
      <c r="E6417" s="104">
        <f t="shared" si="100"/>
        <v>30700203</v>
      </c>
      <c r="F6417" s="104" t="s">
        <v>11572</v>
      </c>
      <c r="G6417" s="104" t="s">
        <v>5704</v>
      </c>
      <c r="H6417" s="104" t="s">
        <v>5765</v>
      </c>
      <c r="I6417" s="104" t="s">
        <v>5766</v>
      </c>
    </row>
    <row r="6418" spans="1:9" x14ac:dyDescent="0.2">
      <c r="A6418" s="104" t="s">
        <v>10492</v>
      </c>
      <c r="D6418" s="104" t="s">
        <v>5767</v>
      </c>
      <c r="E6418" s="104">
        <f t="shared" si="100"/>
        <v>30700211</v>
      </c>
      <c r="F6418" s="104" t="s">
        <v>11572</v>
      </c>
      <c r="G6418" s="104" t="s">
        <v>5704</v>
      </c>
      <c r="H6418" s="104" t="s">
        <v>5765</v>
      </c>
      <c r="I6418" s="104" t="s">
        <v>5768</v>
      </c>
    </row>
    <row r="6419" spans="1:9" x14ac:dyDescent="0.2">
      <c r="A6419" s="104" t="s">
        <v>10492</v>
      </c>
      <c r="D6419" s="104" t="s">
        <v>5769</v>
      </c>
      <c r="E6419" s="104">
        <f t="shared" si="100"/>
        <v>30700212</v>
      </c>
      <c r="F6419" s="104" t="s">
        <v>11572</v>
      </c>
      <c r="G6419" s="104" t="s">
        <v>5704</v>
      </c>
      <c r="H6419" s="104" t="s">
        <v>5765</v>
      </c>
      <c r="I6419" s="104" t="s">
        <v>5770</v>
      </c>
    </row>
    <row r="6420" spans="1:9" x14ac:dyDescent="0.2">
      <c r="A6420" s="104" t="s">
        <v>10492</v>
      </c>
      <c r="D6420" s="104" t="s">
        <v>5771</v>
      </c>
      <c r="E6420" s="104">
        <f t="shared" si="100"/>
        <v>30700213</v>
      </c>
      <c r="F6420" s="104" t="s">
        <v>11572</v>
      </c>
      <c r="G6420" s="104" t="s">
        <v>5704</v>
      </c>
      <c r="H6420" s="104" t="s">
        <v>5765</v>
      </c>
      <c r="I6420" s="104" t="s">
        <v>5772</v>
      </c>
    </row>
    <row r="6421" spans="1:9" x14ac:dyDescent="0.2">
      <c r="A6421" s="104" t="s">
        <v>10492</v>
      </c>
      <c r="D6421" s="104" t="s">
        <v>5773</v>
      </c>
      <c r="E6421" s="104">
        <f t="shared" si="100"/>
        <v>30700214</v>
      </c>
      <c r="F6421" s="104" t="s">
        <v>11572</v>
      </c>
      <c r="G6421" s="104" t="s">
        <v>5704</v>
      </c>
      <c r="H6421" s="104" t="s">
        <v>5765</v>
      </c>
      <c r="I6421" s="104" t="s">
        <v>5774</v>
      </c>
    </row>
    <row r="6422" spans="1:9" x14ac:dyDescent="0.2">
      <c r="A6422" s="104" t="s">
        <v>10492</v>
      </c>
      <c r="D6422" s="104" t="s">
        <v>5775</v>
      </c>
      <c r="E6422" s="104">
        <f t="shared" si="100"/>
        <v>30700215</v>
      </c>
      <c r="F6422" s="104" t="s">
        <v>11572</v>
      </c>
      <c r="G6422" s="104" t="s">
        <v>5704</v>
      </c>
      <c r="H6422" s="104" t="s">
        <v>5765</v>
      </c>
      <c r="I6422" s="104" t="s">
        <v>5776</v>
      </c>
    </row>
    <row r="6423" spans="1:9" x14ac:dyDescent="0.2">
      <c r="A6423" s="104" t="s">
        <v>10492</v>
      </c>
      <c r="D6423" s="104" t="s">
        <v>5777</v>
      </c>
      <c r="E6423" s="104">
        <f t="shared" si="100"/>
        <v>30700221</v>
      </c>
      <c r="F6423" s="104" t="s">
        <v>11572</v>
      </c>
      <c r="G6423" s="104" t="s">
        <v>5704</v>
      </c>
      <c r="H6423" s="104" t="s">
        <v>5765</v>
      </c>
      <c r="I6423" s="104" t="s">
        <v>5778</v>
      </c>
    </row>
    <row r="6424" spans="1:9" x14ac:dyDescent="0.2">
      <c r="A6424" s="104" t="s">
        <v>10492</v>
      </c>
      <c r="D6424" s="104" t="s">
        <v>8645</v>
      </c>
      <c r="E6424" s="104">
        <f t="shared" si="100"/>
        <v>30700222</v>
      </c>
      <c r="F6424" s="104" t="s">
        <v>11572</v>
      </c>
      <c r="G6424" s="104" t="s">
        <v>5704</v>
      </c>
      <c r="H6424" s="104" t="s">
        <v>5765</v>
      </c>
      <c r="I6424" s="104" t="s">
        <v>8646</v>
      </c>
    </row>
    <row r="6425" spans="1:9" x14ac:dyDescent="0.2">
      <c r="A6425" s="104" t="s">
        <v>10492</v>
      </c>
      <c r="D6425" s="104" t="s">
        <v>8647</v>
      </c>
      <c r="E6425" s="104">
        <f t="shared" si="100"/>
        <v>30700223</v>
      </c>
      <c r="F6425" s="104" t="s">
        <v>11572</v>
      </c>
      <c r="G6425" s="104" t="s">
        <v>5704</v>
      </c>
      <c r="H6425" s="104" t="s">
        <v>5765</v>
      </c>
      <c r="I6425" s="104" t="s">
        <v>8648</v>
      </c>
    </row>
    <row r="6426" spans="1:9" x14ac:dyDescent="0.2">
      <c r="A6426" s="104" t="s">
        <v>10492</v>
      </c>
      <c r="D6426" s="104" t="s">
        <v>8649</v>
      </c>
      <c r="E6426" s="104">
        <f t="shared" si="100"/>
        <v>30700231</v>
      </c>
      <c r="F6426" s="104" t="s">
        <v>11572</v>
      </c>
      <c r="G6426" s="104" t="s">
        <v>5704</v>
      </c>
      <c r="H6426" s="104" t="s">
        <v>5765</v>
      </c>
      <c r="I6426" s="104" t="s">
        <v>8650</v>
      </c>
    </row>
    <row r="6427" spans="1:9" x14ac:dyDescent="0.2">
      <c r="A6427" s="104" t="s">
        <v>10492</v>
      </c>
      <c r="D6427" s="104" t="s">
        <v>8651</v>
      </c>
      <c r="E6427" s="104">
        <f t="shared" si="100"/>
        <v>30700232</v>
      </c>
      <c r="F6427" s="104" t="s">
        <v>11572</v>
      </c>
      <c r="G6427" s="104" t="s">
        <v>5704</v>
      </c>
      <c r="H6427" s="104" t="s">
        <v>5765</v>
      </c>
      <c r="I6427" s="104" t="s">
        <v>8652</v>
      </c>
    </row>
    <row r="6428" spans="1:9" x14ac:dyDescent="0.2">
      <c r="A6428" s="104" t="s">
        <v>10492</v>
      </c>
      <c r="D6428" s="104" t="s">
        <v>8653</v>
      </c>
      <c r="E6428" s="104">
        <f t="shared" si="100"/>
        <v>30700233</v>
      </c>
      <c r="F6428" s="104" t="s">
        <v>11572</v>
      </c>
      <c r="G6428" s="104" t="s">
        <v>5704</v>
      </c>
      <c r="H6428" s="104" t="s">
        <v>5765</v>
      </c>
      <c r="I6428" s="104" t="s">
        <v>8654</v>
      </c>
    </row>
    <row r="6429" spans="1:9" x14ac:dyDescent="0.2">
      <c r="A6429" s="104" t="s">
        <v>10492</v>
      </c>
      <c r="D6429" s="104" t="s">
        <v>8655</v>
      </c>
      <c r="E6429" s="104">
        <f t="shared" si="100"/>
        <v>30700234</v>
      </c>
      <c r="F6429" s="104" t="s">
        <v>11572</v>
      </c>
      <c r="G6429" s="104" t="s">
        <v>5704</v>
      </c>
      <c r="H6429" s="104" t="s">
        <v>5765</v>
      </c>
      <c r="I6429" s="104" t="s">
        <v>8656</v>
      </c>
    </row>
    <row r="6430" spans="1:9" x14ac:dyDescent="0.2">
      <c r="A6430" s="104" t="s">
        <v>10492</v>
      </c>
      <c r="D6430" s="104" t="s">
        <v>8657</v>
      </c>
      <c r="E6430" s="104">
        <f t="shared" si="100"/>
        <v>30700299</v>
      </c>
      <c r="F6430" s="104" t="s">
        <v>11572</v>
      </c>
      <c r="G6430" s="104" t="s">
        <v>5704</v>
      </c>
      <c r="H6430" s="104" t="s">
        <v>5765</v>
      </c>
      <c r="I6430" s="104" t="s">
        <v>11745</v>
      </c>
    </row>
    <row r="6431" spans="1:9" x14ac:dyDescent="0.2">
      <c r="A6431" s="104" t="s">
        <v>10492</v>
      </c>
      <c r="D6431" s="104" t="s">
        <v>8658</v>
      </c>
      <c r="E6431" s="104">
        <f t="shared" si="100"/>
        <v>30700301</v>
      </c>
      <c r="F6431" s="104" t="s">
        <v>11572</v>
      </c>
      <c r="G6431" s="104" t="s">
        <v>5704</v>
      </c>
      <c r="H6431" s="104" t="s">
        <v>8659</v>
      </c>
      <c r="I6431" s="104" t="s">
        <v>8660</v>
      </c>
    </row>
    <row r="6432" spans="1:9" x14ac:dyDescent="0.2">
      <c r="A6432" s="104" t="s">
        <v>10492</v>
      </c>
      <c r="D6432" s="104" t="s">
        <v>8661</v>
      </c>
      <c r="E6432" s="104">
        <f t="shared" si="100"/>
        <v>30700302</v>
      </c>
      <c r="F6432" s="104" t="s">
        <v>11572</v>
      </c>
      <c r="G6432" s="104" t="s">
        <v>5704</v>
      </c>
      <c r="H6432" s="104" t="s">
        <v>8659</v>
      </c>
      <c r="I6432" s="104" t="s">
        <v>6713</v>
      </c>
    </row>
    <row r="6433" spans="1:10" x14ac:dyDescent="0.2">
      <c r="A6433" s="104" t="s">
        <v>10492</v>
      </c>
      <c r="D6433" s="104" t="s">
        <v>8662</v>
      </c>
      <c r="E6433" s="104">
        <f t="shared" si="100"/>
        <v>30700303</v>
      </c>
      <c r="F6433" s="104" t="s">
        <v>11572</v>
      </c>
      <c r="G6433" s="104" t="s">
        <v>5704</v>
      </c>
      <c r="H6433" s="104" t="s">
        <v>8659</v>
      </c>
      <c r="I6433" s="104" t="s">
        <v>8663</v>
      </c>
    </row>
    <row r="6434" spans="1:10" x14ac:dyDescent="0.2">
      <c r="A6434" s="104" t="s">
        <v>10492</v>
      </c>
      <c r="D6434" s="104" t="s">
        <v>8664</v>
      </c>
      <c r="E6434" s="104">
        <f t="shared" si="100"/>
        <v>30700304</v>
      </c>
      <c r="F6434" s="104" t="s">
        <v>11572</v>
      </c>
      <c r="G6434" s="104" t="s">
        <v>5704</v>
      </c>
      <c r="H6434" s="104" t="s">
        <v>8659</v>
      </c>
      <c r="I6434" s="104" t="s">
        <v>8665</v>
      </c>
    </row>
    <row r="6435" spans="1:10" x14ac:dyDescent="0.2">
      <c r="A6435" s="104" t="s">
        <v>10492</v>
      </c>
      <c r="D6435" s="104" t="s">
        <v>8666</v>
      </c>
      <c r="E6435" s="104">
        <f t="shared" si="100"/>
        <v>30700399</v>
      </c>
      <c r="F6435" s="104" t="s">
        <v>11572</v>
      </c>
      <c r="G6435" s="104" t="s">
        <v>5704</v>
      </c>
      <c r="H6435" s="104" t="s">
        <v>8659</v>
      </c>
      <c r="I6435" s="104" t="s">
        <v>7791</v>
      </c>
    </row>
    <row r="6436" spans="1:10" x14ac:dyDescent="0.2">
      <c r="A6436" s="104" t="s">
        <v>10492</v>
      </c>
      <c r="D6436" s="104" t="s">
        <v>8667</v>
      </c>
      <c r="E6436" s="104">
        <f t="shared" si="100"/>
        <v>30700401</v>
      </c>
      <c r="F6436" s="104" t="s">
        <v>11572</v>
      </c>
      <c r="G6436" s="104" t="s">
        <v>5704</v>
      </c>
      <c r="H6436" s="104" t="s">
        <v>8668</v>
      </c>
      <c r="I6436" s="104" t="s">
        <v>8669</v>
      </c>
    </row>
    <row r="6437" spans="1:10" x14ac:dyDescent="0.2">
      <c r="A6437" s="104" t="s">
        <v>10492</v>
      </c>
      <c r="D6437" s="104" t="s">
        <v>8670</v>
      </c>
      <c r="E6437" s="104">
        <f t="shared" si="100"/>
        <v>30700402</v>
      </c>
      <c r="F6437" s="104" t="s">
        <v>11572</v>
      </c>
      <c r="G6437" s="104" t="s">
        <v>5704</v>
      </c>
      <c r="H6437" s="104" t="s">
        <v>8668</v>
      </c>
      <c r="I6437" s="104" t="s">
        <v>8671</v>
      </c>
    </row>
    <row r="6438" spans="1:10" x14ac:dyDescent="0.2">
      <c r="A6438" s="104" t="s">
        <v>10492</v>
      </c>
      <c r="D6438" s="104" t="s">
        <v>8672</v>
      </c>
      <c r="E6438" s="104">
        <f t="shared" si="100"/>
        <v>30700403</v>
      </c>
      <c r="F6438" s="104" t="s">
        <v>11572</v>
      </c>
      <c r="G6438" s="104" t="s">
        <v>5704</v>
      </c>
      <c r="H6438" s="104" t="s">
        <v>8668</v>
      </c>
      <c r="I6438" s="104" t="s">
        <v>8673</v>
      </c>
    </row>
    <row r="6439" spans="1:10" x14ac:dyDescent="0.2">
      <c r="A6439" s="104" t="s">
        <v>10492</v>
      </c>
      <c r="D6439" s="104" t="s">
        <v>8674</v>
      </c>
      <c r="E6439" s="104">
        <f t="shared" si="100"/>
        <v>30700404</v>
      </c>
      <c r="F6439" s="104" t="s">
        <v>11572</v>
      </c>
      <c r="G6439" s="104" t="s">
        <v>5704</v>
      </c>
      <c r="H6439" s="104" t="s">
        <v>8668</v>
      </c>
      <c r="I6439" s="104" t="s">
        <v>8675</v>
      </c>
    </row>
    <row r="6440" spans="1:10" x14ac:dyDescent="0.2">
      <c r="A6440" s="104" t="s">
        <v>10492</v>
      </c>
      <c r="D6440" s="104" t="s">
        <v>8676</v>
      </c>
      <c r="E6440" s="104">
        <f t="shared" si="100"/>
        <v>30700405</v>
      </c>
      <c r="F6440" s="104" t="s">
        <v>11572</v>
      </c>
      <c r="G6440" s="104" t="s">
        <v>5704</v>
      </c>
      <c r="H6440" s="104" t="s">
        <v>8668</v>
      </c>
      <c r="I6440" s="104" t="s">
        <v>8677</v>
      </c>
    </row>
    <row r="6441" spans="1:10" x14ac:dyDescent="0.2">
      <c r="A6441" s="104" t="s">
        <v>10492</v>
      </c>
      <c r="D6441" s="104" t="s">
        <v>8678</v>
      </c>
      <c r="E6441" s="104">
        <f t="shared" si="100"/>
        <v>30700406</v>
      </c>
      <c r="F6441" s="104" t="s">
        <v>11572</v>
      </c>
      <c r="G6441" s="104" t="s">
        <v>5704</v>
      </c>
      <c r="H6441" s="104" t="s">
        <v>8668</v>
      </c>
      <c r="I6441" s="104" t="s">
        <v>8679</v>
      </c>
    </row>
    <row r="6442" spans="1:10" x14ac:dyDescent="0.2">
      <c r="A6442" s="104" t="s">
        <v>10492</v>
      </c>
      <c r="D6442" s="104" t="s">
        <v>8680</v>
      </c>
      <c r="E6442" s="104">
        <f t="shared" si="100"/>
        <v>30700407</v>
      </c>
      <c r="F6442" s="104" t="s">
        <v>11572</v>
      </c>
      <c r="G6442" s="104" t="s">
        <v>5704</v>
      </c>
      <c r="H6442" s="104" t="s">
        <v>8668</v>
      </c>
      <c r="I6442" s="104" t="s">
        <v>8681</v>
      </c>
    </row>
    <row r="6443" spans="1:10" x14ac:dyDescent="0.2">
      <c r="A6443" s="104" t="s">
        <v>10492</v>
      </c>
      <c r="D6443" s="104" t="s">
        <v>8682</v>
      </c>
      <c r="E6443" s="104">
        <f t="shared" si="100"/>
        <v>30700499</v>
      </c>
      <c r="F6443" s="104" t="s">
        <v>11572</v>
      </c>
      <c r="G6443" s="104" t="s">
        <v>5704</v>
      </c>
      <c r="H6443" s="104" t="s">
        <v>8668</v>
      </c>
      <c r="I6443" s="104" t="s">
        <v>11745</v>
      </c>
    </row>
    <row r="6444" spans="1:10" x14ac:dyDescent="0.2">
      <c r="A6444" s="104" t="s">
        <v>10492</v>
      </c>
      <c r="D6444" s="104" t="s">
        <v>8683</v>
      </c>
      <c r="E6444" s="104">
        <f t="shared" si="100"/>
        <v>30700501</v>
      </c>
      <c r="F6444" s="104" t="s">
        <v>11572</v>
      </c>
      <c r="G6444" s="104" t="s">
        <v>5704</v>
      </c>
      <c r="H6444" s="104" t="s">
        <v>8684</v>
      </c>
      <c r="I6444" s="104" t="s">
        <v>8685</v>
      </c>
    </row>
    <row r="6445" spans="1:10" x14ac:dyDescent="0.2">
      <c r="A6445" s="104" t="s">
        <v>10492</v>
      </c>
      <c r="D6445" s="104" t="s">
        <v>8686</v>
      </c>
      <c r="E6445" s="104">
        <f t="shared" si="100"/>
        <v>30700505</v>
      </c>
      <c r="F6445" s="104" t="s">
        <v>11572</v>
      </c>
      <c r="G6445" s="104" t="s">
        <v>5704</v>
      </c>
      <c r="H6445" s="104" t="s">
        <v>8684</v>
      </c>
      <c r="I6445" s="104" t="s">
        <v>8687</v>
      </c>
      <c r="J6445" s="106">
        <v>36396</v>
      </c>
    </row>
    <row r="6446" spans="1:10" x14ac:dyDescent="0.2">
      <c r="A6446" s="104" t="s">
        <v>10492</v>
      </c>
      <c r="D6446" s="104" t="s">
        <v>8688</v>
      </c>
      <c r="E6446" s="104">
        <f t="shared" si="100"/>
        <v>30700510</v>
      </c>
      <c r="F6446" s="104" t="s">
        <v>11572</v>
      </c>
      <c r="G6446" s="104" t="s">
        <v>5704</v>
      </c>
      <c r="H6446" s="104" t="s">
        <v>8684</v>
      </c>
      <c r="I6446" s="104" t="s">
        <v>8689</v>
      </c>
      <c r="J6446" s="106">
        <v>36396</v>
      </c>
    </row>
    <row r="6447" spans="1:10" x14ac:dyDescent="0.2">
      <c r="A6447" s="104" t="s">
        <v>10492</v>
      </c>
      <c r="D6447" s="104" t="s">
        <v>8690</v>
      </c>
      <c r="E6447" s="104">
        <f t="shared" si="100"/>
        <v>30700511</v>
      </c>
      <c r="F6447" s="104" t="s">
        <v>11572</v>
      </c>
      <c r="G6447" s="104" t="s">
        <v>5704</v>
      </c>
      <c r="H6447" s="104" t="s">
        <v>8684</v>
      </c>
      <c r="I6447" s="104" t="s">
        <v>8691</v>
      </c>
      <c r="J6447" s="106">
        <v>36396</v>
      </c>
    </row>
    <row r="6448" spans="1:10" x14ac:dyDescent="0.2">
      <c r="A6448" s="104" t="s">
        <v>10492</v>
      </c>
      <c r="D6448" s="104" t="s">
        <v>8692</v>
      </c>
      <c r="E6448" s="104">
        <f t="shared" si="100"/>
        <v>30700512</v>
      </c>
      <c r="F6448" s="104" t="s">
        <v>11572</v>
      </c>
      <c r="G6448" s="104" t="s">
        <v>5704</v>
      </c>
      <c r="H6448" s="104" t="s">
        <v>8684</v>
      </c>
      <c r="I6448" s="104" t="s">
        <v>8693</v>
      </c>
      <c r="J6448" s="106">
        <v>36396</v>
      </c>
    </row>
    <row r="6449" spans="1:10" x14ac:dyDescent="0.2">
      <c r="A6449" s="104" t="s">
        <v>10492</v>
      </c>
      <c r="D6449" s="104" t="s">
        <v>8694</v>
      </c>
      <c r="E6449" s="104">
        <f t="shared" si="100"/>
        <v>30700513</v>
      </c>
      <c r="F6449" s="104" t="s">
        <v>11572</v>
      </c>
      <c r="G6449" s="104" t="s">
        <v>5704</v>
      </c>
      <c r="H6449" s="104" t="s">
        <v>8684</v>
      </c>
      <c r="I6449" s="104" t="s">
        <v>8695</v>
      </c>
      <c r="J6449" s="106">
        <v>36396</v>
      </c>
    </row>
    <row r="6450" spans="1:10" x14ac:dyDescent="0.2">
      <c r="A6450" s="104" t="s">
        <v>10492</v>
      </c>
      <c r="D6450" s="104" t="s">
        <v>8696</v>
      </c>
      <c r="E6450" s="104">
        <f t="shared" si="100"/>
        <v>30700514</v>
      </c>
      <c r="F6450" s="104" t="s">
        <v>11572</v>
      </c>
      <c r="G6450" s="104" t="s">
        <v>5704</v>
      </c>
      <c r="H6450" s="104" t="s">
        <v>8684</v>
      </c>
      <c r="I6450" s="104" t="s">
        <v>8697</v>
      </c>
      <c r="J6450" s="106">
        <v>36396</v>
      </c>
    </row>
    <row r="6451" spans="1:10" x14ac:dyDescent="0.2">
      <c r="A6451" s="104" t="s">
        <v>10492</v>
      </c>
      <c r="D6451" s="104" t="s">
        <v>8698</v>
      </c>
      <c r="E6451" s="104">
        <f t="shared" si="100"/>
        <v>30700520</v>
      </c>
      <c r="F6451" s="104" t="s">
        <v>11572</v>
      </c>
      <c r="G6451" s="104" t="s">
        <v>5704</v>
      </c>
      <c r="H6451" s="104" t="s">
        <v>8684</v>
      </c>
      <c r="I6451" s="104" t="s">
        <v>8699</v>
      </c>
      <c r="J6451" s="106">
        <v>36396</v>
      </c>
    </row>
    <row r="6452" spans="1:10" x14ac:dyDescent="0.2">
      <c r="A6452" s="104" t="s">
        <v>10492</v>
      </c>
      <c r="D6452" s="104" t="s">
        <v>8700</v>
      </c>
      <c r="E6452" s="104">
        <f t="shared" si="100"/>
        <v>30700521</v>
      </c>
      <c r="F6452" s="104" t="s">
        <v>11572</v>
      </c>
      <c r="G6452" s="104" t="s">
        <v>5704</v>
      </c>
      <c r="H6452" s="104" t="s">
        <v>8684</v>
      </c>
      <c r="I6452" s="104" t="s">
        <v>8701</v>
      </c>
      <c r="J6452" s="106">
        <v>36396</v>
      </c>
    </row>
    <row r="6453" spans="1:10" x14ac:dyDescent="0.2">
      <c r="A6453" s="104" t="s">
        <v>10492</v>
      </c>
      <c r="D6453" s="104" t="s">
        <v>8702</v>
      </c>
      <c r="E6453" s="104">
        <f t="shared" si="100"/>
        <v>30700522</v>
      </c>
      <c r="F6453" s="104" t="s">
        <v>11572</v>
      </c>
      <c r="G6453" s="104" t="s">
        <v>5704</v>
      </c>
      <c r="H6453" s="104" t="s">
        <v>8684</v>
      </c>
      <c r="I6453" s="104" t="s">
        <v>8703</v>
      </c>
      <c r="J6453" s="106">
        <v>36396</v>
      </c>
    </row>
    <row r="6454" spans="1:10" x14ac:dyDescent="0.2">
      <c r="A6454" s="104" t="s">
        <v>10492</v>
      </c>
      <c r="D6454" s="104" t="s">
        <v>8704</v>
      </c>
      <c r="E6454" s="104">
        <f t="shared" si="100"/>
        <v>30700523</v>
      </c>
      <c r="F6454" s="104" t="s">
        <v>11572</v>
      </c>
      <c r="G6454" s="104" t="s">
        <v>5704</v>
      </c>
      <c r="H6454" s="104" t="s">
        <v>8684</v>
      </c>
      <c r="I6454" s="104" t="s">
        <v>8705</v>
      </c>
      <c r="J6454" s="106">
        <v>36396</v>
      </c>
    </row>
    <row r="6455" spans="1:10" x14ac:dyDescent="0.2">
      <c r="A6455" s="104" t="s">
        <v>10492</v>
      </c>
      <c r="D6455" s="104" t="s">
        <v>8706</v>
      </c>
      <c r="E6455" s="104">
        <f t="shared" si="100"/>
        <v>30700524</v>
      </c>
      <c r="F6455" s="104" t="s">
        <v>11572</v>
      </c>
      <c r="G6455" s="104" t="s">
        <v>5704</v>
      </c>
      <c r="H6455" s="104" t="s">
        <v>8684</v>
      </c>
      <c r="I6455" s="104" t="s">
        <v>8707</v>
      </c>
      <c r="J6455" s="106">
        <v>36396</v>
      </c>
    </row>
    <row r="6456" spans="1:10" x14ac:dyDescent="0.2">
      <c r="A6456" s="104" t="s">
        <v>10492</v>
      </c>
      <c r="D6456" s="104" t="s">
        <v>8708</v>
      </c>
      <c r="E6456" s="104">
        <f t="shared" si="100"/>
        <v>30700530</v>
      </c>
      <c r="F6456" s="104" t="s">
        <v>11572</v>
      </c>
      <c r="G6456" s="104" t="s">
        <v>5704</v>
      </c>
      <c r="H6456" s="104" t="s">
        <v>8684</v>
      </c>
      <c r="I6456" s="104" t="s">
        <v>8709</v>
      </c>
      <c r="J6456" s="106">
        <v>36396</v>
      </c>
    </row>
    <row r="6457" spans="1:10" x14ac:dyDescent="0.2">
      <c r="A6457" s="104" t="s">
        <v>10492</v>
      </c>
      <c r="D6457" s="104" t="s">
        <v>8710</v>
      </c>
      <c r="E6457" s="104">
        <f t="shared" si="100"/>
        <v>30700531</v>
      </c>
      <c r="F6457" s="104" t="s">
        <v>11572</v>
      </c>
      <c r="G6457" s="104" t="s">
        <v>5704</v>
      </c>
      <c r="H6457" s="104" t="s">
        <v>8684</v>
      </c>
      <c r="I6457" s="104" t="s">
        <v>8711</v>
      </c>
      <c r="J6457" s="106">
        <v>36396</v>
      </c>
    </row>
    <row r="6458" spans="1:10" x14ac:dyDescent="0.2">
      <c r="A6458" s="104" t="s">
        <v>10492</v>
      </c>
      <c r="D6458" s="104" t="s">
        <v>8712</v>
      </c>
      <c r="E6458" s="104">
        <f t="shared" si="100"/>
        <v>30700532</v>
      </c>
      <c r="F6458" s="104" t="s">
        <v>11572</v>
      </c>
      <c r="G6458" s="104" t="s">
        <v>5704</v>
      </c>
      <c r="H6458" s="104" t="s">
        <v>8684</v>
      </c>
      <c r="I6458" s="104" t="s">
        <v>8713</v>
      </c>
      <c r="J6458" s="106">
        <v>36396</v>
      </c>
    </row>
    <row r="6459" spans="1:10" x14ac:dyDescent="0.2">
      <c r="A6459" s="104" t="s">
        <v>10492</v>
      </c>
      <c r="D6459" s="104" t="s">
        <v>8714</v>
      </c>
      <c r="E6459" s="104">
        <f t="shared" si="100"/>
        <v>30700533</v>
      </c>
      <c r="F6459" s="104" t="s">
        <v>11572</v>
      </c>
      <c r="G6459" s="104" t="s">
        <v>5704</v>
      </c>
      <c r="H6459" s="104" t="s">
        <v>8684</v>
      </c>
      <c r="I6459" s="104" t="s">
        <v>8715</v>
      </c>
      <c r="J6459" s="106">
        <v>36396</v>
      </c>
    </row>
    <row r="6460" spans="1:10" x14ac:dyDescent="0.2">
      <c r="A6460" s="104" t="s">
        <v>10492</v>
      </c>
      <c r="D6460" s="104" t="s">
        <v>8716</v>
      </c>
      <c r="E6460" s="104">
        <f t="shared" si="100"/>
        <v>30700534</v>
      </c>
      <c r="F6460" s="104" t="s">
        <v>11572</v>
      </c>
      <c r="G6460" s="104" t="s">
        <v>5704</v>
      </c>
      <c r="H6460" s="104" t="s">
        <v>8684</v>
      </c>
      <c r="I6460" s="104" t="s">
        <v>8717</v>
      </c>
      <c r="J6460" s="106">
        <v>36396</v>
      </c>
    </row>
    <row r="6461" spans="1:10" x14ac:dyDescent="0.2">
      <c r="A6461" s="104" t="s">
        <v>10492</v>
      </c>
      <c r="D6461" s="104" t="s">
        <v>8718</v>
      </c>
      <c r="E6461" s="104">
        <f t="shared" si="100"/>
        <v>30700540</v>
      </c>
      <c r="F6461" s="104" t="s">
        <v>11572</v>
      </c>
      <c r="G6461" s="104" t="s">
        <v>5704</v>
      </c>
      <c r="H6461" s="104" t="s">
        <v>8684</v>
      </c>
      <c r="I6461" s="104" t="s">
        <v>8719</v>
      </c>
      <c r="J6461" s="106">
        <v>36396</v>
      </c>
    </row>
    <row r="6462" spans="1:10" x14ac:dyDescent="0.2">
      <c r="A6462" s="104" t="s">
        <v>10492</v>
      </c>
      <c r="D6462" s="104" t="s">
        <v>8720</v>
      </c>
      <c r="E6462" s="104">
        <f t="shared" si="100"/>
        <v>30700541</v>
      </c>
      <c r="F6462" s="104" t="s">
        <v>11572</v>
      </c>
      <c r="G6462" s="104" t="s">
        <v>5704</v>
      </c>
      <c r="H6462" s="104" t="s">
        <v>8684</v>
      </c>
      <c r="I6462" s="104" t="s">
        <v>8721</v>
      </c>
      <c r="J6462" s="106">
        <v>36396</v>
      </c>
    </row>
    <row r="6463" spans="1:10" x14ac:dyDescent="0.2">
      <c r="A6463" s="104" t="s">
        <v>10492</v>
      </c>
      <c r="D6463" s="104" t="s">
        <v>8722</v>
      </c>
      <c r="E6463" s="104">
        <f t="shared" si="100"/>
        <v>30700542</v>
      </c>
      <c r="F6463" s="104" t="s">
        <v>11572</v>
      </c>
      <c r="G6463" s="104" t="s">
        <v>5704</v>
      </c>
      <c r="H6463" s="104" t="s">
        <v>8684</v>
      </c>
      <c r="I6463" s="104" t="s">
        <v>8723</v>
      </c>
      <c r="J6463" s="106">
        <v>36396</v>
      </c>
    </row>
    <row r="6464" spans="1:10" x14ac:dyDescent="0.2">
      <c r="A6464" s="104" t="s">
        <v>10492</v>
      </c>
      <c r="D6464" s="104" t="s">
        <v>8724</v>
      </c>
      <c r="E6464" s="104">
        <f t="shared" si="100"/>
        <v>30700543</v>
      </c>
      <c r="F6464" s="104" t="s">
        <v>11572</v>
      </c>
      <c r="G6464" s="104" t="s">
        <v>5704</v>
      </c>
      <c r="H6464" s="104" t="s">
        <v>8684</v>
      </c>
      <c r="I6464" s="104" t="s">
        <v>8725</v>
      </c>
      <c r="J6464" s="106">
        <v>36396</v>
      </c>
    </row>
    <row r="6465" spans="1:10" x14ac:dyDescent="0.2">
      <c r="A6465" s="104" t="s">
        <v>10492</v>
      </c>
      <c r="D6465" s="104" t="s">
        <v>8726</v>
      </c>
      <c r="E6465" s="104">
        <f t="shared" si="100"/>
        <v>30700544</v>
      </c>
      <c r="F6465" s="104" t="s">
        <v>11572</v>
      </c>
      <c r="G6465" s="104" t="s">
        <v>5704</v>
      </c>
      <c r="H6465" s="104" t="s">
        <v>8684</v>
      </c>
      <c r="I6465" s="104" t="s">
        <v>8727</v>
      </c>
      <c r="J6465" s="106">
        <v>36396</v>
      </c>
    </row>
    <row r="6466" spans="1:10" x14ac:dyDescent="0.2">
      <c r="A6466" s="104" t="s">
        <v>10492</v>
      </c>
      <c r="D6466" s="104" t="s">
        <v>8728</v>
      </c>
      <c r="E6466" s="104">
        <f t="shared" ref="E6466:E6529" si="101">VALUE(D6466)</f>
        <v>30700550</v>
      </c>
      <c r="F6466" s="104" t="s">
        <v>11572</v>
      </c>
      <c r="G6466" s="104" t="s">
        <v>5704</v>
      </c>
      <c r="H6466" s="104" t="s">
        <v>8684</v>
      </c>
      <c r="I6466" s="104" t="s">
        <v>8729</v>
      </c>
      <c r="J6466" s="106">
        <v>36396</v>
      </c>
    </row>
    <row r="6467" spans="1:10" x14ac:dyDescent="0.2">
      <c r="A6467" s="104" t="s">
        <v>10492</v>
      </c>
      <c r="D6467" s="104" t="s">
        <v>8730</v>
      </c>
      <c r="E6467" s="104">
        <f t="shared" si="101"/>
        <v>30700551</v>
      </c>
      <c r="F6467" s="104" t="s">
        <v>11572</v>
      </c>
      <c r="G6467" s="104" t="s">
        <v>5704</v>
      </c>
      <c r="H6467" s="104" t="s">
        <v>8684</v>
      </c>
      <c r="I6467" s="104" t="s">
        <v>8731</v>
      </c>
      <c r="J6467" s="106">
        <v>36396</v>
      </c>
    </row>
    <row r="6468" spans="1:10" x14ac:dyDescent="0.2">
      <c r="A6468" s="104" t="s">
        <v>10492</v>
      </c>
      <c r="D6468" s="104" t="s">
        <v>8732</v>
      </c>
      <c r="E6468" s="104">
        <f t="shared" si="101"/>
        <v>30700552</v>
      </c>
      <c r="F6468" s="104" t="s">
        <v>11572</v>
      </c>
      <c r="G6468" s="104" t="s">
        <v>5704</v>
      </c>
      <c r="H6468" s="104" t="s">
        <v>8684</v>
      </c>
      <c r="I6468" s="104" t="s">
        <v>8733</v>
      </c>
      <c r="J6468" s="106">
        <v>36396</v>
      </c>
    </row>
    <row r="6469" spans="1:10" x14ac:dyDescent="0.2">
      <c r="A6469" s="104" t="s">
        <v>10492</v>
      </c>
      <c r="D6469" s="104" t="s">
        <v>8734</v>
      </c>
      <c r="E6469" s="104">
        <f t="shared" si="101"/>
        <v>30700553</v>
      </c>
      <c r="F6469" s="104" t="s">
        <v>11572</v>
      </c>
      <c r="G6469" s="104" t="s">
        <v>5704</v>
      </c>
      <c r="H6469" s="104" t="s">
        <v>8684</v>
      </c>
      <c r="I6469" s="104" t="s">
        <v>8735</v>
      </c>
      <c r="J6469" s="106">
        <v>36396</v>
      </c>
    </row>
    <row r="6470" spans="1:10" x14ac:dyDescent="0.2">
      <c r="A6470" s="104" t="s">
        <v>10492</v>
      </c>
      <c r="D6470" s="104" t="s">
        <v>8736</v>
      </c>
      <c r="E6470" s="104">
        <f t="shared" si="101"/>
        <v>30700554</v>
      </c>
      <c r="F6470" s="104" t="s">
        <v>11572</v>
      </c>
      <c r="G6470" s="104" t="s">
        <v>5704</v>
      </c>
      <c r="H6470" s="104" t="s">
        <v>8684</v>
      </c>
      <c r="I6470" s="104" t="s">
        <v>11719</v>
      </c>
      <c r="J6470" s="106">
        <v>36396</v>
      </c>
    </row>
    <row r="6471" spans="1:10" x14ac:dyDescent="0.2">
      <c r="A6471" s="104" t="s">
        <v>10492</v>
      </c>
      <c r="D6471" s="104" t="s">
        <v>11720</v>
      </c>
      <c r="E6471" s="104">
        <f t="shared" si="101"/>
        <v>30700560</v>
      </c>
      <c r="F6471" s="104" t="s">
        <v>11572</v>
      </c>
      <c r="G6471" s="104" t="s">
        <v>5704</v>
      </c>
      <c r="H6471" s="104" t="s">
        <v>8684</v>
      </c>
      <c r="I6471" s="104" t="s">
        <v>11721</v>
      </c>
      <c r="J6471" s="106">
        <v>36396</v>
      </c>
    </row>
    <row r="6472" spans="1:10" x14ac:dyDescent="0.2">
      <c r="A6472" s="104" t="s">
        <v>10492</v>
      </c>
      <c r="D6472" s="104" t="s">
        <v>11722</v>
      </c>
      <c r="E6472" s="104">
        <f t="shared" si="101"/>
        <v>30700561</v>
      </c>
      <c r="F6472" s="104" t="s">
        <v>11572</v>
      </c>
      <c r="G6472" s="104" t="s">
        <v>5704</v>
      </c>
      <c r="H6472" s="104" t="s">
        <v>8684</v>
      </c>
      <c r="I6472" s="104" t="s">
        <v>11723</v>
      </c>
      <c r="J6472" s="106">
        <v>36396</v>
      </c>
    </row>
    <row r="6473" spans="1:10" x14ac:dyDescent="0.2">
      <c r="A6473" s="104" t="s">
        <v>10492</v>
      </c>
      <c r="D6473" s="104" t="s">
        <v>11724</v>
      </c>
      <c r="E6473" s="104">
        <f t="shared" si="101"/>
        <v>30700562</v>
      </c>
      <c r="F6473" s="104" t="s">
        <v>11572</v>
      </c>
      <c r="G6473" s="104" t="s">
        <v>5704</v>
      </c>
      <c r="H6473" s="104" t="s">
        <v>8684</v>
      </c>
      <c r="I6473" s="104" t="s">
        <v>11725</v>
      </c>
      <c r="J6473" s="106">
        <v>36396</v>
      </c>
    </row>
    <row r="6474" spans="1:10" x14ac:dyDescent="0.2">
      <c r="A6474" s="104" t="s">
        <v>10492</v>
      </c>
      <c r="D6474" s="104" t="s">
        <v>11726</v>
      </c>
      <c r="E6474" s="104">
        <f t="shared" si="101"/>
        <v>30700563</v>
      </c>
      <c r="F6474" s="104" t="s">
        <v>11572</v>
      </c>
      <c r="G6474" s="104" t="s">
        <v>5704</v>
      </c>
      <c r="H6474" s="104" t="s">
        <v>8684</v>
      </c>
      <c r="I6474" s="104" t="s">
        <v>5880</v>
      </c>
      <c r="J6474" s="106">
        <v>36396</v>
      </c>
    </row>
    <row r="6475" spans="1:10" x14ac:dyDescent="0.2">
      <c r="A6475" s="104" t="s">
        <v>10492</v>
      </c>
      <c r="D6475" s="104" t="s">
        <v>5881</v>
      </c>
      <c r="E6475" s="104">
        <f t="shared" si="101"/>
        <v>30700564</v>
      </c>
      <c r="F6475" s="104" t="s">
        <v>11572</v>
      </c>
      <c r="G6475" s="104" t="s">
        <v>5704</v>
      </c>
      <c r="H6475" s="104" t="s">
        <v>8684</v>
      </c>
      <c r="I6475" s="104" t="s">
        <v>5882</v>
      </c>
      <c r="J6475" s="106">
        <v>36396</v>
      </c>
    </row>
    <row r="6476" spans="1:10" x14ac:dyDescent="0.2">
      <c r="A6476" s="104" t="s">
        <v>10492</v>
      </c>
      <c r="D6476" s="104" t="s">
        <v>5883</v>
      </c>
      <c r="E6476" s="104">
        <f t="shared" si="101"/>
        <v>30700570</v>
      </c>
      <c r="F6476" s="104" t="s">
        <v>11572</v>
      </c>
      <c r="G6476" s="104" t="s">
        <v>5704</v>
      </c>
      <c r="H6476" s="104" t="s">
        <v>8684</v>
      </c>
      <c r="I6476" s="104" t="s">
        <v>5884</v>
      </c>
      <c r="J6476" s="106">
        <v>36396</v>
      </c>
    </row>
    <row r="6477" spans="1:10" x14ac:dyDescent="0.2">
      <c r="A6477" s="104" t="s">
        <v>10492</v>
      </c>
      <c r="D6477" s="104" t="s">
        <v>5885</v>
      </c>
      <c r="E6477" s="104">
        <f t="shared" si="101"/>
        <v>30700571</v>
      </c>
      <c r="F6477" s="104" t="s">
        <v>11572</v>
      </c>
      <c r="G6477" s="104" t="s">
        <v>5704</v>
      </c>
      <c r="H6477" s="104" t="s">
        <v>8684</v>
      </c>
      <c r="I6477" s="104" t="s">
        <v>5886</v>
      </c>
      <c r="J6477" s="106">
        <v>36396</v>
      </c>
    </row>
    <row r="6478" spans="1:10" x14ac:dyDescent="0.2">
      <c r="A6478" s="104" t="s">
        <v>10492</v>
      </c>
      <c r="D6478" s="104" t="s">
        <v>5887</v>
      </c>
      <c r="E6478" s="104">
        <f t="shared" si="101"/>
        <v>30700572</v>
      </c>
      <c r="F6478" s="104" t="s">
        <v>11572</v>
      </c>
      <c r="G6478" s="104" t="s">
        <v>5704</v>
      </c>
      <c r="H6478" s="104" t="s">
        <v>8684</v>
      </c>
      <c r="I6478" s="104" t="s">
        <v>5888</v>
      </c>
      <c r="J6478" s="106">
        <v>36396</v>
      </c>
    </row>
    <row r="6479" spans="1:10" x14ac:dyDescent="0.2">
      <c r="A6479" s="104" t="s">
        <v>10492</v>
      </c>
      <c r="D6479" s="104" t="s">
        <v>5889</v>
      </c>
      <c r="E6479" s="104">
        <f t="shared" si="101"/>
        <v>30700573</v>
      </c>
      <c r="F6479" s="104" t="s">
        <v>11572</v>
      </c>
      <c r="G6479" s="104" t="s">
        <v>5704</v>
      </c>
      <c r="H6479" s="104" t="s">
        <v>8684</v>
      </c>
      <c r="I6479" s="104" t="s">
        <v>5890</v>
      </c>
      <c r="J6479" s="106">
        <v>36396</v>
      </c>
    </row>
    <row r="6480" spans="1:10" x14ac:dyDescent="0.2">
      <c r="A6480" s="104" t="s">
        <v>10492</v>
      </c>
      <c r="D6480" s="104" t="s">
        <v>5891</v>
      </c>
      <c r="E6480" s="104">
        <f t="shared" si="101"/>
        <v>30700574</v>
      </c>
      <c r="F6480" s="104" t="s">
        <v>11572</v>
      </c>
      <c r="G6480" s="104" t="s">
        <v>5704</v>
      </c>
      <c r="H6480" s="104" t="s">
        <v>8684</v>
      </c>
      <c r="I6480" s="104" t="s">
        <v>5892</v>
      </c>
      <c r="J6480" s="106">
        <v>36396</v>
      </c>
    </row>
    <row r="6481" spans="1:10" x14ac:dyDescent="0.2">
      <c r="A6481" s="104" t="s">
        <v>10492</v>
      </c>
      <c r="D6481" s="104" t="s">
        <v>5893</v>
      </c>
      <c r="E6481" s="104">
        <f t="shared" si="101"/>
        <v>30700580</v>
      </c>
      <c r="F6481" s="104" t="s">
        <v>11572</v>
      </c>
      <c r="G6481" s="104" t="s">
        <v>5704</v>
      </c>
      <c r="H6481" s="104" t="s">
        <v>8684</v>
      </c>
      <c r="I6481" s="104" t="s">
        <v>5894</v>
      </c>
      <c r="J6481" s="106">
        <v>36396</v>
      </c>
    </row>
    <row r="6482" spans="1:10" x14ac:dyDescent="0.2">
      <c r="A6482" s="104" t="s">
        <v>10492</v>
      </c>
      <c r="D6482" s="104" t="s">
        <v>5895</v>
      </c>
      <c r="E6482" s="104">
        <f t="shared" si="101"/>
        <v>30700581</v>
      </c>
      <c r="F6482" s="104" t="s">
        <v>11572</v>
      </c>
      <c r="G6482" s="104" t="s">
        <v>5704</v>
      </c>
      <c r="H6482" s="104" t="s">
        <v>8684</v>
      </c>
      <c r="I6482" s="104" t="s">
        <v>5896</v>
      </c>
      <c r="J6482" s="106">
        <v>36396</v>
      </c>
    </row>
    <row r="6483" spans="1:10" x14ac:dyDescent="0.2">
      <c r="A6483" s="104" t="s">
        <v>10492</v>
      </c>
      <c r="D6483" s="104" t="s">
        <v>5897</v>
      </c>
      <c r="E6483" s="104">
        <f t="shared" si="101"/>
        <v>30700582</v>
      </c>
      <c r="F6483" s="104" t="s">
        <v>11572</v>
      </c>
      <c r="G6483" s="104" t="s">
        <v>5704</v>
      </c>
      <c r="H6483" s="104" t="s">
        <v>8684</v>
      </c>
      <c r="I6483" s="104" t="s">
        <v>5898</v>
      </c>
      <c r="J6483" s="106">
        <v>36396</v>
      </c>
    </row>
    <row r="6484" spans="1:10" x14ac:dyDescent="0.2">
      <c r="A6484" s="104" t="s">
        <v>10492</v>
      </c>
      <c r="D6484" s="104" t="s">
        <v>5899</v>
      </c>
      <c r="E6484" s="104">
        <f t="shared" si="101"/>
        <v>30700583</v>
      </c>
      <c r="F6484" s="104" t="s">
        <v>11572</v>
      </c>
      <c r="G6484" s="104" t="s">
        <v>5704</v>
      </c>
      <c r="H6484" s="104" t="s">
        <v>8684</v>
      </c>
      <c r="I6484" s="104" t="s">
        <v>5900</v>
      </c>
      <c r="J6484" s="106">
        <v>36396</v>
      </c>
    </row>
    <row r="6485" spans="1:10" x14ac:dyDescent="0.2">
      <c r="A6485" s="104" t="s">
        <v>10492</v>
      </c>
      <c r="D6485" s="104" t="s">
        <v>5901</v>
      </c>
      <c r="E6485" s="104">
        <f t="shared" si="101"/>
        <v>30700584</v>
      </c>
      <c r="F6485" s="104" t="s">
        <v>11572</v>
      </c>
      <c r="G6485" s="104" t="s">
        <v>5704</v>
      </c>
      <c r="H6485" s="104" t="s">
        <v>8684</v>
      </c>
      <c r="I6485" s="104" t="s">
        <v>5902</v>
      </c>
      <c r="J6485" s="106">
        <v>36396</v>
      </c>
    </row>
    <row r="6486" spans="1:10" x14ac:dyDescent="0.2">
      <c r="A6486" s="104" t="s">
        <v>10492</v>
      </c>
      <c r="D6486" s="104" t="s">
        <v>3220</v>
      </c>
      <c r="E6486" s="104">
        <f t="shared" si="101"/>
        <v>30700590</v>
      </c>
      <c r="F6486" s="104" t="s">
        <v>11572</v>
      </c>
      <c r="G6486" s="104" t="s">
        <v>5704</v>
      </c>
      <c r="H6486" s="104" t="s">
        <v>8684</v>
      </c>
      <c r="I6486" s="104" t="s">
        <v>3221</v>
      </c>
      <c r="J6486" s="106">
        <v>36396</v>
      </c>
    </row>
    <row r="6487" spans="1:10" x14ac:dyDescent="0.2">
      <c r="A6487" s="104" t="s">
        <v>10492</v>
      </c>
      <c r="D6487" s="104" t="s">
        <v>3222</v>
      </c>
      <c r="E6487" s="104">
        <f t="shared" si="101"/>
        <v>30700591</v>
      </c>
      <c r="F6487" s="104" t="s">
        <v>11572</v>
      </c>
      <c r="G6487" s="104" t="s">
        <v>5704</v>
      </c>
      <c r="H6487" s="104" t="s">
        <v>8684</v>
      </c>
      <c r="I6487" s="104" t="s">
        <v>3223</v>
      </c>
      <c r="J6487" s="106">
        <v>36396</v>
      </c>
    </row>
    <row r="6488" spans="1:10" x14ac:dyDescent="0.2">
      <c r="A6488" s="104" t="s">
        <v>10492</v>
      </c>
      <c r="D6488" s="104" t="s">
        <v>3224</v>
      </c>
      <c r="E6488" s="104">
        <f t="shared" si="101"/>
        <v>30700592</v>
      </c>
      <c r="F6488" s="104" t="s">
        <v>11572</v>
      </c>
      <c r="G6488" s="104" t="s">
        <v>5704</v>
      </c>
      <c r="H6488" s="104" t="s">
        <v>8684</v>
      </c>
      <c r="I6488" s="104" t="s">
        <v>3225</v>
      </c>
      <c r="J6488" s="106">
        <v>36396</v>
      </c>
    </row>
    <row r="6489" spans="1:10" x14ac:dyDescent="0.2">
      <c r="A6489" s="104" t="s">
        <v>10492</v>
      </c>
      <c r="D6489" s="104" t="s">
        <v>3226</v>
      </c>
      <c r="E6489" s="104">
        <f t="shared" si="101"/>
        <v>30700593</v>
      </c>
      <c r="F6489" s="104" t="s">
        <v>11572</v>
      </c>
      <c r="G6489" s="104" t="s">
        <v>5704</v>
      </c>
      <c r="H6489" s="104" t="s">
        <v>8684</v>
      </c>
      <c r="I6489" s="104" t="s">
        <v>3227</v>
      </c>
      <c r="J6489" s="106">
        <v>36396</v>
      </c>
    </row>
    <row r="6490" spans="1:10" x14ac:dyDescent="0.2">
      <c r="A6490" s="104" t="s">
        <v>10492</v>
      </c>
      <c r="D6490" s="104" t="s">
        <v>3228</v>
      </c>
      <c r="E6490" s="104">
        <f t="shared" si="101"/>
        <v>30700594</v>
      </c>
      <c r="F6490" s="104" t="s">
        <v>11572</v>
      </c>
      <c r="G6490" s="104" t="s">
        <v>5704</v>
      </c>
      <c r="H6490" s="104" t="s">
        <v>8684</v>
      </c>
      <c r="I6490" s="104" t="s">
        <v>3229</v>
      </c>
      <c r="J6490" s="106">
        <v>36396</v>
      </c>
    </row>
    <row r="6491" spans="1:10" x14ac:dyDescent="0.2">
      <c r="A6491" s="104" t="s">
        <v>10492</v>
      </c>
      <c r="D6491" s="104" t="s">
        <v>3230</v>
      </c>
      <c r="E6491" s="104">
        <f t="shared" si="101"/>
        <v>30700597</v>
      </c>
      <c r="F6491" s="104" t="s">
        <v>11572</v>
      </c>
      <c r="G6491" s="104" t="s">
        <v>5704</v>
      </c>
      <c r="H6491" s="104" t="s">
        <v>8684</v>
      </c>
      <c r="I6491" s="104" t="s">
        <v>7791</v>
      </c>
    </row>
    <row r="6492" spans="1:10" x14ac:dyDescent="0.2">
      <c r="A6492" s="104" t="s">
        <v>10492</v>
      </c>
      <c r="D6492" s="104" t="s">
        <v>3231</v>
      </c>
      <c r="E6492" s="104">
        <f t="shared" si="101"/>
        <v>30700598</v>
      </c>
      <c r="F6492" s="104" t="s">
        <v>11572</v>
      </c>
      <c r="G6492" s="104" t="s">
        <v>5704</v>
      </c>
      <c r="H6492" s="104" t="s">
        <v>8684</v>
      </c>
      <c r="I6492" s="104" t="s">
        <v>7791</v>
      </c>
    </row>
    <row r="6493" spans="1:10" x14ac:dyDescent="0.2">
      <c r="A6493" s="104" t="s">
        <v>10492</v>
      </c>
      <c r="D6493" s="104" t="s">
        <v>3232</v>
      </c>
      <c r="E6493" s="104">
        <f t="shared" si="101"/>
        <v>30700599</v>
      </c>
      <c r="F6493" s="104" t="s">
        <v>11572</v>
      </c>
      <c r="G6493" s="104" t="s">
        <v>5704</v>
      </c>
      <c r="H6493" s="104" t="s">
        <v>8684</v>
      </c>
      <c r="I6493" s="104" t="s">
        <v>7791</v>
      </c>
    </row>
    <row r="6494" spans="1:10" x14ac:dyDescent="0.2">
      <c r="A6494" s="104" t="s">
        <v>10492</v>
      </c>
      <c r="D6494" s="104" t="s">
        <v>3233</v>
      </c>
      <c r="E6494" s="104">
        <f t="shared" si="101"/>
        <v>30700602</v>
      </c>
      <c r="F6494" s="104" t="s">
        <v>11572</v>
      </c>
      <c r="G6494" s="104" t="s">
        <v>5704</v>
      </c>
      <c r="H6494" s="104" t="s">
        <v>3234</v>
      </c>
      <c r="I6494" s="104" t="s">
        <v>3235</v>
      </c>
    </row>
    <row r="6495" spans="1:10" x14ac:dyDescent="0.2">
      <c r="A6495" s="104" t="s">
        <v>10492</v>
      </c>
      <c r="D6495" s="104" t="s">
        <v>3236</v>
      </c>
      <c r="E6495" s="104">
        <f t="shared" si="101"/>
        <v>30700604</v>
      </c>
      <c r="F6495" s="104" t="s">
        <v>11572</v>
      </c>
      <c r="G6495" s="104" t="s">
        <v>5704</v>
      </c>
      <c r="H6495" s="104" t="s">
        <v>3234</v>
      </c>
      <c r="I6495" s="104" t="s">
        <v>3237</v>
      </c>
    </row>
    <row r="6496" spans="1:10" x14ac:dyDescent="0.2">
      <c r="A6496" s="104" t="s">
        <v>10492</v>
      </c>
      <c r="D6496" s="104" t="s">
        <v>3238</v>
      </c>
      <c r="E6496" s="104">
        <f t="shared" si="101"/>
        <v>30700606</v>
      </c>
      <c r="F6496" s="104" t="s">
        <v>11572</v>
      </c>
      <c r="G6496" s="104" t="s">
        <v>5704</v>
      </c>
      <c r="H6496" s="104" t="s">
        <v>3234</v>
      </c>
      <c r="I6496" s="104" t="s">
        <v>3239</v>
      </c>
    </row>
    <row r="6497" spans="1:12" x14ac:dyDescent="0.2">
      <c r="A6497" s="104" t="s">
        <v>10492</v>
      </c>
      <c r="D6497" s="104" t="s">
        <v>3240</v>
      </c>
      <c r="E6497" s="104">
        <f t="shared" si="101"/>
        <v>30700610</v>
      </c>
      <c r="F6497" s="104" t="s">
        <v>11572</v>
      </c>
      <c r="G6497" s="104" t="s">
        <v>5704</v>
      </c>
      <c r="H6497" s="104" t="s">
        <v>3234</v>
      </c>
      <c r="I6497" s="104" t="s">
        <v>3241</v>
      </c>
    </row>
    <row r="6498" spans="1:12" x14ac:dyDescent="0.2">
      <c r="A6498" s="104" t="s">
        <v>10492</v>
      </c>
      <c r="D6498" s="104" t="s">
        <v>3242</v>
      </c>
      <c r="E6498" s="104">
        <f t="shared" si="101"/>
        <v>30700611</v>
      </c>
      <c r="F6498" s="104" t="s">
        <v>11572</v>
      </c>
      <c r="G6498" s="104" t="s">
        <v>5704</v>
      </c>
      <c r="H6498" s="104" t="s">
        <v>3234</v>
      </c>
      <c r="I6498" s="104" t="s">
        <v>3243</v>
      </c>
    </row>
    <row r="6499" spans="1:12" x14ac:dyDescent="0.2">
      <c r="A6499" s="104" t="s">
        <v>10492</v>
      </c>
      <c r="D6499" s="104" t="s">
        <v>3244</v>
      </c>
      <c r="E6499" s="104">
        <f t="shared" si="101"/>
        <v>30700621</v>
      </c>
      <c r="F6499" s="104" t="s">
        <v>11572</v>
      </c>
      <c r="G6499" s="104" t="s">
        <v>5704</v>
      </c>
      <c r="H6499" s="104" t="s">
        <v>3234</v>
      </c>
      <c r="I6499" s="104" t="s">
        <v>3245</v>
      </c>
    </row>
    <row r="6500" spans="1:12" x14ac:dyDescent="0.2">
      <c r="A6500" s="104" t="s">
        <v>10492</v>
      </c>
      <c r="D6500" s="104" t="s">
        <v>3246</v>
      </c>
      <c r="E6500" s="104">
        <f t="shared" si="101"/>
        <v>30700628</v>
      </c>
      <c r="F6500" s="104" t="s">
        <v>11572</v>
      </c>
      <c r="G6500" s="104" t="s">
        <v>5704</v>
      </c>
      <c r="H6500" s="104" t="s">
        <v>3234</v>
      </c>
      <c r="I6500" s="104" t="s">
        <v>3247</v>
      </c>
    </row>
    <row r="6501" spans="1:12" x14ac:dyDescent="0.2">
      <c r="A6501" s="104" t="s">
        <v>10492</v>
      </c>
      <c r="D6501" s="104" t="s">
        <v>3248</v>
      </c>
      <c r="E6501" s="104">
        <f t="shared" si="101"/>
        <v>30700629</v>
      </c>
      <c r="F6501" s="104" t="s">
        <v>11572</v>
      </c>
      <c r="G6501" s="104" t="s">
        <v>5704</v>
      </c>
      <c r="H6501" s="104" t="s">
        <v>3234</v>
      </c>
      <c r="I6501" s="104" t="s">
        <v>3249</v>
      </c>
    </row>
    <row r="6502" spans="1:12" x14ac:dyDescent="0.2">
      <c r="A6502" s="104" t="s">
        <v>10492</v>
      </c>
      <c r="D6502" s="104" t="s">
        <v>3250</v>
      </c>
      <c r="E6502" s="104">
        <f t="shared" si="101"/>
        <v>30700651</v>
      </c>
      <c r="F6502" s="104" t="s">
        <v>11572</v>
      </c>
      <c r="G6502" s="104" t="s">
        <v>5704</v>
      </c>
      <c r="H6502" s="104" t="s">
        <v>3234</v>
      </c>
      <c r="I6502" s="104" t="s">
        <v>3251</v>
      </c>
    </row>
    <row r="6503" spans="1:12" x14ac:dyDescent="0.2">
      <c r="A6503" s="104" t="s">
        <v>10492</v>
      </c>
      <c r="D6503" s="104" t="s">
        <v>3252</v>
      </c>
      <c r="E6503" s="104">
        <f t="shared" si="101"/>
        <v>30700661</v>
      </c>
      <c r="F6503" s="104" t="s">
        <v>11572</v>
      </c>
      <c r="G6503" s="104" t="s">
        <v>5704</v>
      </c>
      <c r="H6503" s="104" t="s">
        <v>3234</v>
      </c>
      <c r="I6503" s="104" t="s">
        <v>3253</v>
      </c>
    </row>
    <row r="6504" spans="1:12" x14ac:dyDescent="0.2">
      <c r="A6504" s="104" t="s">
        <v>10492</v>
      </c>
      <c r="D6504" s="104" t="s">
        <v>3254</v>
      </c>
      <c r="E6504" s="104">
        <f t="shared" si="101"/>
        <v>30700699</v>
      </c>
      <c r="F6504" s="104" t="s">
        <v>11572</v>
      </c>
      <c r="G6504" s="104" t="s">
        <v>5704</v>
      </c>
      <c r="H6504" s="104" t="s">
        <v>3234</v>
      </c>
      <c r="I6504" s="104" t="s">
        <v>7791</v>
      </c>
      <c r="J6504" s="106">
        <v>37484</v>
      </c>
    </row>
    <row r="6505" spans="1:12" x14ac:dyDescent="0.2">
      <c r="A6505" s="104" t="s">
        <v>10492</v>
      </c>
      <c r="D6505" s="104" t="s">
        <v>3255</v>
      </c>
      <c r="E6505" s="104">
        <f t="shared" si="101"/>
        <v>30700701</v>
      </c>
      <c r="F6505" s="104" t="s">
        <v>11572</v>
      </c>
      <c r="G6505" s="104" t="s">
        <v>5704</v>
      </c>
      <c r="H6505" s="104" t="s">
        <v>3256</v>
      </c>
      <c r="I6505" s="104" t="s">
        <v>3257</v>
      </c>
      <c r="K6505" s="106"/>
      <c r="L6505" s="104"/>
    </row>
    <row r="6506" spans="1:12" x14ac:dyDescent="0.2">
      <c r="A6506" s="104" t="s">
        <v>10492</v>
      </c>
      <c r="D6506" s="104" t="s">
        <v>3258</v>
      </c>
      <c r="E6506" s="104">
        <f t="shared" si="101"/>
        <v>30700702</v>
      </c>
      <c r="F6506" s="104" t="s">
        <v>11572</v>
      </c>
      <c r="G6506" s="104" t="s">
        <v>5704</v>
      </c>
      <c r="H6506" s="104" t="s">
        <v>3256</v>
      </c>
      <c r="I6506" s="104" t="s">
        <v>3259</v>
      </c>
    </row>
    <row r="6507" spans="1:12" x14ac:dyDescent="0.2">
      <c r="A6507" s="104" t="s">
        <v>10492</v>
      </c>
      <c r="D6507" s="104" t="s">
        <v>3260</v>
      </c>
      <c r="E6507" s="104">
        <f t="shared" si="101"/>
        <v>30700703</v>
      </c>
      <c r="F6507" s="104" t="s">
        <v>11572</v>
      </c>
      <c r="G6507" s="104" t="s">
        <v>5704</v>
      </c>
      <c r="H6507" s="104" t="s">
        <v>3256</v>
      </c>
      <c r="I6507" s="104" t="s">
        <v>3261</v>
      </c>
    </row>
    <row r="6508" spans="1:12" x14ac:dyDescent="0.2">
      <c r="A6508" s="104" t="s">
        <v>10492</v>
      </c>
      <c r="D6508" s="104" t="s">
        <v>3262</v>
      </c>
      <c r="E6508" s="104">
        <f t="shared" si="101"/>
        <v>30700704</v>
      </c>
      <c r="F6508" s="104" t="s">
        <v>11572</v>
      </c>
      <c r="G6508" s="104" t="s">
        <v>5704</v>
      </c>
      <c r="H6508" s="104" t="s">
        <v>3256</v>
      </c>
      <c r="I6508" s="104" t="s">
        <v>3263</v>
      </c>
    </row>
    <row r="6509" spans="1:12" x14ac:dyDescent="0.2">
      <c r="A6509" s="104" t="s">
        <v>10492</v>
      </c>
      <c r="D6509" s="104" t="s">
        <v>3264</v>
      </c>
      <c r="E6509" s="104">
        <f t="shared" si="101"/>
        <v>30700705</v>
      </c>
      <c r="F6509" s="104" t="s">
        <v>11572</v>
      </c>
      <c r="G6509" s="104" t="s">
        <v>5704</v>
      </c>
      <c r="H6509" s="104" t="s">
        <v>3256</v>
      </c>
      <c r="I6509" s="104" t="s">
        <v>3265</v>
      </c>
      <c r="K6509" s="106">
        <v>37302</v>
      </c>
      <c r="L6509" s="104" t="s">
        <v>3266</v>
      </c>
    </row>
    <row r="6510" spans="1:12" x14ac:dyDescent="0.2">
      <c r="A6510" s="104" t="s">
        <v>10492</v>
      </c>
      <c r="D6510" s="104" t="s">
        <v>3267</v>
      </c>
      <c r="E6510" s="104">
        <f t="shared" si="101"/>
        <v>30700706</v>
      </c>
      <c r="F6510" s="104" t="s">
        <v>11572</v>
      </c>
      <c r="G6510" s="104" t="s">
        <v>5704</v>
      </c>
      <c r="H6510" s="104" t="s">
        <v>3256</v>
      </c>
      <c r="I6510" s="104" t="s">
        <v>3268</v>
      </c>
    </row>
    <row r="6511" spans="1:12" x14ac:dyDescent="0.2">
      <c r="A6511" s="104" t="s">
        <v>10492</v>
      </c>
      <c r="D6511" s="104" t="s">
        <v>3269</v>
      </c>
      <c r="E6511" s="104">
        <f t="shared" si="101"/>
        <v>30700707</v>
      </c>
      <c r="F6511" s="104" t="s">
        <v>11572</v>
      </c>
      <c r="G6511" s="104" t="s">
        <v>5704</v>
      </c>
      <c r="H6511" s="104" t="s">
        <v>3256</v>
      </c>
      <c r="I6511" s="104" t="s">
        <v>3270</v>
      </c>
    </row>
    <row r="6512" spans="1:12" x14ac:dyDescent="0.2">
      <c r="A6512" s="104" t="s">
        <v>10492</v>
      </c>
      <c r="D6512" s="104" t="s">
        <v>3271</v>
      </c>
      <c r="E6512" s="104">
        <f t="shared" si="101"/>
        <v>30700708</v>
      </c>
      <c r="F6512" s="104" t="s">
        <v>11572</v>
      </c>
      <c r="G6512" s="104" t="s">
        <v>5704</v>
      </c>
      <c r="H6512" s="104" t="s">
        <v>3256</v>
      </c>
      <c r="I6512" s="104" t="s">
        <v>3272</v>
      </c>
    </row>
    <row r="6513" spans="1:12" x14ac:dyDescent="0.2">
      <c r="A6513" s="104" t="s">
        <v>10492</v>
      </c>
      <c r="D6513" s="104" t="s">
        <v>3273</v>
      </c>
      <c r="E6513" s="104">
        <f t="shared" si="101"/>
        <v>30700709</v>
      </c>
      <c r="F6513" s="104" t="s">
        <v>11572</v>
      </c>
      <c r="G6513" s="104" t="s">
        <v>5704</v>
      </c>
      <c r="H6513" s="104" t="s">
        <v>3256</v>
      </c>
      <c r="I6513" s="104" t="s">
        <v>3274</v>
      </c>
    </row>
    <row r="6514" spans="1:12" x14ac:dyDescent="0.2">
      <c r="A6514" s="104" t="s">
        <v>10492</v>
      </c>
      <c r="D6514" s="104" t="s">
        <v>3275</v>
      </c>
      <c r="E6514" s="104">
        <f t="shared" si="101"/>
        <v>30700710</v>
      </c>
      <c r="F6514" s="104" t="s">
        <v>11572</v>
      </c>
      <c r="G6514" s="104" t="s">
        <v>5704</v>
      </c>
      <c r="H6514" s="104" t="s">
        <v>3256</v>
      </c>
      <c r="I6514" s="104" t="s">
        <v>3276</v>
      </c>
    </row>
    <row r="6515" spans="1:12" x14ac:dyDescent="0.2">
      <c r="A6515" s="104" t="s">
        <v>10492</v>
      </c>
      <c r="D6515" s="104" t="s">
        <v>3277</v>
      </c>
      <c r="E6515" s="104">
        <f t="shared" si="101"/>
        <v>30700711</v>
      </c>
      <c r="F6515" s="104" t="s">
        <v>11572</v>
      </c>
      <c r="G6515" s="104" t="s">
        <v>5704</v>
      </c>
      <c r="H6515" s="104" t="s">
        <v>3256</v>
      </c>
      <c r="I6515" s="104" t="s">
        <v>3278</v>
      </c>
      <c r="K6515" s="106"/>
      <c r="L6515" s="104"/>
    </row>
    <row r="6516" spans="1:12" x14ac:dyDescent="0.2">
      <c r="A6516" s="104" t="s">
        <v>10492</v>
      </c>
      <c r="D6516" s="104" t="s">
        <v>3279</v>
      </c>
      <c r="E6516" s="104">
        <f t="shared" si="101"/>
        <v>30700712</v>
      </c>
      <c r="F6516" s="104" t="s">
        <v>11572</v>
      </c>
      <c r="G6516" s="104" t="s">
        <v>5704</v>
      </c>
      <c r="H6516" s="104" t="s">
        <v>3256</v>
      </c>
      <c r="I6516" s="104" t="s">
        <v>3280</v>
      </c>
      <c r="K6516" s="106"/>
      <c r="L6516" s="104"/>
    </row>
    <row r="6517" spans="1:12" x14ac:dyDescent="0.2">
      <c r="A6517" s="104" t="s">
        <v>10492</v>
      </c>
      <c r="D6517" s="104" t="s">
        <v>3281</v>
      </c>
      <c r="E6517" s="104">
        <f t="shared" si="101"/>
        <v>30700713</v>
      </c>
      <c r="F6517" s="104" t="s">
        <v>11572</v>
      </c>
      <c r="G6517" s="104" t="s">
        <v>5704</v>
      </c>
      <c r="H6517" s="104" t="s">
        <v>3256</v>
      </c>
      <c r="I6517" s="104" t="s">
        <v>3282</v>
      </c>
      <c r="K6517" s="106"/>
      <c r="L6517" s="104"/>
    </row>
    <row r="6518" spans="1:12" x14ac:dyDescent="0.2">
      <c r="A6518" s="104" t="s">
        <v>10492</v>
      </c>
      <c r="D6518" s="104" t="s">
        <v>3283</v>
      </c>
      <c r="E6518" s="104">
        <f t="shared" si="101"/>
        <v>30700714</v>
      </c>
      <c r="F6518" s="104" t="s">
        <v>11572</v>
      </c>
      <c r="G6518" s="104" t="s">
        <v>5704</v>
      </c>
      <c r="H6518" s="104" t="s">
        <v>3256</v>
      </c>
      <c r="I6518" s="104" t="s">
        <v>3284</v>
      </c>
      <c r="K6518" s="106"/>
      <c r="L6518" s="104"/>
    </row>
    <row r="6519" spans="1:12" x14ac:dyDescent="0.2">
      <c r="A6519" s="104" t="s">
        <v>10492</v>
      </c>
      <c r="D6519" s="104" t="s">
        <v>3285</v>
      </c>
      <c r="E6519" s="104">
        <f t="shared" si="101"/>
        <v>30700715</v>
      </c>
      <c r="F6519" s="104" t="s">
        <v>11572</v>
      </c>
      <c r="G6519" s="104" t="s">
        <v>5704</v>
      </c>
      <c r="H6519" s="104" t="s">
        <v>3256</v>
      </c>
      <c r="I6519" s="104" t="s">
        <v>3286</v>
      </c>
      <c r="K6519" s="106"/>
      <c r="L6519" s="104"/>
    </row>
    <row r="6520" spans="1:12" x14ac:dyDescent="0.2">
      <c r="A6520" s="104" t="s">
        <v>10492</v>
      </c>
      <c r="D6520" s="104" t="s">
        <v>3287</v>
      </c>
      <c r="E6520" s="104">
        <f t="shared" si="101"/>
        <v>30700716</v>
      </c>
      <c r="F6520" s="104" t="s">
        <v>11572</v>
      </c>
      <c r="G6520" s="104" t="s">
        <v>5704</v>
      </c>
      <c r="H6520" s="104" t="s">
        <v>3256</v>
      </c>
      <c r="I6520" s="104" t="s">
        <v>543</v>
      </c>
      <c r="K6520" s="106"/>
      <c r="L6520" s="104"/>
    </row>
    <row r="6521" spans="1:12" x14ac:dyDescent="0.2">
      <c r="A6521" s="104" t="s">
        <v>10492</v>
      </c>
      <c r="D6521" s="104" t="s">
        <v>544</v>
      </c>
      <c r="E6521" s="104">
        <f t="shared" si="101"/>
        <v>30700717</v>
      </c>
      <c r="F6521" s="104" t="s">
        <v>11572</v>
      </c>
      <c r="G6521" s="104" t="s">
        <v>5704</v>
      </c>
      <c r="H6521" s="104" t="s">
        <v>3256</v>
      </c>
      <c r="I6521" s="104" t="s">
        <v>545</v>
      </c>
    </row>
    <row r="6522" spans="1:12" x14ac:dyDescent="0.2">
      <c r="A6522" s="104" t="s">
        <v>10492</v>
      </c>
      <c r="D6522" s="104" t="s">
        <v>546</v>
      </c>
      <c r="E6522" s="104">
        <f t="shared" si="101"/>
        <v>30700718</v>
      </c>
      <c r="F6522" s="104" t="s">
        <v>11572</v>
      </c>
      <c r="G6522" s="104" t="s">
        <v>5704</v>
      </c>
      <c r="H6522" s="104" t="s">
        <v>3256</v>
      </c>
      <c r="I6522" s="104" t="s">
        <v>547</v>
      </c>
    </row>
    <row r="6523" spans="1:12" x14ac:dyDescent="0.2">
      <c r="A6523" s="104" t="s">
        <v>10492</v>
      </c>
      <c r="D6523" s="104" t="s">
        <v>548</v>
      </c>
      <c r="E6523" s="104">
        <f t="shared" si="101"/>
        <v>30700720</v>
      </c>
      <c r="F6523" s="104" t="s">
        <v>11572</v>
      </c>
      <c r="G6523" s="104" t="s">
        <v>5704</v>
      </c>
      <c r="H6523" s="104" t="s">
        <v>3256</v>
      </c>
      <c r="I6523" s="104" t="s">
        <v>549</v>
      </c>
      <c r="K6523" s="106">
        <v>36278</v>
      </c>
      <c r="L6523" s="104" t="s">
        <v>550</v>
      </c>
    </row>
    <row r="6524" spans="1:12" x14ac:dyDescent="0.2">
      <c r="A6524" s="104" t="s">
        <v>10492</v>
      </c>
      <c r="D6524" s="104" t="s">
        <v>551</v>
      </c>
      <c r="E6524" s="104">
        <f t="shared" si="101"/>
        <v>30700725</v>
      </c>
      <c r="F6524" s="104" t="s">
        <v>11572</v>
      </c>
      <c r="G6524" s="104" t="s">
        <v>5704</v>
      </c>
      <c r="H6524" s="104" t="s">
        <v>3256</v>
      </c>
      <c r="I6524" s="104" t="s">
        <v>552</v>
      </c>
    </row>
    <row r="6525" spans="1:12" x14ac:dyDescent="0.2">
      <c r="A6525" s="104" t="s">
        <v>10492</v>
      </c>
      <c r="D6525" s="104" t="s">
        <v>553</v>
      </c>
      <c r="E6525" s="104">
        <f t="shared" si="101"/>
        <v>30700727</v>
      </c>
      <c r="F6525" s="104" t="s">
        <v>11572</v>
      </c>
      <c r="G6525" s="104" t="s">
        <v>5704</v>
      </c>
      <c r="H6525" s="104" t="s">
        <v>3256</v>
      </c>
      <c r="I6525" s="104" t="s">
        <v>554</v>
      </c>
    </row>
    <row r="6526" spans="1:12" x14ac:dyDescent="0.2">
      <c r="A6526" s="104" t="s">
        <v>10492</v>
      </c>
      <c r="D6526" s="104" t="s">
        <v>555</v>
      </c>
      <c r="E6526" s="104">
        <f t="shared" si="101"/>
        <v>30700730</v>
      </c>
      <c r="F6526" s="104" t="s">
        <v>11572</v>
      </c>
      <c r="G6526" s="104" t="s">
        <v>5704</v>
      </c>
      <c r="H6526" s="104" t="s">
        <v>3256</v>
      </c>
      <c r="I6526" s="104" t="s">
        <v>556</v>
      </c>
    </row>
    <row r="6527" spans="1:12" x14ac:dyDescent="0.2">
      <c r="A6527" s="104" t="s">
        <v>10492</v>
      </c>
      <c r="D6527" s="104" t="s">
        <v>557</v>
      </c>
      <c r="E6527" s="104">
        <f t="shared" si="101"/>
        <v>30700734</v>
      </c>
      <c r="F6527" s="104" t="s">
        <v>11572</v>
      </c>
      <c r="G6527" s="104" t="s">
        <v>5704</v>
      </c>
      <c r="H6527" s="104" t="s">
        <v>3256</v>
      </c>
      <c r="I6527" s="104" t="s">
        <v>558</v>
      </c>
      <c r="J6527" s="106">
        <v>37302</v>
      </c>
    </row>
    <row r="6528" spans="1:12" x14ac:dyDescent="0.2">
      <c r="A6528" s="104" t="s">
        <v>10492</v>
      </c>
      <c r="D6528" s="104" t="s">
        <v>559</v>
      </c>
      <c r="E6528" s="104">
        <f t="shared" si="101"/>
        <v>30700735</v>
      </c>
      <c r="F6528" s="104" t="s">
        <v>11572</v>
      </c>
      <c r="G6528" s="104" t="s">
        <v>5704</v>
      </c>
      <c r="H6528" s="104" t="s">
        <v>3256</v>
      </c>
      <c r="I6528" s="104" t="s">
        <v>560</v>
      </c>
      <c r="J6528" s="106">
        <v>37302</v>
      </c>
    </row>
    <row r="6529" spans="1:10" x14ac:dyDescent="0.2">
      <c r="A6529" s="104" t="s">
        <v>10492</v>
      </c>
      <c r="D6529" s="104" t="s">
        <v>561</v>
      </c>
      <c r="E6529" s="104">
        <f t="shared" si="101"/>
        <v>30700736</v>
      </c>
      <c r="F6529" s="104" t="s">
        <v>11572</v>
      </c>
      <c r="G6529" s="104" t="s">
        <v>5704</v>
      </c>
      <c r="H6529" s="104" t="s">
        <v>3256</v>
      </c>
      <c r="I6529" s="104" t="s">
        <v>562</v>
      </c>
      <c r="J6529" s="106">
        <v>37302</v>
      </c>
    </row>
    <row r="6530" spans="1:10" x14ac:dyDescent="0.2">
      <c r="A6530" s="104" t="s">
        <v>10492</v>
      </c>
      <c r="D6530" s="104" t="s">
        <v>563</v>
      </c>
      <c r="E6530" s="104">
        <f t="shared" ref="E6530:E6593" si="102">VALUE(D6530)</f>
        <v>30700737</v>
      </c>
      <c r="F6530" s="104" t="s">
        <v>11572</v>
      </c>
      <c r="G6530" s="104" t="s">
        <v>5704</v>
      </c>
      <c r="H6530" s="104" t="s">
        <v>3256</v>
      </c>
      <c r="I6530" s="104" t="s">
        <v>564</v>
      </c>
      <c r="J6530" s="106">
        <v>37302</v>
      </c>
    </row>
    <row r="6531" spans="1:10" x14ac:dyDescent="0.2">
      <c r="A6531" s="104" t="s">
        <v>10492</v>
      </c>
      <c r="D6531" s="104" t="s">
        <v>565</v>
      </c>
      <c r="E6531" s="104">
        <f t="shared" si="102"/>
        <v>30700740</v>
      </c>
      <c r="F6531" s="104" t="s">
        <v>11572</v>
      </c>
      <c r="G6531" s="104" t="s">
        <v>5704</v>
      </c>
      <c r="H6531" s="104" t="s">
        <v>3256</v>
      </c>
      <c r="I6531" s="104" t="s">
        <v>566</v>
      </c>
    </row>
    <row r="6532" spans="1:10" x14ac:dyDescent="0.2">
      <c r="A6532" s="104" t="s">
        <v>10492</v>
      </c>
      <c r="D6532" s="104" t="s">
        <v>567</v>
      </c>
      <c r="E6532" s="104">
        <f t="shared" si="102"/>
        <v>30700744</v>
      </c>
      <c r="F6532" s="104" t="s">
        <v>11572</v>
      </c>
      <c r="G6532" s="104" t="s">
        <v>5704</v>
      </c>
      <c r="H6532" s="104" t="s">
        <v>3256</v>
      </c>
      <c r="I6532" s="104" t="s">
        <v>568</v>
      </c>
    </row>
    <row r="6533" spans="1:10" x14ac:dyDescent="0.2">
      <c r="A6533" s="104" t="s">
        <v>10492</v>
      </c>
      <c r="D6533" s="104" t="s">
        <v>569</v>
      </c>
      <c r="E6533" s="104">
        <f t="shared" si="102"/>
        <v>30700746</v>
      </c>
      <c r="F6533" s="104" t="s">
        <v>11572</v>
      </c>
      <c r="G6533" s="104" t="s">
        <v>5704</v>
      </c>
      <c r="H6533" s="104" t="s">
        <v>3256</v>
      </c>
      <c r="I6533" s="104" t="s">
        <v>570</v>
      </c>
    </row>
    <row r="6534" spans="1:10" x14ac:dyDescent="0.2">
      <c r="A6534" s="104" t="s">
        <v>10492</v>
      </c>
      <c r="D6534" s="104" t="s">
        <v>571</v>
      </c>
      <c r="E6534" s="104">
        <f t="shared" si="102"/>
        <v>30700747</v>
      </c>
      <c r="F6534" s="104" t="s">
        <v>11572</v>
      </c>
      <c r="G6534" s="104" t="s">
        <v>5704</v>
      </c>
      <c r="H6534" s="104" t="s">
        <v>3256</v>
      </c>
      <c r="I6534" s="104" t="s">
        <v>572</v>
      </c>
    </row>
    <row r="6535" spans="1:10" x14ac:dyDescent="0.2">
      <c r="A6535" s="104" t="s">
        <v>10492</v>
      </c>
      <c r="D6535" s="104" t="s">
        <v>573</v>
      </c>
      <c r="E6535" s="104">
        <f t="shared" si="102"/>
        <v>30700750</v>
      </c>
      <c r="F6535" s="104" t="s">
        <v>11572</v>
      </c>
      <c r="G6535" s="104" t="s">
        <v>5704</v>
      </c>
      <c r="H6535" s="104" t="s">
        <v>3256</v>
      </c>
      <c r="I6535" s="104" t="s">
        <v>574</v>
      </c>
    </row>
    <row r="6536" spans="1:10" x14ac:dyDescent="0.2">
      <c r="A6536" s="104" t="s">
        <v>10492</v>
      </c>
      <c r="D6536" s="104" t="s">
        <v>575</v>
      </c>
      <c r="E6536" s="104">
        <f t="shared" si="102"/>
        <v>30700752</v>
      </c>
      <c r="F6536" s="104" t="s">
        <v>11572</v>
      </c>
      <c r="G6536" s="104" t="s">
        <v>5704</v>
      </c>
      <c r="H6536" s="104" t="s">
        <v>3256</v>
      </c>
      <c r="I6536" s="104" t="s">
        <v>3340</v>
      </c>
      <c r="J6536" s="106">
        <v>37302</v>
      </c>
    </row>
    <row r="6537" spans="1:10" x14ac:dyDescent="0.2">
      <c r="A6537" s="104" t="s">
        <v>10492</v>
      </c>
      <c r="D6537" s="104" t="s">
        <v>3341</v>
      </c>
      <c r="E6537" s="104">
        <f t="shared" si="102"/>
        <v>30700753</v>
      </c>
      <c r="F6537" s="104" t="s">
        <v>11572</v>
      </c>
      <c r="G6537" s="104" t="s">
        <v>5704</v>
      </c>
      <c r="H6537" s="104" t="s">
        <v>3256</v>
      </c>
      <c r="I6537" s="104" t="s">
        <v>3342</v>
      </c>
      <c r="J6537" s="106">
        <v>37302</v>
      </c>
    </row>
    <row r="6538" spans="1:10" x14ac:dyDescent="0.2">
      <c r="A6538" s="104" t="s">
        <v>10492</v>
      </c>
      <c r="D6538" s="104" t="s">
        <v>3343</v>
      </c>
      <c r="E6538" s="104">
        <f t="shared" si="102"/>
        <v>30700756</v>
      </c>
      <c r="F6538" s="104" t="s">
        <v>11572</v>
      </c>
      <c r="G6538" s="104" t="s">
        <v>5704</v>
      </c>
      <c r="H6538" s="104" t="s">
        <v>3256</v>
      </c>
      <c r="I6538" s="104" t="s">
        <v>3344</v>
      </c>
      <c r="J6538" s="106">
        <v>37302</v>
      </c>
    </row>
    <row r="6539" spans="1:10" x14ac:dyDescent="0.2">
      <c r="A6539" s="104" t="s">
        <v>10492</v>
      </c>
      <c r="D6539" s="104" t="s">
        <v>3345</v>
      </c>
      <c r="E6539" s="104">
        <f t="shared" si="102"/>
        <v>30700757</v>
      </c>
      <c r="F6539" s="104" t="s">
        <v>11572</v>
      </c>
      <c r="G6539" s="104" t="s">
        <v>5704</v>
      </c>
      <c r="H6539" s="104" t="s">
        <v>3256</v>
      </c>
      <c r="I6539" s="104" t="s">
        <v>3346</v>
      </c>
      <c r="J6539" s="106">
        <v>37302</v>
      </c>
    </row>
    <row r="6540" spans="1:10" x14ac:dyDescent="0.2">
      <c r="A6540" s="104" t="s">
        <v>10492</v>
      </c>
      <c r="D6540" s="104" t="s">
        <v>3347</v>
      </c>
      <c r="E6540" s="104">
        <f t="shared" si="102"/>
        <v>30700760</v>
      </c>
      <c r="F6540" s="104" t="s">
        <v>11572</v>
      </c>
      <c r="G6540" s="104" t="s">
        <v>5704</v>
      </c>
      <c r="H6540" s="104" t="s">
        <v>3256</v>
      </c>
      <c r="I6540" s="104" t="s">
        <v>3348</v>
      </c>
    </row>
    <row r="6541" spans="1:10" x14ac:dyDescent="0.2">
      <c r="A6541" s="104" t="s">
        <v>10492</v>
      </c>
      <c r="D6541" s="104" t="s">
        <v>3349</v>
      </c>
      <c r="E6541" s="104">
        <f t="shared" si="102"/>
        <v>30700762</v>
      </c>
      <c r="F6541" s="104" t="s">
        <v>11572</v>
      </c>
      <c r="G6541" s="104" t="s">
        <v>5704</v>
      </c>
      <c r="H6541" s="104" t="s">
        <v>3256</v>
      </c>
      <c r="I6541" s="104" t="s">
        <v>3350</v>
      </c>
      <c r="J6541" s="106">
        <v>37302</v>
      </c>
    </row>
    <row r="6542" spans="1:10" x14ac:dyDescent="0.2">
      <c r="A6542" s="104" t="s">
        <v>10492</v>
      </c>
      <c r="D6542" s="104" t="s">
        <v>3351</v>
      </c>
      <c r="E6542" s="104">
        <f t="shared" si="102"/>
        <v>30700763</v>
      </c>
      <c r="F6542" s="104" t="s">
        <v>11572</v>
      </c>
      <c r="G6542" s="104" t="s">
        <v>5704</v>
      </c>
      <c r="H6542" s="104" t="s">
        <v>3256</v>
      </c>
      <c r="I6542" s="104" t="s">
        <v>3352</v>
      </c>
      <c r="J6542" s="106">
        <v>37302</v>
      </c>
    </row>
    <row r="6543" spans="1:10" x14ac:dyDescent="0.2">
      <c r="A6543" s="104" t="s">
        <v>10492</v>
      </c>
      <c r="D6543" s="104" t="s">
        <v>3353</v>
      </c>
      <c r="E6543" s="104">
        <f t="shared" si="102"/>
        <v>30700766</v>
      </c>
      <c r="F6543" s="104" t="s">
        <v>11572</v>
      </c>
      <c r="G6543" s="104" t="s">
        <v>5704</v>
      </c>
      <c r="H6543" s="104" t="s">
        <v>3256</v>
      </c>
      <c r="I6543" s="104" t="s">
        <v>3354</v>
      </c>
    </row>
    <row r="6544" spans="1:10" x14ac:dyDescent="0.2">
      <c r="A6544" s="104" t="s">
        <v>10492</v>
      </c>
      <c r="D6544" s="104" t="s">
        <v>3355</v>
      </c>
      <c r="E6544" s="104">
        <f t="shared" si="102"/>
        <v>30700767</v>
      </c>
      <c r="F6544" s="104" t="s">
        <v>11572</v>
      </c>
      <c r="G6544" s="104" t="s">
        <v>5704</v>
      </c>
      <c r="H6544" s="104" t="s">
        <v>3256</v>
      </c>
      <c r="I6544" s="104" t="s">
        <v>3356</v>
      </c>
    </row>
    <row r="6545" spans="1:10" x14ac:dyDescent="0.2">
      <c r="A6545" s="104" t="s">
        <v>10492</v>
      </c>
      <c r="D6545" s="104" t="s">
        <v>3357</v>
      </c>
      <c r="E6545" s="104">
        <f t="shared" si="102"/>
        <v>30700769</v>
      </c>
      <c r="F6545" s="104" t="s">
        <v>11572</v>
      </c>
      <c r="G6545" s="104" t="s">
        <v>5704</v>
      </c>
      <c r="H6545" s="104" t="s">
        <v>3256</v>
      </c>
      <c r="I6545" s="104" t="s">
        <v>3358</v>
      </c>
    </row>
    <row r="6546" spans="1:10" x14ac:dyDescent="0.2">
      <c r="A6546" s="104" t="s">
        <v>10492</v>
      </c>
      <c r="D6546" s="104" t="s">
        <v>3359</v>
      </c>
      <c r="E6546" s="104">
        <f t="shared" si="102"/>
        <v>30700770</v>
      </c>
      <c r="F6546" s="104" t="s">
        <v>11572</v>
      </c>
      <c r="G6546" s="104" t="s">
        <v>5704</v>
      </c>
      <c r="H6546" s="104" t="s">
        <v>3256</v>
      </c>
      <c r="I6546" s="104" t="s">
        <v>6080</v>
      </c>
    </row>
    <row r="6547" spans="1:10" x14ac:dyDescent="0.2">
      <c r="A6547" s="104" t="s">
        <v>10492</v>
      </c>
      <c r="D6547" s="104" t="s">
        <v>6081</v>
      </c>
      <c r="E6547" s="104">
        <f t="shared" si="102"/>
        <v>30700771</v>
      </c>
      <c r="F6547" s="104" t="s">
        <v>11572</v>
      </c>
      <c r="G6547" s="104" t="s">
        <v>5704</v>
      </c>
      <c r="H6547" s="104" t="s">
        <v>3256</v>
      </c>
      <c r="I6547" s="104" t="s">
        <v>6082</v>
      </c>
      <c r="J6547" s="106">
        <v>37302</v>
      </c>
    </row>
    <row r="6548" spans="1:10" x14ac:dyDescent="0.2">
      <c r="A6548" s="104" t="s">
        <v>10492</v>
      </c>
      <c r="D6548" s="104" t="s">
        <v>6083</v>
      </c>
      <c r="E6548" s="104">
        <f t="shared" si="102"/>
        <v>30700780</v>
      </c>
      <c r="F6548" s="104" t="s">
        <v>11572</v>
      </c>
      <c r="G6548" s="104" t="s">
        <v>5704</v>
      </c>
      <c r="H6548" s="104" t="s">
        <v>3256</v>
      </c>
      <c r="I6548" s="104" t="s">
        <v>6084</v>
      </c>
    </row>
    <row r="6549" spans="1:10" x14ac:dyDescent="0.2">
      <c r="A6549" s="104" t="s">
        <v>10492</v>
      </c>
      <c r="D6549" s="104" t="s">
        <v>6085</v>
      </c>
      <c r="E6549" s="104">
        <f t="shared" si="102"/>
        <v>30700781</v>
      </c>
      <c r="F6549" s="104" t="s">
        <v>11572</v>
      </c>
      <c r="G6549" s="104" t="s">
        <v>5704</v>
      </c>
      <c r="H6549" s="104" t="s">
        <v>3256</v>
      </c>
      <c r="I6549" s="104" t="s">
        <v>6086</v>
      </c>
    </row>
    <row r="6550" spans="1:10" x14ac:dyDescent="0.2">
      <c r="A6550" s="104" t="s">
        <v>10492</v>
      </c>
      <c r="D6550" s="104" t="s">
        <v>6087</v>
      </c>
      <c r="E6550" s="104">
        <f t="shared" si="102"/>
        <v>30700783</v>
      </c>
      <c r="F6550" s="104" t="s">
        <v>11572</v>
      </c>
      <c r="G6550" s="104" t="s">
        <v>5704</v>
      </c>
      <c r="H6550" s="104" t="s">
        <v>3256</v>
      </c>
      <c r="I6550" s="104" t="s">
        <v>6088</v>
      </c>
      <c r="J6550" s="106">
        <v>37302</v>
      </c>
    </row>
    <row r="6551" spans="1:10" x14ac:dyDescent="0.2">
      <c r="A6551" s="104" t="s">
        <v>10492</v>
      </c>
      <c r="D6551" s="104" t="s">
        <v>6089</v>
      </c>
      <c r="E6551" s="104">
        <f t="shared" si="102"/>
        <v>30700785</v>
      </c>
      <c r="F6551" s="104" t="s">
        <v>11572</v>
      </c>
      <c r="G6551" s="104" t="s">
        <v>5704</v>
      </c>
      <c r="H6551" s="104" t="s">
        <v>3256</v>
      </c>
      <c r="I6551" s="104" t="s">
        <v>6090</v>
      </c>
      <c r="J6551" s="106">
        <v>37302</v>
      </c>
    </row>
    <row r="6552" spans="1:10" x14ac:dyDescent="0.2">
      <c r="A6552" s="104" t="s">
        <v>10492</v>
      </c>
      <c r="D6552" s="104" t="s">
        <v>6091</v>
      </c>
      <c r="E6552" s="104">
        <f t="shared" si="102"/>
        <v>30700788</v>
      </c>
      <c r="F6552" s="104" t="s">
        <v>11572</v>
      </c>
      <c r="G6552" s="104" t="s">
        <v>5704</v>
      </c>
      <c r="H6552" s="104" t="s">
        <v>3256</v>
      </c>
      <c r="I6552" s="104" t="s">
        <v>3360</v>
      </c>
      <c r="J6552" s="106">
        <v>37302</v>
      </c>
    </row>
    <row r="6553" spans="1:10" x14ac:dyDescent="0.2">
      <c r="A6553" s="104" t="s">
        <v>10492</v>
      </c>
      <c r="D6553" s="104" t="s">
        <v>3361</v>
      </c>
      <c r="E6553" s="104">
        <f t="shared" si="102"/>
        <v>30700789</v>
      </c>
      <c r="F6553" s="104" t="s">
        <v>11572</v>
      </c>
      <c r="G6553" s="104" t="s">
        <v>5704</v>
      </c>
      <c r="H6553" s="104" t="s">
        <v>3256</v>
      </c>
      <c r="I6553" s="104" t="s">
        <v>3362</v>
      </c>
      <c r="J6553" s="106">
        <v>37302</v>
      </c>
    </row>
    <row r="6554" spans="1:10" x14ac:dyDescent="0.2">
      <c r="A6554" s="104" t="s">
        <v>10492</v>
      </c>
      <c r="D6554" s="104" t="s">
        <v>3363</v>
      </c>
      <c r="E6554" s="104">
        <f t="shared" si="102"/>
        <v>30700790</v>
      </c>
      <c r="F6554" s="104" t="s">
        <v>11572</v>
      </c>
      <c r="G6554" s="104" t="s">
        <v>5704</v>
      </c>
      <c r="H6554" s="104" t="s">
        <v>3256</v>
      </c>
      <c r="I6554" s="104" t="s">
        <v>3364</v>
      </c>
      <c r="J6554" s="106">
        <v>37302</v>
      </c>
    </row>
    <row r="6555" spans="1:10" x14ac:dyDescent="0.2">
      <c r="A6555" s="104" t="s">
        <v>10492</v>
      </c>
      <c r="D6555" s="104" t="s">
        <v>3365</v>
      </c>
      <c r="E6555" s="104">
        <f t="shared" si="102"/>
        <v>30700791</v>
      </c>
      <c r="F6555" s="104" t="s">
        <v>11572</v>
      </c>
      <c r="G6555" s="104" t="s">
        <v>5704</v>
      </c>
      <c r="H6555" s="104" t="s">
        <v>3256</v>
      </c>
      <c r="I6555" s="104" t="s">
        <v>3366</v>
      </c>
      <c r="J6555" s="106">
        <v>37302</v>
      </c>
    </row>
    <row r="6556" spans="1:10" x14ac:dyDescent="0.2">
      <c r="A6556" s="104" t="s">
        <v>10492</v>
      </c>
      <c r="D6556" s="104" t="s">
        <v>3367</v>
      </c>
      <c r="E6556" s="104">
        <f t="shared" si="102"/>
        <v>30700792</v>
      </c>
      <c r="F6556" s="104" t="s">
        <v>11572</v>
      </c>
      <c r="G6556" s="104" t="s">
        <v>5704</v>
      </c>
      <c r="H6556" s="104" t="s">
        <v>3256</v>
      </c>
      <c r="I6556" s="104" t="s">
        <v>3368</v>
      </c>
      <c r="J6556" s="106">
        <v>37302</v>
      </c>
    </row>
    <row r="6557" spans="1:10" x14ac:dyDescent="0.2">
      <c r="A6557" s="104" t="s">
        <v>10492</v>
      </c>
      <c r="D6557" s="104" t="s">
        <v>3369</v>
      </c>
      <c r="E6557" s="104">
        <f t="shared" si="102"/>
        <v>30700793</v>
      </c>
      <c r="F6557" s="104" t="s">
        <v>11572</v>
      </c>
      <c r="G6557" s="104" t="s">
        <v>5704</v>
      </c>
      <c r="H6557" s="104" t="s">
        <v>3256</v>
      </c>
      <c r="I6557" s="104" t="s">
        <v>3370</v>
      </c>
      <c r="J6557" s="106">
        <v>37302</v>
      </c>
    </row>
    <row r="6558" spans="1:10" x14ac:dyDescent="0.2">
      <c r="A6558" s="104" t="s">
        <v>10492</v>
      </c>
      <c r="B6558" s="107" t="s">
        <v>10412</v>
      </c>
      <c r="C6558" s="104" t="s">
        <v>6109</v>
      </c>
      <c r="D6558" s="104" t="s">
        <v>6110</v>
      </c>
      <c r="E6558" s="104">
        <f t="shared" si="102"/>
        <v>30700798</v>
      </c>
      <c r="F6558" s="104" t="s">
        <v>11572</v>
      </c>
      <c r="G6558" s="104" t="s">
        <v>5704</v>
      </c>
      <c r="H6558" s="104" t="s">
        <v>3256</v>
      </c>
      <c r="I6558" s="104" t="s">
        <v>7791</v>
      </c>
    </row>
    <row r="6559" spans="1:10" x14ac:dyDescent="0.2">
      <c r="A6559" s="104" t="s">
        <v>10492</v>
      </c>
      <c r="D6559" s="104" t="s">
        <v>6109</v>
      </c>
      <c r="E6559" s="104">
        <f t="shared" si="102"/>
        <v>30700799</v>
      </c>
      <c r="F6559" s="104" t="s">
        <v>11572</v>
      </c>
      <c r="G6559" s="104" t="s">
        <v>5704</v>
      </c>
      <c r="H6559" s="104" t="s">
        <v>3256</v>
      </c>
      <c r="I6559" s="104" t="s">
        <v>7791</v>
      </c>
    </row>
    <row r="6560" spans="1:10" x14ac:dyDescent="0.2">
      <c r="A6560" s="104" t="s">
        <v>10492</v>
      </c>
      <c r="D6560" s="104" t="s">
        <v>6111</v>
      </c>
      <c r="E6560" s="104">
        <f t="shared" si="102"/>
        <v>30700801</v>
      </c>
      <c r="F6560" s="104" t="s">
        <v>11572</v>
      </c>
      <c r="G6560" s="104" t="s">
        <v>5704</v>
      </c>
      <c r="H6560" s="104" t="s">
        <v>6112</v>
      </c>
      <c r="I6560" s="104" t="s">
        <v>6113</v>
      </c>
    </row>
    <row r="6561" spans="1:12" x14ac:dyDescent="0.2">
      <c r="A6561" s="104" t="s">
        <v>10492</v>
      </c>
      <c r="D6561" s="104" t="s">
        <v>6114</v>
      </c>
      <c r="E6561" s="104">
        <f t="shared" si="102"/>
        <v>30700802</v>
      </c>
      <c r="F6561" s="104" t="s">
        <v>11572</v>
      </c>
      <c r="G6561" s="104" t="s">
        <v>5704</v>
      </c>
      <c r="H6561" s="104" t="s">
        <v>6112</v>
      </c>
      <c r="I6561" s="104" t="s">
        <v>6115</v>
      </c>
    </row>
    <row r="6562" spans="1:12" x14ac:dyDescent="0.2">
      <c r="A6562" s="104" t="s">
        <v>10492</v>
      </c>
      <c r="D6562" s="104" t="s">
        <v>6116</v>
      </c>
      <c r="E6562" s="104">
        <f t="shared" si="102"/>
        <v>30700803</v>
      </c>
      <c r="F6562" s="104" t="s">
        <v>11572</v>
      </c>
      <c r="G6562" s="104" t="s">
        <v>5704</v>
      </c>
      <c r="H6562" s="104" t="s">
        <v>6112</v>
      </c>
      <c r="I6562" s="104" t="s">
        <v>6117</v>
      </c>
    </row>
    <row r="6563" spans="1:12" x14ac:dyDescent="0.2">
      <c r="A6563" s="104" t="s">
        <v>10492</v>
      </c>
      <c r="D6563" s="104" t="s">
        <v>6118</v>
      </c>
      <c r="E6563" s="104">
        <f t="shared" si="102"/>
        <v>30700804</v>
      </c>
      <c r="F6563" s="104" t="s">
        <v>11572</v>
      </c>
      <c r="G6563" s="104" t="s">
        <v>5704</v>
      </c>
      <c r="H6563" s="104" t="s">
        <v>6112</v>
      </c>
      <c r="I6563" s="104" t="s">
        <v>6119</v>
      </c>
      <c r="K6563" s="106"/>
      <c r="L6563" s="104"/>
    </row>
    <row r="6564" spans="1:12" x14ac:dyDescent="0.2">
      <c r="A6564" s="104" t="s">
        <v>10492</v>
      </c>
      <c r="D6564" s="104" t="s">
        <v>6120</v>
      </c>
      <c r="E6564" s="104">
        <f t="shared" si="102"/>
        <v>30700805</v>
      </c>
      <c r="F6564" s="104" t="s">
        <v>11572</v>
      </c>
      <c r="G6564" s="104" t="s">
        <v>5704</v>
      </c>
      <c r="H6564" s="104" t="s">
        <v>6112</v>
      </c>
      <c r="I6564" s="104" t="s">
        <v>6121</v>
      </c>
      <c r="K6564" s="106"/>
      <c r="L6564" s="104"/>
    </row>
    <row r="6565" spans="1:12" x14ac:dyDescent="0.2">
      <c r="A6565" s="104" t="s">
        <v>10492</v>
      </c>
      <c r="D6565" s="104" t="s">
        <v>6122</v>
      </c>
      <c r="E6565" s="104">
        <f t="shared" si="102"/>
        <v>30700806</v>
      </c>
      <c r="F6565" s="104" t="s">
        <v>11572</v>
      </c>
      <c r="G6565" s="104" t="s">
        <v>5704</v>
      </c>
      <c r="H6565" s="104" t="s">
        <v>6112</v>
      </c>
      <c r="I6565" s="104" t="s">
        <v>6123</v>
      </c>
      <c r="K6565" s="106"/>
      <c r="L6565" s="104"/>
    </row>
    <row r="6566" spans="1:12" x14ac:dyDescent="0.2">
      <c r="A6566" s="104" t="s">
        <v>10492</v>
      </c>
      <c r="D6566" s="104" t="s">
        <v>6124</v>
      </c>
      <c r="E6566" s="104">
        <f t="shared" si="102"/>
        <v>30700807</v>
      </c>
      <c r="F6566" s="104" t="s">
        <v>11572</v>
      </c>
      <c r="G6566" s="104" t="s">
        <v>5704</v>
      </c>
      <c r="H6566" s="104" t="s">
        <v>6112</v>
      </c>
      <c r="I6566" s="104" t="s">
        <v>6125</v>
      </c>
    </row>
    <row r="6567" spans="1:12" x14ac:dyDescent="0.2">
      <c r="A6567" s="104" t="s">
        <v>10492</v>
      </c>
      <c r="D6567" s="104" t="s">
        <v>6126</v>
      </c>
      <c r="E6567" s="104">
        <f t="shared" si="102"/>
        <v>30700808</v>
      </c>
      <c r="F6567" s="104" t="s">
        <v>11572</v>
      </c>
      <c r="G6567" s="104" t="s">
        <v>5704</v>
      </c>
      <c r="H6567" s="104" t="s">
        <v>6112</v>
      </c>
      <c r="I6567" s="104" t="s">
        <v>6127</v>
      </c>
    </row>
    <row r="6568" spans="1:12" x14ac:dyDescent="0.2">
      <c r="A6568" s="104" t="s">
        <v>10492</v>
      </c>
      <c r="D6568" s="104" t="s">
        <v>6128</v>
      </c>
      <c r="E6568" s="104">
        <f t="shared" si="102"/>
        <v>30700820</v>
      </c>
      <c r="F6568" s="104" t="s">
        <v>11572</v>
      </c>
      <c r="G6568" s="104" t="s">
        <v>5704</v>
      </c>
      <c r="H6568" s="104" t="s">
        <v>6112</v>
      </c>
      <c r="I6568" s="104" t="s">
        <v>9014</v>
      </c>
    </row>
    <row r="6569" spans="1:12" x14ac:dyDescent="0.2">
      <c r="A6569" s="104" t="s">
        <v>10492</v>
      </c>
      <c r="D6569" s="104" t="s">
        <v>9015</v>
      </c>
      <c r="E6569" s="104">
        <f t="shared" si="102"/>
        <v>30700821</v>
      </c>
      <c r="F6569" s="104" t="s">
        <v>11572</v>
      </c>
      <c r="G6569" s="104" t="s">
        <v>5704</v>
      </c>
      <c r="H6569" s="104" t="s">
        <v>6112</v>
      </c>
      <c r="I6569" s="104" t="s">
        <v>9016</v>
      </c>
    </row>
    <row r="6570" spans="1:12" x14ac:dyDescent="0.2">
      <c r="A6570" s="104" t="s">
        <v>10492</v>
      </c>
      <c r="D6570" s="104" t="s">
        <v>9017</v>
      </c>
      <c r="E6570" s="104">
        <f t="shared" si="102"/>
        <v>30700822</v>
      </c>
      <c r="F6570" s="104" t="s">
        <v>11572</v>
      </c>
      <c r="G6570" s="104" t="s">
        <v>5704</v>
      </c>
      <c r="H6570" s="104" t="s">
        <v>6112</v>
      </c>
      <c r="I6570" s="104" t="s">
        <v>9018</v>
      </c>
    </row>
    <row r="6571" spans="1:12" x14ac:dyDescent="0.2">
      <c r="A6571" s="104" t="s">
        <v>10492</v>
      </c>
      <c r="D6571" s="104" t="s">
        <v>9019</v>
      </c>
      <c r="E6571" s="104">
        <f t="shared" si="102"/>
        <v>30700895</v>
      </c>
      <c r="F6571" s="104" t="s">
        <v>11572</v>
      </c>
      <c r="G6571" s="104" t="s">
        <v>5704</v>
      </c>
      <c r="H6571" s="104" t="s">
        <v>6112</v>
      </c>
      <c r="I6571" s="104" t="s">
        <v>9020</v>
      </c>
    </row>
    <row r="6572" spans="1:12" x14ac:dyDescent="0.2">
      <c r="A6572" s="104" t="s">
        <v>10492</v>
      </c>
      <c r="D6572" s="104" t="s">
        <v>9021</v>
      </c>
      <c r="E6572" s="104">
        <f t="shared" si="102"/>
        <v>30700896</v>
      </c>
      <c r="F6572" s="104" t="s">
        <v>11572</v>
      </c>
      <c r="G6572" s="104" t="s">
        <v>5704</v>
      </c>
      <c r="H6572" s="104" t="s">
        <v>6112</v>
      </c>
      <c r="I6572" s="104" t="s">
        <v>7791</v>
      </c>
    </row>
    <row r="6573" spans="1:12" x14ac:dyDescent="0.2">
      <c r="A6573" s="104" t="s">
        <v>10492</v>
      </c>
      <c r="D6573" s="104" t="s">
        <v>9022</v>
      </c>
      <c r="E6573" s="104">
        <f t="shared" si="102"/>
        <v>30700897</v>
      </c>
      <c r="F6573" s="104" t="s">
        <v>11572</v>
      </c>
      <c r="G6573" s="104" t="s">
        <v>5704</v>
      </c>
      <c r="H6573" s="104" t="s">
        <v>6112</v>
      </c>
      <c r="I6573" s="104" t="s">
        <v>7791</v>
      </c>
    </row>
    <row r="6574" spans="1:12" x14ac:dyDescent="0.2">
      <c r="A6574" s="104" t="s">
        <v>10492</v>
      </c>
      <c r="D6574" s="104" t="s">
        <v>9023</v>
      </c>
      <c r="E6574" s="104">
        <f t="shared" si="102"/>
        <v>30700898</v>
      </c>
      <c r="F6574" s="104" t="s">
        <v>11572</v>
      </c>
      <c r="G6574" s="104" t="s">
        <v>5704</v>
      </c>
      <c r="H6574" s="104" t="s">
        <v>6112</v>
      </c>
      <c r="I6574" s="104" t="s">
        <v>7791</v>
      </c>
    </row>
    <row r="6575" spans="1:12" x14ac:dyDescent="0.2">
      <c r="A6575" s="104" t="s">
        <v>10492</v>
      </c>
      <c r="D6575" s="104" t="s">
        <v>9024</v>
      </c>
      <c r="E6575" s="104">
        <f t="shared" si="102"/>
        <v>30700899</v>
      </c>
      <c r="F6575" s="104" t="s">
        <v>11572</v>
      </c>
      <c r="G6575" s="104" t="s">
        <v>5704</v>
      </c>
      <c r="H6575" s="104" t="s">
        <v>6112</v>
      </c>
      <c r="I6575" s="104" t="s">
        <v>7791</v>
      </c>
    </row>
    <row r="6576" spans="1:12" x14ac:dyDescent="0.2">
      <c r="A6576" s="104" t="s">
        <v>10492</v>
      </c>
      <c r="D6576" s="104" t="s">
        <v>9025</v>
      </c>
      <c r="E6576" s="104">
        <f t="shared" si="102"/>
        <v>30700921</v>
      </c>
      <c r="F6576" s="104" t="s">
        <v>11572</v>
      </c>
      <c r="G6576" s="104" t="s">
        <v>5704</v>
      </c>
      <c r="H6576" s="104" t="s">
        <v>9026</v>
      </c>
      <c r="I6576" s="104" t="s">
        <v>9027</v>
      </c>
      <c r="K6576" s="106"/>
      <c r="L6576" s="104"/>
    </row>
    <row r="6577" spans="1:12" x14ac:dyDescent="0.2">
      <c r="A6577" s="104" t="s">
        <v>10492</v>
      </c>
      <c r="D6577" s="104" t="s">
        <v>9028</v>
      </c>
      <c r="E6577" s="104">
        <f t="shared" si="102"/>
        <v>30700923</v>
      </c>
      <c r="F6577" s="104" t="s">
        <v>11572</v>
      </c>
      <c r="G6577" s="104" t="s">
        <v>5704</v>
      </c>
      <c r="H6577" s="104" t="s">
        <v>9026</v>
      </c>
      <c r="I6577" s="104" t="s">
        <v>9029</v>
      </c>
      <c r="J6577" s="106">
        <v>38036</v>
      </c>
    </row>
    <row r="6578" spans="1:12" x14ac:dyDescent="0.2">
      <c r="A6578" s="104" t="s">
        <v>10492</v>
      </c>
      <c r="D6578" s="104" t="s">
        <v>9030</v>
      </c>
      <c r="E6578" s="104">
        <f t="shared" si="102"/>
        <v>30700925</v>
      </c>
      <c r="F6578" s="104" t="s">
        <v>11572</v>
      </c>
      <c r="G6578" s="104" t="s">
        <v>5704</v>
      </c>
      <c r="H6578" s="104" t="s">
        <v>9026</v>
      </c>
      <c r="I6578" s="104" t="s">
        <v>9031</v>
      </c>
      <c r="K6578" s="106"/>
      <c r="L6578" s="104"/>
    </row>
    <row r="6579" spans="1:12" x14ac:dyDescent="0.2">
      <c r="A6579" s="104" t="s">
        <v>10492</v>
      </c>
      <c r="D6579" s="104" t="s">
        <v>9032</v>
      </c>
      <c r="E6579" s="104">
        <f t="shared" si="102"/>
        <v>30700927</v>
      </c>
      <c r="F6579" s="104" t="s">
        <v>11572</v>
      </c>
      <c r="G6579" s="104" t="s">
        <v>5704</v>
      </c>
      <c r="H6579" s="104" t="s">
        <v>9026</v>
      </c>
      <c r="I6579" s="104" t="s">
        <v>9033</v>
      </c>
      <c r="J6579" s="106">
        <v>38036</v>
      </c>
    </row>
    <row r="6580" spans="1:12" x14ac:dyDescent="0.2">
      <c r="A6580" s="104" t="s">
        <v>10492</v>
      </c>
      <c r="D6580" s="104" t="s">
        <v>9034</v>
      </c>
      <c r="E6580" s="104">
        <f t="shared" si="102"/>
        <v>30700931</v>
      </c>
      <c r="F6580" s="104" t="s">
        <v>11572</v>
      </c>
      <c r="G6580" s="104" t="s">
        <v>5704</v>
      </c>
      <c r="H6580" s="104" t="s">
        <v>9026</v>
      </c>
      <c r="I6580" s="104" t="s">
        <v>9035</v>
      </c>
      <c r="K6580" s="106"/>
      <c r="L6580" s="104"/>
    </row>
    <row r="6581" spans="1:12" x14ac:dyDescent="0.2">
      <c r="A6581" s="104" t="s">
        <v>10492</v>
      </c>
      <c r="D6581" s="104" t="s">
        <v>9036</v>
      </c>
      <c r="E6581" s="104">
        <f t="shared" si="102"/>
        <v>30700932</v>
      </c>
      <c r="F6581" s="104" t="s">
        <v>11572</v>
      </c>
      <c r="G6581" s="104" t="s">
        <v>5704</v>
      </c>
      <c r="H6581" s="104" t="s">
        <v>9026</v>
      </c>
      <c r="I6581" s="104" t="s">
        <v>9037</v>
      </c>
      <c r="J6581" s="106">
        <v>38036</v>
      </c>
    </row>
    <row r="6582" spans="1:12" x14ac:dyDescent="0.2">
      <c r="A6582" s="104" t="s">
        <v>10492</v>
      </c>
      <c r="D6582" s="104" t="s">
        <v>9038</v>
      </c>
      <c r="E6582" s="104">
        <f t="shared" si="102"/>
        <v>30700933</v>
      </c>
      <c r="F6582" s="104" t="s">
        <v>11572</v>
      </c>
      <c r="G6582" s="104" t="s">
        <v>5704</v>
      </c>
      <c r="H6582" s="104" t="s">
        <v>9026</v>
      </c>
      <c r="I6582" s="104" t="s">
        <v>9039</v>
      </c>
      <c r="J6582" s="106">
        <v>38036</v>
      </c>
    </row>
    <row r="6583" spans="1:12" x14ac:dyDescent="0.2">
      <c r="A6583" s="104" t="s">
        <v>10492</v>
      </c>
      <c r="D6583" s="104" t="s">
        <v>9040</v>
      </c>
      <c r="E6583" s="104">
        <f t="shared" si="102"/>
        <v>30700935</v>
      </c>
      <c r="F6583" s="104" t="s">
        <v>11572</v>
      </c>
      <c r="G6583" s="104" t="s">
        <v>5704</v>
      </c>
      <c r="H6583" s="104" t="s">
        <v>9026</v>
      </c>
      <c r="I6583" s="104" t="s">
        <v>9041</v>
      </c>
      <c r="K6583" s="106"/>
      <c r="L6583" s="104"/>
    </row>
    <row r="6584" spans="1:12" x14ac:dyDescent="0.2">
      <c r="A6584" s="104" t="s">
        <v>10492</v>
      </c>
      <c r="D6584" s="104" t="s">
        <v>9042</v>
      </c>
      <c r="E6584" s="104">
        <f t="shared" si="102"/>
        <v>30700936</v>
      </c>
      <c r="F6584" s="104" t="s">
        <v>11572</v>
      </c>
      <c r="G6584" s="104" t="s">
        <v>5704</v>
      </c>
      <c r="H6584" s="104" t="s">
        <v>9026</v>
      </c>
      <c r="I6584" s="104" t="s">
        <v>9043</v>
      </c>
      <c r="J6584" s="106">
        <v>38036</v>
      </c>
    </row>
    <row r="6585" spans="1:12" x14ac:dyDescent="0.2">
      <c r="A6585" s="104" t="s">
        <v>10492</v>
      </c>
      <c r="D6585" s="104" t="s">
        <v>9044</v>
      </c>
      <c r="E6585" s="104">
        <f t="shared" si="102"/>
        <v>30700937</v>
      </c>
      <c r="F6585" s="104" t="s">
        <v>11572</v>
      </c>
      <c r="G6585" s="104" t="s">
        <v>5704</v>
      </c>
      <c r="H6585" s="104" t="s">
        <v>9026</v>
      </c>
      <c r="I6585" s="104" t="s">
        <v>9045</v>
      </c>
      <c r="J6585" s="106">
        <v>38036</v>
      </c>
    </row>
    <row r="6586" spans="1:12" x14ac:dyDescent="0.2">
      <c r="A6586" s="104" t="s">
        <v>10492</v>
      </c>
      <c r="D6586" s="104" t="s">
        <v>9046</v>
      </c>
      <c r="E6586" s="104">
        <f t="shared" si="102"/>
        <v>30700939</v>
      </c>
      <c r="F6586" s="104" t="s">
        <v>11572</v>
      </c>
      <c r="G6586" s="104" t="s">
        <v>5704</v>
      </c>
      <c r="H6586" s="104" t="s">
        <v>9026</v>
      </c>
      <c r="I6586" s="104" t="s">
        <v>9047</v>
      </c>
      <c r="K6586" s="106"/>
      <c r="L6586" s="104"/>
    </row>
    <row r="6587" spans="1:12" x14ac:dyDescent="0.2">
      <c r="A6587" s="104" t="s">
        <v>10492</v>
      </c>
      <c r="D6587" s="104" t="s">
        <v>9048</v>
      </c>
      <c r="E6587" s="104">
        <f t="shared" si="102"/>
        <v>30700940</v>
      </c>
      <c r="F6587" s="104" t="s">
        <v>11572</v>
      </c>
      <c r="G6587" s="104" t="s">
        <v>5704</v>
      </c>
      <c r="H6587" s="104" t="s">
        <v>9026</v>
      </c>
      <c r="I6587" s="104" t="s">
        <v>9049</v>
      </c>
      <c r="J6587" s="106">
        <v>37484</v>
      </c>
      <c r="K6587" s="106">
        <v>38037</v>
      </c>
      <c r="L6587" s="104" t="s">
        <v>9050</v>
      </c>
    </row>
    <row r="6588" spans="1:12" x14ac:dyDescent="0.2">
      <c r="A6588" s="104" t="s">
        <v>10492</v>
      </c>
      <c r="D6588" s="104" t="s">
        <v>9051</v>
      </c>
      <c r="E6588" s="104">
        <f t="shared" si="102"/>
        <v>30700950</v>
      </c>
      <c r="F6588" s="104" t="s">
        <v>11572</v>
      </c>
      <c r="G6588" s="104" t="s">
        <v>5704</v>
      </c>
      <c r="H6588" s="104" t="s">
        <v>9026</v>
      </c>
      <c r="I6588" s="104" t="s">
        <v>9052</v>
      </c>
      <c r="K6588" s="106"/>
      <c r="L6588" s="104"/>
    </row>
    <row r="6589" spans="1:12" x14ac:dyDescent="0.2">
      <c r="A6589" s="104" t="s">
        <v>10492</v>
      </c>
      <c r="D6589" s="104" t="s">
        <v>9053</v>
      </c>
      <c r="E6589" s="104">
        <f t="shared" si="102"/>
        <v>30700960</v>
      </c>
      <c r="F6589" s="104" t="s">
        <v>11572</v>
      </c>
      <c r="G6589" s="104" t="s">
        <v>5704</v>
      </c>
      <c r="H6589" s="104" t="s">
        <v>9026</v>
      </c>
      <c r="I6589" s="104" t="s">
        <v>9054</v>
      </c>
      <c r="K6589" s="106"/>
      <c r="L6589" s="104"/>
    </row>
    <row r="6590" spans="1:12" x14ac:dyDescent="0.2">
      <c r="A6590" s="104" t="s">
        <v>10492</v>
      </c>
      <c r="D6590" s="104" t="s">
        <v>9055</v>
      </c>
      <c r="E6590" s="104">
        <f t="shared" si="102"/>
        <v>30700971</v>
      </c>
      <c r="F6590" s="104" t="s">
        <v>11572</v>
      </c>
      <c r="G6590" s="104" t="s">
        <v>5704</v>
      </c>
      <c r="H6590" s="104" t="s">
        <v>9026</v>
      </c>
      <c r="I6590" s="104" t="s">
        <v>9056</v>
      </c>
      <c r="K6590" s="106"/>
      <c r="L6590" s="104"/>
    </row>
    <row r="6591" spans="1:12" x14ac:dyDescent="0.2">
      <c r="A6591" s="104" t="s">
        <v>10492</v>
      </c>
      <c r="D6591" s="104" t="s">
        <v>9057</v>
      </c>
      <c r="E6591" s="104">
        <f t="shared" si="102"/>
        <v>30700980</v>
      </c>
      <c r="F6591" s="104" t="s">
        <v>11572</v>
      </c>
      <c r="G6591" s="104" t="s">
        <v>5704</v>
      </c>
      <c r="H6591" s="104" t="s">
        <v>9026</v>
      </c>
      <c r="I6591" s="104" t="s">
        <v>9058</v>
      </c>
      <c r="J6591" s="106">
        <v>38036</v>
      </c>
    </row>
    <row r="6592" spans="1:12" x14ac:dyDescent="0.2">
      <c r="A6592" s="104" t="s">
        <v>10492</v>
      </c>
      <c r="D6592" s="104" t="s">
        <v>9059</v>
      </c>
      <c r="E6592" s="104">
        <f t="shared" si="102"/>
        <v>30700981</v>
      </c>
      <c r="F6592" s="104" t="s">
        <v>11572</v>
      </c>
      <c r="G6592" s="104" t="s">
        <v>5704</v>
      </c>
      <c r="H6592" s="104" t="s">
        <v>9026</v>
      </c>
      <c r="I6592" s="104" t="s">
        <v>9060</v>
      </c>
      <c r="J6592" s="106">
        <v>38036</v>
      </c>
    </row>
    <row r="6593" spans="1:12" x14ac:dyDescent="0.2">
      <c r="A6593" s="104" t="s">
        <v>10492</v>
      </c>
      <c r="D6593" s="104" t="s">
        <v>9061</v>
      </c>
      <c r="E6593" s="104">
        <f t="shared" si="102"/>
        <v>30700982</v>
      </c>
      <c r="F6593" s="104" t="s">
        <v>11572</v>
      </c>
      <c r="G6593" s="104" t="s">
        <v>5704</v>
      </c>
      <c r="H6593" s="104" t="s">
        <v>9026</v>
      </c>
      <c r="I6593" s="104" t="s">
        <v>9062</v>
      </c>
      <c r="J6593" s="106">
        <v>38036</v>
      </c>
    </row>
    <row r="6594" spans="1:12" x14ac:dyDescent="0.2">
      <c r="A6594" s="104" t="s">
        <v>10492</v>
      </c>
      <c r="D6594" s="104" t="s">
        <v>9063</v>
      </c>
      <c r="E6594" s="104">
        <f t="shared" ref="E6594:E6657" si="103">VALUE(D6594)</f>
        <v>30700983</v>
      </c>
      <c r="F6594" s="104" t="s">
        <v>11572</v>
      </c>
      <c r="G6594" s="104" t="s">
        <v>5704</v>
      </c>
      <c r="H6594" s="104" t="s">
        <v>9026</v>
      </c>
      <c r="I6594" s="104" t="s">
        <v>9064</v>
      </c>
      <c r="J6594" s="106">
        <v>38036</v>
      </c>
    </row>
    <row r="6595" spans="1:12" x14ac:dyDescent="0.2">
      <c r="A6595" s="104" t="s">
        <v>10492</v>
      </c>
      <c r="D6595" s="104" t="s">
        <v>9065</v>
      </c>
      <c r="E6595" s="104">
        <f t="shared" si="103"/>
        <v>30700984</v>
      </c>
      <c r="F6595" s="104" t="s">
        <v>11572</v>
      </c>
      <c r="G6595" s="104" t="s">
        <v>5704</v>
      </c>
      <c r="H6595" s="104" t="s">
        <v>9026</v>
      </c>
      <c r="I6595" s="104" t="s">
        <v>9066</v>
      </c>
      <c r="J6595" s="106">
        <v>38036</v>
      </c>
    </row>
    <row r="6596" spans="1:12" x14ac:dyDescent="0.2">
      <c r="A6596" s="104" t="s">
        <v>10492</v>
      </c>
      <c r="D6596" s="104" t="s">
        <v>9067</v>
      </c>
      <c r="E6596" s="104">
        <f t="shared" si="103"/>
        <v>30701001</v>
      </c>
      <c r="F6596" s="104" t="s">
        <v>11572</v>
      </c>
      <c r="G6596" s="104" t="s">
        <v>5704</v>
      </c>
      <c r="H6596" s="104" t="s">
        <v>9068</v>
      </c>
      <c r="I6596" s="104" t="s">
        <v>9069</v>
      </c>
    </row>
    <row r="6597" spans="1:12" x14ac:dyDescent="0.2">
      <c r="A6597" s="104" t="s">
        <v>10492</v>
      </c>
      <c r="D6597" s="104" t="s">
        <v>9070</v>
      </c>
      <c r="E6597" s="104">
        <f t="shared" si="103"/>
        <v>30701008</v>
      </c>
      <c r="F6597" s="104" t="s">
        <v>11572</v>
      </c>
      <c r="G6597" s="104" t="s">
        <v>5704</v>
      </c>
      <c r="H6597" s="104" t="s">
        <v>9068</v>
      </c>
      <c r="I6597" s="104" t="s">
        <v>9071</v>
      </c>
    </row>
    <row r="6598" spans="1:12" x14ac:dyDescent="0.2">
      <c r="A6598" s="104" t="s">
        <v>10492</v>
      </c>
      <c r="D6598" s="104" t="s">
        <v>9072</v>
      </c>
      <c r="E6598" s="104">
        <f t="shared" si="103"/>
        <v>30701009</v>
      </c>
      <c r="F6598" s="104" t="s">
        <v>11572</v>
      </c>
      <c r="G6598" s="104" t="s">
        <v>5704</v>
      </c>
      <c r="H6598" s="104" t="s">
        <v>9068</v>
      </c>
      <c r="I6598" s="104" t="s">
        <v>9073</v>
      </c>
      <c r="J6598" s="106">
        <v>38036</v>
      </c>
    </row>
    <row r="6599" spans="1:12" x14ac:dyDescent="0.2">
      <c r="A6599" s="104" t="s">
        <v>10492</v>
      </c>
      <c r="D6599" s="104" t="s">
        <v>9074</v>
      </c>
      <c r="E6599" s="104">
        <f t="shared" si="103"/>
        <v>30701010</v>
      </c>
      <c r="F6599" s="104" t="s">
        <v>11572</v>
      </c>
      <c r="G6599" s="104" t="s">
        <v>5704</v>
      </c>
      <c r="H6599" s="104" t="s">
        <v>9068</v>
      </c>
      <c r="I6599" s="104" t="s">
        <v>3241</v>
      </c>
    </row>
    <row r="6600" spans="1:12" x14ac:dyDescent="0.2">
      <c r="A6600" s="104" t="s">
        <v>10492</v>
      </c>
      <c r="D6600" s="104" t="s">
        <v>9075</v>
      </c>
      <c r="E6600" s="104">
        <f t="shared" si="103"/>
        <v>30701015</v>
      </c>
      <c r="F6600" s="104" t="s">
        <v>11572</v>
      </c>
      <c r="G6600" s="104" t="s">
        <v>5704</v>
      </c>
      <c r="H6600" s="104" t="s">
        <v>9068</v>
      </c>
      <c r="I6600" s="104" t="s">
        <v>9076</v>
      </c>
      <c r="J6600" s="106">
        <v>38036</v>
      </c>
    </row>
    <row r="6601" spans="1:12" x14ac:dyDescent="0.2">
      <c r="A6601" s="104" t="s">
        <v>10492</v>
      </c>
      <c r="D6601" s="104" t="s">
        <v>9077</v>
      </c>
      <c r="E6601" s="104">
        <f t="shared" si="103"/>
        <v>30701020</v>
      </c>
      <c r="F6601" s="104" t="s">
        <v>11572</v>
      </c>
      <c r="G6601" s="104" t="s">
        <v>5704</v>
      </c>
      <c r="H6601" s="104" t="s">
        <v>9068</v>
      </c>
      <c r="I6601" s="104" t="s">
        <v>9078</v>
      </c>
    </row>
    <row r="6602" spans="1:12" x14ac:dyDescent="0.2">
      <c r="A6602" s="104" t="s">
        <v>10492</v>
      </c>
      <c r="D6602" s="104" t="s">
        <v>9079</v>
      </c>
      <c r="E6602" s="104">
        <f t="shared" si="103"/>
        <v>30701030</v>
      </c>
      <c r="F6602" s="104" t="s">
        <v>11572</v>
      </c>
      <c r="G6602" s="104" t="s">
        <v>5704</v>
      </c>
      <c r="H6602" s="104" t="s">
        <v>9068</v>
      </c>
      <c r="I6602" s="104" t="s">
        <v>9080</v>
      </c>
      <c r="J6602" s="106">
        <v>38036</v>
      </c>
    </row>
    <row r="6603" spans="1:12" x14ac:dyDescent="0.2">
      <c r="A6603" s="104" t="s">
        <v>10492</v>
      </c>
      <c r="D6603" s="104" t="s">
        <v>9081</v>
      </c>
      <c r="E6603" s="104">
        <f t="shared" si="103"/>
        <v>30701040</v>
      </c>
      <c r="F6603" s="104" t="s">
        <v>11572</v>
      </c>
      <c r="G6603" s="104" t="s">
        <v>5704</v>
      </c>
      <c r="H6603" s="104" t="s">
        <v>9068</v>
      </c>
      <c r="I6603" s="104" t="s">
        <v>9082</v>
      </c>
      <c r="J6603" s="106">
        <v>38036</v>
      </c>
    </row>
    <row r="6604" spans="1:12" x14ac:dyDescent="0.2">
      <c r="A6604" s="104" t="s">
        <v>10492</v>
      </c>
      <c r="D6604" s="104" t="s">
        <v>9083</v>
      </c>
      <c r="E6604" s="104">
        <f t="shared" si="103"/>
        <v>30701053</v>
      </c>
      <c r="F6604" s="104" t="s">
        <v>11572</v>
      </c>
      <c r="G6604" s="104" t="s">
        <v>5704</v>
      </c>
      <c r="H6604" s="104" t="s">
        <v>9068</v>
      </c>
      <c r="I6604" s="104" t="s">
        <v>9084</v>
      </c>
      <c r="K6604" s="106"/>
      <c r="L6604" s="104"/>
    </row>
    <row r="6605" spans="1:12" x14ac:dyDescent="0.2">
      <c r="A6605" s="104" t="s">
        <v>10492</v>
      </c>
      <c r="D6605" s="104" t="s">
        <v>9085</v>
      </c>
      <c r="E6605" s="104">
        <f t="shared" si="103"/>
        <v>30701054</v>
      </c>
      <c r="F6605" s="104" t="s">
        <v>11572</v>
      </c>
      <c r="G6605" s="104" t="s">
        <v>5704</v>
      </c>
      <c r="H6605" s="104" t="s">
        <v>9068</v>
      </c>
      <c r="I6605" s="104" t="s">
        <v>9086</v>
      </c>
      <c r="J6605" s="106">
        <v>38036</v>
      </c>
    </row>
    <row r="6606" spans="1:12" x14ac:dyDescent="0.2">
      <c r="A6606" s="104" t="s">
        <v>10492</v>
      </c>
      <c r="D6606" s="104" t="s">
        <v>9087</v>
      </c>
      <c r="E6606" s="104">
        <f t="shared" si="103"/>
        <v>30701055</v>
      </c>
      <c r="F6606" s="104" t="s">
        <v>11572</v>
      </c>
      <c r="G6606" s="104" t="s">
        <v>5704</v>
      </c>
      <c r="H6606" s="104" t="s">
        <v>9068</v>
      </c>
      <c r="I6606" s="104" t="s">
        <v>9088</v>
      </c>
      <c r="K6606" s="106"/>
      <c r="L6606" s="104"/>
    </row>
    <row r="6607" spans="1:12" x14ac:dyDescent="0.2">
      <c r="A6607" s="104" t="s">
        <v>10492</v>
      </c>
      <c r="D6607" s="104" t="s">
        <v>9089</v>
      </c>
      <c r="E6607" s="104">
        <f t="shared" si="103"/>
        <v>30701057</v>
      </c>
      <c r="F6607" s="104" t="s">
        <v>11572</v>
      </c>
      <c r="G6607" s="104" t="s">
        <v>5704</v>
      </c>
      <c r="H6607" s="104" t="s">
        <v>9068</v>
      </c>
      <c r="I6607" s="104" t="s">
        <v>9090</v>
      </c>
      <c r="K6607" s="106"/>
      <c r="L6607" s="104"/>
    </row>
    <row r="6608" spans="1:12" x14ac:dyDescent="0.2">
      <c r="A6608" s="104" t="s">
        <v>10492</v>
      </c>
      <c r="D6608" s="104" t="s">
        <v>9091</v>
      </c>
      <c r="E6608" s="104">
        <f t="shared" si="103"/>
        <v>30701060</v>
      </c>
      <c r="F6608" s="104" t="s">
        <v>11572</v>
      </c>
      <c r="G6608" s="104" t="s">
        <v>5704</v>
      </c>
      <c r="H6608" s="104" t="s">
        <v>9068</v>
      </c>
      <c r="I6608" s="104" t="s">
        <v>9092</v>
      </c>
      <c r="J6608" s="106">
        <v>38036</v>
      </c>
    </row>
    <row r="6609" spans="1:10" x14ac:dyDescent="0.2">
      <c r="A6609" s="104" t="s">
        <v>10492</v>
      </c>
      <c r="D6609" s="104" t="s">
        <v>6201</v>
      </c>
      <c r="E6609" s="104">
        <f t="shared" si="103"/>
        <v>30701062</v>
      </c>
      <c r="F6609" s="104" t="s">
        <v>11572</v>
      </c>
      <c r="G6609" s="104" t="s">
        <v>5704</v>
      </c>
      <c r="H6609" s="104" t="s">
        <v>9068</v>
      </c>
      <c r="I6609" s="104" t="s">
        <v>6202</v>
      </c>
      <c r="J6609" s="106">
        <v>38036</v>
      </c>
    </row>
    <row r="6610" spans="1:10" x14ac:dyDescent="0.2">
      <c r="A6610" s="104" t="s">
        <v>10492</v>
      </c>
      <c r="D6610" s="104" t="s">
        <v>6203</v>
      </c>
      <c r="E6610" s="104">
        <f t="shared" si="103"/>
        <v>30701064</v>
      </c>
      <c r="F6610" s="104" t="s">
        <v>11572</v>
      </c>
      <c r="G6610" s="104" t="s">
        <v>5704</v>
      </c>
      <c r="H6610" s="104" t="s">
        <v>9068</v>
      </c>
      <c r="I6610" s="104" t="s">
        <v>6204</v>
      </c>
      <c r="J6610" s="106">
        <v>38036</v>
      </c>
    </row>
    <row r="6611" spans="1:10" x14ac:dyDescent="0.2">
      <c r="A6611" s="104" t="s">
        <v>10492</v>
      </c>
      <c r="D6611" s="104" t="s">
        <v>6205</v>
      </c>
      <c r="E6611" s="104">
        <f t="shared" si="103"/>
        <v>30701199</v>
      </c>
      <c r="F6611" s="104" t="s">
        <v>11572</v>
      </c>
      <c r="G6611" s="104" t="s">
        <v>5704</v>
      </c>
      <c r="H6611" s="104" t="s">
        <v>6206</v>
      </c>
      <c r="I6611" s="104" t="s">
        <v>6207</v>
      </c>
    </row>
    <row r="6612" spans="1:10" x14ac:dyDescent="0.2">
      <c r="A6612" s="104" t="s">
        <v>10492</v>
      </c>
      <c r="D6612" s="104" t="s">
        <v>6208</v>
      </c>
      <c r="E6612" s="104">
        <f t="shared" si="103"/>
        <v>30701201</v>
      </c>
      <c r="F6612" s="104" t="s">
        <v>11572</v>
      </c>
      <c r="G6612" s="104" t="s">
        <v>5704</v>
      </c>
      <c r="H6612" s="104" t="s">
        <v>6209</v>
      </c>
      <c r="I6612" s="104" t="s">
        <v>6210</v>
      </c>
    </row>
    <row r="6613" spans="1:10" x14ac:dyDescent="0.2">
      <c r="A6613" s="104" t="s">
        <v>10492</v>
      </c>
      <c r="D6613" s="104" t="s">
        <v>6211</v>
      </c>
      <c r="E6613" s="104">
        <f t="shared" si="103"/>
        <v>30701220</v>
      </c>
      <c r="F6613" s="104" t="s">
        <v>11572</v>
      </c>
      <c r="G6613" s="104" t="s">
        <v>5704</v>
      </c>
      <c r="H6613" s="104" t="s">
        <v>6209</v>
      </c>
      <c r="I6613" s="104" t="s">
        <v>6212</v>
      </c>
    </row>
    <row r="6614" spans="1:10" x14ac:dyDescent="0.2">
      <c r="A6614" s="104" t="s">
        <v>10492</v>
      </c>
      <c r="D6614" s="104" t="s">
        <v>6213</v>
      </c>
      <c r="E6614" s="104">
        <f t="shared" si="103"/>
        <v>30701301</v>
      </c>
      <c r="F6614" s="104" t="s">
        <v>11572</v>
      </c>
      <c r="G6614" s="104" t="s">
        <v>5704</v>
      </c>
      <c r="H6614" s="104" t="s">
        <v>6214</v>
      </c>
      <c r="I6614" s="104" t="s">
        <v>6215</v>
      </c>
    </row>
    <row r="6615" spans="1:10" x14ac:dyDescent="0.2">
      <c r="A6615" s="104" t="s">
        <v>10492</v>
      </c>
      <c r="D6615" s="104" t="s">
        <v>6216</v>
      </c>
      <c r="E6615" s="104">
        <f t="shared" si="103"/>
        <v>30701399</v>
      </c>
      <c r="F6615" s="104" t="s">
        <v>11572</v>
      </c>
      <c r="G6615" s="104" t="s">
        <v>5704</v>
      </c>
      <c r="H6615" s="104" t="s">
        <v>6214</v>
      </c>
      <c r="I6615" s="104" t="s">
        <v>7791</v>
      </c>
    </row>
    <row r="6616" spans="1:10" x14ac:dyDescent="0.2">
      <c r="A6616" s="104" t="s">
        <v>10492</v>
      </c>
      <c r="D6616" s="104" t="s">
        <v>6217</v>
      </c>
      <c r="E6616" s="104">
        <f t="shared" si="103"/>
        <v>30701410</v>
      </c>
      <c r="F6616" s="104" t="s">
        <v>11572</v>
      </c>
      <c r="G6616" s="104" t="s">
        <v>5704</v>
      </c>
      <c r="H6616" s="104" t="s">
        <v>6218</v>
      </c>
      <c r="I6616" s="104" t="s">
        <v>6219</v>
      </c>
      <c r="J6616" s="106">
        <v>38036</v>
      </c>
    </row>
    <row r="6617" spans="1:10" x14ac:dyDescent="0.2">
      <c r="A6617" s="104" t="s">
        <v>10492</v>
      </c>
      <c r="D6617" s="104" t="s">
        <v>6220</v>
      </c>
      <c r="E6617" s="104">
        <f t="shared" si="103"/>
        <v>30701415</v>
      </c>
      <c r="F6617" s="104" t="s">
        <v>11572</v>
      </c>
      <c r="G6617" s="104" t="s">
        <v>5704</v>
      </c>
      <c r="H6617" s="104" t="s">
        <v>6218</v>
      </c>
      <c r="I6617" s="104" t="s">
        <v>6221</v>
      </c>
      <c r="J6617" s="106">
        <v>38036</v>
      </c>
    </row>
    <row r="6618" spans="1:10" x14ac:dyDescent="0.2">
      <c r="A6618" s="104" t="s">
        <v>10492</v>
      </c>
      <c r="D6618" s="104" t="s">
        <v>6222</v>
      </c>
      <c r="E6618" s="104">
        <f t="shared" si="103"/>
        <v>30701416</v>
      </c>
      <c r="F6618" s="104" t="s">
        <v>11572</v>
      </c>
      <c r="G6618" s="104" t="s">
        <v>5704</v>
      </c>
      <c r="H6618" s="104" t="s">
        <v>6218</v>
      </c>
      <c r="I6618" s="104" t="s">
        <v>6223</v>
      </c>
      <c r="J6618" s="106">
        <v>38036</v>
      </c>
    </row>
    <row r="6619" spans="1:10" x14ac:dyDescent="0.2">
      <c r="A6619" s="104" t="s">
        <v>10492</v>
      </c>
      <c r="D6619" s="104" t="s">
        <v>6224</v>
      </c>
      <c r="E6619" s="104">
        <f t="shared" si="103"/>
        <v>30701420</v>
      </c>
      <c r="F6619" s="104" t="s">
        <v>11572</v>
      </c>
      <c r="G6619" s="104" t="s">
        <v>5704</v>
      </c>
      <c r="H6619" s="104" t="s">
        <v>6218</v>
      </c>
      <c r="I6619" s="104" t="s">
        <v>6225</v>
      </c>
      <c r="J6619" s="106">
        <v>38036</v>
      </c>
    </row>
    <row r="6620" spans="1:10" x14ac:dyDescent="0.2">
      <c r="A6620" s="104" t="s">
        <v>10492</v>
      </c>
      <c r="D6620" s="104" t="s">
        <v>6226</v>
      </c>
      <c r="E6620" s="104">
        <f t="shared" si="103"/>
        <v>30701425</v>
      </c>
      <c r="F6620" s="104" t="s">
        <v>11572</v>
      </c>
      <c r="G6620" s="104" t="s">
        <v>5704</v>
      </c>
      <c r="H6620" s="104" t="s">
        <v>6218</v>
      </c>
      <c r="I6620" s="104" t="s">
        <v>6227</v>
      </c>
      <c r="J6620" s="106">
        <v>38036</v>
      </c>
    </row>
    <row r="6621" spans="1:10" x14ac:dyDescent="0.2">
      <c r="A6621" s="104" t="s">
        <v>10492</v>
      </c>
      <c r="D6621" s="104" t="s">
        <v>6228</v>
      </c>
      <c r="E6621" s="104">
        <f t="shared" si="103"/>
        <v>30701430</v>
      </c>
      <c r="F6621" s="104" t="s">
        <v>11572</v>
      </c>
      <c r="G6621" s="104" t="s">
        <v>5704</v>
      </c>
      <c r="H6621" s="104" t="s">
        <v>6218</v>
      </c>
      <c r="I6621" s="104" t="s">
        <v>3546</v>
      </c>
      <c r="J6621" s="106">
        <v>38036</v>
      </c>
    </row>
    <row r="6622" spans="1:10" x14ac:dyDescent="0.2">
      <c r="A6622" s="104" t="s">
        <v>10492</v>
      </c>
      <c r="D6622" s="104" t="s">
        <v>3547</v>
      </c>
      <c r="E6622" s="104">
        <f t="shared" si="103"/>
        <v>30701440</v>
      </c>
      <c r="F6622" s="104" t="s">
        <v>11572</v>
      </c>
      <c r="G6622" s="104" t="s">
        <v>5704</v>
      </c>
      <c r="H6622" s="104" t="s">
        <v>6218</v>
      </c>
      <c r="I6622" s="104" t="s">
        <v>3548</v>
      </c>
      <c r="J6622" s="106">
        <v>38036</v>
      </c>
    </row>
    <row r="6623" spans="1:10" x14ac:dyDescent="0.2">
      <c r="A6623" s="104" t="s">
        <v>10492</v>
      </c>
      <c r="D6623" s="104" t="s">
        <v>3549</v>
      </c>
      <c r="E6623" s="104">
        <f t="shared" si="103"/>
        <v>30701442</v>
      </c>
      <c r="F6623" s="104" t="s">
        <v>11572</v>
      </c>
      <c r="G6623" s="104" t="s">
        <v>5704</v>
      </c>
      <c r="H6623" s="104" t="s">
        <v>6218</v>
      </c>
      <c r="I6623" s="104" t="s">
        <v>3550</v>
      </c>
      <c r="J6623" s="106">
        <v>38036</v>
      </c>
    </row>
    <row r="6624" spans="1:10" x14ac:dyDescent="0.2">
      <c r="A6624" s="104" t="s">
        <v>10492</v>
      </c>
      <c r="D6624" s="104" t="s">
        <v>3551</v>
      </c>
      <c r="E6624" s="104">
        <f t="shared" si="103"/>
        <v>30701480</v>
      </c>
      <c r="F6624" s="104" t="s">
        <v>11572</v>
      </c>
      <c r="G6624" s="104" t="s">
        <v>5704</v>
      </c>
      <c r="H6624" s="104" t="s">
        <v>6218</v>
      </c>
      <c r="I6624" s="104" t="s">
        <v>9064</v>
      </c>
      <c r="J6624" s="106">
        <v>38036</v>
      </c>
    </row>
    <row r="6625" spans="1:10" x14ac:dyDescent="0.2">
      <c r="A6625" s="104" t="s">
        <v>10492</v>
      </c>
      <c r="D6625" s="104" t="s">
        <v>3552</v>
      </c>
      <c r="E6625" s="104">
        <f t="shared" si="103"/>
        <v>30701482</v>
      </c>
      <c r="F6625" s="104" t="s">
        <v>11572</v>
      </c>
      <c r="G6625" s="104" t="s">
        <v>5704</v>
      </c>
      <c r="H6625" s="104" t="s">
        <v>6218</v>
      </c>
      <c r="I6625" s="104" t="s">
        <v>3544</v>
      </c>
      <c r="J6625" s="106">
        <v>38036</v>
      </c>
    </row>
    <row r="6626" spans="1:10" x14ac:dyDescent="0.2">
      <c r="A6626" s="104" t="s">
        <v>10492</v>
      </c>
      <c r="D6626" s="104" t="s">
        <v>3545</v>
      </c>
      <c r="E6626" s="104">
        <f t="shared" si="103"/>
        <v>30701484</v>
      </c>
      <c r="F6626" s="104" t="s">
        <v>11572</v>
      </c>
      <c r="G6626" s="104" t="s">
        <v>5704</v>
      </c>
      <c r="H6626" s="104" t="s">
        <v>6218</v>
      </c>
      <c r="I6626" s="104" t="s">
        <v>785</v>
      </c>
      <c r="J6626" s="106">
        <v>38036</v>
      </c>
    </row>
    <row r="6627" spans="1:10" x14ac:dyDescent="0.2">
      <c r="A6627" s="104" t="s">
        <v>10492</v>
      </c>
      <c r="D6627" s="104" t="s">
        <v>786</v>
      </c>
      <c r="E6627" s="104">
        <f t="shared" si="103"/>
        <v>30701486</v>
      </c>
      <c r="F6627" s="104" t="s">
        <v>11572</v>
      </c>
      <c r="G6627" s="104" t="s">
        <v>5704</v>
      </c>
      <c r="H6627" s="104" t="s">
        <v>6218</v>
      </c>
      <c r="I6627" s="104" t="s">
        <v>787</v>
      </c>
      <c r="J6627" s="106">
        <v>38036</v>
      </c>
    </row>
    <row r="6628" spans="1:10" x14ac:dyDescent="0.2">
      <c r="A6628" s="104" t="s">
        <v>10492</v>
      </c>
      <c r="D6628" s="104" t="s">
        <v>788</v>
      </c>
      <c r="E6628" s="104">
        <f t="shared" si="103"/>
        <v>30701510</v>
      </c>
      <c r="F6628" s="104" t="s">
        <v>11572</v>
      </c>
      <c r="G6628" s="104" t="s">
        <v>5704</v>
      </c>
      <c r="H6628" s="104" t="s">
        <v>789</v>
      </c>
      <c r="I6628" s="104" t="s">
        <v>790</v>
      </c>
      <c r="J6628" s="106">
        <v>38036</v>
      </c>
    </row>
    <row r="6629" spans="1:10" x14ac:dyDescent="0.2">
      <c r="A6629" s="104" t="s">
        <v>10492</v>
      </c>
      <c r="D6629" s="104" t="s">
        <v>791</v>
      </c>
      <c r="E6629" s="104">
        <f t="shared" si="103"/>
        <v>30701512</v>
      </c>
      <c r="F6629" s="104" t="s">
        <v>11572</v>
      </c>
      <c r="G6629" s="104" t="s">
        <v>5704</v>
      </c>
      <c r="H6629" s="104" t="s">
        <v>789</v>
      </c>
      <c r="I6629" s="104" t="s">
        <v>792</v>
      </c>
      <c r="J6629" s="106">
        <v>38036</v>
      </c>
    </row>
    <row r="6630" spans="1:10" x14ac:dyDescent="0.2">
      <c r="A6630" s="104" t="s">
        <v>10492</v>
      </c>
      <c r="D6630" s="104" t="s">
        <v>793</v>
      </c>
      <c r="E6630" s="104">
        <f t="shared" si="103"/>
        <v>30701530</v>
      </c>
      <c r="F6630" s="104" t="s">
        <v>11572</v>
      </c>
      <c r="G6630" s="104" t="s">
        <v>5704</v>
      </c>
      <c r="H6630" s="104" t="s">
        <v>789</v>
      </c>
      <c r="I6630" s="104" t="s">
        <v>794</v>
      </c>
      <c r="J6630" s="106">
        <v>38036</v>
      </c>
    </row>
    <row r="6631" spans="1:10" x14ac:dyDescent="0.2">
      <c r="A6631" s="104" t="s">
        <v>10492</v>
      </c>
      <c r="D6631" s="104" t="s">
        <v>795</v>
      </c>
      <c r="E6631" s="104">
        <f t="shared" si="103"/>
        <v>30701540</v>
      </c>
      <c r="F6631" s="104" t="s">
        <v>11572</v>
      </c>
      <c r="G6631" s="104" t="s">
        <v>5704</v>
      </c>
      <c r="H6631" s="104" t="s">
        <v>789</v>
      </c>
      <c r="I6631" s="104" t="s">
        <v>796</v>
      </c>
      <c r="J6631" s="106">
        <v>38036</v>
      </c>
    </row>
    <row r="6632" spans="1:10" x14ac:dyDescent="0.2">
      <c r="A6632" s="104" t="s">
        <v>10492</v>
      </c>
      <c r="D6632" s="104" t="s">
        <v>797</v>
      </c>
      <c r="E6632" s="104">
        <f t="shared" si="103"/>
        <v>30701550</v>
      </c>
      <c r="F6632" s="104" t="s">
        <v>11572</v>
      </c>
      <c r="G6632" s="104" t="s">
        <v>5704</v>
      </c>
      <c r="H6632" s="104" t="s">
        <v>789</v>
      </c>
      <c r="I6632" s="104" t="s">
        <v>798</v>
      </c>
      <c r="J6632" s="106">
        <v>38036</v>
      </c>
    </row>
    <row r="6633" spans="1:10" x14ac:dyDescent="0.2">
      <c r="A6633" s="104" t="s">
        <v>10492</v>
      </c>
      <c r="D6633" s="104" t="s">
        <v>799</v>
      </c>
      <c r="E6633" s="104">
        <f t="shared" si="103"/>
        <v>30701601</v>
      </c>
      <c r="F6633" s="104" t="s">
        <v>11572</v>
      </c>
      <c r="G6633" s="104" t="s">
        <v>5704</v>
      </c>
      <c r="H6633" s="104" t="s">
        <v>800</v>
      </c>
      <c r="I6633" s="104" t="s">
        <v>801</v>
      </c>
      <c r="J6633" s="106">
        <v>38036</v>
      </c>
    </row>
    <row r="6634" spans="1:10" x14ac:dyDescent="0.2">
      <c r="A6634" s="104" t="s">
        <v>10492</v>
      </c>
      <c r="D6634" s="104" t="s">
        <v>802</v>
      </c>
      <c r="E6634" s="104">
        <f t="shared" si="103"/>
        <v>30701602</v>
      </c>
      <c r="F6634" s="104" t="s">
        <v>11572</v>
      </c>
      <c r="G6634" s="104" t="s">
        <v>5704</v>
      </c>
      <c r="H6634" s="104" t="s">
        <v>800</v>
      </c>
      <c r="I6634" s="104" t="s">
        <v>803</v>
      </c>
      <c r="J6634" s="106">
        <v>38036</v>
      </c>
    </row>
    <row r="6635" spans="1:10" x14ac:dyDescent="0.2">
      <c r="A6635" s="104" t="s">
        <v>10492</v>
      </c>
      <c r="D6635" s="104" t="s">
        <v>804</v>
      </c>
      <c r="E6635" s="104">
        <f t="shared" si="103"/>
        <v>30701612</v>
      </c>
      <c r="F6635" s="104" t="s">
        <v>11572</v>
      </c>
      <c r="G6635" s="104" t="s">
        <v>5704</v>
      </c>
      <c r="H6635" s="104" t="s">
        <v>800</v>
      </c>
      <c r="I6635" s="104" t="s">
        <v>805</v>
      </c>
      <c r="J6635" s="106">
        <v>38036</v>
      </c>
    </row>
    <row r="6636" spans="1:10" x14ac:dyDescent="0.2">
      <c r="A6636" s="104" t="s">
        <v>10492</v>
      </c>
      <c r="D6636" s="104" t="s">
        <v>806</v>
      </c>
      <c r="E6636" s="104">
        <f t="shared" si="103"/>
        <v>30701620</v>
      </c>
      <c r="F6636" s="104" t="s">
        <v>11572</v>
      </c>
      <c r="G6636" s="104" t="s">
        <v>5704</v>
      </c>
      <c r="H6636" s="104" t="s">
        <v>800</v>
      </c>
      <c r="I6636" s="104" t="s">
        <v>807</v>
      </c>
      <c r="J6636" s="106">
        <v>38036</v>
      </c>
    </row>
    <row r="6637" spans="1:10" x14ac:dyDescent="0.2">
      <c r="A6637" s="104" t="s">
        <v>10492</v>
      </c>
      <c r="D6637" s="104" t="s">
        <v>808</v>
      </c>
      <c r="E6637" s="104">
        <f t="shared" si="103"/>
        <v>30701630</v>
      </c>
      <c r="F6637" s="104" t="s">
        <v>11572</v>
      </c>
      <c r="G6637" s="104" t="s">
        <v>5704</v>
      </c>
      <c r="H6637" s="104" t="s">
        <v>800</v>
      </c>
      <c r="I6637" s="104" t="s">
        <v>809</v>
      </c>
      <c r="J6637" s="106">
        <v>38036</v>
      </c>
    </row>
    <row r="6638" spans="1:10" x14ac:dyDescent="0.2">
      <c r="A6638" s="104" t="s">
        <v>10492</v>
      </c>
      <c r="D6638" s="104" t="s">
        <v>810</v>
      </c>
      <c r="E6638" s="104">
        <f t="shared" si="103"/>
        <v>30701640</v>
      </c>
      <c r="F6638" s="104" t="s">
        <v>11572</v>
      </c>
      <c r="G6638" s="104" t="s">
        <v>5704</v>
      </c>
      <c r="H6638" s="104" t="s">
        <v>811</v>
      </c>
      <c r="I6638" s="104" t="s">
        <v>812</v>
      </c>
      <c r="J6638" s="106">
        <v>38036</v>
      </c>
    </row>
    <row r="6639" spans="1:10" x14ac:dyDescent="0.2">
      <c r="A6639" s="104" t="s">
        <v>10492</v>
      </c>
      <c r="D6639" s="104" t="s">
        <v>813</v>
      </c>
      <c r="E6639" s="104">
        <f t="shared" si="103"/>
        <v>30701641</v>
      </c>
      <c r="F6639" s="104" t="s">
        <v>11572</v>
      </c>
      <c r="G6639" s="104" t="s">
        <v>5704</v>
      </c>
      <c r="H6639" s="104" t="s">
        <v>811</v>
      </c>
      <c r="I6639" s="104" t="s">
        <v>3602</v>
      </c>
      <c r="J6639" s="106">
        <v>38036</v>
      </c>
    </row>
    <row r="6640" spans="1:10" x14ac:dyDescent="0.2">
      <c r="A6640" s="104" t="s">
        <v>10492</v>
      </c>
      <c r="D6640" s="104" t="s">
        <v>3603</v>
      </c>
      <c r="E6640" s="104">
        <f t="shared" si="103"/>
        <v>30701650</v>
      </c>
      <c r="F6640" s="104" t="s">
        <v>11572</v>
      </c>
      <c r="G6640" s="104" t="s">
        <v>5704</v>
      </c>
      <c r="H6640" s="104" t="s">
        <v>811</v>
      </c>
      <c r="I6640" s="104" t="s">
        <v>3604</v>
      </c>
      <c r="J6640" s="106">
        <v>38036</v>
      </c>
    </row>
    <row r="6641" spans="1:10" x14ac:dyDescent="0.2">
      <c r="A6641" s="104" t="s">
        <v>10492</v>
      </c>
      <c r="D6641" s="104" t="s">
        <v>3605</v>
      </c>
      <c r="E6641" s="104">
        <f t="shared" si="103"/>
        <v>30701660</v>
      </c>
      <c r="F6641" s="104" t="s">
        <v>11572</v>
      </c>
      <c r="G6641" s="104" t="s">
        <v>5704</v>
      </c>
      <c r="H6641" s="104" t="s">
        <v>811</v>
      </c>
      <c r="I6641" s="104" t="s">
        <v>3606</v>
      </c>
      <c r="J6641" s="106">
        <v>38036</v>
      </c>
    </row>
    <row r="6642" spans="1:10" x14ac:dyDescent="0.2">
      <c r="A6642" s="104" t="s">
        <v>10492</v>
      </c>
      <c r="D6642" s="104" t="s">
        <v>3607</v>
      </c>
      <c r="E6642" s="104">
        <f t="shared" si="103"/>
        <v>30701661</v>
      </c>
      <c r="F6642" s="104" t="s">
        <v>11572</v>
      </c>
      <c r="G6642" s="104" t="s">
        <v>5704</v>
      </c>
      <c r="H6642" s="104" t="s">
        <v>811</v>
      </c>
      <c r="I6642" s="104" t="s">
        <v>3608</v>
      </c>
      <c r="J6642" s="106">
        <v>38036</v>
      </c>
    </row>
    <row r="6643" spans="1:10" x14ac:dyDescent="0.2">
      <c r="A6643" s="104" t="s">
        <v>10492</v>
      </c>
      <c r="D6643" s="104" t="s">
        <v>3609</v>
      </c>
      <c r="E6643" s="104">
        <f t="shared" si="103"/>
        <v>30702001</v>
      </c>
      <c r="F6643" s="104" t="s">
        <v>11572</v>
      </c>
      <c r="G6643" s="104" t="s">
        <v>5704</v>
      </c>
      <c r="H6643" s="104" t="s">
        <v>3610</v>
      </c>
      <c r="I6643" s="104" t="s">
        <v>3611</v>
      </c>
    </row>
    <row r="6644" spans="1:10" x14ac:dyDescent="0.2">
      <c r="A6644" s="104" t="s">
        <v>10492</v>
      </c>
      <c r="D6644" s="104" t="s">
        <v>3612</v>
      </c>
      <c r="E6644" s="104">
        <f t="shared" si="103"/>
        <v>30702002</v>
      </c>
      <c r="F6644" s="104" t="s">
        <v>11572</v>
      </c>
      <c r="G6644" s="104" t="s">
        <v>5704</v>
      </c>
      <c r="H6644" s="104" t="s">
        <v>3610</v>
      </c>
      <c r="I6644" s="104" t="s">
        <v>3613</v>
      </c>
    </row>
    <row r="6645" spans="1:10" x14ac:dyDescent="0.2">
      <c r="A6645" s="104" t="s">
        <v>10492</v>
      </c>
      <c r="D6645" s="104" t="s">
        <v>3614</v>
      </c>
      <c r="E6645" s="104">
        <f t="shared" si="103"/>
        <v>30702003</v>
      </c>
      <c r="F6645" s="104" t="s">
        <v>11572</v>
      </c>
      <c r="G6645" s="104" t="s">
        <v>5704</v>
      </c>
      <c r="H6645" s="104" t="s">
        <v>3610</v>
      </c>
      <c r="I6645" s="104" t="s">
        <v>3615</v>
      </c>
    </row>
    <row r="6646" spans="1:10" x14ac:dyDescent="0.2">
      <c r="A6646" s="104" t="s">
        <v>10492</v>
      </c>
      <c r="D6646" s="104" t="s">
        <v>827</v>
      </c>
      <c r="E6646" s="104">
        <f t="shared" si="103"/>
        <v>30702004</v>
      </c>
      <c r="F6646" s="104" t="s">
        <v>11572</v>
      </c>
      <c r="G6646" s="104" t="s">
        <v>5704</v>
      </c>
      <c r="H6646" s="104" t="s">
        <v>3610</v>
      </c>
      <c r="I6646" s="104" t="s">
        <v>828</v>
      </c>
    </row>
    <row r="6647" spans="1:10" x14ac:dyDescent="0.2">
      <c r="A6647" s="104" t="s">
        <v>10492</v>
      </c>
      <c r="D6647" s="104" t="s">
        <v>829</v>
      </c>
      <c r="E6647" s="104">
        <f t="shared" si="103"/>
        <v>30702021</v>
      </c>
      <c r="F6647" s="104" t="s">
        <v>11572</v>
      </c>
      <c r="G6647" s="104" t="s">
        <v>5704</v>
      </c>
      <c r="H6647" s="104" t="s">
        <v>3610</v>
      </c>
      <c r="I6647" s="104" t="s">
        <v>830</v>
      </c>
    </row>
    <row r="6648" spans="1:10" x14ac:dyDescent="0.2">
      <c r="A6648" s="104" t="s">
        <v>10492</v>
      </c>
      <c r="D6648" s="104" t="s">
        <v>831</v>
      </c>
      <c r="E6648" s="104">
        <f t="shared" si="103"/>
        <v>30702098</v>
      </c>
      <c r="F6648" s="104" t="s">
        <v>11572</v>
      </c>
      <c r="G6648" s="104" t="s">
        <v>5704</v>
      </c>
      <c r="H6648" s="104" t="s">
        <v>3610</v>
      </c>
      <c r="I6648" s="104" t="s">
        <v>7791</v>
      </c>
    </row>
    <row r="6649" spans="1:10" x14ac:dyDescent="0.2">
      <c r="A6649" s="104" t="s">
        <v>10492</v>
      </c>
      <c r="D6649" s="104" t="s">
        <v>832</v>
      </c>
      <c r="E6649" s="104">
        <f t="shared" si="103"/>
        <v>30702099</v>
      </c>
      <c r="F6649" s="104" t="s">
        <v>11572</v>
      </c>
      <c r="G6649" s="104" t="s">
        <v>5704</v>
      </c>
      <c r="H6649" s="104" t="s">
        <v>3610</v>
      </c>
      <c r="I6649" s="104" t="s">
        <v>7791</v>
      </c>
    </row>
    <row r="6650" spans="1:10" x14ac:dyDescent="0.2">
      <c r="A6650" s="104" t="s">
        <v>10492</v>
      </c>
      <c r="D6650" s="104" t="s">
        <v>833</v>
      </c>
      <c r="E6650" s="104">
        <f t="shared" si="103"/>
        <v>30703001</v>
      </c>
      <c r="F6650" s="104" t="s">
        <v>11572</v>
      </c>
      <c r="G6650" s="104" t="s">
        <v>5704</v>
      </c>
      <c r="H6650" s="104" t="s">
        <v>834</v>
      </c>
      <c r="I6650" s="104" t="s">
        <v>835</v>
      </c>
    </row>
    <row r="6651" spans="1:10" x14ac:dyDescent="0.2">
      <c r="A6651" s="104" t="s">
        <v>10492</v>
      </c>
      <c r="D6651" s="104" t="s">
        <v>836</v>
      </c>
      <c r="E6651" s="104">
        <f t="shared" si="103"/>
        <v>30703002</v>
      </c>
      <c r="F6651" s="104" t="s">
        <v>11572</v>
      </c>
      <c r="G6651" s="104" t="s">
        <v>5704</v>
      </c>
      <c r="H6651" s="104" t="s">
        <v>834</v>
      </c>
      <c r="I6651" s="104" t="s">
        <v>837</v>
      </c>
    </row>
    <row r="6652" spans="1:10" x14ac:dyDescent="0.2">
      <c r="A6652" s="104" t="s">
        <v>10492</v>
      </c>
      <c r="B6652" s="107" t="s">
        <v>10412</v>
      </c>
      <c r="C6652" s="104" t="s">
        <v>838</v>
      </c>
      <c r="D6652" s="104" t="s">
        <v>839</v>
      </c>
      <c r="E6652" s="104">
        <f t="shared" si="103"/>
        <v>30703096</v>
      </c>
      <c r="F6652" s="104" t="s">
        <v>11572</v>
      </c>
      <c r="G6652" s="104" t="s">
        <v>5704</v>
      </c>
      <c r="H6652" s="104" t="s">
        <v>834</v>
      </c>
      <c r="I6652" s="104" t="s">
        <v>840</v>
      </c>
    </row>
    <row r="6653" spans="1:10" x14ac:dyDescent="0.2">
      <c r="A6653" s="104" t="s">
        <v>10492</v>
      </c>
      <c r="B6653" s="107" t="s">
        <v>10412</v>
      </c>
      <c r="C6653" s="104" t="s">
        <v>838</v>
      </c>
      <c r="D6653" s="104" t="s">
        <v>841</v>
      </c>
      <c r="E6653" s="104">
        <f t="shared" si="103"/>
        <v>30703097</v>
      </c>
      <c r="F6653" s="104" t="s">
        <v>11572</v>
      </c>
      <c r="G6653" s="104" t="s">
        <v>5704</v>
      </c>
      <c r="H6653" s="104" t="s">
        <v>834</v>
      </c>
      <c r="I6653" s="104" t="s">
        <v>840</v>
      </c>
    </row>
    <row r="6654" spans="1:10" x14ac:dyDescent="0.2">
      <c r="A6654" s="104" t="s">
        <v>10492</v>
      </c>
      <c r="B6654" s="107" t="s">
        <v>10412</v>
      </c>
      <c r="C6654" s="104" t="s">
        <v>838</v>
      </c>
      <c r="D6654" s="104" t="s">
        <v>842</v>
      </c>
      <c r="E6654" s="104">
        <f t="shared" si="103"/>
        <v>30703098</v>
      </c>
      <c r="F6654" s="104" t="s">
        <v>11572</v>
      </c>
      <c r="G6654" s="104" t="s">
        <v>5704</v>
      </c>
      <c r="H6654" s="104" t="s">
        <v>834</v>
      </c>
      <c r="I6654" s="104" t="s">
        <v>840</v>
      </c>
    </row>
    <row r="6655" spans="1:10" x14ac:dyDescent="0.2">
      <c r="A6655" s="104" t="s">
        <v>10492</v>
      </c>
      <c r="D6655" s="104" t="s">
        <v>838</v>
      </c>
      <c r="E6655" s="104">
        <f t="shared" si="103"/>
        <v>30703099</v>
      </c>
      <c r="F6655" s="104" t="s">
        <v>11572</v>
      </c>
      <c r="G6655" s="104" t="s">
        <v>5704</v>
      </c>
      <c r="H6655" s="104" t="s">
        <v>834</v>
      </c>
      <c r="I6655" s="104" t="s">
        <v>840</v>
      </c>
    </row>
    <row r="6656" spans="1:10" x14ac:dyDescent="0.2">
      <c r="A6656" s="104" t="s">
        <v>10492</v>
      </c>
      <c r="D6656" s="104" t="s">
        <v>843</v>
      </c>
      <c r="E6656" s="104">
        <f t="shared" si="103"/>
        <v>30704001</v>
      </c>
      <c r="F6656" s="104" t="s">
        <v>11572</v>
      </c>
      <c r="G6656" s="104" t="s">
        <v>5704</v>
      </c>
      <c r="H6656" s="104" t="s">
        <v>844</v>
      </c>
      <c r="I6656" s="104" t="s">
        <v>845</v>
      </c>
    </row>
    <row r="6657" spans="1:9" x14ac:dyDescent="0.2">
      <c r="A6657" s="104" t="s">
        <v>10492</v>
      </c>
      <c r="D6657" s="104" t="s">
        <v>846</v>
      </c>
      <c r="E6657" s="104">
        <f t="shared" si="103"/>
        <v>30704002</v>
      </c>
      <c r="F6657" s="104" t="s">
        <v>11572</v>
      </c>
      <c r="G6657" s="104" t="s">
        <v>5704</v>
      </c>
      <c r="H6657" s="104" t="s">
        <v>844</v>
      </c>
      <c r="I6657" s="104" t="s">
        <v>847</v>
      </c>
    </row>
    <row r="6658" spans="1:9" x14ac:dyDescent="0.2">
      <c r="A6658" s="104" t="s">
        <v>10492</v>
      </c>
      <c r="D6658" s="104" t="s">
        <v>848</v>
      </c>
      <c r="E6658" s="104">
        <f t="shared" ref="E6658:E6721" si="104">VALUE(D6658)</f>
        <v>30704003</v>
      </c>
      <c r="F6658" s="104" t="s">
        <v>11572</v>
      </c>
      <c r="G6658" s="104" t="s">
        <v>5704</v>
      </c>
      <c r="H6658" s="104" t="s">
        <v>844</v>
      </c>
      <c r="I6658" s="104" t="s">
        <v>11317</v>
      </c>
    </row>
    <row r="6659" spans="1:9" x14ac:dyDescent="0.2">
      <c r="A6659" s="104" t="s">
        <v>10492</v>
      </c>
      <c r="D6659" s="104" t="s">
        <v>849</v>
      </c>
      <c r="E6659" s="104">
        <f t="shared" si="104"/>
        <v>30704004</v>
      </c>
      <c r="F6659" s="104" t="s">
        <v>11572</v>
      </c>
      <c r="G6659" s="104" t="s">
        <v>5704</v>
      </c>
      <c r="H6659" s="104" t="s">
        <v>844</v>
      </c>
      <c r="I6659" s="104" t="s">
        <v>14439</v>
      </c>
    </row>
    <row r="6660" spans="1:9" x14ac:dyDescent="0.2">
      <c r="A6660" s="104" t="s">
        <v>10492</v>
      </c>
      <c r="D6660" s="104" t="s">
        <v>850</v>
      </c>
      <c r="E6660" s="104">
        <f t="shared" si="104"/>
        <v>30704005</v>
      </c>
      <c r="F6660" s="104" t="s">
        <v>11572</v>
      </c>
      <c r="G6660" s="104" t="s">
        <v>5704</v>
      </c>
      <c r="H6660" s="104" t="s">
        <v>844</v>
      </c>
      <c r="I6660" s="104" t="s">
        <v>851</v>
      </c>
    </row>
    <row r="6661" spans="1:9" x14ac:dyDescent="0.2">
      <c r="A6661" s="104" t="s">
        <v>10492</v>
      </c>
      <c r="D6661" s="104" t="s">
        <v>852</v>
      </c>
      <c r="E6661" s="104">
        <f t="shared" si="104"/>
        <v>30788801</v>
      </c>
      <c r="F6661" s="104" t="s">
        <v>11572</v>
      </c>
      <c r="G6661" s="104" t="s">
        <v>5704</v>
      </c>
      <c r="H6661" s="104" t="s">
        <v>11023</v>
      </c>
      <c r="I6661" s="104" t="s">
        <v>7495</v>
      </c>
    </row>
    <row r="6662" spans="1:9" x14ac:dyDescent="0.2">
      <c r="A6662" s="104" t="s">
        <v>10492</v>
      </c>
      <c r="D6662" s="104" t="s">
        <v>853</v>
      </c>
      <c r="E6662" s="104">
        <f t="shared" si="104"/>
        <v>30788802</v>
      </c>
      <c r="F6662" s="104" t="s">
        <v>11572</v>
      </c>
      <c r="G6662" s="104" t="s">
        <v>5704</v>
      </c>
      <c r="H6662" s="104" t="s">
        <v>11023</v>
      </c>
      <c r="I6662" s="104" t="s">
        <v>7495</v>
      </c>
    </row>
    <row r="6663" spans="1:9" x14ac:dyDescent="0.2">
      <c r="A6663" s="104" t="s">
        <v>10492</v>
      </c>
      <c r="D6663" s="104" t="s">
        <v>854</v>
      </c>
      <c r="E6663" s="104">
        <f t="shared" si="104"/>
        <v>30788803</v>
      </c>
      <c r="F6663" s="104" t="s">
        <v>11572</v>
      </c>
      <c r="G6663" s="104" t="s">
        <v>5704</v>
      </c>
      <c r="H6663" s="104" t="s">
        <v>11023</v>
      </c>
      <c r="I6663" s="104" t="s">
        <v>7495</v>
      </c>
    </row>
    <row r="6664" spans="1:9" x14ac:dyDescent="0.2">
      <c r="A6664" s="104" t="s">
        <v>10492</v>
      </c>
      <c r="D6664" s="104" t="s">
        <v>855</v>
      </c>
      <c r="E6664" s="104">
        <f t="shared" si="104"/>
        <v>30788804</v>
      </c>
      <c r="F6664" s="104" t="s">
        <v>11572</v>
      </c>
      <c r="G6664" s="104" t="s">
        <v>5704</v>
      </c>
      <c r="H6664" s="104" t="s">
        <v>11023</v>
      </c>
      <c r="I6664" s="104" t="s">
        <v>7495</v>
      </c>
    </row>
    <row r="6665" spans="1:9" x14ac:dyDescent="0.2">
      <c r="A6665" s="104" t="s">
        <v>10492</v>
      </c>
      <c r="D6665" s="104" t="s">
        <v>856</v>
      </c>
      <c r="E6665" s="104">
        <f t="shared" si="104"/>
        <v>30788805</v>
      </c>
      <c r="F6665" s="104" t="s">
        <v>11572</v>
      </c>
      <c r="G6665" s="104" t="s">
        <v>5704</v>
      </c>
      <c r="H6665" s="104" t="s">
        <v>11023</v>
      </c>
      <c r="I6665" s="104" t="s">
        <v>7495</v>
      </c>
    </row>
    <row r="6666" spans="1:9" x14ac:dyDescent="0.2">
      <c r="A6666" s="104" t="s">
        <v>10492</v>
      </c>
      <c r="D6666" s="104" t="s">
        <v>857</v>
      </c>
      <c r="E6666" s="104">
        <f t="shared" si="104"/>
        <v>30788898</v>
      </c>
      <c r="F6666" s="104" t="s">
        <v>11572</v>
      </c>
      <c r="G6666" s="104" t="s">
        <v>5704</v>
      </c>
      <c r="H6666" s="104" t="s">
        <v>11023</v>
      </c>
      <c r="I6666" s="104" t="s">
        <v>7495</v>
      </c>
    </row>
    <row r="6667" spans="1:9" x14ac:dyDescent="0.2">
      <c r="A6667" s="104" t="s">
        <v>10492</v>
      </c>
      <c r="D6667" s="104" t="s">
        <v>858</v>
      </c>
      <c r="E6667" s="104">
        <f t="shared" si="104"/>
        <v>30790001</v>
      </c>
      <c r="F6667" s="104" t="s">
        <v>11572</v>
      </c>
      <c r="G6667" s="104" t="s">
        <v>5704</v>
      </c>
      <c r="H6667" s="104" t="s">
        <v>10519</v>
      </c>
      <c r="I6667" s="104" t="s">
        <v>10520</v>
      </c>
    </row>
    <row r="6668" spans="1:9" x14ac:dyDescent="0.2">
      <c r="A6668" s="104" t="s">
        <v>10492</v>
      </c>
      <c r="D6668" s="104" t="s">
        <v>859</v>
      </c>
      <c r="E6668" s="104">
        <f t="shared" si="104"/>
        <v>30790002</v>
      </c>
      <c r="F6668" s="104" t="s">
        <v>11572</v>
      </c>
      <c r="G6668" s="104" t="s">
        <v>5704</v>
      </c>
      <c r="H6668" s="104" t="s">
        <v>10519</v>
      </c>
      <c r="I6668" s="104" t="s">
        <v>10523</v>
      </c>
    </row>
    <row r="6669" spans="1:9" x14ac:dyDescent="0.2">
      <c r="A6669" s="104" t="s">
        <v>10492</v>
      </c>
      <c r="D6669" s="104" t="s">
        <v>860</v>
      </c>
      <c r="E6669" s="104">
        <f t="shared" si="104"/>
        <v>30790003</v>
      </c>
      <c r="F6669" s="104" t="s">
        <v>11572</v>
      </c>
      <c r="G6669" s="104" t="s">
        <v>5704</v>
      </c>
      <c r="H6669" s="104" t="s">
        <v>10519</v>
      </c>
      <c r="I6669" s="104" t="s">
        <v>10525</v>
      </c>
    </row>
    <row r="6670" spans="1:9" x14ac:dyDescent="0.2">
      <c r="A6670" s="104" t="s">
        <v>10492</v>
      </c>
      <c r="D6670" s="104" t="s">
        <v>861</v>
      </c>
      <c r="E6670" s="104">
        <f t="shared" si="104"/>
        <v>30790011</v>
      </c>
      <c r="F6670" s="104" t="s">
        <v>11572</v>
      </c>
      <c r="G6670" s="104" t="s">
        <v>5704</v>
      </c>
      <c r="H6670" s="104" t="s">
        <v>10519</v>
      </c>
      <c r="I6670" s="104" t="s">
        <v>13389</v>
      </c>
    </row>
    <row r="6671" spans="1:9" x14ac:dyDescent="0.2">
      <c r="A6671" s="104" t="s">
        <v>10492</v>
      </c>
      <c r="D6671" s="104" t="s">
        <v>862</v>
      </c>
      <c r="E6671" s="104">
        <f t="shared" si="104"/>
        <v>30790012</v>
      </c>
      <c r="F6671" s="104" t="s">
        <v>11572</v>
      </c>
      <c r="G6671" s="104" t="s">
        <v>5704</v>
      </c>
      <c r="H6671" s="104" t="s">
        <v>10519</v>
      </c>
      <c r="I6671" s="104" t="s">
        <v>13391</v>
      </c>
    </row>
    <row r="6672" spans="1:9" x14ac:dyDescent="0.2">
      <c r="A6672" s="104" t="s">
        <v>10492</v>
      </c>
      <c r="D6672" s="104" t="s">
        <v>863</v>
      </c>
      <c r="E6672" s="104">
        <f t="shared" si="104"/>
        <v>30790013</v>
      </c>
      <c r="F6672" s="104" t="s">
        <v>11572</v>
      </c>
      <c r="G6672" s="104" t="s">
        <v>5704</v>
      </c>
      <c r="H6672" s="104" t="s">
        <v>10519</v>
      </c>
      <c r="I6672" s="104" t="s">
        <v>13393</v>
      </c>
    </row>
    <row r="6673" spans="1:12" x14ac:dyDescent="0.2">
      <c r="A6673" s="104" t="s">
        <v>10492</v>
      </c>
      <c r="D6673" s="104" t="s">
        <v>864</v>
      </c>
      <c r="E6673" s="104">
        <f t="shared" si="104"/>
        <v>30790014</v>
      </c>
      <c r="F6673" s="104" t="s">
        <v>11572</v>
      </c>
      <c r="G6673" s="104" t="s">
        <v>5704</v>
      </c>
      <c r="H6673" s="104" t="s">
        <v>10519</v>
      </c>
      <c r="I6673" s="104" t="s">
        <v>13395</v>
      </c>
    </row>
    <row r="6674" spans="1:12" x14ac:dyDescent="0.2">
      <c r="A6674" s="104" t="s">
        <v>10492</v>
      </c>
      <c r="D6674" s="104" t="s">
        <v>865</v>
      </c>
      <c r="E6674" s="104">
        <f t="shared" si="104"/>
        <v>30790021</v>
      </c>
      <c r="F6674" s="104" t="s">
        <v>11572</v>
      </c>
      <c r="G6674" s="104" t="s">
        <v>5704</v>
      </c>
      <c r="H6674" s="104" t="s">
        <v>10519</v>
      </c>
      <c r="I6674" s="104" t="s">
        <v>13397</v>
      </c>
      <c r="K6674" s="106"/>
      <c r="L6674" s="104"/>
    </row>
    <row r="6675" spans="1:12" x14ac:dyDescent="0.2">
      <c r="A6675" s="104" t="s">
        <v>10492</v>
      </c>
      <c r="D6675" s="104" t="s">
        <v>866</v>
      </c>
      <c r="E6675" s="104">
        <f t="shared" si="104"/>
        <v>30790022</v>
      </c>
      <c r="F6675" s="104" t="s">
        <v>11572</v>
      </c>
      <c r="G6675" s="104" t="s">
        <v>5704</v>
      </c>
      <c r="H6675" s="104" t="s">
        <v>10519</v>
      </c>
      <c r="I6675" s="104" t="s">
        <v>7526</v>
      </c>
      <c r="K6675" s="106">
        <v>36265</v>
      </c>
      <c r="L6675" s="104" t="s">
        <v>9776</v>
      </c>
    </row>
    <row r="6676" spans="1:12" x14ac:dyDescent="0.2">
      <c r="A6676" s="104" t="s">
        <v>10492</v>
      </c>
      <c r="D6676" s="104" t="s">
        <v>867</v>
      </c>
      <c r="E6676" s="104">
        <f t="shared" si="104"/>
        <v>30790023</v>
      </c>
      <c r="F6676" s="104" t="s">
        <v>11572</v>
      </c>
      <c r="G6676" s="104" t="s">
        <v>5704</v>
      </c>
      <c r="H6676" s="104" t="s">
        <v>10519</v>
      </c>
      <c r="I6676" s="104" t="s">
        <v>7528</v>
      </c>
    </row>
    <row r="6677" spans="1:12" x14ac:dyDescent="0.2">
      <c r="A6677" s="104" t="s">
        <v>10492</v>
      </c>
      <c r="D6677" s="104" t="s">
        <v>868</v>
      </c>
      <c r="E6677" s="104">
        <f t="shared" si="104"/>
        <v>30790024</v>
      </c>
      <c r="F6677" s="104" t="s">
        <v>11572</v>
      </c>
      <c r="G6677" s="104" t="s">
        <v>5704</v>
      </c>
      <c r="H6677" s="104" t="s">
        <v>10519</v>
      </c>
      <c r="I6677" s="104" t="s">
        <v>6418</v>
      </c>
    </row>
    <row r="6678" spans="1:12" x14ac:dyDescent="0.2">
      <c r="A6678" s="104" t="s">
        <v>10492</v>
      </c>
      <c r="D6678" s="104" t="s">
        <v>869</v>
      </c>
      <c r="E6678" s="104">
        <f t="shared" si="104"/>
        <v>30799901</v>
      </c>
      <c r="F6678" s="104" t="s">
        <v>11572</v>
      </c>
      <c r="G6678" s="104" t="s">
        <v>5704</v>
      </c>
      <c r="H6678" s="104" t="s">
        <v>7791</v>
      </c>
      <c r="I6678" s="104" t="s">
        <v>870</v>
      </c>
    </row>
    <row r="6679" spans="1:12" x14ac:dyDescent="0.2">
      <c r="A6679" s="104" t="s">
        <v>10492</v>
      </c>
      <c r="D6679" s="104" t="s">
        <v>871</v>
      </c>
      <c r="E6679" s="104">
        <f t="shared" si="104"/>
        <v>30799998</v>
      </c>
      <c r="F6679" s="104" t="s">
        <v>11572</v>
      </c>
      <c r="G6679" s="104" t="s">
        <v>5704</v>
      </c>
      <c r="H6679" s="104" t="s">
        <v>7791</v>
      </c>
      <c r="I6679" s="104" t="s">
        <v>7791</v>
      </c>
    </row>
    <row r="6680" spans="1:12" x14ac:dyDescent="0.2">
      <c r="A6680" s="104" t="s">
        <v>10492</v>
      </c>
      <c r="D6680" s="104" t="s">
        <v>872</v>
      </c>
      <c r="E6680" s="104">
        <f t="shared" si="104"/>
        <v>30799999</v>
      </c>
      <c r="F6680" s="104" t="s">
        <v>11572</v>
      </c>
      <c r="G6680" s="104" t="s">
        <v>5704</v>
      </c>
      <c r="H6680" s="104" t="s">
        <v>7791</v>
      </c>
      <c r="I6680" s="104" t="s">
        <v>11745</v>
      </c>
    </row>
    <row r="6681" spans="1:12" x14ac:dyDescent="0.2">
      <c r="A6681" s="104" t="s">
        <v>10492</v>
      </c>
      <c r="D6681" s="104" t="s">
        <v>873</v>
      </c>
      <c r="E6681" s="104">
        <f t="shared" si="104"/>
        <v>30800101</v>
      </c>
      <c r="F6681" s="104" t="s">
        <v>11572</v>
      </c>
      <c r="G6681" s="104" t="s">
        <v>874</v>
      </c>
      <c r="H6681" s="104" t="s">
        <v>875</v>
      </c>
      <c r="I6681" s="104" t="s">
        <v>876</v>
      </c>
    </row>
    <row r="6682" spans="1:12" x14ac:dyDescent="0.2">
      <c r="A6682" s="104" t="s">
        <v>10492</v>
      </c>
      <c r="D6682" s="104" t="s">
        <v>877</v>
      </c>
      <c r="E6682" s="104">
        <f t="shared" si="104"/>
        <v>30800102</v>
      </c>
      <c r="F6682" s="104" t="s">
        <v>11572</v>
      </c>
      <c r="G6682" s="104" t="s">
        <v>874</v>
      </c>
      <c r="H6682" s="104" t="s">
        <v>875</v>
      </c>
      <c r="I6682" s="104" t="s">
        <v>878</v>
      </c>
    </row>
    <row r="6683" spans="1:12" x14ac:dyDescent="0.2">
      <c r="A6683" s="104" t="s">
        <v>10492</v>
      </c>
      <c r="D6683" s="104" t="s">
        <v>879</v>
      </c>
      <c r="E6683" s="104">
        <f t="shared" si="104"/>
        <v>30800103</v>
      </c>
      <c r="F6683" s="104" t="s">
        <v>11572</v>
      </c>
      <c r="G6683" s="104" t="s">
        <v>874</v>
      </c>
      <c r="H6683" s="104" t="s">
        <v>875</v>
      </c>
      <c r="I6683" s="104" t="s">
        <v>880</v>
      </c>
    </row>
    <row r="6684" spans="1:12" x14ac:dyDescent="0.2">
      <c r="A6684" s="104" t="s">
        <v>10492</v>
      </c>
      <c r="D6684" s="104" t="s">
        <v>881</v>
      </c>
      <c r="E6684" s="104">
        <f t="shared" si="104"/>
        <v>30800104</v>
      </c>
      <c r="F6684" s="104" t="s">
        <v>11572</v>
      </c>
      <c r="G6684" s="104" t="s">
        <v>874</v>
      </c>
      <c r="H6684" s="104" t="s">
        <v>875</v>
      </c>
      <c r="I6684" s="104" t="s">
        <v>882</v>
      </c>
    </row>
    <row r="6685" spans="1:12" x14ac:dyDescent="0.2">
      <c r="A6685" s="104" t="s">
        <v>10492</v>
      </c>
      <c r="D6685" s="104" t="s">
        <v>883</v>
      </c>
      <c r="E6685" s="104">
        <f t="shared" si="104"/>
        <v>30800105</v>
      </c>
      <c r="F6685" s="104" t="s">
        <v>11572</v>
      </c>
      <c r="G6685" s="104" t="s">
        <v>874</v>
      </c>
      <c r="H6685" s="104" t="s">
        <v>875</v>
      </c>
      <c r="I6685" s="104" t="s">
        <v>884</v>
      </c>
    </row>
    <row r="6686" spans="1:12" x14ac:dyDescent="0.2">
      <c r="A6686" s="104" t="s">
        <v>10492</v>
      </c>
      <c r="D6686" s="104" t="s">
        <v>885</v>
      </c>
      <c r="E6686" s="104">
        <f t="shared" si="104"/>
        <v>30800106</v>
      </c>
      <c r="F6686" s="104" t="s">
        <v>11572</v>
      </c>
      <c r="G6686" s="104" t="s">
        <v>874</v>
      </c>
      <c r="H6686" s="104" t="s">
        <v>875</v>
      </c>
      <c r="I6686" s="104" t="s">
        <v>886</v>
      </c>
    </row>
    <row r="6687" spans="1:12" x14ac:dyDescent="0.2">
      <c r="A6687" s="104" t="s">
        <v>10492</v>
      </c>
      <c r="D6687" s="104" t="s">
        <v>887</v>
      </c>
      <c r="E6687" s="104">
        <f t="shared" si="104"/>
        <v>30800107</v>
      </c>
      <c r="F6687" s="104" t="s">
        <v>11572</v>
      </c>
      <c r="G6687" s="104" t="s">
        <v>874</v>
      </c>
      <c r="H6687" s="104" t="s">
        <v>875</v>
      </c>
      <c r="I6687" s="104" t="s">
        <v>888</v>
      </c>
    </row>
    <row r="6688" spans="1:12" x14ac:dyDescent="0.2">
      <c r="A6688" s="104" t="s">
        <v>10492</v>
      </c>
      <c r="D6688" s="104" t="s">
        <v>889</v>
      </c>
      <c r="E6688" s="104">
        <f t="shared" si="104"/>
        <v>30800108</v>
      </c>
      <c r="F6688" s="104" t="s">
        <v>11572</v>
      </c>
      <c r="G6688" s="104" t="s">
        <v>874</v>
      </c>
      <c r="H6688" s="104" t="s">
        <v>875</v>
      </c>
      <c r="I6688" s="104" t="s">
        <v>890</v>
      </c>
    </row>
    <row r="6689" spans="1:12" x14ac:dyDescent="0.2">
      <c r="A6689" s="104" t="s">
        <v>10492</v>
      </c>
      <c r="D6689" s="104" t="s">
        <v>891</v>
      </c>
      <c r="E6689" s="104">
        <f t="shared" si="104"/>
        <v>30800109</v>
      </c>
      <c r="F6689" s="104" t="s">
        <v>11572</v>
      </c>
      <c r="G6689" s="104" t="s">
        <v>874</v>
      </c>
      <c r="H6689" s="104" t="s">
        <v>875</v>
      </c>
      <c r="I6689" s="104" t="s">
        <v>892</v>
      </c>
    </row>
    <row r="6690" spans="1:12" x14ac:dyDescent="0.2">
      <c r="A6690" s="104" t="s">
        <v>10492</v>
      </c>
      <c r="D6690" s="104" t="s">
        <v>893</v>
      </c>
      <c r="E6690" s="104">
        <f t="shared" si="104"/>
        <v>30800110</v>
      </c>
      <c r="F6690" s="104" t="s">
        <v>11572</v>
      </c>
      <c r="G6690" s="104" t="s">
        <v>874</v>
      </c>
      <c r="H6690" s="104" t="s">
        <v>875</v>
      </c>
      <c r="I6690" s="104" t="s">
        <v>894</v>
      </c>
    </row>
    <row r="6691" spans="1:12" x14ac:dyDescent="0.2">
      <c r="A6691" s="104" t="s">
        <v>10492</v>
      </c>
      <c r="D6691" s="104" t="s">
        <v>895</v>
      </c>
      <c r="E6691" s="104">
        <f t="shared" si="104"/>
        <v>30800111</v>
      </c>
      <c r="F6691" s="104" t="s">
        <v>11572</v>
      </c>
      <c r="G6691" s="104" t="s">
        <v>874</v>
      </c>
      <c r="H6691" s="104" t="s">
        <v>875</v>
      </c>
      <c r="I6691" s="104" t="s">
        <v>896</v>
      </c>
    </row>
    <row r="6692" spans="1:12" x14ac:dyDescent="0.2">
      <c r="A6692" s="104" t="s">
        <v>10492</v>
      </c>
      <c r="D6692" s="104" t="s">
        <v>897</v>
      </c>
      <c r="E6692" s="104">
        <f t="shared" si="104"/>
        <v>30800112</v>
      </c>
      <c r="F6692" s="104" t="s">
        <v>11572</v>
      </c>
      <c r="G6692" s="104" t="s">
        <v>874</v>
      </c>
      <c r="H6692" s="104" t="s">
        <v>875</v>
      </c>
      <c r="I6692" s="104" t="s">
        <v>13816</v>
      </c>
    </row>
    <row r="6693" spans="1:12" x14ac:dyDescent="0.2">
      <c r="A6693" s="104" t="s">
        <v>10492</v>
      </c>
      <c r="D6693" s="104" t="s">
        <v>898</v>
      </c>
      <c r="E6693" s="104">
        <f t="shared" si="104"/>
        <v>30800113</v>
      </c>
      <c r="F6693" s="104" t="s">
        <v>11572</v>
      </c>
      <c r="G6693" s="104" t="s">
        <v>874</v>
      </c>
      <c r="H6693" s="104" t="s">
        <v>875</v>
      </c>
      <c r="I6693" s="104" t="s">
        <v>899</v>
      </c>
    </row>
    <row r="6694" spans="1:12" x14ac:dyDescent="0.2">
      <c r="A6694" s="104" t="s">
        <v>10492</v>
      </c>
      <c r="D6694" s="104" t="s">
        <v>900</v>
      </c>
      <c r="E6694" s="104">
        <f t="shared" si="104"/>
        <v>30800114</v>
      </c>
      <c r="F6694" s="104" t="s">
        <v>11572</v>
      </c>
      <c r="G6694" s="104" t="s">
        <v>874</v>
      </c>
      <c r="H6694" s="104" t="s">
        <v>875</v>
      </c>
      <c r="I6694" s="104" t="s">
        <v>901</v>
      </c>
    </row>
    <row r="6695" spans="1:12" x14ac:dyDescent="0.2">
      <c r="A6695" s="104" t="s">
        <v>10492</v>
      </c>
      <c r="D6695" s="104" t="s">
        <v>902</v>
      </c>
      <c r="E6695" s="104">
        <f t="shared" si="104"/>
        <v>30800115</v>
      </c>
      <c r="F6695" s="104" t="s">
        <v>11572</v>
      </c>
      <c r="G6695" s="104" t="s">
        <v>874</v>
      </c>
      <c r="H6695" s="104" t="s">
        <v>875</v>
      </c>
      <c r="I6695" s="104" t="s">
        <v>903</v>
      </c>
    </row>
    <row r="6696" spans="1:12" x14ac:dyDescent="0.2">
      <c r="A6696" s="104" t="s">
        <v>10492</v>
      </c>
      <c r="D6696" s="104" t="s">
        <v>904</v>
      </c>
      <c r="E6696" s="104">
        <f t="shared" si="104"/>
        <v>30800116</v>
      </c>
      <c r="F6696" s="104" t="s">
        <v>11572</v>
      </c>
      <c r="G6696" s="104" t="s">
        <v>874</v>
      </c>
      <c r="H6696" s="104" t="s">
        <v>875</v>
      </c>
      <c r="I6696" s="104" t="s">
        <v>905</v>
      </c>
    </row>
    <row r="6697" spans="1:12" x14ac:dyDescent="0.2">
      <c r="A6697" s="104" t="s">
        <v>10492</v>
      </c>
      <c r="D6697" s="104" t="s">
        <v>906</v>
      </c>
      <c r="E6697" s="104">
        <f t="shared" si="104"/>
        <v>30800117</v>
      </c>
      <c r="F6697" s="104" t="s">
        <v>11572</v>
      </c>
      <c r="G6697" s="104" t="s">
        <v>874</v>
      </c>
      <c r="H6697" s="104" t="s">
        <v>875</v>
      </c>
      <c r="I6697" s="104" t="s">
        <v>6681</v>
      </c>
    </row>
    <row r="6698" spans="1:12" x14ac:dyDescent="0.2">
      <c r="A6698" s="104" t="s">
        <v>10492</v>
      </c>
      <c r="B6698" s="107" t="s">
        <v>10412</v>
      </c>
      <c r="C6698" s="104" t="s">
        <v>873</v>
      </c>
      <c r="D6698" s="104" t="s">
        <v>907</v>
      </c>
      <c r="E6698" s="104">
        <f t="shared" si="104"/>
        <v>30800120</v>
      </c>
      <c r="F6698" s="104" t="s">
        <v>11572</v>
      </c>
      <c r="G6698" s="104" t="s">
        <v>874</v>
      </c>
      <c r="H6698" s="104" t="s">
        <v>875</v>
      </c>
      <c r="I6698" s="104" t="s">
        <v>876</v>
      </c>
      <c r="K6698" s="106">
        <v>37466</v>
      </c>
      <c r="L6698" s="104" t="s">
        <v>908</v>
      </c>
    </row>
    <row r="6699" spans="1:12" x14ac:dyDescent="0.2">
      <c r="A6699" s="104" t="s">
        <v>10492</v>
      </c>
      <c r="B6699" s="107" t="s">
        <v>10412</v>
      </c>
      <c r="C6699" s="104" t="s">
        <v>883</v>
      </c>
      <c r="D6699" s="104" t="s">
        <v>909</v>
      </c>
      <c r="E6699" s="104">
        <f t="shared" si="104"/>
        <v>30800121</v>
      </c>
      <c r="F6699" s="104" t="s">
        <v>11572</v>
      </c>
      <c r="G6699" s="104" t="s">
        <v>874</v>
      </c>
      <c r="H6699" s="104" t="s">
        <v>875</v>
      </c>
      <c r="I6699" s="104" t="s">
        <v>884</v>
      </c>
      <c r="K6699" s="106">
        <v>37466</v>
      </c>
      <c r="L6699" s="104" t="s">
        <v>908</v>
      </c>
    </row>
    <row r="6700" spans="1:12" x14ac:dyDescent="0.2">
      <c r="A6700" s="104" t="s">
        <v>10492</v>
      </c>
      <c r="B6700" s="107" t="s">
        <v>10412</v>
      </c>
      <c r="C6700" s="104" t="s">
        <v>877</v>
      </c>
      <c r="D6700" s="104" t="s">
        <v>910</v>
      </c>
      <c r="E6700" s="104">
        <f t="shared" si="104"/>
        <v>30800122</v>
      </c>
      <c r="F6700" s="104" t="s">
        <v>11572</v>
      </c>
      <c r="G6700" s="104" t="s">
        <v>874</v>
      </c>
      <c r="H6700" s="104" t="s">
        <v>875</v>
      </c>
      <c r="I6700" s="104" t="s">
        <v>878</v>
      </c>
      <c r="K6700" s="106">
        <v>37466</v>
      </c>
      <c r="L6700" s="104" t="s">
        <v>908</v>
      </c>
    </row>
    <row r="6701" spans="1:12" x14ac:dyDescent="0.2">
      <c r="A6701" s="104" t="s">
        <v>10492</v>
      </c>
      <c r="B6701" s="107" t="s">
        <v>10412</v>
      </c>
      <c r="C6701" s="104" t="s">
        <v>885</v>
      </c>
      <c r="D6701" s="104" t="s">
        <v>911</v>
      </c>
      <c r="E6701" s="104">
        <f t="shared" si="104"/>
        <v>30800123</v>
      </c>
      <c r="F6701" s="104" t="s">
        <v>11572</v>
      </c>
      <c r="G6701" s="104" t="s">
        <v>874</v>
      </c>
      <c r="H6701" s="104" t="s">
        <v>875</v>
      </c>
      <c r="I6701" s="104" t="s">
        <v>886</v>
      </c>
      <c r="K6701" s="106">
        <v>37466</v>
      </c>
      <c r="L6701" s="104" t="s">
        <v>908</v>
      </c>
    </row>
    <row r="6702" spans="1:12" x14ac:dyDescent="0.2">
      <c r="A6702" s="104" t="s">
        <v>10492</v>
      </c>
      <c r="B6702" s="107" t="s">
        <v>10412</v>
      </c>
      <c r="C6702" s="104" t="s">
        <v>879</v>
      </c>
      <c r="D6702" s="104" t="s">
        <v>912</v>
      </c>
      <c r="E6702" s="104">
        <f t="shared" si="104"/>
        <v>30800124</v>
      </c>
      <c r="F6702" s="104" t="s">
        <v>11572</v>
      </c>
      <c r="G6702" s="104" t="s">
        <v>874</v>
      </c>
      <c r="H6702" s="104" t="s">
        <v>875</v>
      </c>
      <c r="I6702" s="104" t="s">
        <v>880</v>
      </c>
      <c r="K6702" s="106">
        <v>37466</v>
      </c>
      <c r="L6702" s="104" t="s">
        <v>908</v>
      </c>
    </row>
    <row r="6703" spans="1:12" x14ac:dyDescent="0.2">
      <c r="A6703" s="104" t="s">
        <v>10492</v>
      </c>
      <c r="B6703" s="107" t="s">
        <v>10412</v>
      </c>
      <c r="C6703" s="104" t="s">
        <v>881</v>
      </c>
      <c r="D6703" s="104" t="s">
        <v>913</v>
      </c>
      <c r="E6703" s="104">
        <f t="shared" si="104"/>
        <v>30800125</v>
      </c>
      <c r="F6703" s="104" t="s">
        <v>11572</v>
      </c>
      <c r="G6703" s="104" t="s">
        <v>874</v>
      </c>
      <c r="H6703" s="104" t="s">
        <v>875</v>
      </c>
      <c r="I6703" s="104" t="s">
        <v>882</v>
      </c>
      <c r="K6703" s="106">
        <v>37466</v>
      </c>
      <c r="L6703" s="104" t="s">
        <v>908</v>
      </c>
    </row>
    <row r="6704" spans="1:12" x14ac:dyDescent="0.2">
      <c r="A6704" s="104" t="s">
        <v>10492</v>
      </c>
      <c r="B6704" s="107" t="s">
        <v>10412</v>
      </c>
      <c r="C6704" s="104" t="s">
        <v>887</v>
      </c>
      <c r="D6704" s="104" t="s">
        <v>914</v>
      </c>
      <c r="E6704" s="104">
        <f t="shared" si="104"/>
        <v>30800126</v>
      </c>
      <c r="F6704" s="104" t="s">
        <v>11572</v>
      </c>
      <c r="G6704" s="104" t="s">
        <v>874</v>
      </c>
      <c r="H6704" s="104" t="s">
        <v>875</v>
      </c>
      <c r="I6704" s="104" t="s">
        <v>888</v>
      </c>
      <c r="K6704" s="106">
        <v>37466</v>
      </c>
      <c r="L6704" s="104" t="s">
        <v>908</v>
      </c>
    </row>
    <row r="6705" spans="1:12" x14ac:dyDescent="0.2">
      <c r="A6705" s="104" t="s">
        <v>10492</v>
      </c>
      <c r="B6705" s="107" t="s">
        <v>10412</v>
      </c>
      <c r="C6705" s="104" t="s">
        <v>895</v>
      </c>
      <c r="D6705" s="104" t="s">
        <v>915</v>
      </c>
      <c r="E6705" s="104">
        <f t="shared" si="104"/>
        <v>30800127</v>
      </c>
      <c r="F6705" s="104" t="s">
        <v>11572</v>
      </c>
      <c r="G6705" s="104" t="s">
        <v>874</v>
      </c>
      <c r="H6705" s="104" t="s">
        <v>875</v>
      </c>
      <c r="I6705" s="104" t="s">
        <v>896</v>
      </c>
      <c r="K6705" s="106">
        <v>37466</v>
      </c>
      <c r="L6705" s="104" t="s">
        <v>908</v>
      </c>
    </row>
    <row r="6706" spans="1:12" x14ac:dyDescent="0.2">
      <c r="A6706" s="104" t="s">
        <v>10492</v>
      </c>
      <c r="B6706" s="107" t="s">
        <v>10412</v>
      </c>
      <c r="C6706" s="104" t="s">
        <v>897</v>
      </c>
      <c r="D6706" s="104" t="s">
        <v>916</v>
      </c>
      <c r="E6706" s="104">
        <f t="shared" si="104"/>
        <v>30800128</v>
      </c>
      <c r="F6706" s="104" t="s">
        <v>11572</v>
      </c>
      <c r="G6706" s="104" t="s">
        <v>874</v>
      </c>
      <c r="H6706" s="104" t="s">
        <v>875</v>
      </c>
      <c r="I6706" s="104" t="s">
        <v>13816</v>
      </c>
      <c r="K6706" s="106">
        <v>37466</v>
      </c>
      <c r="L6706" s="104" t="s">
        <v>908</v>
      </c>
    </row>
    <row r="6707" spans="1:12" x14ac:dyDescent="0.2">
      <c r="A6707" s="104" t="s">
        <v>10492</v>
      </c>
      <c r="B6707" s="107" t="s">
        <v>10412</v>
      </c>
      <c r="C6707" s="104" t="s">
        <v>898</v>
      </c>
      <c r="D6707" s="104" t="s">
        <v>917</v>
      </c>
      <c r="E6707" s="104">
        <f t="shared" si="104"/>
        <v>30800129</v>
      </c>
      <c r="F6707" s="104" t="s">
        <v>11572</v>
      </c>
      <c r="G6707" s="104" t="s">
        <v>874</v>
      </c>
      <c r="H6707" s="104" t="s">
        <v>875</v>
      </c>
      <c r="I6707" s="104" t="s">
        <v>899</v>
      </c>
      <c r="K6707" s="106">
        <v>37466</v>
      </c>
      <c r="L6707" s="104" t="s">
        <v>908</v>
      </c>
    </row>
    <row r="6708" spans="1:12" x14ac:dyDescent="0.2">
      <c r="A6708" s="104" t="s">
        <v>10492</v>
      </c>
      <c r="B6708" s="107" t="s">
        <v>10412</v>
      </c>
      <c r="C6708" s="104" t="s">
        <v>900</v>
      </c>
      <c r="D6708" s="104" t="s">
        <v>918</v>
      </c>
      <c r="E6708" s="104">
        <f t="shared" si="104"/>
        <v>30800130</v>
      </c>
      <c r="F6708" s="104" t="s">
        <v>11572</v>
      </c>
      <c r="G6708" s="104" t="s">
        <v>874</v>
      </c>
      <c r="H6708" s="104" t="s">
        <v>875</v>
      </c>
      <c r="I6708" s="104" t="s">
        <v>901</v>
      </c>
      <c r="K6708" s="106">
        <v>37466</v>
      </c>
      <c r="L6708" s="104" t="s">
        <v>908</v>
      </c>
    </row>
    <row r="6709" spans="1:12" x14ac:dyDescent="0.2">
      <c r="A6709" s="104" t="s">
        <v>10492</v>
      </c>
      <c r="B6709" s="107" t="s">
        <v>10412</v>
      </c>
      <c r="C6709" s="104" t="s">
        <v>902</v>
      </c>
      <c r="D6709" s="104" t="s">
        <v>919</v>
      </c>
      <c r="E6709" s="104">
        <f t="shared" si="104"/>
        <v>30800131</v>
      </c>
      <c r="F6709" s="104" t="s">
        <v>11572</v>
      </c>
      <c r="G6709" s="104" t="s">
        <v>874</v>
      </c>
      <c r="H6709" s="104" t="s">
        <v>875</v>
      </c>
      <c r="I6709" s="104" t="s">
        <v>903</v>
      </c>
      <c r="K6709" s="106">
        <v>37466</v>
      </c>
      <c r="L6709" s="104" t="s">
        <v>908</v>
      </c>
    </row>
    <row r="6710" spans="1:12" x14ac:dyDescent="0.2">
      <c r="A6710" s="104" t="s">
        <v>10492</v>
      </c>
      <c r="B6710" s="107" t="s">
        <v>10412</v>
      </c>
      <c r="C6710" s="104" t="s">
        <v>904</v>
      </c>
      <c r="D6710" s="104" t="s">
        <v>920</v>
      </c>
      <c r="E6710" s="104">
        <f t="shared" si="104"/>
        <v>30800132</v>
      </c>
      <c r="F6710" s="104" t="s">
        <v>11572</v>
      </c>
      <c r="G6710" s="104" t="s">
        <v>874</v>
      </c>
      <c r="H6710" s="104" t="s">
        <v>875</v>
      </c>
      <c r="I6710" s="104" t="s">
        <v>905</v>
      </c>
      <c r="K6710" s="106">
        <v>37466</v>
      </c>
      <c r="L6710" s="104" t="s">
        <v>908</v>
      </c>
    </row>
    <row r="6711" spans="1:12" x14ac:dyDescent="0.2">
      <c r="A6711" s="104" t="s">
        <v>10492</v>
      </c>
      <c r="B6711" s="107" t="s">
        <v>10412</v>
      </c>
      <c r="C6711" s="104" t="s">
        <v>906</v>
      </c>
      <c r="D6711" s="104" t="s">
        <v>921</v>
      </c>
      <c r="E6711" s="104">
        <f t="shared" si="104"/>
        <v>30800133</v>
      </c>
      <c r="F6711" s="104" t="s">
        <v>11572</v>
      </c>
      <c r="G6711" s="104" t="s">
        <v>874</v>
      </c>
      <c r="H6711" s="104" t="s">
        <v>875</v>
      </c>
      <c r="I6711" s="104" t="s">
        <v>6681</v>
      </c>
      <c r="K6711" s="106">
        <v>37466</v>
      </c>
      <c r="L6711" s="104" t="s">
        <v>908</v>
      </c>
    </row>
    <row r="6712" spans="1:12" x14ac:dyDescent="0.2">
      <c r="A6712" s="104" t="s">
        <v>10492</v>
      </c>
      <c r="B6712" s="107" t="s">
        <v>10412</v>
      </c>
      <c r="C6712" s="104" t="s">
        <v>6419</v>
      </c>
      <c r="D6712" s="104" t="s">
        <v>6420</v>
      </c>
      <c r="E6712" s="104">
        <f t="shared" si="104"/>
        <v>30800197</v>
      </c>
      <c r="F6712" s="104" t="s">
        <v>11572</v>
      </c>
      <c r="G6712" s="104" t="s">
        <v>874</v>
      </c>
      <c r="H6712" s="104" t="s">
        <v>875</v>
      </c>
      <c r="I6712" s="104" t="s">
        <v>7791</v>
      </c>
      <c r="K6712" s="106">
        <v>37725</v>
      </c>
      <c r="L6712" s="104" t="s">
        <v>908</v>
      </c>
    </row>
    <row r="6713" spans="1:12" x14ac:dyDescent="0.2">
      <c r="A6713" s="104" t="s">
        <v>10492</v>
      </c>
      <c r="B6713" s="107" t="s">
        <v>10412</v>
      </c>
      <c r="C6713" s="104" t="s">
        <v>6419</v>
      </c>
      <c r="D6713" s="104" t="s">
        <v>6421</v>
      </c>
      <c r="E6713" s="104">
        <f t="shared" si="104"/>
        <v>30800198</v>
      </c>
      <c r="F6713" s="104" t="s">
        <v>11572</v>
      </c>
      <c r="G6713" s="104" t="s">
        <v>874</v>
      </c>
      <c r="H6713" s="104" t="s">
        <v>875</v>
      </c>
      <c r="I6713" s="104" t="s">
        <v>7791</v>
      </c>
      <c r="K6713" s="106">
        <v>37725</v>
      </c>
      <c r="L6713" s="104" t="s">
        <v>908</v>
      </c>
    </row>
    <row r="6714" spans="1:12" x14ac:dyDescent="0.2">
      <c r="A6714" s="104" t="s">
        <v>10492</v>
      </c>
      <c r="D6714" s="104" t="s">
        <v>6419</v>
      </c>
      <c r="E6714" s="104">
        <f t="shared" si="104"/>
        <v>30800199</v>
      </c>
      <c r="F6714" s="104" t="s">
        <v>11572</v>
      </c>
      <c r="G6714" s="104" t="s">
        <v>874</v>
      </c>
      <c r="H6714" s="104" t="s">
        <v>875</v>
      </c>
      <c r="I6714" s="104" t="s">
        <v>7791</v>
      </c>
    </row>
    <row r="6715" spans="1:12" x14ac:dyDescent="0.2">
      <c r="A6715" s="104" t="s">
        <v>10492</v>
      </c>
      <c r="D6715" s="104" t="s">
        <v>6422</v>
      </c>
      <c r="E6715" s="104">
        <f t="shared" si="104"/>
        <v>30800501</v>
      </c>
      <c r="F6715" s="104" t="s">
        <v>11572</v>
      </c>
      <c r="G6715" s="104" t="s">
        <v>874</v>
      </c>
      <c r="H6715" s="104" t="s">
        <v>6423</v>
      </c>
      <c r="I6715" s="104" t="s">
        <v>6424</v>
      </c>
    </row>
    <row r="6716" spans="1:12" x14ac:dyDescent="0.2">
      <c r="A6716" s="104" t="s">
        <v>10492</v>
      </c>
      <c r="D6716" s="104" t="s">
        <v>6425</v>
      </c>
      <c r="E6716" s="104">
        <f t="shared" si="104"/>
        <v>30800699</v>
      </c>
      <c r="F6716" s="104" t="s">
        <v>11572</v>
      </c>
      <c r="G6716" s="104" t="s">
        <v>874</v>
      </c>
      <c r="H6716" s="104" t="s">
        <v>6426</v>
      </c>
      <c r="I6716" s="104" t="s">
        <v>7791</v>
      </c>
    </row>
    <row r="6717" spans="1:12" x14ac:dyDescent="0.2">
      <c r="A6717" s="104" t="s">
        <v>10492</v>
      </c>
      <c r="D6717" s="104" t="s">
        <v>6427</v>
      </c>
      <c r="E6717" s="104">
        <f t="shared" si="104"/>
        <v>30800701</v>
      </c>
      <c r="F6717" s="104" t="s">
        <v>11572</v>
      </c>
      <c r="G6717" s="104" t="s">
        <v>874</v>
      </c>
      <c r="H6717" s="104" t="s">
        <v>6428</v>
      </c>
      <c r="I6717" s="104" t="s">
        <v>6429</v>
      </c>
    </row>
    <row r="6718" spans="1:12" x14ac:dyDescent="0.2">
      <c r="A6718" s="104" t="s">
        <v>10492</v>
      </c>
      <c r="D6718" s="104" t="s">
        <v>6430</v>
      </c>
      <c r="E6718" s="104">
        <f t="shared" si="104"/>
        <v>30800702</v>
      </c>
      <c r="F6718" s="104" t="s">
        <v>11572</v>
      </c>
      <c r="G6718" s="104" t="s">
        <v>874</v>
      </c>
      <c r="H6718" s="104" t="s">
        <v>6428</v>
      </c>
      <c r="I6718" s="104" t="s">
        <v>6431</v>
      </c>
    </row>
    <row r="6719" spans="1:12" x14ac:dyDescent="0.2">
      <c r="A6719" s="104" t="s">
        <v>10492</v>
      </c>
      <c r="D6719" s="104" t="s">
        <v>6432</v>
      </c>
      <c r="E6719" s="104">
        <f t="shared" si="104"/>
        <v>30800703</v>
      </c>
      <c r="F6719" s="104" t="s">
        <v>11572</v>
      </c>
      <c r="G6719" s="104" t="s">
        <v>874</v>
      </c>
      <c r="H6719" s="104" t="s">
        <v>6428</v>
      </c>
      <c r="I6719" s="104" t="s">
        <v>6433</v>
      </c>
    </row>
    <row r="6720" spans="1:12" x14ac:dyDescent="0.2">
      <c r="A6720" s="104" t="s">
        <v>10492</v>
      </c>
      <c r="D6720" s="104" t="s">
        <v>6434</v>
      </c>
      <c r="E6720" s="104">
        <f t="shared" si="104"/>
        <v>30800704</v>
      </c>
      <c r="F6720" s="104" t="s">
        <v>11572</v>
      </c>
      <c r="G6720" s="104" t="s">
        <v>874</v>
      </c>
      <c r="H6720" s="104" t="s">
        <v>6428</v>
      </c>
      <c r="I6720" s="104" t="s">
        <v>6435</v>
      </c>
    </row>
    <row r="6721" spans="1:9" x14ac:dyDescent="0.2">
      <c r="A6721" s="104" t="s">
        <v>10492</v>
      </c>
      <c r="D6721" s="104" t="s">
        <v>6436</v>
      </c>
      <c r="E6721" s="104">
        <f t="shared" si="104"/>
        <v>30800705</v>
      </c>
      <c r="F6721" s="104" t="s">
        <v>11572</v>
      </c>
      <c r="G6721" s="104" t="s">
        <v>874</v>
      </c>
      <c r="H6721" s="104" t="s">
        <v>6428</v>
      </c>
      <c r="I6721" s="104" t="s">
        <v>9745</v>
      </c>
    </row>
    <row r="6722" spans="1:9" x14ac:dyDescent="0.2">
      <c r="A6722" s="104" t="s">
        <v>10492</v>
      </c>
      <c r="D6722" s="104" t="s">
        <v>6437</v>
      </c>
      <c r="E6722" s="104">
        <f t="shared" ref="E6722:E6785" si="105">VALUE(D6722)</f>
        <v>30800720</v>
      </c>
      <c r="F6722" s="104" t="s">
        <v>11572</v>
      </c>
      <c r="G6722" s="104" t="s">
        <v>874</v>
      </c>
      <c r="H6722" s="104" t="s">
        <v>6428</v>
      </c>
      <c r="I6722" s="104" t="s">
        <v>14416</v>
      </c>
    </row>
    <row r="6723" spans="1:9" x14ac:dyDescent="0.2">
      <c r="A6723" s="104" t="s">
        <v>10492</v>
      </c>
      <c r="D6723" s="104" t="s">
        <v>6438</v>
      </c>
      <c r="E6723" s="104">
        <f t="shared" si="105"/>
        <v>30800721</v>
      </c>
      <c r="F6723" s="104" t="s">
        <v>11572</v>
      </c>
      <c r="G6723" s="104" t="s">
        <v>874</v>
      </c>
      <c r="H6723" s="104" t="s">
        <v>6428</v>
      </c>
      <c r="I6723" s="104" t="s">
        <v>6439</v>
      </c>
    </row>
    <row r="6724" spans="1:9" x14ac:dyDescent="0.2">
      <c r="A6724" s="104" t="s">
        <v>10492</v>
      </c>
      <c r="D6724" s="104" t="s">
        <v>6440</v>
      </c>
      <c r="E6724" s="104">
        <f t="shared" si="105"/>
        <v>30800722</v>
      </c>
      <c r="F6724" s="104" t="s">
        <v>11572</v>
      </c>
      <c r="G6724" s="104" t="s">
        <v>874</v>
      </c>
      <c r="H6724" s="104" t="s">
        <v>6428</v>
      </c>
      <c r="I6724" s="104" t="s">
        <v>6441</v>
      </c>
    </row>
    <row r="6725" spans="1:9" x14ac:dyDescent="0.2">
      <c r="A6725" s="104" t="s">
        <v>10492</v>
      </c>
      <c r="D6725" s="104" t="s">
        <v>6442</v>
      </c>
      <c r="E6725" s="104">
        <f t="shared" si="105"/>
        <v>30800723</v>
      </c>
      <c r="F6725" s="104" t="s">
        <v>11572</v>
      </c>
      <c r="G6725" s="104" t="s">
        <v>874</v>
      </c>
      <c r="H6725" s="104" t="s">
        <v>6428</v>
      </c>
      <c r="I6725" s="104" t="s">
        <v>6443</v>
      </c>
    </row>
    <row r="6726" spans="1:9" x14ac:dyDescent="0.2">
      <c r="A6726" s="104" t="s">
        <v>10492</v>
      </c>
      <c r="D6726" s="104" t="s">
        <v>6444</v>
      </c>
      <c r="E6726" s="104">
        <f t="shared" si="105"/>
        <v>30800724</v>
      </c>
      <c r="F6726" s="104" t="s">
        <v>11572</v>
      </c>
      <c r="G6726" s="104" t="s">
        <v>874</v>
      </c>
      <c r="H6726" s="104" t="s">
        <v>6428</v>
      </c>
      <c r="I6726" s="104" t="s">
        <v>6445</v>
      </c>
    </row>
    <row r="6727" spans="1:9" x14ac:dyDescent="0.2">
      <c r="A6727" s="104" t="s">
        <v>10492</v>
      </c>
      <c r="D6727" s="104" t="s">
        <v>6446</v>
      </c>
      <c r="E6727" s="104">
        <f t="shared" si="105"/>
        <v>30800730</v>
      </c>
      <c r="F6727" s="104" t="s">
        <v>11572</v>
      </c>
      <c r="G6727" s="104" t="s">
        <v>874</v>
      </c>
      <c r="H6727" s="104" t="s">
        <v>6428</v>
      </c>
      <c r="I6727" s="104" t="s">
        <v>6447</v>
      </c>
    </row>
    <row r="6728" spans="1:9" x14ac:dyDescent="0.2">
      <c r="A6728" s="104" t="s">
        <v>10492</v>
      </c>
      <c r="D6728" s="104" t="s">
        <v>6448</v>
      </c>
      <c r="E6728" s="104">
        <f t="shared" si="105"/>
        <v>30800731</v>
      </c>
      <c r="F6728" s="104" t="s">
        <v>11572</v>
      </c>
      <c r="G6728" s="104" t="s">
        <v>874</v>
      </c>
      <c r="H6728" s="104" t="s">
        <v>6428</v>
      </c>
      <c r="I6728" s="104" t="s">
        <v>6449</v>
      </c>
    </row>
    <row r="6729" spans="1:9" x14ac:dyDescent="0.2">
      <c r="A6729" s="104" t="s">
        <v>10492</v>
      </c>
      <c r="D6729" s="104" t="s">
        <v>6450</v>
      </c>
      <c r="E6729" s="104">
        <f t="shared" si="105"/>
        <v>30800732</v>
      </c>
      <c r="F6729" s="104" t="s">
        <v>11572</v>
      </c>
      <c r="G6729" s="104" t="s">
        <v>874</v>
      </c>
      <c r="H6729" s="104" t="s">
        <v>6428</v>
      </c>
      <c r="I6729" s="104" t="s">
        <v>6451</v>
      </c>
    </row>
    <row r="6730" spans="1:9" x14ac:dyDescent="0.2">
      <c r="A6730" s="104" t="s">
        <v>10492</v>
      </c>
      <c r="D6730" s="104" t="s">
        <v>6452</v>
      </c>
      <c r="E6730" s="104">
        <f t="shared" si="105"/>
        <v>30800736</v>
      </c>
      <c r="F6730" s="104" t="s">
        <v>11572</v>
      </c>
      <c r="G6730" s="104" t="s">
        <v>874</v>
      </c>
      <c r="H6730" s="104" t="s">
        <v>6428</v>
      </c>
      <c r="I6730" s="104" t="s">
        <v>6453</v>
      </c>
    </row>
    <row r="6731" spans="1:9" x14ac:dyDescent="0.2">
      <c r="A6731" s="104" t="s">
        <v>10492</v>
      </c>
      <c r="D6731" s="104" t="s">
        <v>6454</v>
      </c>
      <c r="E6731" s="104">
        <f t="shared" si="105"/>
        <v>30800799</v>
      </c>
      <c r="F6731" s="104" t="s">
        <v>11572</v>
      </c>
      <c r="G6731" s="104" t="s">
        <v>874</v>
      </c>
      <c r="H6731" s="104" t="s">
        <v>6428</v>
      </c>
      <c r="I6731" s="104" t="s">
        <v>7791</v>
      </c>
    </row>
    <row r="6732" spans="1:9" x14ac:dyDescent="0.2">
      <c r="A6732" s="104" t="s">
        <v>10492</v>
      </c>
      <c r="D6732" s="104" t="s">
        <v>6455</v>
      </c>
      <c r="E6732" s="104">
        <f t="shared" si="105"/>
        <v>30800801</v>
      </c>
      <c r="F6732" s="104" t="s">
        <v>11572</v>
      </c>
      <c r="G6732" s="104" t="s">
        <v>874</v>
      </c>
      <c r="H6732" s="104" t="s">
        <v>6456</v>
      </c>
      <c r="I6732" s="104" t="s">
        <v>6457</v>
      </c>
    </row>
    <row r="6733" spans="1:9" x14ac:dyDescent="0.2">
      <c r="A6733" s="104" t="s">
        <v>10492</v>
      </c>
      <c r="D6733" s="104" t="s">
        <v>6458</v>
      </c>
      <c r="E6733" s="104">
        <f t="shared" si="105"/>
        <v>30800802</v>
      </c>
      <c r="F6733" s="104" t="s">
        <v>11572</v>
      </c>
      <c r="G6733" s="104" t="s">
        <v>874</v>
      </c>
      <c r="H6733" s="104" t="s">
        <v>6456</v>
      </c>
      <c r="I6733" s="104" t="s">
        <v>10932</v>
      </c>
    </row>
    <row r="6734" spans="1:9" x14ac:dyDescent="0.2">
      <c r="A6734" s="104" t="s">
        <v>10492</v>
      </c>
      <c r="D6734" s="104" t="s">
        <v>6459</v>
      </c>
      <c r="E6734" s="104">
        <f t="shared" si="105"/>
        <v>30800803</v>
      </c>
      <c r="F6734" s="104" t="s">
        <v>11572</v>
      </c>
      <c r="G6734" s="104" t="s">
        <v>874</v>
      </c>
      <c r="H6734" s="104" t="s">
        <v>6456</v>
      </c>
      <c r="I6734" s="104" t="s">
        <v>6460</v>
      </c>
    </row>
    <row r="6735" spans="1:9" x14ac:dyDescent="0.2">
      <c r="A6735" s="104" t="s">
        <v>10492</v>
      </c>
      <c r="D6735" s="104" t="s">
        <v>6461</v>
      </c>
      <c r="E6735" s="104">
        <f t="shared" si="105"/>
        <v>30800901</v>
      </c>
      <c r="F6735" s="104" t="s">
        <v>11572</v>
      </c>
      <c r="G6735" s="104" t="s">
        <v>874</v>
      </c>
      <c r="H6735" s="104" t="s">
        <v>6462</v>
      </c>
      <c r="I6735" s="104" t="s">
        <v>6463</v>
      </c>
    </row>
    <row r="6736" spans="1:9" x14ac:dyDescent="0.2">
      <c r="A6736" s="104" t="s">
        <v>10492</v>
      </c>
      <c r="D6736" s="104" t="s">
        <v>6464</v>
      </c>
      <c r="E6736" s="104">
        <f t="shared" si="105"/>
        <v>30801001</v>
      </c>
      <c r="F6736" s="104" t="s">
        <v>11572</v>
      </c>
      <c r="G6736" s="104" t="s">
        <v>874</v>
      </c>
      <c r="H6736" s="104" t="s">
        <v>6465</v>
      </c>
      <c r="I6736" s="104" t="s">
        <v>6466</v>
      </c>
    </row>
    <row r="6737" spans="1:9" x14ac:dyDescent="0.2">
      <c r="A6737" s="104" t="s">
        <v>10492</v>
      </c>
      <c r="D6737" s="104" t="s">
        <v>6467</v>
      </c>
      <c r="E6737" s="104">
        <f t="shared" si="105"/>
        <v>30801002</v>
      </c>
      <c r="F6737" s="104" t="s">
        <v>11572</v>
      </c>
      <c r="G6737" s="104" t="s">
        <v>874</v>
      </c>
      <c r="H6737" s="104" t="s">
        <v>6465</v>
      </c>
      <c r="I6737" s="104" t="s">
        <v>11491</v>
      </c>
    </row>
    <row r="6738" spans="1:9" x14ac:dyDescent="0.2">
      <c r="A6738" s="104" t="s">
        <v>10492</v>
      </c>
      <c r="D6738" s="104" t="s">
        <v>6468</v>
      </c>
      <c r="E6738" s="104">
        <f t="shared" si="105"/>
        <v>30801003</v>
      </c>
      <c r="F6738" s="104" t="s">
        <v>11572</v>
      </c>
      <c r="G6738" s="104" t="s">
        <v>874</v>
      </c>
      <c r="H6738" s="104" t="s">
        <v>6465</v>
      </c>
      <c r="I6738" s="104" t="s">
        <v>6469</v>
      </c>
    </row>
    <row r="6739" spans="1:9" x14ac:dyDescent="0.2">
      <c r="A6739" s="104" t="s">
        <v>10492</v>
      </c>
      <c r="D6739" s="104" t="s">
        <v>6470</v>
      </c>
      <c r="E6739" s="104">
        <f t="shared" si="105"/>
        <v>30801004</v>
      </c>
      <c r="F6739" s="104" t="s">
        <v>11572</v>
      </c>
      <c r="G6739" s="104" t="s">
        <v>874</v>
      </c>
      <c r="H6739" s="104" t="s">
        <v>6465</v>
      </c>
      <c r="I6739" s="104" t="s">
        <v>6471</v>
      </c>
    </row>
    <row r="6740" spans="1:9" x14ac:dyDescent="0.2">
      <c r="A6740" s="104" t="s">
        <v>10492</v>
      </c>
      <c r="D6740" s="104" t="s">
        <v>6472</v>
      </c>
      <c r="E6740" s="104">
        <f t="shared" si="105"/>
        <v>30801005</v>
      </c>
      <c r="F6740" s="104" t="s">
        <v>11572</v>
      </c>
      <c r="G6740" s="104" t="s">
        <v>874</v>
      </c>
      <c r="H6740" s="104" t="s">
        <v>6465</v>
      </c>
      <c r="I6740" s="104" t="s">
        <v>6473</v>
      </c>
    </row>
    <row r="6741" spans="1:9" x14ac:dyDescent="0.2">
      <c r="A6741" s="104" t="s">
        <v>10492</v>
      </c>
      <c r="D6741" s="104" t="s">
        <v>6474</v>
      </c>
      <c r="E6741" s="104">
        <f t="shared" si="105"/>
        <v>30801006</v>
      </c>
      <c r="F6741" s="104" t="s">
        <v>11572</v>
      </c>
      <c r="G6741" s="104" t="s">
        <v>874</v>
      </c>
      <c r="H6741" s="104" t="s">
        <v>6465</v>
      </c>
      <c r="I6741" s="104" t="s">
        <v>6475</v>
      </c>
    </row>
    <row r="6742" spans="1:9" x14ac:dyDescent="0.2">
      <c r="A6742" s="104" t="s">
        <v>10492</v>
      </c>
      <c r="D6742" s="104" t="s">
        <v>6476</v>
      </c>
      <c r="E6742" s="104">
        <f t="shared" si="105"/>
        <v>30801007</v>
      </c>
      <c r="F6742" s="104" t="s">
        <v>11572</v>
      </c>
      <c r="G6742" s="104" t="s">
        <v>874</v>
      </c>
      <c r="H6742" s="104" t="s">
        <v>6465</v>
      </c>
      <c r="I6742" s="104" t="s">
        <v>6477</v>
      </c>
    </row>
    <row r="6743" spans="1:9" x14ac:dyDescent="0.2">
      <c r="A6743" s="104" t="s">
        <v>10492</v>
      </c>
      <c r="D6743" s="104" t="s">
        <v>6478</v>
      </c>
      <c r="E6743" s="104">
        <f t="shared" si="105"/>
        <v>30801008</v>
      </c>
      <c r="F6743" s="104" t="s">
        <v>11572</v>
      </c>
      <c r="G6743" s="104" t="s">
        <v>874</v>
      </c>
      <c r="H6743" s="104" t="s">
        <v>6465</v>
      </c>
      <c r="I6743" s="104" t="s">
        <v>6479</v>
      </c>
    </row>
    <row r="6744" spans="1:9" x14ac:dyDescent="0.2">
      <c r="A6744" s="104" t="s">
        <v>10492</v>
      </c>
      <c r="D6744" s="104" t="s">
        <v>6480</v>
      </c>
      <c r="E6744" s="104">
        <f t="shared" si="105"/>
        <v>30805001</v>
      </c>
      <c r="F6744" s="104" t="s">
        <v>11572</v>
      </c>
      <c r="G6744" s="104" t="s">
        <v>874</v>
      </c>
      <c r="H6744" s="104" t="s">
        <v>6481</v>
      </c>
      <c r="I6744" s="104" t="s">
        <v>6482</v>
      </c>
    </row>
    <row r="6745" spans="1:9" x14ac:dyDescent="0.2">
      <c r="A6745" s="104" t="s">
        <v>10492</v>
      </c>
      <c r="D6745" s="104" t="s">
        <v>6483</v>
      </c>
      <c r="E6745" s="104">
        <f t="shared" si="105"/>
        <v>30805002</v>
      </c>
      <c r="F6745" s="104" t="s">
        <v>11572</v>
      </c>
      <c r="G6745" s="104" t="s">
        <v>874</v>
      </c>
      <c r="H6745" s="104" t="s">
        <v>6481</v>
      </c>
      <c r="I6745" s="104" t="s">
        <v>6484</v>
      </c>
    </row>
    <row r="6746" spans="1:9" x14ac:dyDescent="0.2">
      <c r="A6746" s="104" t="s">
        <v>10492</v>
      </c>
      <c r="D6746" s="104" t="s">
        <v>6485</v>
      </c>
      <c r="E6746" s="104">
        <f t="shared" si="105"/>
        <v>30805003</v>
      </c>
      <c r="F6746" s="104" t="s">
        <v>11572</v>
      </c>
      <c r="G6746" s="104" t="s">
        <v>874</v>
      </c>
      <c r="H6746" s="104" t="s">
        <v>6481</v>
      </c>
      <c r="I6746" s="104" t="s">
        <v>6486</v>
      </c>
    </row>
    <row r="6747" spans="1:9" x14ac:dyDescent="0.2">
      <c r="A6747" s="104" t="s">
        <v>10492</v>
      </c>
      <c r="D6747" s="104" t="s">
        <v>9337</v>
      </c>
      <c r="E6747" s="104">
        <f t="shared" si="105"/>
        <v>30805004</v>
      </c>
      <c r="F6747" s="104" t="s">
        <v>11572</v>
      </c>
      <c r="G6747" s="104" t="s">
        <v>874</v>
      </c>
      <c r="H6747" s="104" t="s">
        <v>6481</v>
      </c>
      <c r="I6747" s="104" t="s">
        <v>9338</v>
      </c>
    </row>
    <row r="6748" spans="1:9" x14ac:dyDescent="0.2">
      <c r="A6748" s="104" t="s">
        <v>10492</v>
      </c>
      <c r="D6748" s="104" t="s">
        <v>9339</v>
      </c>
      <c r="E6748" s="104">
        <f t="shared" si="105"/>
        <v>30805005</v>
      </c>
      <c r="F6748" s="104" t="s">
        <v>11572</v>
      </c>
      <c r="G6748" s="104" t="s">
        <v>874</v>
      </c>
      <c r="H6748" s="104" t="s">
        <v>6481</v>
      </c>
      <c r="I6748" s="104" t="s">
        <v>9340</v>
      </c>
    </row>
    <row r="6749" spans="1:9" x14ac:dyDescent="0.2">
      <c r="A6749" s="104" t="s">
        <v>10492</v>
      </c>
      <c r="D6749" s="104" t="s">
        <v>9341</v>
      </c>
      <c r="E6749" s="104">
        <f t="shared" si="105"/>
        <v>30805006</v>
      </c>
      <c r="F6749" s="104" t="s">
        <v>11572</v>
      </c>
      <c r="G6749" s="104" t="s">
        <v>874</v>
      </c>
      <c r="H6749" s="104" t="s">
        <v>6481</v>
      </c>
      <c r="I6749" s="104" t="s">
        <v>3674</v>
      </c>
    </row>
    <row r="6750" spans="1:9" x14ac:dyDescent="0.2">
      <c r="A6750" s="104" t="s">
        <v>10492</v>
      </c>
      <c r="D6750" s="104" t="s">
        <v>9342</v>
      </c>
      <c r="E6750" s="104">
        <f t="shared" si="105"/>
        <v>30805007</v>
      </c>
      <c r="F6750" s="104" t="s">
        <v>11572</v>
      </c>
      <c r="G6750" s="104" t="s">
        <v>874</v>
      </c>
      <c r="H6750" s="104" t="s">
        <v>6481</v>
      </c>
      <c r="I6750" s="104" t="s">
        <v>9343</v>
      </c>
    </row>
    <row r="6751" spans="1:9" x14ac:dyDescent="0.2">
      <c r="A6751" s="104" t="s">
        <v>10492</v>
      </c>
      <c r="D6751" s="104" t="s">
        <v>9344</v>
      </c>
      <c r="E6751" s="104">
        <f t="shared" si="105"/>
        <v>30805008</v>
      </c>
      <c r="F6751" s="104" t="s">
        <v>11572</v>
      </c>
      <c r="G6751" s="104" t="s">
        <v>874</v>
      </c>
      <c r="H6751" s="104" t="s">
        <v>6481</v>
      </c>
      <c r="I6751" s="104" t="s">
        <v>9345</v>
      </c>
    </row>
    <row r="6752" spans="1:9" x14ac:dyDescent="0.2">
      <c r="A6752" s="104" t="s">
        <v>10492</v>
      </c>
      <c r="D6752" s="104" t="s">
        <v>9346</v>
      </c>
      <c r="E6752" s="104">
        <f t="shared" si="105"/>
        <v>30805009</v>
      </c>
      <c r="F6752" s="104" t="s">
        <v>11572</v>
      </c>
      <c r="G6752" s="104" t="s">
        <v>874</v>
      </c>
      <c r="H6752" s="104" t="s">
        <v>6481</v>
      </c>
      <c r="I6752" s="104" t="s">
        <v>851</v>
      </c>
    </row>
    <row r="6753" spans="1:12" x14ac:dyDescent="0.2">
      <c r="A6753" s="104" t="s">
        <v>10492</v>
      </c>
      <c r="D6753" s="104" t="s">
        <v>9347</v>
      </c>
      <c r="E6753" s="104">
        <f t="shared" si="105"/>
        <v>30805010</v>
      </c>
      <c r="F6753" s="104" t="s">
        <v>11572</v>
      </c>
      <c r="G6753" s="104" t="s">
        <v>874</v>
      </c>
      <c r="H6753" s="104" t="s">
        <v>6481</v>
      </c>
      <c r="I6753" s="104" t="s">
        <v>9348</v>
      </c>
    </row>
    <row r="6754" spans="1:12" x14ac:dyDescent="0.2">
      <c r="A6754" s="104" t="s">
        <v>10492</v>
      </c>
      <c r="D6754" s="104" t="s">
        <v>9349</v>
      </c>
      <c r="E6754" s="104">
        <f t="shared" si="105"/>
        <v>30805011</v>
      </c>
      <c r="F6754" s="104" t="s">
        <v>11572</v>
      </c>
      <c r="G6754" s="104" t="s">
        <v>874</v>
      </c>
      <c r="H6754" s="104" t="s">
        <v>6481</v>
      </c>
      <c r="I6754" s="104" t="s">
        <v>9350</v>
      </c>
    </row>
    <row r="6755" spans="1:12" x14ac:dyDescent="0.2">
      <c r="A6755" s="104" t="s">
        <v>10492</v>
      </c>
      <c r="D6755" s="104" t="s">
        <v>9351</v>
      </c>
      <c r="E6755" s="104">
        <f t="shared" si="105"/>
        <v>30805012</v>
      </c>
      <c r="F6755" s="104" t="s">
        <v>11572</v>
      </c>
      <c r="G6755" s="104" t="s">
        <v>874</v>
      </c>
      <c r="H6755" s="104" t="s">
        <v>6481</v>
      </c>
      <c r="I6755" s="104" t="s">
        <v>9352</v>
      </c>
    </row>
    <row r="6756" spans="1:12" x14ac:dyDescent="0.2">
      <c r="A6756" s="104" t="s">
        <v>10492</v>
      </c>
      <c r="D6756" s="104" t="s">
        <v>9353</v>
      </c>
      <c r="E6756" s="104">
        <f t="shared" si="105"/>
        <v>30805013</v>
      </c>
      <c r="F6756" s="104" t="s">
        <v>11572</v>
      </c>
      <c r="G6756" s="104" t="s">
        <v>874</v>
      </c>
      <c r="H6756" s="104" t="s">
        <v>6481</v>
      </c>
      <c r="I6756" s="104" t="s">
        <v>9354</v>
      </c>
    </row>
    <row r="6757" spans="1:12" x14ac:dyDescent="0.2">
      <c r="A6757" s="104" t="s">
        <v>10492</v>
      </c>
      <c r="D6757" s="104" t="s">
        <v>9355</v>
      </c>
      <c r="E6757" s="104">
        <f t="shared" si="105"/>
        <v>30805014</v>
      </c>
      <c r="F6757" s="104" t="s">
        <v>11572</v>
      </c>
      <c r="G6757" s="104" t="s">
        <v>874</v>
      </c>
      <c r="H6757" s="104" t="s">
        <v>6481</v>
      </c>
      <c r="I6757" s="104" t="s">
        <v>9356</v>
      </c>
    </row>
    <row r="6758" spans="1:12" x14ac:dyDescent="0.2">
      <c r="A6758" s="104" t="s">
        <v>10492</v>
      </c>
      <c r="D6758" s="104" t="s">
        <v>9357</v>
      </c>
      <c r="E6758" s="104">
        <f t="shared" si="105"/>
        <v>30805015</v>
      </c>
      <c r="F6758" s="104" t="s">
        <v>11572</v>
      </c>
      <c r="G6758" s="104" t="s">
        <v>874</v>
      </c>
      <c r="H6758" s="104" t="s">
        <v>6481</v>
      </c>
      <c r="I6758" s="104" t="s">
        <v>9358</v>
      </c>
    </row>
    <row r="6759" spans="1:12" x14ac:dyDescent="0.2">
      <c r="A6759" s="104" t="s">
        <v>10492</v>
      </c>
      <c r="D6759" s="104" t="s">
        <v>9359</v>
      </c>
      <c r="E6759" s="104">
        <f t="shared" si="105"/>
        <v>30805016</v>
      </c>
      <c r="F6759" s="104" t="s">
        <v>11572</v>
      </c>
      <c r="G6759" s="104" t="s">
        <v>874</v>
      </c>
      <c r="H6759" s="104" t="s">
        <v>6481</v>
      </c>
      <c r="I6759" s="104" t="s">
        <v>9360</v>
      </c>
    </row>
    <row r="6760" spans="1:12" x14ac:dyDescent="0.2">
      <c r="A6760" s="104" t="s">
        <v>10492</v>
      </c>
      <c r="D6760" s="104" t="s">
        <v>9361</v>
      </c>
      <c r="E6760" s="104">
        <f t="shared" si="105"/>
        <v>30805017</v>
      </c>
      <c r="F6760" s="104" t="s">
        <v>11572</v>
      </c>
      <c r="G6760" s="104" t="s">
        <v>874</v>
      </c>
      <c r="H6760" s="104" t="s">
        <v>6481</v>
      </c>
      <c r="I6760" s="104" t="s">
        <v>9362</v>
      </c>
    </row>
    <row r="6761" spans="1:12" x14ac:dyDescent="0.2">
      <c r="A6761" s="104" t="s">
        <v>10492</v>
      </c>
      <c r="D6761" s="104" t="s">
        <v>9363</v>
      </c>
      <c r="E6761" s="104">
        <f t="shared" si="105"/>
        <v>30805018</v>
      </c>
      <c r="F6761" s="104" t="s">
        <v>11572</v>
      </c>
      <c r="G6761" s="104" t="s">
        <v>874</v>
      </c>
      <c r="H6761" s="104" t="s">
        <v>6481</v>
      </c>
      <c r="I6761" s="104" t="s">
        <v>9364</v>
      </c>
    </row>
    <row r="6762" spans="1:12" x14ac:dyDescent="0.2">
      <c r="A6762" s="104" t="s">
        <v>10492</v>
      </c>
      <c r="D6762" s="104" t="s">
        <v>9365</v>
      </c>
      <c r="E6762" s="104">
        <f t="shared" si="105"/>
        <v>30805019</v>
      </c>
      <c r="F6762" s="104" t="s">
        <v>11572</v>
      </c>
      <c r="G6762" s="104" t="s">
        <v>874</v>
      </c>
      <c r="H6762" s="104" t="s">
        <v>6481</v>
      </c>
      <c r="I6762" s="104" t="s">
        <v>9366</v>
      </c>
    </row>
    <row r="6763" spans="1:12" x14ac:dyDescent="0.2">
      <c r="A6763" s="104" t="s">
        <v>10492</v>
      </c>
      <c r="D6763" s="104" t="s">
        <v>9367</v>
      </c>
      <c r="E6763" s="104">
        <f t="shared" si="105"/>
        <v>30805099</v>
      </c>
      <c r="F6763" s="104" t="s">
        <v>11572</v>
      </c>
      <c r="G6763" s="104" t="s">
        <v>874</v>
      </c>
      <c r="H6763" s="104" t="s">
        <v>6481</v>
      </c>
      <c r="I6763" s="104" t="s">
        <v>9368</v>
      </c>
    </row>
    <row r="6764" spans="1:12" x14ac:dyDescent="0.2">
      <c r="A6764" s="104" t="s">
        <v>10492</v>
      </c>
      <c r="D6764" s="104" t="s">
        <v>9369</v>
      </c>
      <c r="E6764" s="104">
        <f t="shared" si="105"/>
        <v>30880001</v>
      </c>
      <c r="F6764" s="104" t="s">
        <v>11572</v>
      </c>
      <c r="G6764" s="104" t="s">
        <v>874</v>
      </c>
      <c r="H6764" s="104" t="s">
        <v>13740</v>
      </c>
      <c r="I6764" s="104" t="s">
        <v>13740</v>
      </c>
    </row>
    <row r="6765" spans="1:12" x14ac:dyDescent="0.2">
      <c r="A6765" s="104" t="s">
        <v>10492</v>
      </c>
      <c r="D6765" s="104" t="s">
        <v>9370</v>
      </c>
      <c r="E6765" s="104">
        <f t="shared" si="105"/>
        <v>30882001</v>
      </c>
      <c r="F6765" s="104" t="s">
        <v>11572</v>
      </c>
      <c r="G6765" s="104" t="s">
        <v>874</v>
      </c>
      <c r="H6765" s="104" t="s">
        <v>13742</v>
      </c>
      <c r="I6765" s="104" t="s">
        <v>13743</v>
      </c>
    </row>
    <row r="6766" spans="1:12" x14ac:dyDescent="0.2">
      <c r="A6766" s="104" t="s">
        <v>10492</v>
      </c>
      <c r="D6766" s="104" t="s">
        <v>9371</v>
      </c>
      <c r="E6766" s="104">
        <f t="shared" si="105"/>
        <v>30882002</v>
      </c>
      <c r="F6766" s="104" t="s">
        <v>11572</v>
      </c>
      <c r="G6766" s="104" t="s">
        <v>874</v>
      </c>
      <c r="H6766" s="104" t="s">
        <v>13742</v>
      </c>
      <c r="I6766" s="104" t="s">
        <v>13745</v>
      </c>
    </row>
    <row r="6767" spans="1:12" x14ac:dyDescent="0.2">
      <c r="A6767" s="104" t="s">
        <v>10492</v>
      </c>
      <c r="D6767" s="104" t="s">
        <v>9372</v>
      </c>
      <c r="E6767" s="104">
        <f t="shared" si="105"/>
        <v>30882599</v>
      </c>
      <c r="F6767" s="104" t="s">
        <v>11572</v>
      </c>
      <c r="G6767" s="104" t="s">
        <v>874</v>
      </c>
      <c r="H6767" s="104" t="s">
        <v>13747</v>
      </c>
      <c r="I6767" s="104" t="s">
        <v>13748</v>
      </c>
    </row>
    <row r="6768" spans="1:12" x14ac:dyDescent="0.2">
      <c r="A6768" s="104" t="s">
        <v>10492</v>
      </c>
      <c r="D6768" s="104" t="s">
        <v>9373</v>
      </c>
      <c r="E6768" s="104">
        <f t="shared" si="105"/>
        <v>30890001</v>
      </c>
      <c r="F6768" s="104" t="s">
        <v>11572</v>
      </c>
      <c r="G6768" s="104" t="s">
        <v>874</v>
      </c>
      <c r="H6768" s="104" t="s">
        <v>10519</v>
      </c>
      <c r="I6768" s="104" t="s">
        <v>10520</v>
      </c>
      <c r="K6768" s="106">
        <v>36265</v>
      </c>
      <c r="L6768" s="104" t="s">
        <v>9374</v>
      </c>
    </row>
    <row r="6769" spans="1:12" x14ac:dyDescent="0.2">
      <c r="A6769" s="104" t="s">
        <v>10492</v>
      </c>
      <c r="D6769" s="104" t="s">
        <v>9375</v>
      </c>
      <c r="E6769" s="104">
        <f t="shared" si="105"/>
        <v>30890002</v>
      </c>
      <c r="F6769" s="104" t="s">
        <v>11572</v>
      </c>
      <c r="G6769" s="104" t="s">
        <v>874</v>
      </c>
      <c r="H6769" s="104" t="s">
        <v>10519</v>
      </c>
      <c r="I6769" s="104" t="s">
        <v>10523</v>
      </c>
      <c r="K6769" s="106">
        <v>36265</v>
      </c>
      <c r="L6769" s="104" t="s">
        <v>9374</v>
      </c>
    </row>
    <row r="6770" spans="1:12" x14ac:dyDescent="0.2">
      <c r="A6770" s="104" t="s">
        <v>10492</v>
      </c>
      <c r="D6770" s="104" t="s">
        <v>9376</v>
      </c>
      <c r="E6770" s="104">
        <f t="shared" si="105"/>
        <v>30890003</v>
      </c>
      <c r="F6770" s="104" t="s">
        <v>11572</v>
      </c>
      <c r="G6770" s="104" t="s">
        <v>874</v>
      </c>
      <c r="H6770" s="104" t="s">
        <v>10519</v>
      </c>
      <c r="I6770" s="104" t="s">
        <v>10525</v>
      </c>
      <c r="K6770" s="106">
        <v>36265</v>
      </c>
      <c r="L6770" s="104" t="s">
        <v>9374</v>
      </c>
    </row>
    <row r="6771" spans="1:12" x14ac:dyDescent="0.2">
      <c r="A6771" s="104" t="s">
        <v>10492</v>
      </c>
      <c r="D6771" s="104" t="s">
        <v>9377</v>
      </c>
      <c r="E6771" s="104">
        <f t="shared" si="105"/>
        <v>30890004</v>
      </c>
      <c r="F6771" s="104" t="s">
        <v>11572</v>
      </c>
      <c r="G6771" s="104" t="s">
        <v>874</v>
      </c>
      <c r="H6771" s="104" t="s">
        <v>10519</v>
      </c>
      <c r="I6771" s="104" t="s">
        <v>8457</v>
      </c>
      <c r="K6771" s="106">
        <v>36265</v>
      </c>
      <c r="L6771" s="104" t="s">
        <v>9374</v>
      </c>
    </row>
    <row r="6772" spans="1:12" x14ac:dyDescent="0.2">
      <c r="A6772" s="104" t="s">
        <v>10492</v>
      </c>
      <c r="D6772" s="104" t="s">
        <v>9378</v>
      </c>
      <c r="E6772" s="104">
        <f t="shared" si="105"/>
        <v>30890011</v>
      </c>
      <c r="F6772" s="104" t="s">
        <v>11572</v>
      </c>
      <c r="G6772" s="104" t="s">
        <v>874</v>
      </c>
      <c r="H6772" s="104" t="s">
        <v>10519</v>
      </c>
      <c r="I6772" s="104" t="s">
        <v>13389</v>
      </c>
      <c r="K6772" s="106">
        <v>36265</v>
      </c>
      <c r="L6772" s="104" t="s">
        <v>9379</v>
      </c>
    </row>
    <row r="6773" spans="1:12" x14ac:dyDescent="0.2">
      <c r="A6773" s="104" t="s">
        <v>10492</v>
      </c>
      <c r="D6773" s="104" t="s">
        <v>9380</v>
      </c>
      <c r="E6773" s="104">
        <f t="shared" si="105"/>
        <v>30890012</v>
      </c>
      <c r="F6773" s="104" t="s">
        <v>11572</v>
      </c>
      <c r="G6773" s="104" t="s">
        <v>874</v>
      </c>
      <c r="H6773" s="104" t="s">
        <v>10519</v>
      </c>
      <c r="I6773" s="104" t="s">
        <v>13391</v>
      </c>
      <c r="K6773" s="106">
        <v>36265</v>
      </c>
      <c r="L6773" s="104" t="s">
        <v>9379</v>
      </c>
    </row>
    <row r="6774" spans="1:12" x14ac:dyDescent="0.2">
      <c r="A6774" s="104" t="s">
        <v>10492</v>
      </c>
      <c r="D6774" s="104" t="s">
        <v>9381</v>
      </c>
      <c r="E6774" s="104">
        <f t="shared" si="105"/>
        <v>30890013</v>
      </c>
      <c r="F6774" s="104" t="s">
        <v>11572</v>
      </c>
      <c r="G6774" s="104" t="s">
        <v>874</v>
      </c>
      <c r="H6774" s="104" t="s">
        <v>10519</v>
      </c>
      <c r="I6774" s="104" t="s">
        <v>13393</v>
      </c>
      <c r="K6774" s="106">
        <v>36265</v>
      </c>
      <c r="L6774" s="104" t="s">
        <v>9379</v>
      </c>
    </row>
    <row r="6775" spans="1:12" x14ac:dyDescent="0.2">
      <c r="A6775" s="104" t="s">
        <v>10492</v>
      </c>
      <c r="D6775" s="104" t="s">
        <v>9382</v>
      </c>
      <c r="E6775" s="104">
        <f t="shared" si="105"/>
        <v>30890021</v>
      </c>
      <c r="F6775" s="104" t="s">
        <v>11572</v>
      </c>
      <c r="G6775" s="104" t="s">
        <v>874</v>
      </c>
      <c r="H6775" s="104" t="s">
        <v>10519</v>
      </c>
      <c r="I6775" s="104" t="s">
        <v>13397</v>
      </c>
      <c r="J6775" s="106">
        <v>36278</v>
      </c>
    </row>
    <row r="6776" spans="1:12" x14ac:dyDescent="0.2">
      <c r="A6776" s="104" t="s">
        <v>10492</v>
      </c>
      <c r="D6776" s="104" t="s">
        <v>9383</v>
      </c>
      <c r="E6776" s="104">
        <f t="shared" si="105"/>
        <v>30890022</v>
      </c>
      <c r="F6776" s="104" t="s">
        <v>11572</v>
      </c>
      <c r="G6776" s="104" t="s">
        <v>874</v>
      </c>
      <c r="H6776" s="104" t="s">
        <v>10519</v>
      </c>
      <c r="I6776" s="104" t="s">
        <v>7526</v>
      </c>
      <c r="J6776" s="106">
        <v>36278</v>
      </c>
    </row>
    <row r="6777" spans="1:12" x14ac:dyDescent="0.2">
      <c r="A6777" s="104" t="s">
        <v>10492</v>
      </c>
      <c r="D6777" s="104" t="s">
        <v>9384</v>
      </c>
      <c r="E6777" s="104">
        <f t="shared" si="105"/>
        <v>30890023</v>
      </c>
      <c r="F6777" s="104" t="s">
        <v>11572</v>
      </c>
      <c r="G6777" s="104" t="s">
        <v>874</v>
      </c>
      <c r="H6777" s="104" t="s">
        <v>10519</v>
      </c>
      <c r="I6777" s="104" t="s">
        <v>7528</v>
      </c>
      <c r="K6777" s="106">
        <v>36265</v>
      </c>
      <c r="L6777" s="104" t="s">
        <v>9379</v>
      </c>
    </row>
    <row r="6778" spans="1:12" x14ac:dyDescent="0.2">
      <c r="A6778" s="104" t="s">
        <v>10492</v>
      </c>
      <c r="D6778" s="104" t="s">
        <v>9385</v>
      </c>
      <c r="E6778" s="104">
        <f t="shared" si="105"/>
        <v>30899999</v>
      </c>
      <c r="F6778" s="104" t="s">
        <v>11572</v>
      </c>
      <c r="G6778" s="104" t="s">
        <v>874</v>
      </c>
      <c r="H6778" s="104" t="s">
        <v>8462</v>
      </c>
      <c r="I6778" s="104" t="s">
        <v>7791</v>
      </c>
    </row>
    <row r="6779" spans="1:12" x14ac:dyDescent="0.2">
      <c r="A6779" s="104" t="s">
        <v>10492</v>
      </c>
      <c r="D6779" s="104" t="s">
        <v>9386</v>
      </c>
      <c r="E6779" s="104">
        <f t="shared" si="105"/>
        <v>30900198</v>
      </c>
      <c r="F6779" s="104" t="s">
        <v>11572</v>
      </c>
      <c r="G6779" s="104" t="s">
        <v>9387</v>
      </c>
      <c r="H6779" s="104" t="s">
        <v>13042</v>
      </c>
      <c r="I6779" s="104" t="s">
        <v>7791</v>
      </c>
    </row>
    <row r="6780" spans="1:12" x14ac:dyDescent="0.2">
      <c r="A6780" s="104" t="s">
        <v>10492</v>
      </c>
      <c r="D6780" s="104" t="s">
        <v>9388</v>
      </c>
      <c r="E6780" s="104">
        <f t="shared" si="105"/>
        <v>30900199</v>
      </c>
      <c r="F6780" s="104" t="s">
        <v>11572</v>
      </c>
      <c r="G6780" s="104" t="s">
        <v>9387</v>
      </c>
      <c r="H6780" s="104" t="s">
        <v>13042</v>
      </c>
      <c r="I6780" s="104" t="s">
        <v>7791</v>
      </c>
    </row>
    <row r="6781" spans="1:12" x14ac:dyDescent="0.2">
      <c r="A6781" s="104" t="s">
        <v>10492</v>
      </c>
      <c r="D6781" s="104" t="s">
        <v>9389</v>
      </c>
      <c r="E6781" s="104">
        <f t="shared" si="105"/>
        <v>30900201</v>
      </c>
      <c r="F6781" s="104" t="s">
        <v>11572</v>
      </c>
      <c r="G6781" s="104" t="s">
        <v>9387</v>
      </c>
      <c r="H6781" s="104" t="s">
        <v>9390</v>
      </c>
      <c r="I6781" s="104" t="s">
        <v>14416</v>
      </c>
    </row>
    <row r="6782" spans="1:12" x14ac:dyDescent="0.2">
      <c r="A6782" s="104" t="s">
        <v>10492</v>
      </c>
      <c r="D6782" s="104" t="s">
        <v>9391</v>
      </c>
      <c r="E6782" s="104">
        <f t="shared" si="105"/>
        <v>30900202</v>
      </c>
      <c r="F6782" s="104" t="s">
        <v>11572</v>
      </c>
      <c r="G6782" s="104" t="s">
        <v>9387</v>
      </c>
      <c r="H6782" s="104" t="s">
        <v>9390</v>
      </c>
      <c r="I6782" s="104" t="s">
        <v>9392</v>
      </c>
    </row>
    <row r="6783" spans="1:12" x14ac:dyDescent="0.2">
      <c r="A6783" s="104" t="s">
        <v>10492</v>
      </c>
      <c r="D6783" s="104" t="s">
        <v>9393</v>
      </c>
      <c r="E6783" s="104">
        <f t="shared" si="105"/>
        <v>30900203</v>
      </c>
      <c r="F6783" s="104" t="s">
        <v>11572</v>
      </c>
      <c r="G6783" s="104" t="s">
        <v>9387</v>
      </c>
      <c r="H6783" s="104" t="s">
        <v>9390</v>
      </c>
      <c r="I6783" s="104" t="s">
        <v>9394</v>
      </c>
    </row>
    <row r="6784" spans="1:12" x14ac:dyDescent="0.2">
      <c r="A6784" s="104" t="s">
        <v>10492</v>
      </c>
      <c r="D6784" s="104" t="s">
        <v>9395</v>
      </c>
      <c r="E6784" s="104">
        <f t="shared" si="105"/>
        <v>30900204</v>
      </c>
      <c r="F6784" s="104" t="s">
        <v>11572</v>
      </c>
      <c r="G6784" s="104" t="s">
        <v>9387</v>
      </c>
      <c r="H6784" s="104" t="s">
        <v>9390</v>
      </c>
      <c r="I6784" s="104" t="s">
        <v>9396</v>
      </c>
    </row>
    <row r="6785" spans="1:9" x14ac:dyDescent="0.2">
      <c r="A6785" s="104" t="s">
        <v>10492</v>
      </c>
      <c r="D6785" s="104" t="s">
        <v>9397</v>
      </c>
      <c r="E6785" s="104">
        <f t="shared" si="105"/>
        <v>30900205</v>
      </c>
      <c r="F6785" s="104" t="s">
        <v>11572</v>
      </c>
      <c r="G6785" s="104" t="s">
        <v>9387</v>
      </c>
      <c r="H6785" s="104" t="s">
        <v>9390</v>
      </c>
      <c r="I6785" s="104" t="s">
        <v>9398</v>
      </c>
    </row>
    <row r="6786" spans="1:9" x14ac:dyDescent="0.2">
      <c r="A6786" s="104" t="s">
        <v>10492</v>
      </c>
      <c r="D6786" s="104" t="s">
        <v>9399</v>
      </c>
      <c r="E6786" s="104">
        <f t="shared" ref="E6786:E6849" si="106">VALUE(D6786)</f>
        <v>30900206</v>
      </c>
      <c r="F6786" s="104" t="s">
        <v>11572</v>
      </c>
      <c r="G6786" s="104" t="s">
        <v>9387</v>
      </c>
      <c r="H6786" s="104" t="s">
        <v>9390</v>
      </c>
      <c r="I6786" s="104" t="s">
        <v>9400</v>
      </c>
    </row>
    <row r="6787" spans="1:9" x14ac:dyDescent="0.2">
      <c r="A6787" s="104" t="s">
        <v>10492</v>
      </c>
      <c r="D6787" s="104" t="s">
        <v>9401</v>
      </c>
      <c r="E6787" s="104">
        <f t="shared" si="106"/>
        <v>30900207</v>
      </c>
      <c r="F6787" s="104" t="s">
        <v>11572</v>
      </c>
      <c r="G6787" s="104" t="s">
        <v>9387</v>
      </c>
      <c r="H6787" s="104" t="s">
        <v>9390</v>
      </c>
      <c r="I6787" s="104" t="s">
        <v>9402</v>
      </c>
    </row>
    <row r="6788" spans="1:9" x14ac:dyDescent="0.2">
      <c r="A6788" s="104" t="s">
        <v>10492</v>
      </c>
      <c r="D6788" s="104" t="s">
        <v>9403</v>
      </c>
      <c r="E6788" s="104">
        <f t="shared" si="106"/>
        <v>30900208</v>
      </c>
      <c r="F6788" s="104" t="s">
        <v>11572</v>
      </c>
      <c r="G6788" s="104" t="s">
        <v>9387</v>
      </c>
      <c r="H6788" s="104" t="s">
        <v>9390</v>
      </c>
      <c r="I6788" s="104" t="s">
        <v>9404</v>
      </c>
    </row>
    <row r="6789" spans="1:9" x14ac:dyDescent="0.2">
      <c r="A6789" s="104" t="s">
        <v>10492</v>
      </c>
      <c r="D6789" s="104" t="s">
        <v>9405</v>
      </c>
      <c r="E6789" s="104">
        <f t="shared" si="106"/>
        <v>30900298</v>
      </c>
      <c r="F6789" s="104" t="s">
        <v>11572</v>
      </c>
      <c r="G6789" s="104" t="s">
        <v>9387</v>
      </c>
      <c r="H6789" s="104" t="s">
        <v>9390</v>
      </c>
      <c r="I6789" s="104" t="s">
        <v>14416</v>
      </c>
    </row>
    <row r="6790" spans="1:9" x14ac:dyDescent="0.2">
      <c r="A6790" s="104" t="s">
        <v>10492</v>
      </c>
      <c r="D6790" s="104" t="s">
        <v>9406</v>
      </c>
      <c r="E6790" s="104">
        <f t="shared" si="106"/>
        <v>30900299</v>
      </c>
      <c r="F6790" s="104" t="s">
        <v>11572</v>
      </c>
      <c r="G6790" s="104" t="s">
        <v>9387</v>
      </c>
      <c r="H6790" s="104" t="s">
        <v>9390</v>
      </c>
      <c r="I6790" s="104" t="s">
        <v>14416</v>
      </c>
    </row>
    <row r="6791" spans="1:9" x14ac:dyDescent="0.2">
      <c r="A6791" s="104" t="s">
        <v>10492</v>
      </c>
      <c r="D6791" s="104" t="s">
        <v>9407</v>
      </c>
      <c r="E6791" s="104">
        <f t="shared" si="106"/>
        <v>30900301</v>
      </c>
      <c r="F6791" s="104" t="s">
        <v>11572</v>
      </c>
      <c r="G6791" s="104" t="s">
        <v>9387</v>
      </c>
      <c r="H6791" s="104" t="s">
        <v>9408</v>
      </c>
      <c r="I6791" s="104" t="s">
        <v>9409</v>
      </c>
    </row>
    <row r="6792" spans="1:9" x14ac:dyDescent="0.2">
      <c r="A6792" s="104" t="s">
        <v>10492</v>
      </c>
      <c r="D6792" s="104" t="s">
        <v>6517</v>
      </c>
      <c r="E6792" s="104">
        <f t="shared" si="106"/>
        <v>30900302</v>
      </c>
      <c r="F6792" s="104" t="s">
        <v>11572</v>
      </c>
      <c r="G6792" s="104" t="s">
        <v>9387</v>
      </c>
      <c r="H6792" s="104" t="s">
        <v>9408</v>
      </c>
      <c r="I6792" s="104" t="s">
        <v>6518</v>
      </c>
    </row>
    <row r="6793" spans="1:9" x14ac:dyDescent="0.2">
      <c r="A6793" s="104" t="s">
        <v>10492</v>
      </c>
      <c r="D6793" s="104" t="s">
        <v>6519</v>
      </c>
      <c r="E6793" s="104">
        <f t="shared" si="106"/>
        <v>30900303</v>
      </c>
      <c r="F6793" s="104" t="s">
        <v>11572</v>
      </c>
      <c r="G6793" s="104" t="s">
        <v>9387</v>
      </c>
      <c r="H6793" s="104" t="s">
        <v>9408</v>
      </c>
      <c r="I6793" s="104" t="s">
        <v>6520</v>
      </c>
    </row>
    <row r="6794" spans="1:9" x14ac:dyDescent="0.2">
      <c r="A6794" s="104" t="s">
        <v>10492</v>
      </c>
      <c r="D6794" s="104" t="s">
        <v>6521</v>
      </c>
      <c r="E6794" s="104">
        <f t="shared" si="106"/>
        <v>30900304</v>
      </c>
      <c r="F6794" s="104" t="s">
        <v>11572</v>
      </c>
      <c r="G6794" s="104" t="s">
        <v>9387</v>
      </c>
      <c r="H6794" s="104" t="s">
        <v>9408</v>
      </c>
      <c r="I6794" s="104" t="s">
        <v>6522</v>
      </c>
    </row>
    <row r="6795" spans="1:9" x14ac:dyDescent="0.2">
      <c r="A6795" s="104" t="s">
        <v>10492</v>
      </c>
      <c r="D6795" s="104" t="s">
        <v>6523</v>
      </c>
      <c r="E6795" s="104">
        <f t="shared" si="106"/>
        <v>30900500</v>
      </c>
      <c r="F6795" s="104" t="s">
        <v>11572</v>
      </c>
      <c r="G6795" s="104" t="s">
        <v>9387</v>
      </c>
      <c r="H6795" s="104" t="s">
        <v>6524</v>
      </c>
      <c r="I6795" s="104" t="s">
        <v>14416</v>
      </c>
    </row>
    <row r="6796" spans="1:9" x14ac:dyDescent="0.2">
      <c r="A6796" s="104" t="s">
        <v>10492</v>
      </c>
      <c r="D6796" s="104" t="s">
        <v>6525</v>
      </c>
      <c r="E6796" s="104">
        <f t="shared" si="106"/>
        <v>30900501</v>
      </c>
      <c r="F6796" s="104" t="s">
        <v>11572</v>
      </c>
      <c r="G6796" s="104" t="s">
        <v>9387</v>
      </c>
      <c r="H6796" s="104" t="s">
        <v>6524</v>
      </c>
      <c r="I6796" s="104" t="s">
        <v>6526</v>
      </c>
    </row>
    <row r="6797" spans="1:9" x14ac:dyDescent="0.2">
      <c r="A6797" s="104" t="s">
        <v>10492</v>
      </c>
      <c r="D6797" s="104" t="s">
        <v>6527</v>
      </c>
      <c r="E6797" s="104">
        <f t="shared" si="106"/>
        <v>30900502</v>
      </c>
      <c r="F6797" s="104" t="s">
        <v>11572</v>
      </c>
      <c r="G6797" s="104" t="s">
        <v>9387</v>
      </c>
      <c r="H6797" s="104" t="s">
        <v>6524</v>
      </c>
      <c r="I6797" s="104" t="s">
        <v>6528</v>
      </c>
    </row>
    <row r="6798" spans="1:9" x14ac:dyDescent="0.2">
      <c r="A6798" s="104" t="s">
        <v>10492</v>
      </c>
      <c r="D6798" s="104" t="s">
        <v>6529</v>
      </c>
      <c r="E6798" s="104">
        <f t="shared" si="106"/>
        <v>30901001</v>
      </c>
      <c r="F6798" s="104" t="s">
        <v>11572</v>
      </c>
      <c r="G6798" s="104" t="s">
        <v>9387</v>
      </c>
      <c r="H6798" s="104" t="s">
        <v>6530</v>
      </c>
      <c r="I6798" s="104" t="s">
        <v>6531</v>
      </c>
    </row>
    <row r="6799" spans="1:9" x14ac:dyDescent="0.2">
      <c r="A6799" s="104" t="s">
        <v>10492</v>
      </c>
      <c r="D6799" s="104" t="s">
        <v>6532</v>
      </c>
      <c r="E6799" s="104">
        <f t="shared" si="106"/>
        <v>30901002</v>
      </c>
      <c r="F6799" s="104" t="s">
        <v>11572</v>
      </c>
      <c r="G6799" s="104" t="s">
        <v>9387</v>
      </c>
      <c r="H6799" s="104" t="s">
        <v>6530</v>
      </c>
      <c r="I6799" s="104" t="s">
        <v>6531</v>
      </c>
    </row>
    <row r="6800" spans="1:9" x14ac:dyDescent="0.2">
      <c r="A6800" s="104" t="s">
        <v>10492</v>
      </c>
      <c r="D6800" s="104" t="s">
        <v>6533</v>
      </c>
      <c r="E6800" s="104">
        <f t="shared" si="106"/>
        <v>30901003</v>
      </c>
      <c r="F6800" s="104" t="s">
        <v>11572</v>
      </c>
      <c r="G6800" s="104" t="s">
        <v>9387</v>
      </c>
      <c r="H6800" s="104" t="s">
        <v>6530</v>
      </c>
      <c r="I6800" s="104" t="s">
        <v>6534</v>
      </c>
    </row>
    <row r="6801" spans="1:9" x14ac:dyDescent="0.2">
      <c r="A6801" s="104" t="s">
        <v>10492</v>
      </c>
      <c r="D6801" s="104" t="s">
        <v>6535</v>
      </c>
      <c r="E6801" s="104">
        <f t="shared" si="106"/>
        <v>30901004</v>
      </c>
      <c r="F6801" s="104" t="s">
        <v>11572</v>
      </c>
      <c r="G6801" s="104" t="s">
        <v>9387</v>
      </c>
      <c r="H6801" s="104" t="s">
        <v>6530</v>
      </c>
      <c r="I6801" s="104" t="s">
        <v>6536</v>
      </c>
    </row>
    <row r="6802" spans="1:9" x14ac:dyDescent="0.2">
      <c r="A6802" s="104" t="s">
        <v>10492</v>
      </c>
      <c r="D6802" s="104" t="s">
        <v>6537</v>
      </c>
      <c r="E6802" s="104">
        <f t="shared" si="106"/>
        <v>30901005</v>
      </c>
      <c r="F6802" s="104" t="s">
        <v>11572</v>
      </c>
      <c r="G6802" s="104" t="s">
        <v>9387</v>
      </c>
      <c r="H6802" s="104" t="s">
        <v>6530</v>
      </c>
      <c r="I6802" s="104" t="s">
        <v>6538</v>
      </c>
    </row>
    <row r="6803" spans="1:9" x14ac:dyDescent="0.2">
      <c r="A6803" s="104" t="s">
        <v>10492</v>
      </c>
      <c r="D6803" s="104" t="s">
        <v>6539</v>
      </c>
      <c r="E6803" s="104">
        <f t="shared" si="106"/>
        <v>30901006</v>
      </c>
      <c r="F6803" s="104" t="s">
        <v>11572</v>
      </c>
      <c r="G6803" s="104" t="s">
        <v>9387</v>
      </c>
      <c r="H6803" s="104" t="s">
        <v>6530</v>
      </c>
      <c r="I6803" s="104" t="s">
        <v>6540</v>
      </c>
    </row>
    <row r="6804" spans="1:9" x14ac:dyDescent="0.2">
      <c r="A6804" s="104" t="s">
        <v>10492</v>
      </c>
      <c r="D6804" s="104" t="s">
        <v>6541</v>
      </c>
      <c r="E6804" s="104">
        <f t="shared" si="106"/>
        <v>30901007</v>
      </c>
      <c r="F6804" s="104" t="s">
        <v>11572</v>
      </c>
      <c r="G6804" s="104" t="s">
        <v>9387</v>
      </c>
      <c r="H6804" s="104" t="s">
        <v>6530</v>
      </c>
      <c r="I6804" s="104" t="s">
        <v>6542</v>
      </c>
    </row>
    <row r="6805" spans="1:9" x14ac:dyDescent="0.2">
      <c r="A6805" s="104" t="s">
        <v>10492</v>
      </c>
      <c r="D6805" s="104" t="s">
        <v>6543</v>
      </c>
      <c r="E6805" s="104">
        <f t="shared" si="106"/>
        <v>30901014</v>
      </c>
      <c r="F6805" s="104" t="s">
        <v>11572</v>
      </c>
      <c r="G6805" s="104" t="s">
        <v>9387</v>
      </c>
      <c r="H6805" s="104" t="s">
        <v>6530</v>
      </c>
      <c r="I6805" s="104" t="s">
        <v>9413</v>
      </c>
    </row>
    <row r="6806" spans="1:9" x14ac:dyDescent="0.2">
      <c r="A6806" s="104" t="s">
        <v>10492</v>
      </c>
      <c r="D6806" s="104" t="s">
        <v>9414</v>
      </c>
      <c r="E6806" s="104">
        <f t="shared" si="106"/>
        <v>30901015</v>
      </c>
      <c r="F6806" s="104" t="s">
        <v>11572</v>
      </c>
      <c r="G6806" s="104" t="s">
        <v>9387</v>
      </c>
      <c r="H6806" s="104" t="s">
        <v>6530</v>
      </c>
      <c r="I6806" s="104" t="s">
        <v>9415</v>
      </c>
    </row>
    <row r="6807" spans="1:9" x14ac:dyDescent="0.2">
      <c r="A6807" s="104" t="s">
        <v>10492</v>
      </c>
      <c r="D6807" s="104" t="s">
        <v>9416</v>
      </c>
      <c r="E6807" s="104">
        <f t="shared" si="106"/>
        <v>30901016</v>
      </c>
      <c r="F6807" s="104" t="s">
        <v>11572</v>
      </c>
      <c r="G6807" s="104" t="s">
        <v>9387</v>
      </c>
      <c r="H6807" s="104" t="s">
        <v>6530</v>
      </c>
      <c r="I6807" s="104" t="s">
        <v>9417</v>
      </c>
    </row>
    <row r="6808" spans="1:9" x14ac:dyDescent="0.2">
      <c r="A6808" s="104" t="s">
        <v>10492</v>
      </c>
      <c r="D6808" s="104" t="s">
        <v>9418</v>
      </c>
      <c r="E6808" s="104">
        <f t="shared" si="106"/>
        <v>30901018</v>
      </c>
      <c r="F6808" s="104" t="s">
        <v>11572</v>
      </c>
      <c r="G6808" s="104" t="s">
        <v>9387</v>
      </c>
      <c r="H6808" s="104" t="s">
        <v>6530</v>
      </c>
      <c r="I6808" s="104" t="s">
        <v>9419</v>
      </c>
    </row>
    <row r="6809" spans="1:9" x14ac:dyDescent="0.2">
      <c r="A6809" s="104" t="s">
        <v>10492</v>
      </c>
      <c r="D6809" s="104" t="s">
        <v>9420</v>
      </c>
      <c r="E6809" s="104">
        <f t="shared" si="106"/>
        <v>30901028</v>
      </c>
      <c r="F6809" s="104" t="s">
        <v>11572</v>
      </c>
      <c r="G6809" s="104" t="s">
        <v>9387</v>
      </c>
      <c r="H6809" s="104" t="s">
        <v>6530</v>
      </c>
      <c r="I6809" s="104" t="s">
        <v>6557</v>
      </c>
    </row>
    <row r="6810" spans="1:9" x14ac:dyDescent="0.2">
      <c r="A6810" s="104" t="s">
        <v>10492</v>
      </c>
      <c r="D6810" s="104" t="s">
        <v>6558</v>
      </c>
      <c r="E6810" s="104">
        <f t="shared" si="106"/>
        <v>30901038</v>
      </c>
      <c r="F6810" s="104" t="s">
        <v>11572</v>
      </c>
      <c r="G6810" s="104" t="s">
        <v>9387</v>
      </c>
      <c r="H6810" s="104" t="s">
        <v>6530</v>
      </c>
      <c r="I6810" s="104" t="s">
        <v>6559</v>
      </c>
    </row>
    <row r="6811" spans="1:9" x14ac:dyDescent="0.2">
      <c r="A6811" s="104" t="s">
        <v>10492</v>
      </c>
      <c r="D6811" s="104" t="s">
        <v>6560</v>
      </c>
      <c r="E6811" s="104">
        <f t="shared" si="106"/>
        <v>30901042</v>
      </c>
      <c r="F6811" s="104" t="s">
        <v>11572</v>
      </c>
      <c r="G6811" s="104" t="s">
        <v>9387</v>
      </c>
      <c r="H6811" s="104" t="s">
        <v>6530</v>
      </c>
      <c r="I6811" s="104" t="s">
        <v>6561</v>
      </c>
    </row>
    <row r="6812" spans="1:9" x14ac:dyDescent="0.2">
      <c r="A6812" s="104" t="s">
        <v>10492</v>
      </c>
      <c r="D6812" s="104" t="s">
        <v>6562</v>
      </c>
      <c r="E6812" s="104">
        <f t="shared" si="106"/>
        <v>30901045</v>
      </c>
      <c r="F6812" s="104" t="s">
        <v>11572</v>
      </c>
      <c r="G6812" s="104" t="s">
        <v>9387</v>
      </c>
      <c r="H6812" s="104" t="s">
        <v>6530</v>
      </c>
      <c r="I6812" s="104" t="s">
        <v>6563</v>
      </c>
    </row>
    <row r="6813" spans="1:9" x14ac:dyDescent="0.2">
      <c r="A6813" s="104" t="s">
        <v>10492</v>
      </c>
      <c r="D6813" s="104" t="s">
        <v>3839</v>
      </c>
      <c r="E6813" s="104">
        <f t="shared" si="106"/>
        <v>30901048</v>
      </c>
      <c r="F6813" s="104" t="s">
        <v>11572</v>
      </c>
      <c r="G6813" s="104" t="s">
        <v>9387</v>
      </c>
      <c r="H6813" s="104" t="s">
        <v>6530</v>
      </c>
      <c r="I6813" s="104" t="s">
        <v>3840</v>
      </c>
    </row>
    <row r="6814" spans="1:9" x14ac:dyDescent="0.2">
      <c r="A6814" s="104" t="s">
        <v>10492</v>
      </c>
      <c r="D6814" s="104" t="s">
        <v>3841</v>
      </c>
      <c r="E6814" s="104">
        <f t="shared" si="106"/>
        <v>30901052</v>
      </c>
      <c r="F6814" s="104" t="s">
        <v>11572</v>
      </c>
      <c r="G6814" s="104" t="s">
        <v>9387</v>
      </c>
      <c r="H6814" s="104" t="s">
        <v>6530</v>
      </c>
      <c r="I6814" s="104" t="s">
        <v>3842</v>
      </c>
    </row>
    <row r="6815" spans="1:9" x14ac:dyDescent="0.2">
      <c r="A6815" s="104" t="s">
        <v>10492</v>
      </c>
      <c r="D6815" s="104" t="s">
        <v>3843</v>
      </c>
      <c r="E6815" s="104">
        <f t="shared" si="106"/>
        <v>30901054</v>
      </c>
      <c r="F6815" s="104" t="s">
        <v>11572</v>
      </c>
      <c r="G6815" s="104" t="s">
        <v>9387</v>
      </c>
      <c r="H6815" s="104" t="s">
        <v>6530</v>
      </c>
      <c r="I6815" s="104" t="s">
        <v>3844</v>
      </c>
    </row>
    <row r="6816" spans="1:9" x14ac:dyDescent="0.2">
      <c r="A6816" s="104" t="s">
        <v>10492</v>
      </c>
      <c r="D6816" s="104" t="s">
        <v>3845</v>
      </c>
      <c r="E6816" s="104">
        <f t="shared" si="106"/>
        <v>30901058</v>
      </c>
      <c r="F6816" s="104" t="s">
        <v>11572</v>
      </c>
      <c r="G6816" s="104" t="s">
        <v>9387</v>
      </c>
      <c r="H6816" s="104" t="s">
        <v>6530</v>
      </c>
      <c r="I6816" s="104" t="s">
        <v>3846</v>
      </c>
    </row>
    <row r="6817" spans="1:9" x14ac:dyDescent="0.2">
      <c r="A6817" s="104" t="s">
        <v>10492</v>
      </c>
      <c r="D6817" s="104" t="s">
        <v>3847</v>
      </c>
      <c r="E6817" s="104">
        <f t="shared" si="106"/>
        <v>30901061</v>
      </c>
      <c r="F6817" s="104" t="s">
        <v>11572</v>
      </c>
      <c r="G6817" s="104" t="s">
        <v>9387</v>
      </c>
      <c r="H6817" s="104" t="s">
        <v>6530</v>
      </c>
      <c r="I6817" s="104" t="s">
        <v>3848</v>
      </c>
    </row>
    <row r="6818" spans="1:9" x14ac:dyDescent="0.2">
      <c r="A6818" s="104" t="s">
        <v>10492</v>
      </c>
      <c r="D6818" s="104" t="s">
        <v>3849</v>
      </c>
      <c r="E6818" s="104">
        <f t="shared" si="106"/>
        <v>30901063</v>
      </c>
      <c r="F6818" s="104" t="s">
        <v>11572</v>
      </c>
      <c r="G6818" s="104" t="s">
        <v>9387</v>
      </c>
      <c r="H6818" s="104" t="s">
        <v>6530</v>
      </c>
      <c r="I6818" s="104" t="s">
        <v>3850</v>
      </c>
    </row>
    <row r="6819" spans="1:9" x14ac:dyDescent="0.2">
      <c r="A6819" s="104" t="s">
        <v>10492</v>
      </c>
      <c r="D6819" s="104" t="s">
        <v>3851</v>
      </c>
      <c r="E6819" s="104">
        <f t="shared" si="106"/>
        <v>30901065</v>
      </c>
      <c r="F6819" s="104" t="s">
        <v>11572</v>
      </c>
      <c r="G6819" s="104" t="s">
        <v>9387</v>
      </c>
      <c r="H6819" s="104" t="s">
        <v>6530</v>
      </c>
      <c r="I6819" s="104" t="s">
        <v>3852</v>
      </c>
    </row>
    <row r="6820" spans="1:9" x14ac:dyDescent="0.2">
      <c r="A6820" s="104" t="s">
        <v>10492</v>
      </c>
      <c r="D6820" s="104" t="s">
        <v>3853</v>
      </c>
      <c r="E6820" s="104">
        <f t="shared" si="106"/>
        <v>30901067</v>
      </c>
      <c r="F6820" s="104" t="s">
        <v>11572</v>
      </c>
      <c r="G6820" s="104" t="s">
        <v>9387</v>
      </c>
      <c r="H6820" s="104" t="s">
        <v>6530</v>
      </c>
      <c r="I6820" s="104" t="s">
        <v>3854</v>
      </c>
    </row>
    <row r="6821" spans="1:9" x14ac:dyDescent="0.2">
      <c r="A6821" s="104" t="s">
        <v>10492</v>
      </c>
      <c r="D6821" s="104" t="s">
        <v>3855</v>
      </c>
      <c r="E6821" s="104">
        <f t="shared" si="106"/>
        <v>30901068</v>
      </c>
      <c r="F6821" s="104" t="s">
        <v>11572</v>
      </c>
      <c r="G6821" s="104" t="s">
        <v>9387</v>
      </c>
      <c r="H6821" s="104" t="s">
        <v>6530</v>
      </c>
      <c r="I6821" s="104" t="s">
        <v>3856</v>
      </c>
    </row>
    <row r="6822" spans="1:9" x14ac:dyDescent="0.2">
      <c r="A6822" s="104" t="s">
        <v>10492</v>
      </c>
      <c r="D6822" s="104" t="s">
        <v>3857</v>
      </c>
      <c r="E6822" s="104">
        <f t="shared" si="106"/>
        <v>30901078</v>
      </c>
      <c r="F6822" s="104" t="s">
        <v>11572</v>
      </c>
      <c r="G6822" s="104" t="s">
        <v>9387</v>
      </c>
      <c r="H6822" s="104" t="s">
        <v>6530</v>
      </c>
      <c r="I6822" s="104" t="s">
        <v>3858</v>
      </c>
    </row>
    <row r="6823" spans="1:9" x14ac:dyDescent="0.2">
      <c r="A6823" s="104" t="s">
        <v>10492</v>
      </c>
      <c r="D6823" s="104" t="s">
        <v>3859</v>
      </c>
      <c r="E6823" s="104">
        <f t="shared" si="106"/>
        <v>30901097</v>
      </c>
      <c r="F6823" s="104" t="s">
        <v>11572</v>
      </c>
      <c r="G6823" s="104" t="s">
        <v>9387</v>
      </c>
      <c r="H6823" s="104" t="s">
        <v>6530</v>
      </c>
      <c r="I6823" s="104" t="s">
        <v>7791</v>
      </c>
    </row>
    <row r="6824" spans="1:9" x14ac:dyDescent="0.2">
      <c r="A6824" s="104" t="s">
        <v>10492</v>
      </c>
      <c r="D6824" s="104" t="s">
        <v>3860</v>
      </c>
      <c r="E6824" s="104">
        <f t="shared" si="106"/>
        <v>30901098</v>
      </c>
      <c r="F6824" s="104" t="s">
        <v>11572</v>
      </c>
      <c r="G6824" s="104" t="s">
        <v>9387</v>
      </c>
      <c r="H6824" s="104" t="s">
        <v>6530</v>
      </c>
      <c r="I6824" s="104" t="s">
        <v>7791</v>
      </c>
    </row>
    <row r="6825" spans="1:9" x14ac:dyDescent="0.2">
      <c r="A6825" s="104" t="s">
        <v>10492</v>
      </c>
      <c r="D6825" s="104" t="s">
        <v>3861</v>
      </c>
      <c r="E6825" s="104">
        <f t="shared" si="106"/>
        <v>30901099</v>
      </c>
      <c r="F6825" s="104" t="s">
        <v>11572</v>
      </c>
      <c r="G6825" s="104" t="s">
        <v>9387</v>
      </c>
      <c r="H6825" s="104" t="s">
        <v>6530</v>
      </c>
      <c r="I6825" s="104" t="s">
        <v>11745</v>
      </c>
    </row>
    <row r="6826" spans="1:9" x14ac:dyDescent="0.2">
      <c r="A6826" s="104" t="s">
        <v>10492</v>
      </c>
      <c r="D6826" s="104" t="s">
        <v>3862</v>
      </c>
      <c r="E6826" s="104">
        <f t="shared" si="106"/>
        <v>30901101</v>
      </c>
      <c r="F6826" s="104" t="s">
        <v>11572</v>
      </c>
      <c r="G6826" s="104" t="s">
        <v>9387</v>
      </c>
      <c r="H6826" s="104" t="s">
        <v>3863</v>
      </c>
      <c r="I6826" s="104" t="s">
        <v>3864</v>
      </c>
    </row>
    <row r="6827" spans="1:9" x14ac:dyDescent="0.2">
      <c r="A6827" s="104" t="s">
        <v>10492</v>
      </c>
      <c r="D6827" s="104" t="s">
        <v>3865</v>
      </c>
      <c r="E6827" s="104">
        <f t="shared" si="106"/>
        <v>30901102</v>
      </c>
      <c r="F6827" s="104" t="s">
        <v>11572</v>
      </c>
      <c r="G6827" s="104" t="s">
        <v>9387</v>
      </c>
      <c r="H6827" s="104" t="s">
        <v>3863</v>
      </c>
      <c r="I6827" s="104" t="s">
        <v>3866</v>
      </c>
    </row>
    <row r="6828" spans="1:9" x14ac:dyDescent="0.2">
      <c r="A6828" s="104" t="s">
        <v>10492</v>
      </c>
      <c r="D6828" s="104" t="s">
        <v>3867</v>
      </c>
      <c r="E6828" s="104">
        <f t="shared" si="106"/>
        <v>30901103</v>
      </c>
      <c r="F6828" s="104" t="s">
        <v>11572</v>
      </c>
      <c r="G6828" s="104" t="s">
        <v>9387</v>
      </c>
      <c r="H6828" s="104" t="s">
        <v>3863</v>
      </c>
      <c r="I6828" s="104" t="s">
        <v>3868</v>
      </c>
    </row>
    <row r="6829" spans="1:9" x14ac:dyDescent="0.2">
      <c r="A6829" s="104" t="s">
        <v>10492</v>
      </c>
      <c r="D6829" s="104" t="s">
        <v>3869</v>
      </c>
      <c r="E6829" s="104">
        <f t="shared" si="106"/>
        <v>30901104</v>
      </c>
      <c r="F6829" s="104" t="s">
        <v>11572</v>
      </c>
      <c r="G6829" s="104" t="s">
        <v>9387</v>
      </c>
      <c r="H6829" s="104" t="s">
        <v>3863</v>
      </c>
      <c r="I6829" s="104" t="s">
        <v>3870</v>
      </c>
    </row>
    <row r="6830" spans="1:9" x14ac:dyDescent="0.2">
      <c r="A6830" s="104" t="s">
        <v>10492</v>
      </c>
      <c r="D6830" s="104" t="s">
        <v>3871</v>
      </c>
      <c r="E6830" s="104">
        <f t="shared" si="106"/>
        <v>30901199</v>
      </c>
      <c r="F6830" s="104" t="s">
        <v>11572</v>
      </c>
      <c r="G6830" s="104" t="s">
        <v>9387</v>
      </c>
      <c r="H6830" s="104" t="s">
        <v>3863</v>
      </c>
      <c r="I6830" s="104" t="s">
        <v>7791</v>
      </c>
    </row>
    <row r="6831" spans="1:9" x14ac:dyDescent="0.2">
      <c r="A6831" s="104" t="s">
        <v>10492</v>
      </c>
      <c r="D6831" s="104" t="s">
        <v>3872</v>
      </c>
      <c r="E6831" s="104">
        <f t="shared" si="106"/>
        <v>30901201</v>
      </c>
      <c r="F6831" s="104" t="s">
        <v>11572</v>
      </c>
      <c r="G6831" s="104" t="s">
        <v>9387</v>
      </c>
      <c r="H6831" s="104" t="s">
        <v>3873</v>
      </c>
      <c r="I6831" s="104" t="s">
        <v>3874</v>
      </c>
    </row>
    <row r="6832" spans="1:9" x14ac:dyDescent="0.2">
      <c r="A6832" s="104" t="s">
        <v>10492</v>
      </c>
      <c r="D6832" s="104" t="s">
        <v>3875</v>
      </c>
      <c r="E6832" s="104">
        <f t="shared" si="106"/>
        <v>30901202</v>
      </c>
      <c r="F6832" s="104" t="s">
        <v>11572</v>
      </c>
      <c r="G6832" s="104" t="s">
        <v>9387</v>
      </c>
      <c r="H6832" s="104" t="s">
        <v>3873</v>
      </c>
      <c r="I6832" s="104" t="s">
        <v>12234</v>
      </c>
    </row>
    <row r="6833" spans="1:9" x14ac:dyDescent="0.2">
      <c r="A6833" s="104" t="s">
        <v>10492</v>
      </c>
      <c r="D6833" s="104" t="s">
        <v>3876</v>
      </c>
      <c r="E6833" s="104">
        <f t="shared" si="106"/>
        <v>30901203</v>
      </c>
      <c r="F6833" s="104" t="s">
        <v>11572</v>
      </c>
      <c r="G6833" s="104" t="s">
        <v>9387</v>
      </c>
      <c r="H6833" s="104" t="s">
        <v>3873</v>
      </c>
      <c r="I6833" s="104" t="s">
        <v>11383</v>
      </c>
    </row>
    <row r="6834" spans="1:9" x14ac:dyDescent="0.2">
      <c r="A6834" s="104" t="s">
        <v>10492</v>
      </c>
      <c r="D6834" s="104" t="s">
        <v>3877</v>
      </c>
      <c r="E6834" s="104">
        <f t="shared" si="106"/>
        <v>30901204</v>
      </c>
      <c r="F6834" s="104" t="s">
        <v>11572</v>
      </c>
      <c r="G6834" s="104" t="s">
        <v>9387</v>
      </c>
      <c r="H6834" s="104" t="s">
        <v>3873</v>
      </c>
      <c r="I6834" s="104" t="s">
        <v>11455</v>
      </c>
    </row>
    <row r="6835" spans="1:9" x14ac:dyDescent="0.2">
      <c r="A6835" s="104" t="s">
        <v>10492</v>
      </c>
      <c r="D6835" s="104" t="s">
        <v>3878</v>
      </c>
      <c r="E6835" s="104">
        <f t="shared" si="106"/>
        <v>30901205</v>
      </c>
      <c r="F6835" s="104" t="s">
        <v>11572</v>
      </c>
      <c r="G6835" s="104" t="s">
        <v>9387</v>
      </c>
      <c r="H6835" s="104" t="s">
        <v>3873</v>
      </c>
      <c r="I6835" s="104" t="s">
        <v>14437</v>
      </c>
    </row>
    <row r="6836" spans="1:9" x14ac:dyDescent="0.2">
      <c r="A6836" s="104" t="s">
        <v>10492</v>
      </c>
      <c r="D6836" s="104" t="s">
        <v>3879</v>
      </c>
      <c r="E6836" s="104">
        <f t="shared" si="106"/>
        <v>30901501</v>
      </c>
      <c r="F6836" s="104" t="s">
        <v>11572</v>
      </c>
      <c r="G6836" s="104" t="s">
        <v>9387</v>
      </c>
      <c r="H6836" s="104" t="s">
        <v>3880</v>
      </c>
      <c r="I6836" s="104" t="s">
        <v>3881</v>
      </c>
    </row>
    <row r="6837" spans="1:9" x14ac:dyDescent="0.2">
      <c r="A6837" s="104" t="s">
        <v>10492</v>
      </c>
      <c r="D6837" s="104" t="s">
        <v>3882</v>
      </c>
      <c r="E6837" s="104">
        <f t="shared" si="106"/>
        <v>30901601</v>
      </c>
      <c r="F6837" s="104" t="s">
        <v>11572</v>
      </c>
      <c r="G6837" s="104" t="s">
        <v>9387</v>
      </c>
      <c r="H6837" s="104" t="s">
        <v>3883</v>
      </c>
      <c r="I6837" s="104" t="s">
        <v>3884</v>
      </c>
    </row>
    <row r="6838" spans="1:9" x14ac:dyDescent="0.2">
      <c r="A6838" s="104" t="s">
        <v>10492</v>
      </c>
      <c r="D6838" s="104" t="s">
        <v>3885</v>
      </c>
      <c r="E6838" s="104">
        <f t="shared" si="106"/>
        <v>30901602</v>
      </c>
      <c r="F6838" s="104" t="s">
        <v>11572</v>
      </c>
      <c r="G6838" s="104" t="s">
        <v>9387</v>
      </c>
      <c r="H6838" s="104" t="s">
        <v>3883</v>
      </c>
      <c r="I6838" s="104" t="s">
        <v>3886</v>
      </c>
    </row>
    <row r="6839" spans="1:9" x14ac:dyDescent="0.2">
      <c r="A6839" s="104" t="s">
        <v>10492</v>
      </c>
      <c r="D6839" s="104" t="s">
        <v>3887</v>
      </c>
      <c r="E6839" s="104">
        <f t="shared" si="106"/>
        <v>30901603</v>
      </c>
      <c r="F6839" s="104" t="s">
        <v>11572</v>
      </c>
      <c r="G6839" s="104" t="s">
        <v>9387</v>
      </c>
      <c r="H6839" s="104" t="s">
        <v>3883</v>
      </c>
      <c r="I6839" s="104" t="s">
        <v>3888</v>
      </c>
    </row>
    <row r="6840" spans="1:9" x14ac:dyDescent="0.2">
      <c r="A6840" s="104" t="s">
        <v>10492</v>
      </c>
      <c r="D6840" s="104" t="s">
        <v>3889</v>
      </c>
      <c r="E6840" s="104">
        <f t="shared" si="106"/>
        <v>30901604</v>
      </c>
      <c r="F6840" s="104" t="s">
        <v>11572</v>
      </c>
      <c r="G6840" s="104" t="s">
        <v>9387</v>
      </c>
      <c r="H6840" s="104" t="s">
        <v>3883</v>
      </c>
      <c r="I6840" s="104" t="s">
        <v>3890</v>
      </c>
    </row>
    <row r="6841" spans="1:9" x14ac:dyDescent="0.2">
      <c r="A6841" s="104" t="s">
        <v>10492</v>
      </c>
      <c r="D6841" s="104" t="s">
        <v>3891</v>
      </c>
      <c r="E6841" s="104">
        <f t="shared" si="106"/>
        <v>30901605</v>
      </c>
      <c r="F6841" s="104" t="s">
        <v>11572</v>
      </c>
      <c r="G6841" s="104" t="s">
        <v>9387</v>
      </c>
      <c r="H6841" s="104" t="s">
        <v>3883</v>
      </c>
      <c r="I6841" s="104" t="s">
        <v>3884</v>
      </c>
    </row>
    <row r="6842" spans="1:9" x14ac:dyDescent="0.2">
      <c r="A6842" s="104" t="s">
        <v>10492</v>
      </c>
      <c r="D6842" s="104" t="s">
        <v>3892</v>
      </c>
      <c r="E6842" s="104">
        <f t="shared" si="106"/>
        <v>30901606</v>
      </c>
      <c r="F6842" s="104" t="s">
        <v>11572</v>
      </c>
      <c r="G6842" s="104" t="s">
        <v>9387</v>
      </c>
      <c r="H6842" s="104" t="s">
        <v>3883</v>
      </c>
      <c r="I6842" s="104" t="s">
        <v>3886</v>
      </c>
    </row>
    <row r="6843" spans="1:9" x14ac:dyDescent="0.2">
      <c r="A6843" s="104" t="s">
        <v>10492</v>
      </c>
      <c r="D6843" s="104" t="s">
        <v>3893</v>
      </c>
      <c r="E6843" s="104">
        <f t="shared" si="106"/>
        <v>30901607</v>
      </c>
      <c r="F6843" s="104" t="s">
        <v>11572</v>
      </c>
      <c r="G6843" s="104" t="s">
        <v>9387</v>
      </c>
      <c r="H6843" s="104" t="s">
        <v>3883</v>
      </c>
      <c r="I6843" s="104" t="s">
        <v>3888</v>
      </c>
    </row>
    <row r="6844" spans="1:9" x14ac:dyDescent="0.2">
      <c r="A6844" s="104" t="s">
        <v>10492</v>
      </c>
      <c r="D6844" s="104" t="s">
        <v>3894</v>
      </c>
      <c r="E6844" s="104">
        <f t="shared" si="106"/>
        <v>30901610</v>
      </c>
      <c r="F6844" s="104" t="s">
        <v>11572</v>
      </c>
      <c r="G6844" s="104" t="s">
        <v>9387</v>
      </c>
      <c r="H6844" s="104" t="s">
        <v>3883</v>
      </c>
      <c r="I6844" s="104" t="s">
        <v>3895</v>
      </c>
    </row>
    <row r="6845" spans="1:9" x14ac:dyDescent="0.2">
      <c r="A6845" s="104" t="s">
        <v>10492</v>
      </c>
      <c r="D6845" s="104" t="s">
        <v>3896</v>
      </c>
      <c r="E6845" s="104">
        <f t="shared" si="106"/>
        <v>30901611</v>
      </c>
      <c r="F6845" s="104" t="s">
        <v>11572</v>
      </c>
      <c r="G6845" s="104" t="s">
        <v>9387</v>
      </c>
      <c r="H6845" s="104" t="s">
        <v>3883</v>
      </c>
      <c r="I6845" s="104" t="s">
        <v>3897</v>
      </c>
    </row>
    <row r="6846" spans="1:9" x14ac:dyDescent="0.2">
      <c r="A6846" s="104" t="s">
        <v>10492</v>
      </c>
      <c r="D6846" s="104" t="s">
        <v>3898</v>
      </c>
      <c r="E6846" s="104">
        <f t="shared" si="106"/>
        <v>30901699</v>
      </c>
      <c r="F6846" s="104" t="s">
        <v>11572</v>
      </c>
      <c r="G6846" s="104" t="s">
        <v>9387</v>
      </c>
      <c r="H6846" s="104" t="s">
        <v>3883</v>
      </c>
      <c r="I6846" s="104" t="s">
        <v>7791</v>
      </c>
    </row>
    <row r="6847" spans="1:9" x14ac:dyDescent="0.2">
      <c r="A6847" s="104" t="s">
        <v>10492</v>
      </c>
      <c r="D6847" s="104" t="s">
        <v>3899</v>
      </c>
      <c r="E6847" s="104">
        <f t="shared" si="106"/>
        <v>30902099</v>
      </c>
      <c r="F6847" s="104" t="s">
        <v>11572</v>
      </c>
      <c r="G6847" s="104" t="s">
        <v>9387</v>
      </c>
      <c r="H6847" s="104" t="s">
        <v>7791</v>
      </c>
      <c r="I6847" s="104" t="s">
        <v>11745</v>
      </c>
    </row>
    <row r="6848" spans="1:9" x14ac:dyDescent="0.2">
      <c r="A6848" s="104" t="s">
        <v>10492</v>
      </c>
      <c r="D6848" s="104" t="s">
        <v>3900</v>
      </c>
      <c r="E6848" s="104">
        <f t="shared" si="106"/>
        <v>30902501</v>
      </c>
      <c r="F6848" s="104" t="s">
        <v>11572</v>
      </c>
      <c r="G6848" s="104" t="s">
        <v>9387</v>
      </c>
      <c r="H6848" s="104" t="s">
        <v>3901</v>
      </c>
      <c r="I6848" s="104" t="s">
        <v>3902</v>
      </c>
    </row>
    <row r="6849" spans="1:10" x14ac:dyDescent="0.2">
      <c r="A6849" s="104" t="s">
        <v>10492</v>
      </c>
      <c r="D6849" s="104" t="s">
        <v>3903</v>
      </c>
      <c r="E6849" s="104">
        <f t="shared" si="106"/>
        <v>30903004</v>
      </c>
      <c r="F6849" s="104" t="s">
        <v>11572</v>
      </c>
      <c r="G6849" s="104" t="s">
        <v>9387</v>
      </c>
      <c r="H6849" s="104" t="s">
        <v>3904</v>
      </c>
      <c r="I6849" s="104" t="s">
        <v>3905</v>
      </c>
    </row>
    <row r="6850" spans="1:10" x14ac:dyDescent="0.2">
      <c r="A6850" s="104" t="s">
        <v>10492</v>
      </c>
      <c r="D6850" s="104" t="s">
        <v>3906</v>
      </c>
      <c r="E6850" s="104">
        <f t="shared" ref="E6850:E6913" si="107">VALUE(D6850)</f>
        <v>30903005</v>
      </c>
      <c r="F6850" s="104" t="s">
        <v>11572</v>
      </c>
      <c r="G6850" s="104" t="s">
        <v>9387</v>
      </c>
      <c r="H6850" s="104" t="s">
        <v>3904</v>
      </c>
      <c r="I6850" s="104" t="s">
        <v>3907</v>
      </c>
    </row>
    <row r="6851" spans="1:10" x14ac:dyDescent="0.2">
      <c r="A6851" s="104" t="s">
        <v>10492</v>
      </c>
      <c r="D6851" s="104" t="s">
        <v>3908</v>
      </c>
      <c r="E6851" s="104">
        <f t="shared" si="107"/>
        <v>30903006</v>
      </c>
      <c r="F6851" s="104" t="s">
        <v>11572</v>
      </c>
      <c r="G6851" s="104" t="s">
        <v>9387</v>
      </c>
      <c r="H6851" s="104" t="s">
        <v>3904</v>
      </c>
      <c r="I6851" s="104" t="s">
        <v>3909</v>
      </c>
    </row>
    <row r="6852" spans="1:10" x14ac:dyDescent="0.2">
      <c r="A6852" s="104" t="s">
        <v>10492</v>
      </c>
      <c r="D6852" s="104" t="s">
        <v>3910</v>
      </c>
      <c r="E6852" s="104">
        <f t="shared" si="107"/>
        <v>30903007</v>
      </c>
      <c r="F6852" s="104" t="s">
        <v>11572</v>
      </c>
      <c r="G6852" s="104" t="s">
        <v>9387</v>
      </c>
      <c r="H6852" s="104" t="s">
        <v>3904</v>
      </c>
      <c r="I6852" s="104" t="s">
        <v>3911</v>
      </c>
    </row>
    <row r="6853" spans="1:10" x14ac:dyDescent="0.2">
      <c r="A6853" s="104" t="s">
        <v>10492</v>
      </c>
      <c r="D6853" s="104" t="s">
        <v>3912</v>
      </c>
      <c r="E6853" s="104">
        <f t="shared" si="107"/>
        <v>30903008</v>
      </c>
      <c r="F6853" s="104" t="s">
        <v>11572</v>
      </c>
      <c r="G6853" s="104" t="s">
        <v>9387</v>
      </c>
      <c r="H6853" s="104" t="s">
        <v>3904</v>
      </c>
      <c r="I6853" s="104" t="s">
        <v>3913</v>
      </c>
    </row>
    <row r="6854" spans="1:10" x14ac:dyDescent="0.2">
      <c r="A6854" s="104" t="s">
        <v>10492</v>
      </c>
      <c r="D6854" s="104" t="s">
        <v>3914</v>
      </c>
      <c r="E6854" s="104">
        <f t="shared" si="107"/>
        <v>30903010</v>
      </c>
      <c r="F6854" s="104" t="s">
        <v>11572</v>
      </c>
      <c r="G6854" s="104" t="s">
        <v>9387</v>
      </c>
      <c r="H6854" s="104" t="s">
        <v>3904</v>
      </c>
      <c r="I6854" s="104" t="s">
        <v>3915</v>
      </c>
    </row>
    <row r="6855" spans="1:10" x14ac:dyDescent="0.2">
      <c r="A6855" s="104" t="s">
        <v>10492</v>
      </c>
      <c r="D6855" s="104" t="s">
        <v>3916</v>
      </c>
      <c r="E6855" s="104">
        <f t="shared" si="107"/>
        <v>30903099</v>
      </c>
      <c r="F6855" s="104" t="s">
        <v>11572</v>
      </c>
      <c r="G6855" s="104" t="s">
        <v>9387</v>
      </c>
      <c r="H6855" s="104" t="s">
        <v>3904</v>
      </c>
      <c r="I6855" s="104" t="s">
        <v>11745</v>
      </c>
    </row>
    <row r="6856" spans="1:10" x14ac:dyDescent="0.2">
      <c r="A6856" s="104" t="s">
        <v>10492</v>
      </c>
      <c r="D6856" s="104" t="s">
        <v>3917</v>
      </c>
      <c r="E6856" s="104">
        <f t="shared" si="107"/>
        <v>30903901</v>
      </c>
      <c r="F6856" s="104" t="s">
        <v>11572</v>
      </c>
      <c r="G6856" s="104" t="s">
        <v>9387</v>
      </c>
      <c r="H6856" s="104" t="s">
        <v>3918</v>
      </c>
      <c r="I6856" s="104" t="s">
        <v>3919</v>
      </c>
      <c r="J6856" s="106">
        <v>36797</v>
      </c>
    </row>
    <row r="6857" spans="1:10" x14ac:dyDescent="0.2">
      <c r="A6857" s="104" t="s">
        <v>10492</v>
      </c>
      <c r="D6857" s="104" t="s">
        <v>3920</v>
      </c>
      <c r="E6857" s="104">
        <f t="shared" si="107"/>
        <v>30903902</v>
      </c>
      <c r="F6857" s="104" t="s">
        <v>11572</v>
      </c>
      <c r="G6857" s="104" t="s">
        <v>9387</v>
      </c>
      <c r="H6857" s="104" t="s">
        <v>3918</v>
      </c>
      <c r="I6857" s="104" t="s">
        <v>3921</v>
      </c>
      <c r="J6857" s="106">
        <v>36797</v>
      </c>
    </row>
    <row r="6858" spans="1:10" x14ac:dyDescent="0.2">
      <c r="A6858" s="104" t="s">
        <v>10492</v>
      </c>
      <c r="D6858" s="104" t="s">
        <v>3922</v>
      </c>
      <c r="E6858" s="104">
        <f t="shared" si="107"/>
        <v>30903951</v>
      </c>
      <c r="F6858" s="104" t="s">
        <v>11572</v>
      </c>
      <c r="G6858" s="104" t="s">
        <v>9387</v>
      </c>
      <c r="H6858" s="104" t="s">
        <v>3918</v>
      </c>
      <c r="I6858" s="104" t="s">
        <v>3923</v>
      </c>
      <c r="J6858" s="106">
        <v>36797</v>
      </c>
    </row>
    <row r="6859" spans="1:10" x14ac:dyDescent="0.2">
      <c r="A6859" s="104" t="s">
        <v>10492</v>
      </c>
      <c r="D6859" s="104" t="s">
        <v>3924</v>
      </c>
      <c r="E6859" s="104">
        <f t="shared" si="107"/>
        <v>30904001</v>
      </c>
      <c r="F6859" s="104" t="s">
        <v>11572</v>
      </c>
      <c r="G6859" s="104" t="s">
        <v>9387</v>
      </c>
      <c r="H6859" s="104" t="s">
        <v>3925</v>
      </c>
      <c r="I6859" s="104" t="s">
        <v>3926</v>
      </c>
    </row>
    <row r="6860" spans="1:10" x14ac:dyDescent="0.2">
      <c r="A6860" s="104" t="s">
        <v>10492</v>
      </c>
      <c r="D6860" s="104" t="s">
        <v>3927</v>
      </c>
      <c r="E6860" s="104">
        <f t="shared" si="107"/>
        <v>30904010</v>
      </c>
      <c r="F6860" s="104" t="s">
        <v>11572</v>
      </c>
      <c r="G6860" s="104" t="s">
        <v>9387</v>
      </c>
      <c r="H6860" s="104" t="s">
        <v>3925</v>
      </c>
      <c r="I6860" s="104" t="s">
        <v>3928</v>
      </c>
    </row>
    <row r="6861" spans="1:10" x14ac:dyDescent="0.2">
      <c r="A6861" s="104" t="s">
        <v>10492</v>
      </c>
      <c r="D6861" s="104" t="s">
        <v>3929</v>
      </c>
      <c r="E6861" s="104">
        <f t="shared" si="107"/>
        <v>30904020</v>
      </c>
      <c r="F6861" s="104" t="s">
        <v>11572</v>
      </c>
      <c r="G6861" s="104" t="s">
        <v>9387</v>
      </c>
      <c r="H6861" s="104" t="s">
        <v>3925</v>
      </c>
      <c r="I6861" s="104" t="s">
        <v>3930</v>
      </c>
    </row>
    <row r="6862" spans="1:10" x14ac:dyDescent="0.2">
      <c r="A6862" s="104" t="s">
        <v>10492</v>
      </c>
      <c r="D6862" s="104" t="s">
        <v>3931</v>
      </c>
      <c r="E6862" s="104">
        <f t="shared" si="107"/>
        <v>30904030</v>
      </c>
      <c r="F6862" s="104" t="s">
        <v>11572</v>
      </c>
      <c r="G6862" s="104" t="s">
        <v>9387</v>
      </c>
      <c r="H6862" s="104" t="s">
        <v>3925</v>
      </c>
      <c r="I6862" s="104" t="s">
        <v>3932</v>
      </c>
    </row>
    <row r="6863" spans="1:10" x14ac:dyDescent="0.2">
      <c r="A6863" s="104" t="s">
        <v>10492</v>
      </c>
      <c r="D6863" s="104" t="s">
        <v>3933</v>
      </c>
      <c r="E6863" s="104">
        <f t="shared" si="107"/>
        <v>30904100</v>
      </c>
      <c r="F6863" s="104" t="s">
        <v>11572</v>
      </c>
      <c r="G6863" s="104" t="s">
        <v>9387</v>
      </c>
      <c r="H6863" s="104" t="s">
        <v>3934</v>
      </c>
      <c r="I6863" s="104" t="s">
        <v>14416</v>
      </c>
    </row>
    <row r="6864" spans="1:10" x14ac:dyDescent="0.2">
      <c r="A6864" s="104" t="s">
        <v>10492</v>
      </c>
      <c r="D6864" s="104" t="s">
        <v>3935</v>
      </c>
      <c r="E6864" s="104">
        <f t="shared" si="107"/>
        <v>30904200</v>
      </c>
      <c r="F6864" s="104" t="s">
        <v>11572</v>
      </c>
      <c r="G6864" s="104" t="s">
        <v>9387</v>
      </c>
      <c r="H6864" s="104" t="s">
        <v>3936</v>
      </c>
      <c r="I6864" s="104" t="s">
        <v>14416</v>
      </c>
    </row>
    <row r="6865" spans="1:9" x14ac:dyDescent="0.2">
      <c r="A6865" s="104" t="s">
        <v>10492</v>
      </c>
      <c r="D6865" s="104" t="s">
        <v>3937</v>
      </c>
      <c r="E6865" s="104">
        <f t="shared" si="107"/>
        <v>30904300</v>
      </c>
      <c r="F6865" s="104" t="s">
        <v>11572</v>
      </c>
      <c r="G6865" s="104" t="s">
        <v>9387</v>
      </c>
      <c r="H6865" s="104" t="s">
        <v>3938</v>
      </c>
      <c r="I6865" s="104" t="s">
        <v>14416</v>
      </c>
    </row>
    <row r="6866" spans="1:9" x14ac:dyDescent="0.2">
      <c r="A6866" s="104" t="s">
        <v>10492</v>
      </c>
      <c r="D6866" s="104" t="s">
        <v>3939</v>
      </c>
      <c r="E6866" s="104">
        <f t="shared" si="107"/>
        <v>30904400</v>
      </c>
      <c r="F6866" s="104" t="s">
        <v>11572</v>
      </c>
      <c r="G6866" s="104" t="s">
        <v>9387</v>
      </c>
      <c r="H6866" s="104" t="s">
        <v>3940</v>
      </c>
      <c r="I6866" s="104" t="s">
        <v>14416</v>
      </c>
    </row>
    <row r="6867" spans="1:9" x14ac:dyDescent="0.2">
      <c r="A6867" s="104" t="s">
        <v>10492</v>
      </c>
      <c r="D6867" s="104" t="s">
        <v>3941</v>
      </c>
      <c r="E6867" s="104">
        <f t="shared" si="107"/>
        <v>30904500</v>
      </c>
      <c r="F6867" s="104" t="s">
        <v>11572</v>
      </c>
      <c r="G6867" s="104" t="s">
        <v>9387</v>
      </c>
      <c r="H6867" s="104" t="s">
        <v>3942</v>
      </c>
      <c r="I6867" s="104" t="s">
        <v>14416</v>
      </c>
    </row>
    <row r="6868" spans="1:9" x14ac:dyDescent="0.2">
      <c r="A6868" s="104" t="s">
        <v>10492</v>
      </c>
      <c r="D6868" s="104" t="s">
        <v>3943</v>
      </c>
      <c r="E6868" s="104">
        <f t="shared" si="107"/>
        <v>30904600</v>
      </c>
      <c r="F6868" s="104" t="s">
        <v>11572</v>
      </c>
      <c r="G6868" s="104" t="s">
        <v>9387</v>
      </c>
      <c r="H6868" s="104" t="s">
        <v>3944</v>
      </c>
      <c r="I6868" s="104" t="s">
        <v>14416</v>
      </c>
    </row>
    <row r="6869" spans="1:9" x14ac:dyDescent="0.2">
      <c r="A6869" s="104" t="s">
        <v>10492</v>
      </c>
      <c r="D6869" s="104" t="s">
        <v>3945</v>
      </c>
      <c r="E6869" s="104">
        <f t="shared" si="107"/>
        <v>30904700</v>
      </c>
      <c r="F6869" s="104" t="s">
        <v>11572</v>
      </c>
      <c r="G6869" s="104" t="s">
        <v>9387</v>
      </c>
      <c r="H6869" s="104" t="s">
        <v>3946</v>
      </c>
      <c r="I6869" s="104" t="s">
        <v>14416</v>
      </c>
    </row>
    <row r="6870" spans="1:9" x14ac:dyDescent="0.2">
      <c r="A6870" s="104" t="s">
        <v>10492</v>
      </c>
      <c r="D6870" s="104" t="s">
        <v>3947</v>
      </c>
      <c r="E6870" s="104">
        <f t="shared" si="107"/>
        <v>30905000</v>
      </c>
      <c r="F6870" s="104" t="s">
        <v>11572</v>
      </c>
      <c r="G6870" s="104" t="s">
        <v>9387</v>
      </c>
      <c r="H6870" s="104" t="s">
        <v>3948</v>
      </c>
      <c r="I6870" s="104" t="s">
        <v>3949</v>
      </c>
    </row>
    <row r="6871" spans="1:9" x14ac:dyDescent="0.2">
      <c r="A6871" s="104" t="s">
        <v>10492</v>
      </c>
      <c r="D6871" s="104" t="s">
        <v>3950</v>
      </c>
      <c r="E6871" s="104">
        <f t="shared" si="107"/>
        <v>30905100</v>
      </c>
      <c r="F6871" s="104" t="s">
        <v>11572</v>
      </c>
      <c r="G6871" s="104" t="s">
        <v>9387</v>
      </c>
      <c r="H6871" s="104" t="s">
        <v>3951</v>
      </c>
      <c r="I6871" s="104" t="s">
        <v>14416</v>
      </c>
    </row>
    <row r="6872" spans="1:9" x14ac:dyDescent="0.2">
      <c r="A6872" s="104" t="s">
        <v>10492</v>
      </c>
      <c r="D6872" s="104" t="s">
        <v>3952</v>
      </c>
      <c r="E6872" s="104">
        <f t="shared" si="107"/>
        <v>30905104</v>
      </c>
      <c r="F6872" s="104" t="s">
        <v>11572</v>
      </c>
      <c r="G6872" s="104" t="s">
        <v>9387</v>
      </c>
      <c r="H6872" s="104" t="s">
        <v>3951</v>
      </c>
      <c r="I6872" s="104" t="s">
        <v>3953</v>
      </c>
    </row>
    <row r="6873" spans="1:9" x14ac:dyDescent="0.2">
      <c r="A6873" s="104" t="s">
        <v>10492</v>
      </c>
      <c r="D6873" s="104" t="s">
        <v>3954</v>
      </c>
      <c r="E6873" s="104">
        <f t="shared" si="107"/>
        <v>30905108</v>
      </c>
      <c r="F6873" s="104" t="s">
        <v>11572</v>
      </c>
      <c r="G6873" s="104" t="s">
        <v>9387</v>
      </c>
      <c r="H6873" s="104" t="s">
        <v>3951</v>
      </c>
      <c r="I6873" s="104" t="s">
        <v>3955</v>
      </c>
    </row>
    <row r="6874" spans="1:9" x14ac:dyDescent="0.2">
      <c r="A6874" s="104" t="s">
        <v>10492</v>
      </c>
      <c r="D6874" s="104" t="s">
        <v>3956</v>
      </c>
      <c r="E6874" s="104">
        <f t="shared" si="107"/>
        <v>30905112</v>
      </c>
      <c r="F6874" s="104" t="s">
        <v>11572</v>
      </c>
      <c r="G6874" s="104" t="s">
        <v>9387</v>
      </c>
      <c r="H6874" s="104" t="s">
        <v>3951</v>
      </c>
      <c r="I6874" s="104" t="s">
        <v>3957</v>
      </c>
    </row>
    <row r="6875" spans="1:9" x14ac:dyDescent="0.2">
      <c r="A6875" s="104" t="s">
        <v>10492</v>
      </c>
      <c r="D6875" s="104" t="s">
        <v>3958</v>
      </c>
      <c r="E6875" s="104">
        <f t="shared" si="107"/>
        <v>30905116</v>
      </c>
      <c r="F6875" s="104" t="s">
        <v>11572</v>
      </c>
      <c r="G6875" s="104" t="s">
        <v>9387</v>
      </c>
      <c r="H6875" s="104" t="s">
        <v>3951</v>
      </c>
      <c r="I6875" s="104" t="s">
        <v>3959</v>
      </c>
    </row>
    <row r="6876" spans="1:9" x14ac:dyDescent="0.2">
      <c r="A6876" s="104" t="s">
        <v>10492</v>
      </c>
      <c r="D6876" s="104" t="s">
        <v>3960</v>
      </c>
      <c r="E6876" s="104">
        <f t="shared" si="107"/>
        <v>30905120</v>
      </c>
      <c r="F6876" s="104" t="s">
        <v>11572</v>
      </c>
      <c r="G6876" s="104" t="s">
        <v>9387</v>
      </c>
      <c r="H6876" s="104" t="s">
        <v>3951</v>
      </c>
      <c r="I6876" s="104" t="s">
        <v>3961</v>
      </c>
    </row>
    <row r="6877" spans="1:9" x14ac:dyDescent="0.2">
      <c r="A6877" s="104" t="s">
        <v>10492</v>
      </c>
      <c r="D6877" s="104" t="s">
        <v>3962</v>
      </c>
      <c r="E6877" s="104">
        <f t="shared" si="107"/>
        <v>30905124</v>
      </c>
      <c r="F6877" s="104" t="s">
        <v>11572</v>
      </c>
      <c r="G6877" s="104" t="s">
        <v>9387</v>
      </c>
      <c r="H6877" s="104" t="s">
        <v>3951</v>
      </c>
      <c r="I6877" s="104" t="s">
        <v>3963</v>
      </c>
    </row>
    <row r="6878" spans="1:9" x14ac:dyDescent="0.2">
      <c r="A6878" s="104" t="s">
        <v>10492</v>
      </c>
      <c r="D6878" s="104" t="s">
        <v>3964</v>
      </c>
      <c r="E6878" s="104">
        <f t="shared" si="107"/>
        <v>30905128</v>
      </c>
      <c r="F6878" s="104" t="s">
        <v>11572</v>
      </c>
      <c r="G6878" s="104" t="s">
        <v>9387</v>
      </c>
      <c r="H6878" s="104" t="s">
        <v>3951</v>
      </c>
      <c r="I6878" s="104" t="s">
        <v>1196</v>
      </c>
    </row>
    <row r="6879" spans="1:9" x14ac:dyDescent="0.2">
      <c r="A6879" s="104" t="s">
        <v>10492</v>
      </c>
      <c r="D6879" s="104" t="s">
        <v>1197</v>
      </c>
      <c r="E6879" s="104">
        <f t="shared" si="107"/>
        <v>30905132</v>
      </c>
      <c r="F6879" s="104" t="s">
        <v>11572</v>
      </c>
      <c r="G6879" s="104" t="s">
        <v>9387</v>
      </c>
      <c r="H6879" s="104" t="s">
        <v>3951</v>
      </c>
      <c r="I6879" s="104" t="s">
        <v>1198</v>
      </c>
    </row>
    <row r="6880" spans="1:9" x14ac:dyDescent="0.2">
      <c r="A6880" s="104" t="s">
        <v>10492</v>
      </c>
      <c r="D6880" s="104" t="s">
        <v>1199</v>
      </c>
      <c r="E6880" s="104">
        <f t="shared" si="107"/>
        <v>30905136</v>
      </c>
      <c r="F6880" s="104" t="s">
        <v>11572</v>
      </c>
      <c r="G6880" s="104" t="s">
        <v>9387</v>
      </c>
      <c r="H6880" s="104" t="s">
        <v>3951</v>
      </c>
      <c r="I6880" s="104" t="s">
        <v>1200</v>
      </c>
    </row>
    <row r="6881" spans="1:9" x14ac:dyDescent="0.2">
      <c r="A6881" s="104" t="s">
        <v>10492</v>
      </c>
      <c r="D6881" s="104" t="s">
        <v>1201</v>
      </c>
      <c r="E6881" s="104">
        <f t="shared" si="107"/>
        <v>30905140</v>
      </c>
      <c r="F6881" s="104" t="s">
        <v>11572</v>
      </c>
      <c r="G6881" s="104" t="s">
        <v>9387</v>
      </c>
      <c r="H6881" s="104" t="s">
        <v>3951</v>
      </c>
      <c r="I6881" s="104" t="s">
        <v>1202</v>
      </c>
    </row>
    <row r="6882" spans="1:9" x14ac:dyDescent="0.2">
      <c r="A6882" s="104" t="s">
        <v>10492</v>
      </c>
      <c r="D6882" s="104" t="s">
        <v>1203</v>
      </c>
      <c r="E6882" s="104">
        <f t="shared" si="107"/>
        <v>30905144</v>
      </c>
      <c r="F6882" s="104" t="s">
        <v>11572</v>
      </c>
      <c r="G6882" s="104" t="s">
        <v>9387</v>
      </c>
      <c r="H6882" s="104" t="s">
        <v>3951</v>
      </c>
      <c r="I6882" s="104" t="s">
        <v>1204</v>
      </c>
    </row>
    <row r="6883" spans="1:9" x14ac:dyDescent="0.2">
      <c r="A6883" s="104" t="s">
        <v>10492</v>
      </c>
      <c r="D6883" s="104" t="s">
        <v>1205</v>
      </c>
      <c r="E6883" s="104">
        <f t="shared" si="107"/>
        <v>30905148</v>
      </c>
      <c r="F6883" s="104" t="s">
        <v>11572</v>
      </c>
      <c r="G6883" s="104" t="s">
        <v>9387</v>
      </c>
      <c r="H6883" s="104" t="s">
        <v>3951</v>
      </c>
      <c r="I6883" s="104" t="s">
        <v>1206</v>
      </c>
    </row>
    <row r="6884" spans="1:9" x14ac:dyDescent="0.2">
      <c r="A6884" s="104" t="s">
        <v>10492</v>
      </c>
      <c r="D6884" s="104" t="s">
        <v>1207</v>
      </c>
      <c r="E6884" s="104">
        <f t="shared" si="107"/>
        <v>30905152</v>
      </c>
      <c r="F6884" s="104" t="s">
        <v>11572</v>
      </c>
      <c r="G6884" s="104" t="s">
        <v>9387</v>
      </c>
      <c r="H6884" s="104" t="s">
        <v>3951</v>
      </c>
      <c r="I6884" s="104" t="s">
        <v>1208</v>
      </c>
    </row>
    <row r="6885" spans="1:9" x14ac:dyDescent="0.2">
      <c r="A6885" s="104" t="s">
        <v>10492</v>
      </c>
      <c r="D6885" s="104" t="s">
        <v>1209</v>
      </c>
      <c r="E6885" s="104">
        <f t="shared" si="107"/>
        <v>30905156</v>
      </c>
      <c r="F6885" s="104" t="s">
        <v>11572</v>
      </c>
      <c r="G6885" s="104" t="s">
        <v>9387</v>
      </c>
      <c r="H6885" s="104" t="s">
        <v>3951</v>
      </c>
      <c r="I6885" s="104" t="s">
        <v>1210</v>
      </c>
    </row>
    <row r="6886" spans="1:9" x14ac:dyDescent="0.2">
      <c r="A6886" s="104" t="s">
        <v>10492</v>
      </c>
      <c r="D6886" s="104" t="s">
        <v>1211</v>
      </c>
      <c r="E6886" s="104">
        <f t="shared" si="107"/>
        <v>30905160</v>
      </c>
      <c r="F6886" s="104" t="s">
        <v>11572</v>
      </c>
      <c r="G6886" s="104" t="s">
        <v>9387</v>
      </c>
      <c r="H6886" s="104" t="s">
        <v>3951</v>
      </c>
      <c r="I6886" s="104" t="s">
        <v>1212</v>
      </c>
    </row>
    <row r="6887" spans="1:9" x14ac:dyDescent="0.2">
      <c r="A6887" s="104" t="s">
        <v>10492</v>
      </c>
      <c r="D6887" s="104" t="s">
        <v>1213</v>
      </c>
      <c r="E6887" s="104">
        <f t="shared" si="107"/>
        <v>30905164</v>
      </c>
      <c r="F6887" s="104" t="s">
        <v>11572</v>
      </c>
      <c r="G6887" s="104" t="s">
        <v>9387</v>
      </c>
      <c r="H6887" s="104" t="s">
        <v>3951</v>
      </c>
      <c r="I6887" s="104" t="s">
        <v>1214</v>
      </c>
    </row>
    <row r="6888" spans="1:9" x14ac:dyDescent="0.2">
      <c r="A6888" s="104" t="s">
        <v>10492</v>
      </c>
      <c r="D6888" s="104" t="s">
        <v>1215</v>
      </c>
      <c r="E6888" s="104">
        <f t="shared" si="107"/>
        <v>30905168</v>
      </c>
      <c r="F6888" s="104" t="s">
        <v>11572</v>
      </c>
      <c r="G6888" s="104" t="s">
        <v>9387</v>
      </c>
      <c r="H6888" s="104" t="s">
        <v>3951</v>
      </c>
      <c r="I6888" s="104" t="s">
        <v>1216</v>
      </c>
    </row>
    <row r="6889" spans="1:9" x14ac:dyDescent="0.2">
      <c r="A6889" s="104" t="s">
        <v>10492</v>
      </c>
      <c r="D6889" s="104" t="s">
        <v>1217</v>
      </c>
      <c r="E6889" s="104">
        <f t="shared" si="107"/>
        <v>30905172</v>
      </c>
      <c r="F6889" s="104" t="s">
        <v>11572</v>
      </c>
      <c r="G6889" s="104" t="s">
        <v>9387</v>
      </c>
      <c r="H6889" s="104" t="s">
        <v>3951</v>
      </c>
      <c r="I6889" s="104" t="s">
        <v>1218</v>
      </c>
    </row>
    <row r="6890" spans="1:9" x14ac:dyDescent="0.2">
      <c r="A6890" s="104" t="s">
        <v>10492</v>
      </c>
      <c r="D6890" s="104" t="s">
        <v>1219</v>
      </c>
      <c r="E6890" s="104">
        <f t="shared" si="107"/>
        <v>30905176</v>
      </c>
      <c r="F6890" s="104" t="s">
        <v>11572</v>
      </c>
      <c r="G6890" s="104" t="s">
        <v>9387</v>
      </c>
      <c r="H6890" s="104" t="s">
        <v>3951</v>
      </c>
      <c r="I6890" s="104" t="s">
        <v>1220</v>
      </c>
    </row>
    <row r="6891" spans="1:9" x14ac:dyDescent="0.2">
      <c r="A6891" s="104" t="s">
        <v>10492</v>
      </c>
      <c r="D6891" s="104" t="s">
        <v>1221</v>
      </c>
      <c r="E6891" s="104">
        <f t="shared" si="107"/>
        <v>30905180</v>
      </c>
      <c r="F6891" s="104" t="s">
        <v>11572</v>
      </c>
      <c r="G6891" s="104" t="s">
        <v>9387</v>
      </c>
      <c r="H6891" s="104" t="s">
        <v>3951</v>
      </c>
      <c r="I6891" s="104" t="s">
        <v>1222</v>
      </c>
    </row>
    <row r="6892" spans="1:9" x14ac:dyDescent="0.2">
      <c r="A6892" s="104" t="s">
        <v>10492</v>
      </c>
      <c r="D6892" s="104" t="s">
        <v>1223</v>
      </c>
      <c r="E6892" s="104">
        <f t="shared" si="107"/>
        <v>30905200</v>
      </c>
      <c r="F6892" s="104" t="s">
        <v>11572</v>
      </c>
      <c r="G6892" s="104" t="s">
        <v>9387</v>
      </c>
      <c r="H6892" s="104" t="s">
        <v>1224</v>
      </c>
      <c r="I6892" s="104" t="s">
        <v>14416</v>
      </c>
    </row>
    <row r="6893" spans="1:9" x14ac:dyDescent="0.2">
      <c r="A6893" s="104" t="s">
        <v>10492</v>
      </c>
      <c r="D6893" s="104" t="s">
        <v>1225</v>
      </c>
      <c r="E6893" s="104">
        <f t="shared" si="107"/>
        <v>30905210</v>
      </c>
      <c r="F6893" s="104" t="s">
        <v>11572</v>
      </c>
      <c r="G6893" s="104" t="s">
        <v>9387</v>
      </c>
      <c r="H6893" s="104" t="s">
        <v>1224</v>
      </c>
      <c r="I6893" s="104" t="s">
        <v>1226</v>
      </c>
    </row>
    <row r="6894" spans="1:9" x14ac:dyDescent="0.2">
      <c r="A6894" s="104" t="s">
        <v>10492</v>
      </c>
      <c r="D6894" s="104" t="s">
        <v>1227</v>
      </c>
      <c r="E6894" s="104">
        <f t="shared" si="107"/>
        <v>30905212</v>
      </c>
      <c r="F6894" s="104" t="s">
        <v>11572</v>
      </c>
      <c r="G6894" s="104" t="s">
        <v>9387</v>
      </c>
      <c r="H6894" s="104" t="s">
        <v>1224</v>
      </c>
      <c r="I6894" s="104" t="s">
        <v>1228</v>
      </c>
    </row>
    <row r="6895" spans="1:9" x14ac:dyDescent="0.2">
      <c r="A6895" s="104" t="s">
        <v>10492</v>
      </c>
      <c r="D6895" s="104" t="s">
        <v>1229</v>
      </c>
      <c r="E6895" s="104">
        <f t="shared" si="107"/>
        <v>30905220</v>
      </c>
      <c r="F6895" s="104" t="s">
        <v>11572</v>
      </c>
      <c r="G6895" s="104" t="s">
        <v>9387</v>
      </c>
      <c r="H6895" s="104" t="s">
        <v>1224</v>
      </c>
      <c r="I6895" s="104" t="s">
        <v>1230</v>
      </c>
    </row>
    <row r="6896" spans="1:9" x14ac:dyDescent="0.2">
      <c r="A6896" s="104" t="s">
        <v>10492</v>
      </c>
      <c r="D6896" s="104" t="s">
        <v>1231</v>
      </c>
      <c r="E6896" s="104">
        <f t="shared" si="107"/>
        <v>30905226</v>
      </c>
      <c r="F6896" s="104" t="s">
        <v>11572</v>
      </c>
      <c r="G6896" s="104" t="s">
        <v>9387</v>
      </c>
      <c r="H6896" s="104" t="s">
        <v>1224</v>
      </c>
      <c r="I6896" s="104" t="s">
        <v>6721</v>
      </c>
    </row>
    <row r="6897" spans="1:9" x14ac:dyDescent="0.2">
      <c r="A6897" s="104" t="s">
        <v>10492</v>
      </c>
      <c r="D6897" s="104" t="s">
        <v>6722</v>
      </c>
      <c r="E6897" s="104">
        <f t="shared" si="107"/>
        <v>30905254</v>
      </c>
      <c r="F6897" s="104" t="s">
        <v>11572</v>
      </c>
      <c r="G6897" s="104" t="s">
        <v>9387</v>
      </c>
      <c r="H6897" s="104" t="s">
        <v>1224</v>
      </c>
      <c r="I6897" s="104" t="s">
        <v>6723</v>
      </c>
    </row>
    <row r="6898" spans="1:9" x14ac:dyDescent="0.2">
      <c r="A6898" s="104" t="s">
        <v>10492</v>
      </c>
      <c r="D6898" s="104" t="s">
        <v>6724</v>
      </c>
      <c r="E6898" s="104">
        <f t="shared" si="107"/>
        <v>30905276</v>
      </c>
      <c r="F6898" s="104" t="s">
        <v>11572</v>
      </c>
      <c r="G6898" s="104" t="s">
        <v>9387</v>
      </c>
      <c r="H6898" s="104" t="s">
        <v>1224</v>
      </c>
      <c r="I6898" s="104" t="s">
        <v>6725</v>
      </c>
    </row>
    <row r="6899" spans="1:9" x14ac:dyDescent="0.2">
      <c r="A6899" s="104" t="s">
        <v>10492</v>
      </c>
      <c r="D6899" s="104" t="s">
        <v>6726</v>
      </c>
      <c r="E6899" s="104">
        <f t="shared" si="107"/>
        <v>30905280</v>
      </c>
      <c r="F6899" s="104" t="s">
        <v>11572</v>
      </c>
      <c r="G6899" s="104" t="s">
        <v>9387</v>
      </c>
      <c r="H6899" s="104" t="s">
        <v>1224</v>
      </c>
      <c r="I6899" s="104" t="s">
        <v>6727</v>
      </c>
    </row>
    <row r="6900" spans="1:9" x14ac:dyDescent="0.2">
      <c r="A6900" s="104" t="s">
        <v>10492</v>
      </c>
      <c r="D6900" s="104" t="s">
        <v>6728</v>
      </c>
      <c r="E6900" s="104">
        <f t="shared" si="107"/>
        <v>30905300</v>
      </c>
      <c r="F6900" s="104" t="s">
        <v>11572</v>
      </c>
      <c r="G6900" s="104" t="s">
        <v>9387</v>
      </c>
      <c r="H6900" s="104" t="s">
        <v>6729</v>
      </c>
      <c r="I6900" s="104" t="s">
        <v>14416</v>
      </c>
    </row>
    <row r="6901" spans="1:9" x14ac:dyDescent="0.2">
      <c r="A6901" s="104" t="s">
        <v>10492</v>
      </c>
      <c r="D6901" s="104" t="s">
        <v>6730</v>
      </c>
      <c r="E6901" s="104">
        <f t="shared" si="107"/>
        <v>30905306</v>
      </c>
      <c r="F6901" s="104" t="s">
        <v>11572</v>
      </c>
      <c r="G6901" s="104" t="s">
        <v>9387</v>
      </c>
      <c r="H6901" s="104" t="s">
        <v>6729</v>
      </c>
      <c r="I6901" s="104" t="s">
        <v>6731</v>
      </c>
    </row>
    <row r="6902" spans="1:9" x14ac:dyDescent="0.2">
      <c r="A6902" s="104" t="s">
        <v>10492</v>
      </c>
      <c r="D6902" s="104" t="s">
        <v>6732</v>
      </c>
      <c r="E6902" s="104">
        <f t="shared" si="107"/>
        <v>30905308</v>
      </c>
      <c r="F6902" s="104" t="s">
        <v>11572</v>
      </c>
      <c r="G6902" s="104" t="s">
        <v>9387</v>
      </c>
      <c r="H6902" s="104" t="s">
        <v>6729</v>
      </c>
      <c r="I6902" s="104" t="s">
        <v>3955</v>
      </c>
    </row>
    <row r="6903" spans="1:9" x14ac:dyDescent="0.2">
      <c r="A6903" s="104" t="s">
        <v>10492</v>
      </c>
      <c r="D6903" s="104" t="s">
        <v>6733</v>
      </c>
      <c r="E6903" s="104">
        <f t="shared" si="107"/>
        <v>30905312</v>
      </c>
      <c r="F6903" s="104" t="s">
        <v>11572</v>
      </c>
      <c r="G6903" s="104" t="s">
        <v>9387</v>
      </c>
      <c r="H6903" s="104" t="s">
        <v>6729</v>
      </c>
      <c r="I6903" s="104" t="s">
        <v>6734</v>
      </c>
    </row>
    <row r="6904" spans="1:9" x14ac:dyDescent="0.2">
      <c r="A6904" s="104" t="s">
        <v>10492</v>
      </c>
      <c r="D6904" s="104" t="s">
        <v>6735</v>
      </c>
      <c r="E6904" s="104">
        <f t="shared" si="107"/>
        <v>30905320</v>
      </c>
      <c r="F6904" s="104" t="s">
        <v>11572</v>
      </c>
      <c r="G6904" s="104" t="s">
        <v>9387</v>
      </c>
      <c r="H6904" s="104" t="s">
        <v>6729</v>
      </c>
      <c r="I6904" s="104" t="s">
        <v>6736</v>
      </c>
    </row>
    <row r="6905" spans="1:9" x14ac:dyDescent="0.2">
      <c r="A6905" s="104" t="s">
        <v>10492</v>
      </c>
      <c r="D6905" s="104" t="s">
        <v>6737</v>
      </c>
      <c r="E6905" s="104">
        <f t="shared" si="107"/>
        <v>30905354</v>
      </c>
      <c r="F6905" s="104" t="s">
        <v>11572</v>
      </c>
      <c r="G6905" s="104" t="s">
        <v>9387</v>
      </c>
      <c r="H6905" s="104" t="s">
        <v>6729</v>
      </c>
      <c r="I6905" s="104" t="s">
        <v>6738</v>
      </c>
    </row>
    <row r="6906" spans="1:9" x14ac:dyDescent="0.2">
      <c r="A6906" s="104" t="s">
        <v>10492</v>
      </c>
      <c r="D6906" s="104" t="s">
        <v>6739</v>
      </c>
      <c r="E6906" s="104">
        <f t="shared" si="107"/>
        <v>30905355</v>
      </c>
      <c r="F6906" s="104" t="s">
        <v>11572</v>
      </c>
      <c r="G6906" s="104" t="s">
        <v>9387</v>
      </c>
      <c r="H6906" s="104" t="s">
        <v>6729</v>
      </c>
      <c r="I6906" s="104" t="s">
        <v>6740</v>
      </c>
    </row>
    <row r="6907" spans="1:9" x14ac:dyDescent="0.2">
      <c r="A6907" s="104" t="s">
        <v>10492</v>
      </c>
      <c r="D6907" s="104" t="s">
        <v>6741</v>
      </c>
      <c r="E6907" s="104">
        <f t="shared" si="107"/>
        <v>30905400</v>
      </c>
      <c r="F6907" s="104" t="s">
        <v>11572</v>
      </c>
      <c r="G6907" s="104" t="s">
        <v>9387</v>
      </c>
      <c r="H6907" s="104" t="s">
        <v>6742</v>
      </c>
      <c r="I6907" s="104" t="s">
        <v>14416</v>
      </c>
    </row>
    <row r="6908" spans="1:9" x14ac:dyDescent="0.2">
      <c r="A6908" s="104" t="s">
        <v>10492</v>
      </c>
      <c r="D6908" s="104" t="s">
        <v>6743</v>
      </c>
      <c r="E6908" s="104">
        <f t="shared" si="107"/>
        <v>30905410</v>
      </c>
      <c r="F6908" s="104" t="s">
        <v>11572</v>
      </c>
      <c r="G6908" s="104" t="s">
        <v>9387</v>
      </c>
      <c r="H6908" s="104" t="s">
        <v>6742</v>
      </c>
      <c r="I6908" s="104" t="s">
        <v>6744</v>
      </c>
    </row>
    <row r="6909" spans="1:9" x14ac:dyDescent="0.2">
      <c r="A6909" s="104" t="s">
        <v>10492</v>
      </c>
      <c r="D6909" s="104" t="s">
        <v>6745</v>
      </c>
      <c r="E6909" s="104">
        <f t="shared" si="107"/>
        <v>30905500</v>
      </c>
      <c r="F6909" s="104" t="s">
        <v>11572</v>
      </c>
      <c r="G6909" s="104" t="s">
        <v>9387</v>
      </c>
      <c r="H6909" s="104" t="s">
        <v>6746</v>
      </c>
      <c r="I6909" s="104" t="s">
        <v>14416</v>
      </c>
    </row>
    <row r="6910" spans="1:9" x14ac:dyDescent="0.2">
      <c r="A6910" s="104" t="s">
        <v>10492</v>
      </c>
      <c r="D6910" s="104" t="s">
        <v>6747</v>
      </c>
      <c r="E6910" s="104">
        <f t="shared" si="107"/>
        <v>30905600</v>
      </c>
      <c r="F6910" s="104" t="s">
        <v>11572</v>
      </c>
      <c r="G6910" s="104" t="s">
        <v>9387</v>
      </c>
      <c r="H6910" s="104" t="s">
        <v>6748</v>
      </c>
      <c r="I6910" s="104" t="s">
        <v>14416</v>
      </c>
    </row>
    <row r="6911" spans="1:9" x14ac:dyDescent="0.2">
      <c r="A6911" s="104" t="s">
        <v>10492</v>
      </c>
      <c r="D6911" s="104" t="s">
        <v>6749</v>
      </c>
      <c r="E6911" s="104">
        <f t="shared" si="107"/>
        <v>30905800</v>
      </c>
      <c r="F6911" s="104" t="s">
        <v>11572</v>
      </c>
      <c r="G6911" s="104" t="s">
        <v>9387</v>
      </c>
      <c r="H6911" s="104" t="s">
        <v>6750</v>
      </c>
      <c r="I6911" s="104" t="s">
        <v>14416</v>
      </c>
    </row>
    <row r="6912" spans="1:9" x14ac:dyDescent="0.2">
      <c r="A6912" s="104" t="s">
        <v>10492</v>
      </c>
      <c r="D6912" s="104" t="s">
        <v>6751</v>
      </c>
      <c r="E6912" s="104">
        <f t="shared" si="107"/>
        <v>30905900</v>
      </c>
      <c r="F6912" s="104" t="s">
        <v>11572</v>
      </c>
      <c r="G6912" s="104" t="s">
        <v>9387</v>
      </c>
      <c r="H6912" s="104" t="s">
        <v>9627</v>
      </c>
      <c r="I6912" s="104" t="s">
        <v>14416</v>
      </c>
    </row>
    <row r="6913" spans="1:9" x14ac:dyDescent="0.2">
      <c r="A6913" s="104" t="s">
        <v>10492</v>
      </c>
      <c r="D6913" s="104" t="s">
        <v>9628</v>
      </c>
      <c r="E6913" s="104">
        <f t="shared" si="107"/>
        <v>30906001</v>
      </c>
      <c r="F6913" s="104" t="s">
        <v>11572</v>
      </c>
      <c r="G6913" s="104" t="s">
        <v>9387</v>
      </c>
      <c r="H6913" s="104" t="s">
        <v>9629</v>
      </c>
      <c r="I6913" s="104" t="s">
        <v>9630</v>
      </c>
    </row>
    <row r="6914" spans="1:9" x14ac:dyDescent="0.2">
      <c r="A6914" s="104" t="s">
        <v>10492</v>
      </c>
      <c r="D6914" s="104" t="s">
        <v>9631</v>
      </c>
      <c r="E6914" s="104">
        <f t="shared" ref="E6914:E6977" si="108">VALUE(D6914)</f>
        <v>30906002</v>
      </c>
      <c r="F6914" s="104" t="s">
        <v>11572</v>
      </c>
      <c r="G6914" s="104" t="s">
        <v>9387</v>
      </c>
      <c r="H6914" s="104" t="s">
        <v>9629</v>
      </c>
      <c r="I6914" s="104" t="s">
        <v>9632</v>
      </c>
    </row>
    <row r="6915" spans="1:9" x14ac:dyDescent="0.2">
      <c r="A6915" s="104" t="s">
        <v>10492</v>
      </c>
      <c r="D6915" s="104" t="s">
        <v>9633</v>
      </c>
      <c r="E6915" s="104">
        <f t="shared" si="108"/>
        <v>30906003</v>
      </c>
      <c r="F6915" s="104" t="s">
        <v>11572</v>
      </c>
      <c r="G6915" s="104" t="s">
        <v>9387</v>
      </c>
      <c r="H6915" s="104" t="s">
        <v>9629</v>
      </c>
      <c r="I6915" s="104" t="s">
        <v>9634</v>
      </c>
    </row>
    <row r="6916" spans="1:9" x14ac:dyDescent="0.2">
      <c r="A6916" s="104" t="s">
        <v>10492</v>
      </c>
      <c r="D6916" s="104" t="s">
        <v>9635</v>
      </c>
      <c r="E6916" s="104">
        <f t="shared" si="108"/>
        <v>30906004</v>
      </c>
      <c r="F6916" s="104" t="s">
        <v>11572</v>
      </c>
      <c r="G6916" s="104" t="s">
        <v>9387</v>
      </c>
      <c r="H6916" s="104" t="s">
        <v>9629</v>
      </c>
      <c r="I6916" s="104" t="s">
        <v>9636</v>
      </c>
    </row>
    <row r="6917" spans="1:9" x14ac:dyDescent="0.2">
      <c r="A6917" s="104" t="s">
        <v>10492</v>
      </c>
      <c r="D6917" s="104" t="s">
        <v>9637</v>
      </c>
      <c r="E6917" s="104">
        <f t="shared" si="108"/>
        <v>30906005</v>
      </c>
      <c r="F6917" s="104" t="s">
        <v>11572</v>
      </c>
      <c r="G6917" s="104" t="s">
        <v>9387</v>
      </c>
      <c r="H6917" s="104" t="s">
        <v>9629</v>
      </c>
      <c r="I6917" s="104" t="s">
        <v>9638</v>
      </c>
    </row>
    <row r="6918" spans="1:9" x14ac:dyDescent="0.2">
      <c r="A6918" s="104" t="s">
        <v>10492</v>
      </c>
      <c r="D6918" s="104" t="s">
        <v>9639</v>
      </c>
      <c r="E6918" s="104">
        <f t="shared" si="108"/>
        <v>30906006</v>
      </c>
      <c r="F6918" s="104" t="s">
        <v>11572</v>
      </c>
      <c r="G6918" s="104" t="s">
        <v>9387</v>
      </c>
      <c r="H6918" s="104" t="s">
        <v>9629</v>
      </c>
      <c r="I6918" s="104" t="s">
        <v>9640</v>
      </c>
    </row>
    <row r="6919" spans="1:9" x14ac:dyDescent="0.2">
      <c r="A6919" s="104" t="s">
        <v>10492</v>
      </c>
      <c r="D6919" s="104" t="s">
        <v>9641</v>
      </c>
      <c r="E6919" s="104">
        <f t="shared" si="108"/>
        <v>30906007</v>
      </c>
      <c r="F6919" s="104" t="s">
        <v>11572</v>
      </c>
      <c r="G6919" s="104" t="s">
        <v>9387</v>
      </c>
      <c r="H6919" s="104" t="s">
        <v>9629</v>
      </c>
      <c r="I6919" s="104" t="s">
        <v>9642</v>
      </c>
    </row>
    <row r="6920" spans="1:9" x14ac:dyDescent="0.2">
      <c r="A6920" s="104" t="s">
        <v>10492</v>
      </c>
      <c r="D6920" s="104" t="s">
        <v>9643</v>
      </c>
      <c r="E6920" s="104">
        <f t="shared" si="108"/>
        <v>30906099</v>
      </c>
      <c r="F6920" s="104" t="s">
        <v>11572</v>
      </c>
      <c r="G6920" s="104" t="s">
        <v>9387</v>
      </c>
      <c r="H6920" s="104" t="s">
        <v>9629</v>
      </c>
      <c r="I6920" s="104" t="s">
        <v>9630</v>
      </c>
    </row>
    <row r="6921" spans="1:9" x14ac:dyDescent="0.2">
      <c r="A6921" s="104" t="s">
        <v>10492</v>
      </c>
      <c r="D6921" s="104" t="s">
        <v>9644</v>
      </c>
      <c r="E6921" s="104">
        <f t="shared" si="108"/>
        <v>30980001</v>
      </c>
      <c r="F6921" s="104" t="s">
        <v>11572</v>
      </c>
      <c r="G6921" s="104" t="s">
        <v>9387</v>
      </c>
      <c r="H6921" s="104" t="s">
        <v>13740</v>
      </c>
      <c r="I6921" s="104" t="s">
        <v>13740</v>
      </c>
    </row>
    <row r="6922" spans="1:9" x14ac:dyDescent="0.2">
      <c r="A6922" s="104" t="s">
        <v>10492</v>
      </c>
      <c r="D6922" s="104" t="s">
        <v>9645</v>
      </c>
      <c r="E6922" s="104">
        <f t="shared" si="108"/>
        <v>30982001</v>
      </c>
      <c r="F6922" s="104" t="s">
        <v>11572</v>
      </c>
      <c r="G6922" s="104" t="s">
        <v>9387</v>
      </c>
      <c r="H6922" s="104" t="s">
        <v>13742</v>
      </c>
      <c r="I6922" s="104" t="s">
        <v>13743</v>
      </c>
    </row>
    <row r="6923" spans="1:9" x14ac:dyDescent="0.2">
      <c r="A6923" s="104" t="s">
        <v>10492</v>
      </c>
      <c r="D6923" s="104" t="s">
        <v>9646</v>
      </c>
      <c r="E6923" s="104">
        <f t="shared" si="108"/>
        <v>30982002</v>
      </c>
      <c r="F6923" s="104" t="s">
        <v>11572</v>
      </c>
      <c r="G6923" s="104" t="s">
        <v>9387</v>
      </c>
      <c r="H6923" s="104" t="s">
        <v>13742</v>
      </c>
      <c r="I6923" s="104" t="s">
        <v>13745</v>
      </c>
    </row>
    <row r="6924" spans="1:9" x14ac:dyDescent="0.2">
      <c r="A6924" s="104" t="s">
        <v>10492</v>
      </c>
      <c r="D6924" s="104" t="s">
        <v>9647</v>
      </c>
      <c r="E6924" s="104">
        <f t="shared" si="108"/>
        <v>30982599</v>
      </c>
      <c r="F6924" s="104" t="s">
        <v>11572</v>
      </c>
      <c r="G6924" s="104" t="s">
        <v>9387</v>
      </c>
      <c r="H6924" s="104" t="s">
        <v>13747</v>
      </c>
      <c r="I6924" s="104" t="s">
        <v>13748</v>
      </c>
    </row>
    <row r="6925" spans="1:9" x14ac:dyDescent="0.2">
      <c r="A6925" s="104" t="s">
        <v>10492</v>
      </c>
      <c r="D6925" s="104" t="s">
        <v>9648</v>
      </c>
      <c r="E6925" s="104">
        <f t="shared" si="108"/>
        <v>30988801</v>
      </c>
      <c r="F6925" s="104" t="s">
        <v>11572</v>
      </c>
      <c r="G6925" s="104" t="s">
        <v>9387</v>
      </c>
      <c r="H6925" s="104" t="s">
        <v>11023</v>
      </c>
      <c r="I6925" s="104" t="s">
        <v>7495</v>
      </c>
    </row>
    <row r="6926" spans="1:9" x14ac:dyDescent="0.2">
      <c r="A6926" s="104" t="s">
        <v>10492</v>
      </c>
      <c r="D6926" s="104" t="s">
        <v>9649</v>
      </c>
      <c r="E6926" s="104">
        <f t="shared" si="108"/>
        <v>30988802</v>
      </c>
      <c r="F6926" s="104" t="s">
        <v>11572</v>
      </c>
      <c r="G6926" s="104" t="s">
        <v>9387</v>
      </c>
      <c r="H6926" s="104" t="s">
        <v>11023</v>
      </c>
      <c r="I6926" s="104" t="s">
        <v>7495</v>
      </c>
    </row>
    <row r="6927" spans="1:9" x14ac:dyDescent="0.2">
      <c r="A6927" s="104" t="s">
        <v>10492</v>
      </c>
      <c r="D6927" s="104" t="s">
        <v>9650</v>
      </c>
      <c r="E6927" s="104">
        <f t="shared" si="108"/>
        <v>30988803</v>
      </c>
      <c r="F6927" s="104" t="s">
        <v>11572</v>
      </c>
      <c r="G6927" s="104" t="s">
        <v>9387</v>
      </c>
      <c r="H6927" s="104" t="s">
        <v>11023</v>
      </c>
      <c r="I6927" s="104" t="s">
        <v>7495</v>
      </c>
    </row>
    <row r="6928" spans="1:9" x14ac:dyDescent="0.2">
      <c r="A6928" s="104" t="s">
        <v>10492</v>
      </c>
      <c r="D6928" s="104" t="s">
        <v>9651</v>
      </c>
      <c r="E6928" s="104">
        <f t="shared" si="108"/>
        <v>30988804</v>
      </c>
      <c r="F6928" s="104" t="s">
        <v>11572</v>
      </c>
      <c r="G6928" s="104" t="s">
        <v>9387</v>
      </c>
      <c r="H6928" s="104" t="s">
        <v>11023</v>
      </c>
      <c r="I6928" s="104" t="s">
        <v>7495</v>
      </c>
    </row>
    <row r="6929" spans="1:12" x14ac:dyDescent="0.2">
      <c r="A6929" s="104" t="s">
        <v>10492</v>
      </c>
      <c r="D6929" s="104" t="s">
        <v>9652</v>
      </c>
      <c r="E6929" s="104">
        <f t="shared" si="108"/>
        <v>30988805</v>
      </c>
      <c r="F6929" s="104" t="s">
        <v>11572</v>
      </c>
      <c r="G6929" s="104" t="s">
        <v>9387</v>
      </c>
      <c r="H6929" s="104" t="s">
        <v>11023</v>
      </c>
      <c r="I6929" s="104" t="s">
        <v>7495</v>
      </c>
    </row>
    <row r="6930" spans="1:12" x14ac:dyDescent="0.2">
      <c r="A6930" s="104" t="s">
        <v>10492</v>
      </c>
      <c r="D6930" s="104" t="s">
        <v>9653</v>
      </c>
      <c r="E6930" s="104">
        <f t="shared" si="108"/>
        <v>30988806</v>
      </c>
      <c r="F6930" s="104" t="s">
        <v>11572</v>
      </c>
      <c r="G6930" s="104" t="s">
        <v>9387</v>
      </c>
      <c r="H6930" s="104" t="s">
        <v>11023</v>
      </c>
      <c r="I6930" s="104" t="s">
        <v>7791</v>
      </c>
    </row>
    <row r="6931" spans="1:12" x14ac:dyDescent="0.2">
      <c r="A6931" s="104" t="s">
        <v>10492</v>
      </c>
      <c r="D6931" s="104" t="s">
        <v>9654</v>
      </c>
      <c r="E6931" s="104">
        <f t="shared" si="108"/>
        <v>30990001</v>
      </c>
      <c r="F6931" s="104" t="s">
        <v>11572</v>
      </c>
      <c r="G6931" s="104" t="s">
        <v>9387</v>
      </c>
      <c r="H6931" s="104" t="s">
        <v>10519</v>
      </c>
      <c r="I6931" s="104" t="s">
        <v>10520</v>
      </c>
    </row>
    <row r="6932" spans="1:12" x14ac:dyDescent="0.2">
      <c r="A6932" s="104" t="s">
        <v>10492</v>
      </c>
      <c r="D6932" s="104" t="s">
        <v>9655</v>
      </c>
      <c r="E6932" s="104">
        <f t="shared" si="108"/>
        <v>30990002</v>
      </c>
      <c r="F6932" s="104" t="s">
        <v>11572</v>
      </c>
      <c r="G6932" s="104" t="s">
        <v>9387</v>
      </c>
      <c r="H6932" s="104" t="s">
        <v>10519</v>
      </c>
      <c r="I6932" s="104" t="s">
        <v>10523</v>
      </c>
    </row>
    <row r="6933" spans="1:12" x14ac:dyDescent="0.2">
      <c r="A6933" s="104" t="s">
        <v>10492</v>
      </c>
      <c r="D6933" s="104" t="s">
        <v>9656</v>
      </c>
      <c r="E6933" s="104">
        <f t="shared" si="108"/>
        <v>30990003</v>
      </c>
      <c r="F6933" s="104" t="s">
        <v>11572</v>
      </c>
      <c r="G6933" s="104" t="s">
        <v>9387</v>
      </c>
      <c r="H6933" s="104" t="s">
        <v>10519</v>
      </c>
      <c r="I6933" s="104" t="s">
        <v>10525</v>
      </c>
    </row>
    <row r="6934" spans="1:12" x14ac:dyDescent="0.2">
      <c r="A6934" s="104" t="s">
        <v>10492</v>
      </c>
      <c r="D6934" s="104" t="s">
        <v>9657</v>
      </c>
      <c r="E6934" s="104">
        <f t="shared" si="108"/>
        <v>30990011</v>
      </c>
      <c r="F6934" s="104" t="s">
        <v>11572</v>
      </c>
      <c r="G6934" s="104" t="s">
        <v>9387</v>
      </c>
      <c r="H6934" s="104" t="s">
        <v>10519</v>
      </c>
      <c r="I6934" s="104" t="s">
        <v>13389</v>
      </c>
    </row>
    <row r="6935" spans="1:12" x14ac:dyDescent="0.2">
      <c r="A6935" s="104" t="s">
        <v>10492</v>
      </c>
      <c r="D6935" s="104" t="s">
        <v>9658</v>
      </c>
      <c r="E6935" s="104">
        <f t="shared" si="108"/>
        <v>30990012</v>
      </c>
      <c r="F6935" s="104" t="s">
        <v>11572</v>
      </c>
      <c r="G6935" s="104" t="s">
        <v>9387</v>
      </c>
      <c r="H6935" s="104" t="s">
        <v>10519</v>
      </c>
      <c r="I6935" s="104" t="s">
        <v>13391</v>
      </c>
    </row>
    <row r="6936" spans="1:12" x14ac:dyDescent="0.2">
      <c r="A6936" s="104" t="s">
        <v>10492</v>
      </c>
      <c r="D6936" s="104" t="s">
        <v>9659</v>
      </c>
      <c r="E6936" s="104">
        <f t="shared" si="108"/>
        <v>30990013</v>
      </c>
      <c r="F6936" s="104" t="s">
        <v>11572</v>
      </c>
      <c r="G6936" s="104" t="s">
        <v>9387</v>
      </c>
      <c r="H6936" s="104" t="s">
        <v>10519</v>
      </c>
      <c r="I6936" s="104" t="s">
        <v>13393</v>
      </c>
    </row>
    <row r="6937" spans="1:12" x14ac:dyDescent="0.2">
      <c r="A6937" s="104" t="s">
        <v>10492</v>
      </c>
      <c r="D6937" s="104" t="s">
        <v>9660</v>
      </c>
      <c r="E6937" s="104">
        <f t="shared" si="108"/>
        <v>30990023</v>
      </c>
      <c r="F6937" s="104" t="s">
        <v>11572</v>
      </c>
      <c r="G6937" s="104" t="s">
        <v>9387</v>
      </c>
      <c r="H6937" s="104" t="s">
        <v>10519</v>
      </c>
      <c r="I6937" s="104" t="s">
        <v>7528</v>
      </c>
    </row>
    <row r="6938" spans="1:12" x14ac:dyDescent="0.2">
      <c r="A6938" s="104" t="s">
        <v>10492</v>
      </c>
      <c r="D6938" s="104" t="s">
        <v>9661</v>
      </c>
      <c r="E6938" s="104">
        <f t="shared" si="108"/>
        <v>30999997</v>
      </c>
      <c r="F6938" s="104" t="s">
        <v>11572</v>
      </c>
      <c r="G6938" s="104" t="s">
        <v>9387</v>
      </c>
      <c r="H6938" s="104" t="s">
        <v>7791</v>
      </c>
      <c r="I6938" s="104" t="s">
        <v>7791</v>
      </c>
    </row>
    <row r="6939" spans="1:12" x14ac:dyDescent="0.2">
      <c r="A6939" s="104" t="s">
        <v>10492</v>
      </c>
      <c r="D6939" s="104" t="s">
        <v>9662</v>
      </c>
      <c r="E6939" s="104">
        <f t="shared" si="108"/>
        <v>30999998</v>
      </c>
      <c r="F6939" s="104" t="s">
        <v>11572</v>
      </c>
      <c r="G6939" s="104" t="s">
        <v>9387</v>
      </c>
      <c r="H6939" s="104" t="s">
        <v>7791</v>
      </c>
      <c r="I6939" s="104" t="s">
        <v>7791</v>
      </c>
    </row>
    <row r="6940" spans="1:12" x14ac:dyDescent="0.2">
      <c r="A6940" s="104" t="s">
        <v>10492</v>
      </c>
      <c r="D6940" s="104" t="s">
        <v>9663</v>
      </c>
      <c r="E6940" s="104">
        <f t="shared" si="108"/>
        <v>30999999</v>
      </c>
      <c r="F6940" s="104" t="s">
        <v>11572</v>
      </c>
      <c r="G6940" s="104" t="s">
        <v>9387</v>
      </c>
      <c r="H6940" s="104" t="s">
        <v>7791</v>
      </c>
      <c r="I6940" s="104" t="s">
        <v>7791</v>
      </c>
    </row>
    <row r="6941" spans="1:12" x14ac:dyDescent="0.2">
      <c r="A6941" s="104" t="s">
        <v>10492</v>
      </c>
      <c r="D6941" s="104" t="s">
        <v>14720</v>
      </c>
      <c r="E6941" s="104">
        <f t="shared" si="108"/>
        <v>31000101</v>
      </c>
      <c r="F6941" s="104" t="s">
        <v>11572</v>
      </c>
      <c r="G6941" s="104" t="s">
        <v>9664</v>
      </c>
      <c r="H6941" s="104" t="s">
        <v>9665</v>
      </c>
      <c r="I6941" s="104" t="s">
        <v>9666</v>
      </c>
    </row>
    <row r="6942" spans="1:12" x14ac:dyDescent="0.2">
      <c r="A6942" s="104" t="s">
        <v>10492</v>
      </c>
      <c r="D6942" s="104" t="s">
        <v>14722</v>
      </c>
      <c r="E6942" s="104">
        <f t="shared" si="108"/>
        <v>31000102</v>
      </c>
      <c r="F6942" s="104" t="s">
        <v>11572</v>
      </c>
      <c r="G6942" s="104" t="s">
        <v>9664</v>
      </c>
      <c r="H6942" s="104" t="s">
        <v>9665</v>
      </c>
      <c r="I6942" s="104" t="s">
        <v>9667</v>
      </c>
    </row>
    <row r="6943" spans="1:12" x14ac:dyDescent="0.2">
      <c r="A6943" s="104" t="s">
        <v>10492</v>
      </c>
      <c r="D6943" s="104" t="s">
        <v>9668</v>
      </c>
      <c r="E6943" s="104">
        <f t="shared" si="108"/>
        <v>31000103</v>
      </c>
      <c r="F6943" s="104" t="s">
        <v>11572</v>
      </c>
      <c r="G6943" s="104" t="s">
        <v>9664</v>
      </c>
      <c r="H6943" s="104" t="s">
        <v>9665</v>
      </c>
      <c r="I6943" s="104" t="s">
        <v>9669</v>
      </c>
    </row>
    <row r="6944" spans="1:12" x14ac:dyDescent="0.2">
      <c r="A6944" s="104" t="s">
        <v>10492</v>
      </c>
      <c r="D6944" s="104" t="s">
        <v>9670</v>
      </c>
      <c r="E6944" s="104">
        <f t="shared" si="108"/>
        <v>31000104</v>
      </c>
      <c r="F6944" s="104" t="s">
        <v>11572</v>
      </c>
      <c r="G6944" s="104" t="s">
        <v>9664</v>
      </c>
      <c r="H6944" s="104" t="s">
        <v>9665</v>
      </c>
      <c r="I6944" s="104" t="s">
        <v>9671</v>
      </c>
      <c r="K6944" s="106"/>
      <c r="L6944" s="104"/>
    </row>
    <row r="6945" spans="1:12" x14ac:dyDescent="0.2">
      <c r="A6945" s="104" t="s">
        <v>10492</v>
      </c>
      <c r="D6945" s="104" t="s">
        <v>9672</v>
      </c>
      <c r="E6945" s="104">
        <f t="shared" si="108"/>
        <v>31000105</v>
      </c>
      <c r="F6945" s="104" t="s">
        <v>11572</v>
      </c>
      <c r="G6945" s="104" t="s">
        <v>9664</v>
      </c>
      <c r="H6945" s="104" t="s">
        <v>9665</v>
      </c>
      <c r="I6945" s="104" t="s">
        <v>9673</v>
      </c>
      <c r="K6945" s="106"/>
      <c r="L6945" s="104"/>
    </row>
    <row r="6946" spans="1:12" x14ac:dyDescent="0.2">
      <c r="A6946" s="104" t="s">
        <v>10492</v>
      </c>
      <c r="D6946" s="104" t="s">
        <v>9674</v>
      </c>
      <c r="E6946" s="104">
        <f t="shared" si="108"/>
        <v>31000106</v>
      </c>
      <c r="F6946" s="104" t="s">
        <v>11572</v>
      </c>
      <c r="G6946" s="104" t="s">
        <v>9664</v>
      </c>
      <c r="H6946" s="104" t="s">
        <v>9665</v>
      </c>
      <c r="I6946" s="104" t="s">
        <v>9675</v>
      </c>
    </row>
    <row r="6947" spans="1:12" x14ac:dyDescent="0.2">
      <c r="A6947" s="104" t="s">
        <v>10492</v>
      </c>
      <c r="D6947" s="104" t="s">
        <v>9676</v>
      </c>
      <c r="E6947" s="104">
        <f t="shared" si="108"/>
        <v>31000107</v>
      </c>
      <c r="F6947" s="104" t="s">
        <v>11572</v>
      </c>
      <c r="G6947" s="104" t="s">
        <v>9664</v>
      </c>
      <c r="H6947" s="104" t="s">
        <v>9665</v>
      </c>
      <c r="I6947" s="104" t="s">
        <v>9677</v>
      </c>
    </row>
    <row r="6948" spans="1:12" x14ac:dyDescent="0.2">
      <c r="A6948" s="104" t="s">
        <v>10492</v>
      </c>
      <c r="D6948" s="104" t="s">
        <v>9678</v>
      </c>
      <c r="E6948" s="104">
        <f t="shared" si="108"/>
        <v>31000108</v>
      </c>
      <c r="F6948" s="104" t="s">
        <v>11572</v>
      </c>
      <c r="G6948" s="104" t="s">
        <v>9664</v>
      </c>
      <c r="H6948" s="104" t="s">
        <v>9665</v>
      </c>
      <c r="I6948" s="104" t="s">
        <v>9679</v>
      </c>
    </row>
    <row r="6949" spans="1:12" x14ac:dyDescent="0.2">
      <c r="A6949" s="104" t="s">
        <v>10492</v>
      </c>
      <c r="D6949" s="104" t="s">
        <v>9680</v>
      </c>
      <c r="E6949" s="104">
        <f t="shared" si="108"/>
        <v>31000121</v>
      </c>
      <c r="F6949" s="104" t="s">
        <v>11572</v>
      </c>
      <c r="G6949" s="104" t="s">
        <v>9664</v>
      </c>
      <c r="H6949" s="104" t="s">
        <v>9665</v>
      </c>
      <c r="I6949" s="104" t="s">
        <v>9681</v>
      </c>
    </row>
    <row r="6950" spans="1:12" x14ac:dyDescent="0.2">
      <c r="A6950" s="104" t="s">
        <v>10492</v>
      </c>
      <c r="D6950" s="104" t="s">
        <v>9682</v>
      </c>
      <c r="E6950" s="104">
        <f t="shared" si="108"/>
        <v>31000122</v>
      </c>
      <c r="F6950" s="104" t="s">
        <v>11572</v>
      </c>
      <c r="G6950" s="104" t="s">
        <v>9664</v>
      </c>
      <c r="H6950" s="104" t="s">
        <v>9665</v>
      </c>
      <c r="I6950" s="104" t="s">
        <v>9683</v>
      </c>
    </row>
    <row r="6951" spans="1:12" x14ac:dyDescent="0.2">
      <c r="A6951" s="104" t="s">
        <v>10492</v>
      </c>
      <c r="D6951" s="104" t="s">
        <v>14724</v>
      </c>
      <c r="E6951" s="104">
        <f t="shared" si="108"/>
        <v>31000123</v>
      </c>
      <c r="F6951" s="104" t="s">
        <v>11572</v>
      </c>
      <c r="G6951" s="104" t="s">
        <v>9664</v>
      </c>
      <c r="H6951" s="104" t="s">
        <v>9665</v>
      </c>
      <c r="I6951" s="104" t="s">
        <v>9684</v>
      </c>
    </row>
    <row r="6952" spans="1:12" x14ac:dyDescent="0.2">
      <c r="A6952" s="104" t="s">
        <v>10492</v>
      </c>
      <c r="D6952" s="104" t="s">
        <v>9685</v>
      </c>
      <c r="E6952" s="104">
        <f t="shared" si="108"/>
        <v>31000124</v>
      </c>
      <c r="F6952" s="104" t="s">
        <v>11572</v>
      </c>
      <c r="G6952" s="104" t="s">
        <v>9664</v>
      </c>
      <c r="H6952" s="104" t="s">
        <v>9665</v>
      </c>
      <c r="I6952" s="104" t="s">
        <v>9686</v>
      </c>
    </row>
    <row r="6953" spans="1:12" x14ac:dyDescent="0.2">
      <c r="A6953" s="104" t="s">
        <v>10492</v>
      </c>
      <c r="D6953" s="104" t="s">
        <v>9687</v>
      </c>
      <c r="E6953" s="104">
        <f t="shared" si="108"/>
        <v>31000125</v>
      </c>
      <c r="F6953" s="104" t="s">
        <v>11572</v>
      </c>
      <c r="G6953" s="104" t="s">
        <v>9664</v>
      </c>
      <c r="H6953" s="104" t="s">
        <v>9665</v>
      </c>
      <c r="I6953" s="104" t="s">
        <v>9688</v>
      </c>
    </row>
    <row r="6954" spans="1:12" x14ac:dyDescent="0.2">
      <c r="A6954" s="104" t="s">
        <v>10492</v>
      </c>
      <c r="D6954" s="104" t="s">
        <v>9689</v>
      </c>
      <c r="E6954" s="104">
        <f t="shared" si="108"/>
        <v>31000126</v>
      </c>
      <c r="F6954" s="104" t="s">
        <v>11572</v>
      </c>
      <c r="G6954" s="104" t="s">
        <v>9664</v>
      </c>
      <c r="H6954" s="104" t="s">
        <v>9665</v>
      </c>
      <c r="I6954" s="104" t="s">
        <v>9690</v>
      </c>
    </row>
    <row r="6955" spans="1:12" x14ac:dyDescent="0.2">
      <c r="A6955" s="104" t="s">
        <v>10492</v>
      </c>
      <c r="D6955" s="104" t="s">
        <v>9691</v>
      </c>
      <c r="E6955" s="104">
        <f t="shared" si="108"/>
        <v>31000127</v>
      </c>
      <c r="F6955" s="104" t="s">
        <v>11572</v>
      </c>
      <c r="G6955" s="104" t="s">
        <v>9664</v>
      </c>
      <c r="H6955" s="104" t="s">
        <v>9665</v>
      </c>
      <c r="I6955" s="104" t="s">
        <v>9692</v>
      </c>
    </row>
    <row r="6956" spans="1:12" x14ac:dyDescent="0.2">
      <c r="A6956" s="104" t="s">
        <v>10492</v>
      </c>
      <c r="D6956" s="104" t="s">
        <v>9693</v>
      </c>
      <c r="E6956" s="104">
        <f t="shared" si="108"/>
        <v>31000128</v>
      </c>
      <c r="F6956" s="104" t="s">
        <v>11572</v>
      </c>
      <c r="G6956" s="104" t="s">
        <v>9664</v>
      </c>
      <c r="H6956" s="104" t="s">
        <v>9665</v>
      </c>
      <c r="I6956" s="104" t="s">
        <v>9694</v>
      </c>
    </row>
    <row r="6957" spans="1:12" x14ac:dyDescent="0.2">
      <c r="A6957" s="104" t="s">
        <v>10492</v>
      </c>
      <c r="D6957" s="104" t="s">
        <v>11816</v>
      </c>
      <c r="E6957" s="104">
        <f t="shared" si="108"/>
        <v>31000129</v>
      </c>
      <c r="F6957" s="104" t="s">
        <v>11572</v>
      </c>
      <c r="G6957" s="104" t="s">
        <v>9664</v>
      </c>
      <c r="H6957" s="104" t="s">
        <v>9665</v>
      </c>
      <c r="I6957" s="104" t="s">
        <v>9695</v>
      </c>
    </row>
    <row r="6958" spans="1:12" x14ac:dyDescent="0.2">
      <c r="A6958" s="104" t="s">
        <v>10492</v>
      </c>
      <c r="D6958" s="104" t="s">
        <v>11818</v>
      </c>
      <c r="E6958" s="104">
        <f t="shared" si="108"/>
        <v>31000130</v>
      </c>
      <c r="F6958" s="104" t="s">
        <v>11572</v>
      </c>
      <c r="G6958" s="104" t="s">
        <v>9664</v>
      </c>
      <c r="H6958" s="104" t="s">
        <v>9665</v>
      </c>
      <c r="I6958" s="104" t="s">
        <v>9696</v>
      </c>
    </row>
    <row r="6959" spans="1:12" x14ac:dyDescent="0.2">
      <c r="A6959" s="104" t="s">
        <v>10492</v>
      </c>
      <c r="D6959" s="104" t="s">
        <v>9697</v>
      </c>
      <c r="E6959" s="104">
        <f t="shared" si="108"/>
        <v>31000131</v>
      </c>
      <c r="F6959" s="104" t="s">
        <v>11572</v>
      </c>
      <c r="G6959" s="104" t="s">
        <v>9664</v>
      </c>
      <c r="H6959" s="104" t="s">
        <v>9665</v>
      </c>
      <c r="I6959" s="104" t="s">
        <v>9698</v>
      </c>
    </row>
    <row r="6960" spans="1:12" x14ac:dyDescent="0.2">
      <c r="A6960" s="104" t="s">
        <v>10492</v>
      </c>
      <c r="D6960" s="104" t="s">
        <v>11820</v>
      </c>
      <c r="E6960" s="104">
        <f t="shared" si="108"/>
        <v>31000132</v>
      </c>
      <c r="F6960" s="104" t="s">
        <v>11572</v>
      </c>
      <c r="G6960" s="104" t="s">
        <v>9664</v>
      </c>
      <c r="H6960" s="104" t="s">
        <v>9665</v>
      </c>
      <c r="I6960" s="104" t="s">
        <v>9699</v>
      </c>
    </row>
    <row r="6961" spans="1:9" x14ac:dyDescent="0.2">
      <c r="A6961" s="104" t="s">
        <v>10492</v>
      </c>
      <c r="D6961" s="104" t="s">
        <v>9700</v>
      </c>
      <c r="E6961" s="104">
        <f t="shared" si="108"/>
        <v>31000140</v>
      </c>
      <c r="F6961" s="104" t="s">
        <v>11572</v>
      </c>
      <c r="G6961" s="104" t="s">
        <v>9664</v>
      </c>
      <c r="H6961" s="104" t="s">
        <v>9665</v>
      </c>
      <c r="I6961" s="104" t="s">
        <v>9701</v>
      </c>
    </row>
    <row r="6962" spans="1:9" x14ac:dyDescent="0.2">
      <c r="A6962" s="104" t="s">
        <v>10492</v>
      </c>
      <c r="D6962" s="104" t="s">
        <v>9702</v>
      </c>
      <c r="E6962" s="104">
        <f t="shared" si="108"/>
        <v>31000141</v>
      </c>
      <c r="F6962" s="104" t="s">
        <v>11572</v>
      </c>
      <c r="G6962" s="104" t="s">
        <v>9664</v>
      </c>
      <c r="H6962" s="104" t="s">
        <v>9665</v>
      </c>
      <c r="I6962" s="104" t="s">
        <v>9703</v>
      </c>
    </row>
    <row r="6963" spans="1:9" x14ac:dyDescent="0.2">
      <c r="A6963" s="104" t="s">
        <v>10492</v>
      </c>
      <c r="D6963" s="104" t="s">
        <v>9704</v>
      </c>
      <c r="E6963" s="104">
        <f t="shared" si="108"/>
        <v>31000142</v>
      </c>
      <c r="F6963" s="104" t="s">
        <v>11572</v>
      </c>
      <c r="G6963" s="104" t="s">
        <v>9664</v>
      </c>
      <c r="H6963" s="104" t="s">
        <v>9665</v>
      </c>
      <c r="I6963" s="104" t="s">
        <v>9705</v>
      </c>
    </row>
    <row r="6964" spans="1:9" x14ac:dyDescent="0.2">
      <c r="A6964" s="104" t="s">
        <v>10492</v>
      </c>
      <c r="D6964" s="104" t="s">
        <v>9706</v>
      </c>
      <c r="E6964" s="104">
        <f t="shared" si="108"/>
        <v>31000143</v>
      </c>
      <c r="F6964" s="104" t="s">
        <v>11572</v>
      </c>
      <c r="G6964" s="104" t="s">
        <v>9664</v>
      </c>
      <c r="H6964" s="104" t="s">
        <v>9665</v>
      </c>
      <c r="I6964" s="104" t="s">
        <v>9707</v>
      </c>
    </row>
    <row r="6965" spans="1:9" x14ac:dyDescent="0.2">
      <c r="A6965" s="104" t="s">
        <v>10492</v>
      </c>
      <c r="D6965" s="104" t="s">
        <v>9708</v>
      </c>
      <c r="E6965" s="104">
        <f t="shared" si="108"/>
        <v>31000144</v>
      </c>
      <c r="F6965" s="104" t="s">
        <v>11572</v>
      </c>
      <c r="G6965" s="104" t="s">
        <v>9664</v>
      </c>
      <c r="H6965" s="104" t="s">
        <v>9665</v>
      </c>
      <c r="I6965" s="104" t="s">
        <v>9709</v>
      </c>
    </row>
    <row r="6966" spans="1:9" x14ac:dyDescent="0.2">
      <c r="A6966" s="104" t="s">
        <v>10492</v>
      </c>
      <c r="D6966" s="104" t="s">
        <v>9710</v>
      </c>
      <c r="E6966" s="104">
        <f t="shared" si="108"/>
        <v>31000145</v>
      </c>
      <c r="F6966" s="104" t="s">
        <v>11572</v>
      </c>
      <c r="G6966" s="104" t="s">
        <v>9664</v>
      </c>
      <c r="H6966" s="104" t="s">
        <v>9665</v>
      </c>
      <c r="I6966" s="104" t="s">
        <v>9711</v>
      </c>
    </row>
    <row r="6967" spans="1:9" x14ac:dyDescent="0.2">
      <c r="A6967" s="104" t="s">
        <v>10492</v>
      </c>
      <c r="D6967" s="104" t="s">
        <v>9712</v>
      </c>
      <c r="E6967" s="104">
        <f t="shared" si="108"/>
        <v>31000146</v>
      </c>
      <c r="F6967" s="104" t="s">
        <v>11572</v>
      </c>
      <c r="G6967" s="104" t="s">
        <v>9664</v>
      </c>
      <c r="H6967" s="104" t="s">
        <v>9665</v>
      </c>
      <c r="I6967" s="104" t="s">
        <v>9713</v>
      </c>
    </row>
    <row r="6968" spans="1:9" x14ac:dyDescent="0.2">
      <c r="A6968" s="104" t="s">
        <v>10492</v>
      </c>
      <c r="D6968" s="104" t="s">
        <v>9714</v>
      </c>
      <c r="E6968" s="104">
        <f t="shared" si="108"/>
        <v>31000160</v>
      </c>
      <c r="F6968" s="104" t="s">
        <v>11572</v>
      </c>
      <c r="G6968" s="104" t="s">
        <v>9664</v>
      </c>
      <c r="H6968" s="104" t="s">
        <v>9665</v>
      </c>
      <c r="I6968" s="104" t="s">
        <v>13750</v>
      </c>
    </row>
    <row r="6969" spans="1:9" x14ac:dyDescent="0.2">
      <c r="A6969" s="104" t="s">
        <v>10492</v>
      </c>
      <c r="D6969" s="104" t="s">
        <v>11822</v>
      </c>
      <c r="E6969" s="104">
        <f t="shared" si="108"/>
        <v>31000199</v>
      </c>
      <c r="F6969" s="104" t="s">
        <v>11572</v>
      </c>
      <c r="G6969" s="104" t="s">
        <v>9664</v>
      </c>
      <c r="H6969" s="104" t="s">
        <v>9665</v>
      </c>
      <c r="I6969" s="104" t="s">
        <v>9715</v>
      </c>
    </row>
    <row r="6970" spans="1:9" x14ac:dyDescent="0.2">
      <c r="A6970" s="104" t="s">
        <v>10492</v>
      </c>
      <c r="D6970" s="104" t="s">
        <v>11824</v>
      </c>
      <c r="E6970" s="104">
        <f t="shared" si="108"/>
        <v>31000201</v>
      </c>
      <c r="F6970" s="104" t="s">
        <v>11572</v>
      </c>
      <c r="G6970" s="104" t="s">
        <v>9664</v>
      </c>
      <c r="H6970" s="104" t="s">
        <v>9716</v>
      </c>
      <c r="I6970" s="104" t="s">
        <v>9717</v>
      </c>
    </row>
    <row r="6971" spans="1:9" x14ac:dyDescent="0.2">
      <c r="A6971" s="104" t="s">
        <v>10492</v>
      </c>
      <c r="D6971" s="104" t="s">
        <v>11826</v>
      </c>
      <c r="E6971" s="104">
        <f t="shared" si="108"/>
        <v>31000202</v>
      </c>
      <c r="F6971" s="104" t="s">
        <v>11572</v>
      </c>
      <c r="G6971" s="104" t="s">
        <v>9664</v>
      </c>
      <c r="H6971" s="104" t="s">
        <v>9716</v>
      </c>
      <c r="I6971" s="104" t="s">
        <v>9718</v>
      </c>
    </row>
    <row r="6972" spans="1:9" x14ac:dyDescent="0.2">
      <c r="A6972" s="104" t="s">
        <v>10492</v>
      </c>
      <c r="D6972" s="104" t="s">
        <v>11828</v>
      </c>
      <c r="E6972" s="104">
        <f t="shared" si="108"/>
        <v>31000203</v>
      </c>
      <c r="F6972" s="104" t="s">
        <v>11572</v>
      </c>
      <c r="G6972" s="104" t="s">
        <v>9664</v>
      </c>
      <c r="H6972" s="104" t="s">
        <v>9716</v>
      </c>
      <c r="I6972" s="104" t="s">
        <v>9719</v>
      </c>
    </row>
    <row r="6973" spans="1:9" x14ac:dyDescent="0.2">
      <c r="A6973" s="104" t="s">
        <v>10492</v>
      </c>
      <c r="D6973" s="104" t="s">
        <v>9720</v>
      </c>
      <c r="E6973" s="104">
        <f t="shared" si="108"/>
        <v>31000204</v>
      </c>
      <c r="F6973" s="104" t="s">
        <v>11572</v>
      </c>
      <c r="G6973" s="104" t="s">
        <v>9664</v>
      </c>
      <c r="H6973" s="104" t="s">
        <v>9716</v>
      </c>
      <c r="I6973" s="104" t="s">
        <v>6850</v>
      </c>
    </row>
    <row r="6974" spans="1:9" x14ac:dyDescent="0.2">
      <c r="A6974" s="104" t="s">
        <v>10492</v>
      </c>
      <c r="D6974" s="104" t="s">
        <v>11830</v>
      </c>
      <c r="E6974" s="104">
        <f t="shared" si="108"/>
        <v>31000205</v>
      </c>
      <c r="F6974" s="104" t="s">
        <v>11572</v>
      </c>
      <c r="G6974" s="104" t="s">
        <v>9664</v>
      </c>
      <c r="H6974" s="104" t="s">
        <v>9716</v>
      </c>
      <c r="I6974" s="104" t="s">
        <v>13750</v>
      </c>
    </row>
    <row r="6975" spans="1:9" x14ac:dyDescent="0.2">
      <c r="A6975" s="104" t="s">
        <v>10492</v>
      </c>
      <c r="D6975" s="104" t="s">
        <v>6851</v>
      </c>
      <c r="E6975" s="104">
        <f t="shared" si="108"/>
        <v>31000206</v>
      </c>
      <c r="F6975" s="104" t="s">
        <v>11572</v>
      </c>
      <c r="G6975" s="104" t="s">
        <v>9664</v>
      </c>
      <c r="H6975" s="104" t="s">
        <v>9716</v>
      </c>
      <c r="I6975" s="104" t="s">
        <v>6852</v>
      </c>
    </row>
    <row r="6976" spans="1:9" x14ac:dyDescent="0.2">
      <c r="A6976" s="104" t="s">
        <v>10492</v>
      </c>
      <c r="D6976" s="104" t="s">
        <v>11832</v>
      </c>
      <c r="E6976" s="104">
        <f t="shared" si="108"/>
        <v>31000207</v>
      </c>
      <c r="F6976" s="104" t="s">
        <v>11572</v>
      </c>
      <c r="G6976" s="104" t="s">
        <v>9664</v>
      </c>
      <c r="H6976" s="104" t="s">
        <v>9716</v>
      </c>
      <c r="I6976" s="104" t="s">
        <v>6853</v>
      </c>
    </row>
    <row r="6977" spans="1:9" x14ac:dyDescent="0.2">
      <c r="A6977" s="104" t="s">
        <v>10492</v>
      </c>
      <c r="D6977" s="104" t="s">
        <v>6854</v>
      </c>
      <c r="E6977" s="104">
        <f t="shared" si="108"/>
        <v>31000208</v>
      </c>
      <c r="F6977" s="104" t="s">
        <v>11572</v>
      </c>
      <c r="G6977" s="104" t="s">
        <v>9664</v>
      </c>
      <c r="H6977" s="104" t="s">
        <v>9716</v>
      </c>
      <c r="I6977" s="104" t="s">
        <v>5642</v>
      </c>
    </row>
    <row r="6978" spans="1:9" x14ac:dyDescent="0.2">
      <c r="A6978" s="104" t="s">
        <v>10492</v>
      </c>
      <c r="D6978" s="104" t="s">
        <v>11834</v>
      </c>
      <c r="E6978" s="104">
        <f t="shared" ref="E6978:E7041" si="109">VALUE(D6978)</f>
        <v>31000209</v>
      </c>
      <c r="F6978" s="104" t="s">
        <v>11572</v>
      </c>
      <c r="G6978" s="104" t="s">
        <v>9664</v>
      </c>
      <c r="H6978" s="104" t="s">
        <v>9716</v>
      </c>
      <c r="I6978" s="104" t="s">
        <v>6855</v>
      </c>
    </row>
    <row r="6979" spans="1:9" x14ac:dyDescent="0.2">
      <c r="A6979" s="104" t="s">
        <v>10492</v>
      </c>
      <c r="D6979" s="104" t="s">
        <v>6856</v>
      </c>
      <c r="E6979" s="104">
        <f t="shared" si="109"/>
        <v>31000211</v>
      </c>
      <c r="F6979" s="104" t="s">
        <v>11572</v>
      </c>
      <c r="G6979" s="104" t="s">
        <v>9664</v>
      </c>
      <c r="H6979" s="104" t="s">
        <v>9716</v>
      </c>
      <c r="I6979" s="104" t="s">
        <v>6857</v>
      </c>
    </row>
    <row r="6980" spans="1:9" x14ac:dyDescent="0.2">
      <c r="A6980" s="104" t="s">
        <v>10492</v>
      </c>
      <c r="D6980" s="104" t="s">
        <v>11836</v>
      </c>
      <c r="E6980" s="104">
        <f t="shared" si="109"/>
        <v>31000215</v>
      </c>
      <c r="F6980" s="104" t="s">
        <v>11572</v>
      </c>
      <c r="G6980" s="104" t="s">
        <v>9664</v>
      </c>
      <c r="H6980" s="104" t="s">
        <v>9716</v>
      </c>
      <c r="I6980" s="104" t="s">
        <v>6858</v>
      </c>
    </row>
    <row r="6981" spans="1:9" x14ac:dyDescent="0.2">
      <c r="A6981" s="104" t="s">
        <v>10492</v>
      </c>
      <c r="D6981" s="104" t="s">
        <v>11838</v>
      </c>
      <c r="E6981" s="104">
        <f t="shared" si="109"/>
        <v>31000216</v>
      </c>
      <c r="F6981" s="104" t="s">
        <v>11572</v>
      </c>
      <c r="G6981" s="104" t="s">
        <v>9664</v>
      </c>
      <c r="H6981" s="104" t="s">
        <v>9716</v>
      </c>
      <c r="I6981" s="104" t="s">
        <v>6859</v>
      </c>
    </row>
    <row r="6982" spans="1:9" x14ac:dyDescent="0.2">
      <c r="A6982" s="104" t="s">
        <v>10492</v>
      </c>
      <c r="D6982" s="104" t="s">
        <v>11840</v>
      </c>
      <c r="E6982" s="104">
        <f t="shared" si="109"/>
        <v>31000220</v>
      </c>
      <c r="F6982" s="104" t="s">
        <v>11572</v>
      </c>
      <c r="G6982" s="104" t="s">
        <v>9664</v>
      </c>
      <c r="H6982" s="104" t="s">
        <v>9716</v>
      </c>
      <c r="I6982" s="104" t="s">
        <v>6860</v>
      </c>
    </row>
    <row r="6983" spans="1:9" x14ac:dyDescent="0.2">
      <c r="A6983" s="104" t="s">
        <v>10492</v>
      </c>
      <c r="D6983" s="104" t="s">
        <v>6861</v>
      </c>
      <c r="E6983" s="104">
        <f t="shared" si="109"/>
        <v>31000221</v>
      </c>
      <c r="F6983" s="104" t="s">
        <v>11572</v>
      </c>
      <c r="G6983" s="104" t="s">
        <v>9664</v>
      </c>
      <c r="H6983" s="104" t="s">
        <v>9716</v>
      </c>
      <c r="I6983" s="104" t="s">
        <v>9681</v>
      </c>
    </row>
    <row r="6984" spans="1:9" x14ac:dyDescent="0.2">
      <c r="A6984" s="104" t="s">
        <v>10492</v>
      </c>
      <c r="D6984" s="104" t="s">
        <v>6862</v>
      </c>
      <c r="E6984" s="104">
        <f t="shared" si="109"/>
        <v>31000222</v>
      </c>
      <c r="F6984" s="104" t="s">
        <v>11572</v>
      </c>
      <c r="G6984" s="104" t="s">
        <v>9664</v>
      </c>
      <c r="H6984" s="104" t="s">
        <v>9716</v>
      </c>
      <c r="I6984" s="104" t="s">
        <v>9683</v>
      </c>
    </row>
    <row r="6985" spans="1:9" x14ac:dyDescent="0.2">
      <c r="A6985" s="104" t="s">
        <v>10492</v>
      </c>
      <c r="D6985" s="104" t="s">
        <v>6863</v>
      </c>
      <c r="E6985" s="104">
        <f t="shared" si="109"/>
        <v>31000223</v>
      </c>
      <c r="F6985" s="104" t="s">
        <v>11572</v>
      </c>
      <c r="G6985" s="104" t="s">
        <v>9664</v>
      </c>
      <c r="H6985" s="104" t="s">
        <v>9716</v>
      </c>
      <c r="I6985" s="104" t="s">
        <v>9688</v>
      </c>
    </row>
    <row r="6986" spans="1:9" x14ac:dyDescent="0.2">
      <c r="A6986" s="104" t="s">
        <v>10492</v>
      </c>
      <c r="D6986" s="104" t="s">
        <v>6864</v>
      </c>
      <c r="E6986" s="104">
        <f t="shared" si="109"/>
        <v>31000224</v>
      </c>
      <c r="F6986" s="104" t="s">
        <v>11572</v>
      </c>
      <c r="G6986" s="104" t="s">
        <v>9664</v>
      </c>
      <c r="H6986" s="104" t="s">
        <v>9716</v>
      </c>
      <c r="I6986" s="104" t="s">
        <v>9690</v>
      </c>
    </row>
    <row r="6987" spans="1:9" x14ac:dyDescent="0.2">
      <c r="A6987" s="104" t="s">
        <v>10492</v>
      </c>
      <c r="D6987" s="104" t="s">
        <v>11842</v>
      </c>
      <c r="E6987" s="104">
        <f t="shared" si="109"/>
        <v>31000225</v>
      </c>
      <c r="F6987" s="104" t="s">
        <v>11572</v>
      </c>
      <c r="G6987" s="104" t="s">
        <v>9664</v>
      </c>
      <c r="H6987" s="104" t="s">
        <v>9716</v>
      </c>
      <c r="I6987" s="104" t="s">
        <v>8418</v>
      </c>
    </row>
    <row r="6988" spans="1:9" x14ac:dyDescent="0.2">
      <c r="A6988" s="104" t="s">
        <v>10492</v>
      </c>
      <c r="D6988" s="104" t="s">
        <v>11844</v>
      </c>
      <c r="E6988" s="104">
        <f t="shared" si="109"/>
        <v>31000226</v>
      </c>
      <c r="F6988" s="104" t="s">
        <v>11572</v>
      </c>
      <c r="G6988" s="104" t="s">
        <v>9664</v>
      </c>
      <c r="H6988" s="104" t="s">
        <v>9716</v>
      </c>
      <c r="I6988" s="104" t="s">
        <v>6865</v>
      </c>
    </row>
    <row r="6989" spans="1:9" x14ac:dyDescent="0.2">
      <c r="A6989" s="104" t="s">
        <v>10492</v>
      </c>
      <c r="D6989" s="104" t="s">
        <v>11846</v>
      </c>
      <c r="E6989" s="104">
        <f t="shared" si="109"/>
        <v>31000227</v>
      </c>
      <c r="F6989" s="104" t="s">
        <v>11572</v>
      </c>
      <c r="G6989" s="104" t="s">
        <v>9664</v>
      </c>
      <c r="H6989" s="104" t="s">
        <v>9716</v>
      </c>
      <c r="I6989" s="104" t="s">
        <v>6866</v>
      </c>
    </row>
    <row r="6990" spans="1:9" x14ac:dyDescent="0.2">
      <c r="A6990" s="104" t="s">
        <v>10492</v>
      </c>
      <c r="D6990" s="104" t="s">
        <v>11848</v>
      </c>
      <c r="E6990" s="104">
        <f t="shared" si="109"/>
        <v>31000228</v>
      </c>
      <c r="F6990" s="104" t="s">
        <v>11572</v>
      </c>
      <c r="G6990" s="104" t="s">
        <v>9664</v>
      </c>
      <c r="H6990" s="104" t="s">
        <v>9716</v>
      </c>
      <c r="I6990" s="104" t="s">
        <v>6867</v>
      </c>
    </row>
    <row r="6991" spans="1:9" x14ac:dyDescent="0.2">
      <c r="A6991" s="104" t="s">
        <v>10492</v>
      </c>
      <c r="D6991" s="104" t="s">
        <v>14774</v>
      </c>
      <c r="E6991" s="104">
        <f t="shared" si="109"/>
        <v>31000229</v>
      </c>
      <c r="F6991" s="104" t="s">
        <v>11572</v>
      </c>
      <c r="G6991" s="104" t="s">
        <v>9664</v>
      </c>
      <c r="H6991" s="104" t="s">
        <v>9716</v>
      </c>
      <c r="I6991" s="104" t="s">
        <v>9713</v>
      </c>
    </row>
    <row r="6992" spans="1:9" x14ac:dyDescent="0.2">
      <c r="A6992" s="104" t="s">
        <v>10492</v>
      </c>
      <c r="D6992" s="104" t="s">
        <v>14793</v>
      </c>
      <c r="E6992" s="104">
        <f t="shared" si="109"/>
        <v>31000230</v>
      </c>
      <c r="F6992" s="104" t="s">
        <v>11572</v>
      </c>
      <c r="G6992" s="104" t="s">
        <v>9664</v>
      </c>
      <c r="H6992" s="104" t="s">
        <v>9716</v>
      </c>
      <c r="I6992" s="104" t="s">
        <v>6868</v>
      </c>
    </row>
    <row r="6993" spans="1:9" x14ac:dyDescent="0.2">
      <c r="A6993" s="104" t="s">
        <v>10492</v>
      </c>
      <c r="D6993" s="104" t="s">
        <v>6869</v>
      </c>
      <c r="E6993" s="104">
        <f t="shared" si="109"/>
        <v>31000231</v>
      </c>
      <c r="F6993" s="104" t="s">
        <v>11572</v>
      </c>
      <c r="G6993" s="104" t="s">
        <v>9664</v>
      </c>
      <c r="H6993" s="104" t="s">
        <v>9716</v>
      </c>
      <c r="I6993" s="104" t="s">
        <v>9698</v>
      </c>
    </row>
    <row r="6994" spans="1:9" x14ac:dyDescent="0.2">
      <c r="A6994" s="104" t="s">
        <v>10492</v>
      </c>
      <c r="D6994" s="104" t="s">
        <v>14795</v>
      </c>
      <c r="E6994" s="104">
        <f t="shared" si="109"/>
        <v>31000299</v>
      </c>
      <c r="F6994" s="104" t="s">
        <v>11572</v>
      </c>
      <c r="G6994" s="104" t="s">
        <v>9664</v>
      </c>
      <c r="H6994" s="104" t="s">
        <v>9716</v>
      </c>
      <c r="I6994" s="104" t="s">
        <v>7791</v>
      </c>
    </row>
    <row r="6995" spans="1:9" x14ac:dyDescent="0.2">
      <c r="A6995" s="104" t="s">
        <v>10492</v>
      </c>
      <c r="D6995" s="104" t="s">
        <v>11580</v>
      </c>
      <c r="E6995" s="104">
        <f t="shared" si="109"/>
        <v>31000301</v>
      </c>
      <c r="F6995" s="104" t="s">
        <v>11572</v>
      </c>
      <c r="G6995" s="104" t="s">
        <v>9664</v>
      </c>
      <c r="H6995" s="104" t="s">
        <v>6870</v>
      </c>
      <c r="I6995" s="104" t="s">
        <v>6871</v>
      </c>
    </row>
    <row r="6996" spans="1:9" x14ac:dyDescent="0.2">
      <c r="A6996" s="104" t="s">
        <v>10492</v>
      </c>
      <c r="D6996" s="104" t="s">
        <v>14424</v>
      </c>
      <c r="E6996" s="104">
        <f t="shared" si="109"/>
        <v>31000302</v>
      </c>
      <c r="F6996" s="104" t="s">
        <v>11572</v>
      </c>
      <c r="G6996" s="104" t="s">
        <v>9664</v>
      </c>
      <c r="H6996" s="104" t="s">
        <v>6870</v>
      </c>
      <c r="I6996" s="104" t="s">
        <v>6872</v>
      </c>
    </row>
    <row r="6997" spans="1:9" x14ac:dyDescent="0.2">
      <c r="A6997" s="104" t="s">
        <v>10492</v>
      </c>
      <c r="D6997" s="104" t="s">
        <v>14426</v>
      </c>
      <c r="E6997" s="104">
        <f t="shared" si="109"/>
        <v>31000303</v>
      </c>
      <c r="F6997" s="104" t="s">
        <v>11572</v>
      </c>
      <c r="G6997" s="104" t="s">
        <v>9664</v>
      </c>
      <c r="H6997" s="104" t="s">
        <v>6870</v>
      </c>
      <c r="I6997" s="104" t="s">
        <v>6873</v>
      </c>
    </row>
    <row r="6998" spans="1:9" x14ac:dyDescent="0.2">
      <c r="A6998" s="104" t="s">
        <v>10492</v>
      </c>
      <c r="D6998" s="104" t="s">
        <v>14282</v>
      </c>
      <c r="E6998" s="104">
        <f t="shared" si="109"/>
        <v>31000304</v>
      </c>
      <c r="F6998" s="104" t="s">
        <v>11572</v>
      </c>
      <c r="G6998" s="104" t="s">
        <v>9664</v>
      </c>
      <c r="H6998" s="104" t="s">
        <v>6870</v>
      </c>
      <c r="I6998" s="104" t="s">
        <v>6874</v>
      </c>
    </row>
    <row r="6999" spans="1:9" x14ac:dyDescent="0.2">
      <c r="A6999" s="104" t="s">
        <v>10492</v>
      </c>
      <c r="D6999" s="104" t="s">
        <v>14284</v>
      </c>
      <c r="E6999" s="104">
        <f t="shared" si="109"/>
        <v>31000305</v>
      </c>
      <c r="F6999" s="104" t="s">
        <v>11572</v>
      </c>
      <c r="G6999" s="104" t="s">
        <v>9664</v>
      </c>
      <c r="H6999" s="104" t="s">
        <v>6870</v>
      </c>
      <c r="I6999" s="104" t="s">
        <v>6875</v>
      </c>
    </row>
    <row r="7000" spans="1:9" x14ac:dyDescent="0.2">
      <c r="A7000" s="104" t="s">
        <v>10492</v>
      </c>
      <c r="D7000" s="104" t="s">
        <v>14286</v>
      </c>
      <c r="E7000" s="104">
        <f t="shared" si="109"/>
        <v>31000306</v>
      </c>
      <c r="F7000" s="104" t="s">
        <v>11572</v>
      </c>
      <c r="G7000" s="104" t="s">
        <v>9664</v>
      </c>
      <c r="H7000" s="104" t="s">
        <v>6870</v>
      </c>
      <c r="I7000" s="104" t="s">
        <v>6876</v>
      </c>
    </row>
    <row r="7001" spans="1:9" x14ac:dyDescent="0.2">
      <c r="A7001" s="104" t="s">
        <v>10492</v>
      </c>
      <c r="D7001" s="104" t="s">
        <v>14288</v>
      </c>
      <c r="E7001" s="104">
        <f t="shared" si="109"/>
        <v>31000307</v>
      </c>
      <c r="F7001" s="104" t="s">
        <v>11572</v>
      </c>
      <c r="G7001" s="104" t="s">
        <v>9664</v>
      </c>
      <c r="H7001" s="104" t="s">
        <v>6870</v>
      </c>
      <c r="I7001" s="104" t="s">
        <v>9688</v>
      </c>
    </row>
    <row r="7002" spans="1:9" x14ac:dyDescent="0.2">
      <c r="A7002" s="104" t="s">
        <v>10492</v>
      </c>
      <c r="D7002" s="104" t="s">
        <v>6877</v>
      </c>
      <c r="E7002" s="104">
        <f t="shared" si="109"/>
        <v>31000308</v>
      </c>
      <c r="F7002" s="104" t="s">
        <v>11572</v>
      </c>
      <c r="G7002" s="104" t="s">
        <v>9664</v>
      </c>
      <c r="H7002" s="104" t="s">
        <v>6870</v>
      </c>
      <c r="I7002" s="104" t="s">
        <v>6878</v>
      </c>
    </row>
    <row r="7003" spans="1:9" x14ac:dyDescent="0.2">
      <c r="A7003" s="104" t="s">
        <v>10492</v>
      </c>
      <c r="D7003" s="104" t="s">
        <v>14290</v>
      </c>
      <c r="E7003" s="104">
        <f t="shared" si="109"/>
        <v>31000309</v>
      </c>
      <c r="F7003" s="104" t="s">
        <v>11572</v>
      </c>
      <c r="G7003" s="104" t="s">
        <v>9664</v>
      </c>
      <c r="H7003" s="104" t="s">
        <v>6870</v>
      </c>
      <c r="I7003" s="104" t="s">
        <v>8418</v>
      </c>
    </row>
    <row r="7004" spans="1:9" x14ac:dyDescent="0.2">
      <c r="A7004" s="104" t="s">
        <v>10492</v>
      </c>
      <c r="D7004" s="104" t="s">
        <v>14292</v>
      </c>
      <c r="E7004" s="104">
        <f t="shared" si="109"/>
        <v>31000310</v>
      </c>
      <c r="F7004" s="104" t="s">
        <v>11572</v>
      </c>
      <c r="G7004" s="104" t="s">
        <v>9664</v>
      </c>
      <c r="H7004" s="104" t="s">
        <v>6870</v>
      </c>
      <c r="I7004" s="104" t="s">
        <v>9690</v>
      </c>
    </row>
    <row r="7005" spans="1:9" x14ac:dyDescent="0.2">
      <c r="A7005" s="104" t="s">
        <v>10492</v>
      </c>
      <c r="D7005" s="104" t="s">
        <v>14294</v>
      </c>
      <c r="E7005" s="104">
        <f t="shared" si="109"/>
        <v>31000311</v>
      </c>
      <c r="F7005" s="104" t="s">
        <v>11572</v>
      </c>
      <c r="G7005" s="104" t="s">
        <v>9664</v>
      </c>
      <c r="H7005" s="104" t="s">
        <v>6870</v>
      </c>
      <c r="I7005" s="104" t="s">
        <v>6865</v>
      </c>
    </row>
    <row r="7006" spans="1:9" x14ac:dyDescent="0.2">
      <c r="A7006" s="104" t="s">
        <v>10492</v>
      </c>
      <c r="D7006" s="104" t="s">
        <v>6879</v>
      </c>
      <c r="E7006" s="104">
        <f t="shared" si="109"/>
        <v>31000321</v>
      </c>
      <c r="F7006" s="104" t="s">
        <v>11572</v>
      </c>
      <c r="G7006" s="104" t="s">
        <v>9664</v>
      </c>
      <c r="H7006" s="104" t="s">
        <v>6870</v>
      </c>
      <c r="I7006" s="104" t="s">
        <v>6880</v>
      </c>
    </row>
    <row r="7007" spans="1:9" x14ac:dyDescent="0.2">
      <c r="A7007" s="104" t="s">
        <v>10492</v>
      </c>
      <c r="D7007" s="104" t="s">
        <v>6881</v>
      </c>
      <c r="E7007" s="104">
        <f t="shared" si="109"/>
        <v>31000322</v>
      </c>
      <c r="F7007" s="104" t="s">
        <v>11572</v>
      </c>
      <c r="G7007" s="104" t="s">
        <v>9664</v>
      </c>
      <c r="H7007" s="104" t="s">
        <v>6870</v>
      </c>
      <c r="I7007" s="104" t="s">
        <v>6882</v>
      </c>
    </row>
    <row r="7008" spans="1:9" x14ac:dyDescent="0.2">
      <c r="A7008" s="104" t="s">
        <v>10492</v>
      </c>
      <c r="D7008" s="104" t="s">
        <v>6883</v>
      </c>
      <c r="E7008" s="104">
        <f t="shared" si="109"/>
        <v>31000323</v>
      </c>
      <c r="F7008" s="104" t="s">
        <v>11572</v>
      </c>
      <c r="G7008" s="104" t="s">
        <v>9664</v>
      </c>
      <c r="H7008" s="104" t="s">
        <v>6870</v>
      </c>
      <c r="I7008" s="104" t="s">
        <v>6884</v>
      </c>
    </row>
    <row r="7009" spans="1:12" x14ac:dyDescent="0.2">
      <c r="A7009" s="104" t="s">
        <v>10492</v>
      </c>
      <c r="D7009" s="104" t="s">
        <v>6885</v>
      </c>
      <c r="E7009" s="104">
        <f t="shared" si="109"/>
        <v>31000401</v>
      </c>
      <c r="F7009" s="104" t="s">
        <v>11572</v>
      </c>
      <c r="G7009" s="104" t="s">
        <v>9664</v>
      </c>
      <c r="H7009" s="104" t="s">
        <v>14778</v>
      </c>
      <c r="I7009" s="104" t="s">
        <v>5645</v>
      </c>
    </row>
    <row r="7010" spans="1:12" x14ac:dyDescent="0.2">
      <c r="A7010" s="104" t="s">
        <v>10492</v>
      </c>
      <c r="D7010" s="104" t="s">
        <v>6886</v>
      </c>
      <c r="E7010" s="104">
        <f t="shared" si="109"/>
        <v>31000402</v>
      </c>
      <c r="F7010" s="104" t="s">
        <v>11572</v>
      </c>
      <c r="G7010" s="104" t="s">
        <v>9664</v>
      </c>
      <c r="H7010" s="104" t="s">
        <v>14778</v>
      </c>
      <c r="I7010" s="104" t="s">
        <v>16135</v>
      </c>
    </row>
    <row r="7011" spans="1:12" x14ac:dyDescent="0.2">
      <c r="A7011" s="104" t="s">
        <v>10492</v>
      </c>
      <c r="D7011" s="104" t="s">
        <v>6887</v>
      </c>
      <c r="E7011" s="104">
        <f t="shared" si="109"/>
        <v>31000403</v>
      </c>
      <c r="F7011" s="104" t="s">
        <v>11572</v>
      </c>
      <c r="G7011" s="104" t="s">
        <v>9664</v>
      </c>
      <c r="H7011" s="104" t="s">
        <v>14778</v>
      </c>
      <c r="I7011" s="104" t="s">
        <v>13908</v>
      </c>
    </row>
    <row r="7012" spans="1:12" x14ac:dyDescent="0.2">
      <c r="A7012" s="104" t="s">
        <v>10492</v>
      </c>
      <c r="D7012" s="104" t="s">
        <v>14296</v>
      </c>
      <c r="E7012" s="104">
        <f t="shared" si="109"/>
        <v>31000404</v>
      </c>
      <c r="F7012" s="104" t="s">
        <v>11572</v>
      </c>
      <c r="G7012" s="104" t="s">
        <v>9664</v>
      </c>
      <c r="H7012" s="104" t="s">
        <v>14778</v>
      </c>
      <c r="I7012" s="104" t="s">
        <v>16137</v>
      </c>
    </row>
    <row r="7013" spans="1:12" x14ac:dyDescent="0.2">
      <c r="A7013" s="104" t="s">
        <v>10492</v>
      </c>
      <c r="D7013" s="104" t="s">
        <v>14298</v>
      </c>
      <c r="E7013" s="104">
        <f t="shared" si="109"/>
        <v>31000405</v>
      </c>
      <c r="F7013" s="104" t="s">
        <v>11572</v>
      </c>
      <c r="G7013" s="104" t="s">
        <v>9664</v>
      </c>
      <c r="H7013" s="104" t="s">
        <v>14778</v>
      </c>
      <c r="I7013" s="104" t="s">
        <v>16148</v>
      </c>
    </row>
    <row r="7014" spans="1:12" x14ac:dyDescent="0.2">
      <c r="A7014" s="104" t="s">
        <v>10492</v>
      </c>
      <c r="D7014" s="104" t="s">
        <v>12974</v>
      </c>
      <c r="E7014" s="104">
        <f t="shared" si="109"/>
        <v>31000406</v>
      </c>
      <c r="F7014" s="104" t="s">
        <v>11572</v>
      </c>
      <c r="G7014" s="104" t="s">
        <v>9664</v>
      </c>
      <c r="H7014" s="104" t="s">
        <v>14778</v>
      </c>
      <c r="I7014" s="104" t="s">
        <v>6888</v>
      </c>
      <c r="K7014" s="106"/>
      <c r="L7014" s="104"/>
    </row>
    <row r="7015" spans="1:12" x14ac:dyDescent="0.2">
      <c r="A7015" s="104" t="s">
        <v>10492</v>
      </c>
      <c r="D7015" s="104" t="s">
        <v>6889</v>
      </c>
      <c r="E7015" s="104">
        <f t="shared" si="109"/>
        <v>31000411</v>
      </c>
      <c r="F7015" s="104" t="s">
        <v>11572</v>
      </c>
      <c r="G7015" s="104" t="s">
        <v>9664</v>
      </c>
      <c r="H7015" s="104" t="s">
        <v>14778</v>
      </c>
      <c r="I7015" s="104" t="s">
        <v>6890</v>
      </c>
    </row>
    <row r="7016" spans="1:12" x14ac:dyDescent="0.2">
      <c r="A7016" s="104" t="s">
        <v>10492</v>
      </c>
      <c r="D7016" s="104" t="s">
        <v>6891</v>
      </c>
      <c r="E7016" s="104">
        <f t="shared" si="109"/>
        <v>31000412</v>
      </c>
      <c r="F7016" s="104" t="s">
        <v>11572</v>
      </c>
      <c r="G7016" s="104" t="s">
        <v>9664</v>
      </c>
      <c r="H7016" s="104" t="s">
        <v>14778</v>
      </c>
      <c r="I7016" s="104" t="s">
        <v>6892</v>
      </c>
    </row>
    <row r="7017" spans="1:12" x14ac:dyDescent="0.2">
      <c r="A7017" s="104" t="s">
        <v>10492</v>
      </c>
      <c r="D7017" s="104" t="s">
        <v>6893</v>
      </c>
      <c r="E7017" s="104">
        <f t="shared" si="109"/>
        <v>31000413</v>
      </c>
      <c r="F7017" s="104" t="s">
        <v>11572</v>
      </c>
      <c r="G7017" s="104" t="s">
        <v>9664</v>
      </c>
      <c r="H7017" s="104" t="s">
        <v>14778</v>
      </c>
      <c r="I7017" s="104" t="s">
        <v>6894</v>
      </c>
    </row>
    <row r="7018" spans="1:12" x14ac:dyDescent="0.2">
      <c r="A7018" s="104" t="s">
        <v>10492</v>
      </c>
      <c r="D7018" s="104" t="s">
        <v>6895</v>
      </c>
      <c r="E7018" s="104">
        <f t="shared" si="109"/>
        <v>31000414</v>
      </c>
      <c r="F7018" s="104" t="s">
        <v>11572</v>
      </c>
      <c r="G7018" s="104" t="s">
        <v>9664</v>
      </c>
      <c r="H7018" s="104" t="s">
        <v>14778</v>
      </c>
      <c r="I7018" s="104" t="s">
        <v>6896</v>
      </c>
    </row>
    <row r="7019" spans="1:12" x14ac:dyDescent="0.2">
      <c r="A7019" s="104" t="s">
        <v>10492</v>
      </c>
      <c r="D7019" s="104" t="s">
        <v>6897</v>
      </c>
      <c r="E7019" s="104">
        <f t="shared" si="109"/>
        <v>31000415</v>
      </c>
      <c r="F7019" s="104" t="s">
        <v>11572</v>
      </c>
      <c r="G7019" s="104" t="s">
        <v>9664</v>
      </c>
      <c r="H7019" s="104" t="s">
        <v>14778</v>
      </c>
      <c r="I7019" s="104" t="s">
        <v>6898</v>
      </c>
    </row>
    <row r="7020" spans="1:12" x14ac:dyDescent="0.2">
      <c r="A7020" s="104" t="s">
        <v>10492</v>
      </c>
      <c r="D7020" s="104" t="s">
        <v>6899</v>
      </c>
      <c r="E7020" s="104">
        <f t="shared" si="109"/>
        <v>31000501</v>
      </c>
      <c r="F7020" s="104" t="s">
        <v>11572</v>
      </c>
      <c r="G7020" s="104" t="s">
        <v>9664</v>
      </c>
      <c r="H7020" s="104" t="s">
        <v>6900</v>
      </c>
      <c r="I7020" s="104" t="s">
        <v>6901</v>
      </c>
    </row>
    <row r="7021" spans="1:12" x14ac:dyDescent="0.2">
      <c r="A7021" s="104" t="s">
        <v>10492</v>
      </c>
      <c r="D7021" s="104" t="s">
        <v>15855</v>
      </c>
      <c r="E7021" s="104">
        <f t="shared" si="109"/>
        <v>31000502</v>
      </c>
      <c r="F7021" s="104" t="s">
        <v>11572</v>
      </c>
      <c r="G7021" s="104" t="s">
        <v>9664</v>
      </c>
      <c r="H7021" s="104" t="s">
        <v>6900</v>
      </c>
      <c r="I7021" s="104" t="s">
        <v>6902</v>
      </c>
    </row>
    <row r="7022" spans="1:12" x14ac:dyDescent="0.2">
      <c r="A7022" s="104" t="s">
        <v>10492</v>
      </c>
      <c r="D7022" s="104" t="s">
        <v>6903</v>
      </c>
      <c r="E7022" s="104">
        <f t="shared" si="109"/>
        <v>31000503</v>
      </c>
      <c r="F7022" s="104" t="s">
        <v>11572</v>
      </c>
      <c r="G7022" s="104" t="s">
        <v>9664</v>
      </c>
      <c r="H7022" s="104" t="s">
        <v>6900</v>
      </c>
      <c r="I7022" s="104" t="s">
        <v>6904</v>
      </c>
    </row>
    <row r="7023" spans="1:12" x14ac:dyDescent="0.2">
      <c r="A7023" s="104" t="s">
        <v>10492</v>
      </c>
      <c r="D7023" s="104" t="s">
        <v>6905</v>
      </c>
      <c r="E7023" s="104">
        <f t="shared" si="109"/>
        <v>31000504</v>
      </c>
      <c r="F7023" s="104" t="s">
        <v>11572</v>
      </c>
      <c r="G7023" s="104" t="s">
        <v>9664</v>
      </c>
      <c r="H7023" s="104" t="s">
        <v>6900</v>
      </c>
      <c r="I7023" s="104" t="s">
        <v>6906</v>
      </c>
    </row>
    <row r="7024" spans="1:12" x14ac:dyDescent="0.2">
      <c r="A7024" s="104" t="s">
        <v>10492</v>
      </c>
      <c r="D7024" s="104" t="s">
        <v>6907</v>
      </c>
      <c r="E7024" s="104">
        <f t="shared" si="109"/>
        <v>31000505</v>
      </c>
      <c r="F7024" s="104" t="s">
        <v>11572</v>
      </c>
      <c r="G7024" s="104" t="s">
        <v>9664</v>
      </c>
      <c r="H7024" s="104" t="s">
        <v>6900</v>
      </c>
      <c r="I7024" s="104" t="s">
        <v>9803</v>
      </c>
    </row>
    <row r="7025" spans="1:9" x14ac:dyDescent="0.2">
      <c r="A7025" s="104" t="s">
        <v>10492</v>
      </c>
      <c r="D7025" s="104" t="s">
        <v>9804</v>
      </c>
      <c r="E7025" s="104">
        <f t="shared" si="109"/>
        <v>31000506</v>
      </c>
      <c r="F7025" s="104" t="s">
        <v>11572</v>
      </c>
      <c r="G7025" s="104" t="s">
        <v>9664</v>
      </c>
      <c r="H7025" s="104" t="s">
        <v>6900</v>
      </c>
      <c r="I7025" s="104" t="s">
        <v>9805</v>
      </c>
    </row>
    <row r="7026" spans="1:9" x14ac:dyDescent="0.2">
      <c r="A7026" s="104" t="s">
        <v>10492</v>
      </c>
      <c r="D7026" s="104" t="s">
        <v>15857</v>
      </c>
      <c r="E7026" s="104">
        <f t="shared" si="109"/>
        <v>31088801</v>
      </c>
      <c r="F7026" s="104" t="s">
        <v>11572</v>
      </c>
      <c r="G7026" s="104" t="s">
        <v>9664</v>
      </c>
      <c r="H7026" s="104" t="s">
        <v>11023</v>
      </c>
      <c r="I7026" s="104" t="s">
        <v>7495</v>
      </c>
    </row>
    <row r="7027" spans="1:9" x14ac:dyDescent="0.2">
      <c r="A7027" s="104" t="s">
        <v>10492</v>
      </c>
      <c r="D7027" s="104" t="s">
        <v>15859</v>
      </c>
      <c r="E7027" s="104">
        <f t="shared" si="109"/>
        <v>31088802</v>
      </c>
      <c r="F7027" s="104" t="s">
        <v>11572</v>
      </c>
      <c r="G7027" s="104" t="s">
        <v>9664</v>
      </c>
      <c r="H7027" s="104" t="s">
        <v>11023</v>
      </c>
      <c r="I7027" s="104" t="s">
        <v>7495</v>
      </c>
    </row>
    <row r="7028" spans="1:9" x14ac:dyDescent="0.2">
      <c r="A7028" s="104" t="s">
        <v>10492</v>
      </c>
      <c r="D7028" s="104" t="s">
        <v>15860</v>
      </c>
      <c r="E7028" s="104">
        <f t="shared" si="109"/>
        <v>31088803</v>
      </c>
      <c r="F7028" s="104" t="s">
        <v>11572</v>
      </c>
      <c r="G7028" s="104" t="s">
        <v>9664</v>
      </c>
      <c r="H7028" s="104" t="s">
        <v>11023</v>
      </c>
      <c r="I7028" s="104" t="s">
        <v>7495</v>
      </c>
    </row>
    <row r="7029" spans="1:9" x14ac:dyDescent="0.2">
      <c r="A7029" s="104" t="s">
        <v>10492</v>
      </c>
      <c r="D7029" s="104" t="s">
        <v>15861</v>
      </c>
      <c r="E7029" s="104">
        <f t="shared" si="109"/>
        <v>31088804</v>
      </c>
      <c r="F7029" s="104" t="s">
        <v>11572</v>
      </c>
      <c r="G7029" s="104" t="s">
        <v>9664</v>
      </c>
      <c r="H7029" s="104" t="s">
        <v>11023</v>
      </c>
      <c r="I7029" s="104" t="s">
        <v>7495</v>
      </c>
    </row>
    <row r="7030" spans="1:9" x14ac:dyDescent="0.2">
      <c r="A7030" s="104" t="s">
        <v>10492</v>
      </c>
      <c r="D7030" s="104" t="s">
        <v>15862</v>
      </c>
      <c r="E7030" s="104">
        <f t="shared" si="109"/>
        <v>31088805</v>
      </c>
      <c r="F7030" s="104" t="s">
        <v>11572</v>
      </c>
      <c r="G7030" s="104" t="s">
        <v>9664</v>
      </c>
      <c r="H7030" s="104" t="s">
        <v>11023</v>
      </c>
      <c r="I7030" s="104" t="s">
        <v>7495</v>
      </c>
    </row>
    <row r="7031" spans="1:9" x14ac:dyDescent="0.2">
      <c r="A7031" s="104" t="s">
        <v>10492</v>
      </c>
      <c r="D7031" s="104" t="s">
        <v>15863</v>
      </c>
      <c r="E7031" s="104">
        <f t="shared" si="109"/>
        <v>31088811</v>
      </c>
      <c r="F7031" s="104" t="s">
        <v>11572</v>
      </c>
      <c r="G7031" s="104" t="s">
        <v>9664</v>
      </c>
      <c r="H7031" s="104" t="s">
        <v>11023</v>
      </c>
      <c r="I7031" s="104" t="s">
        <v>11023</v>
      </c>
    </row>
    <row r="7032" spans="1:9" x14ac:dyDescent="0.2">
      <c r="A7032" s="104" t="s">
        <v>10492</v>
      </c>
      <c r="D7032" s="104" t="s">
        <v>9806</v>
      </c>
      <c r="E7032" s="104">
        <f t="shared" si="109"/>
        <v>31100101</v>
      </c>
      <c r="F7032" s="104" t="s">
        <v>11572</v>
      </c>
      <c r="G7032" s="104" t="s">
        <v>9807</v>
      </c>
      <c r="H7032" s="104" t="s">
        <v>9808</v>
      </c>
      <c r="I7032" s="104" t="s">
        <v>9809</v>
      </c>
    </row>
    <row r="7033" spans="1:9" x14ac:dyDescent="0.2">
      <c r="A7033" s="104" t="s">
        <v>10492</v>
      </c>
      <c r="D7033" s="104" t="s">
        <v>9810</v>
      </c>
      <c r="E7033" s="104">
        <f t="shared" si="109"/>
        <v>31100102</v>
      </c>
      <c r="F7033" s="104" t="s">
        <v>11572</v>
      </c>
      <c r="G7033" s="104" t="s">
        <v>9807</v>
      </c>
      <c r="H7033" s="104" t="s">
        <v>9808</v>
      </c>
      <c r="I7033" s="104" t="s">
        <v>9811</v>
      </c>
    </row>
    <row r="7034" spans="1:9" x14ac:dyDescent="0.2">
      <c r="A7034" s="104" t="s">
        <v>10492</v>
      </c>
      <c r="D7034" s="104" t="s">
        <v>9812</v>
      </c>
      <c r="E7034" s="104">
        <f t="shared" si="109"/>
        <v>31100103</v>
      </c>
      <c r="F7034" s="104" t="s">
        <v>11572</v>
      </c>
      <c r="G7034" s="104" t="s">
        <v>9807</v>
      </c>
      <c r="H7034" s="104" t="s">
        <v>9808</v>
      </c>
      <c r="I7034" s="104" t="s">
        <v>9813</v>
      </c>
    </row>
    <row r="7035" spans="1:9" x14ac:dyDescent="0.2">
      <c r="A7035" s="104" t="s">
        <v>10492</v>
      </c>
      <c r="D7035" s="104" t="s">
        <v>9814</v>
      </c>
      <c r="E7035" s="104">
        <f t="shared" si="109"/>
        <v>31100199</v>
      </c>
      <c r="F7035" s="104" t="s">
        <v>11572</v>
      </c>
      <c r="G7035" s="104" t="s">
        <v>9807</v>
      </c>
      <c r="H7035" s="104" t="s">
        <v>9808</v>
      </c>
      <c r="I7035" s="104" t="s">
        <v>7791</v>
      </c>
    </row>
    <row r="7036" spans="1:9" x14ac:dyDescent="0.2">
      <c r="A7036" s="104" t="s">
        <v>10492</v>
      </c>
      <c r="D7036" s="104" t="s">
        <v>9815</v>
      </c>
      <c r="E7036" s="104">
        <f t="shared" si="109"/>
        <v>31100201</v>
      </c>
      <c r="F7036" s="104" t="s">
        <v>11572</v>
      </c>
      <c r="G7036" s="104" t="s">
        <v>9807</v>
      </c>
      <c r="H7036" s="104" t="s">
        <v>9816</v>
      </c>
      <c r="I7036" s="104" t="s">
        <v>9817</v>
      </c>
    </row>
    <row r="7037" spans="1:9" x14ac:dyDescent="0.2">
      <c r="A7037" s="104" t="s">
        <v>10492</v>
      </c>
      <c r="D7037" s="104" t="s">
        <v>9818</v>
      </c>
      <c r="E7037" s="104">
        <f t="shared" si="109"/>
        <v>31100202</v>
      </c>
      <c r="F7037" s="104" t="s">
        <v>11572</v>
      </c>
      <c r="G7037" s="104" t="s">
        <v>9807</v>
      </c>
      <c r="H7037" s="104" t="s">
        <v>9816</v>
      </c>
      <c r="I7037" s="104" t="s">
        <v>9817</v>
      </c>
    </row>
    <row r="7038" spans="1:9" x14ac:dyDescent="0.2">
      <c r="A7038" s="104" t="s">
        <v>10492</v>
      </c>
      <c r="D7038" s="104" t="s">
        <v>9819</v>
      </c>
      <c r="E7038" s="104">
        <f t="shared" si="109"/>
        <v>31100203</v>
      </c>
      <c r="F7038" s="104" t="s">
        <v>11572</v>
      </c>
      <c r="G7038" s="104" t="s">
        <v>9807</v>
      </c>
      <c r="H7038" s="104" t="s">
        <v>9816</v>
      </c>
      <c r="I7038" s="104" t="s">
        <v>9820</v>
      </c>
    </row>
    <row r="7039" spans="1:9" x14ac:dyDescent="0.2">
      <c r="A7039" s="104" t="s">
        <v>10492</v>
      </c>
      <c r="D7039" s="104" t="s">
        <v>9821</v>
      </c>
      <c r="E7039" s="104">
        <f t="shared" si="109"/>
        <v>31100204</v>
      </c>
      <c r="F7039" s="104" t="s">
        <v>11572</v>
      </c>
      <c r="G7039" s="104" t="s">
        <v>9807</v>
      </c>
      <c r="H7039" s="104" t="s">
        <v>9816</v>
      </c>
      <c r="I7039" s="104" t="s">
        <v>9820</v>
      </c>
    </row>
    <row r="7040" spans="1:9" x14ac:dyDescent="0.2">
      <c r="A7040" s="104" t="s">
        <v>10492</v>
      </c>
      <c r="D7040" s="104" t="s">
        <v>9822</v>
      </c>
      <c r="E7040" s="104">
        <f t="shared" si="109"/>
        <v>31100205</v>
      </c>
      <c r="F7040" s="104" t="s">
        <v>11572</v>
      </c>
      <c r="G7040" s="104" t="s">
        <v>9807</v>
      </c>
      <c r="H7040" s="104" t="s">
        <v>9816</v>
      </c>
      <c r="I7040" s="104" t="s">
        <v>9823</v>
      </c>
    </row>
    <row r="7041" spans="1:9" x14ac:dyDescent="0.2">
      <c r="A7041" s="104" t="s">
        <v>10492</v>
      </c>
      <c r="D7041" s="104" t="s">
        <v>9824</v>
      </c>
      <c r="E7041" s="104">
        <f t="shared" si="109"/>
        <v>31100206</v>
      </c>
      <c r="F7041" s="104" t="s">
        <v>11572</v>
      </c>
      <c r="G7041" s="104" t="s">
        <v>9807</v>
      </c>
      <c r="H7041" s="104" t="s">
        <v>9816</v>
      </c>
      <c r="I7041" s="104" t="s">
        <v>9823</v>
      </c>
    </row>
    <row r="7042" spans="1:9" x14ac:dyDescent="0.2">
      <c r="A7042" s="104" t="s">
        <v>10492</v>
      </c>
      <c r="D7042" s="104" t="s">
        <v>9825</v>
      </c>
      <c r="E7042" s="104">
        <f t="shared" ref="E7042:E7105" si="110">VALUE(D7042)</f>
        <v>31100299</v>
      </c>
      <c r="F7042" s="104" t="s">
        <v>11572</v>
      </c>
      <c r="G7042" s="104" t="s">
        <v>9807</v>
      </c>
      <c r="H7042" s="104" t="s">
        <v>9816</v>
      </c>
      <c r="I7042" s="104" t="s">
        <v>6908</v>
      </c>
    </row>
    <row r="7043" spans="1:9" x14ac:dyDescent="0.2">
      <c r="A7043" s="104" t="s">
        <v>10492</v>
      </c>
      <c r="D7043" s="104" t="s">
        <v>6909</v>
      </c>
      <c r="E7043" s="104">
        <f t="shared" si="110"/>
        <v>31299999</v>
      </c>
      <c r="F7043" s="104" t="s">
        <v>11572</v>
      </c>
      <c r="G7043" s="104" t="s">
        <v>6910</v>
      </c>
      <c r="H7043" s="104" t="s">
        <v>6911</v>
      </c>
      <c r="I7043" s="104" t="s">
        <v>7791</v>
      </c>
    </row>
    <row r="7044" spans="1:9" x14ac:dyDescent="0.2">
      <c r="A7044" s="104" t="s">
        <v>10492</v>
      </c>
      <c r="D7044" s="104" t="s">
        <v>6912</v>
      </c>
      <c r="E7044" s="104">
        <f t="shared" si="110"/>
        <v>31300500</v>
      </c>
      <c r="F7044" s="104" t="s">
        <v>11572</v>
      </c>
      <c r="G7044" s="104" t="s">
        <v>6913</v>
      </c>
      <c r="H7044" s="104" t="s">
        <v>6914</v>
      </c>
      <c r="I7044" s="104" t="s">
        <v>6915</v>
      </c>
    </row>
    <row r="7045" spans="1:9" x14ac:dyDescent="0.2">
      <c r="A7045" s="104" t="s">
        <v>10492</v>
      </c>
      <c r="D7045" s="104" t="s">
        <v>6916</v>
      </c>
      <c r="E7045" s="104">
        <f t="shared" si="110"/>
        <v>31301001</v>
      </c>
      <c r="F7045" s="104" t="s">
        <v>11572</v>
      </c>
      <c r="G7045" s="104" t="s">
        <v>6913</v>
      </c>
      <c r="H7045" s="104" t="s">
        <v>6917</v>
      </c>
      <c r="I7045" s="104" t="s">
        <v>6918</v>
      </c>
    </row>
    <row r="7046" spans="1:9" x14ac:dyDescent="0.2">
      <c r="A7046" s="104" t="s">
        <v>10492</v>
      </c>
      <c r="D7046" s="104" t="s">
        <v>6919</v>
      </c>
      <c r="E7046" s="104">
        <f t="shared" si="110"/>
        <v>31301100</v>
      </c>
      <c r="F7046" s="104" t="s">
        <v>11572</v>
      </c>
      <c r="G7046" s="104" t="s">
        <v>6913</v>
      </c>
      <c r="H7046" s="104" t="s">
        <v>6920</v>
      </c>
      <c r="I7046" s="104" t="s">
        <v>6921</v>
      </c>
    </row>
    <row r="7047" spans="1:9" x14ac:dyDescent="0.2">
      <c r="A7047" s="104" t="s">
        <v>10492</v>
      </c>
      <c r="D7047" s="104" t="s">
        <v>6922</v>
      </c>
      <c r="E7047" s="104">
        <f t="shared" si="110"/>
        <v>31301200</v>
      </c>
      <c r="F7047" s="104" t="s">
        <v>11572</v>
      </c>
      <c r="G7047" s="104" t="s">
        <v>6913</v>
      </c>
      <c r="H7047" s="104" t="s">
        <v>6923</v>
      </c>
      <c r="I7047" s="104" t="s">
        <v>6924</v>
      </c>
    </row>
    <row r="7048" spans="1:9" x14ac:dyDescent="0.2">
      <c r="A7048" s="104" t="s">
        <v>10492</v>
      </c>
      <c r="D7048" s="104" t="s">
        <v>6925</v>
      </c>
      <c r="E7048" s="104">
        <f t="shared" si="110"/>
        <v>31302000</v>
      </c>
      <c r="F7048" s="104" t="s">
        <v>11572</v>
      </c>
      <c r="G7048" s="104" t="s">
        <v>6913</v>
      </c>
      <c r="H7048" s="104" t="s">
        <v>6926</v>
      </c>
      <c r="I7048" s="104" t="s">
        <v>6927</v>
      </c>
    </row>
    <row r="7049" spans="1:9" x14ac:dyDescent="0.2">
      <c r="A7049" s="104" t="s">
        <v>10492</v>
      </c>
      <c r="D7049" s="104" t="s">
        <v>6928</v>
      </c>
      <c r="E7049" s="104">
        <f t="shared" si="110"/>
        <v>31303001</v>
      </c>
      <c r="F7049" s="104" t="s">
        <v>11572</v>
      </c>
      <c r="G7049" s="104" t="s">
        <v>6913</v>
      </c>
      <c r="H7049" s="104" t="s">
        <v>6929</v>
      </c>
      <c r="I7049" s="104" t="s">
        <v>1479</v>
      </c>
    </row>
    <row r="7050" spans="1:9" x14ac:dyDescent="0.2">
      <c r="A7050" s="104" t="s">
        <v>10492</v>
      </c>
      <c r="D7050" s="104" t="s">
        <v>1480</v>
      </c>
      <c r="E7050" s="104">
        <f t="shared" si="110"/>
        <v>31303061</v>
      </c>
      <c r="F7050" s="104" t="s">
        <v>11572</v>
      </c>
      <c r="G7050" s="104" t="s">
        <v>6913</v>
      </c>
      <c r="H7050" s="104" t="s">
        <v>6929</v>
      </c>
      <c r="I7050" s="104" t="s">
        <v>1481</v>
      </c>
    </row>
    <row r="7051" spans="1:9" x14ac:dyDescent="0.2">
      <c r="A7051" s="104" t="s">
        <v>10492</v>
      </c>
      <c r="D7051" s="104" t="s">
        <v>1482</v>
      </c>
      <c r="E7051" s="104">
        <f t="shared" si="110"/>
        <v>31303062</v>
      </c>
      <c r="F7051" s="104" t="s">
        <v>11572</v>
      </c>
      <c r="G7051" s="104" t="s">
        <v>6913</v>
      </c>
      <c r="H7051" s="104" t="s">
        <v>6929</v>
      </c>
      <c r="I7051" s="104" t="s">
        <v>1483</v>
      </c>
    </row>
    <row r="7052" spans="1:9" x14ac:dyDescent="0.2">
      <c r="A7052" s="104" t="s">
        <v>10492</v>
      </c>
      <c r="D7052" s="104" t="s">
        <v>1484</v>
      </c>
      <c r="E7052" s="104">
        <f t="shared" si="110"/>
        <v>31303063</v>
      </c>
      <c r="F7052" s="104" t="s">
        <v>11572</v>
      </c>
      <c r="G7052" s="104" t="s">
        <v>6913</v>
      </c>
      <c r="H7052" s="104" t="s">
        <v>6929</v>
      </c>
      <c r="I7052" s="104" t="s">
        <v>1485</v>
      </c>
    </row>
    <row r="7053" spans="1:9" x14ac:dyDescent="0.2">
      <c r="A7053" s="104" t="s">
        <v>10492</v>
      </c>
      <c r="D7053" s="104" t="s">
        <v>1486</v>
      </c>
      <c r="E7053" s="104">
        <f t="shared" si="110"/>
        <v>31303501</v>
      </c>
      <c r="F7053" s="104" t="s">
        <v>11572</v>
      </c>
      <c r="G7053" s="104" t="s">
        <v>6913</v>
      </c>
      <c r="H7053" s="104" t="s">
        <v>1487</v>
      </c>
      <c r="I7053" s="104" t="s">
        <v>3938</v>
      </c>
    </row>
    <row r="7054" spans="1:9" x14ac:dyDescent="0.2">
      <c r="A7054" s="104" t="s">
        <v>10492</v>
      </c>
      <c r="D7054" s="104" t="s">
        <v>1488</v>
      </c>
      <c r="E7054" s="104">
        <f t="shared" si="110"/>
        <v>31303502</v>
      </c>
      <c r="F7054" s="104" t="s">
        <v>11572</v>
      </c>
      <c r="G7054" s="104" t="s">
        <v>6913</v>
      </c>
      <c r="H7054" s="104" t="s">
        <v>1487</v>
      </c>
      <c r="I7054" s="104" t="s">
        <v>10646</v>
      </c>
    </row>
    <row r="7055" spans="1:9" x14ac:dyDescent="0.2">
      <c r="A7055" s="104" t="s">
        <v>10492</v>
      </c>
      <c r="D7055" s="104" t="s">
        <v>1489</v>
      </c>
      <c r="E7055" s="104">
        <f t="shared" si="110"/>
        <v>31306500</v>
      </c>
      <c r="F7055" s="104" t="s">
        <v>11572</v>
      </c>
      <c r="G7055" s="104" t="s">
        <v>6913</v>
      </c>
      <c r="H7055" s="104" t="s">
        <v>1490</v>
      </c>
      <c r="I7055" s="104" t="s">
        <v>1491</v>
      </c>
    </row>
    <row r="7056" spans="1:9" x14ac:dyDescent="0.2">
      <c r="A7056" s="104" t="s">
        <v>10492</v>
      </c>
      <c r="D7056" s="104" t="s">
        <v>1492</v>
      </c>
      <c r="E7056" s="104">
        <f t="shared" si="110"/>
        <v>31306501</v>
      </c>
      <c r="F7056" s="104" t="s">
        <v>11572</v>
      </c>
      <c r="G7056" s="104" t="s">
        <v>6913</v>
      </c>
      <c r="H7056" s="104" t="s">
        <v>1490</v>
      </c>
      <c r="I7056" s="104" t="s">
        <v>4196</v>
      </c>
    </row>
    <row r="7057" spans="1:9" x14ac:dyDescent="0.2">
      <c r="A7057" s="104" t="s">
        <v>10492</v>
      </c>
      <c r="D7057" s="104" t="s">
        <v>4197</v>
      </c>
      <c r="E7057" s="104">
        <f t="shared" si="110"/>
        <v>31306502</v>
      </c>
      <c r="F7057" s="104" t="s">
        <v>11572</v>
      </c>
      <c r="G7057" s="104" t="s">
        <v>6913</v>
      </c>
      <c r="H7057" s="104" t="s">
        <v>1490</v>
      </c>
      <c r="I7057" s="104" t="s">
        <v>4198</v>
      </c>
    </row>
    <row r="7058" spans="1:9" x14ac:dyDescent="0.2">
      <c r="A7058" s="104" t="s">
        <v>10492</v>
      </c>
      <c r="D7058" s="104" t="s">
        <v>4199</v>
      </c>
      <c r="E7058" s="104">
        <f t="shared" si="110"/>
        <v>31306505</v>
      </c>
      <c r="F7058" s="104" t="s">
        <v>11572</v>
      </c>
      <c r="G7058" s="104" t="s">
        <v>6913</v>
      </c>
      <c r="H7058" s="104" t="s">
        <v>1490</v>
      </c>
      <c r="I7058" s="104" t="s">
        <v>4200</v>
      </c>
    </row>
    <row r="7059" spans="1:9" x14ac:dyDescent="0.2">
      <c r="A7059" s="104" t="s">
        <v>10492</v>
      </c>
      <c r="D7059" s="104" t="s">
        <v>4201</v>
      </c>
      <c r="E7059" s="104">
        <f t="shared" si="110"/>
        <v>31306510</v>
      </c>
      <c r="F7059" s="104" t="s">
        <v>11572</v>
      </c>
      <c r="G7059" s="104" t="s">
        <v>6913</v>
      </c>
      <c r="H7059" s="104" t="s">
        <v>1490</v>
      </c>
      <c r="I7059" s="104" t="s">
        <v>4202</v>
      </c>
    </row>
    <row r="7060" spans="1:9" x14ac:dyDescent="0.2">
      <c r="A7060" s="104" t="s">
        <v>10492</v>
      </c>
      <c r="D7060" s="104" t="s">
        <v>4203</v>
      </c>
      <c r="E7060" s="104">
        <f t="shared" si="110"/>
        <v>31306520</v>
      </c>
      <c r="F7060" s="104" t="s">
        <v>11572</v>
      </c>
      <c r="G7060" s="104" t="s">
        <v>6913</v>
      </c>
      <c r="H7060" s="104" t="s">
        <v>1490</v>
      </c>
      <c r="I7060" s="104" t="s">
        <v>4204</v>
      </c>
    </row>
    <row r="7061" spans="1:9" x14ac:dyDescent="0.2">
      <c r="A7061" s="104" t="s">
        <v>10492</v>
      </c>
      <c r="D7061" s="104" t="s">
        <v>4205</v>
      </c>
      <c r="E7061" s="104">
        <f t="shared" si="110"/>
        <v>31306530</v>
      </c>
      <c r="F7061" s="104" t="s">
        <v>11572</v>
      </c>
      <c r="G7061" s="104" t="s">
        <v>6913</v>
      </c>
      <c r="H7061" s="104" t="s">
        <v>1490</v>
      </c>
      <c r="I7061" s="104" t="s">
        <v>4206</v>
      </c>
    </row>
    <row r="7062" spans="1:9" x14ac:dyDescent="0.2">
      <c r="A7062" s="104" t="s">
        <v>10492</v>
      </c>
      <c r="D7062" s="104" t="s">
        <v>4207</v>
      </c>
      <c r="E7062" s="104">
        <f t="shared" si="110"/>
        <v>31306531</v>
      </c>
      <c r="F7062" s="104" t="s">
        <v>11572</v>
      </c>
      <c r="G7062" s="104" t="s">
        <v>6913</v>
      </c>
      <c r="H7062" s="104" t="s">
        <v>1490</v>
      </c>
      <c r="I7062" s="104" t="s">
        <v>4208</v>
      </c>
    </row>
    <row r="7063" spans="1:9" x14ac:dyDescent="0.2">
      <c r="A7063" s="104" t="s">
        <v>10492</v>
      </c>
      <c r="D7063" s="104" t="s">
        <v>4209</v>
      </c>
      <c r="E7063" s="104">
        <f t="shared" si="110"/>
        <v>31306599</v>
      </c>
      <c r="F7063" s="104" t="s">
        <v>11572</v>
      </c>
      <c r="G7063" s="104" t="s">
        <v>6913</v>
      </c>
      <c r="H7063" s="104" t="s">
        <v>1490</v>
      </c>
      <c r="I7063" s="104" t="s">
        <v>4210</v>
      </c>
    </row>
    <row r="7064" spans="1:9" x14ac:dyDescent="0.2">
      <c r="A7064" s="104" t="s">
        <v>10492</v>
      </c>
      <c r="D7064" s="104" t="s">
        <v>4211</v>
      </c>
      <c r="E7064" s="104">
        <f t="shared" si="110"/>
        <v>31307001</v>
      </c>
      <c r="F7064" s="104" t="s">
        <v>11572</v>
      </c>
      <c r="G7064" s="104" t="s">
        <v>6913</v>
      </c>
      <c r="H7064" s="104" t="s">
        <v>4212</v>
      </c>
      <c r="I7064" s="104" t="s">
        <v>4213</v>
      </c>
    </row>
    <row r="7065" spans="1:9" x14ac:dyDescent="0.2">
      <c r="A7065" s="104" t="s">
        <v>10492</v>
      </c>
      <c r="D7065" s="104" t="s">
        <v>4214</v>
      </c>
      <c r="E7065" s="104">
        <f t="shared" si="110"/>
        <v>31307002</v>
      </c>
      <c r="F7065" s="104" t="s">
        <v>11572</v>
      </c>
      <c r="G7065" s="104" t="s">
        <v>6913</v>
      </c>
      <c r="H7065" s="104" t="s">
        <v>4212</v>
      </c>
      <c r="I7065" s="104" t="s">
        <v>4215</v>
      </c>
    </row>
    <row r="7066" spans="1:9" x14ac:dyDescent="0.2">
      <c r="A7066" s="104" t="s">
        <v>10492</v>
      </c>
      <c r="D7066" s="104" t="s">
        <v>4216</v>
      </c>
      <c r="E7066" s="104">
        <f t="shared" si="110"/>
        <v>31380001</v>
      </c>
      <c r="F7066" s="104" t="s">
        <v>11572</v>
      </c>
      <c r="G7066" s="104" t="s">
        <v>6913</v>
      </c>
      <c r="H7066" s="104" t="s">
        <v>13740</v>
      </c>
      <c r="I7066" s="104" t="s">
        <v>13740</v>
      </c>
    </row>
    <row r="7067" spans="1:9" x14ac:dyDescent="0.2">
      <c r="A7067" s="104" t="s">
        <v>10492</v>
      </c>
      <c r="D7067" s="104" t="s">
        <v>4217</v>
      </c>
      <c r="E7067" s="104">
        <f t="shared" si="110"/>
        <v>31382001</v>
      </c>
      <c r="F7067" s="104" t="s">
        <v>11572</v>
      </c>
      <c r="G7067" s="104" t="s">
        <v>6913</v>
      </c>
      <c r="H7067" s="104" t="s">
        <v>13742</v>
      </c>
      <c r="I7067" s="104" t="s">
        <v>13743</v>
      </c>
    </row>
    <row r="7068" spans="1:9" x14ac:dyDescent="0.2">
      <c r="A7068" s="104" t="s">
        <v>10492</v>
      </c>
      <c r="D7068" s="104" t="s">
        <v>4218</v>
      </c>
      <c r="E7068" s="104">
        <f t="shared" si="110"/>
        <v>31382002</v>
      </c>
      <c r="F7068" s="104" t="s">
        <v>11572</v>
      </c>
      <c r="G7068" s="104" t="s">
        <v>6913</v>
      </c>
      <c r="H7068" s="104" t="s">
        <v>13742</v>
      </c>
      <c r="I7068" s="104" t="s">
        <v>13745</v>
      </c>
    </row>
    <row r="7069" spans="1:9" x14ac:dyDescent="0.2">
      <c r="A7069" s="104" t="s">
        <v>10492</v>
      </c>
      <c r="D7069" s="104" t="s">
        <v>4219</v>
      </c>
      <c r="E7069" s="104">
        <f t="shared" si="110"/>
        <v>31382599</v>
      </c>
      <c r="F7069" s="104" t="s">
        <v>11572</v>
      </c>
      <c r="G7069" s="104" t="s">
        <v>6913</v>
      </c>
      <c r="H7069" s="104" t="s">
        <v>13747</v>
      </c>
      <c r="I7069" s="104" t="s">
        <v>13748</v>
      </c>
    </row>
    <row r="7070" spans="1:9" x14ac:dyDescent="0.2">
      <c r="A7070" s="104" t="s">
        <v>10492</v>
      </c>
      <c r="D7070" s="104" t="s">
        <v>4220</v>
      </c>
      <c r="E7070" s="104">
        <f t="shared" si="110"/>
        <v>31390001</v>
      </c>
      <c r="F7070" s="104" t="s">
        <v>11572</v>
      </c>
      <c r="G7070" s="104" t="s">
        <v>6913</v>
      </c>
      <c r="H7070" s="104" t="s">
        <v>14778</v>
      </c>
      <c r="I7070" s="104" t="s">
        <v>5645</v>
      </c>
    </row>
    <row r="7071" spans="1:9" x14ac:dyDescent="0.2">
      <c r="A7071" s="104" t="s">
        <v>10492</v>
      </c>
      <c r="D7071" s="104" t="s">
        <v>4221</v>
      </c>
      <c r="E7071" s="104">
        <f t="shared" si="110"/>
        <v>31390002</v>
      </c>
      <c r="F7071" s="104" t="s">
        <v>11572</v>
      </c>
      <c r="G7071" s="104" t="s">
        <v>6913</v>
      </c>
      <c r="H7071" s="104" t="s">
        <v>14778</v>
      </c>
      <c r="I7071" s="104" t="s">
        <v>16135</v>
      </c>
    </row>
    <row r="7072" spans="1:9" x14ac:dyDescent="0.2">
      <c r="A7072" s="104" t="s">
        <v>10492</v>
      </c>
      <c r="D7072" s="104" t="s">
        <v>4222</v>
      </c>
      <c r="E7072" s="104">
        <f t="shared" si="110"/>
        <v>31390003</v>
      </c>
      <c r="F7072" s="104" t="s">
        <v>11572</v>
      </c>
      <c r="G7072" s="104" t="s">
        <v>6913</v>
      </c>
      <c r="H7072" s="104" t="s">
        <v>14778</v>
      </c>
      <c r="I7072" s="104" t="s">
        <v>16137</v>
      </c>
    </row>
    <row r="7073" spans="1:9" x14ac:dyDescent="0.2">
      <c r="A7073" s="104" t="s">
        <v>10492</v>
      </c>
      <c r="D7073" s="104" t="s">
        <v>4223</v>
      </c>
      <c r="E7073" s="104">
        <f t="shared" si="110"/>
        <v>31399999</v>
      </c>
      <c r="F7073" s="104" t="s">
        <v>11572</v>
      </c>
      <c r="G7073" s="104" t="s">
        <v>6913</v>
      </c>
      <c r="H7073" s="104" t="s">
        <v>7791</v>
      </c>
      <c r="I7073" s="104" t="s">
        <v>7791</v>
      </c>
    </row>
    <row r="7074" spans="1:9" x14ac:dyDescent="0.2">
      <c r="A7074" s="104" t="s">
        <v>10492</v>
      </c>
      <c r="D7074" s="104" t="s">
        <v>4224</v>
      </c>
      <c r="E7074" s="104">
        <f t="shared" si="110"/>
        <v>31400901</v>
      </c>
      <c r="F7074" s="104" t="s">
        <v>11572</v>
      </c>
      <c r="G7074" s="104" t="s">
        <v>4225</v>
      </c>
      <c r="H7074" s="104" t="s">
        <v>4226</v>
      </c>
      <c r="I7074" s="104" t="s">
        <v>4227</v>
      </c>
    </row>
    <row r="7075" spans="1:9" x14ac:dyDescent="0.2">
      <c r="A7075" s="104" t="s">
        <v>10492</v>
      </c>
      <c r="D7075" s="104" t="s">
        <v>4228</v>
      </c>
      <c r="E7075" s="104">
        <f t="shared" si="110"/>
        <v>31400902</v>
      </c>
      <c r="F7075" s="104" t="s">
        <v>11572</v>
      </c>
      <c r="G7075" s="104" t="s">
        <v>4225</v>
      </c>
      <c r="H7075" s="104" t="s">
        <v>4226</v>
      </c>
      <c r="I7075" s="104" t="s">
        <v>4229</v>
      </c>
    </row>
    <row r="7076" spans="1:9" x14ac:dyDescent="0.2">
      <c r="A7076" s="104" t="s">
        <v>10492</v>
      </c>
      <c r="D7076" s="104" t="s">
        <v>4230</v>
      </c>
      <c r="E7076" s="104">
        <f t="shared" si="110"/>
        <v>31400903</v>
      </c>
      <c r="F7076" s="104" t="s">
        <v>11572</v>
      </c>
      <c r="G7076" s="104" t="s">
        <v>4225</v>
      </c>
      <c r="H7076" s="104" t="s">
        <v>4226</v>
      </c>
      <c r="I7076" s="104" t="s">
        <v>4231</v>
      </c>
    </row>
    <row r="7077" spans="1:9" x14ac:dyDescent="0.2">
      <c r="A7077" s="104" t="s">
        <v>10492</v>
      </c>
      <c r="D7077" s="104" t="s">
        <v>4232</v>
      </c>
      <c r="E7077" s="104">
        <f t="shared" si="110"/>
        <v>31401001</v>
      </c>
      <c r="F7077" s="104" t="s">
        <v>11572</v>
      </c>
      <c r="G7077" s="104" t="s">
        <v>4225</v>
      </c>
      <c r="H7077" s="104" t="s">
        <v>4233</v>
      </c>
      <c r="I7077" s="104" t="s">
        <v>4234</v>
      </c>
    </row>
    <row r="7078" spans="1:9" x14ac:dyDescent="0.2">
      <c r="A7078" s="104" t="s">
        <v>10492</v>
      </c>
      <c r="D7078" s="104" t="s">
        <v>4235</v>
      </c>
      <c r="E7078" s="104">
        <f t="shared" si="110"/>
        <v>31401002</v>
      </c>
      <c r="F7078" s="104" t="s">
        <v>11572</v>
      </c>
      <c r="G7078" s="104" t="s">
        <v>4225</v>
      </c>
      <c r="H7078" s="104" t="s">
        <v>4233</v>
      </c>
      <c r="I7078" s="104" t="s">
        <v>4236</v>
      </c>
    </row>
    <row r="7079" spans="1:9" x14ac:dyDescent="0.2">
      <c r="A7079" s="104" t="s">
        <v>10492</v>
      </c>
      <c r="D7079" s="104" t="s">
        <v>4237</v>
      </c>
      <c r="E7079" s="104">
        <f t="shared" si="110"/>
        <v>31401101</v>
      </c>
      <c r="F7079" s="104" t="s">
        <v>11572</v>
      </c>
      <c r="G7079" s="104" t="s">
        <v>4225</v>
      </c>
      <c r="H7079" s="104" t="s">
        <v>4238</v>
      </c>
      <c r="I7079" s="104" t="s">
        <v>4239</v>
      </c>
    </row>
    <row r="7080" spans="1:9" x14ac:dyDescent="0.2">
      <c r="A7080" s="104" t="s">
        <v>10492</v>
      </c>
      <c r="D7080" s="104" t="s">
        <v>4240</v>
      </c>
      <c r="E7080" s="104">
        <f t="shared" si="110"/>
        <v>31401102</v>
      </c>
      <c r="F7080" s="104" t="s">
        <v>11572</v>
      </c>
      <c r="G7080" s="104" t="s">
        <v>4225</v>
      </c>
      <c r="H7080" s="104" t="s">
        <v>4238</v>
      </c>
      <c r="I7080" s="104" t="s">
        <v>4241</v>
      </c>
    </row>
    <row r="7081" spans="1:9" x14ac:dyDescent="0.2">
      <c r="A7081" s="104" t="s">
        <v>10492</v>
      </c>
      <c r="D7081" s="104" t="s">
        <v>4242</v>
      </c>
      <c r="E7081" s="104">
        <f t="shared" si="110"/>
        <v>31401201</v>
      </c>
      <c r="F7081" s="104" t="s">
        <v>11572</v>
      </c>
      <c r="G7081" s="104" t="s">
        <v>4225</v>
      </c>
      <c r="H7081" s="104" t="s">
        <v>4243</v>
      </c>
      <c r="I7081" s="104" t="s">
        <v>3938</v>
      </c>
    </row>
    <row r="7082" spans="1:9" x14ac:dyDescent="0.2">
      <c r="A7082" s="104" t="s">
        <v>10492</v>
      </c>
      <c r="D7082" s="104" t="s">
        <v>4244</v>
      </c>
      <c r="E7082" s="104">
        <f t="shared" si="110"/>
        <v>31401501</v>
      </c>
      <c r="F7082" s="104" t="s">
        <v>11572</v>
      </c>
      <c r="G7082" s="104" t="s">
        <v>4225</v>
      </c>
      <c r="H7082" s="104" t="s">
        <v>4245</v>
      </c>
      <c r="I7082" s="104" t="s">
        <v>14416</v>
      </c>
    </row>
    <row r="7083" spans="1:9" x14ac:dyDescent="0.2">
      <c r="A7083" s="104" t="s">
        <v>10492</v>
      </c>
      <c r="D7083" s="104" t="s">
        <v>4246</v>
      </c>
      <c r="E7083" s="104">
        <f t="shared" si="110"/>
        <v>31401503</v>
      </c>
      <c r="F7083" s="104" t="s">
        <v>11572</v>
      </c>
      <c r="G7083" s="104" t="s">
        <v>4225</v>
      </c>
      <c r="H7083" s="104" t="s">
        <v>4245</v>
      </c>
      <c r="I7083" s="104" t="s">
        <v>4247</v>
      </c>
    </row>
    <row r="7084" spans="1:9" x14ac:dyDescent="0.2">
      <c r="A7084" s="104" t="s">
        <v>10492</v>
      </c>
      <c r="D7084" s="104" t="s">
        <v>4248</v>
      </c>
      <c r="E7084" s="104">
        <f t="shared" si="110"/>
        <v>31401504</v>
      </c>
      <c r="F7084" s="104" t="s">
        <v>11572</v>
      </c>
      <c r="G7084" s="104" t="s">
        <v>4225</v>
      </c>
      <c r="H7084" s="104" t="s">
        <v>4245</v>
      </c>
      <c r="I7084" s="104" t="s">
        <v>4249</v>
      </c>
    </row>
    <row r="7085" spans="1:9" x14ac:dyDescent="0.2">
      <c r="A7085" s="104" t="s">
        <v>10492</v>
      </c>
      <c r="D7085" s="104" t="s">
        <v>4250</v>
      </c>
      <c r="E7085" s="104">
        <f t="shared" si="110"/>
        <v>31401510</v>
      </c>
      <c r="F7085" s="104" t="s">
        <v>11572</v>
      </c>
      <c r="G7085" s="104" t="s">
        <v>4225</v>
      </c>
      <c r="H7085" s="104" t="s">
        <v>4245</v>
      </c>
      <c r="I7085" s="104" t="s">
        <v>4251</v>
      </c>
    </row>
    <row r="7086" spans="1:9" x14ac:dyDescent="0.2">
      <c r="A7086" s="104" t="s">
        <v>10492</v>
      </c>
      <c r="D7086" s="104" t="s">
        <v>4252</v>
      </c>
      <c r="E7086" s="104">
        <f t="shared" si="110"/>
        <v>31401511</v>
      </c>
      <c r="F7086" s="104" t="s">
        <v>11572</v>
      </c>
      <c r="G7086" s="104" t="s">
        <v>4225</v>
      </c>
      <c r="H7086" s="104" t="s">
        <v>4245</v>
      </c>
      <c r="I7086" s="104" t="s">
        <v>4253</v>
      </c>
    </row>
    <row r="7087" spans="1:9" x14ac:dyDescent="0.2">
      <c r="A7087" s="104" t="s">
        <v>10492</v>
      </c>
      <c r="D7087" s="104" t="s">
        <v>4254</v>
      </c>
      <c r="E7087" s="104">
        <f t="shared" si="110"/>
        <v>31401512</v>
      </c>
      <c r="F7087" s="104" t="s">
        <v>11572</v>
      </c>
      <c r="G7087" s="104" t="s">
        <v>4225</v>
      </c>
      <c r="H7087" s="104" t="s">
        <v>4245</v>
      </c>
      <c r="I7087" s="104" t="s">
        <v>4255</v>
      </c>
    </row>
    <row r="7088" spans="1:9" x14ac:dyDescent="0.2">
      <c r="A7088" s="104" t="s">
        <v>10492</v>
      </c>
      <c r="D7088" s="104" t="s">
        <v>4256</v>
      </c>
      <c r="E7088" s="104">
        <f t="shared" si="110"/>
        <v>31401513</v>
      </c>
      <c r="F7088" s="104" t="s">
        <v>11572</v>
      </c>
      <c r="G7088" s="104" t="s">
        <v>4225</v>
      </c>
      <c r="H7088" s="104" t="s">
        <v>4245</v>
      </c>
      <c r="I7088" s="104" t="s">
        <v>4257</v>
      </c>
    </row>
    <row r="7089" spans="1:9" x14ac:dyDescent="0.2">
      <c r="A7089" s="104" t="s">
        <v>10492</v>
      </c>
      <c r="D7089" s="104" t="s">
        <v>4258</v>
      </c>
      <c r="E7089" s="104">
        <f t="shared" si="110"/>
        <v>31401514</v>
      </c>
      <c r="F7089" s="104" t="s">
        <v>11572</v>
      </c>
      <c r="G7089" s="104" t="s">
        <v>4225</v>
      </c>
      <c r="H7089" s="104" t="s">
        <v>4245</v>
      </c>
      <c r="I7089" s="104" t="s">
        <v>4259</v>
      </c>
    </row>
    <row r="7090" spans="1:9" x14ac:dyDescent="0.2">
      <c r="A7090" s="104" t="s">
        <v>10492</v>
      </c>
      <c r="D7090" s="104" t="s">
        <v>4260</v>
      </c>
      <c r="E7090" s="104">
        <f t="shared" si="110"/>
        <v>31401515</v>
      </c>
      <c r="F7090" s="104" t="s">
        <v>11572</v>
      </c>
      <c r="G7090" s="104" t="s">
        <v>4225</v>
      </c>
      <c r="H7090" s="104" t="s">
        <v>4245</v>
      </c>
      <c r="I7090" s="104" t="s">
        <v>4261</v>
      </c>
    </row>
    <row r="7091" spans="1:9" x14ac:dyDescent="0.2">
      <c r="A7091" s="104" t="s">
        <v>10492</v>
      </c>
      <c r="D7091" s="104" t="s">
        <v>4262</v>
      </c>
      <c r="E7091" s="104">
        <f t="shared" si="110"/>
        <v>31401516</v>
      </c>
      <c r="F7091" s="104" t="s">
        <v>11572</v>
      </c>
      <c r="G7091" s="104" t="s">
        <v>4225</v>
      </c>
      <c r="H7091" s="104" t="s">
        <v>4245</v>
      </c>
      <c r="I7091" s="104" t="s">
        <v>4263</v>
      </c>
    </row>
    <row r="7092" spans="1:9" x14ac:dyDescent="0.2">
      <c r="A7092" s="104" t="s">
        <v>10492</v>
      </c>
      <c r="D7092" s="104" t="s">
        <v>4264</v>
      </c>
      <c r="E7092" s="104">
        <f t="shared" si="110"/>
        <v>31401517</v>
      </c>
      <c r="F7092" s="104" t="s">
        <v>11572</v>
      </c>
      <c r="G7092" s="104" t="s">
        <v>4225</v>
      </c>
      <c r="H7092" s="104" t="s">
        <v>4245</v>
      </c>
      <c r="I7092" s="104" t="s">
        <v>4265</v>
      </c>
    </row>
    <row r="7093" spans="1:9" x14ac:dyDescent="0.2">
      <c r="A7093" s="104" t="s">
        <v>10492</v>
      </c>
      <c r="D7093" s="104" t="s">
        <v>4266</v>
      </c>
      <c r="E7093" s="104">
        <f t="shared" si="110"/>
        <v>31401518</v>
      </c>
      <c r="F7093" s="104" t="s">
        <v>11572</v>
      </c>
      <c r="G7093" s="104" t="s">
        <v>4225</v>
      </c>
      <c r="H7093" s="104" t="s">
        <v>4245</v>
      </c>
      <c r="I7093" s="104" t="s">
        <v>4267</v>
      </c>
    </row>
    <row r="7094" spans="1:9" x14ac:dyDescent="0.2">
      <c r="A7094" s="104" t="s">
        <v>10492</v>
      </c>
      <c r="D7094" s="104" t="s">
        <v>4268</v>
      </c>
      <c r="E7094" s="104">
        <f t="shared" si="110"/>
        <v>31401525</v>
      </c>
      <c r="F7094" s="104" t="s">
        <v>11572</v>
      </c>
      <c r="G7094" s="104" t="s">
        <v>4225</v>
      </c>
      <c r="H7094" s="104" t="s">
        <v>4245</v>
      </c>
      <c r="I7094" s="104" t="s">
        <v>4269</v>
      </c>
    </row>
    <row r="7095" spans="1:9" x14ac:dyDescent="0.2">
      <c r="A7095" s="104" t="s">
        <v>10492</v>
      </c>
      <c r="D7095" s="104" t="s">
        <v>4270</v>
      </c>
      <c r="E7095" s="104">
        <f t="shared" si="110"/>
        <v>31401530</v>
      </c>
      <c r="F7095" s="104" t="s">
        <v>11572</v>
      </c>
      <c r="G7095" s="104" t="s">
        <v>4225</v>
      </c>
      <c r="H7095" s="104" t="s">
        <v>4245</v>
      </c>
      <c r="I7095" s="104" t="s">
        <v>4271</v>
      </c>
    </row>
    <row r="7096" spans="1:9" x14ac:dyDescent="0.2">
      <c r="A7096" s="104" t="s">
        <v>10492</v>
      </c>
      <c r="D7096" s="104" t="s">
        <v>4272</v>
      </c>
      <c r="E7096" s="104">
        <f t="shared" si="110"/>
        <v>31401531</v>
      </c>
      <c r="F7096" s="104" t="s">
        <v>11572</v>
      </c>
      <c r="G7096" s="104" t="s">
        <v>4225</v>
      </c>
      <c r="H7096" s="104" t="s">
        <v>4245</v>
      </c>
      <c r="I7096" s="104" t="s">
        <v>4273</v>
      </c>
    </row>
    <row r="7097" spans="1:9" x14ac:dyDescent="0.2">
      <c r="A7097" s="104" t="s">
        <v>10492</v>
      </c>
      <c r="D7097" s="104" t="s">
        <v>4274</v>
      </c>
      <c r="E7097" s="104">
        <f t="shared" si="110"/>
        <v>31401540</v>
      </c>
      <c r="F7097" s="104" t="s">
        <v>11572</v>
      </c>
      <c r="G7097" s="104" t="s">
        <v>4225</v>
      </c>
      <c r="H7097" s="104" t="s">
        <v>4245</v>
      </c>
      <c r="I7097" s="104" t="s">
        <v>4275</v>
      </c>
    </row>
    <row r="7098" spans="1:9" x14ac:dyDescent="0.2">
      <c r="A7098" s="104" t="s">
        <v>10492</v>
      </c>
      <c r="D7098" s="104" t="s">
        <v>4276</v>
      </c>
      <c r="E7098" s="104">
        <f t="shared" si="110"/>
        <v>31401541</v>
      </c>
      <c r="F7098" s="104" t="s">
        <v>11572</v>
      </c>
      <c r="G7098" s="104" t="s">
        <v>4225</v>
      </c>
      <c r="H7098" s="104" t="s">
        <v>4245</v>
      </c>
      <c r="I7098" s="104" t="s">
        <v>4277</v>
      </c>
    </row>
    <row r="7099" spans="1:9" x14ac:dyDescent="0.2">
      <c r="A7099" s="104" t="s">
        <v>10492</v>
      </c>
      <c r="D7099" s="104" t="s">
        <v>4278</v>
      </c>
      <c r="E7099" s="104">
        <f t="shared" si="110"/>
        <v>31401550</v>
      </c>
      <c r="F7099" s="104" t="s">
        <v>11572</v>
      </c>
      <c r="G7099" s="104" t="s">
        <v>4225</v>
      </c>
      <c r="H7099" s="104" t="s">
        <v>4245</v>
      </c>
      <c r="I7099" s="104" t="s">
        <v>4279</v>
      </c>
    </row>
    <row r="7100" spans="1:9" x14ac:dyDescent="0.2">
      <c r="A7100" s="104" t="s">
        <v>10492</v>
      </c>
      <c r="D7100" s="104" t="s">
        <v>4280</v>
      </c>
      <c r="E7100" s="104">
        <f t="shared" si="110"/>
        <v>31401551</v>
      </c>
      <c r="F7100" s="104" t="s">
        <v>11572</v>
      </c>
      <c r="G7100" s="104" t="s">
        <v>4225</v>
      </c>
      <c r="H7100" s="104" t="s">
        <v>4245</v>
      </c>
      <c r="I7100" s="104" t="s">
        <v>4281</v>
      </c>
    </row>
    <row r="7101" spans="1:9" x14ac:dyDescent="0.2">
      <c r="A7101" s="104" t="s">
        <v>10492</v>
      </c>
      <c r="D7101" s="104" t="s">
        <v>4282</v>
      </c>
      <c r="E7101" s="104">
        <f t="shared" si="110"/>
        <v>31401552</v>
      </c>
      <c r="F7101" s="104" t="s">
        <v>11572</v>
      </c>
      <c r="G7101" s="104" t="s">
        <v>4225</v>
      </c>
      <c r="H7101" s="104" t="s">
        <v>4245</v>
      </c>
      <c r="I7101" s="104" t="s">
        <v>4283</v>
      </c>
    </row>
    <row r="7102" spans="1:9" x14ac:dyDescent="0.2">
      <c r="A7102" s="104" t="s">
        <v>10492</v>
      </c>
      <c r="D7102" s="104" t="s">
        <v>4284</v>
      </c>
      <c r="E7102" s="104">
        <f t="shared" si="110"/>
        <v>31401553</v>
      </c>
      <c r="F7102" s="104" t="s">
        <v>11572</v>
      </c>
      <c r="G7102" s="104" t="s">
        <v>4225</v>
      </c>
      <c r="H7102" s="104" t="s">
        <v>4245</v>
      </c>
      <c r="I7102" s="104" t="s">
        <v>4285</v>
      </c>
    </row>
    <row r="7103" spans="1:9" x14ac:dyDescent="0.2">
      <c r="A7103" s="104" t="s">
        <v>10492</v>
      </c>
      <c r="D7103" s="104" t="s">
        <v>4286</v>
      </c>
      <c r="E7103" s="104">
        <f t="shared" si="110"/>
        <v>31401560</v>
      </c>
      <c r="F7103" s="104" t="s">
        <v>11572</v>
      </c>
      <c r="G7103" s="104" t="s">
        <v>4225</v>
      </c>
      <c r="H7103" s="104" t="s">
        <v>4245</v>
      </c>
      <c r="I7103" s="104" t="s">
        <v>4287</v>
      </c>
    </row>
    <row r="7104" spans="1:9" x14ac:dyDescent="0.2">
      <c r="A7104" s="104" t="s">
        <v>10492</v>
      </c>
      <c r="D7104" s="104" t="s">
        <v>4288</v>
      </c>
      <c r="E7104" s="104">
        <f t="shared" si="110"/>
        <v>31401561</v>
      </c>
      <c r="F7104" s="104" t="s">
        <v>11572</v>
      </c>
      <c r="G7104" s="104" t="s">
        <v>4225</v>
      </c>
      <c r="H7104" s="104" t="s">
        <v>4245</v>
      </c>
      <c r="I7104" s="104" t="s">
        <v>4289</v>
      </c>
    </row>
    <row r="7105" spans="1:10" x14ac:dyDescent="0.2">
      <c r="A7105" s="104" t="s">
        <v>10492</v>
      </c>
      <c r="D7105" s="104" t="s">
        <v>4290</v>
      </c>
      <c r="E7105" s="104">
        <f t="shared" si="110"/>
        <v>31401562</v>
      </c>
      <c r="F7105" s="104" t="s">
        <v>11572</v>
      </c>
      <c r="G7105" s="104" t="s">
        <v>4225</v>
      </c>
      <c r="H7105" s="104" t="s">
        <v>4245</v>
      </c>
      <c r="I7105" s="104" t="s">
        <v>4291</v>
      </c>
    </row>
    <row r="7106" spans="1:10" x14ac:dyDescent="0.2">
      <c r="A7106" s="104" t="s">
        <v>10492</v>
      </c>
      <c r="D7106" s="104" t="s">
        <v>4292</v>
      </c>
      <c r="E7106" s="104">
        <f t="shared" ref="E7106:E7169" si="111">VALUE(D7106)</f>
        <v>31401563</v>
      </c>
      <c r="F7106" s="104" t="s">
        <v>11572</v>
      </c>
      <c r="G7106" s="104" t="s">
        <v>4225</v>
      </c>
      <c r="H7106" s="104" t="s">
        <v>4245</v>
      </c>
      <c r="I7106" s="104" t="s">
        <v>4293</v>
      </c>
    </row>
    <row r="7107" spans="1:10" x14ac:dyDescent="0.2">
      <c r="A7107" s="104" t="s">
        <v>10492</v>
      </c>
      <c r="D7107" s="104" t="s">
        <v>4294</v>
      </c>
      <c r="E7107" s="104">
        <f t="shared" si="111"/>
        <v>31401570</v>
      </c>
      <c r="F7107" s="104" t="s">
        <v>11572</v>
      </c>
      <c r="G7107" s="104" t="s">
        <v>4225</v>
      </c>
      <c r="H7107" s="104" t="s">
        <v>4245</v>
      </c>
      <c r="I7107" s="104" t="s">
        <v>4295</v>
      </c>
    </row>
    <row r="7108" spans="1:10" x14ac:dyDescent="0.2">
      <c r="A7108" s="104" t="s">
        <v>10492</v>
      </c>
      <c r="D7108" s="104" t="s">
        <v>4296</v>
      </c>
      <c r="E7108" s="104">
        <f t="shared" si="111"/>
        <v>31401571</v>
      </c>
      <c r="F7108" s="104" t="s">
        <v>11572</v>
      </c>
      <c r="G7108" s="104" t="s">
        <v>4225</v>
      </c>
      <c r="H7108" s="104" t="s">
        <v>4245</v>
      </c>
      <c r="I7108" s="104" t="s">
        <v>4297</v>
      </c>
    </row>
    <row r="7109" spans="1:10" x14ac:dyDescent="0.2">
      <c r="A7109" s="104" t="s">
        <v>10492</v>
      </c>
      <c r="D7109" s="104" t="s">
        <v>4298</v>
      </c>
      <c r="E7109" s="104">
        <f t="shared" si="111"/>
        <v>31480001</v>
      </c>
      <c r="F7109" s="104" t="s">
        <v>11572</v>
      </c>
      <c r="G7109" s="104" t="s">
        <v>4225</v>
      </c>
      <c r="H7109" s="104" t="s">
        <v>13740</v>
      </c>
      <c r="I7109" s="104" t="s">
        <v>13740</v>
      </c>
    </row>
    <row r="7110" spans="1:10" x14ac:dyDescent="0.2">
      <c r="A7110" s="104" t="s">
        <v>10492</v>
      </c>
      <c r="D7110" s="104" t="s">
        <v>4299</v>
      </c>
      <c r="E7110" s="104">
        <f t="shared" si="111"/>
        <v>31482001</v>
      </c>
      <c r="F7110" s="104" t="s">
        <v>11572</v>
      </c>
      <c r="G7110" s="104" t="s">
        <v>4225</v>
      </c>
      <c r="H7110" s="104" t="s">
        <v>13742</v>
      </c>
      <c r="I7110" s="104" t="s">
        <v>13743</v>
      </c>
    </row>
    <row r="7111" spans="1:10" x14ac:dyDescent="0.2">
      <c r="A7111" s="104" t="s">
        <v>10492</v>
      </c>
      <c r="D7111" s="104" t="s">
        <v>4300</v>
      </c>
      <c r="E7111" s="104">
        <f t="shared" si="111"/>
        <v>31482002</v>
      </c>
      <c r="F7111" s="104" t="s">
        <v>11572</v>
      </c>
      <c r="G7111" s="104" t="s">
        <v>4225</v>
      </c>
      <c r="H7111" s="104" t="s">
        <v>13742</v>
      </c>
      <c r="I7111" s="104" t="s">
        <v>13745</v>
      </c>
    </row>
    <row r="7112" spans="1:10" x14ac:dyDescent="0.2">
      <c r="A7112" s="104" t="s">
        <v>10492</v>
      </c>
      <c r="D7112" s="104" t="s">
        <v>4301</v>
      </c>
      <c r="E7112" s="104">
        <f t="shared" si="111"/>
        <v>31482599</v>
      </c>
      <c r="F7112" s="104" t="s">
        <v>11572</v>
      </c>
      <c r="G7112" s="104" t="s">
        <v>4225</v>
      </c>
      <c r="H7112" s="104" t="s">
        <v>7047</v>
      </c>
      <c r="I7112" s="104" t="s">
        <v>13748</v>
      </c>
    </row>
    <row r="7113" spans="1:10" x14ac:dyDescent="0.2">
      <c r="A7113" s="104" t="s">
        <v>10492</v>
      </c>
      <c r="D7113" s="104" t="s">
        <v>7048</v>
      </c>
      <c r="E7113" s="104">
        <f t="shared" si="111"/>
        <v>31499999</v>
      </c>
      <c r="F7113" s="104" t="s">
        <v>11572</v>
      </c>
      <c r="G7113" s="104" t="s">
        <v>4225</v>
      </c>
      <c r="H7113" s="104" t="s">
        <v>7791</v>
      </c>
      <c r="I7113" s="104" t="s">
        <v>7791</v>
      </c>
    </row>
    <row r="7114" spans="1:10" x14ac:dyDescent="0.2">
      <c r="A7114" s="104" t="s">
        <v>10492</v>
      </c>
      <c r="D7114" s="104" t="s">
        <v>7049</v>
      </c>
      <c r="E7114" s="104">
        <f t="shared" si="111"/>
        <v>31501001</v>
      </c>
      <c r="F7114" s="104" t="s">
        <v>11572</v>
      </c>
      <c r="G7114" s="104" t="s">
        <v>7050</v>
      </c>
      <c r="H7114" s="104" t="s">
        <v>7051</v>
      </c>
      <c r="I7114" s="104" t="s">
        <v>7052</v>
      </c>
    </row>
    <row r="7115" spans="1:10" x14ac:dyDescent="0.2">
      <c r="A7115" s="104" t="s">
        <v>10492</v>
      </c>
      <c r="D7115" s="104" t="s">
        <v>7053</v>
      </c>
      <c r="E7115" s="104">
        <f t="shared" si="111"/>
        <v>31501002</v>
      </c>
      <c r="F7115" s="104" t="s">
        <v>11572</v>
      </c>
      <c r="G7115" s="104" t="s">
        <v>7050</v>
      </c>
      <c r="H7115" s="104" t="s">
        <v>7051</v>
      </c>
      <c r="I7115" s="104" t="s">
        <v>7054</v>
      </c>
    </row>
    <row r="7116" spans="1:10" x14ac:dyDescent="0.2">
      <c r="A7116" s="104" t="s">
        <v>10492</v>
      </c>
      <c r="D7116" s="104" t="s">
        <v>7055</v>
      </c>
      <c r="E7116" s="104">
        <f t="shared" si="111"/>
        <v>31501003</v>
      </c>
      <c r="F7116" s="104" t="s">
        <v>11572</v>
      </c>
      <c r="G7116" s="104" t="s">
        <v>7050</v>
      </c>
      <c r="H7116" s="104" t="s">
        <v>7051</v>
      </c>
      <c r="I7116" s="104" t="s">
        <v>7056</v>
      </c>
    </row>
    <row r="7117" spans="1:10" x14ac:dyDescent="0.2">
      <c r="A7117" s="104" t="s">
        <v>10492</v>
      </c>
      <c r="D7117" s="104" t="s">
        <v>7057</v>
      </c>
      <c r="E7117" s="104">
        <f t="shared" si="111"/>
        <v>31502001</v>
      </c>
      <c r="F7117" s="104" t="s">
        <v>11572</v>
      </c>
      <c r="G7117" s="104" t="s">
        <v>7050</v>
      </c>
      <c r="H7117" s="104" t="s">
        <v>7058</v>
      </c>
      <c r="I7117" s="104" t="s">
        <v>7059</v>
      </c>
    </row>
    <row r="7118" spans="1:10" x14ac:dyDescent="0.2">
      <c r="A7118" s="104" t="s">
        <v>10492</v>
      </c>
      <c r="D7118" s="104" t="s">
        <v>7060</v>
      </c>
      <c r="E7118" s="104">
        <f t="shared" si="111"/>
        <v>31502002</v>
      </c>
      <c r="F7118" s="104" t="s">
        <v>11572</v>
      </c>
      <c r="G7118" s="104" t="s">
        <v>7050</v>
      </c>
      <c r="H7118" s="104" t="s">
        <v>7058</v>
      </c>
      <c r="I7118" s="104" t="s">
        <v>7061</v>
      </c>
    </row>
    <row r="7119" spans="1:10" x14ac:dyDescent="0.2">
      <c r="A7119" s="104" t="s">
        <v>10492</v>
      </c>
      <c r="D7119" s="104" t="s">
        <v>7062</v>
      </c>
      <c r="E7119" s="104">
        <f t="shared" si="111"/>
        <v>31502003</v>
      </c>
      <c r="F7119" s="104" t="s">
        <v>11572</v>
      </c>
      <c r="G7119" s="104" t="s">
        <v>7050</v>
      </c>
      <c r="H7119" s="104" t="s">
        <v>7058</v>
      </c>
      <c r="I7119" s="104" t="s">
        <v>7063</v>
      </c>
    </row>
    <row r="7120" spans="1:10" x14ac:dyDescent="0.2">
      <c r="A7120" s="104" t="s">
        <v>10492</v>
      </c>
      <c r="D7120" s="104" t="s">
        <v>4306</v>
      </c>
      <c r="E7120" s="104">
        <f t="shared" si="111"/>
        <v>31502004</v>
      </c>
      <c r="F7120" s="104" t="s">
        <v>11572</v>
      </c>
      <c r="G7120" s="104" t="s">
        <v>7050</v>
      </c>
      <c r="H7120" s="104" t="s">
        <v>7058</v>
      </c>
      <c r="I7120" s="104" t="s">
        <v>4307</v>
      </c>
      <c r="J7120" s="106">
        <v>36797</v>
      </c>
    </row>
    <row r="7121" spans="1:12" x14ac:dyDescent="0.2">
      <c r="A7121" s="104" t="s">
        <v>10492</v>
      </c>
      <c r="D7121" s="104" t="s">
        <v>4308</v>
      </c>
      <c r="E7121" s="104">
        <f t="shared" si="111"/>
        <v>31502021</v>
      </c>
      <c r="F7121" s="104" t="s">
        <v>11572</v>
      </c>
      <c r="G7121" s="104" t="s">
        <v>7050</v>
      </c>
      <c r="H7121" s="104" t="s">
        <v>7058</v>
      </c>
      <c r="I7121" s="104" t="s">
        <v>4309</v>
      </c>
      <c r="J7121" s="106">
        <v>36797</v>
      </c>
    </row>
    <row r="7122" spans="1:12" x14ac:dyDescent="0.2">
      <c r="A7122" s="104" t="s">
        <v>10492</v>
      </c>
      <c r="D7122" s="104" t="s">
        <v>4310</v>
      </c>
      <c r="E7122" s="104">
        <f t="shared" si="111"/>
        <v>31502088</v>
      </c>
      <c r="F7122" s="104" t="s">
        <v>11572</v>
      </c>
      <c r="G7122" s="104" t="s">
        <v>7050</v>
      </c>
      <c r="H7122" s="104" t="s">
        <v>7058</v>
      </c>
      <c r="I7122" s="104" t="s">
        <v>4311</v>
      </c>
    </row>
    <row r="7123" spans="1:12" x14ac:dyDescent="0.2">
      <c r="A7123" s="104" t="s">
        <v>10492</v>
      </c>
      <c r="D7123" s="104" t="s">
        <v>4312</v>
      </c>
      <c r="E7123" s="104">
        <f t="shared" si="111"/>
        <v>31502089</v>
      </c>
      <c r="F7123" s="104" t="s">
        <v>11572</v>
      </c>
      <c r="G7123" s="104" t="s">
        <v>7050</v>
      </c>
      <c r="H7123" s="104" t="s">
        <v>7058</v>
      </c>
      <c r="I7123" s="104" t="s">
        <v>4313</v>
      </c>
    </row>
    <row r="7124" spans="1:12" x14ac:dyDescent="0.2">
      <c r="A7124" s="104" t="s">
        <v>10492</v>
      </c>
      <c r="D7124" s="104" t="s">
        <v>4314</v>
      </c>
      <c r="E7124" s="104">
        <f t="shared" si="111"/>
        <v>31502101</v>
      </c>
      <c r="F7124" s="104" t="s">
        <v>11572</v>
      </c>
      <c r="G7124" s="104" t="s">
        <v>7050</v>
      </c>
      <c r="H7124" s="104" t="s">
        <v>4315</v>
      </c>
      <c r="I7124" s="104" t="s">
        <v>4316</v>
      </c>
    </row>
    <row r="7125" spans="1:12" x14ac:dyDescent="0.2">
      <c r="A7125" s="104" t="s">
        <v>10492</v>
      </c>
      <c r="D7125" s="104" t="s">
        <v>4317</v>
      </c>
      <c r="E7125" s="104">
        <f t="shared" si="111"/>
        <v>31502102</v>
      </c>
      <c r="F7125" s="104" t="s">
        <v>11572</v>
      </c>
      <c r="G7125" s="104" t="s">
        <v>7050</v>
      </c>
      <c r="H7125" s="104" t="s">
        <v>4315</v>
      </c>
      <c r="I7125" s="104" t="s">
        <v>4318</v>
      </c>
    </row>
    <row r="7126" spans="1:12" x14ac:dyDescent="0.2">
      <c r="A7126" s="104" t="s">
        <v>10492</v>
      </c>
      <c r="D7126" s="104" t="s">
        <v>4319</v>
      </c>
      <c r="E7126" s="104">
        <f t="shared" si="111"/>
        <v>31502500</v>
      </c>
      <c r="F7126" s="104" t="s">
        <v>11572</v>
      </c>
      <c r="G7126" s="104" t="s">
        <v>7050</v>
      </c>
      <c r="H7126" s="104" t="s">
        <v>4320</v>
      </c>
      <c r="I7126" s="104" t="s">
        <v>4321</v>
      </c>
    </row>
    <row r="7127" spans="1:12" x14ac:dyDescent="0.2">
      <c r="A7127" s="104" t="s">
        <v>10492</v>
      </c>
      <c r="D7127" s="104" t="s">
        <v>4322</v>
      </c>
      <c r="E7127" s="104">
        <f t="shared" si="111"/>
        <v>31502700</v>
      </c>
      <c r="F7127" s="104" t="s">
        <v>11572</v>
      </c>
      <c r="G7127" s="104" t="s">
        <v>7050</v>
      </c>
      <c r="H7127" s="104" t="s">
        <v>7081</v>
      </c>
      <c r="I7127" s="104" t="s">
        <v>7082</v>
      </c>
    </row>
    <row r="7128" spans="1:12" x14ac:dyDescent="0.2">
      <c r="A7128" s="104" t="s">
        <v>10492</v>
      </c>
      <c r="D7128" s="104" t="s">
        <v>7083</v>
      </c>
      <c r="E7128" s="104">
        <f t="shared" si="111"/>
        <v>31503001</v>
      </c>
      <c r="F7128" s="104" t="s">
        <v>11572</v>
      </c>
      <c r="G7128" s="104" t="s">
        <v>7050</v>
      </c>
      <c r="H7128" s="104" t="s">
        <v>7084</v>
      </c>
      <c r="I7128" s="104" t="s">
        <v>7085</v>
      </c>
    </row>
    <row r="7129" spans="1:12" x14ac:dyDescent="0.2">
      <c r="A7129" s="104" t="s">
        <v>10492</v>
      </c>
      <c r="D7129" s="104" t="s">
        <v>7086</v>
      </c>
      <c r="E7129" s="104">
        <f t="shared" si="111"/>
        <v>31503002</v>
      </c>
      <c r="F7129" s="104" t="s">
        <v>11572</v>
      </c>
      <c r="G7129" s="104" t="s">
        <v>7050</v>
      </c>
      <c r="H7129" s="104" t="s">
        <v>7084</v>
      </c>
      <c r="I7129" s="104" t="s">
        <v>7087</v>
      </c>
    </row>
    <row r="7130" spans="1:12" x14ac:dyDescent="0.2">
      <c r="A7130" s="104" t="s">
        <v>10492</v>
      </c>
      <c r="D7130" s="104" t="s">
        <v>7088</v>
      </c>
      <c r="E7130" s="104">
        <f t="shared" si="111"/>
        <v>31503003</v>
      </c>
      <c r="F7130" s="104" t="s">
        <v>11572</v>
      </c>
      <c r="G7130" s="104" t="s">
        <v>7050</v>
      </c>
      <c r="H7130" s="104" t="s">
        <v>7084</v>
      </c>
      <c r="I7130" s="104" t="s">
        <v>4342</v>
      </c>
    </row>
    <row r="7131" spans="1:12" x14ac:dyDescent="0.2">
      <c r="A7131" s="104" t="s">
        <v>10492</v>
      </c>
      <c r="D7131" s="104" t="s">
        <v>4343</v>
      </c>
      <c r="E7131" s="104">
        <f t="shared" si="111"/>
        <v>31503101</v>
      </c>
      <c r="F7131" s="104" t="s">
        <v>11572</v>
      </c>
      <c r="G7131" s="104" t="s">
        <v>7050</v>
      </c>
      <c r="H7131" s="104" t="s">
        <v>4344</v>
      </c>
      <c r="I7131" s="104" t="s">
        <v>4345</v>
      </c>
    </row>
    <row r="7132" spans="1:12" x14ac:dyDescent="0.2">
      <c r="A7132" s="104" t="s">
        <v>10492</v>
      </c>
      <c r="D7132" s="104" t="s">
        <v>4346</v>
      </c>
      <c r="E7132" s="104">
        <f t="shared" si="111"/>
        <v>31503102</v>
      </c>
      <c r="F7132" s="104" t="s">
        <v>11572</v>
      </c>
      <c r="G7132" s="104" t="s">
        <v>7050</v>
      </c>
      <c r="H7132" s="104" t="s">
        <v>4344</v>
      </c>
      <c r="I7132" s="104" t="s">
        <v>4347</v>
      </c>
    </row>
    <row r="7133" spans="1:12" x14ac:dyDescent="0.2">
      <c r="A7133" s="104" t="s">
        <v>10492</v>
      </c>
      <c r="D7133" s="104" t="s">
        <v>4348</v>
      </c>
      <c r="E7133" s="104">
        <f t="shared" si="111"/>
        <v>31504001</v>
      </c>
      <c r="F7133" s="104" t="s">
        <v>11572</v>
      </c>
      <c r="G7133" s="104" t="s">
        <v>7050</v>
      </c>
      <c r="H7133" s="104" t="s">
        <v>4349</v>
      </c>
      <c r="I7133" s="104" t="s">
        <v>4350</v>
      </c>
    </row>
    <row r="7134" spans="1:12" x14ac:dyDescent="0.2">
      <c r="A7134" s="104" t="s">
        <v>10492</v>
      </c>
      <c r="D7134" s="104" t="s">
        <v>4351</v>
      </c>
      <c r="E7134" s="104">
        <f t="shared" si="111"/>
        <v>31505001</v>
      </c>
      <c r="F7134" s="104" t="s">
        <v>11572</v>
      </c>
      <c r="G7134" s="104" t="s">
        <v>7050</v>
      </c>
      <c r="H7134" s="104" t="s">
        <v>4352</v>
      </c>
      <c r="I7134" s="104" t="s">
        <v>4353</v>
      </c>
      <c r="K7134" s="106">
        <v>38040</v>
      </c>
      <c r="L7134" s="104" t="s">
        <v>4354</v>
      </c>
    </row>
    <row r="7135" spans="1:12" x14ac:dyDescent="0.2">
      <c r="A7135" s="104" t="s">
        <v>10492</v>
      </c>
      <c r="D7135" s="104" t="s">
        <v>4355</v>
      </c>
      <c r="E7135" s="104">
        <f t="shared" si="111"/>
        <v>31505002</v>
      </c>
      <c r="F7135" s="104" t="s">
        <v>11572</v>
      </c>
      <c r="G7135" s="104" t="s">
        <v>7050</v>
      </c>
      <c r="H7135" s="104" t="s">
        <v>4352</v>
      </c>
      <c r="I7135" s="104" t="s">
        <v>4356</v>
      </c>
      <c r="K7135" s="106">
        <v>38040</v>
      </c>
      <c r="L7135" s="104" t="s">
        <v>4354</v>
      </c>
    </row>
    <row r="7136" spans="1:12" x14ac:dyDescent="0.2">
      <c r="A7136" s="104" t="s">
        <v>10492</v>
      </c>
      <c r="D7136" s="104" t="s">
        <v>4357</v>
      </c>
      <c r="E7136" s="104">
        <f t="shared" si="111"/>
        <v>31505003</v>
      </c>
      <c r="F7136" s="104" t="s">
        <v>11572</v>
      </c>
      <c r="G7136" s="104" t="s">
        <v>7050</v>
      </c>
      <c r="H7136" s="104" t="s">
        <v>4352</v>
      </c>
      <c r="I7136" s="104" t="s">
        <v>4358</v>
      </c>
      <c r="K7136" s="106">
        <v>38040</v>
      </c>
      <c r="L7136" s="104" t="s">
        <v>4354</v>
      </c>
    </row>
    <row r="7137" spans="1:10" x14ac:dyDescent="0.2">
      <c r="A7137" s="104" t="s">
        <v>10492</v>
      </c>
      <c r="D7137" s="104" t="s">
        <v>4359</v>
      </c>
      <c r="E7137" s="104">
        <f t="shared" si="111"/>
        <v>31603001</v>
      </c>
      <c r="F7137" s="104" t="s">
        <v>11572</v>
      </c>
      <c r="G7137" s="104" t="s">
        <v>7111</v>
      </c>
      <c r="H7137" s="104" t="s">
        <v>7112</v>
      </c>
      <c r="I7137" s="104" t="s">
        <v>7113</v>
      </c>
      <c r="J7137" s="106">
        <v>36797</v>
      </c>
    </row>
    <row r="7138" spans="1:10" x14ac:dyDescent="0.2">
      <c r="A7138" s="104" t="s">
        <v>10492</v>
      </c>
      <c r="D7138" s="104" t="s">
        <v>7114</v>
      </c>
      <c r="E7138" s="104">
        <f t="shared" si="111"/>
        <v>31603002</v>
      </c>
      <c r="F7138" s="104" t="s">
        <v>11572</v>
      </c>
      <c r="G7138" s="104" t="s">
        <v>7111</v>
      </c>
      <c r="H7138" s="104" t="s">
        <v>7112</v>
      </c>
      <c r="I7138" s="104" t="s">
        <v>7115</v>
      </c>
      <c r="J7138" s="106">
        <v>36797</v>
      </c>
    </row>
    <row r="7139" spans="1:10" x14ac:dyDescent="0.2">
      <c r="A7139" s="104" t="s">
        <v>10492</v>
      </c>
      <c r="D7139" s="104" t="s">
        <v>7116</v>
      </c>
      <c r="E7139" s="104">
        <f t="shared" si="111"/>
        <v>31604001</v>
      </c>
      <c r="F7139" s="104" t="s">
        <v>11572</v>
      </c>
      <c r="G7139" s="104" t="s">
        <v>7111</v>
      </c>
      <c r="H7139" s="104" t="s">
        <v>7117</v>
      </c>
      <c r="I7139" s="104" t="s">
        <v>11028</v>
      </c>
      <c r="J7139" s="106">
        <v>36797</v>
      </c>
    </row>
    <row r="7140" spans="1:10" x14ac:dyDescent="0.2">
      <c r="A7140" s="104" t="s">
        <v>10492</v>
      </c>
      <c r="D7140" s="104" t="s">
        <v>7118</v>
      </c>
      <c r="E7140" s="104">
        <f t="shared" si="111"/>
        <v>31604002</v>
      </c>
      <c r="F7140" s="104" t="s">
        <v>11572</v>
      </c>
      <c r="G7140" s="104" t="s">
        <v>7111</v>
      </c>
      <c r="H7140" s="104" t="s">
        <v>7117</v>
      </c>
      <c r="I7140" s="104" t="s">
        <v>7119</v>
      </c>
      <c r="J7140" s="106">
        <v>36797</v>
      </c>
    </row>
    <row r="7141" spans="1:10" x14ac:dyDescent="0.2">
      <c r="A7141" s="104" t="s">
        <v>10492</v>
      </c>
      <c r="D7141" s="104" t="s">
        <v>7120</v>
      </c>
      <c r="E7141" s="104">
        <f t="shared" si="111"/>
        <v>31604003</v>
      </c>
      <c r="F7141" s="104" t="s">
        <v>11572</v>
      </c>
      <c r="G7141" s="104" t="s">
        <v>7111</v>
      </c>
      <c r="H7141" s="104" t="s">
        <v>7117</v>
      </c>
      <c r="I7141" s="104" t="s">
        <v>7121</v>
      </c>
      <c r="J7141" s="106">
        <v>36797</v>
      </c>
    </row>
    <row r="7142" spans="1:10" x14ac:dyDescent="0.2">
      <c r="A7142" s="104" t="s">
        <v>10492</v>
      </c>
      <c r="D7142" s="104" t="s">
        <v>7122</v>
      </c>
      <c r="E7142" s="104">
        <f t="shared" si="111"/>
        <v>31605001</v>
      </c>
      <c r="F7142" s="104" t="s">
        <v>11572</v>
      </c>
      <c r="G7142" s="104" t="s">
        <v>7111</v>
      </c>
      <c r="H7142" s="104" t="s">
        <v>7123</v>
      </c>
      <c r="I7142" s="104" t="s">
        <v>7124</v>
      </c>
      <c r="J7142" s="106">
        <v>36797</v>
      </c>
    </row>
    <row r="7143" spans="1:10" x14ac:dyDescent="0.2">
      <c r="A7143" s="104" t="s">
        <v>10492</v>
      </c>
      <c r="D7143" s="104" t="s">
        <v>7125</v>
      </c>
      <c r="E7143" s="104">
        <f t="shared" si="111"/>
        <v>31605002</v>
      </c>
      <c r="F7143" s="104" t="s">
        <v>11572</v>
      </c>
      <c r="G7143" s="104" t="s">
        <v>7111</v>
      </c>
      <c r="H7143" s="104" t="s">
        <v>7123</v>
      </c>
      <c r="I7143" s="104" t="s">
        <v>7126</v>
      </c>
      <c r="J7143" s="106">
        <v>36797</v>
      </c>
    </row>
    <row r="7144" spans="1:10" x14ac:dyDescent="0.2">
      <c r="A7144" s="104" t="s">
        <v>10492</v>
      </c>
      <c r="D7144" s="104" t="s">
        <v>7127</v>
      </c>
      <c r="E7144" s="104">
        <f t="shared" si="111"/>
        <v>31605003</v>
      </c>
      <c r="F7144" s="104" t="s">
        <v>11572</v>
      </c>
      <c r="G7144" s="104" t="s">
        <v>7111</v>
      </c>
      <c r="H7144" s="104" t="s">
        <v>7123</v>
      </c>
      <c r="I7144" s="104" t="s">
        <v>7128</v>
      </c>
      <c r="J7144" s="106">
        <v>36797</v>
      </c>
    </row>
    <row r="7145" spans="1:10" x14ac:dyDescent="0.2">
      <c r="A7145" s="104" t="s">
        <v>10492</v>
      </c>
      <c r="D7145" s="104" t="s">
        <v>7129</v>
      </c>
      <c r="E7145" s="104">
        <f t="shared" si="111"/>
        <v>31605004</v>
      </c>
      <c r="F7145" s="104" t="s">
        <v>11572</v>
      </c>
      <c r="G7145" s="104" t="s">
        <v>7111</v>
      </c>
      <c r="H7145" s="104" t="s">
        <v>7123</v>
      </c>
      <c r="I7145" s="104" t="s">
        <v>7130</v>
      </c>
      <c r="J7145" s="106">
        <v>36797</v>
      </c>
    </row>
    <row r="7146" spans="1:10" x14ac:dyDescent="0.2">
      <c r="A7146" s="104" t="s">
        <v>10492</v>
      </c>
      <c r="D7146" s="104" t="s">
        <v>7131</v>
      </c>
      <c r="E7146" s="104">
        <f t="shared" si="111"/>
        <v>31606001</v>
      </c>
      <c r="F7146" s="104" t="s">
        <v>11572</v>
      </c>
      <c r="G7146" s="104" t="s">
        <v>7111</v>
      </c>
      <c r="H7146" s="104" t="s">
        <v>7132</v>
      </c>
      <c r="I7146" s="104" t="s">
        <v>7133</v>
      </c>
      <c r="J7146" s="106">
        <v>36797</v>
      </c>
    </row>
    <row r="7147" spans="1:10" x14ac:dyDescent="0.2">
      <c r="A7147" s="104" t="s">
        <v>10492</v>
      </c>
      <c r="D7147" s="104" t="s">
        <v>7134</v>
      </c>
      <c r="E7147" s="104">
        <f t="shared" si="111"/>
        <v>31606002</v>
      </c>
      <c r="F7147" s="104" t="s">
        <v>11572</v>
      </c>
      <c r="G7147" s="104" t="s">
        <v>7111</v>
      </c>
      <c r="H7147" s="104" t="s">
        <v>7132</v>
      </c>
      <c r="I7147" s="104" t="s">
        <v>7135</v>
      </c>
      <c r="J7147" s="106">
        <v>36797</v>
      </c>
    </row>
    <row r="7148" spans="1:10" x14ac:dyDescent="0.2">
      <c r="A7148" s="104" t="s">
        <v>10492</v>
      </c>
      <c r="D7148" s="104" t="s">
        <v>7136</v>
      </c>
      <c r="E7148" s="104">
        <f t="shared" si="111"/>
        <v>31612001</v>
      </c>
      <c r="F7148" s="104" t="s">
        <v>11572</v>
      </c>
      <c r="G7148" s="104" t="s">
        <v>7111</v>
      </c>
      <c r="H7148" s="104" t="s">
        <v>7137</v>
      </c>
      <c r="I7148" s="104" t="s">
        <v>7138</v>
      </c>
      <c r="J7148" s="106">
        <v>36797</v>
      </c>
    </row>
    <row r="7149" spans="1:10" x14ac:dyDescent="0.2">
      <c r="A7149" s="104" t="s">
        <v>10492</v>
      </c>
      <c r="D7149" s="104" t="s">
        <v>7139</v>
      </c>
      <c r="E7149" s="104">
        <f t="shared" si="111"/>
        <v>31612002</v>
      </c>
      <c r="F7149" s="104" t="s">
        <v>11572</v>
      </c>
      <c r="G7149" s="104" t="s">
        <v>7111</v>
      </c>
      <c r="H7149" s="104" t="s">
        <v>7137</v>
      </c>
      <c r="I7149" s="104" t="s">
        <v>7140</v>
      </c>
      <c r="J7149" s="106">
        <v>36797</v>
      </c>
    </row>
    <row r="7150" spans="1:10" x14ac:dyDescent="0.2">
      <c r="A7150" s="104" t="s">
        <v>10492</v>
      </c>
      <c r="D7150" s="104" t="s">
        <v>7141</v>
      </c>
      <c r="E7150" s="104">
        <f t="shared" si="111"/>
        <v>31612003</v>
      </c>
      <c r="F7150" s="104" t="s">
        <v>11572</v>
      </c>
      <c r="G7150" s="104" t="s">
        <v>7111</v>
      </c>
      <c r="H7150" s="104" t="s">
        <v>7137</v>
      </c>
      <c r="I7150" s="104" t="s">
        <v>7142</v>
      </c>
      <c r="J7150" s="106">
        <v>36797</v>
      </c>
    </row>
    <row r="7151" spans="1:10" x14ac:dyDescent="0.2">
      <c r="A7151" s="104" t="s">
        <v>10492</v>
      </c>
      <c r="D7151" s="104" t="s">
        <v>7143</v>
      </c>
      <c r="E7151" s="104">
        <f t="shared" si="111"/>
        <v>31613001</v>
      </c>
      <c r="F7151" s="104" t="s">
        <v>11572</v>
      </c>
      <c r="G7151" s="104" t="s">
        <v>7111</v>
      </c>
      <c r="H7151" s="104" t="s">
        <v>7144</v>
      </c>
      <c r="I7151" s="104" t="s">
        <v>7145</v>
      </c>
      <c r="J7151" s="106">
        <v>36797</v>
      </c>
    </row>
    <row r="7152" spans="1:10" x14ac:dyDescent="0.2">
      <c r="A7152" s="104" t="s">
        <v>10492</v>
      </c>
      <c r="D7152" s="104" t="s">
        <v>7146</v>
      </c>
      <c r="E7152" s="104">
        <f t="shared" si="111"/>
        <v>31613002</v>
      </c>
      <c r="F7152" s="104" t="s">
        <v>11572</v>
      </c>
      <c r="G7152" s="104" t="s">
        <v>7111</v>
      </c>
      <c r="H7152" s="104" t="s">
        <v>7144</v>
      </c>
      <c r="I7152" s="104" t="s">
        <v>7147</v>
      </c>
      <c r="J7152" s="106">
        <v>36797</v>
      </c>
    </row>
    <row r="7153" spans="1:10" x14ac:dyDescent="0.2">
      <c r="A7153" s="104" t="s">
        <v>10492</v>
      </c>
      <c r="D7153" s="104" t="s">
        <v>7148</v>
      </c>
      <c r="E7153" s="104">
        <f t="shared" si="111"/>
        <v>31613003</v>
      </c>
      <c r="F7153" s="104" t="s">
        <v>11572</v>
      </c>
      <c r="G7153" s="104" t="s">
        <v>7111</v>
      </c>
      <c r="H7153" s="104" t="s">
        <v>7144</v>
      </c>
      <c r="I7153" s="104" t="s">
        <v>7149</v>
      </c>
      <c r="J7153" s="106">
        <v>36797</v>
      </c>
    </row>
    <row r="7154" spans="1:10" x14ac:dyDescent="0.2">
      <c r="A7154" s="104" t="s">
        <v>10492</v>
      </c>
      <c r="D7154" s="104" t="s">
        <v>7150</v>
      </c>
      <c r="E7154" s="104">
        <f t="shared" si="111"/>
        <v>31613004</v>
      </c>
      <c r="F7154" s="104" t="s">
        <v>11572</v>
      </c>
      <c r="G7154" s="104" t="s">
        <v>7111</v>
      </c>
      <c r="H7154" s="104" t="s">
        <v>7144</v>
      </c>
      <c r="I7154" s="104" t="s">
        <v>7151</v>
      </c>
      <c r="J7154" s="106">
        <v>36797</v>
      </c>
    </row>
    <row r="7155" spans="1:10" x14ac:dyDescent="0.2">
      <c r="A7155" s="104" t="s">
        <v>10492</v>
      </c>
      <c r="D7155" s="104" t="s">
        <v>7152</v>
      </c>
      <c r="E7155" s="104">
        <f t="shared" si="111"/>
        <v>31614001</v>
      </c>
      <c r="F7155" s="104" t="s">
        <v>11572</v>
      </c>
      <c r="G7155" s="104" t="s">
        <v>7111</v>
      </c>
      <c r="H7155" s="104" t="s">
        <v>7153</v>
      </c>
      <c r="I7155" s="104" t="s">
        <v>7154</v>
      </c>
      <c r="J7155" s="106">
        <v>36797</v>
      </c>
    </row>
    <row r="7156" spans="1:10" x14ac:dyDescent="0.2">
      <c r="A7156" s="104" t="s">
        <v>10492</v>
      </c>
      <c r="D7156" s="104" t="s">
        <v>7155</v>
      </c>
      <c r="E7156" s="104">
        <f t="shared" si="111"/>
        <v>31614002</v>
      </c>
      <c r="F7156" s="104" t="s">
        <v>11572</v>
      </c>
      <c r="G7156" s="104" t="s">
        <v>7111</v>
      </c>
      <c r="H7156" s="104" t="s">
        <v>7153</v>
      </c>
      <c r="I7156" s="104" t="s">
        <v>7156</v>
      </c>
      <c r="J7156" s="106">
        <v>36797</v>
      </c>
    </row>
    <row r="7157" spans="1:10" x14ac:dyDescent="0.2">
      <c r="A7157" s="104" t="s">
        <v>10492</v>
      </c>
      <c r="D7157" s="104" t="s">
        <v>7157</v>
      </c>
      <c r="E7157" s="104">
        <f t="shared" si="111"/>
        <v>31615001</v>
      </c>
      <c r="F7157" s="104" t="s">
        <v>11572</v>
      </c>
      <c r="G7157" s="104" t="s">
        <v>7111</v>
      </c>
      <c r="H7157" s="104" t="s">
        <v>7158</v>
      </c>
      <c r="I7157" s="104" t="s">
        <v>7159</v>
      </c>
      <c r="J7157" s="106">
        <v>36797</v>
      </c>
    </row>
    <row r="7158" spans="1:10" x14ac:dyDescent="0.2">
      <c r="A7158" s="104" t="s">
        <v>10492</v>
      </c>
      <c r="D7158" s="104" t="s">
        <v>7160</v>
      </c>
      <c r="E7158" s="104">
        <f t="shared" si="111"/>
        <v>31615002</v>
      </c>
      <c r="F7158" s="104" t="s">
        <v>11572</v>
      </c>
      <c r="G7158" s="104" t="s">
        <v>7111</v>
      </c>
      <c r="H7158" s="104" t="s">
        <v>7158</v>
      </c>
      <c r="I7158" s="104" t="s">
        <v>7161</v>
      </c>
      <c r="J7158" s="106">
        <v>36797</v>
      </c>
    </row>
    <row r="7159" spans="1:10" x14ac:dyDescent="0.2">
      <c r="A7159" s="104" t="s">
        <v>10492</v>
      </c>
      <c r="D7159" s="104" t="s">
        <v>7162</v>
      </c>
      <c r="E7159" s="104">
        <f t="shared" si="111"/>
        <v>31615003</v>
      </c>
      <c r="F7159" s="104" t="s">
        <v>11572</v>
      </c>
      <c r="G7159" s="104" t="s">
        <v>7111</v>
      </c>
      <c r="H7159" s="104" t="s">
        <v>7158</v>
      </c>
      <c r="I7159" s="104" t="s">
        <v>7163</v>
      </c>
      <c r="J7159" s="106">
        <v>36797</v>
      </c>
    </row>
    <row r="7160" spans="1:10" x14ac:dyDescent="0.2">
      <c r="A7160" s="104" t="s">
        <v>10492</v>
      </c>
      <c r="D7160" s="104" t="s">
        <v>7164</v>
      </c>
      <c r="E7160" s="104">
        <f t="shared" si="111"/>
        <v>31615004</v>
      </c>
      <c r="F7160" s="104" t="s">
        <v>11572</v>
      </c>
      <c r="G7160" s="104" t="s">
        <v>7111</v>
      </c>
      <c r="H7160" s="104" t="s">
        <v>7158</v>
      </c>
      <c r="I7160" s="104" t="s">
        <v>7165</v>
      </c>
      <c r="J7160" s="106">
        <v>36797</v>
      </c>
    </row>
    <row r="7161" spans="1:10" x14ac:dyDescent="0.2">
      <c r="A7161" s="104" t="s">
        <v>10492</v>
      </c>
      <c r="D7161" s="104" t="s">
        <v>7166</v>
      </c>
      <c r="E7161" s="104">
        <f t="shared" si="111"/>
        <v>31616001</v>
      </c>
      <c r="F7161" s="104" t="s">
        <v>11572</v>
      </c>
      <c r="G7161" s="104" t="s">
        <v>7111</v>
      </c>
      <c r="H7161" s="104" t="s">
        <v>7167</v>
      </c>
      <c r="I7161" s="104" t="s">
        <v>7168</v>
      </c>
      <c r="J7161" s="106">
        <v>36797</v>
      </c>
    </row>
    <row r="7162" spans="1:10" x14ac:dyDescent="0.2">
      <c r="A7162" s="104" t="s">
        <v>10492</v>
      </c>
      <c r="D7162" s="104" t="s">
        <v>7169</v>
      </c>
      <c r="E7162" s="104">
        <f t="shared" si="111"/>
        <v>31616002</v>
      </c>
      <c r="F7162" s="104" t="s">
        <v>11572</v>
      </c>
      <c r="G7162" s="104" t="s">
        <v>7111</v>
      </c>
      <c r="H7162" s="104" t="s">
        <v>7167</v>
      </c>
      <c r="I7162" s="104" t="s">
        <v>7170</v>
      </c>
      <c r="J7162" s="106">
        <v>36797</v>
      </c>
    </row>
    <row r="7163" spans="1:10" x14ac:dyDescent="0.2">
      <c r="A7163" s="104" t="s">
        <v>10492</v>
      </c>
      <c r="D7163" s="104" t="s">
        <v>7171</v>
      </c>
      <c r="E7163" s="104">
        <f t="shared" si="111"/>
        <v>31616003</v>
      </c>
      <c r="F7163" s="104" t="s">
        <v>11572</v>
      </c>
      <c r="G7163" s="104" t="s">
        <v>7111</v>
      </c>
      <c r="H7163" s="104" t="s">
        <v>7167</v>
      </c>
      <c r="I7163" s="104" t="s">
        <v>7172</v>
      </c>
      <c r="J7163" s="106">
        <v>36797</v>
      </c>
    </row>
    <row r="7164" spans="1:10" x14ac:dyDescent="0.2">
      <c r="A7164" s="104" t="s">
        <v>10492</v>
      </c>
      <c r="D7164" s="104" t="s">
        <v>7173</v>
      </c>
      <c r="E7164" s="104">
        <f t="shared" si="111"/>
        <v>31616004</v>
      </c>
      <c r="F7164" s="104" t="s">
        <v>11572</v>
      </c>
      <c r="G7164" s="104" t="s">
        <v>7111</v>
      </c>
      <c r="H7164" s="104" t="s">
        <v>7167</v>
      </c>
      <c r="I7164" s="104" t="s">
        <v>7174</v>
      </c>
      <c r="J7164" s="106">
        <v>36797</v>
      </c>
    </row>
    <row r="7165" spans="1:10" x14ac:dyDescent="0.2">
      <c r="A7165" s="104" t="s">
        <v>10492</v>
      </c>
      <c r="D7165" s="104" t="s">
        <v>7175</v>
      </c>
      <c r="E7165" s="104">
        <f t="shared" si="111"/>
        <v>31616005</v>
      </c>
      <c r="F7165" s="104" t="s">
        <v>11572</v>
      </c>
      <c r="G7165" s="104" t="s">
        <v>7111</v>
      </c>
      <c r="H7165" s="104" t="s">
        <v>7167</v>
      </c>
      <c r="I7165" s="104" t="s">
        <v>7176</v>
      </c>
      <c r="J7165" s="106">
        <v>36797</v>
      </c>
    </row>
    <row r="7166" spans="1:10" x14ac:dyDescent="0.2">
      <c r="A7166" s="104" t="s">
        <v>10492</v>
      </c>
      <c r="D7166" s="104" t="s">
        <v>7177</v>
      </c>
      <c r="E7166" s="104">
        <f t="shared" si="111"/>
        <v>31616006</v>
      </c>
      <c r="F7166" s="104" t="s">
        <v>11572</v>
      </c>
      <c r="G7166" s="104" t="s">
        <v>7111</v>
      </c>
      <c r="H7166" s="104" t="s">
        <v>7167</v>
      </c>
      <c r="I7166" s="104" t="s">
        <v>7178</v>
      </c>
      <c r="J7166" s="106">
        <v>36797</v>
      </c>
    </row>
    <row r="7167" spans="1:10" x14ac:dyDescent="0.2">
      <c r="A7167" s="104" t="s">
        <v>10492</v>
      </c>
      <c r="D7167" s="104" t="s">
        <v>7179</v>
      </c>
      <c r="E7167" s="104">
        <f t="shared" si="111"/>
        <v>32099997</v>
      </c>
      <c r="F7167" s="104" t="s">
        <v>11572</v>
      </c>
      <c r="G7167" s="104" t="s">
        <v>7180</v>
      </c>
      <c r="H7167" s="104" t="s">
        <v>7791</v>
      </c>
      <c r="I7167" s="104" t="s">
        <v>7791</v>
      </c>
    </row>
    <row r="7168" spans="1:10" x14ac:dyDescent="0.2">
      <c r="A7168" s="104" t="s">
        <v>10492</v>
      </c>
      <c r="D7168" s="104" t="s">
        <v>7181</v>
      </c>
      <c r="E7168" s="104">
        <f t="shared" si="111"/>
        <v>32099998</v>
      </c>
      <c r="F7168" s="104" t="s">
        <v>11572</v>
      </c>
      <c r="G7168" s="104" t="s">
        <v>7180</v>
      </c>
      <c r="H7168" s="104" t="s">
        <v>7791</v>
      </c>
      <c r="I7168" s="104" t="s">
        <v>7791</v>
      </c>
    </row>
    <row r="7169" spans="1:9" x14ac:dyDescent="0.2">
      <c r="A7169" s="104" t="s">
        <v>10492</v>
      </c>
      <c r="D7169" s="104" t="s">
        <v>7182</v>
      </c>
      <c r="E7169" s="104">
        <f t="shared" si="111"/>
        <v>32099999</v>
      </c>
      <c r="F7169" s="104" t="s">
        <v>11572</v>
      </c>
      <c r="G7169" s="104" t="s">
        <v>7180</v>
      </c>
      <c r="H7169" s="104" t="s">
        <v>7791</v>
      </c>
      <c r="I7169" s="104" t="s">
        <v>7791</v>
      </c>
    </row>
    <row r="7170" spans="1:9" x14ac:dyDescent="0.2">
      <c r="A7170" s="104" t="s">
        <v>10492</v>
      </c>
      <c r="D7170" s="104" t="s">
        <v>7183</v>
      </c>
      <c r="E7170" s="104">
        <f t="shared" ref="E7170:E7233" si="112">VALUE(D7170)</f>
        <v>33000101</v>
      </c>
      <c r="F7170" s="104" t="s">
        <v>11572</v>
      </c>
      <c r="G7170" s="104" t="s">
        <v>7184</v>
      </c>
      <c r="H7170" s="104" t="s">
        <v>6249</v>
      </c>
      <c r="I7170" s="104" t="s">
        <v>7185</v>
      </c>
    </row>
    <row r="7171" spans="1:9" x14ac:dyDescent="0.2">
      <c r="A7171" s="104" t="s">
        <v>10492</v>
      </c>
      <c r="D7171" s="104" t="s">
        <v>7186</v>
      </c>
      <c r="E7171" s="104">
        <f t="shared" si="112"/>
        <v>33000102</v>
      </c>
      <c r="F7171" s="104" t="s">
        <v>11572</v>
      </c>
      <c r="G7171" s="104" t="s">
        <v>7184</v>
      </c>
      <c r="H7171" s="104" t="s">
        <v>6249</v>
      </c>
      <c r="I7171" s="104" t="s">
        <v>7187</v>
      </c>
    </row>
    <row r="7172" spans="1:9" x14ac:dyDescent="0.2">
      <c r="A7172" s="104" t="s">
        <v>10492</v>
      </c>
      <c r="D7172" s="104" t="s">
        <v>7188</v>
      </c>
      <c r="E7172" s="104">
        <f t="shared" si="112"/>
        <v>33000103</v>
      </c>
      <c r="F7172" s="104" t="s">
        <v>11572</v>
      </c>
      <c r="G7172" s="104" t="s">
        <v>7184</v>
      </c>
      <c r="H7172" s="104" t="s">
        <v>6249</v>
      </c>
      <c r="I7172" s="104" t="s">
        <v>7189</v>
      </c>
    </row>
    <row r="7173" spans="1:9" x14ac:dyDescent="0.2">
      <c r="A7173" s="104" t="s">
        <v>10492</v>
      </c>
      <c r="D7173" s="104" t="s">
        <v>7190</v>
      </c>
      <c r="E7173" s="104">
        <f t="shared" si="112"/>
        <v>33000104</v>
      </c>
      <c r="F7173" s="104" t="s">
        <v>11572</v>
      </c>
      <c r="G7173" s="104" t="s">
        <v>7184</v>
      </c>
      <c r="H7173" s="104" t="s">
        <v>6249</v>
      </c>
      <c r="I7173" s="104" t="s">
        <v>7191</v>
      </c>
    </row>
    <row r="7174" spans="1:9" x14ac:dyDescent="0.2">
      <c r="A7174" s="104" t="s">
        <v>10492</v>
      </c>
      <c r="D7174" s="104" t="s">
        <v>7192</v>
      </c>
      <c r="E7174" s="104">
        <f t="shared" si="112"/>
        <v>33000105</v>
      </c>
      <c r="F7174" s="104" t="s">
        <v>11572</v>
      </c>
      <c r="G7174" s="104" t="s">
        <v>7184</v>
      </c>
      <c r="H7174" s="104" t="s">
        <v>6249</v>
      </c>
      <c r="I7174" s="104" t="s">
        <v>7193</v>
      </c>
    </row>
    <row r="7175" spans="1:9" x14ac:dyDescent="0.2">
      <c r="A7175" s="104" t="s">
        <v>10492</v>
      </c>
      <c r="D7175" s="104" t="s">
        <v>7194</v>
      </c>
      <c r="E7175" s="104">
        <f t="shared" si="112"/>
        <v>33000106</v>
      </c>
      <c r="F7175" s="104" t="s">
        <v>11572</v>
      </c>
      <c r="G7175" s="104" t="s">
        <v>7184</v>
      </c>
      <c r="H7175" s="104" t="s">
        <v>6249</v>
      </c>
      <c r="I7175" s="104" t="s">
        <v>14437</v>
      </c>
    </row>
    <row r="7176" spans="1:9" x14ac:dyDescent="0.2">
      <c r="A7176" s="104" t="s">
        <v>10492</v>
      </c>
      <c r="D7176" s="104" t="s">
        <v>7195</v>
      </c>
      <c r="E7176" s="104">
        <f t="shared" si="112"/>
        <v>33000198</v>
      </c>
      <c r="F7176" s="104" t="s">
        <v>11572</v>
      </c>
      <c r="G7176" s="104" t="s">
        <v>7184</v>
      </c>
      <c r="H7176" s="104" t="s">
        <v>6249</v>
      </c>
      <c r="I7176" s="104" t="s">
        <v>7791</v>
      </c>
    </row>
    <row r="7177" spans="1:9" x14ac:dyDescent="0.2">
      <c r="A7177" s="104" t="s">
        <v>10492</v>
      </c>
      <c r="D7177" s="104" t="s">
        <v>7196</v>
      </c>
      <c r="E7177" s="104">
        <f t="shared" si="112"/>
        <v>33000199</v>
      </c>
      <c r="F7177" s="104" t="s">
        <v>11572</v>
      </c>
      <c r="G7177" s="104" t="s">
        <v>7184</v>
      </c>
      <c r="H7177" s="104" t="s">
        <v>6249</v>
      </c>
      <c r="I7177" s="104" t="s">
        <v>7791</v>
      </c>
    </row>
    <row r="7178" spans="1:9" x14ac:dyDescent="0.2">
      <c r="A7178" s="104" t="s">
        <v>10492</v>
      </c>
      <c r="D7178" s="104" t="s">
        <v>7197</v>
      </c>
      <c r="E7178" s="104">
        <f t="shared" si="112"/>
        <v>33000201</v>
      </c>
      <c r="F7178" s="104" t="s">
        <v>11572</v>
      </c>
      <c r="G7178" s="104" t="s">
        <v>7184</v>
      </c>
      <c r="H7178" s="104" t="s">
        <v>7198</v>
      </c>
      <c r="I7178" s="104" t="s">
        <v>14416</v>
      </c>
    </row>
    <row r="7179" spans="1:9" x14ac:dyDescent="0.2">
      <c r="A7179" s="104" t="s">
        <v>10492</v>
      </c>
      <c r="D7179" s="104" t="s">
        <v>7199</v>
      </c>
      <c r="E7179" s="104">
        <f t="shared" si="112"/>
        <v>33000202</v>
      </c>
      <c r="F7179" s="104" t="s">
        <v>11572</v>
      </c>
      <c r="G7179" s="104" t="s">
        <v>7184</v>
      </c>
      <c r="H7179" s="104" t="s">
        <v>7198</v>
      </c>
      <c r="I7179" s="104" t="s">
        <v>7200</v>
      </c>
    </row>
    <row r="7180" spans="1:9" x14ac:dyDescent="0.2">
      <c r="A7180" s="104" t="s">
        <v>10492</v>
      </c>
      <c r="D7180" s="104" t="s">
        <v>7201</v>
      </c>
      <c r="E7180" s="104">
        <f t="shared" si="112"/>
        <v>33000203</v>
      </c>
      <c r="F7180" s="104" t="s">
        <v>11572</v>
      </c>
      <c r="G7180" s="104" t="s">
        <v>7184</v>
      </c>
      <c r="H7180" s="104" t="s">
        <v>7198</v>
      </c>
      <c r="I7180" s="104" t="s">
        <v>7202</v>
      </c>
    </row>
    <row r="7181" spans="1:9" x14ac:dyDescent="0.2">
      <c r="A7181" s="104" t="s">
        <v>10492</v>
      </c>
      <c r="D7181" s="104" t="s">
        <v>7203</v>
      </c>
      <c r="E7181" s="104">
        <f t="shared" si="112"/>
        <v>33000211</v>
      </c>
      <c r="F7181" s="104" t="s">
        <v>11572</v>
      </c>
      <c r="G7181" s="104" t="s">
        <v>7184</v>
      </c>
      <c r="H7181" s="104" t="s">
        <v>7198</v>
      </c>
      <c r="I7181" s="104" t="s">
        <v>7204</v>
      </c>
    </row>
    <row r="7182" spans="1:9" x14ac:dyDescent="0.2">
      <c r="A7182" s="104" t="s">
        <v>10492</v>
      </c>
      <c r="D7182" s="104" t="s">
        <v>7205</v>
      </c>
      <c r="E7182" s="104">
        <f t="shared" si="112"/>
        <v>33000212</v>
      </c>
      <c r="F7182" s="104" t="s">
        <v>11572</v>
      </c>
      <c r="G7182" s="104" t="s">
        <v>7184</v>
      </c>
      <c r="H7182" s="104" t="s">
        <v>7198</v>
      </c>
      <c r="I7182" s="104" t="s">
        <v>7206</v>
      </c>
    </row>
    <row r="7183" spans="1:9" x14ac:dyDescent="0.2">
      <c r="A7183" s="104" t="s">
        <v>10492</v>
      </c>
      <c r="D7183" s="104" t="s">
        <v>7207</v>
      </c>
      <c r="E7183" s="104">
        <f t="shared" si="112"/>
        <v>33000213</v>
      </c>
      <c r="F7183" s="104" t="s">
        <v>11572</v>
      </c>
      <c r="G7183" s="104" t="s">
        <v>7184</v>
      </c>
      <c r="H7183" s="104" t="s">
        <v>7198</v>
      </c>
      <c r="I7183" s="104" t="s">
        <v>7208</v>
      </c>
    </row>
    <row r="7184" spans="1:9" x14ac:dyDescent="0.2">
      <c r="A7184" s="104" t="s">
        <v>10492</v>
      </c>
      <c r="D7184" s="104" t="s">
        <v>7209</v>
      </c>
      <c r="E7184" s="104">
        <f t="shared" si="112"/>
        <v>33000214</v>
      </c>
      <c r="F7184" s="104" t="s">
        <v>11572</v>
      </c>
      <c r="G7184" s="104" t="s">
        <v>7184</v>
      </c>
      <c r="H7184" s="104" t="s">
        <v>7198</v>
      </c>
      <c r="I7184" s="104" t="s">
        <v>7210</v>
      </c>
    </row>
    <row r="7185" spans="1:9" x14ac:dyDescent="0.2">
      <c r="A7185" s="104" t="s">
        <v>10492</v>
      </c>
      <c r="D7185" s="104" t="s">
        <v>7211</v>
      </c>
      <c r="E7185" s="104">
        <f t="shared" si="112"/>
        <v>33000297</v>
      </c>
      <c r="F7185" s="104" t="s">
        <v>11572</v>
      </c>
      <c r="G7185" s="104" t="s">
        <v>7184</v>
      </c>
      <c r="H7185" s="104" t="s">
        <v>7198</v>
      </c>
      <c r="I7185" s="104" t="s">
        <v>7791</v>
      </c>
    </row>
    <row r="7186" spans="1:9" x14ac:dyDescent="0.2">
      <c r="A7186" s="104" t="s">
        <v>10492</v>
      </c>
      <c r="D7186" s="104" t="s">
        <v>7212</v>
      </c>
      <c r="E7186" s="104">
        <f t="shared" si="112"/>
        <v>33000298</v>
      </c>
      <c r="F7186" s="104" t="s">
        <v>11572</v>
      </c>
      <c r="G7186" s="104" t="s">
        <v>7184</v>
      </c>
      <c r="H7186" s="104" t="s">
        <v>7198</v>
      </c>
      <c r="I7186" s="104" t="s">
        <v>7791</v>
      </c>
    </row>
    <row r="7187" spans="1:9" x14ac:dyDescent="0.2">
      <c r="A7187" s="104" t="s">
        <v>10492</v>
      </c>
      <c r="D7187" s="104" t="s">
        <v>7213</v>
      </c>
      <c r="E7187" s="104">
        <f t="shared" si="112"/>
        <v>33000299</v>
      </c>
      <c r="F7187" s="104" t="s">
        <v>11572</v>
      </c>
      <c r="G7187" s="104" t="s">
        <v>7184</v>
      </c>
      <c r="H7187" s="104" t="s">
        <v>7198</v>
      </c>
      <c r="I7187" s="104" t="s">
        <v>7791</v>
      </c>
    </row>
    <row r="7188" spans="1:9" x14ac:dyDescent="0.2">
      <c r="A7188" s="104" t="s">
        <v>10492</v>
      </c>
      <c r="D7188" s="104" t="s">
        <v>7214</v>
      </c>
      <c r="E7188" s="104">
        <f t="shared" si="112"/>
        <v>33000301</v>
      </c>
      <c r="F7188" s="104" t="s">
        <v>11572</v>
      </c>
      <c r="G7188" s="104" t="s">
        <v>7184</v>
      </c>
      <c r="H7188" s="104" t="s">
        <v>7215</v>
      </c>
      <c r="I7188" s="104" t="s">
        <v>7216</v>
      </c>
    </row>
    <row r="7189" spans="1:9" x14ac:dyDescent="0.2">
      <c r="A7189" s="104" t="s">
        <v>10492</v>
      </c>
      <c r="D7189" s="104" t="s">
        <v>7217</v>
      </c>
      <c r="E7189" s="104">
        <f t="shared" si="112"/>
        <v>33000302</v>
      </c>
      <c r="F7189" s="104" t="s">
        <v>11572</v>
      </c>
      <c r="G7189" s="104" t="s">
        <v>7184</v>
      </c>
      <c r="H7189" s="104" t="s">
        <v>7215</v>
      </c>
      <c r="I7189" s="104" t="s">
        <v>7218</v>
      </c>
    </row>
    <row r="7190" spans="1:9" x14ac:dyDescent="0.2">
      <c r="A7190" s="104" t="s">
        <v>10492</v>
      </c>
      <c r="D7190" s="104" t="s">
        <v>7219</v>
      </c>
      <c r="E7190" s="104">
        <f t="shared" si="112"/>
        <v>33000303</v>
      </c>
      <c r="F7190" s="104" t="s">
        <v>11572</v>
      </c>
      <c r="G7190" s="104" t="s">
        <v>7184</v>
      </c>
      <c r="H7190" s="104" t="s">
        <v>7215</v>
      </c>
      <c r="I7190" s="104" t="s">
        <v>7220</v>
      </c>
    </row>
    <row r="7191" spans="1:9" x14ac:dyDescent="0.2">
      <c r="A7191" s="104" t="s">
        <v>10492</v>
      </c>
      <c r="D7191" s="104" t="s">
        <v>7221</v>
      </c>
      <c r="E7191" s="104">
        <f t="shared" si="112"/>
        <v>33000304</v>
      </c>
      <c r="F7191" s="104" t="s">
        <v>11572</v>
      </c>
      <c r="G7191" s="104" t="s">
        <v>7184</v>
      </c>
      <c r="H7191" s="104" t="s">
        <v>7215</v>
      </c>
      <c r="I7191" s="104" t="s">
        <v>7222</v>
      </c>
    </row>
    <row r="7192" spans="1:9" x14ac:dyDescent="0.2">
      <c r="A7192" s="104" t="s">
        <v>10492</v>
      </c>
      <c r="D7192" s="104" t="s">
        <v>7223</v>
      </c>
      <c r="E7192" s="104">
        <f t="shared" si="112"/>
        <v>33000305</v>
      </c>
      <c r="F7192" s="104" t="s">
        <v>11572</v>
      </c>
      <c r="G7192" s="104" t="s">
        <v>7184</v>
      </c>
      <c r="H7192" s="104" t="s">
        <v>7215</v>
      </c>
      <c r="I7192" s="104" t="s">
        <v>7224</v>
      </c>
    </row>
    <row r="7193" spans="1:9" x14ac:dyDescent="0.2">
      <c r="A7193" s="104" t="s">
        <v>10492</v>
      </c>
      <c r="D7193" s="104" t="s">
        <v>7225</v>
      </c>
      <c r="E7193" s="104">
        <f t="shared" si="112"/>
        <v>33000306</v>
      </c>
      <c r="F7193" s="104" t="s">
        <v>11572</v>
      </c>
      <c r="G7193" s="104" t="s">
        <v>7184</v>
      </c>
      <c r="H7193" s="104" t="s">
        <v>7215</v>
      </c>
      <c r="I7193" s="104" t="s">
        <v>7226</v>
      </c>
    </row>
    <row r="7194" spans="1:9" x14ac:dyDescent="0.2">
      <c r="A7194" s="104" t="s">
        <v>10492</v>
      </c>
      <c r="D7194" s="104" t="s">
        <v>7227</v>
      </c>
      <c r="E7194" s="104">
        <f t="shared" si="112"/>
        <v>33000307</v>
      </c>
      <c r="F7194" s="104" t="s">
        <v>11572</v>
      </c>
      <c r="G7194" s="104" t="s">
        <v>7184</v>
      </c>
      <c r="H7194" s="104" t="s">
        <v>7215</v>
      </c>
      <c r="I7194" s="104" t="s">
        <v>14437</v>
      </c>
    </row>
    <row r="7195" spans="1:9" x14ac:dyDescent="0.2">
      <c r="A7195" s="104" t="s">
        <v>10492</v>
      </c>
      <c r="D7195" s="104" t="s">
        <v>7228</v>
      </c>
      <c r="E7195" s="104">
        <f t="shared" si="112"/>
        <v>33000399</v>
      </c>
      <c r="F7195" s="104" t="s">
        <v>11572</v>
      </c>
      <c r="G7195" s="104" t="s">
        <v>7184</v>
      </c>
      <c r="H7195" s="104" t="s">
        <v>7215</v>
      </c>
      <c r="I7195" s="104" t="s">
        <v>7791</v>
      </c>
    </row>
    <row r="7196" spans="1:9" x14ac:dyDescent="0.2">
      <c r="A7196" s="104" t="s">
        <v>10492</v>
      </c>
      <c r="D7196" s="104" t="s">
        <v>7229</v>
      </c>
      <c r="E7196" s="104">
        <f t="shared" si="112"/>
        <v>33000499</v>
      </c>
      <c r="F7196" s="104" t="s">
        <v>11572</v>
      </c>
      <c r="G7196" s="104" t="s">
        <v>7184</v>
      </c>
      <c r="H7196" s="104" t="s">
        <v>7230</v>
      </c>
      <c r="I7196" s="104" t="s">
        <v>7791</v>
      </c>
    </row>
    <row r="7197" spans="1:9" x14ac:dyDescent="0.2">
      <c r="A7197" s="104" t="s">
        <v>10492</v>
      </c>
      <c r="D7197" s="104" t="s">
        <v>7231</v>
      </c>
      <c r="E7197" s="104">
        <f t="shared" si="112"/>
        <v>33000599</v>
      </c>
      <c r="F7197" s="104" t="s">
        <v>11572</v>
      </c>
      <c r="G7197" s="104" t="s">
        <v>7184</v>
      </c>
      <c r="H7197" s="104" t="s">
        <v>7230</v>
      </c>
      <c r="I7197" s="104" t="s">
        <v>7791</v>
      </c>
    </row>
    <row r="7198" spans="1:9" x14ac:dyDescent="0.2">
      <c r="A7198" s="104" t="s">
        <v>10492</v>
      </c>
      <c r="D7198" s="104" t="s">
        <v>7232</v>
      </c>
      <c r="E7198" s="104">
        <f t="shared" si="112"/>
        <v>33088801</v>
      </c>
      <c r="F7198" s="104" t="s">
        <v>11572</v>
      </c>
      <c r="G7198" s="104" t="s">
        <v>7184</v>
      </c>
      <c r="H7198" s="104" t="s">
        <v>11023</v>
      </c>
      <c r="I7198" s="104" t="s">
        <v>7495</v>
      </c>
    </row>
    <row r="7199" spans="1:9" x14ac:dyDescent="0.2">
      <c r="A7199" s="104" t="s">
        <v>10492</v>
      </c>
      <c r="D7199" s="104" t="s">
        <v>7233</v>
      </c>
      <c r="E7199" s="104">
        <f t="shared" si="112"/>
        <v>33088802</v>
      </c>
      <c r="F7199" s="104" t="s">
        <v>11572</v>
      </c>
      <c r="G7199" s="104" t="s">
        <v>7184</v>
      </c>
      <c r="H7199" s="104" t="s">
        <v>11023</v>
      </c>
      <c r="I7199" s="104" t="s">
        <v>7495</v>
      </c>
    </row>
    <row r="7200" spans="1:9" x14ac:dyDescent="0.2">
      <c r="A7200" s="104" t="s">
        <v>10492</v>
      </c>
      <c r="D7200" s="104" t="s">
        <v>7234</v>
      </c>
      <c r="E7200" s="104">
        <f t="shared" si="112"/>
        <v>33088803</v>
      </c>
      <c r="F7200" s="104" t="s">
        <v>11572</v>
      </c>
      <c r="G7200" s="104" t="s">
        <v>7184</v>
      </c>
      <c r="H7200" s="104" t="s">
        <v>11023</v>
      </c>
      <c r="I7200" s="104" t="s">
        <v>7495</v>
      </c>
    </row>
    <row r="7201" spans="1:9" x14ac:dyDescent="0.2">
      <c r="A7201" s="104" t="s">
        <v>10492</v>
      </c>
      <c r="D7201" s="104" t="s">
        <v>7235</v>
      </c>
      <c r="E7201" s="104">
        <f t="shared" si="112"/>
        <v>33088804</v>
      </c>
      <c r="F7201" s="104" t="s">
        <v>11572</v>
      </c>
      <c r="G7201" s="104" t="s">
        <v>7184</v>
      </c>
      <c r="H7201" s="104" t="s">
        <v>11023</v>
      </c>
      <c r="I7201" s="104" t="s">
        <v>7495</v>
      </c>
    </row>
    <row r="7202" spans="1:9" x14ac:dyDescent="0.2">
      <c r="A7202" s="104" t="s">
        <v>10492</v>
      </c>
      <c r="D7202" s="104" t="s">
        <v>7236</v>
      </c>
      <c r="E7202" s="104">
        <f t="shared" si="112"/>
        <v>33088805</v>
      </c>
      <c r="F7202" s="104" t="s">
        <v>11572</v>
      </c>
      <c r="G7202" s="104" t="s">
        <v>7184</v>
      </c>
      <c r="H7202" s="104" t="s">
        <v>11023</v>
      </c>
      <c r="I7202" s="104" t="s">
        <v>7495</v>
      </c>
    </row>
    <row r="7203" spans="1:9" x14ac:dyDescent="0.2">
      <c r="A7203" s="104" t="s">
        <v>10492</v>
      </c>
      <c r="D7203" s="104" t="s">
        <v>7237</v>
      </c>
      <c r="E7203" s="104">
        <f t="shared" si="112"/>
        <v>36000101</v>
      </c>
      <c r="F7203" s="104" t="s">
        <v>11572</v>
      </c>
      <c r="G7203" s="104" t="s">
        <v>7238</v>
      </c>
      <c r="H7203" s="104" t="s">
        <v>7239</v>
      </c>
      <c r="I7203" s="104" t="s">
        <v>7240</v>
      </c>
    </row>
    <row r="7204" spans="1:9" x14ac:dyDescent="0.2">
      <c r="A7204" s="104" t="s">
        <v>10492</v>
      </c>
      <c r="D7204" s="104" t="s">
        <v>7241</v>
      </c>
      <c r="E7204" s="104">
        <f t="shared" si="112"/>
        <v>38500101</v>
      </c>
      <c r="F7204" s="104" t="s">
        <v>11572</v>
      </c>
      <c r="G7204" s="104" t="s">
        <v>16655</v>
      </c>
      <c r="H7204" s="104" t="s">
        <v>10180</v>
      </c>
      <c r="I7204" s="104" t="s">
        <v>10181</v>
      </c>
    </row>
    <row r="7205" spans="1:9" x14ac:dyDescent="0.2">
      <c r="A7205" s="104" t="s">
        <v>10492</v>
      </c>
      <c r="D7205" s="104" t="s">
        <v>10182</v>
      </c>
      <c r="E7205" s="104">
        <f t="shared" si="112"/>
        <v>38500102</v>
      </c>
      <c r="F7205" s="104" t="s">
        <v>11572</v>
      </c>
      <c r="G7205" s="104" t="s">
        <v>16655</v>
      </c>
      <c r="H7205" s="104" t="s">
        <v>10180</v>
      </c>
      <c r="I7205" s="104" t="s">
        <v>10183</v>
      </c>
    </row>
    <row r="7206" spans="1:9" x14ac:dyDescent="0.2">
      <c r="A7206" s="104" t="s">
        <v>10492</v>
      </c>
      <c r="D7206" s="104" t="s">
        <v>10184</v>
      </c>
      <c r="E7206" s="104">
        <f t="shared" si="112"/>
        <v>38500110</v>
      </c>
      <c r="F7206" s="104" t="s">
        <v>11572</v>
      </c>
      <c r="G7206" s="104" t="s">
        <v>16655</v>
      </c>
      <c r="H7206" s="104" t="s">
        <v>10180</v>
      </c>
      <c r="I7206" s="104" t="s">
        <v>8462</v>
      </c>
    </row>
    <row r="7207" spans="1:9" x14ac:dyDescent="0.2">
      <c r="A7207" s="104" t="s">
        <v>10492</v>
      </c>
      <c r="D7207" s="104" t="s">
        <v>10185</v>
      </c>
      <c r="E7207" s="104">
        <f t="shared" si="112"/>
        <v>39000189</v>
      </c>
      <c r="F7207" s="104" t="s">
        <v>11572</v>
      </c>
      <c r="G7207" s="104" t="s">
        <v>13363</v>
      </c>
      <c r="H7207" s="104" t="s">
        <v>13339</v>
      </c>
      <c r="I7207" s="104" t="s">
        <v>14416</v>
      </c>
    </row>
    <row r="7208" spans="1:9" x14ac:dyDescent="0.2">
      <c r="A7208" s="104" t="s">
        <v>10492</v>
      </c>
      <c r="D7208" s="104" t="s">
        <v>10186</v>
      </c>
      <c r="E7208" s="104">
        <f t="shared" si="112"/>
        <v>39000199</v>
      </c>
      <c r="F7208" s="104" t="s">
        <v>11572</v>
      </c>
      <c r="G7208" s="104" t="s">
        <v>13363</v>
      </c>
      <c r="H7208" s="104" t="s">
        <v>13339</v>
      </c>
      <c r="I7208" s="104" t="s">
        <v>14416</v>
      </c>
    </row>
    <row r="7209" spans="1:9" x14ac:dyDescent="0.2">
      <c r="A7209" s="104" t="s">
        <v>10492</v>
      </c>
      <c r="D7209" s="104" t="s">
        <v>10187</v>
      </c>
      <c r="E7209" s="104">
        <f t="shared" si="112"/>
        <v>39000201</v>
      </c>
      <c r="F7209" s="104" t="s">
        <v>11572</v>
      </c>
      <c r="G7209" s="104" t="s">
        <v>13363</v>
      </c>
      <c r="H7209" s="104" t="s">
        <v>10188</v>
      </c>
      <c r="I7209" s="104" t="s">
        <v>10189</v>
      </c>
    </row>
    <row r="7210" spans="1:9" x14ac:dyDescent="0.2">
      <c r="A7210" s="104" t="s">
        <v>10492</v>
      </c>
      <c r="D7210" s="104" t="s">
        <v>10190</v>
      </c>
      <c r="E7210" s="104">
        <f t="shared" si="112"/>
        <v>39000203</v>
      </c>
      <c r="F7210" s="104" t="s">
        <v>11572</v>
      </c>
      <c r="G7210" s="104" t="s">
        <v>13363</v>
      </c>
      <c r="H7210" s="104" t="s">
        <v>10188</v>
      </c>
      <c r="I7210" s="104" t="s">
        <v>10191</v>
      </c>
    </row>
    <row r="7211" spans="1:9" x14ac:dyDescent="0.2">
      <c r="A7211" s="104" t="s">
        <v>10492</v>
      </c>
      <c r="D7211" s="104" t="s">
        <v>10192</v>
      </c>
      <c r="E7211" s="104">
        <f t="shared" si="112"/>
        <v>39000288</v>
      </c>
      <c r="F7211" s="104" t="s">
        <v>11572</v>
      </c>
      <c r="G7211" s="104" t="s">
        <v>13363</v>
      </c>
      <c r="H7211" s="104" t="s">
        <v>10188</v>
      </c>
      <c r="I7211" s="104" t="s">
        <v>10193</v>
      </c>
    </row>
    <row r="7212" spans="1:9" x14ac:dyDescent="0.2">
      <c r="A7212" s="104" t="s">
        <v>10492</v>
      </c>
      <c r="D7212" s="104" t="s">
        <v>10194</v>
      </c>
      <c r="E7212" s="104">
        <f t="shared" si="112"/>
        <v>39000289</v>
      </c>
      <c r="F7212" s="104" t="s">
        <v>11572</v>
      </c>
      <c r="G7212" s="104" t="s">
        <v>13363</v>
      </c>
      <c r="H7212" s="104" t="s">
        <v>10188</v>
      </c>
      <c r="I7212" s="104" t="s">
        <v>10195</v>
      </c>
    </row>
    <row r="7213" spans="1:9" x14ac:dyDescent="0.2">
      <c r="A7213" s="104" t="s">
        <v>10492</v>
      </c>
      <c r="D7213" s="104" t="s">
        <v>10196</v>
      </c>
      <c r="E7213" s="104">
        <f t="shared" si="112"/>
        <v>39000299</v>
      </c>
      <c r="F7213" s="104" t="s">
        <v>11572</v>
      </c>
      <c r="G7213" s="104" t="s">
        <v>13363</v>
      </c>
      <c r="H7213" s="104" t="s">
        <v>10188</v>
      </c>
      <c r="I7213" s="104" t="s">
        <v>10195</v>
      </c>
    </row>
    <row r="7214" spans="1:9" x14ac:dyDescent="0.2">
      <c r="A7214" s="104" t="s">
        <v>10492</v>
      </c>
      <c r="D7214" s="104" t="s">
        <v>10197</v>
      </c>
      <c r="E7214" s="104">
        <f t="shared" si="112"/>
        <v>39000389</v>
      </c>
      <c r="F7214" s="104" t="s">
        <v>11572</v>
      </c>
      <c r="G7214" s="104" t="s">
        <v>13363</v>
      </c>
      <c r="H7214" s="104" t="s">
        <v>16235</v>
      </c>
      <c r="I7214" s="104" t="s">
        <v>14416</v>
      </c>
    </row>
    <row r="7215" spans="1:9" x14ac:dyDescent="0.2">
      <c r="A7215" s="104" t="s">
        <v>10492</v>
      </c>
      <c r="D7215" s="104" t="s">
        <v>10198</v>
      </c>
      <c r="E7215" s="104">
        <f t="shared" si="112"/>
        <v>39000399</v>
      </c>
      <c r="F7215" s="104" t="s">
        <v>11572</v>
      </c>
      <c r="G7215" s="104" t="s">
        <v>13363</v>
      </c>
      <c r="H7215" s="104" t="s">
        <v>16235</v>
      </c>
      <c r="I7215" s="104" t="s">
        <v>14416</v>
      </c>
    </row>
    <row r="7216" spans="1:9" x14ac:dyDescent="0.2">
      <c r="A7216" s="104" t="s">
        <v>10492</v>
      </c>
      <c r="D7216" s="104" t="s">
        <v>10199</v>
      </c>
      <c r="E7216" s="104">
        <f t="shared" si="112"/>
        <v>39000402</v>
      </c>
      <c r="F7216" s="104" t="s">
        <v>11572</v>
      </c>
      <c r="G7216" s="104" t="s">
        <v>13363</v>
      </c>
      <c r="H7216" s="104" t="s">
        <v>16135</v>
      </c>
      <c r="I7216" s="104" t="s">
        <v>10200</v>
      </c>
    </row>
    <row r="7217" spans="1:12" x14ac:dyDescent="0.2">
      <c r="A7217" s="104" t="s">
        <v>10492</v>
      </c>
      <c r="D7217" s="104" t="s">
        <v>10201</v>
      </c>
      <c r="E7217" s="104">
        <f t="shared" si="112"/>
        <v>39000403</v>
      </c>
      <c r="F7217" s="104" t="s">
        <v>11572</v>
      </c>
      <c r="G7217" s="104" t="s">
        <v>13363</v>
      </c>
      <c r="H7217" s="104" t="s">
        <v>16135</v>
      </c>
      <c r="I7217" s="104" t="s">
        <v>5718</v>
      </c>
    </row>
    <row r="7218" spans="1:12" x14ac:dyDescent="0.2">
      <c r="A7218" s="104" t="s">
        <v>10492</v>
      </c>
      <c r="D7218" s="104" t="s">
        <v>10202</v>
      </c>
      <c r="E7218" s="104">
        <f t="shared" si="112"/>
        <v>39000489</v>
      </c>
      <c r="F7218" s="104" t="s">
        <v>11572</v>
      </c>
      <c r="G7218" s="104" t="s">
        <v>13363</v>
      </c>
      <c r="H7218" s="104" t="s">
        <v>16135</v>
      </c>
      <c r="I7218" s="104" t="s">
        <v>14416</v>
      </c>
    </row>
    <row r="7219" spans="1:12" x14ac:dyDescent="0.2">
      <c r="A7219" s="104" t="s">
        <v>10492</v>
      </c>
      <c r="D7219" s="104" t="s">
        <v>10203</v>
      </c>
      <c r="E7219" s="104">
        <f t="shared" si="112"/>
        <v>39000499</v>
      </c>
      <c r="F7219" s="104" t="s">
        <v>11572</v>
      </c>
      <c r="G7219" s="104" t="s">
        <v>13363</v>
      </c>
      <c r="H7219" s="104" t="s">
        <v>16135</v>
      </c>
      <c r="I7219" s="104" t="s">
        <v>14416</v>
      </c>
    </row>
    <row r="7220" spans="1:12" x14ac:dyDescent="0.2">
      <c r="A7220" s="104" t="s">
        <v>10492</v>
      </c>
      <c r="D7220" s="104" t="s">
        <v>10204</v>
      </c>
      <c r="E7220" s="104">
        <f t="shared" si="112"/>
        <v>39000501</v>
      </c>
      <c r="F7220" s="104" t="s">
        <v>11572</v>
      </c>
      <c r="G7220" s="104" t="s">
        <v>13363</v>
      </c>
      <c r="H7220" s="104" t="s">
        <v>16128</v>
      </c>
      <c r="I7220" s="104" t="s">
        <v>10205</v>
      </c>
    </row>
    <row r="7221" spans="1:12" x14ac:dyDescent="0.2">
      <c r="A7221" s="104" t="s">
        <v>10492</v>
      </c>
      <c r="D7221" s="104" t="s">
        <v>10206</v>
      </c>
      <c r="E7221" s="104">
        <f t="shared" si="112"/>
        <v>39000502</v>
      </c>
      <c r="F7221" s="104" t="s">
        <v>11572</v>
      </c>
      <c r="G7221" s="104" t="s">
        <v>13363</v>
      </c>
      <c r="H7221" s="104" t="s">
        <v>16128</v>
      </c>
      <c r="I7221" s="104" t="s">
        <v>10200</v>
      </c>
    </row>
    <row r="7222" spans="1:12" x14ac:dyDescent="0.2">
      <c r="A7222" s="104" t="s">
        <v>10492</v>
      </c>
      <c r="D7222" s="104" t="s">
        <v>10207</v>
      </c>
      <c r="E7222" s="104">
        <f t="shared" si="112"/>
        <v>39000503</v>
      </c>
      <c r="F7222" s="104" t="s">
        <v>11572</v>
      </c>
      <c r="G7222" s="104" t="s">
        <v>13363</v>
      </c>
      <c r="H7222" s="104" t="s">
        <v>16128</v>
      </c>
      <c r="I7222" s="104" t="s">
        <v>5718</v>
      </c>
    </row>
    <row r="7223" spans="1:12" x14ac:dyDescent="0.2">
      <c r="A7223" s="104" t="s">
        <v>10492</v>
      </c>
      <c r="B7223" s="107" t="s">
        <v>10412</v>
      </c>
      <c r="C7223" s="104" t="s">
        <v>10208</v>
      </c>
      <c r="D7223" s="104" t="s">
        <v>10209</v>
      </c>
      <c r="E7223" s="104">
        <f t="shared" si="112"/>
        <v>39000589</v>
      </c>
      <c r="F7223" s="104" t="s">
        <v>11572</v>
      </c>
      <c r="G7223" s="104" t="s">
        <v>13363</v>
      </c>
      <c r="H7223" s="104" t="s">
        <v>16128</v>
      </c>
      <c r="I7223" s="104" t="s">
        <v>14416</v>
      </c>
    </row>
    <row r="7224" spans="1:12" x14ac:dyDescent="0.2">
      <c r="A7224" s="104" t="s">
        <v>10492</v>
      </c>
      <c r="D7224" s="104" t="s">
        <v>10210</v>
      </c>
      <c r="E7224" s="104">
        <f t="shared" si="112"/>
        <v>39000598</v>
      </c>
      <c r="F7224" s="104" t="s">
        <v>11572</v>
      </c>
      <c r="G7224" s="104" t="s">
        <v>13363</v>
      </c>
      <c r="H7224" s="104" t="s">
        <v>16128</v>
      </c>
      <c r="I7224" s="104" t="s">
        <v>10211</v>
      </c>
      <c r="K7224" s="106"/>
      <c r="L7224" s="104"/>
    </row>
    <row r="7225" spans="1:12" x14ac:dyDescent="0.2">
      <c r="A7225" s="104" t="s">
        <v>10492</v>
      </c>
      <c r="D7225" s="104" t="s">
        <v>10208</v>
      </c>
      <c r="E7225" s="104">
        <f t="shared" si="112"/>
        <v>39000599</v>
      </c>
      <c r="F7225" s="104" t="s">
        <v>11572</v>
      </c>
      <c r="G7225" s="104" t="s">
        <v>13363</v>
      </c>
      <c r="H7225" s="104" t="s">
        <v>16128</v>
      </c>
      <c r="I7225" s="104" t="s">
        <v>14416</v>
      </c>
    </row>
    <row r="7226" spans="1:12" x14ac:dyDescent="0.2">
      <c r="A7226" s="104" t="s">
        <v>10492</v>
      </c>
      <c r="D7226" s="104" t="s">
        <v>10212</v>
      </c>
      <c r="E7226" s="104">
        <f t="shared" si="112"/>
        <v>39000602</v>
      </c>
      <c r="F7226" s="104" t="s">
        <v>11572</v>
      </c>
      <c r="G7226" s="104" t="s">
        <v>13363</v>
      </c>
      <c r="H7226" s="104" t="s">
        <v>16137</v>
      </c>
      <c r="I7226" s="104" t="s">
        <v>10200</v>
      </c>
    </row>
    <row r="7227" spans="1:12" x14ac:dyDescent="0.2">
      <c r="A7227" s="104" t="s">
        <v>10492</v>
      </c>
      <c r="D7227" s="104" t="s">
        <v>10213</v>
      </c>
      <c r="E7227" s="104">
        <f t="shared" si="112"/>
        <v>39000603</v>
      </c>
      <c r="F7227" s="104" t="s">
        <v>11572</v>
      </c>
      <c r="G7227" s="104" t="s">
        <v>13363</v>
      </c>
      <c r="H7227" s="104" t="s">
        <v>16137</v>
      </c>
      <c r="I7227" s="104" t="s">
        <v>5718</v>
      </c>
    </row>
    <row r="7228" spans="1:12" x14ac:dyDescent="0.2">
      <c r="A7228" s="104" t="s">
        <v>10492</v>
      </c>
      <c r="D7228" s="104" t="s">
        <v>4493</v>
      </c>
      <c r="E7228" s="104">
        <f t="shared" si="112"/>
        <v>39000605</v>
      </c>
      <c r="F7228" s="104" t="s">
        <v>11572</v>
      </c>
      <c r="G7228" s="104" t="s">
        <v>13363</v>
      </c>
      <c r="H7228" s="104" t="s">
        <v>16137</v>
      </c>
      <c r="I7228" s="104" t="s">
        <v>4494</v>
      </c>
    </row>
    <row r="7229" spans="1:12" x14ac:dyDescent="0.2">
      <c r="A7229" s="104" t="s">
        <v>10492</v>
      </c>
      <c r="D7229" s="104" t="s">
        <v>4495</v>
      </c>
      <c r="E7229" s="104">
        <f t="shared" si="112"/>
        <v>39000689</v>
      </c>
      <c r="F7229" s="104" t="s">
        <v>11572</v>
      </c>
      <c r="G7229" s="104" t="s">
        <v>13363</v>
      </c>
      <c r="H7229" s="104" t="s">
        <v>16137</v>
      </c>
      <c r="I7229" s="104" t="s">
        <v>14416</v>
      </c>
    </row>
    <row r="7230" spans="1:12" x14ac:dyDescent="0.2">
      <c r="A7230" s="104" t="s">
        <v>10492</v>
      </c>
      <c r="D7230" s="104" t="s">
        <v>4519</v>
      </c>
      <c r="E7230" s="104">
        <f t="shared" si="112"/>
        <v>39000699</v>
      </c>
      <c r="F7230" s="104" t="s">
        <v>11572</v>
      </c>
      <c r="G7230" s="104" t="s">
        <v>13363</v>
      </c>
      <c r="H7230" s="104" t="s">
        <v>16137</v>
      </c>
      <c r="I7230" s="104" t="s">
        <v>14416</v>
      </c>
    </row>
    <row r="7231" spans="1:12" x14ac:dyDescent="0.2">
      <c r="A7231" s="104" t="s">
        <v>10492</v>
      </c>
      <c r="D7231" s="104" t="s">
        <v>4520</v>
      </c>
      <c r="E7231" s="104">
        <f t="shared" si="112"/>
        <v>39000701</v>
      </c>
      <c r="F7231" s="104" t="s">
        <v>11572</v>
      </c>
      <c r="G7231" s="104" t="s">
        <v>13363</v>
      </c>
      <c r="H7231" s="104" t="s">
        <v>16148</v>
      </c>
      <c r="I7231" s="104" t="s">
        <v>4521</v>
      </c>
    </row>
    <row r="7232" spans="1:12" x14ac:dyDescent="0.2">
      <c r="A7232" s="104" t="s">
        <v>10492</v>
      </c>
      <c r="D7232" s="104" t="s">
        <v>4522</v>
      </c>
      <c r="E7232" s="104">
        <f t="shared" si="112"/>
        <v>39000702</v>
      </c>
      <c r="F7232" s="104" t="s">
        <v>11572</v>
      </c>
      <c r="G7232" s="104" t="s">
        <v>13363</v>
      </c>
      <c r="H7232" s="104" t="s">
        <v>16148</v>
      </c>
      <c r="I7232" s="104" t="s">
        <v>16281</v>
      </c>
    </row>
    <row r="7233" spans="1:9" x14ac:dyDescent="0.2">
      <c r="A7233" s="104" t="s">
        <v>10492</v>
      </c>
      <c r="D7233" s="104" t="s">
        <v>4523</v>
      </c>
      <c r="E7233" s="104">
        <f t="shared" si="112"/>
        <v>39000788</v>
      </c>
      <c r="F7233" s="104" t="s">
        <v>11572</v>
      </c>
      <c r="G7233" s="104" t="s">
        <v>13363</v>
      </c>
      <c r="H7233" s="104" t="s">
        <v>16148</v>
      </c>
      <c r="I7233" s="104" t="s">
        <v>14416</v>
      </c>
    </row>
    <row r="7234" spans="1:9" x14ac:dyDescent="0.2">
      <c r="A7234" s="104" t="s">
        <v>10492</v>
      </c>
      <c r="D7234" s="104" t="s">
        <v>4524</v>
      </c>
      <c r="E7234" s="104">
        <f t="shared" ref="E7234:E7297" si="113">VALUE(D7234)</f>
        <v>39000789</v>
      </c>
      <c r="F7234" s="104" t="s">
        <v>11572</v>
      </c>
      <c r="G7234" s="104" t="s">
        <v>13363</v>
      </c>
      <c r="H7234" s="104" t="s">
        <v>16148</v>
      </c>
      <c r="I7234" s="104" t="s">
        <v>16281</v>
      </c>
    </row>
    <row r="7235" spans="1:9" x14ac:dyDescent="0.2">
      <c r="A7235" s="104" t="s">
        <v>10492</v>
      </c>
      <c r="D7235" s="104" t="s">
        <v>4525</v>
      </c>
      <c r="E7235" s="104">
        <f t="shared" si="113"/>
        <v>39000797</v>
      </c>
      <c r="F7235" s="104" t="s">
        <v>11572</v>
      </c>
      <c r="G7235" s="104" t="s">
        <v>13363</v>
      </c>
      <c r="H7235" s="104" t="s">
        <v>16148</v>
      </c>
      <c r="I7235" s="104" t="s">
        <v>14416</v>
      </c>
    </row>
    <row r="7236" spans="1:9" x14ac:dyDescent="0.2">
      <c r="A7236" s="104" t="s">
        <v>10492</v>
      </c>
      <c r="D7236" s="104" t="s">
        <v>4526</v>
      </c>
      <c r="E7236" s="104">
        <f t="shared" si="113"/>
        <v>39000798</v>
      </c>
      <c r="F7236" s="104" t="s">
        <v>11572</v>
      </c>
      <c r="G7236" s="104" t="s">
        <v>13363</v>
      </c>
      <c r="H7236" s="104" t="s">
        <v>16148</v>
      </c>
      <c r="I7236" s="104" t="s">
        <v>14416</v>
      </c>
    </row>
    <row r="7237" spans="1:9" x14ac:dyDescent="0.2">
      <c r="A7237" s="104" t="s">
        <v>10492</v>
      </c>
      <c r="D7237" s="104" t="s">
        <v>4527</v>
      </c>
      <c r="E7237" s="104">
        <f t="shared" si="113"/>
        <v>39000799</v>
      </c>
      <c r="F7237" s="104" t="s">
        <v>11572</v>
      </c>
      <c r="G7237" s="104" t="s">
        <v>13363</v>
      </c>
      <c r="H7237" s="104" t="s">
        <v>16148</v>
      </c>
      <c r="I7237" s="104" t="s">
        <v>14416</v>
      </c>
    </row>
    <row r="7238" spans="1:9" x14ac:dyDescent="0.2">
      <c r="A7238" s="104" t="s">
        <v>10492</v>
      </c>
      <c r="D7238" s="104" t="s">
        <v>4528</v>
      </c>
      <c r="E7238" s="104">
        <f t="shared" si="113"/>
        <v>39000801</v>
      </c>
      <c r="F7238" s="104" t="s">
        <v>11572</v>
      </c>
      <c r="G7238" s="104" t="s">
        <v>13363</v>
      </c>
      <c r="H7238" s="104" t="s">
        <v>14726</v>
      </c>
      <c r="I7238" s="104" t="s">
        <v>4529</v>
      </c>
    </row>
    <row r="7239" spans="1:9" x14ac:dyDescent="0.2">
      <c r="A7239" s="104" t="s">
        <v>10492</v>
      </c>
      <c r="D7239" s="104" t="s">
        <v>4530</v>
      </c>
      <c r="E7239" s="104">
        <f t="shared" si="113"/>
        <v>39000889</v>
      </c>
      <c r="F7239" s="104" t="s">
        <v>11572</v>
      </c>
      <c r="G7239" s="104" t="s">
        <v>13363</v>
      </c>
      <c r="H7239" s="104" t="s">
        <v>14726</v>
      </c>
      <c r="I7239" s="104" t="s">
        <v>14416</v>
      </c>
    </row>
    <row r="7240" spans="1:9" x14ac:dyDescent="0.2">
      <c r="A7240" s="104" t="s">
        <v>10492</v>
      </c>
      <c r="D7240" s="104" t="s">
        <v>4531</v>
      </c>
      <c r="E7240" s="104">
        <f t="shared" si="113"/>
        <v>39000899</v>
      </c>
      <c r="F7240" s="104" t="s">
        <v>11572</v>
      </c>
      <c r="G7240" s="104" t="s">
        <v>13363</v>
      </c>
      <c r="H7240" s="104" t="s">
        <v>14726</v>
      </c>
      <c r="I7240" s="104" t="s">
        <v>4532</v>
      </c>
    </row>
    <row r="7241" spans="1:9" x14ac:dyDescent="0.2">
      <c r="A7241" s="104" t="s">
        <v>10492</v>
      </c>
      <c r="D7241" s="104" t="s">
        <v>4533</v>
      </c>
      <c r="E7241" s="104">
        <f t="shared" si="113"/>
        <v>39000989</v>
      </c>
      <c r="F7241" s="104" t="s">
        <v>11572</v>
      </c>
      <c r="G7241" s="104" t="s">
        <v>13363</v>
      </c>
      <c r="H7241" s="104" t="s">
        <v>16143</v>
      </c>
      <c r="I7241" s="104" t="s">
        <v>14416</v>
      </c>
    </row>
    <row r="7242" spans="1:9" x14ac:dyDescent="0.2">
      <c r="A7242" s="104" t="s">
        <v>10492</v>
      </c>
      <c r="D7242" s="104" t="s">
        <v>4534</v>
      </c>
      <c r="E7242" s="104">
        <f t="shared" si="113"/>
        <v>39000999</v>
      </c>
      <c r="F7242" s="104" t="s">
        <v>11572</v>
      </c>
      <c r="G7242" s="104" t="s">
        <v>13363</v>
      </c>
      <c r="H7242" s="104" t="s">
        <v>16143</v>
      </c>
      <c r="I7242" s="104" t="s">
        <v>4535</v>
      </c>
    </row>
    <row r="7243" spans="1:9" x14ac:dyDescent="0.2">
      <c r="A7243" s="104" t="s">
        <v>10492</v>
      </c>
      <c r="D7243" s="104" t="s">
        <v>4536</v>
      </c>
      <c r="E7243" s="104">
        <f t="shared" si="113"/>
        <v>39001089</v>
      </c>
      <c r="F7243" s="104" t="s">
        <v>11572</v>
      </c>
      <c r="G7243" s="104" t="s">
        <v>13363</v>
      </c>
      <c r="H7243" s="104" t="s">
        <v>2910</v>
      </c>
      <c r="I7243" s="104" t="s">
        <v>14416</v>
      </c>
    </row>
    <row r="7244" spans="1:9" x14ac:dyDescent="0.2">
      <c r="A7244" s="104" t="s">
        <v>10492</v>
      </c>
      <c r="D7244" s="104" t="s">
        <v>4537</v>
      </c>
      <c r="E7244" s="104">
        <f t="shared" si="113"/>
        <v>39001099</v>
      </c>
      <c r="F7244" s="104" t="s">
        <v>11572</v>
      </c>
      <c r="G7244" s="104" t="s">
        <v>13363</v>
      </c>
      <c r="H7244" s="104" t="s">
        <v>2910</v>
      </c>
      <c r="I7244" s="104" t="s">
        <v>14416</v>
      </c>
    </row>
    <row r="7245" spans="1:9" x14ac:dyDescent="0.2">
      <c r="A7245" s="104" t="s">
        <v>10492</v>
      </c>
      <c r="D7245" s="104" t="s">
        <v>4538</v>
      </c>
      <c r="E7245" s="104">
        <f t="shared" si="113"/>
        <v>39001289</v>
      </c>
      <c r="F7245" s="104" t="s">
        <v>11572</v>
      </c>
      <c r="G7245" s="104" t="s">
        <v>13363</v>
      </c>
      <c r="H7245" s="104" t="s">
        <v>13507</v>
      </c>
      <c r="I7245" s="104" t="s">
        <v>4539</v>
      </c>
    </row>
    <row r="7246" spans="1:9" x14ac:dyDescent="0.2">
      <c r="A7246" s="104" t="s">
        <v>10492</v>
      </c>
      <c r="D7246" s="104" t="s">
        <v>4540</v>
      </c>
      <c r="E7246" s="104">
        <f t="shared" si="113"/>
        <v>39001299</v>
      </c>
      <c r="F7246" s="104" t="s">
        <v>11572</v>
      </c>
      <c r="G7246" s="104" t="s">
        <v>13363</v>
      </c>
      <c r="H7246" s="104" t="s">
        <v>13507</v>
      </c>
      <c r="I7246" s="104" t="s">
        <v>14416</v>
      </c>
    </row>
    <row r="7247" spans="1:9" x14ac:dyDescent="0.2">
      <c r="A7247" s="104" t="s">
        <v>10492</v>
      </c>
      <c r="D7247" s="104" t="s">
        <v>4541</v>
      </c>
      <c r="E7247" s="104">
        <f t="shared" si="113"/>
        <v>39001385</v>
      </c>
      <c r="F7247" s="104" t="s">
        <v>11572</v>
      </c>
      <c r="G7247" s="104" t="s">
        <v>13363</v>
      </c>
      <c r="H7247" s="104" t="s">
        <v>13522</v>
      </c>
      <c r="I7247" s="104" t="s">
        <v>4542</v>
      </c>
    </row>
    <row r="7248" spans="1:9" x14ac:dyDescent="0.2">
      <c r="A7248" s="104" t="s">
        <v>10492</v>
      </c>
      <c r="D7248" s="104" t="s">
        <v>4543</v>
      </c>
      <c r="E7248" s="104">
        <f t="shared" si="113"/>
        <v>39001389</v>
      </c>
      <c r="F7248" s="104" t="s">
        <v>11572</v>
      </c>
      <c r="G7248" s="104" t="s">
        <v>13363</v>
      </c>
      <c r="H7248" s="104" t="s">
        <v>13522</v>
      </c>
      <c r="I7248" s="104" t="s">
        <v>14416</v>
      </c>
    </row>
    <row r="7249" spans="1:12" x14ac:dyDescent="0.2">
      <c r="A7249" s="104" t="s">
        <v>10492</v>
      </c>
      <c r="D7249" s="104" t="s">
        <v>4544</v>
      </c>
      <c r="E7249" s="104">
        <f t="shared" si="113"/>
        <v>39001399</v>
      </c>
      <c r="F7249" s="104" t="s">
        <v>11572</v>
      </c>
      <c r="G7249" s="104" t="s">
        <v>13363</v>
      </c>
      <c r="H7249" s="104" t="s">
        <v>13522</v>
      </c>
      <c r="I7249" s="104" t="s">
        <v>14416</v>
      </c>
    </row>
    <row r="7250" spans="1:12" x14ac:dyDescent="0.2">
      <c r="A7250" s="104" t="s">
        <v>10492</v>
      </c>
      <c r="D7250" s="104" t="s">
        <v>4545</v>
      </c>
      <c r="E7250" s="104">
        <f t="shared" si="113"/>
        <v>39090001</v>
      </c>
      <c r="F7250" s="104" t="s">
        <v>11572</v>
      </c>
      <c r="G7250" s="104" t="s">
        <v>13363</v>
      </c>
      <c r="H7250" s="104" t="s">
        <v>4546</v>
      </c>
      <c r="I7250" s="104" t="s">
        <v>4547</v>
      </c>
    </row>
    <row r="7251" spans="1:12" x14ac:dyDescent="0.2">
      <c r="A7251" s="104" t="s">
        <v>10492</v>
      </c>
      <c r="D7251" s="104" t="s">
        <v>4548</v>
      </c>
      <c r="E7251" s="104">
        <f t="shared" si="113"/>
        <v>39090002</v>
      </c>
      <c r="F7251" s="104" t="s">
        <v>11572</v>
      </c>
      <c r="G7251" s="104" t="s">
        <v>13363</v>
      </c>
      <c r="H7251" s="104" t="s">
        <v>4546</v>
      </c>
      <c r="I7251" s="104" t="s">
        <v>1828</v>
      </c>
    </row>
    <row r="7252" spans="1:12" x14ac:dyDescent="0.2">
      <c r="A7252" s="104" t="s">
        <v>10492</v>
      </c>
      <c r="D7252" s="104" t="s">
        <v>1829</v>
      </c>
      <c r="E7252" s="104">
        <f t="shared" si="113"/>
        <v>39090003</v>
      </c>
      <c r="F7252" s="104" t="s">
        <v>11572</v>
      </c>
      <c r="G7252" s="104" t="s">
        <v>13363</v>
      </c>
      <c r="H7252" s="104" t="s">
        <v>4546</v>
      </c>
      <c r="I7252" s="104" t="s">
        <v>1830</v>
      </c>
    </row>
    <row r="7253" spans="1:12" x14ac:dyDescent="0.2">
      <c r="A7253" s="104" t="s">
        <v>10492</v>
      </c>
      <c r="D7253" s="104" t="s">
        <v>1831</v>
      </c>
      <c r="E7253" s="104">
        <f t="shared" si="113"/>
        <v>39090004</v>
      </c>
      <c r="F7253" s="104" t="s">
        <v>11572</v>
      </c>
      <c r="G7253" s="104" t="s">
        <v>13363</v>
      </c>
      <c r="H7253" s="104" t="s">
        <v>4546</v>
      </c>
      <c r="I7253" s="104" t="s">
        <v>1832</v>
      </c>
    </row>
    <row r="7254" spans="1:12" x14ac:dyDescent="0.2">
      <c r="A7254" s="104" t="s">
        <v>10492</v>
      </c>
      <c r="D7254" s="104" t="s">
        <v>1833</v>
      </c>
      <c r="E7254" s="104">
        <f t="shared" si="113"/>
        <v>39090005</v>
      </c>
      <c r="F7254" s="104" t="s">
        <v>11572</v>
      </c>
      <c r="G7254" s="104" t="s">
        <v>13363</v>
      </c>
      <c r="H7254" s="104" t="s">
        <v>4546</v>
      </c>
      <c r="I7254" s="104" t="s">
        <v>1834</v>
      </c>
      <c r="K7254" s="106"/>
      <c r="L7254" s="104"/>
    </row>
    <row r="7255" spans="1:12" x14ac:dyDescent="0.2">
      <c r="A7255" s="104" t="s">
        <v>10492</v>
      </c>
      <c r="D7255" s="104" t="s">
        <v>1835</v>
      </c>
      <c r="E7255" s="104">
        <f t="shared" si="113"/>
        <v>39090006</v>
      </c>
      <c r="F7255" s="104" t="s">
        <v>11572</v>
      </c>
      <c r="G7255" s="104" t="s">
        <v>13363</v>
      </c>
      <c r="H7255" s="104" t="s">
        <v>4546</v>
      </c>
      <c r="I7255" s="104" t="s">
        <v>1836</v>
      </c>
      <c r="K7255" s="106"/>
      <c r="L7255" s="104"/>
    </row>
    <row r="7256" spans="1:12" x14ac:dyDescent="0.2">
      <c r="A7256" s="104" t="s">
        <v>10492</v>
      </c>
      <c r="D7256" s="104" t="s">
        <v>1837</v>
      </c>
      <c r="E7256" s="104">
        <f t="shared" si="113"/>
        <v>39090007</v>
      </c>
      <c r="F7256" s="104" t="s">
        <v>11572</v>
      </c>
      <c r="G7256" s="104" t="s">
        <v>13363</v>
      </c>
      <c r="H7256" s="104" t="s">
        <v>4546</v>
      </c>
      <c r="I7256" s="104" t="s">
        <v>1838</v>
      </c>
    </row>
    <row r="7257" spans="1:12" x14ac:dyDescent="0.2">
      <c r="A7257" s="104" t="s">
        <v>10492</v>
      </c>
      <c r="D7257" s="104" t="s">
        <v>1839</v>
      </c>
      <c r="E7257" s="104">
        <f t="shared" si="113"/>
        <v>39090008</v>
      </c>
      <c r="F7257" s="104" t="s">
        <v>11572</v>
      </c>
      <c r="G7257" s="104" t="s">
        <v>13363</v>
      </c>
      <c r="H7257" s="104" t="s">
        <v>4546</v>
      </c>
      <c r="I7257" s="104" t="s">
        <v>1840</v>
      </c>
    </row>
    <row r="7258" spans="1:12" x14ac:dyDescent="0.2">
      <c r="A7258" s="104" t="s">
        <v>10492</v>
      </c>
      <c r="D7258" s="104" t="s">
        <v>1841</v>
      </c>
      <c r="E7258" s="104">
        <f t="shared" si="113"/>
        <v>39090009</v>
      </c>
      <c r="F7258" s="104" t="s">
        <v>11572</v>
      </c>
      <c r="G7258" s="104" t="s">
        <v>13363</v>
      </c>
      <c r="H7258" s="104" t="s">
        <v>4546</v>
      </c>
      <c r="I7258" s="104" t="s">
        <v>1842</v>
      </c>
    </row>
    <row r="7259" spans="1:12" x14ac:dyDescent="0.2">
      <c r="A7259" s="104" t="s">
        <v>10492</v>
      </c>
      <c r="D7259" s="104" t="s">
        <v>1843</v>
      </c>
      <c r="E7259" s="104">
        <f t="shared" si="113"/>
        <v>39090010</v>
      </c>
      <c r="F7259" s="104" t="s">
        <v>11572</v>
      </c>
      <c r="G7259" s="104" t="s">
        <v>13363</v>
      </c>
      <c r="H7259" s="104" t="s">
        <v>4546</v>
      </c>
      <c r="I7259" s="104" t="s">
        <v>1844</v>
      </c>
    </row>
    <row r="7260" spans="1:12" x14ac:dyDescent="0.2">
      <c r="A7260" s="104" t="s">
        <v>10492</v>
      </c>
      <c r="D7260" s="104" t="s">
        <v>1845</v>
      </c>
      <c r="E7260" s="104">
        <f t="shared" si="113"/>
        <v>39090011</v>
      </c>
      <c r="F7260" s="104" t="s">
        <v>11572</v>
      </c>
      <c r="G7260" s="104" t="s">
        <v>13363</v>
      </c>
      <c r="H7260" s="104" t="s">
        <v>4546</v>
      </c>
      <c r="I7260" s="104" t="s">
        <v>1846</v>
      </c>
    </row>
    <row r="7261" spans="1:12" x14ac:dyDescent="0.2">
      <c r="A7261" s="104" t="s">
        <v>10492</v>
      </c>
      <c r="D7261" s="104" t="s">
        <v>1847</v>
      </c>
      <c r="E7261" s="104">
        <f t="shared" si="113"/>
        <v>39090012</v>
      </c>
      <c r="F7261" s="104" t="s">
        <v>11572</v>
      </c>
      <c r="G7261" s="104" t="s">
        <v>13363</v>
      </c>
      <c r="H7261" s="104" t="s">
        <v>4546</v>
      </c>
      <c r="I7261" s="104" t="s">
        <v>1848</v>
      </c>
    </row>
    <row r="7262" spans="1:12" x14ac:dyDescent="0.2">
      <c r="A7262" s="104" t="s">
        <v>10492</v>
      </c>
      <c r="D7262" s="104" t="s">
        <v>1849</v>
      </c>
      <c r="E7262" s="104">
        <f t="shared" si="113"/>
        <v>39091001</v>
      </c>
      <c r="F7262" s="104" t="s">
        <v>11572</v>
      </c>
      <c r="G7262" s="104" t="s">
        <v>13363</v>
      </c>
      <c r="H7262" s="104" t="s">
        <v>1850</v>
      </c>
      <c r="I7262" s="104" t="s">
        <v>1851</v>
      </c>
    </row>
    <row r="7263" spans="1:12" x14ac:dyDescent="0.2">
      <c r="A7263" s="104" t="s">
        <v>10492</v>
      </c>
      <c r="D7263" s="104" t="s">
        <v>1852</v>
      </c>
      <c r="E7263" s="104">
        <f t="shared" si="113"/>
        <v>39091002</v>
      </c>
      <c r="F7263" s="104" t="s">
        <v>11572</v>
      </c>
      <c r="G7263" s="104" t="s">
        <v>13363</v>
      </c>
      <c r="H7263" s="104" t="s">
        <v>1850</v>
      </c>
      <c r="I7263" s="104" t="s">
        <v>1853</v>
      </c>
    </row>
    <row r="7264" spans="1:12" x14ac:dyDescent="0.2">
      <c r="A7264" s="104" t="s">
        <v>10492</v>
      </c>
      <c r="D7264" s="104" t="s">
        <v>1854</v>
      </c>
      <c r="E7264" s="104">
        <f t="shared" si="113"/>
        <v>39091003</v>
      </c>
      <c r="F7264" s="104" t="s">
        <v>11572</v>
      </c>
      <c r="G7264" s="104" t="s">
        <v>13363</v>
      </c>
      <c r="H7264" s="104" t="s">
        <v>1850</v>
      </c>
      <c r="I7264" s="104" t="s">
        <v>1855</v>
      </c>
    </row>
    <row r="7265" spans="1:12" x14ac:dyDescent="0.2">
      <c r="A7265" s="104" t="s">
        <v>10492</v>
      </c>
      <c r="D7265" s="104" t="s">
        <v>1856</v>
      </c>
      <c r="E7265" s="104">
        <f t="shared" si="113"/>
        <v>39091004</v>
      </c>
      <c r="F7265" s="104" t="s">
        <v>11572</v>
      </c>
      <c r="G7265" s="104" t="s">
        <v>13363</v>
      </c>
      <c r="H7265" s="104" t="s">
        <v>1850</v>
      </c>
      <c r="I7265" s="104" t="s">
        <v>1857</v>
      </c>
    </row>
    <row r="7266" spans="1:12" x14ac:dyDescent="0.2">
      <c r="A7266" s="104" t="s">
        <v>10492</v>
      </c>
      <c r="D7266" s="104" t="s">
        <v>1858</v>
      </c>
      <c r="E7266" s="104">
        <f t="shared" si="113"/>
        <v>39091005</v>
      </c>
      <c r="F7266" s="104" t="s">
        <v>11572</v>
      </c>
      <c r="G7266" s="104" t="s">
        <v>13363</v>
      </c>
      <c r="H7266" s="104" t="s">
        <v>1850</v>
      </c>
      <c r="I7266" s="104" t="s">
        <v>1859</v>
      </c>
      <c r="K7266" s="106"/>
      <c r="L7266" s="104"/>
    </row>
    <row r="7267" spans="1:12" x14ac:dyDescent="0.2">
      <c r="A7267" s="104" t="s">
        <v>10492</v>
      </c>
      <c r="D7267" s="104" t="s">
        <v>1860</v>
      </c>
      <c r="E7267" s="104">
        <f t="shared" si="113"/>
        <v>39091006</v>
      </c>
      <c r="F7267" s="104" t="s">
        <v>11572</v>
      </c>
      <c r="G7267" s="104" t="s">
        <v>13363</v>
      </c>
      <c r="H7267" s="104" t="s">
        <v>1850</v>
      </c>
      <c r="I7267" s="104" t="s">
        <v>1861</v>
      </c>
      <c r="K7267" s="106"/>
      <c r="L7267" s="104"/>
    </row>
    <row r="7268" spans="1:12" x14ac:dyDescent="0.2">
      <c r="A7268" s="104" t="s">
        <v>10492</v>
      </c>
      <c r="D7268" s="104" t="s">
        <v>1862</v>
      </c>
      <c r="E7268" s="104">
        <f t="shared" si="113"/>
        <v>39091007</v>
      </c>
      <c r="F7268" s="104" t="s">
        <v>11572</v>
      </c>
      <c r="G7268" s="104" t="s">
        <v>13363</v>
      </c>
      <c r="H7268" s="104" t="s">
        <v>1850</v>
      </c>
      <c r="I7268" s="104" t="s">
        <v>1863</v>
      </c>
    </row>
    <row r="7269" spans="1:12" x14ac:dyDescent="0.2">
      <c r="A7269" s="104" t="s">
        <v>10492</v>
      </c>
      <c r="D7269" s="104" t="s">
        <v>1864</v>
      </c>
      <c r="E7269" s="104">
        <f t="shared" si="113"/>
        <v>39091008</v>
      </c>
      <c r="F7269" s="104" t="s">
        <v>11572</v>
      </c>
      <c r="G7269" s="104" t="s">
        <v>13363</v>
      </c>
      <c r="H7269" s="104" t="s">
        <v>1850</v>
      </c>
      <c r="I7269" s="104" t="s">
        <v>1865</v>
      </c>
    </row>
    <row r="7270" spans="1:12" x14ac:dyDescent="0.2">
      <c r="A7270" s="104" t="s">
        <v>10492</v>
      </c>
      <c r="D7270" s="104" t="s">
        <v>1866</v>
      </c>
      <c r="E7270" s="104">
        <f t="shared" si="113"/>
        <v>39091009</v>
      </c>
      <c r="F7270" s="104" t="s">
        <v>11572</v>
      </c>
      <c r="G7270" s="104" t="s">
        <v>13363</v>
      </c>
      <c r="H7270" s="104" t="s">
        <v>1850</v>
      </c>
      <c r="I7270" s="104" t="s">
        <v>1867</v>
      </c>
    </row>
    <row r="7271" spans="1:12" x14ac:dyDescent="0.2">
      <c r="A7271" s="104" t="s">
        <v>10492</v>
      </c>
      <c r="D7271" s="104" t="s">
        <v>1868</v>
      </c>
      <c r="E7271" s="104">
        <f t="shared" si="113"/>
        <v>39091010</v>
      </c>
      <c r="F7271" s="104" t="s">
        <v>11572</v>
      </c>
      <c r="G7271" s="104" t="s">
        <v>13363</v>
      </c>
      <c r="H7271" s="104" t="s">
        <v>1850</v>
      </c>
      <c r="I7271" s="104" t="s">
        <v>1869</v>
      </c>
    </row>
    <row r="7272" spans="1:12" x14ac:dyDescent="0.2">
      <c r="A7272" s="104" t="s">
        <v>10492</v>
      </c>
      <c r="D7272" s="104" t="s">
        <v>1870</v>
      </c>
      <c r="E7272" s="104">
        <f t="shared" si="113"/>
        <v>39091011</v>
      </c>
      <c r="F7272" s="104" t="s">
        <v>11572</v>
      </c>
      <c r="G7272" s="104" t="s">
        <v>13363</v>
      </c>
      <c r="H7272" s="104" t="s">
        <v>1850</v>
      </c>
      <c r="I7272" s="104" t="s">
        <v>1871</v>
      </c>
    </row>
    <row r="7273" spans="1:12" x14ac:dyDescent="0.2">
      <c r="A7273" s="104" t="s">
        <v>10492</v>
      </c>
      <c r="D7273" s="104" t="s">
        <v>1872</v>
      </c>
      <c r="E7273" s="104">
        <f t="shared" si="113"/>
        <v>39091012</v>
      </c>
      <c r="F7273" s="104" t="s">
        <v>11572</v>
      </c>
      <c r="G7273" s="104" t="s">
        <v>13363</v>
      </c>
      <c r="H7273" s="104" t="s">
        <v>1850</v>
      </c>
      <c r="I7273" s="104" t="s">
        <v>1873</v>
      </c>
    </row>
    <row r="7274" spans="1:12" x14ac:dyDescent="0.2">
      <c r="A7274" s="104" t="s">
        <v>10492</v>
      </c>
      <c r="D7274" s="104" t="s">
        <v>1874</v>
      </c>
      <c r="E7274" s="104">
        <f t="shared" si="113"/>
        <v>39092050</v>
      </c>
      <c r="F7274" s="104" t="s">
        <v>11572</v>
      </c>
      <c r="G7274" s="104" t="s">
        <v>13363</v>
      </c>
      <c r="H7274" s="104" t="s">
        <v>1875</v>
      </c>
      <c r="I7274" s="104" t="s">
        <v>1876</v>
      </c>
    </row>
    <row r="7275" spans="1:12" x14ac:dyDescent="0.2">
      <c r="A7275" s="104" t="s">
        <v>10492</v>
      </c>
      <c r="D7275" s="104" t="s">
        <v>1877</v>
      </c>
      <c r="E7275" s="104">
        <f t="shared" si="113"/>
        <v>39092051</v>
      </c>
      <c r="F7275" s="104" t="s">
        <v>11572</v>
      </c>
      <c r="G7275" s="104" t="s">
        <v>13363</v>
      </c>
      <c r="H7275" s="104" t="s">
        <v>1875</v>
      </c>
      <c r="I7275" s="104" t="s">
        <v>1878</v>
      </c>
    </row>
    <row r="7276" spans="1:12" x14ac:dyDescent="0.2">
      <c r="A7276" s="104" t="s">
        <v>10492</v>
      </c>
      <c r="D7276" s="104" t="s">
        <v>1879</v>
      </c>
      <c r="E7276" s="104">
        <f t="shared" si="113"/>
        <v>39092052</v>
      </c>
      <c r="F7276" s="104" t="s">
        <v>11572</v>
      </c>
      <c r="G7276" s="104" t="s">
        <v>13363</v>
      </c>
      <c r="H7276" s="104" t="s">
        <v>1875</v>
      </c>
      <c r="I7276" s="104" t="s">
        <v>1880</v>
      </c>
    </row>
    <row r="7277" spans="1:12" x14ac:dyDescent="0.2">
      <c r="A7277" s="104" t="s">
        <v>10492</v>
      </c>
      <c r="D7277" s="104" t="s">
        <v>1881</v>
      </c>
      <c r="E7277" s="104">
        <f t="shared" si="113"/>
        <v>39092053</v>
      </c>
      <c r="F7277" s="104" t="s">
        <v>11572</v>
      </c>
      <c r="G7277" s="104" t="s">
        <v>13363</v>
      </c>
      <c r="H7277" s="104" t="s">
        <v>1875</v>
      </c>
      <c r="I7277" s="104" t="s">
        <v>1882</v>
      </c>
    </row>
    <row r="7278" spans="1:12" x14ac:dyDescent="0.2">
      <c r="A7278" s="104" t="s">
        <v>10492</v>
      </c>
      <c r="D7278" s="104" t="s">
        <v>1883</v>
      </c>
      <c r="E7278" s="104">
        <f t="shared" si="113"/>
        <v>39092054</v>
      </c>
      <c r="F7278" s="104" t="s">
        <v>11572</v>
      </c>
      <c r="G7278" s="104" t="s">
        <v>13363</v>
      </c>
      <c r="H7278" s="104" t="s">
        <v>1875</v>
      </c>
      <c r="I7278" s="104" t="s">
        <v>1884</v>
      </c>
    </row>
    <row r="7279" spans="1:12" x14ac:dyDescent="0.2">
      <c r="A7279" s="104" t="s">
        <v>10492</v>
      </c>
      <c r="D7279" s="104" t="s">
        <v>1885</v>
      </c>
      <c r="E7279" s="104">
        <f t="shared" si="113"/>
        <v>39092055</v>
      </c>
      <c r="F7279" s="104" t="s">
        <v>11572</v>
      </c>
      <c r="G7279" s="104" t="s">
        <v>13363</v>
      </c>
      <c r="H7279" s="104" t="s">
        <v>1875</v>
      </c>
      <c r="I7279" s="104" t="s">
        <v>1886</v>
      </c>
    </row>
    <row r="7280" spans="1:12" x14ac:dyDescent="0.2">
      <c r="A7280" s="104" t="s">
        <v>10492</v>
      </c>
      <c r="D7280" s="104" t="s">
        <v>1887</v>
      </c>
      <c r="E7280" s="104">
        <f t="shared" si="113"/>
        <v>39092056</v>
      </c>
      <c r="F7280" s="104" t="s">
        <v>11572</v>
      </c>
      <c r="G7280" s="104" t="s">
        <v>13363</v>
      </c>
      <c r="H7280" s="104" t="s">
        <v>1875</v>
      </c>
      <c r="I7280" s="104" t="s">
        <v>1873</v>
      </c>
    </row>
    <row r="7281" spans="1:9" x14ac:dyDescent="0.2">
      <c r="A7281" s="104" t="s">
        <v>10492</v>
      </c>
      <c r="D7281" s="104" t="s">
        <v>1888</v>
      </c>
      <c r="E7281" s="104">
        <f t="shared" si="113"/>
        <v>39900501</v>
      </c>
      <c r="F7281" s="104" t="s">
        <v>11572</v>
      </c>
      <c r="G7281" s="104" t="s">
        <v>1889</v>
      </c>
      <c r="H7281" s="104" t="s">
        <v>1890</v>
      </c>
      <c r="I7281" s="104" t="s">
        <v>16128</v>
      </c>
    </row>
    <row r="7282" spans="1:9" x14ac:dyDescent="0.2">
      <c r="A7282" s="104" t="s">
        <v>10492</v>
      </c>
      <c r="D7282" s="104" t="s">
        <v>1891</v>
      </c>
      <c r="E7282" s="104">
        <f t="shared" si="113"/>
        <v>39900601</v>
      </c>
      <c r="F7282" s="104" t="s">
        <v>11572</v>
      </c>
      <c r="G7282" s="104" t="s">
        <v>1889</v>
      </c>
      <c r="H7282" s="104" t="s">
        <v>1890</v>
      </c>
      <c r="I7282" s="104" t="s">
        <v>16137</v>
      </c>
    </row>
    <row r="7283" spans="1:9" x14ac:dyDescent="0.2">
      <c r="A7283" s="104" t="s">
        <v>10492</v>
      </c>
      <c r="D7283" s="104" t="s">
        <v>1892</v>
      </c>
      <c r="E7283" s="104">
        <f t="shared" si="113"/>
        <v>39900701</v>
      </c>
      <c r="F7283" s="104" t="s">
        <v>11572</v>
      </c>
      <c r="G7283" s="104" t="s">
        <v>1889</v>
      </c>
      <c r="H7283" s="104" t="s">
        <v>1890</v>
      </c>
      <c r="I7283" s="104" t="s">
        <v>16148</v>
      </c>
    </row>
    <row r="7284" spans="1:9" x14ac:dyDescent="0.2">
      <c r="A7284" s="104" t="s">
        <v>10492</v>
      </c>
      <c r="D7284" s="104" t="s">
        <v>1893</v>
      </c>
      <c r="E7284" s="104">
        <f t="shared" si="113"/>
        <v>39900711</v>
      </c>
      <c r="F7284" s="104" t="s">
        <v>11572</v>
      </c>
      <c r="G7284" s="104" t="s">
        <v>1889</v>
      </c>
      <c r="H7284" s="104" t="s">
        <v>1890</v>
      </c>
      <c r="I7284" s="104" t="s">
        <v>1894</v>
      </c>
    </row>
    <row r="7285" spans="1:9" x14ac:dyDescent="0.2">
      <c r="A7285" s="104" t="s">
        <v>10492</v>
      </c>
      <c r="D7285" s="104" t="s">
        <v>1895</v>
      </c>
      <c r="E7285" s="104">
        <f t="shared" si="113"/>
        <v>39900721</v>
      </c>
      <c r="F7285" s="104" t="s">
        <v>11572</v>
      </c>
      <c r="G7285" s="104" t="s">
        <v>1889</v>
      </c>
      <c r="H7285" s="104" t="s">
        <v>1890</v>
      </c>
      <c r="I7285" s="104" t="s">
        <v>16285</v>
      </c>
    </row>
    <row r="7286" spans="1:9" x14ac:dyDescent="0.2">
      <c r="A7286" s="104" t="s">
        <v>10492</v>
      </c>
      <c r="D7286" s="104" t="s">
        <v>1896</v>
      </c>
      <c r="E7286" s="104">
        <f t="shared" si="113"/>
        <v>39900801</v>
      </c>
      <c r="F7286" s="104" t="s">
        <v>11572</v>
      </c>
      <c r="G7286" s="104" t="s">
        <v>1889</v>
      </c>
      <c r="H7286" s="104" t="s">
        <v>1890</v>
      </c>
      <c r="I7286" s="104" t="s">
        <v>16283</v>
      </c>
    </row>
    <row r="7287" spans="1:9" x14ac:dyDescent="0.2">
      <c r="A7287" s="104" t="s">
        <v>10492</v>
      </c>
      <c r="D7287" s="104" t="s">
        <v>1897</v>
      </c>
      <c r="E7287" s="104">
        <f t="shared" si="113"/>
        <v>39901001</v>
      </c>
      <c r="F7287" s="104" t="s">
        <v>11572</v>
      </c>
      <c r="G7287" s="104" t="s">
        <v>1889</v>
      </c>
      <c r="H7287" s="104" t="s">
        <v>1890</v>
      </c>
      <c r="I7287" s="104" t="s">
        <v>15350</v>
      </c>
    </row>
    <row r="7288" spans="1:9" x14ac:dyDescent="0.2">
      <c r="A7288" s="104" t="s">
        <v>10492</v>
      </c>
      <c r="D7288" s="104" t="s">
        <v>1898</v>
      </c>
      <c r="E7288" s="104">
        <f t="shared" si="113"/>
        <v>39901601</v>
      </c>
      <c r="F7288" s="104" t="s">
        <v>11572</v>
      </c>
      <c r="G7288" s="104" t="s">
        <v>1889</v>
      </c>
      <c r="H7288" s="104" t="s">
        <v>1890</v>
      </c>
      <c r="I7288" s="104" t="s">
        <v>14045</v>
      </c>
    </row>
    <row r="7289" spans="1:9" x14ac:dyDescent="0.2">
      <c r="A7289" s="104" t="s">
        <v>10492</v>
      </c>
      <c r="D7289" s="104" t="s">
        <v>1899</v>
      </c>
      <c r="E7289" s="104">
        <f t="shared" si="113"/>
        <v>39901701</v>
      </c>
      <c r="F7289" s="104" t="s">
        <v>11572</v>
      </c>
      <c r="G7289" s="104" t="s">
        <v>1889</v>
      </c>
      <c r="H7289" s="104" t="s">
        <v>1890</v>
      </c>
      <c r="I7289" s="104" t="s">
        <v>13912</v>
      </c>
    </row>
    <row r="7290" spans="1:9" x14ac:dyDescent="0.2">
      <c r="A7290" s="104" t="s">
        <v>10492</v>
      </c>
      <c r="D7290" s="104" t="s">
        <v>1900</v>
      </c>
      <c r="E7290" s="104">
        <f t="shared" si="113"/>
        <v>39990001</v>
      </c>
      <c r="F7290" s="104" t="s">
        <v>11572</v>
      </c>
      <c r="G7290" s="104" t="s">
        <v>1889</v>
      </c>
      <c r="H7290" s="104" t="s">
        <v>1889</v>
      </c>
      <c r="I7290" s="104" t="s">
        <v>10520</v>
      </c>
    </row>
    <row r="7291" spans="1:9" x14ac:dyDescent="0.2">
      <c r="A7291" s="104" t="s">
        <v>10492</v>
      </c>
      <c r="D7291" s="104" t="s">
        <v>1901</v>
      </c>
      <c r="E7291" s="104">
        <f t="shared" si="113"/>
        <v>39990002</v>
      </c>
      <c r="F7291" s="104" t="s">
        <v>11572</v>
      </c>
      <c r="G7291" s="104" t="s">
        <v>1889</v>
      </c>
      <c r="H7291" s="104" t="s">
        <v>1889</v>
      </c>
      <c r="I7291" s="104" t="s">
        <v>10523</v>
      </c>
    </row>
    <row r="7292" spans="1:9" x14ac:dyDescent="0.2">
      <c r="A7292" s="104" t="s">
        <v>10492</v>
      </c>
      <c r="D7292" s="104" t="s">
        <v>1902</v>
      </c>
      <c r="E7292" s="104">
        <f t="shared" si="113"/>
        <v>39990003</v>
      </c>
      <c r="F7292" s="104" t="s">
        <v>11572</v>
      </c>
      <c r="G7292" s="104" t="s">
        <v>1889</v>
      </c>
      <c r="H7292" s="104" t="s">
        <v>1889</v>
      </c>
      <c r="I7292" s="104" t="s">
        <v>10525</v>
      </c>
    </row>
    <row r="7293" spans="1:9" x14ac:dyDescent="0.2">
      <c r="A7293" s="104" t="s">
        <v>10492</v>
      </c>
      <c r="D7293" s="104" t="s">
        <v>1903</v>
      </c>
      <c r="E7293" s="104">
        <f t="shared" si="113"/>
        <v>39990004</v>
      </c>
      <c r="F7293" s="104" t="s">
        <v>11572</v>
      </c>
      <c r="G7293" s="104" t="s">
        <v>1889</v>
      </c>
      <c r="H7293" s="104" t="s">
        <v>1889</v>
      </c>
      <c r="I7293" s="104" t="s">
        <v>10527</v>
      </c>
    </row>
    <row r="7294" spans="1:9" x14ac:dyDescent="0.2">
      <c r="A7294" s="104" t="s">
        <v>10492</v>
      </c>
      <c r="D7294" s="104" t="s">
        <v>1904</v>
      </c>
      <c r="E7294" s="104">
        <f t="shared" si="113"/>
        <v>39990011</v>
      </c>
      <c r="F7294" s="104" t="s">
        <v>11572</v>
      </c>
      <c r="G7294" s="104" t="s">
        <v>1889</v>
      </c>
      <c r="H7294" s="104" t="s">
        <v>1889</v>
      </c>
      <c r="I7294" s="104" t="s">
        <v>13389</v>
      </c>
    </row>
    <row r="7295" spans="1:9" x14ac:dyDescent="0.2">
      <c r="A7295" s="104" t="s">
        <v>10492</v>
      </c>
      <c r="D7295" s="104" t="s">
        <v>1905</v>
      </c>
      <c r="E7295" s="104">
        <f t="shared" si="113"/>
        <v>39990012</v>
      </c>
      <c r="F7295" s="104" t="s">
        <v>11572</v>
      </c>
      <c r="G7295" s="104" t="s">
        <v>1889</v>
      </c>
      <c r="H7295" s="104" t="s">
        <v>1889</v>
      </c>
      <c r="I7295" s="104" t="s">
        <v>13391</v>
      </c>
    </row>
    <row r="7296" spans="1:9" x14ac:dyDescent="0.2">
      <c r="A7296" s="104" t="s">
        <v>10492</v>
      </c>
      <c r="D7296" s="104" t="s">
        <v>1906</v>
      </c>
      <c r="E7296" s="104">
        <f t="shared" si="113"/>
        <v>39990013</v>
      </c>
      <c r="F7296" s="104" t="s">
        <v>11572</v>
      </c>
      <c r="G7296" s="104" t="s">
        <v>1889</v>
      </c>
      <c r="H7296" s="104" t="s">
        <v>1889</v>
      </c>
      <c r="I7296" s="104" t="s">
        <v>13393</v>
      </c>
    </row>
    <row r="7297" spans="1:12" x14ac:dyDescent="0.2">
      <c r="A7297" s="104" t="s">
        <v>10492</v>
      </c>
      <c r="D7297" s="104" t="s">
        <v>1907</v>
      </c>
      <c r="E7297" s="104">
        <f t="shared" si="113"/>
        <v>39990014</v>
      </c>
      <c r="F7297" s="104" t="s">
        <v>11572</v>
      </c>
      <c r="G7297" s="104" t="s">
        <v>1889</v>
      </c>
      <c r="H7297" s="104" t="s">
        <v>1889</v>
      </c>
      <c r="I7297" s="104" t="s">
        <v>13395</v>
      </c>
    </row>
    <row r="7298" spans="1:12" x14ac:dyDescent="0.2">
      <c r="A7298" s="104" t="s">
        <v>10492</v>
      </c>
      <c r="D7298" s="104" t="s">
        <v>1908</v>
      </c>
      <c r="E7298" s="104">
        <f t="shared" ref="E7298:E7361" si="114">VALUE(D7298)</f>
        <v>39990021</v>
      </c>
      <c r="F7298" s="104" t="s">
        <v>11572</v>
      </c>
      <c r="G7298" s="104" t="s">
        <v>1889</v>
      </c>
      <c r="H7298" s="104" t="s">
        <v>1889</v>
      </c>
      <c r="I7298" s="104" t="s">
        <v>1909</v>
      </c>
      <c r="K7298" s="106">
        <v>36278</v>
      </c>
      <c r="L7298" s="104" t="s">
        <v>9776</v>
      </c>
    </row>
    <row r="7299" spans="1:12" x14ac:dyDescent="0.2">
      <c r="A7299" s="104" t="s">
        <v>10492</v>
      </c>
      <c r="D7299" s="104" t="s">
        <v>1910</v>
      </c>
      <c r="E7299" s="104">
        <f t="shared" si="114"/>
        <v>39990022</v>
      </c>
      <c r="F7299" s="104" t="s">
        <v>11572</v>
      </c>
      <c r="G7299" s="104" t="s">
        <v>1889</v>
      </c>
      <c r="H7299" s="104" t="s">
        <v>1889</v>
      </c>
      <c r="I7299" s="104" t="s">
        <v>7526</v>
      </c>
      <c r="K7299" s="106">
        <v>36278</v>
      </c>
      <c r="L7299" s="104" t="s">
        <v>9776</v>
      </c>
    </row>
    <row r="7300" spans="1:12" x14ac:dyDescent="0.2">
      <c r="A7300" s="104" t="s">
        <v>10492</v>
      </c>
      <c r="D7300" s="104" t="s">
        <v>1911</v>
      </c>
      <c r="E7300" s="104">
        <f t="shared" si="114"/>
        <v>39990023</v>
      </c>
      <c r="F7300" s="104" t="s">
        <v>11572</v>
      </c>
      <c r="G7300" s="104" t="s">
        <v>1889</v>
      </c>
      <c r="H7300" s="104" t="s">
        <v>1889</v>
      </c>
      <c r="I7300" s="104" t="s">
        <v>7528</v>
      </c>
    </row>
    <row r="7301" spans="1:12" x14ac:dyDescent="0.2">
      <c r="A7301" s="104" t="s">
        <v>10492</v>
      </c>
      <c r="D7301" s="104" t="s">
        <v>1912</v>
      </c>
      <c r="E7301" s="104">
        <f t="shared" si="114"/>
        <v>39990024</v>
      </c>
      <c r="F7301" s="104" t="s">
        <v>11572</v>
      </c>
      <c r="G7301" s="104" t="s">
        <v>1889</v>
      </c>
      <c r="H7301" s="104" t="s">
        <v>1889</v>
      </c>
      <c r="I7301" s="104" t="s">
        <v>6418</v>
      </c>
    </row>
    <row r="7302" spans="1:12" x14ac:dyDescent="0.2">
      <c r="A7302" s="104" t="s">
        <v>10492</v>
      </c>
      <c r="D7302" s="104" t="s">
        <v>1913</v>
      </c>
      <c r="E7302" s="104">
        <f t="shared" si="114"/>
        <v>39999989</v>
      </c>
      <c r="F7302" s="104" t="s">
        <v>11572</v>
      </c>
      <c r="G7302" s="104" t="s">
        <v>1889</v>
      </c>
      <c r="H7302" s="104" t="s">
        <v>1914</v>
      </c>
      <c r="I7302" s="104" t="s">
        <v>7791</v>
      </c>
    </row>
    <row r="7303" spans="1:12" x14ac:dyDescent="0.2">
      <c r="A7303" s="104" t="s">
        <v>10492</v>
      </c>
      <c r="D7303" s="104" t="s">
        <v>1915</v>
      </c>
      <c r="E7303" s="104">
        <f t="shared" si="114"/>
        <v>39999991</v>
      </c>
      <c r="F7303" s="104" t="s">
        <v>11572</v>
      </c>
      <c r="G7303" s="104" t="s">
        <v>1889</v>
      </c>
      <c r="H7303" s="104" t="s">
        <v>1914</v>
      </c>
      <c r="I7303" s="104" t="s">
        <v>7791</v>
      </c>
    </row>
    <row r="7304" spans="1:12" x14ac:dyDescent="0.2">
      <c r="A7304" s="104" t="s">
        <v>10492</v>
      </c>
      <c r="D7304" s="104" t="s">
        <v>1916</v>
      </c>
      <c r="E7304" s="104">
        <f t="shared" si="114"/>
        <v>39999992</v>
      </c>
      <c r="F7304" s="104" t="s">
        <v>11572</v>
      </c>
      <c r="G7304" s="104" t="s">
        <v>1889</v>
      </c>
      <c r="H7304" s="104" t="s">
        <v>1914</v>
      </c>
      <c r="I7304" s="104" t="s">
        <v>7791</v>
      </c>
    </row>
    <row r="7305" spans="1:12" x14ac:dyDescent="0.2">
      <c r="A7305" s="104" t="s">
        <v>10492</v>
      </c>
      <c r="D7305" s="104" t="s">
        <v>1917</v>
      </c>
      <c r="E7305" s="104">
        <f t="shared" si="114"/>
        <v>39999993</v>
      </c>
      <c r="F7305" s="104" t="s">
        <v>11572</v>
      </c>
      <c r="G7305" s="104" t="s">
        <v>1889</v>
      </c>
      <c r="H7305" s="104" t="s">
        <v>1914</v>
      </c>
      <c r="I7305" s="104" t="s">
        <v>7791</v>
      </c>
    </row>
    <row r="7306" spans="1:12" x14ac:dyDescent="0.2">
      <c r="A7306" s="104" t="s">
        <v>10492</v>
      </c>
      <c r="D7306" s="104" t="s">
        <v>1918</v>
      </c>
      <c r="E7306" s="104">
        <f t="shared" si="114"/>
        <v>39999994</v>
      </c>
      <c r="F7306" s="104" t="s">
        <v>11572</v>
      </c>
      <c r="G7306" s="104" t="s">
        <v>1889</v>
      </c>
      <c r="H7306" s="104" t="s">
        <v>1914</v>
      </c>
      <c r="I7306" s="104" t="s">
        <v>7791</v>
      </c>
    </row>
    <row r="7307" spans="1:12" x14ac:dyDescent="0.2">
      <c r="A7307" s="104" t="s">
        <v>10492</v>
      </c>
      <c r="D7307" s="104" t="s">
        <v>1919</v>
      </c>
      <c r="E7307" s="104">
        <f t="shared" si="114"/>
        <v>39999995</v>
      </c>
      <c r="F7307" s="104" t="s">
        <v>11572</v>
      </c>
      <c r="G7307" s="104" t="s">
        <v>1889</v>
      </c>
      <c r="H7307" s="104" t="s">
        <v>1914</v>
      </c>
      <c r="I7307" s="104" t="s">
        <v>7791</v>
      </c>
    </row>
    <row r="7308" spans="1:12" x14ac:dyDescent="0.2">
      <c r="A7308" s="104" t="s">
        <v>10492</v>
      </c>
      <c r="D7308" s="104" t="s">
        <v>1920</v>
      </c>
      <c r="E7308" s="104">
        <f t="shared" si="114"/>
        <v>39999996</v>
      </c>
      <c r="F7308" s="104" t="s">
        <v>11572</v>
      </c>
      <c r="G7308" s="104" t="s">
        <v>1889</v>
      </c>
      <c r="H7308" s="104" t="s">
        <v>1914</v>
      </c>
      <c r="I7308" s="104" t="s">
        <v>7791</v>
      </c>
    </row>
    <row r="7309" spans="1:12" x14ac:dyDescent="0.2">
      <c r="A7309" s="104" t="s">
        <v>10492</v>
      </c>
      <c r="D7309" s="104" t="s">
        <v>1921</v>
      </c>
      <c r="E7309" s="104">
        <f t="shared" si="114"/>
        <v>39999997</v>
      </c>
      <c r="F7309" s="104" t="s">
        <v>11572</v>
      </c>
      <c r="G7309" s="104" t="s">
        <v>1889</v>
      </c>
      <c r="H7309" s="104" t="s">
        <v>1914</v>
      </c>
      <c r="I7309" s="104" t="s">
        <v>7791</v>
      </c>
      <c r="J7309" s="106">
        <v>36278</v>
      </c>
      <c r="L7309" s="104"/>
    </row>
    <row r="7310" spans="1:12" x14ac:dyDescent="0.2">
      <c r="A7310" s="104" t="s">
        <v>10492</v>
      </c>
      <c r="D7310" s="104" t="s">
        <v>401</v>
      </c>
      <c r="E7310" s="104">
        <f t="shared" si="114"/>
        <v>39999998</v>
      </c>
      <c r="F7310" s="104" t="s">
        <v>11572</v>
      </c>
      <c r="G7310" s="104" t="s">
        <v>1889</v>
      </c>
      <c r="H7310" s="104" t="s">
        <v>1914</v>
      </c>
      <c r="I7310" s="104" t="s">
        <v>7791</v>
      </c>
    </row>
    <row r="7311" spans="1:12" x14ac:dyDescent="0.2">
      <c r="A7311" s="104" t="s">
        <v>10492</v>
      </c>
      <c r="D7311" s="104" t="s">
        <v>402</v>
      </c>
      <c r="E7311" s="104">
        <f t="shared" si="114"/>
        <v>39999999</v>
      </c>
      <c r="F7311" s="104" t="s">
        <v>11572</v>
      </c>
      <c r="G7311" s="104" t="s">
        <v>1889</v>
      </c>
      <c r="H7311" s="104" t="s">
        <v>1914</v>
      </c>
      <c r="I7311" s="104" t="s">
        <v>11745</v>
      </c>
    </row>
    <row r="7312" spans="1:12" x14ac:dyDescent="0.2">
      <c r="A7312" s="104" t="s">
        <v>10492</v>
      </c>
      <c r="D7312" s="104" t="s">
        <v>403</v>
      </c>
      <c r="E7312" s="104">
        <f t="shared" si="114"/>
        <v>40100101</v>
      </c>
      <c r="F7312" s="104" t="s">
        <v>404</v>
      </c>
      <c r="G7312" s="104" t="s">
        <v>405</v>
      </c>
      <c r="H7312" s="104" t="s">
        <v>10756</v>
      </c>
      <c r="I7312" s="104" t="s">
        <v>10758</v>
      </c>
    </row>
    <row r="7313" spans="1:9" x14ac:dyDescent="0.2">
      <c r="A7313" s="104" t="s">
        <v>10492</v>
      </c>
      <c r="D7313" s="104" t="s">
        <v>406</v>
      </c>
      <c r="E7313" s="104">
        <f t="shared" si="114"/>
        <v>40100102</v>
      </c>
      <c r="F7313" s="104" t="s">
        <v>404</v>
      </c>
      <c r="G7313" s="104" t="s">
        <v>405</v>
      </c>
      <c r="H7313" s="104" t="s">
        <v>10756</v>
      </c>
      <c r="I7313" s="104" t="s">
        <v>407</v>
      </c>
    </row>
    <row r="7314" spans="1:9" x14ac:dyDescent="0.2">
      <c r="A7314" s="104" t="s">
        <v>10492</v>
      </c>
      <c r="D7314" s="104" t="s">
        <v>408</v>
      </c>
      <c r="E7314" s="104">
        <f t="shared" si="114"/>
        <v>40100103</v>
      </c>
      <c r="F7314" s="104" t="s">
        <v>404</v>
      </c>
      <c r="G7314" s="104" t="s">
        <v>405</v>
      </c>
      <c r="H7314" s="104" t="s">
        <v>10756</v>
      </c>
      <c r="I7314" s="104" t="s">
        <v>10758</v>
      </c>
    </row>
    <row r="7315" spans="1:9" x14ac:dyDescent="0.2">
      <c r="A7315" s="104" t="s">
        <v>10492</v>
      </c>
      <c r="D7315" s="104" t="s">
        <v>409</v>
      </c>
      <c r="E7315" s="104">
        <f t="shared" si="114"/>
        <v>40100104</v>
      </c>
      <c r="F7315" s="104" t="s">
        <v>404</v>
      </c>
      <c r="G7315" s="104" t="s">
        <v>405</v>
      </c>
      <c r="H7315" s="104" t="s">
        <v>10756</v>
      </c>
      <c r="I7315" s="104" t="s">
        <v>410</v>
      </c>
    </row>
    <row r="7316" spans="1:9" x14ac:dyDescent="0.2">
      <c r="A7316" s="104" t="s">
        <v>10492</v>
      </c>
      <c r="D7316" s="104" t="s">
        <v>411</v>
      </c>
      <c r="E7316" s="104">
        <f t="shared" si="114"/>
        <v>40100105</v>
      </c>
      <c r="F7316" s="104" t="s">
        <v>404</v>
      </c>
      <c r="G7316" s="104" t="s">
        <v>405</v>
      </c>
      <c r="H7316" s="104" t="s">
        <v>10756</v>
      </c>
      <c r="I7316" s="104" t="s">
        <v>412</v>
      </c>
    </row>
    <row r="7317" spans="1:9" x14ac:dyDescent="0.2">
      <c r="A7317" s="104" t="s">
        <v>10492</v>
      </c>
      <c r="D7317" s="104" t="s">
        <v>413</v>
      </c>
      <c r="E7317" s="104">
        <f t="shared" si="114"/>
        <v>40100106</v>
      </c>
      <c r="F7317" s="104" t="s">
        <v>404</v>
      </c>
      <c r="G7317" s="104" t="s">
        <v>405</v>
      </c>
      <c r="H7317" s="104" t="s">
        <v>10756</v>
      </c>
      <c r="I7317" s="104" t="s">
        <v>412</v>
      </c>
    </row>
    <row r="7318" spans="1:9" x14ac:dyDescent="0.2">
      <c r="A7318" s="104" t="s">
        <v>10492</v>
      </c>
      <c r="D7318" s="104" t="s">
        <v>414</v>
      </c>
      <c r="E7318" s="104">
        <f t="shared" si="114"/>
        <v>40100107</v>
      </c>
      <c r="F7318" s="104" t="s">
        <v>404</v>
      </c>
      <c r="G7318" s="104" t="s">
        <v>405</v>
      </c>
      <c r="H7318" s="104" t="s">
        <v>10756</v>
      </c>
      <c r="I7318" s="104" t="s">
        <v>415</v>
      </c>
    </row>
    <row r="7319" spans="1:9" x14ac:dyDescent="0.2">
      <c r="A7319" s="104" t="s">
        <v>10492</v>
      </c>
      <c r="D7319" s="104" t="s">
        <v>416</v>
      </c>
      <c r="E7319" s="104">
        <f t="shared" si="114"/>
        <v>40100113</v>
      </c>
      <c r="F7319" s="104" t="s">
        <v>404</v>
      </c>
      <c r="G7319" s="104" t="s">
        <v>405</v>
      </c>
      <c r="H7319" s="104" t="s">
        <v>10756</v>
      </c>
      <c r="I7319" s="104" t="s">
        <v>10758</v>
      </c>
    </row>
    <row r="7320" spans="1:9" x14ac:dyDescent="0.2">
      <c r="A7320" s="104" t="s">
        <v>10492</v>
      </c>
      <c r="D7320" s="104" t="s">
        <v>417</v>
      </c>
      <c r="E7320" s="104">
        <f t="shared" si="114"/>
        <v>40100146</v>
      </c>
      <c r="F7320" s="104" t="s">
        <v>404</v>
      </c>
      <c r="G7320" s="104" t="s">
        <v>405</v>
      </c>
      <c r="H7320" s="104" t="s">
        <v>10756</v>
      </c>
      <c r="I7320" s="104" t="s">
        <v>418</v>
      </c>
    </row>
    <row r="7321" spans="1:9" x14ac:dyDescent="0.2">
      <c r="A7321" s="104" t="s">
        <v>10492</v>
      </c>
      <c r="D7321" s="104" t="s">
        <v>419</v>
      </c>
      <c r="E7321" s="104">
        <f t="shared" si="114"/>
        <v>40100147</v>
      </c>
      <c r="F7321" s="104" t="s">
        <v>404</v>
      </c>
      <c r="G7321" s="104" t="s">
        <v>405</v>
      </c>
      <c r="H7321" s="104" t="s">
        <v>10756</v>
      </c>
      <c r="I7321" s="104" t="s">
        <v>420</v>
      </c>
    </row>
    <row r="7322" spans="1:9" x14ac:dyDescent="0.2">
      <c r="A7322" s="104" t="s">
        <v>10492</v>
      </c>
      <c r="D7322" s="104" t="s">
        <v>421</v>
      </c>
      <c r="E7322" s="104">
        <f t="shared" si="114"/>
        <v>40100160</v>
      </c>
      <c r="F7322" s="104" t="s">
        <v>404</v>
      </c>
      <c r="G7322" s="104" t="s">
        <v>405</v>
      </c>
      <c r="H7322" s="104" t="s">
        <v>10756</v>
      </c>
      <c r="I7322" s="104" t="s">
        <v>422</v>
      </c>
    </row>
    <row r="7323" spans="1:9" x14ac:dyDescent="0.2">
      <c r="A7323" s="104" t="s">
        <v>10492</v>
      </c>
      <c r="D7323" s="104" t="s">
        <v>423</v>
      </c>
      <c r="E7323" s="104">
        <f t="shared" si="114"/>
        <v>40100161</v>
      </c>
      <c r="F7323" s="104" t="s">
        <v>404</v>
      </c>
      <c r="G7323" s="104" t="s">
        <v>405</v>
      </c>
      <c r="H7323" s="104" t="s">
        <v>10756</v>
      </c>
      <c r="I7323" s="104" t="s">
        <v>424</v>
      </c>
    </row>
    <row r="7324" spans="1:9" x14ac:dyDescent="0.2">
      <c r="A7324" s="104" t="s">
        <v>10492</v>
      </c>
      <c r="D7324" s="104" t="s">
        <v>425</v>
      </c>
      <c r="E7324" s="104">
        <f t="shared" si="114"/>
        <v>40100162</v>
      </c>
      <c r="F7324" s="104" t="s">
        <v>404</v>
      </c>
      <c r="G7324" s="104" t="s">
        <v>405</v>
      </c>
      <c r="H7324" s="104" t="s">
        <v>10756</v>
      </c>
      <c r="I7324" s="104" t="s">
        <v>426</v>
      </c>
    </row>
    <row r="7325" spans="1:9" x14ac:dyDescent="0.2">
      <c r="A7325" s="104" t="s">
        <v>10492</v>
      </c>
      <c r="D7325" s="104" t="s">
        <v>427</v>
      </c>
      <c r="E7325" s="104">
        <f t="shared" si="114"/>
        <v>40100163</v>
      </c>
      <c r="F7325" s="104" t="s">
        <v>404</v>
      </c>
      <c r="G7325" s="104" t="s">
        <v>405</v>
      </c>
      <c r="H7325" s="104" t="s">
        <v>10756</v>
      </c>
      <c r="I7325" s="104" t="s">
        <v>428</v>
      </c>
    </row>
    <row r="7326" spans="1:9" x14ac:dyDescent="0.2">
      <c r="A7326" s="104" t="s">
        <v>10492</v>
      </c>
      <c r="D7326" s="104" t="s">
        <v>429</v>
      </c>
      <c r="E7326" s="104">
        <f t="shared" si="114"/>
        <v>40100198</v>
      </c>
      <c r="F7326" s="104" t="s">
        <v>404</v>
      </c>
      <c r="G7326" s="104" t="s">
        <v>405</v>
      </c>
      <c r="H7326" s="104" t="s">
        <v>10756</v>
      </c>
      <c r="I7326" s="104" t="s">
        <v>7791</v>
      </c>
    </row>
    <row r="7327" spans="1:9" x14ac:dyDescent="0.2">
      <c r="A7327" s="104" t="s">
        <v>10492</v>
      </c>
      <c r="D7327" s="104" t="s">
        <v>430</v>
      </c>
      <c r="E7327" s="104">
        <f t="shared" si="114"/>
        <v>40100199</v>
      </c>
      <c r="F7327" s="104" t="s">
        <v>404</v>
      </c>
      <c r="G7327" s="104" t="s">
        <v>405</v>
      </c>
      <c r="H7327" s="104" t="s">
        <v>10756</v>
      </c>
      <c r="I7327" s="104" t="s">
        <v>11745</v>
      </c>
    </row>
    <row r="7328" spans="1:9" x14ac:dyDescent="0.2">
      <c r="A7328" s="104" t="s">
        <v>10492</v>
      </c>
      <c r="D7328" s="104" t="s">
        <v>431</v>
      </c>
      <c r="E7328" s="104">
        <f t="shared" si="114"/>
        <v>40100201</v>
      </c>
      <c r="F7328" s="104" t="s">
        <v>404</v>
      </c>
      <c r="G7328" s="104" t="s">
        <v>405</v>
      </c>
      <c r="H7328" s="104" t="s">
        <v>16011</v>
      </c>
      <c r="I7328" s="104" t="s">
        <v>432</v>
      </c>
    </row>
    <row r="7329" spans="1:12" x14ac:dyDescent="0.2">
      <c r="A7329" s="104" t="s">
        <v>10492</v>
      </c>
      <c r="D7329" s="104" t="s">
        <v>433</v>
      </c>
      <c r="E7329" s="104">
        <f t="shared" si="114"/>
        <v>40100202</v>
      </c>
      <c r="F7329" s="104" t="s">
        <v>404</v>
      </c>
      <c r="G7329" s="104" t="s">
        <v>405</v>
      </c>
      <c r="H7329" s="104" t="s">
        <v>16011</v>
      </c>
      <c r="I7329" s="104" t="s">
        <v>1979</v>
      </c>
    </row>
    <row r="7330" spans="1:12" x14ac:dyDescent="0.2">
      <c r="A7330" s="104" t="s">
        <v>10492</v>
      </c>
      <c r="D7330" s="104" t="s">
        <v>1980</v>
      </c>
      <c r="E7330" s="104">
        <f t="shared" si="114"/>
        <v>40100203</v>
      </c>
      <c r="F7330" s="104" t="s">
        <v>404</v>
      </c>
      <c r="G7330" s="104" t="s">
        <v>405</v>
      </c>
      <c r="H7330" s="104" t="s">
        <v>16011</v>
      </c>
      <c r="I7330" s="104" t="s">
        <v>1981</v>
      </c>
    </row>
    <row r="7331" spans="1:12" x14ac:dyDescent="0.2">
      <c r="A7331" s="104" t="s">
        <v>10492</v>
      </c>
      <c r="D7331" s="104" t="s">
        <v>1982</v>
      </c>
      <c r="E7331" s="104">
        <f t="shared" si="114"/>
        <v>40100204</v>
      </c>
      <c r="F7331" s="104" t="s">
        <v>404</v>
      </c>
      <c r="G7331" s="104" t="s">
        <v>405</v>
      </c>
      <c r="H7331" s="104" t="s">
        <v>16011</v>
      </c>
      <c r="I7331" s="104" t="s">
        <v>1983</v>
      </c>
    </row>
    <row r="7332" spans="1:12" x14ac:dyDescent="0.2">
      <c r="A7332" s="104" t="s">
        <v>10492</v>
      </c>
      <c r="D7332" s="104" t="s">
        <v>1984</v>
      </c>
      <c r="E7332" s="104">
        <f t="shared" si="114"/>
        <v>40100205</v>
      </c>
      <c r="F7332" s="104" t="s">
        <v>404</v>
      </c>
      <c r="G7332" s="104" t="s">
        <v>405</v>
      </c>
      <c r="H7332" s="104" t="s">
        <v>16011</v>
      </c>
      <c r="I7332" s="104" t="s">
        <v>1985</v>
      </c>
    </row>
    <row r="7333" spans="1:12" x14ac:dyDescent="0.2">
      <c r="A7333" s="104" t="s">
        <v>10492</v>
      </c>
      <c r="D7333" s="104" t="s">
        <v>1986</v>
      </c>
      <c r="E7333" s="104">
        <f t="shared" si="114"/>
        <v>40100206</v>
      </c>
      <c r="F7333" s="104" t="s">
        <v>404</v>
      </c>
      <c r="G7333" s="104" t="s">
        <v>405</v>
      </c>
      <c r="H7333" s="104" t="s">
        <v>16011</v>
      </c>
      <c r="I7333" s="104" t="s">
        <v>1987</v>
      </c>
    </row>
    <row r="7334" spans="1:12" x14ac:dyDescent="0.2">
      <c r="A7334" s="104" t="s">
        <v>10492</v>
      </c>
      <c r="D7334" s="104" t="s">
        <v>1988</v>
      </c>
      <c r="E7334" s="104">
        <f t="shared" si="114"/>
        <v>40100207</v>
      </c>
      <c r="F7334" s="104" t="s">
        <v>404</v>
      </c>
      <c r="G7334" s="104" t="s">
        <v>405</v>
      </c>
      <c r="H7334" s="104" t="s">
        <v>16011</v>
      </c>
      <c r="I7334" s="104" t="s">
        <v>1989</v>
      </c>
    </row>
    <row r="7335" spans="1:12" x14ac:dyDescent="0.2">
      <c r="A7335" s="104" t="s">
        <v>10492</v>
      </c>
      <c r="D7335" s="104" t="s">
        <v>1990</v>
      </c>
      <c r="E7335" s="104">
        <f t="shared" si="114"/>
        <v>40100208</v>
      </c>
      <c r="F7335" s="104" t="s">
        <v>404</v>
      </c>
      <c r="G7335" s="104" t="s">
        <v>405</v>
      </c>
      <c r="H7335" s="104" t="s">
        <v>16011</v>
      </c>
      <c r="I7335" s="104" t="s">
        <v>1991</v>
      </c>
    </row>
    <row r="7336" spans="1:12" x14ac:dyDescent="0.2">
      <c r="A7336" s="104" t="s">
        <v>10492</v>
      </c>
      <c r="D7336" s="104" t="s">
        <v>1992</v>
      </c>
      <c r="E7336" s="104">
        <f t="shared" si="114"/>
        <v>40100209</v>
      </c>
      <c r="F7336" s="104" t="s">
        <v>404</v>
      </c>
      <c r="G7336" s="104" t="s">
        <v>405</v>
      </c>
      <c r="H7336" s="104" t="s">
        <v>16011</v>
      </c>
      <c r="I7336" s="104" t="s">
        <v>1993</v>
      </c>
      <c r="K7336" s="106">
        <v>37725</v>
      </c>
      <c r="L7336" s="104" t="s">
        <v>1994</v>
      </c>
    </row>
    <row r="7337" spans="1:12" x14ac:dyDescent="0.2">
      <c r="A7337" s="104" t="s">
        <v>10492</v>
      </c>
      <c r="D7337" s="104" t="s">
        <v>1995</v>
      </c>
      <c r="E7337" s="104">
        <f t="shared" si="114"/>
        <v>40100215</v>
      </c>
      <c r="F7337" s="104" t="s">
        <v>404</v>
      </c>
      <c r="G7337" s="104" t="s">
        <v>405</v>
      </c>
      <c r="H7337" s="104" t="s">
        <v>16011</v>
      </c>
      <c r="I7337" s="104" t="s">
        <v>1996</v>
      </c>
    </row>
    <row r="7338" spans="1:12" x14ac:dyDescent="0.2">
      <c r="A7338" s="104" t="s">
        <v>10492</v>
      </c>
      <c r="B7338" s="104"/>
      <c r="D7338" s="104" t="s">
        <v>1997</v>
      </c>
      <c r="E7338" s="104">
        <f t="shared" si="114"/>
        <v>40100216</v>
      </c>
      <c r="F7338" s="104" t="s">
        <v>404</v>
      </c>
      <c r="G7338" s="104" t="s">
        <v>405</v>
      </c>
      <c r="H7338" s="104" t="s">
        <v>16011</v>
      </c>
      <c r="I7338" s="104" t="s">
        <v>1998</v>
      </c>
    </row>
    <row r="7339" spans="1:12" x14ac:dyDescent="0.2">
      <c r="A7339" s="104" t="s">
        <v>10492</v>
      </c>
      <c r="B7339" s="104"/>
      <c r="D7339" s="104" t="s">
        <v>1999</v>
      </c>
      <c r="E7339" s="104">
        <f t="shared" si="114"/>
        <v>40100217</v>
      </c>
      <c r="F7339" s="104" t="s">
        <v>404</v>
      </c>
      <c r="G7339" s="104" t="s">
        <v>405</v>
      </c>
      <c r="H7339" s="104" t="s">
        <v>16011</v>
      </c>
      <c r="I7339" s="104" t="s">
        <v>2000</v>
      </c>
    </row>
    <row r="7340" spans="1:12" x14ac:dyDescent="0.2">
      <c r="A7340" s="104" t="s">
        <v>10492</v>
      </c>
      <c r="D7340" s="104" t="s">
        <v>2001</v>
      </c>
      <c r="E7340" s="104">
        <f t="shared" si="114"/>
        <v>40100221</v>
      </c>
      <c r="F7340" s="104" t="s">
        <v>404</v>
      </c>
      <c r="G7340" s="104" t="s">
        <v>405</v>
      </c>
      <c r="H7340" s="104" t="s">
        <v>16011</v>
      </c>
      <c r="I7340" s="104" t="s">
        <v>2002</v>
      </c>
    </row>
    <row r="7341" spans="1:12" x14ac:dyDescent="0.2">
      <c r="A7341" s="104" t="s">
        <v>10492</v>
      </c>
      <c r="D7341" s="104" t="s">
        <v>2003</v>
      </c>
      <c r="E7341" s="104">
        <f t="shared" si="114"/>
        <v>40100222</v>
      </c>
      <c r="F7341" s="104" t="s">
        <v>404</v>
      </c>
      <c r="G7341" s="104" t="s">
        <v>405</v>
      </c>
      <c r="H7341" s="104" t="s">
        <v>16011</v>
      </c>
      <c r="I7341" s="104" t="s">
        <v>4695</v>
      </c>
    </row>
    <row r="7342" spans="1:12" x14ac:dyDescent="0.2">
      <c r="A7342" s="104" t="s">
        <v>10492</v>
      </c>
      <c r="D7342" s="104" t="s">
        <v>4696</v>
      </c>
      <c r="E7342" s="104">
        <f t="shared" si="114"/>
        <v>40100223</v>
      </c>
      <c r="F7342" s="104" t="s">
        <v>404</v>
      </c>
      <c r="G7342" s="104" t="s">
        <v>405</v>
      </c>
      <c r="H7342" s="104" t="s">
        <v>16011</v>
      </c>
      <c r="I7342" s="104" t="s">
        <v>4697</v>
      </c>
    </row>
    <row r="7343" spans="1:12" x14ac:dyDescent="0.2">
      <c r="A7343" s="104" t="s">
        <v>10492</v>
      </c>
      <c r="D7343" s="104" t="s">
        <v>4698</v>
      </c>
      <c r="E7343" s="104">
        <f t="shared" si="114"/>
        <v>40100224</v>
      </c>
      <c r="F7343" s="104" t="s">
        <v>404</v>
      </c>
      <c r="G7343" s="104" t="s">
        <v>405</v>
      </c>
      <c r="H7343" s="104" t="s">
        <v>16011</v>
      </c>
      <c r="I7343" s="104" t="s">
        <v>1645</v>
      </c>
    </row>
    <row r="7344" spans="1:12" x14ac:dyDescent="0.2">
      <c r="A7344" s="104" t="s">
        <v>10492</v>
      </c>
      <c r="D7344" s="104" t="s">
        <v>1646</v>
      </c>
      <c r="E7344" s="104">
        <f t="shared" si="114"/>
        <v>40100225</v>
      </c>
      <c r="F7344" s="104" t="s">
        <v>404</v>
      </c>
      <c r="G7344" s="104" t="s">
        <v>405</v>
      </c>
      <c r="H7344" s="104" t="s">
        <v>16011</v>
      </c>
      <c r="I7344" s="104" t="s">
        <v>1647</v>
      </c>
    </row>
    <row r="7345" spans="1:9" x14ac:dyDescent="0.2">
      <c r="A7345" s="104" t="s">
        <v>10492</v>
      </c>
      <c r="D7345" s="104" t="s">
        <v>1648</v>
      </c>
      <c r="E7345" s="104">
        <f t="shared" si="114"/>
        <v>40100235</v>
      </c>
      <c r="F7345" s="104" t="s">
        <v>404</v>
      </c>
      <c r="G7345" s="104" t="s">
        <v>405</v>
      </c>
      <c r="H7345" s="104" t="s">
        <v>16011</v>
      </c>
      <c r="I7345" s="104" t="s">
        <v>1649</v>
      </c>
    </row>
    <row r="7346" spans="1:9" x14ac:dyDescent="0.2">
      <c r="A7346" s="104" t="s">
        <v>10492</v>
      </c>
      <c r="D7346" s="104" t="s">
        <v>1650</v>
      </c>
      <c r="E7346" s="104">
        <f t="shared" si="114"/>
        <v>40100236</v>
      </c>
      <c r="F7346" s="104" t="s">
        <v>404</v>
      </c>
      <c r="G7346" s="104" t="s">
        <v>405</v>
      </c>
      <c r="H7346" s="104" t="s">
        <v>16011</v>
      </c>
      <c r="I7346" s="104" t="s">
        <v>2004</v>
      </c>
    </row>
    <row r="7347" spans="1:9" x14ac:dyDescent="0.2">
      <c r="A7347" s="104" t="s">
        <v>10492</v>
      </c>
      <c r="D7347" s="104" t="s">
        <v>2005</v>
      </c>
      <c r="E7347" s="104">
        <f t="shared" si="114"/>
        <v>40100251</v>
      </c>
      <c r="F7347" s="104" t="s">
        <v>404</v>
      </c>
      <c r="G7347" s="104" t="s">
        <v>405</v>
      </c>
      <c r="H7347" s="104" t="s">
        <v>16011</v>
      </c>
      <c r="I7347" s="104" t="s">
        <v>2006</v>
      </c>
    </row>
    <row r="7348" spans="1:9" x14ac:dyDescent="0.2">
      <c r="A7348" s="104" t="s">
        <v>10492</v>
      </c>
      <c r="D7348" s="104" t="s">
        <v>2007</v>
      </c>
      <c r="E7348" s="104">
        <f t="shared" si="114"/>
        <v>40100252</v>
      </c>
      <c r="F7348" s="104" t="s">
        <v>404</v>
      </c>
      <c r="G7348" s="104" t="s">
        <v>405</v>
      </c>
      <c r="H7348" s="104" t="s">
        <v>16011</v>
      </c>
      <c r="I7348" s="104" t="s">
        <v>2008</v>
      </c>
    </row>
    <row r="7349" spans="1:9" x14ac:dyDescent="0.2">
      <c r="A7349" s="104" t="s">
        <v>10492</v>
      </c>
      <c r="D7349" s="104" t="s">
        <v>2009</v>
      </c>
      <c r="E7349" s="104">
        <f t="shared" si="114"/>
        <v>40100253</v>
      </c>
      <c r="F7349" s="104" t="s">
        <v>404</v>
      </c>
      <c r="G7349" s="104" t="s">
        <v>405</v>
      </c>
      <c r="H7349" s="104" t="s">
        <v>16011</v>
      </c>
      <c r="I7349" s="104" t="s">
        <v>2010</v>
      </c>
    </row>
    <row r="7350" spans="1:9" x14ac:dyDescent="0.2">
      <c r="A7350" s="104" t="s">
        <v>10492</v>
      </c>
      <c r="D7350" s="104" t="s">
        <v>2011</v>
      </c>
      <c r="E7350" s="104">
        <f t="shared" si="114"/>
        <v>40100254</v>
      </c>
      <c r="F7350" s="104" t="s">
        <v>404</v>
      </c>
      <c r="G7350" s="104" t="s">
        <v>405</v>
      </c>
      <c r="H7350" s="104" t="s">
        <v>16011</v>
      </c>
      <c r="I7350" s="104" t="s">
        <v>4711</v>
      </c>
    </row>
    <row r="7351" spans="1:9" x14ac:dyDescent="0.2">
      <c r="A7351" s="104" t="s">
        <v>10492</v>
      </c>
      <c r="D7351" s="104" t="s">
        <v>4712</v>
      </c>
      <c r="E7351" s="104">
        <f t="shared" si="114"/>
        <v>40100255</v>
      </c>
      <c r="F7351" s="104" t="s">
        <v>404</v>
      </c>
      <c r="G7351" s="104" t="s">
        <v>405</v>
      </c>
      <c r="H7351" s="104" t="s">
        <v>16011</v>
      </c>
      <c r="I7351" s="104" t="s">
        <v>4713</v>
      </c>
    </row>
    <row r="7352" spans="1:9" x14ac:dyDescent="0.2">
      <c r="A7352" s="104" t="s">
        <v>10492</v>
      </c>
      <c r="D7352" s="104" t="s">
        <v>4714</v>
      </c>
      <c r="E7352" s="104">
        <f t="shared" si="114"/>
        <v>40100256</v>
      </c>
      <c r="F7352" s="104" t="s">
        <v>404</v>
      </c>
      <c r="G7352" s="104" t="s">
        <v>405</v>
      </c>
      <c r="H7352" s="104" t="s">
        <v>16011</v>
      </c>
      <c r="I7352" s="104" t="s">
        <v>4715</v>
      </c>
    </row>
    <row r="7353" spans="1:9" x14ac:dyDescent="0.2">
      <c r="A7353" s="104" t="s">
        <v>10492</v>
      </c>
      <c r="D7353" s="104" t="s">
        <v>4716</v>
      </c>
      <c r="E7353" s="104">
        <f t="shared" si="114"/>
        <v>40100257</v>
      </c>
      <c r="F7353" s="104" t="s">
        <v>404</v>
      </c>
      <c r="G7353" s="104" t="s">
        <v>405</v>
      </c>
      <c r="H7353" s="104" t="s">
        <v>16011</v>
      </c>
      <c r="I7353" s="104" t="s">
        <v>4717</v>
      </c>
    </row>
    <row r="7354" spans="1:9" x14ac:dyDescent="0.2">
      <c r="A7354" s="104" t="s">
        <v>10492</v>
      </c>
      <c r="D7354" s="104" t="s">
        <v>4718</v>
      </c>
      <c r="E7354" s="104">
        <f t="shared" si="114"/>
        <v>40100258</v>
      </c>
      <c r="F7354" s="104" t="s">
        <v>404</v>
      </c>
      <c r="G7354" s="104" t="s">
        <v>405</v>
      </c>
      <c r="H7354" s="104" t="s">
        <v>16011</v>
      </c>
      <c r="I7354" s="104" t="s">
        <v>4719</v>
      </c>
    </row>
    <row r="7355" spans="1:9" x14ac:dyDescent="0.2">
      <c r="A7355" s="104" t="s">
        <v>10492</v>
      </c>
      <c r="D7355" s="104" t="s">
        <v>4720</v>
      </c>
      <c r="E7355" s="104">
        <f t="shared" si="114"/>
        <v>40100259</v>
      </c>
      <c r="F7355" s="104" t="s">
        <v>404</v>
      </c>
      <c r="G7355" s="104" t="s">
        <v>405</v>
      </c>
      <c r="H7355" s="104" t="s">
        <v>16011</v>
      </c>
      <c r="I7355" s="104" t="s">
        <v>2008</v>
      </c>
    </row>
    <row r="7356" spans="1:9" x14ac:dyDescent="0.2">
      <c r="A7356" s="104" t="s">
        <v>10492</v>
      </c>
      <c r="B7356" s="104"/>
      <c r="D7356" s="104" t="s">
        <v>4721</v>
      </c>
      <c r="E7356" s="104">
        <f t="shared" si="114"/>
        <v>40100295</v>
      </c>
      <c r="F7356" s="104" t="s">
        <v>404</v>
      </c>
      <c r="G7356" s="104" t="s">
        <v>405</v>
      </c>
      <c r="H7356" s="104" t="s">
        <v>16011</v>
      </c>
      <c r="I7356" s="104" t="s">
        <v>4722</v>
      </c>
    </row>
    <row r="7357" spans="1:9" x14ac:dyDescent="0.2">
      <c r="A7357" s="104" t="s">
        <v>10492</v>
      </c>
      <c r="B7357" s="104"/>
      <c r="D7357" s="104" t="s">
        <v>4723</v>
      </c>
      <c r="E7357" s="104">
        <f t="shared" si="114"/>
        <v>40100296</v>
      </c>
      <c r="F7357" s="104" t="s">
        <v>404</v>
      </c>
      <c r="G7357" s="104" t="s">
        <v>405</v>
      </c>
      <c r="H7357" s="104" t="s">
        <v>16011</v>
      </c>
      <c r="I7357" s="104" t="s">
        <v>4722</v>
      </c>
    </row>
    <row r="7358" spans="1:9" x14ac:dyDescent="0.2">
      <c r="A7358" s="104" t="s">
        <v>10492</v>
      </c>
      <c r="B7358" s="104"/>
      <c r="D7358" s="104" t="s">
        <v>4724</v>
      </c>
      <c r="E7358" s="104">
        <f t="shared" si="114"/>
        <v>40100297</v>
      </c>
      <c r="F7358" s="104" t="s">
        <v>404</v>
      </c>
      <c r="G7358" s="104" t="s">
        <v>405</v>
      </c>
      <c r="H7358" s="104" t="s">
        <v>16011</v>
      </c>
      <c r="I7358" s="104" t="s">
        <v>4725</v>
      </c>
    </row>
    <row r="7359" spans="1:9" x14ac:dyDescent="0.2">
      <c r="A7359" s="104" t="s">
        <v>10492</v>
      </c>
      <c r="B7359" s="104"/>
      <c r="D7359" s="104" t="s">
        <v>4726</v>
      </c>
      <c r="E7359" s="104">
        <f t="shared" si="114"/>
        <v>40100298</v>
      </c>
      <c r="F7359" s="104" t="s">
        <v>404</v>
      </c>
      <c r="G7359" s="104" t="s">
        <v>405</v>
      </c>
      <c r="H7359" s="104" t="s">
        <v>16011</v>
      </c>
      <c r="I7359" s="104" t="s">
        <v>4727</v>
      </c>
    </row>
    <row r="7360" spans="1:9" x14ac:dyDescent="0.2">
      <c r="A7360" s="104" t="s">
        <v>10492</v>
      </c>
      <c r="B7360" s="104"/>
      <c r="D7360" s="104" t="s">
        <v>4728</v>
      </c>
      <c r="E7360" s="104">
        <f t="shared" si="114"/>
        <v>40100299</v>
      </c>
      <c r="F7360" s="104" t="s">
        <v>404</v>
      </c>
      <c r="G7360" s="104" t="s">
        <v>405</v>
      </c>
      <c r="H7360" s="104" t="s">
        <v>16011</v>
      </c>
      <c r="I7360" s="104" t="s">
        <v>4725</v>
      </c>
    </row>
    <row r="7361" spans="1:9" x14ac:dyDescent="0.2">
      <c r="A7361" s="104" t="s">
        <v>10492</v>
      </c>
      <c r="D7361" s="104" t="s">
        <v>4729</v>
      </c>
      <c r="E7361" s="104">
        <f t="shared" si="114"/>
        <v>40100301</v>
      </c>
      <c r="F7361" s="104" t="s">
        <v>404</v>
      </c>
      <c r="G7361" s="104" t="s">
        <v>405</v>
      </c>
      <c r="H7361" s="104" t="s">
        <v>4730</v>
      </c>
      <c r="I7361" s="104" t="s">
        <v>14045</v>
      </c>
    </row>
    <row r="7362" spans="1:9" x14ac:dyDescent="0.2">
      <c r="A7362" s="104" t="s">
        <v>10492</v>
      </c>
      <c r="D7362" s="104" t="s">
        <v>4731</v>
      </c>
      <c r="E7362" s="104">
        <f t="shared" ref="E7362:E7425" si="115">VALUE(D7362)</f>
        <v>40100302</v>
      </c>
      <c r="F7362" s="104" t="s">
        <v>404</v>
      </c>
      <c r="G7362" s="104" t="s">
        <v>405</v>
      </c>
      <c r="H7362" s="104" t="s">
        <v>4730</v>
      </c>
      <c r="I7362" s="104" t="s">
        <v>14055</v>
      </c>
    </row>
    <row r="7363" spans="1:9" x14ac:dyDescent="0.2">
      <c r="A7363" s="104" t="s">
        <v>10492</v>
      </c>
      <c r="D7363" s="104" t="s">
        <v>4732</v>
      </c>
      <c r="E7363" s="104">
        <f t="shared" si="115"/>
        <v>40100303</v>
      </c>
      <c r="F7363" s="104" t="s">
        <v>404</v>
      </c>
      <c r="G7363" s="104" t="s">
        <v>405</v>
      </c>
      <c r="H7363" s="104" t="s">
        <v>4730</v>
      </c>
      <c r="I7363" s="104" t="s">
        <v>4733</v>
      </c>
    </row>
    <row r="7364" spans="1:9" x14ac:dyDescent="0.2">
      <c r="A7364" s="104" t="s">
        <v>10492</v>
      </c>
      <c r="D7364" s="104" t="s">
        <v>4734</v>
      </c>
      <c r="E7364" s="104">
        <f t="shared" si="115"/>
        <v>40100304</v>
      </c>
      <c r="F7364" s="104" t="s">
        <v>404</v>
      </c>
      <c r="G7364" s="104" t="s">
        <v>405</v>
      </c>
      <c r="H7364" s="104" t="s">
        <v>4730</v>
      </c>
      <c r="I7364" s="104" t="s">
        <v>10758</v>
      </c>
    </row>
    <row r="7365" spans="1:9" x14ac:dyDescent="0.2">
      <c r="A7365" s="104" t="s">
        <v>10492</v>
      </c>
      <c r="D7365" s="104" t="s">
        <v>4735</v>
      </c>
      <c r="E7365" s="104">
        <f t="shared" si="115"/>
        <v>40100305</v>
      </c>
      <c r="F7365" s="104" t="s">
        <v>404</v>
      </c>
      <c r="G7365" s="104" t="s">
        <v>405</v>
      </c>
      <c r="H7365" s="104" t="s">
        <v>4730</v>
      </c>
      <c r="I7365" s="104" t="s">
        <v>7550</v>
      </c>
    </row>
    <row r="7366" spans="1:9" x14ac:dyDescent="0.2">
      <c r="A7366" s="104" t="s">
        <v>10492</v>
      </c>
      <c r="D7366" s="104" t="s">
        <v>7551</v>
      </c>
      <c r="E7366" s="104">
        <f t="shared" si="115"/>
        <v>40100306</v>
      </c>
      <c r="F7366" s="104" t="s">
        <v>404</v>
      </c>
      <c r="G7366" s="104" t="s">
        <v>405</v>
      </c>
      <c r="H7366" s="104" t="s">
        <v>4730</v>
      </c>
      <c r="I7366" s="104" t="s">
        <v>16849</v>
      </c>
    </row>
    <row r="7367" spans="1:9" x14ac:dyDescent="0.2">
      <c r="A7367" s="104" t="s">
        <v>10492</v>
      </c>
      <c r="D7367" s="104" t="s">
        <v>7552</v>
      </c>
      <c r="E7367" s="104">
        <f t="shared" si="115"/>
        <v>40100307</v>
      </c>
      <c r="F7367" s="104" t="s">
        <v>404</v>
      </c>
      <c r="G7367" s="104" t="s">
        <v>405</v>
      </c>
      <c r="H7367" s="104" t="s">
        <v>4730</v>
      </c>
      <c r="I7367" s="104" t="s">
        <v>7553</v>
      </c>
    </row>
    <row r="7368" spans="1:9" x14ac:dyDescent="0.2">
      <c r="A7368" s="104" t="s">
        <v>10492</v>
      </c>
      <c r="D7368" s="104" t="s">
        <v>7554</v>
      </c>
      <c r="E7368" s="104">
        <f t="shared" si="115"/>
        <v>40100308</v>
      </c>
      <c r="F7368" s="104" t="s">
        <v>404</v>
      </c>
      <c r="G7368" s="104" t="s">
        <v>405</v>
      </c>
      <c r="H7368" s="104" t="s">
        <v>4730</v>
      </c>
      <c r="I7368" s="104" t="s">
        <v>14051</v>
      </c>
    </row>
    <row r="7369" spans="1:9" x14ac:dyDescent="0.2">
      <c r="A7369" s="104" t="s">
        <v>10492</v>
      </c>
      <c r="D7369" s="104" t="s">
        <v>7555</v>
      </c>
      <c r="E7369" s="104">
        <f t="shared" si="115"/>
        <v>40100309</v>
      </c>
      <c r="F7369" s="104" t="s">
        <v>404</v>
      </c>
      <c r="G7369" s="104" t="s">
        <v>405</v>
      </c>
      <c r="H7369" s="104" t="s">
        <v>4730</v>
      </c>
      <c r="I7369" s="104" t="s">
        <v>7556</v>
      </c>
    </row>
    <row r="7370" spans="1:9" x14ac:dyDescent="0.2">
      <c r="A7370" s="104" t="s">
        <v>10492</v>
      </c>
      <c r="D7370" s="104" t="s">
        <v>7557</v>
      </c>
      <c r="E7370" s="104">
        <f t="shared" si="115"/>
        <v>40100310</v>
      </c>
      <c r="F7370" s="104" t="s">
        <v>404</v>
      </c>
      <c r="G7370" s="104" t="s">
        <v>405</v>
      </c>
      <c r="H7370" s="104" t="s">
        <v>4730</v>
      </c>
      <c r="I7370" s="104" t="s">
        <v>16778</v>
      </c>
    </row>
    <row r="7371" spans="1:9" x14ac:dyDescent="0.2">
      <c r="A7371" s="104" t="s">
        <v>10492</v>
      </c>
      <c r="D7371" s="104" t="s">
        <v>7558</v>
      </c>
      <c r="E7371" s="104">
        <f t="shared" si="115"/>
        <v>40100311</v>
      </c>
      <c r="F7371" s="104" t="s">
        <v>404</v>
      </c>
      <c r="G7371" s="104" t="s">
        <v>405</v>
      </c>
      <c r="H7371" s="104" t="s">
        <v>4730</v>
      </c>
      <c r="I7371" s="104" t="s">
        <v>6961</v>
      </c>
    </row>
    <row r="7372" spans="1:9" x14ac:dyDescent="0.2">
      <c r="A7372" s="104" t="s">
        <v>10492</v>
      </c>
      <c r="B7372" s="104"/>
      <c r="D7372" s="104" t="s">
        <v>7559</v>
      </c>
      <c r="E7372" s="104">
        <f t="shared" si="115"/>
        <v>40100335</v>
      </c>
      <c r="F7372" s="104" t="s">
        <v>404</v>
      </c>
      <c r="G7372" s="104" t="s">
        <v>405</v>
      </c>
      <c r="H7372" s="104" t="s">
        <v>4730</v>
      </c>
      <c r="I7372" s="104" t="s">
        <v>2000</v>
      </c>
    </row>
    <row r="7373" spans="1:9" x14ac:dyDescent="0.2">
      <c r="A7373" s="104" t="s">
        <v>10492</v>
      </c>
      <c r="B7373" s="104"/>
      <c r="D7373" s="104" t="s">
        <v>7560</v>
      </c>
      <c r="E7373" s="104">
        <f t="shared" si="115"/>
        <v>40100336</v>
      </c>
      <c r="F7373" s="104" t="s">
        <v>404</v>
      </c>
      <c r="G7373" s="104" t="s">
        <v>405</v>
      </c>
      <c r="H7373" s="104" t="s">
        <v>4730</v>
      </c>
      <c r="I7373" s="104" t="s">
        <v>1998</v>
      </c>
    </row>
    <row r="7374" spans="1:9" x14ac:dyDescent="0.2">
      <c r="A7374" s="104" t="s">
        <v>10492</v>
      </c>
      <c r="B7374" s="104"/>
      <c r="D7374" s="104" t="s">
        <v>7561</v>
      </c>
      <c r="E7374" s="104">
        <f t="shared" si="115"/>
        <v>40100398</v>
      </c>
      <c r="F7374" s="104" t="s">
        <v>404</v>
      </c>
      <c r="G7374" s="104" t="s">
        <v>405</v>
      </c>
      <c r="H7374" s="104" t="s">
        <v>4730</v>
      </c>
      <c r="I7374" s="104" t="s">
        <v>7791</v>
      </c>
    </row>
    <row r="7375" spans="1:9" x14ac:dyDescent="0.2">
      <c r="A7375" s="104" t="s">
        <v>10492</v>
      </c>
      <c r="B7375" s="104"/>
      <c r="D7375" s="104" t="s">
        <v>7562</v>
      </c>
      <c r="E7375" s="104">
        <f t="shared" si="115"/>
        <v>40100399</v>
      </c>
      <c r="F7375" s="104" t="s">
        <v>404</v>
      </c>
      <c r="G7375" s="104" t="s">
        <v>405</v>
      </c>
      <c r="H7375" s="104" t="s">
        <v>4730</v>
      </c>
      <c r="I7375" s="104" t="s">
        <v>7791</v>
      </c>
    </row>
    <row r="7376" spans="1:9" x14ac:dyDescent="0.2">
      <c r="A7376" s="104" t="s">
        <v>10492</v>
      </c>
      <c r="D7376" s="104" t="s">
        <v>7563</v>
      </c>
      <c r="E7376" s="104">
        <f t="shared" si="115"/>
        <v>40100401</v>
      </c>
      <c r="F7376" s="104" t="s">
        <v>404</v>
      </c>
      <c r="G7376" s="104" t="s">
        <v>405</v>
      </c>
      <c r="H7376" s="104" t="s">
        <v>7564</v>
      </c>
      <c r="I7376" s="104" t="s">
        <v>10758</v>
      </c>
    </row>
    <row r="7377" spans="1:9" x14ac:dyDescent="0.2">
      <c r="A7377" s="104" t="s">
        <v>10492</v>
      </c>
      <c r="D7377" s="104" t="s">
        <v>7565</v>
      </c>
      <c r="E7377" s="104">
        <f t="shared" si="115"/>
        <v>40100499</v>
      </c>
      <c r="F7377" s="104" t="s">
        <v>404</v>
      </c>
      <c r="G7377" s="104" t="s">
        <v>405</v>
      </c>
      <c r="H7377" s="104" t="s">
        <v>7564</v>
      </c>
      <c r="I7377" s="104" t="s">
        <v>7791</v>
      </c>
    </row>
    <row r="7378" spans="1:9" x14ac:dyDescent="0.2">
      <c r="A7378" s="104" t="s">
        <v>10492</v>
      </c>
      <c r="D7378" s="104" t="s">
        <v>7566</v>
      </c>
      <c r="E7378" s="104">
        <f t="shared" si="115"/>
        <v>40100501</v>
      </c>
      <c r="F7378" s="104" t="s">
        <v>404</v>
      </c>
      <c r="G7378" s="104" t="s">
        <v>405</v>
      </c>
      <c r="H7378" s="104" t="s">
        <v>11595</v>
      </c>
      <c r="I7378" s="104" t="s">
        <v>7567</v>
      </c>
    </row>
    <row r="7379" spans="1:9" x14ac:dyDescent="0.2">
      <c r="A7379" s="104" t="s">
        <v>10492</v>
      </c>
      <c r="D7379" s="104" t="s">
        <v>7568</v>
      </c>
      <c r="E7379" s="104">
        <f t="shared" si="115"/>
        <v>40100550</v>
      </c>
      <c r="F7379" s="104" t="s">
        <v>404</v>
      </c>
      <c r="G7379" s="104" t="s">
        <v>405</v>
      </c>
      <c r="H7379" s="104" t="s">
        <v>11595</v>
      </c>
      <c r="I7379" s="104" t="s">
        <v>7569</v>
      </c>
    </row>
    <row r="7380" spans="1:9" x14ac:dyDescent="0.2">
      <c r="A7380" s="104" t="s">
        <v>10492</v>
      </c>
      <c r="D7380" s="104" t="s">
        <v>7570</v>
      </c>
      <c r="E7380" s="104">
        <f t="shared" si="115"/>
        <v>40188801</v>
      </c>
      <c r="F7380" s="104" t="s">
        <v>404</v>
      </c>
      <c r="G7380" s="104" t="s">
        <v>405</v>
      </c>
      <c r="H7380" s="104" t="s">
        <v>11023</v>
      </c>
      <c r="I7380" s="104" t="s">
        <v>7495</v>
      </c>
    </row>
    <row r="7381" spans="1:9" x14ac:dyDescent="0.2">
      <c r="A7381" s="104" t="s">
        <v>10492</v>
      </c>
      <c r="B7381" s="104"/>
      <c r="D7381" s="104" t="s">
        <v>7571</v>
      </c>
      <c r="E7381" s="104">
        <f t="shared" si="115"/>
        <v>40188802</v>
      </c>
      <c r="F7381" s="104" t="s">
        <v>404</v>
      </c>
      <c r="G7381" s="104" t="s">
        <v>405</v>
      </c>
      <c r="H7381" s="104" t="s">
        <v>11023</v>
      </c>
      <c r="I7381" s="104" t="s">
        <v>7495</v>
      </c>
    </row>
    <row r="7382" spans="1:9" x14ac:dyDescent="0.2">
      <c r="A7382" s="104" t="s">
        <v>10492</v>
      </c>
      <c r="B7382" s="104"/>
      <c r="D7382" s="104" t="s">
        <v>7572</v>
      </c>
      <c r="E7382" s="104">
        <f t="shared" si="115"/>
        <v>40188803</v>
      </c>
      <c r="F7382" s="104" t="s">
        <v>404</v>
      </c>
      <c r="G7382" s="104" t="s">
        <v>405</v>
      </c>
      <c r="H7382" s="104" t="s">
        <v>11023</v>
      </c>
      <c r="I7382" s="104" t="s">
        <v>7495</v>
      </c>
    </row>
    <row r="7383" spans="1:9" x14ac:dyDescent="0.2">
      <c r="A7383" s="104" t="s">
        <v>10492</v>
      </c>
      <c r="B7383" s="104"/>
      <c r="D7383" s="104" t="s">
        <v>7573</v>
      </c>
      <c r="E7383" s="104">
        <f t="shared" si="115"/>
        <v>40188804</v>
      </c>
      <c r="F7383" s="104" t="s">
        <v>404</v>
      </c>
      <c r="G7383" s="104" t="s">
        <v>405</v>
      </c>
      <c r="H7383" s="104" t="s">
        <v>11023</v>
      </c>
      <c r="I7383" s="104" t="s">
        <v>7495</v>
      </c>
    </row>
    <row r="7384" spans="1:9" x14ac:dyDescent="0.2">
      <c r="A7384" s="104" t="s">
        <v>10492</v>
      </c>
      <c r="B7384" s="104"/>
      <c r="D7384" s="104" t="s">
        <v>7574</v>
      </c>
      <c r="E7384" s="104">
        <f t="shared" si="115"/>
        <v>40188805</v>
      </c>
      <c r="F7384" s="104" t="s">
        <v>404</v>
      </c>
      <c r="G7384" s="104" t="s">
        <v>405</v>
      </c>
      <c r="H7384" s="104" t="s">
        <v>11023</v>
      </c>
      <c r="I7384" s="104" t="s">
        <v>7495</v>
      </c>
    </row>
    <row r="7385" spans="1:9" x14ac:dyDescent="0.2">
      <c r="A7385" s="104" t="s">
        <v>10492</v>
      </c>
      <c r="B7385" s="104"/>
      <c r="D7385" s="104" t="s">
        <v>7575</v>
      </c>
      <c r="E7385" s="104">
        <f t="shared" si="115"/>
        <v>40188898</v>
      </c>
      <c r="F7385" s="104" t="s">
        <v>404</v>
      </c>
      <c r="G7385" s="104" t="s">
        <v>405</v>
      </c>
      <c r="H7385" s="104" t="s">
        <v>11023</v>
      </c>
      <c r="I7385" s="104" t="s">
        <v>7495</v>
      </c>
    </row>
    <row r="7386" spans="1:9" x14ac:dyDescent="0.2">
      <c r="A7386" s="104" t="s">
        <v>10492</v>
      </c>
      <c r="D7386" s="104" t="s">
        <v>7576</v>
      </c>
      <c r="E7386" s="104">
        <f t="shared" si="115"/>
        <v>40200101</v>
      </c>
      <c r="F7386" s="104" t="s">
        <v>404</v>
      </c>
      <c r="G7386" s="104" t="s">
        <v>7124</v>
      </c>
      <c r="H7386" s="104" t="s">
        <v>7577</v>
      </c>
      <c r="I7386" s="104" t="s">
        <v>7578</v>
      </c>
    </row>
    <row r="7387" spans="1:9" x14ac:dyDescent="0.2">
      <c r="A7387" s="104" t="s">
        <v>10492</v>
      </c>
      <c r="D7387" s="104" t="s">
        <v>7579</v>
      </c>
      <c r="E7387" s="104">
        <f t="shared" si="115"/>
        <v>40200110</v>
      </c>
      <c r="F7387" s="104" t="s">
        <v>404</v>
      </c>
      <c r="G7387" s="104" t="s">
        <v>7124</v>
      </c>
      <c r="H7387" s="104" t="s">
        <v>7577</v>
      </c>
      <c r="I7387" s="104" t="s">
        <v>7578</v>
      </c>
    </row>
    <row r="7388" spans="1:9" x14ac:dyDescent="0.2">
      <c r="A7388" s="104" t="s">
        <v>10492</v>
      </c>
      <c r="D7388" s="104" t="s">
        <v>7580</v>
      </c>
      <c r="E7388" s="104">
        <f t="shared" si="115"/>
        <v>40200201</v>
      </c>
      <c r="F7388" s="104" t="s">
        <v>404</v>
      </c>
      <c r="G7388" s="104" t="s">
        <v>7124</v>
      </c>
      <c r="H7388" s="104" t="s">
        <v>7577</v>
      </c>
      <c r="I7388" s="104" t="s">
        <v>7581</v>
      </c>
    </row>
    <row r="7389" spans="1:9" x14ac:dyDescent="0.2">
      <c r="A7389" s="104" t="s">
        <v>10492</v>
      </c>
      <c r="D7389" s="104" t="s">
        <v>7582</v>
      </c>
      <c r="E7389" s="104">
        <f t="shared" si="115"/>
        <v>40200210</v>
      </c>
      <c r="F7389" s="104" t="s">
        <v>404</v>
      </c>
      <c r="G7389" s="104" t="s">
        <v>7124</v>
      </c>
      <c r="H7389" s="104" t="s">
        <v>7577</v>
      </c>
      <c r="I7389" s="104" t="s">
        <v>7581</v>
      </c>
    </row>
    <row r="7390" spans="1:9" x14ac:dyDescent="0.2">
      <c r="A7390" s="104" t="s">
        <v>10492</v>
      </c>
      <c r="D7390" s="104" t="s">
        <v>7583</v>
      </c>
      <c r="E7390" s="104">
        <f t="shared" si="115"/>
        <v>40200301</v>
      </c>
      <c r="F7390" s="104" t="s">
        <v>404</v>
      </c>
      <c r="G7390" s="104" t="s">
        <v>7124</v>
      </c>
      <c r="H7390" s="104" t="s">
        <v>7577</v>
      </c>
      <c r="I7390" s="104" t="s">
        <v>7584</v>
      </c>
    </row>
    <row r="7391" spans="1:9" x14ac:dyDescent="0.2">
      <c r="A7391" s="104" t="s">
        <v>10492</v>
      </c>
      <c r="D7391" s="104" t="s">
        <v>7585</v>
      </c>
      <c r="E7391" s="104">
        <f t="shared" si="115"/>
        <v>40200310</v>
      </c>
      <c r="F7391" s="104" t="s">
        <v>404</v>
      </c>
      <c r="G7391" s="104" t="s">
        <v>7124</v>
      </c>
      <c r="H7391" s="104" t="s">
        <v>7577</v>
      </c>
      <c r="I7391" s="104" t="s">
        <v>7584</v>
      </c>
    </row>
    <row r="7392" spans="1:9" x14ac:dyDescent="0.2">
      <c r="A7392" s="104" t="s">
        <v>10492</v>
      </c>
      <c r="D7392" s="104" t="s">
        <v>7586</v>
      </c>
      <c r="E7392" s="104">
        <f t="shared" si="115"/>
        <v>40200401</v>
      </c>
      <c r="F7392" s="104" t="s">
        <v>404</v>
      </c>
      <c r="G7392" s="104" t="s">
        <v>7124</v>
      </c>
      <c r="H7392" s="104" t="s">
        <v>7577</v>
      </c>
      <c r="I7392" s="104" t="s">
        <v>7587</v>
      </c>
    </row>
    <row r="7393" spans="1:9" x14ac:dyDescent="0.2">
      <c r="A7393" s="104" t="s">
        <v>10492</v>
      </c>
      <c r="D7393" s="104" t="s">
        <v>7588</v>
      </c>
      <c r="E7393" s="104">
        <f t="shared" si="115"/>
        <v>40200410</v>
      </c>
      <c r="F7393" s="104" t="s">
        <v>404</v>
      </c>
      <c r="G7393" s="104" t="s">
        <v>7124</v>
      </c>
      <c r="H7393" s="104" t="s">
        <v>7577</v>
      </c>
      <c r="I7393" s="104" t="s">
        <v>7587</v>
      </c>
    </row>
    <row r="7394" spans="1:9" x14ac:dyDescent="0.2">
      <c r="A7394" s="104" t="s">
        <v>10492</v>
      </c>
      <c r="D7394" s="104" t="s">
        <v>7589</v>
      </c>
      <c r="E7394" s="104">
        <f t="shared" si="115"/>
        <v>40200501</v>
      </c>
      <c r="F7394" s="104" t="s">
        <v>404</v>
      </c>
      <c r="G7394" s="104" t="s">
        <v>7124</v>
      </c>
      <c r="H7394" s="104" t="s">
        <v>7577</v>
      </c>
      <c r="I7394" s="104" t="s">
        <v>7590</v>
      </c>
    </row>
    <row r="7395" spans="1:9" x14ac:dyDescent="0.2">
      <c r="A7395" s="104" t="s">
        <v>10492</v>
      </c>
      <c r="D7395" s="104" t="s">
        <v>7591</v>
      </c>
      <c r="E7395" s="104">
        <f t="shared" si="115"/>
        <v>40200510</v>
      </c>
      <c r="F7395" s="104" t="s">
        <v>404</v>
      </c>
      <c r="G7395" s="104" t="s">
        <v>7124</v>
      </c>
      <c r="H7395" s="104" t="s">
        <v>7577</v>
      </c>
      <c r="I7395" s="104" t="s">
        <v>7590</v>
      </c>
    </row>
    <row r="7396" spans="1:9" x14ac:dyDescent="0.2">
      <c r="A7396" s="104" t="s">
        <v>10492</v>
      </c>
      <c r="D7396" s="104" t="s">
        <v>7592</v>
      </c>
      <c r="E7396" s="104">
        <f t="shared" si="115"/>
        <v>40200601</v>
      </c>
      <c r="F7396" s="104" t="s">
        <v>404</v>
      </c>
      <c r="G7396" s="104" t="s">
        <v>7124</v>
      </c>
      <c r="H7396" s="104" t="s">
        <v>7577</v>
      </c>
      <c r="I7396" s="104" t="s">
        <v>7593</v>
      </c>
    </row>
    <row r="7397" spans="1:9" x14ac:dyDescent="0.2">
      <c r="A7397" s="104" t="s">
        <v>10492</v>
      </c>
      <c r="D7397" s="104" t="s">
        <v>7594</v>
      </c>
      <c r="E7397" s="104">
        <f t="shared" si="115"/>
        <v>40200610</v>
      </c>
      <c r="F7397" s="104" t="s">
        <v>404</v>
      </c>
      <c r="G7397" s="104" t="s">
        <v>7124</v>
      </c>
      <c r="H7397" s="104" t="s">
        <v>7577</v>
      </c>
      <c r="I7397" s="104" t="s">
        <v>7593</v>
      </c>
    </row>
    <row r="7398" spans="1:9" x14ac:dyDescent="0.2">
      <c r="A7398" s="104" t="s">
        <v>10492</v>
      </c>
      <c r="D7398" s="104" t="s">
        <v>7595</v>
      </c>
      <c r="E7398" s="104">
        <f t="shared" si="115"/>
        <v>40200701</v>
      </c>
      <c r="F7398" s="104" t="s">
        <v>404</v>
      </c>
      <c r="G7398" s="104" t="s">
        <v>7124</v>
      </c>
      <c r="H7398" s="104" t="s">
        <v>7577</v>
      </c>
      <c r="I7398" s="104" t="s">
        <v>7596</v>
      </c>
    </row>
    <row r="7399" spans="1:9" x14ac:dyDescent="0.2">
      <c r="A7399" s="104" t="s">
        <v>10492</v>
      </c>
      <c r="D7399" s="104" t="s">
        <v>7597</v>
      </c>
      <c r="E7399" s="104">
        <f t="shared" si="115"/>
        <v>40200706</v>
      </c>
      <c r="F7399" s="104" t="s">
        <v>404</v>
      </c>
      <c r="G7399" s="104" t="s">
        <v>7124</v>
      </c>
      <c r="H7399" s="104" t="s">
        <v>7577</v>
      </c>
      <c r="I7399" s="104" t="s">
        <v>7598</v>
      </c>
    </row>
    <row r="7400" spans="1:9" x14ac:dyDescent="0.2">
      <c r="A7400" s="104" t="s">
        <v>10492</v>
      </c>
      <c r="D7400" s="104" t="s">
        <v>7599</v>
      </c>
      <c r="E7400" s="104">
        <f t="shared" si="115"/>
        <v>40200707</v>
      </c>
      <c r="F7400" s="104" t="s">
        <v>404</v>
      </c>
      <c r="G7400" s="104" t="s">
        <v>7124</v>
      </c>
      <c r="H7400" s="104" t="s">
        <v>7577</v>
      </c>
      <c r="I7400" s="104" t="s">
        <v>7600</v>
      </c>
    </row>
    <row r="7401" spans="1:9" x14ac:dyDescent="0.2">
      <c r="A7401" s="104" t="s">
        <v>10492</v>
      </c>
      <c r="D7401" s="104" t="s">
        <v>7601</v>
      </c>
      <c r="E7401" s="104">
        <f t="shared" si="115"/>
        <v>40200710</v>
      </c>
      <c r="F7401" s="104" t="s">
        <v>404</v>
      </c>
      <c r="G7401" s="104" t="s">
        <v>7124</v>
      </c>
      <c r="H7401" s="104" t="s">
        <v>7577</v>
      </c>
      <c r="I7401" s="104" t="s">
        <v>7602</v>
      </c>
    </row>
    <row r="7402" spans="1:9" x14ac:dyDescent="0.2">
      <c r="A7402" s="104" t="s">
        <v>10492</v>
      </c>
      <c r="D7402" s="104" t="s">
        <v>7603</v>
      </c>
      <c r="E7402" s="104">
        <f t="shared" si="115"/>
        <v>40200711</v>
      </c>
      <c r="F7402" s="104" t="s">
        <v>404</v>
      </c>
      <c r="G7402" s="104" t="s">
        <v>7124</v>
      </c>
      <c r="H7402" s="104" t="s">
        <v>7577</v>
      </c>
      <c r="I7402" s="104" t="s">
        <v>7604</v>
      </c>
    </row>
    <row r="7403" spans="1:9" x14ac:dyDescent="0.2">
      <c r="A7403" s="104" t="s">
        <v>10492</v>
      </c>
      <c r="D7403" s="104" t="s">
        <v>7605</v>
      </c>
      <c r="E7403" s="104">
        <f t="shared" si="115"/>
        <v>40200712</v>
      </c>
      <c r="F7403" s="104" t="s">
        <v>404</v>
      </c>
      <c r="G7403" s="104" t="s">
        <v>7124</v>
      </c>
      <c r="H7403" s="104" t="s">
        <v>7577</v>
      </c>
      <c r="I7403" s="104" t="s">
        <v>7606</v>
      </c>
    </row>
    <row r="7404" spans="1:9" x14ac:dyDescent="0.2">
      <c r="A7404" s="104" t="s">
        <v>10492</v>
      </c>
      <c r="D7404" s="104" t="s">
        <v>7607</v>
      </c>
      <c r="E7404" s="104">
        <f t="shared" si="115"/>
        <v>40200801</v>
      </c>
      <c r="F7404" s="104" t="s">
        <v>404</v>
      </c>
      <c r="G7404" s="104" t="s">
        <v>7124</v>
      </c>
      <c r="H7404" s="104" t="s">
        <v>7608</v>
      </c>
      <c r="I7404" s="104" t="s">
        <v>14416</v>
      </c>
    </row>
    <row r="7405" spans="1:9" x14ac:dyDescent="0.2">
      <c r="A7405" s="104" t="s">
        <v>10492</v>
      </c>
      <c r="D7405" s="104" t="s">
        <v>7609</v>
      </c>
      <c r="E7405" s="104">
        <f t="shared" si="115"/>
        <v>40200802</v>
      </c>
      <c r="F7405" s="104" t="s">
        <v>404</v>
      </c>
      <c r="G7405" s="104" t="s">
        <v>7124</v>
      </c>
      <c r="H7405" s="104" t="s">
        <v>7608</v>
      </c>
      <c r="I7405" s="104" t="s">
        <v>7610</v>
      </c>
    </row>
    <row r="7406" spans="1:9" x14ac:dyDescent="0.2">
      <c r="A7406" s="104" t="s">
        <v>10492</v>
      </c>
      <c r="D7406" s="104" t="s">
        <v>7611</v>
      </c>
      <c r="E7406" s="104">
        <f t="shared" si="115"/>
        <v>40200803</v>
      </c>
      <c r="F7406" s="104" t="s">
        <v>404</v>
      </c>
      <c r="G7406" s="104" t="s">
        <v>7124</v>
      </c>
      <c r="H7406" s="104" t="s">
        <v>7608</v>
      </c>
      <c r="I7406" s="104" t="s">
        <v>7612</v>
      </c>
    </row>
    <row r="7407" spans="1:9" x14ac:dyDescent="0.2">
      <c r="A7407" s="104" t="s">
        <v>10492</v>
      </c>
      <c r="D7407" s="104" t="s">
        <v>7613</v>
      </c>
      <c r="E7407" s="104">
        <f t="shared" si="115"/>
        <v>40200810</v>
      </c>
      <c r="F7407" s="104" t="s">
        <v>404</v>
      </c>
      <c r="G7407" s="104" t="s">
        <v>7124</v>
      </c>
      <c r="H7407" s="104" t="s">
        <v>7608</v>
      </c>
      <c r="I7407" s="104" t="s">
        <v>14416</v>
      </c>
    </row>
    <row r="7408" spans="1:9" x14ac:dyDescent="0.2">
      <c r="A7408" s="104" t="s">
        <v>10492</v>
      </c>
      <c r="D7408" s="104" t="s">
        <v>7614</v>
      </c>
      <c r="E7408" s="104">
        <f t="shared" si="115"/>
        <v>40200820</v>
      </c>
      <c r="F7408" s="104" t="s">
        <v>404</v>
      </c>
      <c r="G7408" s="104" t="s">
        <v>7124</v>
      </c>
      <c r="H7408" s="104" t="s">
        <v>7608</v>
      </c>
      <c r="I7408" s="104" t="s">
        <v>7615</v>
      </c>
    </row>
    <row r="7409" spans="1:9" x14ac:dyDescent="0.2">
      <c r="A7409" s="104" t="s">
        <v>10492</v>
      </c>
      <c r="D7409" s="104" t="s">
        <v>7616</v>
      </c>
      <c r="E7409" s="104">
        <f t="shared" si="115"/>
        <v>40200830</v>
      </c>
      <c r="F7409" s="104" t="s">
        <v>404</v>
      </c>
      <c r="G7409" s="104" t="s">
        <v>7124</v>
      </c>
      <c r="H7409" s="104" t="s">
        <v>7608</v>
      </c>
      <c r="I7409" s="104" t="s">
        <v>7617</v>
      </c>
    </row>
    <row r="7410" spans="1:9" x14ac:dyDescent="0.2">
      <c r="A7410" s="104" t="s">
        <v>10492</v>
      </c>
      <c r="D7410" s="104" t="s">
        <v>7618</v>
      </c>
      <c r="E7410" s="104">
        <f t="shared" si="115"/>
        <v>40200840</v>
      </c>
      <c r="F7410" s="104" t="s">
        <v>404</v>
      </c>
      <c r="G7410" s="104" t="s">
        <v>7124</v>
      </c>
      <c r="H7410" s="104" t="s">
        <v>7608</v>
      </c>
      <c r="I7410" s="104" t="s">
        <v>7619</v>
      </c>
    </row>
    <row r="7411" spans="1:9" x14ac:dyDescent="0.2">
      <c r="A7411" s="104" t="s">
        <v>10492</v>
      </c>
      <c r="D7411" s="104" t="s">
        <v>7620</v>
      </c>
      <c r="E7411" s="104">
        <f t="shared" si="115"/>
        <v>40200841</v>
      </c>
      <c r="F7411" s="104" t="s">
        <v>404</v>
      </c>
      <c r="G7411" s="104" t="s">
        <v>7124</v>
      </c>
      <c r="H7411" s="104" t="s">
        <v>7608</v>
      </c>
      <c r="I7411" s="104" t="s">
        <v>7621</v>
      </c>
    </row>
    <row r="7412" spans="1:9" x14ac:dyDescent="0.2">
      <c r="A7412" s="104" t="s">
        <v>10492</v>
      </c>
      <c r="D7412" s="104" t="s">
        <v>7622</v>
      </c>
      <c r="E7412" s="104">
        <f t="shared" si="115"/>
        <v>40200842</v>
      </c>
      <c r="F7412" s="104" t="s">
        <v>404</v>
      </c>
      <c r="G7412" s="104" t="s">
        <v>7124</v>
      </c>
      <c r="H7412" s="104" t="s">
        <v>7608</v>
      </c>
      <c r="I7412" s="104" t="s">
        <v>7623</v>
      </c>
    </row>
    <row r="7413" spans="1:9" x14ac:dyDescent="0.2">
      <c r="A7413" s="104" t="s">
        <v>10492</v>
      </c>
      <c r="D7413" s="104" t="s">
        <v>7624</v>
      </c>
      <c r="E7413" s="104">
        <f t="shared" si="115"/>
        <v>40200843</v>
      </c>
      <c r="F7413" s="104" t="s">
        <v>404</v>
      </c>
      <c r="G7413" s="104" t="s">
        <v>7124</v>
      </c>
      <c r="H7413" s="104" t="s">
        <v>7608</v>
      </c>
      <c r="I7413" s="104" t="s">
        <v>7625</v>
      </c>
    </row>
    <row r="7414" spans="1:9" x14ac:dyDescent="0.2">
      <c r="A7414" s="104" t="s">
        <v>10492</v>
      </c>
      <c r="D7414" s="104" t="s">
        <v>7626</v>
      </c>
      <c r="E7414" s="104">
        <f t="shared" si="115"/>
        <v>40200845</v>
      </c>
      <c r="F7414" s="104" t="s">
        <v>404</v>
      </c>
      <c r="G7414" s="104" t="s">
        <v>7124</v>
      </c>
      <c r="H7414" s="104" t="s">
        <v>7608</v>
      </c>
      <c r="I7414" s="104" t="s">
        <v>7627</v>
      </c>
    </row>
    <row r="7415" spans="1:9" x14ac:dyDescent="0.2">
      <c r="A7415" s="104" t="s">
        <v>10492</v>
      </c>
      <c r="D7415" s="104" t="s">
        <v>7628</v>
      </c>
      <c r="E7415" s="104">
        <f t="shared" si="115"/>
        <v>40200846</v>
      </c>
      <c r="F7415" s="104" t="s">
        <v>404</v>
      </c>
      <c r="G7415" s="104" t="s">
        <v>7124</v>
      </c>
      <c r="H7415" s="104" t="s">
        <v>7608</v>
      </c>
      <c r="I7415" s="104" t="s">
        <v>7629</v>
      </c>
    </row>
    <row r="7416" spans="1:9" x14ac:dyDescent="0.2">
      <c r="A7416" s="104" t="s">
        <v>10492</v>
      </c>
      <c r="D7416" s="104" t="s">
        <v>7630</v>
      </c>
      <c r="E7416" s="104">
        <f t="shared" si="115"/>
        <v>40200847</v>
      </c>
      <c r="F7416" s="104" t="s">
        <v>404</v>
      </c>
      <c r="G7416" s="104" t="s">
        <v>7124</v>
      </c>
      <c r="H7416" s="104" t="s">
        <v>7608</v>
      </c>
      <c r="I7416" s="104" t="s">
        <v>7631</v>
      </c>
    </row>
    <row r="7417" spans="1:9" x14ac:dyDescent="0.2">
      <c r="A7417" s="104" t="s">
        <v>10492</v>
      </c>
      <c r="D7417" s="104" t="s">
        <v>7632</v>
      </c>
      <c r="E7417" s="104">
        <f t="shared" si="115"/>
        <v>40200848</v>
      </c>
      <c r="F7417" s="104" t="s">
        <v>404</v>
      </c>
      <c r="G7417" s="104" t="s">
        <v>7124</v>
      </c>
      <c r="H7417" s="104" t="s">
        <v>7608</v>
      </c>
      <c r="I7417" s="104" t="s">
        <v>7633</v>
      </c>
    </row>
    <row r="7418" spans="1:9" x14ac:dyDescent="0.2">
      <c r="A7418" s="104" t="s">
        <v>10492</v>
      </c>
      <c r="D7418" s="104" t="s">
        <v>7634</v>
      </c>
      <c r="E7418" s="104">
        <f t="shared" si="115"/>
        <v>40200849</v>
      </c>
      <c r="F7418" s="104" t="s">
        <v>404</v>
      </c>
      <c r="G7418" s="104" t="s">
        <v>7124</v>
      </c>
      <c r="H7418" s="104" t="s">
        <v>7608</v>
      </c>
      <c r="I7418" s="104" t="s">
        <v>7635</v>
      </c>
    </row>
    <row r="7419" spans="1:9" x14ac:dyDescent="0.2">
      <c r="A7419" s="104" t="s">
        <v>10492</v>
      </c>
      <c r="D7419" s="104" t="s">
        <v>7636</v>
      </c>
      <c r="E7419" s="104">
        <f t="shared" si="115"/>
        <v>40200855</v>
      </c>
      <c r="F7419" s="104" t="s">
        <v>404</v>
      </c>
      <c r="G7419" s="104" t="s">
        <v>7124</v>
      </c>
      <c r="H7419" s="104" t="s">
        <v>7608</v>
      </c>
      <c r="I7419" s="104" t="s">
        <v>7637</v>
      </c>
    </row>
    <row r="7420" spans="1:9" x14ac:dyDescent="0.2">
      <c r="A7420" s="104" t="s">
        <v>10492</v>
      </c>
      <c r="D7420" s="104" t="s">
        <v>7638</v>
      </c>
      <c r="E7420" s="104">
        <f t="shared" si="115"/>
        <v>40200856</v>
      </c>
      <c r="F7420" s="104" t="s">
        <v>404</v>
      </c>
      <c r="G7420" s="104" t="s">
        <v>7124</v>
      </c>
      <c r="H7420" s="104" t="s">
        <v>7608</v>
      </c>
      <c r="I7420" s="104" t="s">
        <v>7639</v>
      </c>
    </row>
    <row r="7421" spans="1:9" x14ac:dyDescent="0.2">
      <c r="A7421" s="104" t="s">
        <v>10492</v>
      </c>
      <c r="D7421" s="104" t="s">
        <v>7640</v>
      </c>
      <c r="E7421" s="104">
        <f t="shared" si="115"/>
        <v>40200861</v>
      </c>
      <c r="F7421" s="104" t="s">
        <v>404</v>
      </c>
      <c r="G7421" s="104" t="s">
        <v>7124</v>
      </c>
      <c r="H7421" s="104" t="s">
        <v>7608</v>
      </c>
      <c r="I7421" s="104" t="s">
        <v>7641</v>
      </c>
    </row>
    <row r="7422" spans="1:9" x14ac:dyDescent="0.2">
      <c r="A7422" s="104" t="s">
        <v>10492</v>
      </c>
      <c r="D7422" s="104" t="s">
        <v>7642</v>
      </c>
      <c r="E7422" s="104">
        <f t="shared" si="115"/>
        <v>40200870</v>
      </c>
      <c r="F7422" s="104" t="s">
        <v>404</v>
      </c>
      <c r="G7422" s="104" t="s">
        <v>7124</v>
      </c>
      <c r="H7422" s="104" t="s">
        <v>7608</v>
      </c>
      <c r="I7422" s="104" t="s">
        <v>7643</v>
      </c>
    </row>
    <row r="7423" spans="1:9" x14ac:dyDescent="0.2">
      <c r="A7423" s="104" t="s">
        <v>10492</v>
      </c>
      <c r="D7423" s="104" t="s">
        <v>7644</v>
      </c>
      <c r="E7423" s="104">
        <f t="shared" si="115"/>
        <v>40200871</v>
      </c>
      <c r="F7423" s="104" t="s">
        <v>404</v>
      </c>
      <c r="G7423" s="104" t="s">
        <v>7124</v>
      </c>
      <c r="H7423" s="104" t="s">
        <v>7608</v>
      </c>
      <c r="I7423" s="104" t="s">
        <v>4833</v>
      </c>
    </row>
    <row r="7424" spans="1:9" x14ac:dyDescent="0.2">
      <c r="A7424" s="104" t="s">
        <v>10492</v>
      </c>
      <c r="D7424" s="104" t="s">
        <v>4834</v>
      </c>
      <c r="E7424" s="104">
        <f t="shared" si="115"/>
        <v>40200872</v>
      </c>
      <c r="F7424" s="104" t="s">
        <v>404</v>
      </c>
      <c r="G7424" s="104" t="s">
        <v>7124</v>
      </c>
      <c r="H7424" s="104" t="s">
        <v>7608</v>
      </c>
      <c r="I7424" s="104" t="s">
        <v>4835</v>
      </c>
    </row>
    <row r="7425" spans="1:9" x14ac:dyDescent="0.2">
      <c r="A7425" s="104" t="s">
        <v>10492</v>
      </c>
      <c r="D7425" s="104" t="s">
        <v>4836</v>
      </c>
      <c r="E7425" s="104">
        <f t="shared" si="115"/>
        <v>40200898</v>
      </c>
      <c r="F7425" s="104" t="s">
        <v>404</v>
      </c>
      <c r="G7425" s="104" t="s">
        <v>7124</v>
      </c>
      <c r="H7425" s="104" t="s">
        <v>7608</v>
      </c>
      <c r="I7425" s="104" t="s">
        <v>14416</v>
      </c>
    </row>
    <row r="7426" spans="1:9" x14ac:dyDescent="0.2">
      <c r="A7426" s="104" t="s">
        <v>10492</v>
      </c>
      <c r="D7426" s="104" t="s">
        <v>4837</v>
      </c>
      <c r="E7426" s="104">
        <f t="shared" ref="E7426:E7489" si="116">VALUE(D7426)</f>
        <v>40200899</v>
      </c>
      <c r="F7426" s="104" t="s">
        <v>404</v>
      </c>
      <c r="G7426" s="104" t="s">
        <v>7124</v>
      </c>
      <c r="H7426" s="104" t="s">
        <v>7608</v>
      </c>
      <c r="I7426" s="104" t="s">
        <v>11745</v>
      </c>
    </row>
    <row r="7427" spans="1:9" x14ac:dyDescent="0.2">
      <c r="A7427" s="104" t="s">
        <v>10492</v>
      </c>
      <c r="D7427" s="104" t="s">
        <v>4838</v>
      </c>
      <c r="E7427" s="104">
        <f t="shared" si="116"/>
        <v>40200901</v>
      </c>
      <c r="F7427" s="104" t="s">
        <v>404</v>
      </c>
      <c r="G7427" s="104" t="s">
        <v>7124</v>
      </c>
      <c r="H7427" s="104" t="s">
        <v>4839</v>
      </c>
      <c r="I7427" s="104" t="s">
        <v>14922</v>
      </c>
    </row>
    <row r="7428" spans="1:9" x14ac:dyDescent="0.2">
      <c r="A7428" s="104" t="s">
        <v>10492</v>
      </c>
      <c r="D7428" s="104" t="s">
        <v>4840</v>
      </c>
      <c r="E7428" s="104">
        <f t="shared" si="116"/>
        <v>40200902</v>
      </c>
      <c r="F7428" s="104" t="s">
        <v>404</v>
      </c>
      <c r="G7428" s="104" t="s">
        <v>7124</v>
      </c>
      <c r="H7428" s="104" t="s">
        <v>4839</v>
      </c>
      <c r="I7428" s="104" t="s">
        <v>16778</v>
      </c>
    </row>
    <row r="7429" spans="1:9" x14ac:dyDescent="0.2">
      <c r="A7429" s="104" t="s">
        <v>10492</v>
      </c>
      <c r="D7429" s="104" t="s">
        <v>4841</v>
      </c>
      <c r="E7429" s="104">
        <f t="shared" si="116"/>
        <v>40200903</v>
      </c>
      <c r="F7429" s="104" t="s">
        <v>404</v>
      </c>
      <c r="G7429" s="104" t="s">
        <v>7124</v>
      </c>
      <c r="H7429" s="104" t="s">
        <v>4839</v>
      </c>
      <c r="I7429" s="104" t="s">
        <v>4842</v>
      </c>
    </row>
    <row r="7430" spans="1:9" x14ac:dyDescent="0.2">
      <c r="A7430" s="104" t="s">
        <v>10492</v>
      </c>
      <c r="D7430" s="104" t="s">
        <v>4843</v>
      </c>
      <c r="E7430" s="104">
        <f t="shared" si="116"/>
        <v>40200904</v>
      </c>
      <c r="F7430" s="104" t="s">
        <v>404</v>
      </c>
      <c r="G7430" s="104" t="s">
        <v>7124</v>
      </c>
      <c r="H7430" s="104" t="s">
        <v>4839</v>
      </c>
      <c r="I7430" s="104" t="s">
        <v>4844</v>
      </c>
    </row>
    <row r="7431" spans="1:9" x14ac:dyDescent="0.2">
      <c r="A7431" s="104" t="s">
        <v>10492</v>
      </c>
      <c r="D7431" s="104" t="s">
        <v>4845</v>
      </c>
      <c r="E7431" s="104">
        <f t="shared" si="116"/>
        <v>40200905</v>
      </c>
      <c r="F7431" s="104" t="s">
        <v>404</v>
      </c>
      <c r="G7431" s="104" t="s">
        <v>7124</v>
      </c>
      <c r="H7431" s="104" t="s">
        <v>4839</v>
      </c>
      <c r="I7431" s="104" t="s">
        <v>4846</v>
      </c>
    </row>
    <row r="7432" spans="1:9" x14ac:dyDescent="0.2">
      <c r="A7432" s="104" t="s">
        <v>10492</v>
      </c>
      <c r="D7432" s="104" t="s">
        <v>4847</v>
      </c>
      <c r="E7432" s="104">
        <f t="shared" si="116"/>
        <v>40200906</v>
      </c>
      <c r="F7432" s="104" t="s">
        <v>404</v>
      </c>
      <c r="G7432" s="104" t="s">
        <v>7124</v>
      </c>
      <c r="H7432" s="104" t="s">
        <v>4839</v>
      </c>
      <c r="I7432" s="104" t="s">
        <v>4848</v>
      </c>
    </row>
    <row r="7433" spans="1:9" x14ac:dyDescent="0.2">
      <c r="A7433" s="104" t="s">
        <v>10492</v>
      </c>
      <c r="D7433" s="104" t="s">
        <v>4849</v>
      </c>
      <c r="E7433" s="104">
        <f t="shared" si="116"/>
        <v>40200907</v>
      </c>
      <c r="F7433" s="104" t="s">
        <v>404</v>
      </c>
      <c r="G7433" s="104" t="s">
        <v>7124</v>
      </c>
      <c r="H7433" s="104" t="s">
        <v>4839</v>
      </c>
      <c r="I7433" s="104" t="s">
        <v>4850</v>
      </c>
    </row>
    <row r="7434" spans="1:9" x14ac:dyDescent="0.2">
      <c r="A7434" s="104" t="s">
        <v>10492</v>
      </c>
      <c r="D7434" s="104" t="s">
        <v>4851</v>
      </c>
      <c r="E7434" s="104">
        <f t="shared" si="116"/>
        <v>40200908</v>
      </c>
      <c r="F7434" s="104" t="s">
        <v>404</v>
      </c>
      <c r="G7434" s="104" t="s">
        <v>7124</v>
      </c>
      <c r="H7434" s="104" t="s">
        <v>4839</v>
      </c>
      <c r="I7434" s="104" t="s">
        <v>4852</v>
      </c>
    </row>
    <row r="7435" spans="1:9" x14ac:dyDescent="0.2">
      <c r="A7435" s="104" t="s">
        <v>10492</v>
      </c>
      <c r="D7435" s="104" t="s">
        <v>4853</v>
      </c>
      <c r="E7435" s="104">
        <f t="shared" si="116"/>
        <v>40200909</v>
      </c>
      <c r="F7435" s="104" t="s">
        <v>404</v>
      </c>
      <c r="G7435" s="104" t="s">
        <v>7124</v>
      </c>
      <c r="H7435" s="104" t="s">
        <v>4839</v>
      </c>
      <c r="I7435" s="104" t="s">
        <v>4854</v>
      </c>
    </row>
    <row r="7436" spans="1:9" x14ac:dyDescent="0.2">
      <c r="A7436" s="104" t="s">
        <v>10492</v>
      </c>
      <c r="D7436" s="104" t="s">
        <v>4855</v>
      </c>
      <c r="E7436" s="104">
        <f t="shared" si="116"/>
        <v>40200910</v>
      </c>
      <c r="F7436" s="104" t="s">
        <v>404</v>
      </c>
      <c r="G7436" s="104" t="s">
        <v>7124</v>
      </c>
      <c r="H7436" s="104" t="s">
        <v>4839</v>
      </c>
      <c r="I7436" s="104" t="s">
        <v>4856</v>
      </c>
    </row>
    <row r="7437" spans="1:9" x14ac:dyDescent="0.2">
      <c r="A7437" s="104" t="s">
        <v>10492</v>
      </c>
      <c r="D7437" s="104" t="s">
        <v>4857</v>
      </c>
      <c r="E7437" s="104">
        <f t="shared" si="116"/>
        <v>40200911</v>
      </c>
      <c r="F7437" s="104" t="s">
        <v>404</v>
      </c>
      <c r="G7437" s="104" t="s">
        <v>7124</v>
      </c>
      <c r="H7437" s="104" t="s">
        <v>4839</v>
      </c>
      <c r="I7437" s="104" t="s">
        <v>13912</v>
      </c>
    </row>
    <row r="7438" spans="1:9" x14ac:dyDescent="0.2">
      <c r="A7438" s="104" t="s">
        <v>10492</v>
      </c>
      <c r="D7438" s="104" t="s">
        <v>4858</v>
      </c>
      <c r="E7438" s="104">
        <f t="shared" si="116"/>
        <v>40200912</v>
      </c>
      <c r="F7438" s="104" t="s">
        <v>404</v>
      </c>
      <c r="G7438" s="104" t="s">
        <v>7124</v>
      </c>
      <c r="H7438" s="104" t="s">
        <v>4839</v>
      </c>
      <c r="I7438" s="104" t="s">
        <v>7553</v>
      </c>
    </row>
    <row r="7439" spans="1:9" x14ac:dyDescent="0.2">
      <c r="A7439" s="104" t="s">
        <v>10492</v>
      </c>
      <c r="D7439" s="104" t="s">
        <v>4859</v>
      </c>
      <c r="E7439" s="104">
        <f t="shared" si="116"/>
        <v>40200913</v>
      </c>
      <c r="F7439" s="104" t="s">
        <v>404</v>
      </c>
      <c r="G7439" s="104" t="s">
        <v>7124</v>
      </c>
      <c r="H7439" s="104" t="s">
        <v>4839</v>
      </c>
      <c r="I7439" s="104" t="s">
        <v>4860</v>
      </c>
    </row>
    <row r="7440" spans="1:9" x14ac:dyDescent="0.2">
      <c r="A7440" s="104" t="s">
        <v>10492</v>
      </c>
      <c r="D7440" s="104" t="s">
        <v>4861</v>
      </c>
      <c r="E7440" s="104">
        <f t="shared" si="116"/>
        <v>40200914</v>
      </c>
      <c r="F7440" s="104" t="s">
        <v>404</v>
      </c>
      <c r="G7440" s="104" t="s">
        <v>7124</v>
      </c>
      <c r="H7440" s="104" t="s">
        <v>4839</v>
      </c>
      <c r="I7440" s="104" t="s">
        <v>16162</v>
      </c>
    </row>
    <row r="7441" spans="1:9" x14ac:dyDescent="0.2">
      <c r="A7441" s="104" t="s">
        <v>10492</v>
      </c>
      <c r="D7441" s="104" t="s">
        <v>4862</v>
      </c>
      <c r="E7441" s="104">
        <f t="shared" si="116"/>
        <v>40200915</v>
      </c>
      <c r="F7441" s="104" t="s">
        <v>404</v>
      </c>
      <c r="G7441" s="104" t="s">
        <v>7124</v>
      </c>
      <c r="H7441" s="104" t="s">
        <v>4839</v>
      </c>
      <c r="I7441" s="104" t="s">
        <v>4863</v>
      </c>
    </row>
    <row r="7442" spans="1:9" x14ac:dyDescent="0.2">
      <c r="A7442" s="104" t="s">
        <v>10492</v>
      </c>
      <c r="D7442" s="104" t="s">
        <v>4864</v>
      </c>
      <c r="E7442" s="104">
        <f t="shared" si="116"/>
        <v>40200916</v>
      </c>
      <c r="F7442" s="104" t="s">
        <v>404</v>
      </c>
      <c r="G7442" s="104" t="s">
        <v>7124</v>
      </c>
      <c r="H7442" s="104" t="s">
        <v>4839</v>
      </c>
      <c r="I7442" s="104" t="s">
        <v>4865</v>
      </c>
    </row>
    <row r="7443" spans="1:9" x14ac:dyDescent="0.2">
      <c r="A7443" s="104" t="s">
        <v>10492</v>
      </c>
      <c r="D7443" s="104" t="s">
        <v>4866</v>
      </c>
      <c r="E7443" s="104">
        <f t="shared" si="116"/>
        <v>40200917</v>
      </c>
      <c r="F7443" s="104" t="s">
        <v>404</v>
      </c>
      <c r="G7443" s="104" t="s">
        <v>7124</v>
      </c>
      <c r="H7443" s="104" t="s">
        <v>4839</v>
      </c>
      <c r="I7443" s="104" t="s">
        <v>4867</v>
      </c>
    </row>
    <row r="7444" spans="1:9" x14ac:dyDescent="0.2">
      <c r="A7444" s="104" t="s">
        <v>10492</v>
      </c>
      <c r="D7444" s="104" t="s">
        <v>4868</v>
      </c>
      <c r="E7444" s="104">
        <f t="shared" si="116"/>
        <v>40200918</v>
      </c>
      <c r="F7444" s="104" t="s">
        <v>404</v>
      </c>
      <c r="G7444" s="104" t="s">
        <v>7124</v>
      </c>
      <c r="H7444" s="104" t="s">
        <v>4839</v>
      </c>
      <c r="I7444" s="104" t="s">
        <v>14051</v>
      </c>
    </row>
    <row r="7445" spans="1:9" x14ac:dyDescent="0.2">
      <c r="A7445" s="104" t="s">
        <v>10492</v>
      </c>
      <c r="D7445" s="104" t="s">
        <v>4869</v>
      </c>
      <c r="E7445" s="104">
        <f t="shared" si="116"/>
        <v>40200919</v>
      </c>
      <c r="F7445" s="104" t="s">
        <v>404</v>
      </c>
      <c r="G7445" s="104" t="s">
        <v>7124</v>
      </c>
      <c r="H7445" s="104" t="s">
        <v>4839</v>
      </c>
      <c r="I7445" s="104" t="s">
        <v>14053</v>
      </c>
    </row>
    <row r="7446" spans="1:9" x14ac:dyDescent="0.2">
      <c r="A7446" s="104" t="s">
        <v>10492</v>
      </c>
      <c r="D7446" s="104" t="s">
        <v>4870</v>
      </c>
      <c r="E7446" s="104">
        <f t="shared" si="116"/>
        <v>40200920</v>
      </c>
      <c r="F7446" s="104" t="s">
        <v>404</v>
      </c>
      <c r="G7446" s="104" t="s">
        <v>7124</v>
      </c>
      <c r="H7446" s="104" t="s">
        <v>4839</v>
      </c>
      <c r="I7446" s="104" t="s">
        <v>4871</v>
      </c>
    </row>
    <row r="7447" spans="1:9" x14ac:dyDescent="0.2">
      <c r="A7447" s="104" t="s">
        <v>10492</v>
      </c>
      <c r="D7447" s="104" t="s">
        <v>4872</v>
      </c>
      <c r="E7447" s="104">
        <f t="shared" si="116"/>
        <v>40200921</v>
      </c>
      <c r="F7447" s="104" t="s">
        <v>404</v>
      </c>
      <c r="G7447" s="104" t="s">
        <v>7124</v>
      </c>
      <c r="H7447" s="104" t="s">
        <v>4839</v>
      </c>
      <c r="I7447" s="104" t="s">
        <v>4873</v>
      </c>
    </row>
    <row r="7448" spans="1:9" x14ac:dyDescent="0.2">
      <c r="A7448" s="104" t="s">
        <v>10492</v>
      </c>
      <c r="D7448" s="104" t="s">
        <v>4874</v>
      </c>
      <c r="E7448" s="104">
        <f t="shared" si="116"/>
        <v>40200922</v>
      </c>
      <c r="F7448" s="104" t="s">
        <v>404</v>
      </c>
      <c r="G7448" s="104" t="s">
        <v>7124</v>
      </c>
      <c r="H7448" s="104" t="s">
        <v>4839</v>
      </c>
      <c r="I7448" s="104" t="s">
        <v>16847</v>
      </c>
    </row>
    <row r="7449" spans="1:9" x14ac:dyDescent="0.2">
      <c r="A7449" s="104" t="s">
        <v>10492</v>
      </c>
      <c r="D7449" s="104" t="s">
        <v>4875</v>
      </c>
      <c r="E7449" s="104">
        <f t="shared" si="116"/>
        <v>40200923</v>
      </c>
      <c r="F7449" s="104" t="s">
        <v>404</v>
      </c>
      <c r="G7449" s="104" t="s">
        <v>7124</v>
      </c>
      <c r="H7449" s="104" t="s">
        <v>4839</v>
      </c>
      <c r="I7449" s="104" t="s">
        <v>4876</v>
      </c>
    </row>
    <row r="7450" spans="1:9" x14ac:dyDescent="0.2">
      <c r="A7450" s="104" t="s">
        <v>10492</v>
      </c>
      <c r="D7450" s="104" t="s">
        <v>4877</v>
      </c>
      <c r="E7450" s="104">
        <f t="shared" si="116"/>
        <v>40200924</v>
      </c>
      <c r="F7450" s="104" t="s">
        <v>404</v>
      </c>
      <c r="G7450" s="104" t="s">
        <v>7124</v>
      </c>
      <c r="H7450" s="104" t="s">
        <v>4839</v>
      </c>
      <c r="I7450" s="104" t="s">
        <v>4878</v>
      </c>
    </row>
    <row r="7451" spans="1:9" x14ac:dyDescent="0.2">
      <c r="A7451" s="104" t="s">
        <v>10492</v>
      </c>
      <c r="D7451" s="104" t="s">
        <v>4879</v>
      </c>
      <c r="E7451" s="104">
        <f t="shared" si="116"/>
        <v>40200925</v>
      </c>
      <c r="F7451" s="104" t="s">
        <v>404</v>
      </c>
      <c r="G7451" s="104" t="s">
        <v>7124</v>
      </c>
      <c r="H7451" s="104" t="s">
        <v>4839</v>
      </c>
      <c r="I7451" s="104" t="s">
        <v>4880</v>
      </c>
    </row>
    <row r="7452" spans="1:9" x14ac:dyDescent="0.2">
      <c r="A7452" s="104" t="s">
        <v>10492</v>
      </c>
      <c r="D7452" s="104" t="s">
        <v>4881</v>
      </c>
      <c r="E7452" s="104">
        <f t="shared" si="116"/>
        <v>40200926</v>
      </c>
      <c r="F7452" s="104" t="s">
        <v>404</v>
      </c>
      <c r="G7452" s="104" t="s">
        <v>7124</v>
      </c>
      <c r="H7452" s="104" t="s">
        <v>4839</v>
      </c>
      <c r="I7452" s="104" t="s">
        <v>4882</v>
      </c>
    </row>
    <row r="7453" spans="1:9" x14ac:dyDescent="0.2">
      <c r="A7453" s="104" t="s">
        <v>10492</v>
      </c>
      <c r="D7453" s="104" t="s">
        <v>4883</v>
      </c>
      <c r="E7453" s="104">
        <f t="shared" si="116"/>
        <v>40200927</v>
      </c>
      <c r="F7453" s="104" t="s">
        <v>404</v>
      </c>
      <c r="G7453" s="104" t="s">
        <v>7124</v>
      </c>
      <c r="H7453" s="104" t="s">
        <v>4839</v>
      </c>
      <c r="I7453" s="104" t="s">
        <v>4884</v>
      </c>
    </row>
    <row r="7454" spans="1:9" x14ac:dyDescent="0.2">
      <c r="A7454" s="104" t="s">
        <v>10492</v>
      </c>
      <c r="D7454" s="104" t="s">
        <v>4885</v>
      </c>
      <c r="E7454" s="104">
        <f t="shared" si="116"/>
        <v>40200928</v>
      </c>
      <c r="F7454" s="104" t="s">
        <v>404</v>
      </c>
      <c r="G7454" s="104" t="s">
        <v>7124</v>
      </c>
      <c r="H7454" s="104" t="s">
        <v>4839</v>
      </c>
      <c r="I7454" s="104" t="s">
        <v>6696</v>
      </c>
    </row>
    <row r="7455" spans="1:9" x14ac:dyDescent="0.2">
      <c r="A7455" s="104" t="s">
        <v>10492</v>
      </c>
      <c r="D7455" s="104" t="s">
        <v>4886</v>
      </c>
      <c r="E7455" s="104">
        <f t="shared" si="116"/>
        <v>40200929</v>
      </c>
      <c r="F7455" s="104" t="s">
        <v>404</v>
      </c>
      <c r="G7455" s="104" t="s">
        <v>7124</v>
      </c>
      <c r="H7455" s="104" t="s">
        <v>4839</v>
      </c>
      <c r="I7455" s="104" t="s">
        <v>7550</v>
      </c>
    </row>
    <row r="7456" spans="1:9" x14ac:dyDescent="0.2">
      <c r="A7456" s="104" t="s">
        <v>10492</v>
      </c>
      <c r="D7456" s="104" t="s">
        <v>4887</v>
      </c>
      <c r="E7456" s="104">
        <f t="shared" si="116"/>
        <v>40200930</v>
      </c>
      <c r="F7456" s="104" t="s">
        <v>404</v>
      </c>
      <c r="G7456" s="104" t="s">
        <v>7124</v>
      </c>
      <c r="H7456" s="104" t="s">
        <v>4839</v>
      </c>
      <c r="I7456" s="104" t="s">
        <v>14055</v>
      </c>
    </row>
    <row r="7457" spans="1:9" x14ac:dyDescent="0.2">
      <c r="A7457" s="104" t="s">
        <v>10492</v>
      </c>
      <c r="D7457" s="104" t="s">
        <v>4888</v>
      </c>
      <c r="E7457" s="104">
        <f t="shared" si="116"/>
        <v>40200931</v>
      </c>
      <c r="F7457" s="104" t="s">
        <v>404</v>
      </c>
      <c r="G7457" s="104" t="s">
        <v>7124</v>
      </c>
      <c r="H7457" s="104" t="s">
        <v>4839</v>
      </c>
      <c r="I7457" s="104" t="s">
        <v>10758</v>
      </c>
    </row>
    <row r="7458" spans="1:9" x14ac:dyDescent="0.2">
      <c r="A7458" s="104" t="s">
        <v>10492</v>
      </c>
      <c r="D7458" s="104" t="s">
        <v>4889</v>
      </c>
      <c r="E7458" s="104">
        <f t="shared" si="116"/>
        <v>40200998</v>
      </c>
      <c r="F7458" s="104" t="s">
        <v>404</v>
      </c>
      <c r="G7458" s="104" t="s">
        <v>7124</v>
      </c>
      <c r="H7458" s="104" t="s">
        <v>4839</v>
      </c>
      <c r="I7458" s="104" t="s">
        <v>14922</v>
      </c>
    </row>
    <row r="7459" spans="1:9" x14ac:dyDescent="0.2">
      <c r="A7459" s="104" t="s">
        <v>10492</v>
      </c>
      <c r="D7459" s="104" t="s">
        <v>4890</v>
      </c>
      <c r="E7459" s="104">
        <f t="shared" si="116"/>
        <v>40201001</v>
      </c>
      <c r="F7459" s="104" t="s">
        <v>404</v>
      </c>
      <c r="G7459" s="104" t="s">
        <v>7124</v>
      </c>
      <c r="H7459" s="104" t="s">
        <v>4891</v>
      </c>
      <c r="I7459" s="104" t="s">
        <v>16137</v>
      </c>
    </row>
    <row r="7460" spans="1:9" x14ac:dyDescent="0.2">
      <c r="A7460" s="104" t="s">
        <v>10492</v>
      </c>
      <c r="D7460" s="104" t="s">
        <v>4892</v>
      </c>
      <c r="E7460" s="104">
        <f t="shared" si="116"/>
        <v>40201002</v>
      </c>
      <c r="F7460" s="104" t="s">
        <v>404</v>
      </c>
      <c r="G7460" s="104" t="s">
        <v>7124</v>
      </c>
      <c r="H7460" s="104" t="s">
        <v>4891</v>
      </c>
      <c r="I7460" s="104" t="s">
        <v>16128</v>
      </c>
    </row>
    <row r="7461" spans="1:9" x14ac:dyDescent="0.2">
      <c r="A7461" s="104" t="s">
        <v>10492</v>
      </c>
      <c r="D7461" s="104" t="s">
        <v>4893</v>
      </c>
      <c r="E7461" s="104">
        <f t="shared" si="116"/>
        <v>40201003</v>
      </c>
      <c r="F7461" s="104" t="s">
        <v>404</v>
      </c>
      <c r="G7461" s="104" t="s">
        <v>7124</v>
      </c>
      <c r="H7461" s="104" t="s">
        <v>4891</v>
      </c>
      <c r="I7461" s="104" t="s">
        <v>16135</v>
      </c>
    </row>
    <row r="7462" spans="1:9" x14ac:dyDescent="0.2">
      <c r="A7462" s="104" t="s">
        <v>10492</v>
      </c>
      <c r="D7462" s="104" t="s">
        <v>4894</v>
      </c>
      <c r="E7462" s="104">
        <f t="shared" si="116"/>
        <v>40201004</v>
      </c>
      <c r="F7462" s="104" t="s">
        <v>404</v>
      </c>
      <c r="G7462" s="104" t="s">
        <v>7124</v>
      </c>
      <c r="H7462" s="104" t="s">
        <v>4891</v>
      </c>
      <c r="I7462" s="104" t="s">
        <v>16141</v>
      </c>
    </row>
    <row r="7463" spans="1:9" x14ac:dyDescent="0.2">
      <c r="A7463" s="104" t="s">
        <v>10492</v>
      </c>
      <c r="D7463" s="104" t="s">
        <v>4895</v>
      </c>
      <c r="E7463" s="104">
        <f t="shared" si="116"/>
        <v>40201101</v>
      </c>
      <c r="F7463" s="104" t="s">
        <v>404</v>
      </c>
      <c r="G7463" s="104" t="s">
        <v>7124</v>
      </c>
      <c r="H7463" s="104" t="s">
        <v>4896</v>
      </c>
      <c r="I7463" s="104" t="s">
        <v>4897</v>
      </c>
    </row>
    <row r="7464" spans="1:9" x14ac:dyDescent="0.2">
      <c r="A7464" s="104" t="s">
        <v>10492</v>
      </c>
      <c r="D7464" s="104" t="s">
        <v>4898</v>
      </c>
      <c r="E7464" s="104">
        <f t="shared" si="116"/>
        <v>40201103</v>
      </c>
      <c r="F7464" s="104" t="s">
        <v>404</v>
      </c>
      <c r="G7464" s="104" t="s">
        <v>7124</v>
      </c>
      <c r="H7464" s="104" t="s">
        <v>4896</v>
      </c>
      <c r="I7464" s="104" t="s">
        <v>4899</v>
      </c>
    </row>
    <row r="7465" spans="1:9" x14ac:dyDescent="0.2">
      <c r="A7465" s="104" t="s">
        <v>10492</v>
      </c>
      <c r="D7465" s="104" t="s">
        <v>4900</v>
      </c>
      <c r="E7465" s="104">
        <f t="shared" si="116"/>
        <v>40201104</v>
      </c>
      <c r="F7465" s="104" t="s">
        <v>404</v>
      </c>
      <c r="G7465" s="104" t="s">
        <v>7124</v>
      </c>
      <c r="H7465" s="104" t="s">
        <v>4896</v>
      </c>
      <c r="I7465" s="104" t="s">
        <v>4901</v>
      </c>
    </row>
    <row r="7466" spans="1:9" x14ac:dyDescent="0.2">
      <c r="A7466" s="104" t="s">
        <v>10492</v>
      </c>
      <c r="D7466" s="104" t="s">
        <v>4902</v>
      </c>
      <c r="E7466" s="104">
        <f t="shared" si="116"/>
        <v>40201105</v>
      </c>
      <c r="F7466" s="104" t="s">
        <v>404</v>
      </c>
      <c r="G7466" s="104" t="s">
        <v>7124</v>
      </c>
      <c r="H7466" s="104" t="s">
        <v>4896</v>
      </c>
      <c r="I7466" s="104" t="s">
        <v>2185</v>
      </c>
    </row>
    <row r="7467" spans="1:9" x14ac:dyDescent="0.2">
      <c r="A7467" s="104" t="s">
        <v>10492</v>
      </c>
      <c r="D7467" s="104" t="s">
        <v>2182</v>
      </c>
      <c r="E7467" s="104">
        <f t="shared" si="116"/>
        <v>40201111</v>
      </c>
      <c r="F7467" s="104" t="s">
        <v>404</v>
      </c>
      <c r="G7467" s="104" t="s">
        <v>7124</v>
      </c>
      <c r="H7467" s="104" t="s">
        <v>4896</v>
      </c>
      <c r="I7467" s="104" t="s">
        <v>2183</v>
      </c>
    </row>
    <row r="7468" spans="1:9" x14ac:dyDescent="0.2">
      <c r="A7468" s="104" t="s">
        <v>10492</v>
      </c>
      <c r="D7468" s="104" t="s">
        <v>2184</v>
      </c>
      <c r="E7468" s="104">
        <f t="shared" si="116"/>
        <v>40201112</v>
      </c>
      <c r="F7468" s="104" t="s">
        <v>404</v>
      </c>
      <c r="G7468" s="104" t="s">
        <v>7124</v>
      </c>
      <c r="H7468" s="104" t="s">
        <v>4896</v>
      </c>
      <c r="I7468" s="104" t="s">
        <v>2183</v>
      </c>
    </row>
    <row r="7469" spans="1:9" x14ac:dyDescent="0.2">
      <c r="A7469" s="104" t="s">
        <v>10492</v>
      </c>
      <c r="D7469" s="104" t="s">
        <v>619</v>
      </c>
      <c r="E7469" s="104">
        <f t="shared" si="116"/>
        <v>40201113</v>
      </c>
      <c r="F7469" s="104" t="s">
        <v>404</v>
      </c>
      <c r="G7469" s="104" t="s">
        <v>7124</v>
      </c>
      <c r="H7469" s="104" t="s">
        <v>4896</v>
      </c>
      <c r="I7469" s="104" t="s">
        <v>620</v>
      </c>
    </row>
    <row r="7470" spans="1:9" x14ac:dyDescent="0.2">
      <c r="A7470" s="104" t="s">
        <v>10492</v>
      </c>
      <c r="D7470" s="104" t="s">
        <v>621</v>
      </c>
      <c r="E7470" s="104">
        <f t="shared" si="116"/>
        <v>40201114</v>
      </c>
      <c r="F7470" s="104" t="s">
        <v>404</v>
      </c>
      <c r="G7470" s="104" t="s">
        <v>7124</v>
      </c>
      <c r="H7470" s="104" t="s">
        <v>4896</v>
      </c>
      <c r="I7470" s="104" t="s">
        <v>620</v>
      </c>
    </row>
    <row r="7471" spans="1:9" x14ac:dyDescent="0.2">
      <c r="A7471" s="104" t="s">
        <v>10492</v>
      </c>
      <c r="D7471" s="104" t="s">
        <v>622</v>
      </c>
      <c r="E7471" s="104">
        <f t="shared" si="116"/>
        <v>40201115</v>
      </c>
      <c r="F7471" s="104" t="s">
        <v>404</v>
      </c>
      <c r="G7471" s="104" t="s">
        <v>7124</v>
      </c>
      <c r="H7471" s="104" t="s">
        <v>4896</v>
      </c>
      <c r="I7471" s="104" t="s">
        <v>623</v>
      </c>
    </row>
    <row r="7472" spans="1:9" x14ac:dyDescent="0.2">
      <c r="A7472" s="104" t="s">
        <v>10492</v>
      </c>
      <c r="D7472" s="104" t="s">
        <v>624</v>
      </c>
      <c r="E7472" s="104">
        <f t="shared" si="116"/>
        <v>40201116</v>
      </c>
      <c r="F7472" s="104" t="s">
        <v>404</v>
      </c>
      <c r="G7472" s="104" t="s">
        <v>7124</v>
      </c>
      <c r="H7472" s="104" t="s">
        <v>4896</v>
      </c>
      <c r="I7472" s="104" t="s">
        <v>623</v>
      </c>
    </row>
    <row r="7473" spans="1:9" x14ac:dyDescent="0.2">
      <c r="A7473" s="104" t="s">
        <v>10492</v>
      </c>
      <c r="D7473" s="104" t="s">
        <v>625</v>
      </c>
      <c r="E7473" s="104">
        <f t="shared" si="116"/>
        <v>40201121</v>
      </c>
      <c r="F7473" s="104" t="s">
        <v>404</v>
      </c>
      <c r="G7473" s="104" t="s">
        <v>7124</v>
      </c>
      <c r="H7473" s="104" t="s">
        <v>4896</v>
      </c>
      <c r="I7473" s="104" t="s">
        <v>626</v>
      </c>
    </row>
    <row r="7474" spans="1:9" x14ac:dyDescent="0.2">
      <c r="A7474" s="104" t="s">
        <v>10492</v>
      </c>
      <c r="D7474" s="104" t="s">
        <v>627</v>
      </c>
      <c r="E7474" s="104">
        <f t="shared" si="116"/>
        <v>40201122</v>
      </c>
      <c r="F7474" s="104" t="s">
        <v>404</v>
      </c>
      <c r="G7474" s="104" t="s">
        <v>7124</v>
      </c>
      <c r="H7474" s="104" t="s">
        <v>4896</v>
      </c>
      <c r="I7474" s="104" t="s">
        <v>628</v>
      </c>
    </row>
    <row r="7475" spans="1:9" x14ac:dyDescent="0.2">
      <c r="A7475" s="104" t="s">
        <v>10492</v>
      </c>
      <c r="D7475" s="104" t="s">
        <v>629</v>
      </c>
      <c r="E7475" s="104">
        <f t="shared" si="116"/>
        <v>40201197</v>
      </c>
      <c r="F7475" s="104" t="s">
        <v>404</v>
      </c>
      <c r="G7475" s="104" t="s">
        <v>7124</v>
      </c>
      <c r="H7475" s="104" t="s">
        <v>4896</v>
      </c>
      <c r="I7475" s="104" t="s">
        <v>630</v>
      </c>
    </row>
    <row r="7476" spans="1:9" x14ac:dyDescent="0.2">
      <c r="A7476" s="104" t="s">
        <v>10492</v>
      </c>
      <c r="D7476" s="104" t="s">
        <v>631</v>
      </c>
      <c r="E7476" s="104">
        <f t="shared" si="116"/>
        <v>40201198</v>
      </c>
      <c r="F7476" s="104" t="s">
        <v>404</v>
      </c>
      <c r="G7476" s="104" t="s">
        <v>7124</v>
      </c>
      <c r="H7476" s="104" t="s">
        <v>4896</v>
      </c>
      <c r="I7476" s="104" t="s">
        <v>630</v>
      </c>
    </row>
    <row r="7477" spans="1:9" x14ac:dyDescent="0.2">
      <c r="A7477" s="104" t="s">
        <v>10492</v>
      </c>
      <c r="D7477" s="104" t="s">
        <v>632</v>
      </c>
      <c r="E7477" s="104">
        <f t="shared" si="116"/>
        <v>40201199</v>
      </c>
      <c r="F7477" s="104" t="s">
        <v>404</v>
      </c>
      <c r="G7477" s="104" t="s">
        <v>7124</v>
      </c>
      <c r="H7477" s="104" t="s">
        <v>4896</v>
      </c>
      <c r="I7477" s="104" t="s">
        <v>633</v>
      </c>
    </row>
    <row r="7478" spans="1:9" x14ac:dyDescent="0.2">
      <c r="A7478" s="104" t="s">
        <v>10492</v>
      </c>
      <c r="D7478" s="104" t="s">
        <v>634</v>
      </c>
      <c r="E7478" s="104">
        <f t="shared" si="116"/>
        <v>40201201</v>
      </c>
      <c r="F7478" s="104" t="s">
        <v>404</v>
      </c>
      <c r="G7478" s="104" t="s">
        <v>7124</v>
      </c>
      <c r="H7478" s="104" t="s">
        <v>635</v>
      </c>
      <c r="I7478" s="104" t="s">
        <v>2241</v>
      </c>
    </row>
    <row r="7479" spans="1:9" x14ac:dyDescent="0.2">
      <c r="A7479" s="104" t="s">
        <v>10492</v>
      </c>
      <c r="D7479" s="104" t="s">
        <v>2242</v>
      </c>
      <c r="E7479" s="104">
        <f t="shared" si="116"/>
        <v>40201210</v>
      </c>
      <c r="F7479" s="104" t="s">
        <v>404</v>
      </c>
      <c r="G7479" s="104" t="s">
        <v>7124</v>
      </c>
      <c r="H7479" s="104" t="s">
        <v>635</v>
      </c>
      <c r="I7479" s="104" t="s">
        <v>2241</v>
      </c>
    </row>
    <row r="7480" spans="1:9" x14ac:dyDescent="0.2">
      <c r="A7480" s="104" t="s">
        <v>10492</v>
      </c>
      <c r="D7480" s="104" t="s">
        <v>2243</v>
      </c>
      <c r="E7480" s="104">
        <f t="shared" si="116"/>
        <v>40201301</v>
      </c>
      <c r="F7480" s="104" t="s">
        <v>404</v>
      </c>
      <c r="G7480" s="104" t="s">
        <v>7124</v>
      </c>
      <c r="H7480" s="104" t="s">
        <v>2244</v>
      </c>
      <c r="I7480" s="104" t="s">
        <v>2245</v>
      </c>
    </row>
    <row r="7481" spans="1:9" x14ac:dyDescent="0.2">
      <c r="A7481" s="104" t="s">
        <v>10492</v>
      </c>
      <c r="D7481" s="104" t="s">
        <v>2246</v>
      </c>
      <c r="E7481" s="104">
        <f t="shared" si="116"/>
        <v>40201303</v>
      </c>
      <c r="F7481" s="104" t="s">
        <v>404</v>
      </c>
      <c r="G7481" s="104" t="s">
        <v>7124</v>
      </c>
      <c r="H7481" s="104" t="s">
        <v>2244</v>
      </c>
      <c r="I7481" s="104" t="s">
        <v>2247</v>
      </c>
    </row>
    <row r="7482" spans="1:9" x14ac:dyDescent="0.2">
      <c r="A7482" s="104" t="s">
        <v>10492</v>
      </c>
      <c r="D7482" s="104" t="s">
        <v>2248</v>
      </c>
      <c r="E7482" s="104">
        <f t="shared" si="116"/>
        <v>40201304</v>
      </c>
      <c r="F7482" s="104" t="s">
        <v>404</v>
      </c>
      <c r="G7482" s="104" t="s">
        <v>7124</v>
      </c>
      <c r="H7482" s="104" t="s">
        <v>2244</v>
      </c>
      <c r="I7482" s="104" t="s">
        <v>2249</v>
      </c>
    </row>
    <row r="7483" spans="1:9" x14ac:dyDescent="0.2">
      <c r="A7483" s="104" t="s">
        <v>10492</v>
      </c>
      <c r="D7483" s="104" t="s">
        <v>2250</v>
      </c>
      <c r="E7483" s="104">
        <f t="shared" si="116"/>
        <v>40201305</v>
      </c>
      <c r="F7483" s="104" t="s">
        <v>404</v>
      </c>
      <c r="G7483" s="104" t="s">
        <v>7124</v>
      </c>
      <c r="H7483" s="104" t="s">
        <v>2244</v>
      </c>
      <c r="I7483" s="104" t="s">
        <v>2251</v>
      </c>
    </row>
    <row r="7484" spans="1:9" x14ac:dyDescent="0.2">
      <c r="A7484" s="104" t="s">
        <v>10492</v>
      </c>
      <c r="D7484" s="104" t="s">
        <v>2252</v>
      </c>
      <c r="E7484" s="104">
        <f t="shared" si="116"/>
        <v>40201310</v>
      </c>
      <c r="F7484" s="104" t="s">
        <v>404</v>
      </c>
      <c r="G7484" s="104" t="s">
        <v>7124</v>
      </c>
      <c r="H7484" s="104" t="s">
        <v>2244</v>
      </c>
      <c r="I7484" s="104" t="s">
        <v>2253</v>
      </c>
    </row>
    <row r="7485" spans="1:9" x14ac:dyDescent="0.2">
      <c r="A7485" s="104" t="s">
        <v>10492</v>
      </c>
      <c r="D7485" s="104" t="s">
        <v>2254</v>
      </c>
      <c r="E7485" s="104">
        <f t="shared" si="116"/>
        <v>40201320</v>
      </c>
      <c r="F7485" s="104" t="s">
        <v>404</v>
      </c>
      <c r="G7485" s="104" t="s">
        <v>7124</v>
      </c>
      <c r="H7485" s="104" t="s">
        <v>2244</v>
      </c>
      <c r="I7485" s="104" t="s">
        <v>2255</v>
      </c>
    </row>
    <row r="7486" spans="1:9" x14ac:dyDescent="0.2">
      <c r="A7486" s="104" t="s">
        <v>10492</v>
      </c>
      <c r="D7486" s="104" t="s">
        <v>2256</v>
      </c>
      <c r="E7486" s="104">
        <f t="shared" si="116"/>
        <v>40201330</v>
      </c>
      <c r="F7486" s="104" t="s">
        <v>404</v>
      </c>
      <c r="G7486" s="104" t="s">
        <v>7124</v>
      </c>
      <c r="H7486" s="104" t="s">
        <v>2244</v>
      </c>
      <c r="I7486" s="104" t="s">
        <v>663</v>
      </c>
    </row>
    <row r="7487" spans="1:9" x14ac:dyDescent="0.2">
      <c r="A7487" s="104" t="s">
        <v>10492</v>
      </c>
      <c r="D7487" s="104" t="s">
        <v>664</v>
      </c>
      <c r="E7487" s="104">
        <f t="shared" si="116"/>
        <v>40201399</v>
      </c>
      <c r="F7487" s="104" t="s">
        <v>404</v>
      </c>
      <c r="G7487" s="104" t="s">
        <v>7124</v>
      </c>
      <c r="H7487" s="104" t="s">
        <v>2244</v>
      </c>
      <c r="I7487" s="104" t="s">
        <v>7791</v>
      </c>
    </row>
    <row r="7488" spans="1:9" x14ac:dyDescent="0.2">
      <c r="A7488" s="104" t="s">
        <v>10492</v>
      </c>
      <c r="D7488" s="104" t="s">
        <v>665</v>
      </c>
      <c r="E7488" s="104">
        <f t="shared" si="116"/>
        <v>40201401</v>
      </c>
      <c r="F7488" s="104" t="s">
        <v>404</v>
      </c>
      <c r="G7488" s="104" t="s">
        <v>7124</v>
      </c>
      <c r="H7488" s="104" t="s">
        <v>666</v>
      </c>
      <c r="I7488" s="104" t="s">
        <v>667</v>
      </c>
    </row>
    <row r="7489" spans="1:9" x14ac:dyDescent="0.2">
      <c r="A7489" s="104" t="s">
        <v>10492</v>
      </c>
      <c r="D7489" s="104" t="s">
        <v>668</v>
      </c>
      <c r="E7489" s="104">
        <f t="shared" si="116"/>
        <v>40201402</v>
      </c>
      <c r="F7489" s="104" t="s">
        <v>404</v>
      </c>
      <c r="G7489" s="104" t="s">
        <v>7124</v>
      </c>
      <c r="H7489" s="104" t="s">
        <v>666</v>
      </c>
      <c r="I7489" s="104" t="s">
        <v>669</v>
      </c>
    </row>
    <row r="7490" spans="1:9" x14ac:dyDescent="0.2">
      <c r="A7490" s="104" t="s">
        <v>10492</v>
      </c>
      <c r="D7490" s="104" t="s">
        <v>670</v>
      </c>
      <c r="E7490" s="104">
        <f t="shared" ref="E7490:E7553" si="117">VALUE(D7490)</f>
        <v>40201403</v>
      </c>
      <c r="F7490" s="104" t="s">
        <v>404</v>
      </c>
      <c r="G7490" s="104" t="s">
        <v>7124</v>
      </c>
      <c r="H7490" s="104" t="s">
        <v>666</v>
      </c>
      <c r="I7490" s="104" t="s">
        <v>2247</v>
      </c>
    </row>
    <row r="7491" spans="1:9" x14ac:dyDescent="0.2">
      <c r="A7491" s="104" t="s">
        <v>10492</v>
      </c>
      <c r="D7491" s="104" t="s">
        <v>671</v>
      </c>
      <c r="E7491" s="104">
        <f t="shared" si="117"/>
        <v>40201404</v>
      </c>
      <c r="F7491" s="104" t="s">
        <v>404</v>
      </c>
      <c r="G7491" s="104" t="s">
        <v>7124</v>
      </c>
      <c r="H7491" s="104" t="s">
        <v>666</v>
      </c>
      <c r="I7491" s="104" t="s">
        <v>2249</v>
      </c>
    </row>
    <row r="7492" spans="1:9" x14ac:dyDescent="0.2">
      <c r="A7492" s="104" t="s">
        <v>10492</v>
      </c>
      <c r="D7492" s="104" t="s">
        <v>672</v>
      </c>
      <c r="E7492" s="104">
        <f t="shared" si="117"/>
        <v>40201405</v>
      </c>
      <c r="F7492" s="104" t="s">
        <v>404</v>
      </c>
      <c r="G7492" s="104" t="s">
        <v>7124</v>
      </c>
      <c r="H7492" s="104" t="s">
        <v>666</v>
      </c>
      <c r="I7492" s="104" t="s">
        <v>2251</v>
      </c>
    </row>
    <row r="7493" spans="1:9" x14ac:dyDescent="0.2">
      <c r="A7493" s="104" t="s">
        <v>10492</v>
      </c>
      <c r="D7493" s="104" t="s">
        <v>673</v>
      </c>
      <c r="E7493" s="104">
        <f t="shared" si="117"/>
        <v>40201406</v>
      </c>
      <c r="F7493" s="104" t="s">
        <v>404</v>
      </c>
      <c r="G7493" s="104" t="s">
        <v>7124</v>
      </c>
      <c r="H7493" s="104" t="s">
        <v>666</v>
      </c>
      <c r="I7493" s="104" t="s">
        <v>674</v>
      </c>
    </row>
    <row r="7494" spans="1:9" x14ac:dyDescent="0.2">
      <c r="A7494" s="104" t="s">
        <v>10492</v>
      </c>
      <c r="D7494" s="104" t="s">
        <v>675</v>
      </c>
      <c r="E7494" s="104">
        <f t="shared" si="117"/>
        <v>40201410</v>
      </c>
      <c r="F7494" s="104" t="s">
        <v>404</v>
      </c>
      <c r="G7494" s="104" t="s">
        <v>7124</v>
      </c>
      <c r="H7494" s="104" t="s">
        <v>666</v>
      </c>
      <c r="I7494" s="104" t="s">
        <v>676</v>
      </c>
    </row>
    <row r="7495" spans="1:9" x14ac:dyDescent="0.2">
      <c r="A7495" s="104" t="s">
        <v>10492</v>
      </c>
      <c r="D7495" s="104" t="s">
        <v>677</v>
      </c>
      <c r="E7495" s="104">
        <f t="shared" si="117"/>
        <v>40201411</v>
      </c>
      <c r="F7495" s="104" t="s">
        <v>404</v>
      </c>
      <c r="G7495" s="104" t="s">
        <v>7124</v>
      </c>
      <c r="H7495" s="104" t="s">
        <v>666</v>
      </c>
      <c r="I7495" s="104" t="s">
        <v>678</v>
      </c>
    </row>
    <row r="7496" spans="1:9" x14ac:dyDescent="0.2">
      <c r="A7496" s="104" t="s">
        <v>10492</v>
      </c>
      <c r="D7496" s="104" t="s">
        <v>679</v>
      </c>
      <c r="E7496" s="104">
        <f t="shared" si="117"/>
        <v>40201431</v>
      </c>
      <c r="F7496" s="104" t="s">
        <v>404</v>
      </c>
      <c r="G7496" s="104" t="s">
        <v>7124</v>
      </c>
      <c r="H7496" s="104" t="s">
        <v>666</v>
      </c>
      <c r="I7496" s="104" t="s">
        <v>680</v>
      </c>
    </row>
    <row r="7497" spans="1:9" x14ac:dyDescent="0.2">
      <c r="A7497" s="104" t="s">
        <v>10492</v>
      </c>
      <c r="D7497" s="104" t="s">
        <v>681</v>
      </c>
      <c r="E7497" s="104">
        <f t="shared" si="117"/>
        <v>40201432</v>
      </c>
      <c r="F7497" s="104" t="s">
        <v>404</v>
      </c>
      <c r="G7497" s="104" t="s">
        <v>7124</v>
      </c>
      <c r="H7497" s="104" t="s">
        <v>666</v>
      </c>
      <c r="I7497" s="104" t="s">
        <v>682</v>
      </c>
    </row>
    <row r="7498" spans="1:9" x14ac:dyDescent="0.2">
      <c r="A7498" s="104" t="s">
        <v>10492</v>
      </c>
      <c r="D7498" s="104" t="s">
        <v>683</v>
      </c>
      <c r="E7498" s="104">
        <f t="shared" si="117"/>
        <v>40201433</v>
      </c>
      <c r="F7498" s="104" t="s">
        <v>404</v>
      </c>
      <c r="G7498" s="104" t="s">
        <v>7124</v>
      </c>
      <c r="H7498" s="104" t="s">
        <v>666</v>
      </c>
      <c r="I7498" s="104" t="s">
        <v>684</v>
      </c>
    </row>
    <row r="7499" spans="1:9" x14ac:dyDescent="0.2">
      <c r="A7499" s="104" t="s">
        <v>10492</v>
      </c>
      <c r="D7499" s="104" t="s">
        <v>685</v>
      </c>
      <c r="E7499" s="104">
        <f t="shared" si="117"/>
        <v>40201434</v>
      </c>
      <c r="F7499" s="104" t="s">
        <v>404</v>
      </c>
      <c r="G7499" s="104" t="s">
        <v>7124</v>
      </c>
      <c r="H7499" s="104" t="s">
        <v>666</v>
      </c>
      <c r="I7499" s="104" t="s">
        <v>686</v>
      </c>
    </row>
    <row r="7500" spans="1:9" x14ac:dyDescent="0.2">
      <c r="A7500" s="104" t="s">
        <v>10492</v>
      </c>
      <c r="D7500" s="104" t="s">
        <v>687</v>
      </c>
      <c r="E7500" s="104">
        <f t="shared" si="117"/>
        <v>40201435</v>
      </c>
      <c r="F7500" s="104" t="s">
        <v>404</v>
      </c>
      <c r="G7500" s="104" t="s">
        <v>7124</v>
      </c>
      <c r="H7500" s="104" t="s">
        <v>666</v>
      </c>
      <c r="I7500" s="104" t="s">
        <v>688</v>
      </c>
    </row>
    <row r="7501" spans="1:9" x14ac:dyDescent="0.2">
      <c r="A7501" s="104" t="s">
        <v>10492</v>
      </c>
      <c r="D7501" s="104" t="s">
        <v>689</v>
      </c>
      <c r="E7501" s="104">
        <f t="shared" si="117"/>
        <v>40201436</v>
      </c>
      <c r="F7501" s="104" t="s">
        <v>404</v>
      </c>
      <c r="G7501" s="104" t="s">
        <v>7124</v>
      </c>
      <c r="H7501" s="104" t="s">
        <v>666</v>
      </c>
      <c r="I7501" s="104" t="s">
        <v>690</v>
      </c>
    </row>
    <row r="7502" spans="1:9" x14ac:dyDescent="0.2">
      <c r="A7502" s="104" t="s">
        <v>10492</v>
      </c>
      <c r="D7502" s="104" t="s">
        <v>691</v>
      </c>
      <c r="E7502" s="104">
        <f t="shared" si="117"/>
        <v>40201437</v>
      </c>
      <c r="F7502" s="104" t="s">
        <v>404</v>
      </c>
      <c r="G7502" s="104" t="s">
        <v>7124</v>
      </c>
      <c r="H7502" s="104" t="s">
        <v>666</v>
      </c>
      <c r="I7502" s="104" t="s">
        <v>692</v>
      </c>
    </row>
    <row r="7503" spans="1:9" x14ac:dyDescent="0.2">
      <c r="A7503" s="104" t="s">
        <v>10492</v>
      </c>
      <c r="D7503" s="104" t="s">
        <v>693</v>
      </c>
      <c r="E7503" s="104">
        <f t="shared" si="117"/>
        <v>40201438</v>
      </c>
      <c r="F7503" s="104" t="s">
        <v>404</v>
      </c>
      <c r="G7503" s="104" t="s">
        <v>7124</v>
      </c>
      <c r="H7503" s="104" t="s">
        <v>666</v>
      </c>
      <c r="I7503" s="104" t="s">
        <v>694</v>
      </c>
    </row>
    <row r="7504" spans="1:9" x14ac:dyDescent="0.2">
      <c r="A7504" s="104" t="s">
        <v>10492</v>
      </c>
      <c r="D7504" s="104" t="s">
        <v>695</v>
      </c>
      <c r="E7504" s="104">
        <f t="shared" si="117"/>
        <v>40201499</v>
      </c>
      <c r="F7504" s="104" t="s">
        <v>404</v>
      </c>
      <c r="G7504" s="104" t="s">
        <v>7124</v>
      </c>
      <c r="H7504" s="104" t="s">
        <v>666</v>
      </c>
      <c r="I7504" s="104" t="s">
        <v>7791</v>
      </c>
    </row>
    <row r="7505" spans="1:9" x14ac:dyDescent="0.2">
      <c r="A7505" s="104" t="s">
        <v>10492</v>
      </c>
      <c r="D7505" s="104" t="s">
        <v>696</v>
      </c>
      <c r="E7505" s="104">
        <f t="shared" si="117"/>
        <v>40201501</v>
      </c>
      <c r="F7505" s="104" t="s">
        <v>404</v>
      </c>
      <c r="G7505" s="104" t="s">
        <v>7124</v>
      </c>
      <c r="H7505" s="104" t="s">
        <v>697</v>
      </c>
      <c r="I7505" s="104" t="s">
        <v>698</v>
      </c>
    </row>
    <row r="7506" spans="1:9" x14ac:dyDescent="0.2">
      <c r="A7506" s="104" t="s">
        <v>10492</v>
      </c>
      <c r="D7506" s="104" t="s">
        <v>699</v>
      </c>
      <c r="E7506" s="104">
        <f t="shared" si="117"/>
        <v>40201502</v>
      </c>
      <c r="F7506" s="104" t="s">
        <v>404</v>
      </c>
      <c r="G7506" s="104" t="s">
        <v>7124</v>
      </c>
      <c r="H7506" s="104" t="s">
        <v>697</v>
      </c>
      <c r="I7506" s="104" t="s">
        <v>669</v>
      </c>
    </row>
    <row r="7507" spans="1:9" x14ac:dyDescent="0.2">
      <c r="A7507" s="104" t="s">
        <v>10492</v>
      </c>
      <c r="D7507" s="104" t="s">
        <v>700</v>
      </c>
      <c r="E7507" s="104">
        <f t="shared" si="117"/>
        <v>40201503</v>
      </c>
      <c r="F7507" s="104" t="s">
        <v>404</v>
      </c>
      <c r="G7507" s="104" t="s">
        <v>7124</v>
      </c>
      <c r="H7507" s="104" t="s">
        <v>697</v>
      </c>
      <c r="I7507" s="104" t="s">
        <v>2247</v>
      </c>
    </row>
    <row r="7508" spans="1:9" x14ac:dyDescent="0.2">
      <c r="A7508" s="104" t="s">
        <v>10492</v>
      </c>
      <c r="D7508" s="104" t="s">
        <v>701</v>
      </c>
      <c r="E7508" s="104">
        <f t="shared" si="117"/>
        <v>40201504</v>
      </c>
      <c r="F7508" s="104" t="s">
        <v>404</v>
      </c>
      <c r="G7508" s="104" t="s">
        <v>7124</v>
      </c>
      <c r="H7508" s="104" t="s">
        <v>697</v>
      </c>
      <c r="I7508" s="104" t="s">
        <v>2249</v>
      </c>
    </row>
    <row r="7509" spans="1:9" x14ac:dyDescent="0.2">
      <c r="A7509" s="104" t="s">
        <v>10492</v>
      </c>
      <c r="D7509" s="104" t="s">
        <v>702</v>
      </c>
      <c r="E7509" s="104">
        <f t="shared" si="117"/>
        <v>40201505</v>
      </c>
      <c r="F7509" s="104" t="s">
        <v>404</v>
      </c>
      <c r="G7509" s="104" t="s">
        <v>7124</v>
      </c>
      <c r="H7509" s="104" t="s">
        <v>697</v>
      </c>
      <c r="I7509" s="104" t="s">
        <v>2251</v>
      </c>
    </row>
    <row r="7510" spans="1:9" x14ac:dyDescent="0.2">
      <c r="A7510" s="104" t="s">
        <v>10492</v>
      </c>
      <c r="D7510" s="104" t="s">
        <v>703</v>
      </c>
      <c r="E7510" s="104">
        <f t="shared" si="117"/>
        <v>40201531</v>
      </c>
      <c r="F7510" s="104" t="s">
        <v>404</v>
      </c>
      <c r="G7510" s="104" t="s">
        <v>7124</v>
      </c>
      <c r="H7510" s="104" t="s">
        <v>697</v>
      </c>
      <c r="I7510" s="104" t="s">
        <v>680</v>
      </c>
    </row>
    <row r="7511" spans="1:9" x14ac:dyDescent="0.2">
      <c r="A7511" s="104" t="s">
        <v>10492</v>
      </c>
      <c r="D7511" s="104" t="s">
        <v>704</v>
      </c>
      <c r="E7511" s="104">
        <f t="shared" si="117"/>
        <v>40201599</v>
      </c>
      <c r="F7511" s="104" t="s">
        <v>404</v>
      </c>
      <c r="G7511" s="104" t="s">
        <v>7124</v>
      </c>
      <c r="H7511" s="104" t="s">
        <v>697</v>
      </c>
      <c r="I7511" s="104" t="s">
        <v>7791</v>
      </c>
    </row>
    <row r="7512" spans="1:9" x14ac:dyDescent="0.2">
      <c r="A7512" s="104" t="s">
        <v>10492</v>
      </c>
      <c r="D7512" s="104" t="s">
        <v>705</v>
      </c>
      <c r="E7512" s="104">
        <f t="shared" si="117"/>
        <v>40201601</v>
      </c>
      <c r="F7512" s="104" t="s">
        <v>404</v>
      </c>
      <c r="G7512" s="104" t="s">
        <v>7124</v>
      </c>
      <c r="H7512" s="104" t="s">
        <v>706</v>
      </c>
      <c r="I7512" s="104" t="s">
        <v>707</v>
      </c>
    </row>
    <row r="7513" spans="1:9" x14ac:dyDescent="0.2">
      <c r="A7513" s="104" t="s">
        <v>10492</v>
      </c>
      <c r="D7513" s="104" t="s">
        <v>708</v>
      </c>
      <c r="E7513" s="104">
        <f t="shared" si="117"/>
        <v>40201602</v>
      </c>
      <c r="F7513" s="104" t="s">
        <v>404</v>
      </c>
      <c r="G7513" s="104" t="s">
        <v>7124</v>
      </c>
      <c r="H7513" s="104" t="s">
        <v>706</v>
      </c>
      <c r="I7513" s="104" t="s">
        <v>669</v>
      </c>
    </row>
    <row r="7514" spans="1:9" x14ac:dyDescent="0.2">
      <c r="A7514" s="104" t="s">
        <v>10492</v>
      </c>
      <c r="D7514" s="104" t="s">
        <v>709</v>
      </c>
      <c r="E7514" s="104">
        <f t="shared" si="117"/>
        <v>40201603</v>
      </c>
      <c r="F7514" s="104" t="s">
        <v>404</v>
      </c>
      <c r="G7514" s="104" t="s">
        <v>7124</v>
      </c>
      <c r="H7514" s="104" t="s">
        <v>706</v>
      </c>
      <c r="I7514" s="104" t="s">
        <v>2247</v>
      </c>
    </row>
    <row r="7515" spans="1:9" x14ac:dyDescent="0.2">
      <c r="A7515" s="104" t="s">
        <v>10492</v>
      </c>
      <c r="D7515" s="104" t="s">
        <v>710</v>
      </c>
      <c r="E7515" s="104">
        <f t="shared" si="117"/>
        <v>40201604</v>
      </c>
      <c r="F7515" s="104" t="s">
        <v>404</v>
      </c>
      <c r="G7515" s="104" t="s">
        <v>7124</v>
      </c>
      <c r="H7515" s="104" t="s">
        <v>706</v>
      </c>
      <c r="I7515" s="104" t="s">
        <v>2249</v>
      </c>
    </row>
    <row r="7516" spans="1:9" x14ac:dyDescent="0.2">
      <c r="A7516" s="104" t="s">
        <v>10492</v>
      </c>
      <c r="D7516" s="104" t="s">
        <v>711</v>
      </c>
      <c r="E7516" s="104">
        <f t="shared" si="117"/>
        <v>40201605</v>
      </c>
      <c r="F7516" s="104" t="s">
        <v>404</v>
      </c>
      <c r="G7516" s="104" t="s">
        <v>7124</v>
      </c>
      <c r="H7516" s="104" t="s">
        <v>706</v>
      </c>
      <c r="I7516" s="104" t="s">
        <v>2251</v>
      </c>
    </row>
    <row r="7517" spans="1:9" x14ac:dyDescent="0.2">
      <c r="A7517" s="104" t="s">
        <v>10492</v>
      </c>
      <c r="D7517" s="104" t="s">
        <v>712</v>
      </c>
      <c r="E7517" s="104">
        <f t="shared" si="117"/>
        <v>40201606</v>
      </c>
      <c r="F7517" s="104" t="s">
        <v>404</v>
      </c>
      <c r="G7517" s="104" t="s">
        <v>7124</v>
      </c>
      <c r="H7517" s="104" t="s">
        <v>706</v>
      </c>
      <c r="I7517" s="104" t="s">
        <v>713</v>
      </c>
    </row>
    <row r="7518" spans="1:9" x14ac:dyDescent="0.2">
      <c r="A7518" s="104" t="s">
        <v>10492</v>
      </c>
      <c r="D7518" s="104" t="s">
        <v>714</v>
      </c>
      <c r="E7518" s="104">
        <f t="shared" si="117"/>
        <v>40201607</v>
      </c>
      <c r="F7518" s="104" t="s">
        <v>404</v>
      </c>
      <c r="G7518" s="104" t="s">
        <v>7124</v>
      </c>
      <c r="H7518" s="104" t="s">
        <v>706</v>
      </c>
      <c r="I7518" s="104" t="s">
        <v>715</v>
      </c>
    </row>
    <row r="7519" spans="1:9" x14ac:dyDescent="0.2">
      <c r="A7519" s="104" t="s">
        <v>10492</v>
      </c>
      <c r="D7519" s="104" t="s">
        <v>716</v>
      </c>
      <c r="E7519" s="104">
        <f t="shared" si="117"/>
        <v>40201608</v>
      </c>
      <c r="F7519" s="104" t="s">
        <v>404</v>
      </c>
      <c r="G7519" s="104" t="s">
        <v>7124</v>
      </c>
      <c r="H7519" s="104" t="s">
        <v>706</v>
      </c>
      <c r="I7519" s="104" t="s">
        <v>717</v>
      </c>
    </row>
    <row r="7520" spans="1:9" x14ac:dyDescent="0.2">
      <c r="A7520" s="104" t="s">
        <v>10492</v>
      </c>
      <c r="D7520" s="104" t="s">
        <v>718</v>
      </c>
      <c r="E7520" s="104">
        <f t="shared" si="117"/>
        <v>40201609</v>
      </c>
      <c r="F7520" s="104" t="s">
        <v>404</v>
      </c>
      <c r="G7520" s="104" t="s">
        <v>7124</v>
      </c>
      <c r="H7520" s="104" t="s">
        <v>706</v>
      </c>
      <c r="I7520" s="104" t="s">
        <v>719</v>
      </c>
    </row>
    <row r="7521" spans="1:9" x14ac:dyDescent="0.2">
      <c r="A7521" s="104" t="s">
        <v>10492</v>
      </c>
      <c r="D7521" s="104" t="s">
        <v>720</v>
      </c>
      <c r="E7521" s="104">
        <f t="shared" si="117"/>
        <v>40201619</v>
      </c>
      <c r="F7521" s="104" t="s">
        <v>404</v>
      </c>
      <c r="G7521" s="104" t="s">
        <v>7124</v>
      </c>
      <c r="H7521" s="104" t="s">
        <v>706</v>
      </c>
      <c r="I7521" s="104" t="s">
        <v>721</v>
      </c>
    </row>
    <row r="7522" spans="1:9" x14ac:dyDescent="0.2">
      <c r="A7522" s="104" t="s">
        <v>10492</v>
      </c>
      <c r="D7522" s="104" t="s">
        <v>722</v>
      </c>
      <c r="E7522" s="104">
        <f t="shared" si="117"/>
        <v>40201620</v>
      </c>
      <c r="F7522" s="104" t="s">
        <v>404</v>
      </c>
      <c r="G7522" s="104" t="s">
        <v>7124</v>
      </c>
      <c r="H7522" s="104" t="s">
        <v>706</v>
      </c>
      <c r="I7522" s="104" t="s">
        <v>723</v>
      </c>
    </row>
    <row r="7523" spans="1:9" x14ac:dyDescent="0.2">
      <c r="A7523" s="104" t="s">
        <v>10492</v>
      </c>
      <c r="D7523" s="104" t="s">
        <v>724</v>
      </c>
      <c r="E7523" s="104">
        <f t="shared" si="117"/>
        <v>40201621</v>
      </c>
      <c r="F7523" s="104" t="s">
        <v>404</v>
      </c>
      <c r="G7523" s="104" t="s">
        <v>7124</v>
      </c>
      <c r="H7523" s="104" t="s">
        <v>706</v>
      </c>
      <c r="I7523" s="104" t="s">
        <v>725</v>
      </c>
    </row>
    <row r="7524" spans="1:9" x14ac:dyDescent="0.2">
      <c r="A7524" s="104" t="s">
        <v>10492</v>
      </c>
      <c r="D7524" s="104" t="s">
        <v>726</v>
      </c>
      <c r="E7524" s="104">
        <f t="shared" si="117"/>
        <v>40201622</v>
      </c>
      <c r="F7524" s="104" t="s">
        <v>404</v>
      </c>
      <c r="G7524" s="104" t="s">
        <v>7124</v>
      </c>
      <c r="H7524" s="104" t="s">
        <v>706</v>
      </c>
      <c r="I7524" s="104" t="s">
        <v>727</v>
      </c>
    </row>
    <row r="7525" spans="1:9" x14ac:dyDescent="0.2">
      <c r="A7525" s="104" t="s">
        <v>10492</v>
      </c>
      <c r="D7525" s="104" t="s">
        <v>728</v>
      </c>
      <c r="E7525" s="104">
        <f t="shared" si="117"/>
        <v>40201623</v>
      </c>
      <c r="F7525" s="104" t="s">
        <v>404</v>
      </c>
      <c r="G7525" s="104" t="s">
        <v>7124</v>
      </c>
      <c r="H7525" s="104" t="s">
        <v>706</v>
      </c>
      <c r="I7525" s="104" t="s">
        <v>729</v>
      </c>
    </row>
    <row r="7526" spans="1:9" x14ac:dyDescent="0.2">
      <c r="A7526" s="104" t="s">
        <v>10492</v>
      </c>
      <c r="D7526" s="104" t="s">
        <v>730</v>
      </c>
      <c r="E7526" s="104">
        <f t="shared" si="117"/>
        <v>40201624</v>
      </c>
      <c r="F7526" s="104" t="s">
        <v>404</v>
      </c>
      <c r="G7526" s="104" t="s">
        <v>7124</v>
      </c>
      <c r="H7526" s="104" t="s">
        <v>706</v>
      </c>
      <c r="I7526" s="104" t="s">
        <v>731</v>
      </c>
    </row>
    <row r="7527" spans="1:9" x14ac:dyDescent="0.2">
      <c r="A7527" s="104" t="s">
        <v>10492</v>
      </c>
      <c r="D7527" s="104" t="s">
        <v>732</v>
      </c>
      <c r="E7527" s="104">
        <f t="shared" si="117"/>
        <v>40201625</v>
      </c>
      <c r="F7527" s="104" t="s">
        <v>404</v>
      </c>
      <c r="G7527" s="104" t="s">
        <v>7124</v>
      </c>
      <c r="H7527" s="104" t="s">
        <v>706</v>
      </c>
      <c r="I7527" s="104" t="s">
        <v>733</v>
      </c>
    </row>
    <row r="7528" spans="1:9" x14ac:dyDescent="0.2">
      <c r="A7528" s="104" t="s">
        <v>10492</v>
      </c>
      <c r="D7528" s="104" t="s">
        <v>734</v>
      </c>
      <c r="E7528" s="104">
        <f t="shared" si="117"/>
        <v>40201626</v>
      </c>
      <c r="F7528" s="104" t="s">
        <v>404</v>
      </c>
      <c r="G7528" s="104" t="s">
        <v>7124</v>
      </c>
      <c r="H7528" s="104" t="s">
        <v>706</v>
      </c>
      <c r="I7528" s="104" t="s">
        <v>735</v>
      </c>
    </row>
    <row r="7529" spans="1:9" x14ac:dyDescent="0.2">
      <c r="A7529" s="104" t="s">
        <v>10492</v>
      </c>
      <c r="D7529" s="104" t="s">
        <v>736</v>
      </c>
      <c r="E7529" s="104">
        <f t="shared" si="117"/>
        <v>40201627</v>
      </c>
      <c r="F7529" s="104" t="s">
        <v>404</v>
      </c>
      <c r="G7529" s="104" t="s">
        <v>7124</v>
      </c>
      <c r="H7529" s="104" t="s">
        <v>706</v>
      </c>
      <c r="I7529" s="104" t="s">
        <v>737</v>
      </c>
    </row>
    <row r="7530" spans="1:9" x14ac:dyDescent="0.2">
      <c r="A7530" s="104" t="s">
        <v>10492</v>
      </c>
      <c r="D7530" s="104" t="s">
        <v>738</v>
      </c>
      <c r="E7530" s="104">
        <f t="shared" si="117"/>
        <v>40201628</v>
      </c>
      <c r="F7530" s="104" t="s">
        <v>404</v>
      </c>
      <c r="G7530" s="104" t="s">
        <v>7124</v>
      </c>
      <c r="H7530" s="104" t="s">
        <v>706</v>
      </c>
      <c r="I7530" s="104" t="s">
        <v>739</v>
      </c>
    </row>
    <row r="7531" spans="1:9" x14ac:dyDescent="0.2">
      <c r="A7531" s="104" t="s">
        <v>10492</v>
      </c>
      <c r="D7531" s="104" t="s">
        <v>740</v>
      </c>
      <c r="E7531" s="104">
        <f t="shared" si="117"/>
        <v>40201629</v>
      </c>
      <c r="F7531" s="104" t="s">
        <v>404</v>
      </c>
      <c r="G7531" s="104" t="s">
        <v>7124</v>
      </c>
      <c r="H7531" s="104" t="s">
        <v>706</v>
      </c>
      <c r="I7531" s="104" t="s">
        <v>741</v>
      </c>
    </row>
    <row r="7532" spans="1:9" x14ac:dyDescent="0.2">
      <c r="A7532" s="104" t="s">
        <v>10492</v>
      </c>
      <c r="D7532" s="104" t="s">
        <v>742</v>
      </c>
      <c r="E7532" s="104">
        <f t="shared" si="117"/>
        <v>40201630</v>
      </c>
      <c r="F7532" s="104" t="s">
        <v>404</v>
      </c>
      <c r="G7532" s="104" t="s">
        <v>7124</v>
      </c>
      <c r="H7532" s="104" t="s">
        <v>706</v>
      </c>
      <c r="I7532" s="104" t="s">
        <v>743</v>
      </c>
    </row>
    <row r="7533" spans="1:9" x14ac:dyDescent="0.2">
      <c r="A7533" s="104" t="s">
        <v>10492</v>
      </c>
      <c r="D7533" s="104" t="s">
        <v>744</v>
      </c>
      <c r="E7533" s="104">
        <f t="shared" si="117"/>
        <v>40201631</v>
      </c>
      <c r="F7533" s="104" t="s">
        <v>404</v>
      </c>
      <c r="G7533" s="104" t="s">
        <v>7124</v>
      </c>
      <c r="H7533" s="104" t="s">
        <v>706</v>
      </c>
      <c r="I7533" s="104" t="s">
        <v>745</v>
      </c>
    </row>
    <row r="7534" spans="1:9" x14ac:dyDescent="0.2">
      <c r="A7534" s="104" t="s">
        <v>10492</v>
      </c>
      <c r="D7534" s="104" t="s">
        <v>746</v>
      </c>
      <c r="E7534" s="104">
        <f t="shared" si="117"/>
        <v>40201632</v>
      </c>
      <c r="F7534" s="104" t="s">
        <v>404</v>
      </c>
      <c r="G7534" s="104" t="s">
        <v>7124</v>
      </c>
      <c r="H7534" s="104" t="s">
        <v>706</v>
      </c>
      <c r="I7534" s="104" t="s">
        <v>747</v>
      </c>
    </row>
    <row r="7535" spans="1:9" x14ac:dyDescent="0.2">
      <c r="A7535" s="104" t="s">
        <v>10492</v>
      </c>
      <c r="D7535" s="104" t="s">
        <v>748</v>
      </c>
      <c r="E7535" s="104">
        <f t="shared" si="117"/>
        <v>40201699</v>
      </c>
      <c r="F7535" s="104" t="s">
        <v>404</v>
      </c>
      <c r="G7535" s="104" t="s">
        <v>7124</v>
      </c>
      <c r="H7535" s="104" t="s">
        <v>706</v>
      </c>
      <c r="I7535" s="104" t="s">
        <v>7791</v>
      </c>
    </row>
    <row r="7536" spans="1:9" x14ac:dyDescent="0.2">
      <c r="A7536" s="104" t="s">
        <v>10492</v>
      </c>
      <c r="D7536" s="104" t="s">
        <v>749</v>
      </c>
      <c r="E7536" s="104">
        <f t="shared" si="117"/>
        <v>40201702</v>
      </c>
      <c r="F7536" s="104" t="s">
        <v>404</v>
      </c>
      <c r="G7536" s="104" t="s">
        <v>7124</v>
      </c>
      <c r="H7536" s="104" t="s">
        <v>2332</v>
      </c>
      <c r="I7536" s="104" t="s">
        <v>669</v>
      </c>
    </row>
    <row r="7537" spans="1:9" x14ac:dyDescent="0.2">
      <c r="A7537" s="104" t="s">
        <v>10492</v>
      </c>
      <c r="D7537" s="104" t="s">
        <v>2333</v>
      </c>
      <c r="E7537" s="104">
        <f t="shared" si="117"/>
        <v>40201703</v>
      </c>
      <c r="F7537" s="104" t="s">
        <v>404</v>
      </c>
      <c r="G7537" s="104" t="s">
        <v>7124</v>
      </c>
      <c r="H7537" s="104" t="s">
        <v>2332</v>
      </c>
      <c r="I7537" s="104" t="s">
        <v>2247</v>
      </c>
    </row>
    <row r="7538" spans="1:9" x14ac:dyDescent="0.2">
      <c r="A7538" s="104" t="s">
        <v>10492</v>
      </c>
      <c r="D7538" s="104" t="s">
        <v>2334</v>
      </c>
      <c r="E7538" s="104">
        <f t="shared" si="117"/>
        <v>40201704</v>
      </c>
      <c r="F7538" s="104" t="s">
        <v>404</v>
      </c>
      <c r="G7538" s="104" t="s">
        <v>7124</v>
      </c>
      <c r="H7538" s="104" t="s">
        <v>2332</v>
      </c>
      <c r="I7538" s="104" t="s">
        <v>2249</v>
      </c>
    </row>
    <row r="7539" spans="1:9" x14ac:dyDescent="0.2">
      <c r="A7539" s="104" t="s">
        <v>10492</v>
      </c>
      <c r="D7539" s="104" t="s">
        <v>5044</v>
      </c>
      <c r="E7539" s="104">
        <f t="shared" si="117"/>
        <v>40201705</v>
      </c>
      <c r="F7539" s="104" t="s">
        <v>404</v>
      </c>
      <c r="G7539" s="104" t="s">
        <v>7124</v>
      </c>
      <c r="H7539" s="104" t="s">
        <v>2332</v>
      </c>
      <c r="I7539" s="104" t="s">
        <v>2251</v>
      </c>
    </row>
    <row r="7540" spans="1:9" x14ac:dyDescent="0.2">
      <c r="A7540" s="104" t="s">
        <v>10492</v>
      </c>
      <c r="D7540" s="104" t="s">
        <v>5045</v>
      </c>
      <c r="E7540" s="104">
        <f t="shared" si="117"/>
        <v>40201706</v>
      </c>
      <c r="F7540" s="104" t="s">
        <v>404</v>
      </c>
      <c r="G7540" s="104" t="s">
        <v>7124</v>
      </c>
      <c r="H7540" s="104" t="s">
        <v>2332</v>
      </c>
      <c r="I7540" s="104" t="s">
        <v>11595</v>
      </c>
    </row>
    <row r="7541" spans="1:9" x14ac:dyDescent="0.2">
      <c r="A7541" s="104" t="s">
        <v>10492</v>
      </c>
      <c r="D7541" s="104" t="s">
        <v>5046</v>
      </c>
      <c r="E7541" s="104">
        <f t="shared" si="117"/>
        <v>40201721</v>
      </c>
      <c r="F7541" s="104" t="s">
        <v>404</v>
      </c>
      <c r="G7541" s="104" t="s">
        <v>7124</v>
      </c>
      <c r="H7541" s="104" t="s">
        <v>2332</v>
      </c>
      <c r="I7541" s="104" t="s">
        <v>5047</v>
      </c>
    </row>
    <row r="7542" spans="1:9" x14ac:dyDescent="0.2">
      <c r="A7542" s="104" t="s">
        <v>10492</v>
      </c>
      <c r="D7542" s="104" t="s">
        <v>5048</v>
      </c>
      <c r="E7542" s="104">
        <f t="shared" si="117"/>
        <v>40201722</v>
      </c>
      <c r="F7542" s="104" t="s">
        <v>404</v>
      </c>
      <c r="G7542" s="104" t="s">
        <v>7124</v>
      </c>
      <c r="H7542" s="104" t="s">
        <v>2332</v>
      </c>
      <c r="I7542" s="104" t="s">
        <v>5049</v>
      </c>
    </row>
    <row r="7543" spans="1:9" x14ac:dyDescent="0.2">
      <c r="A7543" s="104" t="s">
        <v>10492</v>
      </c>
      <c r="D7543" s="104" t="s">
        <v>5050</v>
      </c>
      <c r="E7543" s="104">
        <f t="shared" si="117"/>
        <v>40201723</v>
      </c>
      <c r="F7543" s="104" t="s">
        <v>404</v>
      </c>
      <c r="G7543" s="104" t="s">
        <v>7124</v>
      </c>
      <c r="H7543" s="104" t="s">
        <v>2332</v>
      </c>
      <c r="I7543" s="104" t="s">
        <v>5051</v>
      </c>
    </row>
    <row r="7544" spans="1:9" x14ac:dyDescent="0.2">
      <c r="A7544" s="104" t="s">
        <v>10492</v>
      </c>
      <c r="D7544" s="104" t="s">
        <v>5052</v>
      </c>
      <c r="E7544" s="104">
        <f t="shared" si="117"/>
        <v>40201724</v>
      </c>
      <c r="F7544" s="104" t="s">
        <v>404</v>
      </c>
      <c r="G7544" s="104" t="s">
        <v>7124</v>
      </c>
      <c r="H7544" s="104" t="s">
        <v>2332</v>
      </c>
      <c r="I7544" s="104" t="s">
        <v>5053</v>
      </c>
    </row>
    <row r="7545" spans="1:9" x14ac:dyDescent="0.2">
      <c r="A7545" s="104" t="s">
        <v>10492</v>
      </c>
      <c r="D7545" s="104" t="s">
        <v>5054</v>
      </c>
      <c r="E7545" s="104">
        <f t="shared" si="117"/>
        <v>40201725</v>
      </c>
      <c r="F7545" s="104" t="s">
        <v>404</v>
      </c>
      <c r="G7545" s="104" t="s">
        <v>7124</v>
      </c>
      <c r="H7545" s="104" t="s">
        <v>2332</v>
      </c>
      <c r="I7545" s="104" t="s">
        <v>5055</v>
      </c>
    </row>
    <row r="7546" spans="1:9" x14ac:dyDescent="0.2">
      <c r="A7546" s="104" t="s">
        <v>10492</v>
      </c>
      <c r="D7546" s="104" t="s">
        <v>5056</v>
      </c>
      <c r="E7546" s="104">
        <f t="shared" si="117"/>
        <v>40201726</v>
      </c>
      <c r="F7546" s="104" t="s">
        <v>404</v>
      </c>
      <c r="G7546" s="104" t="s">
        <v>7124</v>
      </c>
      <c r="H7546" s="104" t="s">
        <v>2332</v>
      </c>
      <c r="I7546" s="104" t="s">
        <v>5057</v>
      </c>
    </row>
    <row r="7547" spans="1:9" x14ac:dyDescent="0.2">
      <c r="A7547" s="104" t="s">
        <v>10492</v>
      </c>
      <c r="D7547" s="104" t="s">
        <v>5058</v>
      </c>
      <c r="E7547" s="104">
        <f t="shared" si="117"/>
        <v>40201727</v>
      </c>
      <c r="F7547" s="104" t="s">
        <v>404</v>
      </c>
      <c r="G7547" s="104" t="s">
        <v>7124</v>
      </c>
      <c r="H7547" s="104" t="s">
        <v>2332</v>
      </c>
      <c r="I7547" s="104" t="s">
        <v>10773</v>
      </c>
    </row>
    <row r="7548" spans="1:9" x14ac:dyDescent="0.2">
      <c r="A7548" s="104" t="s">
        <v>10492</v>
      </c>
      <c r="D7548" s="104" t="s">
        <v>5059</v>
      </c>
      <c r="E7548" s="104">
        <f t="shared" si="117"/>
        <v>40201728</v>
      </c>
      <c r="F7548" s="104" t="s">
        <v>404</v>
      </c>
      <c r="G7548" s="104" t="s">
        <v>7124</v>
      </c>
      <c r="H7548" s="104" t="s">
        <v>2332</v>
      </c>
      <c r="I7548" s="104" t="s">
        <v>5060</v>
      </c>
    </row>
    <row r="7549" spans="1:9" x14ac:dyDescent="0.2">
      <c r="A7549" s="104" t="s">
        <v>10492</v>
      </c>
      <c r="D7549" s="104" t="s">
        <v>5061</v>
      </c>
      <c r="E7549" s="104">
        <f t="shared" si="117"/>
        <v>40201729</v>
      </c>
      <c r="F7549" s="104" t="s">
        <v>404</v>
      </c>
      <c r="G7549" s="104" t="s">
        <v>7124</v>
      </c>
      <c r="H7549" s="104" t="s">
        <v>2332</v>
      </c>
      <c r="I7549" s="104" t="s">
        <v>5062</v>
      </c>
    </row>
    <row r="7550" spans="1:9" x14ac:dyDescent="0.2">
      <c r="A7550" s="104" t="s">
        <v>10492</v>
      </c>
      <c r="D7550" s="104" t="s">
        <v>5063</v>
      </c>
      <c r="E7550" s="104">
        <f t="shared" si="117"/>
        <v>40201731</v>
      </c>
      <c r="F7550" s="104" t="s">
        <v>404</v>
      </c>
      <c r="G7550" s="104" t="s">
        <v>7124</v>
      </c>
      <c r="H7550" s="104" t="s">
        <v>2332</v>
      </c>
      <c r="I7550" s="104" t="s">
        <v>5064</v>
      </c>
    </row>
    <row r="7551" spans="1:9" x14ac:dyDescent="0.2">
      <c r="A7551" s="104" t="s">
        <v>10492</v>
      </c>
      <c r="D7551" s="104" t="s">
        <v>5065</v>
      </c>
      <c r="E7551" s="104">
        <f t="shared" si="117"/>
        <v>40201732</v>
      </c>
      <c r="F7551" s="104" t="s">
        <v>404</v>
      </c>
      <c r="G7551" s="104" t="s">
        <v>7124</v>
      </c>
      <c r="H7551" s="104" t="s">
        <v>2332</v>
      </c>
      <c r="I7551" s="104" t="s">
        <v>5066</v>
      </c>
    </row>
    <row r="7552" spans="1:9" x14ac:dyDescent="0.2">
      <c r="A7552" s="104" t="s">
        <v>10492</v>
      </c>
      <c r="D7552" s="104" t="s">
        <v>5067</v>
      </c>
      <c r="E7552" s="104">
        <f t="shared" si="117"/>
        <v>40201733</v>
      </c>
      <c r="F7552" s="104" t="s">
        <v>404</v>
      </c>
      <c r="G7552" s="104" t="s">
        <v>7124</v>
      </c>
      <c r="H7552" s="104" t="s">
        <v>2332</v>
      </c>
      <c r="I7552" s="104" t="s">
        <v>5068</v>
      </c>
    </row>
    <row r="7553" spans="1:9" x14ac:dyDescent="0.2">
      <c r="A7553" s="104" t="s">
        <v>10492</v>
      </c>
      <c r="D7553" s="104" t="s">
        <v>5069</v>
      </c>
      <c r="E7553" s="104">
        <f t="shared" si="117"/>
        <v>40201734</v>
      </c>
      <c r="F7553" s="104" t="s">
        <v>404</v>
      </c>
      <c r="G7553" s="104" t="s">
        <v>7124</v>
      </c>
      <c r="H7553" s="104" t="s">
        <v>2332</v>
      </c>
      <c r="I7553" s="104" t="s">
        <v>5070</v>
      </c>
    </row>
    <row r="7554" spans="1:9" x14ac:dyDescent="0.2">
      <c r="A7554" s="104" t="s">
        <v>10492</v>
      </c>
      <c r="D7554" s="104" t="s">
        <v>5071</v>
      </c>
      <c r="E7554" s="104">
        <f t="shared" ref="E7554:E7617" si="118">VALUE(D7554)</f>
        <v>40201735</v>
      </c>
      <c r="F7554" s="104" t="s">
        <v>404</v>
      </c>
      <c r="G7554" s="104" t="s">
        <v>7124</v>
      </c>
      <c r="H7554" s="104" t="s">
        <v>2332</v>
      </c>
      <c r="I7554" s="104" t="s">
        <v>5072</v>
      </c>
    </row>
    <row r="7555" spans="1:9" x14ac:dyDescent="0.2">
      <c r="A7555" s="104" t="s">
        <v>10492</v>
      </c>
      <c r="D7555" s="104" t="s">
        <v>5073</v>
      </c>
      <c r="E7555" s="104">
        <f t="shared" si="118"/>
        <v>40201736</v>
      </c>
      <c r="F7555" s="104" t="s">
        <v>404</v>
      </c>
      <c r="G7555" s="104" t="s">
        <v>7124</v>
      </c>
      <c r="H7555" s="104" t="s">
        <v>2332</v>
      </c>
      <c r="I7555" s="104" t="s">
        <v>5074</v>
      </c>
    </row>
    <row r="7556" spans="1:9" x14ac:dyDescent="0.2">
      <c r="A7556" s="104" t="s">
        <v>10492</v>
      </c>
      <c r="D7556" s="104" t="s">
        <v>5075</v>
      </c>
      <c r="E7556" s="104">
        <f t="shared" si="118"/>
        <v>40201737</v>
      </c>
      <c r="F7556" s="104" t="s">
        <v>404</v>
      </c>
      <c r="G7556" s="104" t="s">
        <v>7124</v>
      </c>
      <c r="H7556" s="104" t="s">
        <v>2332</v>
      </c>
      <c r="I7556" s="104" t="s">
        <v>5076</v>
      </c>
    </row>
    <row r="7557" spans="1:9" x14ac:dyDescent="0.2">
      <c r="A7557" s="104" t="s">
        <v>10492</v>
      </c>
      <c r="D7557" s="104" t="s">
        <v>5077</v>
      </c>
      <c r="E7557" s="104">
        <f t="shared" si="118"/>
        <v>40201738</v>
      </c>
      <c r="F7557" s="104" t="s">
        <v>404</v>
      </c>
      <c r="G7557" s="104" t="s">
        <v>7124</v>
      </c>
      <c r="H7557" s="104" t="s">
        <v>2332</v>
      </c>
      <c r="I7557" s="104" t="s">
        <v>5078</v>
      </c>
    </row>
    <row r="7558" spans="1:9" x14ac:dyDescent="0.2">
      <c r="A7558" s="104" t="s">
        <v>10492</v>
      </c>
      <c r="D7558" s="104" t="s">
        <v>5079</v>
      </c>
      <c r="E7558" s="104">
        <f t="shared" si="118"/>
        <v>40201739</v>
      </c>
      <c r="F7558" s="104" t="s">
        <v>404</v>
      </c>
      <c r="G7558" s="104" t="s">
        <v>7124</v>
      </c>
      <c r="H7558" s="104" t="s">
        <v>2332</v>
      </c>
      <c r="I7558" s="104" t="s">
        <v>5080</v>
      </c>
    </row>
    <row r="7559" spans="1:9" x14ac:dyDescent="0.2">
      <c r="A7559" s="104" t="s">
        <v>10492</v>
      </c>
      <c r="D7559" s="104" t="s">
        <v>5081</v>
      </c>
      <c r="E7559" s="104">
        <f t="shared" si="118"/>
        <v>40201799</v>
      </c>
      <c r="F7559" s="104" t="s">
        <v>404</v>
      </c>
      <c r="G7559" s="104" t="s">
        <v>7124</v>
      </c>
      <c r="H7559" s="104" t="s">
        <v>2332</v>
      </c>
      <c r="I7559" s="104" t="s">
        <v>7791</v>
      </c>
    </row>
    <row r="7560" spans="1:9" x14ac:dyDescent="0.2">
      <c r="A7560" s="104" t="s">
        <v>10492</v>
      </c>
      <c r="D7560" s="104" t="s">
        <v>5082</v>
      </c>
      <c r="E7560" s="104">
        <f t="shared" si="118"/>
        <v>40201801</v>
      </c>
      <c r="F7560" s="104" t="s">
        <v>404</v>
      </c>
      <c r="G7560" s="104" t="s">
        <v>7124</v>
      </c>
      <c r="H7560" s="104" t="s">
        <v>5083</v>
      </c>
      <c r="I7560" s="104" t="s">
        <v>5084</v>
      </c>
    </row>
    <row r="7561" spans="1:9" x14ac:dyDescent="0.2">
      <c r="A7561" s="104" t="s">
        <v>10492</v>
      </c>
      <c r="D7561" s="104" t="s">
        <v>5085</v>
      </c>
      <c r="E7561" s="104">
        <f t="shared" si="118"/>
        <v>40201802</v>
      </c>
      <c r="F7561" s="104" t="s">
        <v>404</v>
      </c>
      <c r="G7561" s="104" t="s">
        <v>7124</v>
      </c>
      <c r="H7561" s="104" t="s">
        <v>5083</v>
      </c>
      <c r="I7561" s="104" t="s">
        <v>669</v>
      </c>
    </row>
    <row r="7562" spans="1:9" x14ac:dyDescent="0.2">
      <c r="A7562" s="104" t="s">
        <v>10492</v>
      </c>
      <c r="D7562" s="104" t="s">
        <v>5086</v>
      </c>
      <c r="E7562" s="104">
        <f t="shared" si="118"/>
        <v>40201803</v>
      </c>
      <c r="F7562" s="104" t="s">
        <v>404</v>
      </c>
      <c r="G7562" s="104" t="s">
        <v>7124</v>
      </c>
      <c r="H7562" s="104" t="s">
        <v>5083</v>
      </c>
      <c r="I7562" s="104" t="s">
        <v>890</v>
      </c>
    </row>
    <row r="7563" spans="1:9" x14ac:dyDescent="0.2">
      <c r="A7563" s="104" t="s">
        <v>10492</v>
      </c>
      <c r="D7563" s="104" t="s">
        <v>5087</v>
      </c>
      <c r="E7563" s="104">
        <f t="shared" si="118"/>
        <v>40201804</v>
      </c>
      <c r="F7563" s="104" t="s">
        <v>404</v>
      </c>
      <c r="G7563" s="104" t="s">
        <v>7124</v>
      </c>
      <c r="H7563" s="104" t="s">
        <v>5083</v>
      </c>
      <c r="I7563" s="104" t="s">
        <v>894</v>
      </c>
    </row>
    <row r="7564" spans="1:9" x14ac:dyDescent="0.2">
      <c r="A7564" s="104" t="s">
        <v>10492</v>
      </c>
      <c r="D7564" s="104" t="s">
        <v>5088</v>
      </c>
      <c r="E7564" s="104">
        <f t="shared" si="118"/>
        <v>40201805</v>
      </c>
      <c r="F7564" s="104" t="s">
        <v>404</v>
      </c>
      <c r="G7564" s="104" t="s">
        <v>7124</v>
      </c>
      <c r="H7564" s="104" t="s">
        <v>5083</v>
      </c>
      <c r="I7564" s="104" t="s">
        <v>2251</v>
      </c>
    </row>
    <row r="7565" spans="1:9" x14ac:dyDescent="0.2">
      <c r="A7565" s="104" t="s">
        <v>10492</v>
      </c>
      <c r="D7565" s="104" t="s">
        <v>5089</v>
      </c>
      <c r="E7565" s="104">
        <f t="shared" si="118"/>
        <v>40201806</v>
      </c>
      <c r="F7565" s="104" t="s">
        <v>404</v>
      </c>
      <c r="G7565" s="104" t="s">
        <v>7124</v>
      </c>
      <c r="H7565" s="104" t="s">
        <v>5083</v>
      </c>
      <c r="I7565" s="104" t="s">
        <v>5090</v>
      </c>
    </row>
    <row r="7566" spans="1:9" x14ac:dyDescent="0.2">
      <c r="A7566" s="104" t="s">
        <v>10492</v>
      </c>
      <c r="D7566" s="104" t="s">
        <v>5091</v>
      </c>
      <c r="E7566" s="104">
        <f t="shared" si="118"/>
        <v>40201807</v>
      </c>
      <c r="F7566" s="104" t="s">
        <v>404</v>
      </c>
      <c r="G7566" s="104" t="s">
        <v>7124</v>
      </c>
      <c r="H7566" s="104" t="s">
        <v>5083</v>
      </c>
      <c r="I7566" s="104" t="s">
        <v>2249</v>
      </c>
    </row>
    <row r="7567" spans="1:9" x14ac:dyDescent="0.2">
      <c r="A7567" s="104" t="s">
        <v>10492</v>
      </c>
      <c r="D7567" s="104" t="s">
        <v>5092</v>
      </c>
      <c r="E7567" s="104">
        <f t="shared" si="118"/>
        <v>40201899</v>
      </c>
      <c r="F7567" s="104" t="s">
        <v>404</v>
      </c>
      <c r="G7567" s="104" t="s">
        <v>7124</v>
      </c>
      <c r="H7567" s="104" t="s">
        <v>5083</v>
      </c>
      <c r="I7567" s="104" t="s">
        <v>7791</v>
      </c>
    </row>
    <row r="7568" spans="1:9" x14ac:dyDescent="0.2">
      <c r="A7568" s="104" t="s">
        <v>10492</v>
      </c>
      <c r="D7568" s="104" t="s">
        <v>5093</v>
      </c>
      <c r="E7568" s="104">
        <f t="shared" si="118"/>
        <v>40201901</v>
      </c>
      <c r="F7568" s="104" t="s">
        <v>404</v>
      </c>
      <c r="G7568" s="104" t="s">
        <v>7124</v>
      </c>
      <c r="H7568" s="104" t="s">
        <v>5094</v>
      </c>
      <c r="I7568" s="104" t="s">
        <v>2245</v>
      </c>
    </row>
    <row r="7569" spans="1:9" x14ac:dyDescent="0.2">
      <c r="A7569" s="104" t="s">
        <v>10492</v>
      </c>
      <c r="D7569" s="104" t="s">
        <v>5095</v>
      </c>
      <c r="E7569" s="104">
        <f t="shared" si="118"/>
        <v>40201903</v>
      </c>
      <c r="F7569" s="104" t="s">
        <v>404</v>
      </c>
      <c r="G7569" s="104" t="s">
        <v>7124</v>
      </c>
      <c r="H7569" s="104" t="s">
        <v>5094</v>
      </c>
      <c r="I7569" s="104" t="s">
        <v>2247</v>
      </c>
    </row>
    <row r="7570" spans="1:9" x14ac:dyDescent="0.2">
      <c r="A7570" s="104" t="s">
        <v>10492</v>
      </c>
      <c r="D7570" s="104" t="s">
        <v>5096</v>
      </c>
      <c r="E7570" s="104">
        <f t="shared" si="118"/>
        <v>40201904</v>
      </c>
      <c r="F7570" s="104" t="s">
        <v>404</v>
      </c>
      <c r="G7570" s="104" t="s">
        <v>7124</v>
      </c>
      <c r="H7570" s="104" t="s">
        <v>5094</v>
      </c>
      <c r="I7570" s="104" t="s">
        <v>2249</v>
      </c>
    </row>
    <row r="7571" spans="1:9" x14ac:dyDescent="0.2">
      <c r="A7571" s="104" t="s">
        <v>10492</v>
      </c>
      <c r="D7571" s="104" t="s">
        <v>5097</v>
      </c>
      <c r="E7571" s="104">
        <f t="shared" si="118"/>
        <v>40201999</v>
      </c>
      <c r="F7571" s="104" t="s">
        <v>404</v>
      </c>
      <c r="G7571" s="104" t="s">
        <v>7124</v>
      </c>
      <c r="H7571" s="104" t="s">
        <v>5094</v>
      </c>
      <c r="I7571" s="104" t="s">
        <v>7791</v>
      </c>
    </row>
    <row r="7572" spans="1:9" x14ac:dyDescent="0.2">
      <c r="A7572" s="104" t="s">
        <v>10492</v>
      </c>
      <c r="D7572" s="104" t="s">
        <v>5098</v>
      </c>
      <c r="E7572" s="104">
        <f t="shared" si="118"/>
        <v>40202001</v>
      </c>
      <c r="F7572" s="104" t="s">
        <v>404</v>
      </c>
      <c r="G7572" s="104" t="s">
        <v>7124</v>
      </c>
      <c r="H7572" s="104" t="s">
        <v>5099</v>
      </c>
      <c r="I7572" s="104" t="s">
        <v>2245</v>
      </c>
    </row>
    <row r="7573" spans="1:9" x14ac:dyDescent="0.2">
      <c r="A7573" s="104" t="s">
        <v>10492</v>
      </c>
      <c r="D7573" s="104" t="s">
        <v>5100</v>
      </c>
      <c r="E7573" s="104">
        <f t="shared" si="118"/>
        <v>40202002</v>
      </c>
      <c r="F7573" s="104" t="s">
        <v>404</v>
      </c>
      <c r="G7573" s="104" t="s">
        <v>7124</v>
      </c>
      <c r="H7573" s="104" t="s">
        <v>5099</v>
      </c>
      <c r="I7573" s="104" t="s">
        <v>669</v>
      </c>
    </row>
    <row r="7574" spans="1:9" x14ac:dyDescent="0.2">
      <c r="A7574" s="104" t="s">
        <v>10492</v>
      </c>
      <c r="D7574" s="104" t="s">
        <v>5101</v>
      </c>
      <c r="E7574" s="104">
        <f t="shared" si="118"/>
        <v>40202003</v>
      </c>
      <c r="F7574" s="104" t="s">
        <v>404</v>
      </c>
      <c r="G7574" s="104" t="s">
        <v>7124</v>
      </c>
      <c r="H7574" s="104" t="s">
        <v>5099</v>
      </c>
      <c r="I7574" s="104" t="s">
        <v>2247</v>
      </c>
    </row>
    <row r="7575" spans="1:9" x14ac:dyDescent="0.2">
      <c r="A7575" s="104" t="s">
        <v>10492</v>
      </c>
      <c r="D7575" s="104" t="s">
        <v>5102</v>
      </c>
      <c r="E7575" s="104">
        <f t="shared" si="118"/>
        <v>40202004</v>
      </c>
      <c r="F7575" s="104" t="s">
        <v>404</v>
      </c>
      <c r="G7575" s="104" t="s">
        <v>7124</v>
      </c>
      <c r="H7575" s="104" t="s">
        <v>5099</v>
      </c>
      <c r="I7575" s="104" t="s">
        <v>2249</v>
      </c>
    </row>
    <row r="7576" spans="1:9" x14ac:dyDescent="0.2">
      <c r="A7576" s="104" t="s">
        <v>10492</v>
      </c>
      <c r="D7576" s="104" t="s">
        <v>5103</v>
      </c>
      <c r="E7576" s="104">
        <f t="shared" si="118"/>
        <v>40202005</v>
      </c>
      <c r="F7576" s="104" t="s">
        <v>404</v>
      </c>
      <c r="G7576" s="104" t="s">
        <v>7124</v>
      </c>
      <c r="H7576" s="104" t="s">
        <v>5099</v>
      </c>
      <c r="I7576" s="104" t="s">
        <v>2251</v>
      </c>
    </row>
    <row r="7577" spans="1:9" x14ac:dyDescent="0.2">
      <c r="A7577" s="104" t="s">
        <v>10492</v>
      </c>
      <c r="D7577" s="104" t="s">
        <v>5104</v>
      </c>
      <c r="E7577" s="104">
        <f t="shared" si="118"/>
        <v>40202010</v>
      </c>
      <c r="F7577" s="104" t="s">
        <v>404</v>
      </c>
      <c r="G7577" s="104" t="s">
        <v>7124</v>
      </c>
      <c r="H7577" s="104" t="s">
        <v>5099</v>
      </c>
      <c r="I7577" s="104" t="s">
        <v>7919</v>
      </c>
    </row>
    <row r="7578" spans="1:9" x14ac:dyDescent="0.2">
      <c r="A7578" s="104" t="s">
        <v>10492</v>
      </c>
      <c r="D7578" s="104" t="s">
        <v>7920</v>
      </c>
      <c r="E7578" s="104">
        <f t="shared" si="118"/>
        <v>40202011</v>
      </c>
      <c r="F7578" s="104" t="s">
        <v>404</v>
      </c>
      <c r="G7578" s="104" t="s">
        <v>7124</v>
      </c>
      <c r="H7578" s="104" t="s">
        <v>5099</v>
      </c>
      <c r="I7578" s="104" t="s">
        <v>7921</v>
      </c>
    </row>
    <row r="7579" spans="1:9" x14ac:dyDescent="0.2">
      <c r="A7579" s="104" t="s">
        <v>10492</v>
      </c>
      <c r="D7579" s="104" t="s">
        <v>7922</v>
      </c>
      <c r="E7579" s="104">
        <f t="shared" si="118"/>
        <v>40202012</v>
      </c>
      <c r="F7579" s="104" t="s">
        <v>404</v>
      </c>
      <c r="G7579" s="104" t="s">
        <v>7124</v>
      </c>
      <c r="H7579" s="104" t="s">
        <v>5099</v>
      </c>
      <c r="I7579" s="104" t="s">
        <v>7923</v>
      </c>
    </row>
    <row r="7580" spans="1:9" x14ac:dyDescent="0.2">
      <c r="A7580" s="104" t="s">
        <v>10492</v>
      </c>
      <c r="D7580" s="104" t="s">
        <v>7924</v>
      </c>
      <c r="E7580" s="104">
        <f t="shared" si="118"/>
        <v>40202013</v>
      </c>
      <c r="F7580" s="104" t="s">
        <v>404</v>
      </c>
      <c r="G7580" s="104" t="s">
        <v>7124</v>
      </c>
      <c r="H7580" s="104" t="s">
        <v>5099</v>
      </c>
      <c r="I7580" s="104" t="s">
        <v>7925</v>
      </c>
    </row>
    <row r="7581" spans="1:9" x14ac:dyDescent="0.2">
      <c r="A7581" s="104" t="s">
        <v>10492</v>
      </c>
      <c r="D7581" s="104" t="s">
        <v>7926</v>
      </c>
      <c r="E7581" s="104">
        <f t="shared" si="118"/>
        <v>40202014</v>
      </c>
      <c r="F7581" s="104" t="s">
        <v>404</v>
      </c>
      <c r="G7581" s="104" t="s">
        <v>7124</v>
      </c>
      <c r="H7581" s="104" t="s">
        <v>5099</v>
      </c>
      <c r="I7581" s="104" t="s">
        <v>7927</v>
      </c>
    </row>
    <row r="7582" spans="1:9" x14ac:dyDescent="0.2">
      <c r="A7582" s="104" t="s">
        <v>10492</v>
      </c>
      <c r="D7582" s="104" t="s">
        <v>7928</v>
      </c>
      <c r="E7582" s="104">
        <f t="shared" si="118"/>
        <v>40202015</v>
      </c>
      <c r="F7582" s="104" t="s">
        <v>404</v>
      </c>
      <c r="G7582" s="104" t="s">
        <v>7124</v>
      </c>
      <c r="H7582" s="104" t="s">
        <v>5099</v>
      </c>
      <c r="I7582" s="104" t="s">
        <v>7929</v>
      </c>
    </row>
    <row r="7583" spans="1:9" x14ac:dyDescent="0.2">
      <c r="A7583" s="104" t="s">
        <v>10492</v>
      </c>
      <c r="D7583" s="104" t="s">
        <v>7930</v>
      </c>
      <c r="E7583" s="104">
        <f t="shared" si="118"/>
        <v>40202020</v>
      </c>
      <c r="F7583" s="104" t="s">
        <v>404</v>
      </c>
      <c r="G7583" s="104" t="s">
        <v>7124</v>
      </c>
      <c r="H7583" s="104" t="s">
        <v>5099</v>
      </c>
      <c r="I7583" s="104" t="s">
        <v>7931</v>
      </c>
    </row>
    <row r="7584" spans="1:9" x14ac:dyDescent="0.2">
      <c r="A7584" s="104" t="s">
        <v>10492</v>
      </c>
      <c r="D7584" s="104" t="s">
        <v>7932</v>
      </c>
      <c r="E7584" s="104">
        <f t="shared" si="118"/>
        <v>40202021</v>
      </c>
      <c r="F7584" s="104" t="s">
        <v>404</v>
      </c>
      <c r="G7584" s="104" t="s">
        <v>7124</v>
      </c>
      <c r="H7584" s="104" t="s">
        <v>5099</v>
      </c>
      <c r="I7584" s="104" t="s">
        <v>7933</v>
      </c>
    </row>
    <row r="7585" spans="1:9" x14ac:dyDescent="0.2">
      <c r="A7585" s="104" t="s">
        <v>10492</v>
      </c>
      <c r="D7585" s="104" t="s">
        <v>7934</v>
      </c>
      <c r="E7585" s="104">
        <f t="shared" si="118"/>
        <v>40202022</v>
      </c>
      <c r="F7585" s="104" t="s">
        <v>404</v>
      </c>
      <c r="G7585" s="104" t="s">
        <v>7124</v>
      </c>
      <c r="H7585" s="104" t="s">
        <v>5099</v>
      </c>
      <c r="I7585" s="104" t="s">
        <v>7935</v>
      </c>
    </row>
    <row r="7586" spans="1:9" x14ac:dyDescent="0.2">
      <c r="A7586" s="104" t="s">
        <v>10492</v>
      </c>
      <c r="D7586" s="104" t="s">
        <v>7936</v>
      </c>
      <c r="E7586" s="104">
        <f t="shared" si="118"/>
        <v>40202023</v>
      </c>
      <c r="F7586" s="104" t="s">
        <v>404</v>
      </c>
      <c r="G7586" s="104" t="s">
        <v>7124</v>
      </c>
      <c r="H7586" s="104" t="s">
        <v>5099</v>
      </c>
      <c r="I7586" s="104" t="s">
        <v>7937</v>
      </c>
    </row>
    <row r="7587" spans="1:9" x14ac:dyDescent="0.2">
      <c r="A7587" s="104" t="s">
        <v>10492</v>
      </c>
      <c r="D7587" s="104" t="s">
        <v>7938</v>
      </c>
      <c r="E7587" s="104">
        <f t="shared" si="118"/>
        <v>40202024</v>
      </c>
      <c r="F7587" s="104" t="s">
        <v>404</v>
      </c>
      <c r="G7587" s="104" t="s">
        <v>7124</v>
      </c>
      <c r="H7587" s="104" t="s">
        <v>5099</v>
      </c>
      <c r="I7587" s="104" t="s">
        <v>7939</v>
      </c>
    </row>
    <row r="7588" spans="1:9" x14ac:dyDescent="0.2">
      <c r="A7588" s="104" t="s">
        <v>10492</v>
      </c>
      <c r="D7588" s="104" t="s">
        <v>7940</v>
      </c>
      <c r="E7588" s="104">
        <f t="shared" si="118"/>
        <v>40202025</v>
      </c>
      <c r="F7588" s="104" t="s">
        <v>404</v>
      </c>
      <c r="G7588" s="104" t="s">
        <v>7124</v>
      </c>
      <c r="H7588" s="104" t="s">
        <v>5099</v>
      </c>
      <c r="I7588" s="104" t="s">
        <v>7941</v>
      </c>
    </row>
    <row r="7589" spans="1:9" x14ac:dyDescent="0.2">
      <c r="A7589" s="104" t="s">
        <v>10492</v>
      </c>
      <c r="D7589" s="104" t="s">
        <v>7942</v>
      </c>
      <c r="E7589" s="104">
        <f t="shared" si="118"/>
        <v>40202031</v>
      </c>
      <c r="F7589" s="104" t="s">
        <v>404</v>
      </c>
      <c r="G7589" s="104" t="s">
        <v>7124</v>
      </c>
      <c r="H7589" s="104" t="s">
        <v>5099</v>
      </c>
      <c r="I7589" s="104" t="s">
        <v>7943</v>
      </c>
    </row>
    <row r="7590" spans="1:9" x14ac:dyDescent="0.2">
      <c r="A7590" s="104" t="s">
        <v>10492</v>
      </c>
      <c r="D7590" s="104" t="s">
        <v>7944</v>
      </c>
      <c r="E7590" s="104">
        <f t="shared" si="118"/>
        <v>40202032</v>
      </c>
      <c r="F7590" s="104" t="s">
        <v>404</v>
      </c>
      <c r="G7590" s="104" t="s">
        <v>7124</v>
      </c>
      <c r="H7590" s="104" t="s">
        <v>5099</v>
      </c>
      <c r="I7590" s="104" t="s">
        <v>7945</v>
      </c>
    </row>
    <row r="7591" spans="1:9" x14ac:dyDescent="0.2">
      <c r="A7591" s="104" t="s">
        <v>10492</v>
      </c>
      <c r="D7591" s="104" t="s">
        <v>7946</v>
      </c>
      <c r="E7591" s="104">
        <f t="shared" si="118"/>
        <v>40202033</v>
      </c>
      <c r="F7591" s="104" t="s">
        <v>404</v>
      </c>
      <c r="G7591" s="104" t="s">
        <v>7124</v>
      </c>
      <c r="H7591" s="104" t="s">
        <v>5099</v>
      </c>
      <c r="I7591" s="104" t="s">
        <v>7947</v>
      </c>
    </row>
    <row r="7592" spans="1:9" x14ac:dyDescent="0.2">
      <c r="A7592" s="104" t="s">
        <v>10492</v>
      </c>
      <c r="D7592" s="104" t="s">
        <v>7948</v>
      </c>
      <c r="E7592" s="104">
        <f t="shared" si="118"/>
        <v>40202034</v>
      </c>
      <c r="F7592" s="104" t="s">
        <v>404</v>
      </c>
      <c r="G7592" s="104" t="s">
        <v>7124</v>
      </c>
      <c r="H7592" s="104" t="s">
        <v>5099</v>
      </c>
      <c r="I7592" s="104" t="s">
        <v>7949</v>
      </c>
    </row>
    <row r="7593" spans="1:9" x14ac:dyDescent="0.2">
      <c r="A7593" s="104" t="s">
        <v>10492</v>
      </c>
      <c r="D7593" s="104" t="s">
        <v>7950</v>
      </c>
      <c r="E7593" s="104">
        <f t="shared" si="118"/>
        <v>40202035</v>
      </c>
      <c r="F7593" s="104" t="s">
        <v>404</v>
      </c>
      <c r="G7593" s="104" t="s">
        <v>7124</v>
      </c>
      <c r="H7593" s="104" t="s">
        <v>5099</v>
      </c>
      <c r="I7593" s="104" t="s">
        <v>7951</v>
      </c>
    </row>
    <row r="7594" spans="1:9" x14ac:dyDescent="0.2">
      <c r="A7594" s="104" t="s">
        <v>10492</v>
      </c>
      <c r="D7594" s="104" t="s">
        <v>7952</v>
      </c>
      <c r="E7594" s="104">
        <f t="shared" si="118"/>
        <v>40202036</v>
      </c>
      <c r="F7594" s="104" t="s">
        <v>404</v>
      </c>
      <c r="G7594" s="104" t="s">
        <v>7124</v>
      </c>
      <c r="H7594" s="104" t="s">
        <v>5099</v>
      </c>
      <c r="I7594" s="104" t="s">
        <v>7953</v>
      </c>
    </row>
    <row r="7595" spans="1:9" x14ac:dyDescent="0.2">
      <c r="A7595" s="104" t="s">
        <v>10492</v>
      </c>
      <c r="D7595" s="104" t="s">
        <v>7954</v>
      </c>
      <c r="E7595" s="104">
        <f t="shared" si="118"/>
        <v>40202037</v>
      </c>
      <c r="F7595" s="104" t="s">
        <v>404</v>
      </c>
      <c r="G7595" s="104" t="s">
        <v>7124</v>
      </c>
      <c r="H7595" s="104" t="s">
        <v>5099</v>
      </c>
      <c r="I7595" s="104" t="s">
        <v>7955</v>
      </c>
    </row>
    <row r="7596" spans="1:9" x14ac:dyDescent="0.2">
      <c r="A7596" s="104" t="s">
        <v>10492</v>
      </c>
      <c r="D7596" s="104" t="s">
        <v>5143</v>
      </c>
      <c r="E7596" s="104">
        <f t="shared" si="118"/>
        <v>40202038</v>
      </c>
      <c r="F7596" s="104" t="s">
        <v>404</v>
      </c>
      <c r="G7596" s="104" t="s">
        <v>7124</v>
      </c>
      <c r="H7596" s="104" t="s">
        <v>5099</v>
      </c>
      <c r="I7596" s="104" t="s">
        <v>5144</v>
      </c>
    </row>
    <row r="7597" spans="1:9" x14ac:dyDescent="0.2">
      <c r="A7597" s="104" t="s">
        <v>10492</v>
      </c>
      <c r="D7597" s="104" t="s">
        <v>5145</v>
      </c>
      <c r="E7597" s="104">
        <f t="shared" si="118"/>
        <v>40202039</v>
      </c>
      <c r="F7597" s="104" t="s">
        <v>404</v>
      </c>
      <c r="G7597" s="104" t="s">
        <v>7124</v>
      </c>
      <c r="H7597" s="104" t="s">
        <v>5099</v>
      </c>
      <c r="I7597" s="104" t="s">
        <v>5146</v>
      </c>
    </row>
    <row r="7598" spans="1:9" x14ac:dyDescent="0.2">
      <c r="A7598" s="104" t="s">
        <v>10492</v>
      </c>
      <c r="D7598" s="104" t="s">
        <v>5147</v>
      </c>
      <c r="E7598" s="104">
        <f t="shared" si="118"/>
        <v>40202099</v>
      </c>
      <c r="F7598" s="104" t="s">
        <v>404</v>
      </c>
      <c r="G7598" s="104" t="s">
        <v>7124</v>
      </c>
      <c r="H7598" s="104" t="s">
        <v>5099</v>
      </c>
      <c r="I7598" s="104" t="s">
        <v>7791</v>
      </c>
    </row>
    <row r="7599" spans="1:9" x14ac:dyDescent="0.2">
      <c r="A7599" s="104" t="s">
        <v>10492</v>
      </c>
      <c r="D7599" s="104" t="s">
        <v>5148</v>
      </c>
      <c r="E7599" s="104">
        <f t="shared" si="118"/>
        <v>40202101</v>
      </c>
      <c r="F7599" s="104" t="s">
        <v>404</v>
      </c>
      <c r="G7599" s="104" t="s">
        <v>7124</v>
      </c>
      <c r="H7599" s="104" t="s">
        <v>5149</v>
      </c>
      <c r="I7599" s="104" t="s">
        <v>5150</v>
      </c>
    </row>
    <row r="7600" spans="1:9" x14ac:dyDescent="0.2">
      <c r="A7600" s="104" t="s">
        <v>10492</v>
      </c>
      <c r="D7600" s="104" t="s">
        <v>5151</v>
      </c>
      <c r="E7600" s="104">
        <f t="shared" si="118"/>
        <v>40202103</v>
      </c>
      <c r="F7600" s="104" t="s">
        <v>404</v>
      </c>
      <c r="G7600" s="104" t="s">
        <v>7124</v>
      </c>
      <c r="H7600" s="104" t="s">
        <v>5149</v>
      </c>
      <c r="I7600" s="104" t="s">
        <v>2247</v>
      </c>
    </row>
    <row r="7601" spans="1:9" x14ac:dyDescent="0.2">
      <c r="A7601" s="104" t="s">
        <v>10492</v>
      </c>
      <c r="D7601" s="104" t="s">
        <v>5152</v>
      </c>
      <c r="E7601" s="104">
        <f t="shared" si="118"/>
        <v>40202104</v>
      </c>
      <c r="F7601" s="104" t="s">
        <v>404</v>
      </c>
      <c r="G7601" s="104" t="s">
        <v>7124</v>
      </c>
      <c r="H7601" s="104" t="s">
        <v>5149</v>
      </c>
      <c r="I7601" s="104" t="s">
        <v>2249</v>
      </c>
    </row>
    <row r="7602" spans="1:9" x14ac:dyDescent="0.2">
      <c r="A7602" s="104" t="s">
        <v>10492</v>
      </c>
      <c r="D7602" s="104" t="s">
        <v>5153</v>
      </c>
      <c r="E7602" s="104">
        <f t="shared" si="118"/>
        <v>40202105</v>
      </c>
      <c r="F7602" s="104" t="s">
        <v>404</v>
      </c>
      <c r="G7602" s="104" t="s">
        <v>7124</v>
      </c>
      <c r="H7602" s="104" t="s">
        <v>5149</v>
      </c>
      <c r="I7602" s="104" t="s">
        <v>2251</v>
      </c>
    </row>
    <row r="7603" spans="1:9" x14ac:dyDescent="0.2">
      <c r="A7603" s="104" t="s">
        <v>10492</v>
      </c>
      <c r="D7603" s="104" t="s">
        <v>5154</v>
      </c>
      <c r="E7603" s="104">
        <f t="shared" si="118"/>
        <v>40202106</v>
      </c>
      <c r="F7603" s="104" t="s">
        <v>404</v>
      </c>
      <c r="G7603" s="104" t="s">
        <v>7124</v>
      </c>
      <c r="H7603" s="104" t="s">
        <v>5149</v>
      </c>
      <c r="I7603" s="104" t="s">
        <v>5155</v>
      </c>
    </row>
    <row r="7604" spans="1:9" x14ac:dyDescent="0.2">
      <c r="A7604" s="104" t="s">
        <v>10492</v>
      </c>
      <c r="D7604" s="104" t="s">
        <v>5156</v>
      </c>
      <c r="E7604" s="104">
        <f t="shared" si="118"/>
        <v>40202107</v>
      </c>
      <c r="F7604" s="104" t="s">
        <v>404</v>
      </c>
      <c r="G7604" s="104" t="s">
        <v>7124</v>
      </c>
      <c r="H7604" s="104" t="s">
        <v>5149</v>
      </c>
      <c r="I7604" s="104" t="s">
        <v>5157</v>
      </c>
    </row>
    <row r="7605" spans="1:9" x14ac:dyDescent="0.2">
      <c r="A7605" s="104" t="s">
        <v>10492</v>
      </c>
      <c r="D7605" s="104" t="s">
        <v>5158</v>
      </c>
      <c r="E7605" s="104">
        <f t="shared" si="118"/>
        <v>40202108</v>
      </c>
      <c r="F7605" s="104" t="s">
        <v>404</v>
      </c>
      <c r="G7605" s="104" t="s">
        <v>7124</v>
      </c>
      <c r="H7605" s="104" t="s">
        <v>5149</v>
      </c>
      <c r="I7605" s="104" t="s">
        <v>5159</v>
      </c>
    </row>
    <row r="7606" spans="1:9" x14ac:dyDescent="0.2">
      <c r="A7606" s="104" t="s">
        <v>10492</v>
      </c>
      <c r="D7606" s="104" t="s">
        <v>5160</v>
      </c>
      <c r="E7606" s="104">
        <f t="shared" si="118"/>
        <v>40202109</v>
      </c>
      <c r="F7606" s="104" t="s">
        <v>404</v>
      </c>
      <c r="G7606" s="104" t="s">
        <v>7124</v>
      </c>
      <c r="H7606" s="104" t="s">
        <v>5149</v>
      </c>
      <c r="I7606" s="104" t="s">
        <v>5161</v>
      </c>
    </row>
    <row r="7607" spans="1:9" x14ac:dyDescent="0.2">
      <c r="A7607" s="104" t="s">
        <v>10492</v>
      </c>
      <c r="D7607" s="104" t="s">
        <v>5162</v>
      </c>
      <c r="E7607" s="104">
        <f t="shared" si="118"/>
        <v>40202110</v>
      </c>
      <c r="F7607" s="104" t="s">
        <v>404</v>
      </c>
      <c r="G7607" s="104" t="s">
        <v>7124</v>
      </c>
      <c r="H7607" s="104" t="s">
        <v>5149</v>
      </c>
      <c r="I7607" s="104" t="s">
        <v>5163</v>
      </c>
    </row>
    <row r="7608" spans="1:9" x14ac:dyDescent="0.2">
      <c r="A7608" s="104" t="s">
        <v>10492</v>
      </c>
      <c r="D7608" s="104" t="s">
        <v>5164</v>
      </c>
      <c r="E7608" s="104">
        <f t="shared" si="118"/>
        <v>40202111</v>
      </c>
      <c r="F7608" s="104" t="s">
        <v>404</v>
      </c>
      <c r="G7608" s="104" t="s">
        <v>7124</v>
      </c>
      <c r="H7608" s="104" t="s">
        <v>5149</v>
      </c>
      <c r="I7608" s="104" t="s">
        <v>5165</v>
      </c>
    </row>
    <row r="7609" spans="1:9" x14ac:dyDescent="0.2">
      <c r="A7609" s="104" t="s">
        <v>10492</v>
      </c>
      <c r="D7609" s="104" t="s">
        <v>5166</v>
      </c>
      <c r="E7609" s="104">
        <f t="shared" si="118"/>
        <v>40202117</v>
      </c>
      <c r="F7609" s="104" t="s">
        <v>404</v>
      </c>
      <c r="G7609" s="104" t="s">
        <v>7124</v>
      </c>
      <c r="H7609" s="104" t="s">
        <v>5149</v>
      </c>
      <c r="I7609" s="104" t="s">
        <v>5167</v>
      </c>
    </row>
    <row r="7610" spans="1:9" x14ac:dyDescent="0.2">
      <c r="A7610" s="104" t="s">
        <v>10492</v>
      </c>
      <c r="D7610" s="104" t="s">
        <v>5168</v>
      </c>
      <c r="E7610" s="104">
        <f t="shared" si="118"/>
        <v>40202118</v>
      </c>
      <c r="F7610" s="104" t="s">
        <v>404</v>
      </c>
      <c r="G7610" s="104" t="s">
        <v>7124</v>
      </c>
      <c r="H7610" s="104" t="s">
        <v>5149</v>
      </c>
      <c r="I7610" s="104" t="s">
        <v>5169</v>
      </c>
    </row>
    <row r="7611" spans="1:9" x14ac:dyDescent="0.2">
      <c r="A7611" s="104" t="s">
        <v>10492</v>
      </c>
      <c r="D7611" s="104" t="s">
        <v>5170</v>
      </c>
      <c r="E7611" s="104">
        <f t="shared" si="118"/>
        <v>40202131</v>
      </c>
      <c r="F7611" s="104" t="s">
        <v>404</v>
      </c>
      <c r="G7611" s="104" t="s">
        <v>7124</v>
      </c>
      <c r="H7611" s="104" t="s">
        <v>5149</v>
      </c>
      <c r="I7611" s="104" t="s">
        <v>5171</v>
      </c>
    </row>
    <row r="7612" spans="1:9" x14ac:dyDescent="0.2">
      <c r="A7612" s="104" t="s">
        <v>10492</v>
      </c>
      <c r="D7612" s="104" t="s">
        <v>5172</v>
      </c>
      <c r="E7612" s="104">
        <f t="shared" si="118"/>
        <v>40202132</v>
      </c>
      <c r="F7612" s="104" t="s">
        <v>404</v>
      </c>
      <c r="G7612" s="104" t="s">
        <v>7124</v>
      </c>
      <c r="H7612" s="104" t="s">
        <v>5149</v>
      </c>
      <c r="I7612" s="104" t="s">
        <v>5173</v>
      </c>
    </row>
    <row r="7613" spans="1:9" x14ac:dyDescent="0.2">
      <c r="A7613" s="104" t="s">
        <v>10492</v>
      </c>
      <c r="D7613" s="104" t="s">
        <v>5174</v>
      </c>
      <c r="E7613" s="104">
        <f t="shared" si="118"/>
        <v>40202133</v>
      </c>
      <c r="F7613" s="104" t="s">
        <v>404</v>
      </c>
      <c r="G7613" s="104" t="s">
        <v>7124</v>
      </c>
      <c r="H7613" s="104" t="s">
        <v>5149</v>
      </c>
      <c r="I7613" s="104" t="s">
        <v>5175</v>
      </c>
    </row>
    <row r="7614" spans="1:9" x14ac:dyDescent="0.2">
      <c r="A7614" s="104" t="s">
        <v>10492</v>
      </c>
      <c r="D7614" s="104" t="s">
        <v>5176</v>
      </c>
      <c r="E7614" s="104">
        <f t="shared" si="118"/>
        <v>40202140</v>
      </c>
      <c r="F7614" s="104" t="s">
        <v>404</v>
      </c>
      <c r="G7614" s="104" t="s">
        <v>7124</v>
      </c>
      <c r="H7614" s="104" t="s">
        <v>5149</v>
      </c>
      <c r="I7614" s="104" t="s">
        <v>5177</v>
      </c>
    </row>
    <row r="7615" spans="1:9" x14ac:dyDescent="0.2">
      <c r="A7615" s="104" t="s">
        <v>10492</v>
      </c>
      <c r="D7615" s="104" t="s">
        <v>5178</v>
      </c>
      <c r="E7615" s="104">
        <f t="shared" si="118"/>
        <v>40202199</v>
      </c>
      <c r="F7615" s="104" t="s">
        <v>404</v>
      </c>
      <c r="G7615" s="104" t="s">
        <v>7124</v>
      </c>
      <c r="H7615" s="104" t="s">
        <v>5149</v>
      </c>
      <c r="I7615" s="104" t="s">
        <v>7791</v>
      </c>
    </row>
    <row r="7616" spans="1:9" x14ac:dyDescent="0.2">
      <c r="A7616" s="104" t="s">
        <v>10492</v>
      </c>
      <c r="D7616" s="104" t="s">
        <v>5179</v>
      </c>
      <c r="E7616" s="104">
        <f t="shared" si="118"/>
        <v>40202201</v>
      </c>
      <c r="F7616" s="104" t="s">
        <v>404</v>
      </c>
      <c r="G7616" s="104" t="s">
        <v>7124</v>
      </c>
      <c r="H7616" s="104" t="s">
        <v>5180</v>
      </c>
      <c r="I7616" s="104" t="s">
        <v>2245</v>
      </c>
    </row>
    <row r="7617" spans="1:9" x14ac:dyDescent="0.2">
      <c r="A7617" s="104" t="s">
        <v>10492</v>
      </c>
      <c r="D7617" s="104" t="s">
        <v>5181</v>
      </c>
      <c r="E7617" s="104">
        <f t="shared" si="118"/>
        <v>40202202</v>
      </c>
      <c r="F7617" s="104" t="s">
        <v>404</v>
      </c>
      <c r="G7617" s="104" t="s">
        <v>7124</v>
      </c>
      <c r="H7617" s="104" t="s">
        <v>5180</v>
      </c>
      <c r="I7617" s="104" t="s">
        <v>669</v>
      </c>
    </row>
    <row r="7618" spans="1:9" x14ac:dyDescent="0.2">
      <c r="A7618" s="104" t="s">
        <v>10492</v>
      </c>
      <c r="D7618" s="104" t="s">
        <v>5182</v>
      </c>
      <c r="E7618" s="104">
        <f t="shared" ref="E7618:E7681" si="119">VALUE(D7618)</f>
        <v>40202203</v>
      </c>
      <c r="F7618" s="104" t="s">
        <v>404</v>
      </c>
      <c r="G7618" s="104" t="s">
        <v>7124</v>
      </c>
      <c r="H7618" s="104" t="s">
        <v>5180</v>
      </c>
      <c r="I7618" s="104" t="s">
        <v>2247</v>
      </c>
    </row>
    <row r="7619" spans="1:9" x14ac:dyDescent="0.2">
      <c r="A7619" s="104" t="s">
        <v>10492</v>
      </c>
      <c r="D7619" s="104" t="s">
        <v>5183</v>
      </c>
      <c r="E7619" s="104">
        <f t="shared" si="119"/>
        <v>40202204</v>
      </c>
      <c r="F7619" s="104" t="s">
        <v>404</v>
      </c>
      <c r="G7619" s="104" t="s">
        <v>7124</v>
      </c>
      <c r="H7619" s="104" t="s">
        <v>5180</v>
      </c>
      <c r="I7619" s="104" t="s">
        <v>2249</v>
      </c>
    </row>
    <row r="7620" spans="1:9" x14ac:dyDescent="0.2">
      <c r="A7620" s="104" t="s">
        <v>10492</v>
      </c>
      <c r="D7620" s="104" t="s">
        <v>5184</v>
      </c>
      <c r="E7620" s="104">
        <f t="shared" si="119"/>
        <v>40202205</v>
      </c>
      <c r="F7620" s="104" t="s">
        <v>404</v>
      </c>
      <c r="G7620" s="104" t="s">
        <v>7124</v>
      </c>
      <c r="H7620" s="104" t="s">
        <v>5180</v>
      </c>
      <c r="I7620" s="104" t="s">
        <v>2251</v>
      </c>
    </row>
    <row r="7621" spans="1:9" x14ac:dyDescent="0.2">
      <c r="A7621" s="104" t="s">
        <v>10492</v>
      </c>
      <c r="D7621" s="104" t="s">
        <v>5185</v>
      </c>
      <c r="E7621" s="104">
        <f t="shared" si="119"/>
        <v>40202206</v>
      </c>
      <c r="F7621" s="104" t="s">
        <v>404</v>
      </c>
      <c r="G7621" s="104" t="s">
        <v>7124</v>
      </c>
      <c r="H7621" s="104" t="s">
        <v>5180</v>
      </c>
      <c r="I7621" s="104" t="s">
        <v>5186</v>
      </c>
    </row>
    <row r="7622" spans="1:9" x14ac:dyDescent="0.2">
      <c r="A7622" s="104" t="s">
        <v>10492</v>
      </c>
      <c r="D7622" s="104" t="s">
        <v>5187</v>
      </c>
      <c r="E7622" s="104">
        <f t="shared" si="119"/>
        <v>40202207</v>
      </c>
      <c r="F7622" s="104" t="s">
        <v>404</v>
      </c>
      <c r="G7622" s="104" t="s">
        <v>7124</v>
      </c>
      <c r="H7622" s="104" t="s">
        <v>5180</v>
      </c>
      <c r="I7622" s="104" t="s">
        <v>7967</v>
      </c>
    </row>
    <row r="7623" spans="1:9" x14ac:dyDescent="0.2">
      <c r="A7623" s="104" t="s">
        <v>10492</v>
      </c>
      <c r="D7623" s="104" t="s">
        <v>7968</v>
      </c>
      <c r="E7623" s="104">
        <f t="shared" si="119"/>
        <v>40202208</v>
      </c>
      <c r="F7623" s="104" t="s">
        <v>404</v>
      </c>
      <c r="G7623" s="104" t="s">
        <v>7124</v>
      </c>
      <c r="H7623" s="104" t="s">
        <v>5180</v>
      </c>
      <c r="I7623" s="104" t="s">
        <v>5217</v>
      </c>
    </row>
    <row r="7624" spans="1:9" x14ac:dyDescent="0.2">
      <c r="A7624" s="104" t="s">
        <v>10492</v>
      </c>
      <c r="D7624" s="104" t="s">
        <v>5218</v>
      </c>
      <c r="E7624" s="104">
        <f t="shared" si="119"/>
        <v>40202209</v>
      </c>
      <c r="F7624" s="104" t="s">
        <v>404</v>
      </c>
      <c r="G7624" s="104" t="s">
        <v>7124</v>
      </c>
      <c r="H7624" s="104" t="s">
        <v>5180</v>
      </c>
      <c r="I7624" s="104" t="s">
        <v>5219</v>
      </c>
    </row>
    <row r="7625" spans="1:9" x14ac:dyDescent="0.2">
      <c r="A7625" s="104" t="s">
        <v>10492</v>
      </c>
      <c r="D7625" s="104" t="s">
        <v>5220</v>
      </c>
      <c r="E7625" s="104">
        <f t="shared" si="119"/>
        <v>40202210</v>
      </c>
      <c r="F7625" s="104" t="s">
        <v>404</v>
      </c>
      <c r="G7625" s="104" t="s">
        <v>7124</v>
      </c>
      <c r="H7625" s="104" t="s">
        <v>5180</v>
      </c>
      <c r="I7625" s="104" t="s">
        <v>5221</v>
      </c>
    </row>
    <row r="7626" spans="1:9" x14ac:dyDescent="0.2">
      <c r="A7626" s="104" t="s">
        <v>10492</v>
      </c>
      <c r="D7626" s="104" t="s">
        <v>5222</v>
      </c>
      <c r="E7626" s="104">
        <f t="shared" si="119"/>
        <v>40202211</v>
      </c>
      <c r="F7626" s="104" t="s">
        <v>404</v>
      </c>
      <c r="G7626" s="104" t="s">
        <v>7124</v>
      </c>
      <c r="H7626" s="104" t="s">
        <v>5180</v>
      </c>
      <c r="I7626" s="104" t="s">
        <v>5223</v>
      </c>
    </row>
    <row r="7627" spans="1:9" x14ac:dyDescent="0.2">
      <c r="A7627" s="104" t="s">
        <v>10492</v>
      </c>
      <c r="D7627" s="104" t="s">
        <v>5224</v>
      </c>
      <c r="E7627" s="104">
        <f t="shared" si="119"/>
        <v>40202212</v>
      </c>
      <c r="F7627" s="104" t="s">
        <v>404</v>
      </c>
      <c r="G7627" s="104" t="s">
        <v>7124</v>
      </c>
      <c r="H7627" s="104" t="s">
        <v>5180</v>
      </c>
      <c r="I7627" s="104" t="s">
        <v>5225</v>
      </c>
    </row>
    <row r="7628" spans="1:9" x14ac:dyDescent="0.2">
      <c r="A7628" s="104" t="s">
        <v>10492</v>
      </c>
      <c r="D7628" s="104" t="s">
        <v>5226</v>
      </c>
      <c r="E7628" s="104">
        <f t="shared" si="119"/>
        <v>40202213</v>
      </c>
      <c r="F7628" s="104" t="s">
        <v>404</v>
      </c>
      <c r="G7628" s="104" t="s">
        <v>7124</v>
      </c>
      <c r="H7628" s="104" t="s">
        <v>5180</v>
      </c>
      <c r="I7628" s="104" t="s">
        <v>5227</v>
      </c>
    </row>
    <row r="7629" spans="1:9" x14ac:dyDescent="0.2">
      <c r="A7629" s="104" t="s">
        <v>10492</v>
      </c>
      <c r="D7629" s="104" t="s">
        <v>5228</v>
      </c>
      <c r="E7629" s="104">
        <f t="shared" si="119"/>
        <v>40202214</v>
      </c>
      <c r="F7629" s="104" t="s">
        <v>404</v>
      </c>
      <c r="G7629" s="104" t="s">
        <v>7124</v>
      </c>
      <c r="H7629" s="104" t="s">
        <v>5180</v>
      </c>
      <c r="I7629" s="104" t="s">
        <v>5211</v>
      </c>
    </row>
    <row r="7630" spans="1:9" x14ac:dyDescent="0.2">
      <c r="A7630" s="104" t="s">
        <v>10492</v>
      </c>
      <c r="D7630" s="104" t="s">
        <v>5212</v>
      </c>
      <c r="E7630" s="104">
        <f t="shared" si="119"/>
        <v>40202215</v>
      </c>
      <c r="F7630" s="104" t="s">
        <v>404</v>
      </c>
      <c r="G7630" s="104" t="s">
        <v>7124</v>
      </c>
      <c r="H7630" s="104" t="s">
        <v>5180</v>
      </c>
      <c r="I7630" s="104" t="s">
        <v>5213</v>
      </c>
    </row>
    <row r="7631" spans="1:9" x14ac:dyDescent="0.2">
      <c r="A7631" s="104" t="s">
        <v>10492</v>
      </c>
      <c r="D7631" s="104" t="s">
        <v>5214</v>
      </c>
      <c r="E7631" s="104">
        <f t="shared" si="119"/>
        <v>40202220</v>
      </c>
      <c r="F7631" s="104" t="s">
        <v>404</v>
      </c>
      <c r="G7631" s="104" t="s">
        <v>7124</v>
      </c>
      <c r="H7631" s="104" t="s">
        <v>5180</v>
      </c>
      <c r="I7631" s="104" t="s">
        <v>7919</v>
      </c>
    </row>
    <row r="7632" spans="1:9" x14ac:dyDescent="0.2">
      <c r="A7632" s="104" t="s">
        <v>10492</v>
      </c>
      <c r="D7632" s="104" t="s">
        <v>5215</v>
      </c>
      <c r="E7632" s="104">
        <f t="shared" si="119"/>
        <v>40202229</v>
      </c>
      <c r="F7632" s="104" t="s">
        <v>404</v>
      </c>
      <c r="G7632" s="104" t="s">
        <v>7124</v>
      </c>
      <c r="H7632" s="104" t="s">
        <v>5180</v>
      </c>
      <c r="I7632" s="104" t="s">
        <v>676</v>
      </c>
    </row>
    <row r="7633" spans="1:9" x14ac:dyDescent="0.2">
      <c r="A7633" s="104" t="s">
        <v>10492</v>
      </c>
      <c r="D7633" s="104" t="s">
        <v>5216</v>
      </c>
      <c r="E7633" s="104">
        <f t="shared" si="119"/>
        <v>40202230</v>
      </c>
      <c r="F7633" s="104" t="s">
        <v>404</v>
      </c>
      <c r="G7633" s="104" t="s">
        <v>7124</v>
      </c>
      <c r="H7633" s="104" t="s">
        <v>5180</v>
      </c>
      <c r="I7633" s="104" t="s">
        <v>2490</v>
      </c>
    </row>
    <row r="7634" spans="1:9" x14ac:dyDescent="0.2">
      <c r="A7634" s="104" t="s">
        <v>10492</v>
      </c>
      <c r="D7634" s="104" t="s">
        <v>2491</v>
      </c>
      <c r="E7634" s="104">
        <f t="shared" si="119"/>
        <v>40202239</v>
      </c>
      <c r="F7634" s="104" t="s">
        <v>404</v>
      </c>
      <c r="G7634" s="104" t="s">
        <v>7124</v>
      </c>
      <c r="H7634" s="104" t="s">
        <v>5180</v>
      </c>
      <c r="I7634" s="104" t="s">
        <v>2492</v>
      </c>
    </row>
    <row r="7635" spans="1:9" x14ac:dyDescent="0.2">
      <c r="A7635" s="104" t="s">
        <v>10492</v>
      </c>
      <c r="D7635" s="104" t="s">
        <v>2493</v>
      </c>
      <c r="E7635" s="104">
        <f t="shared" si="119"/>
        <v>40202240</v>
      </c>
      <c r="F7635" s="104" t="s">
        <v>404</v>
      </c>
      <c r="G7635" s="104" t="s">
        <v>7124</v>
      </c>
      <c r="H7635" s="104" t="s">
        <v>5180</v>
      </c>
      <c r="I7635" s="104" t="s">
        <v>2494</v>
      </c>
    </row>
    <row r="7636" spans="1:9" x14ac:dyDescent="0.2">
      <c r="A7636" s="104" t="s">
        <v>10492</v>
      </c>
      <c r="D7636" s="104" t="s">
        <v>2495</v>
      </c>
      <c r="E7636" s="104">
        <f t="shared" si="119"/>
        <v>40202249</v>
      </c>
      <c r="F7636" s="104" t="s">
        <v>404</v>
      </c>
      <c r="G7636" s="104" t="s">
        <v>7124</v>
      </c>
      <c r="H7636" s="104" t="s">
        <v>5180</v>
      </c>
      <c r="I7636" s="104" t="s">
        <v>2496</v>
      </c>
    </row>
    <row r="7637" spans="1:9" x14ac:dyDescent="0.2">
      <c r="A7637" s="104" t="s">
        <v>10492</v>
      </c>
      <c r="D7637" s="104" t="s">
        <v>2497</v>
      </c>
      <c r="E7637" s="104">
        <f t="shared" si="119"/>
        <v>40202250</v>
      </c>
      <c r="F7637" s="104" t="s">
        <v>404</v>
      </c>
      <c r="G7637" s="104" t="s">
        <v>7124</v>
      </c>
      <c r="H7637" s="104" t="s">
        <v>5180</v>
      </c>
      <c r="I7637" s="104" t="s">
        <v>2498</v>
      </c>
    </row>
    <row r="7638" spans="1:9" x14ac:dyDescent="0.2">
      <c r="A7638" s="104" t="s">
        <v>10492</v>
      </c>
      <c r="D7638" s="104" t="s">
        <v>2499</v>
      </c>
      <c r="E7638" s="104">
        <f t="shared" si="119"/>
        <v>40202259</v>
      </c>
      <c r="F7638" s="104" t="s">
        <v>404</v>
      </c>
      <c r="G7638" s="104" t="s">
        <v>7124</v>
      </c>
      <c r="H7638" s="104" t="s">
        <v>5180</v>
      </c>
      <c r="I7638" s="104" t="s">
        <v>2500</v>
      </c>
    </row>
    <row r="7639" spans="1:9" x14ac:dyDescent="0.2">
      <c r="A7639" s="104" t="s">
        <v>10492</v>
      </c>
      <c r="D7639" s="104" t="s">
        <v>2501</v>
      </c>
      <c r="E7639" s="104">
        <f t="shared" si="119"/>
        <v>40202270</v>
      </c>
      <c r="F7639" s="104" t="s">
        <v>404</v>
      </c>
      <c r="G7639" s="104" t="s">
        <v>7124</v>
      </c>
      <c r="H7639" s="104" t="s">
        <v>5180</v>
      </c>
      <c r="I7639" s="104" t="s">
        <v>2502</v>
      </c>
    </row>
    <row r="7640" spans="1:9" x14ac:dyDescent="0.2">
      <c r="A7640" s="104" t="s">
        <v>10492</v>
      </c>
      <c r="D7640" s="104" t="s">
        <v>2503</v>
      </c>
      <c r="E7640" s="104">
        <f t="shared" si="119"/>
        <v>40202280</v>
      </c>
      <c r="F7640" s="104" t="s">
        <v>404</v>
      </c>
      <c r="G7640" s="104" t="s">
        <v>7124</v>
      </c>
      <c r="H7640" s="104" t="s">
        <v>5180</v>
      </c>
      <c r="I7640" s="104" t="s">
        <v>2504</v>
      </c>
    </row>
    <row r="7641" spans="1:9" x14ac:dyDescent="0.2">
      <c r="A7641" s="104" t="s">
        <v>10492</v>
      </c>
      <c r="D7641" s="104" t="s">
        <v>2505</v>
      </c>
      <c r="E7641" s="104">
        <f t="shared" si="119"/>
        <v>40202299</v>
      </c>
      <c r="F7641" s="104" t="s">
        <v>404</v>
      </c>
      <c r="G7641" s="104" t="s">
        <v>7124</v>
      </c>
      <c r="H7641" s="104" t="s">
        <v>5180</v>
      </c>
      <c r="I7641" s="104" t="s">
        <v>7791</v>
      </c>
    </row>
    <row r="7642" spans="1:9" x14ac:dyDescent="0.2">
      <c r="A7642" s="104" t="s">
        <v>10492</v>
      </c>
      <c r="D7642" s="104" t="s">
        <v>2506</v>
      </c>
      <c r="E7642" s="104">
        <f t="shared" si="119"/>
        <v>40202301</v>
      </c>
      <c r="F7642" s="104" t="s">
        <v>404</v>
      </c>
      <c r="G7642" s="104" t="s">
        <v>7124</v>
      </c>
      <c r="H7642" s="104" t="s">
        <v>2507</v>
      </c>
      <c r="I7642" s="104" t="s">
        <v>667</v>
      </c>
    </row>
    <row r="7643" spans="1:9" x14ac:dyDescent="0.2">
      <c r="A7643" s="104" t="s">
        <v>10492</v>
      </c>
      <c r="D7643" s="104" t="s">
        <v>2508</v>
      </c>
      <c r="E7643" s="104">
        <f t="shared" si="119"/>
        <v>40202302</v>
      </c>
      <c r="F7643" s="104" t="s">
        <v>404</v>
      </c>
      <c r="G7643" s="104" t="s">
        <v>7124</v>
      </c>
      <c r="H7643" s="104" t="s">
        <v>2507</v>
      </c>
      <c r="I7643" s="104" t="s">
        <v>669</v>
      </c>
    </row>
    <row r="7644" spans="1:9" x14ac:dyDescent="0.2">
      <c r="A7644" s="104" t="s">
        <v>10492</v>
      </c>
      <c r="D7644" s="104" t="s">
        <v>2509</v>
      </c>
      <c r="E7644" s="104">
        <f t="shared" si="119"/>
        <v>40202303</v>
      </c>
      <c r="F7644" s="104" t="s">
        <v>404</v>
      </c>
      <c r="G7644" s="104" t="s">
        <v>7124</v>
      </c>
      <c r="H7644" s="104" t="s">
        <v>2507</v>
      </c>
      <c r="I7644" s="104" t="s">
        <v>2247</v>
      </c>
    </row>
    <row r="7645" spans="1:9" x14ac:dyDescent="0.2">
      <c r="A7645" s="104" t="s">
        <v>10492</v>
      </c>
      <c r="D7645" s="104" t="s">
        <v>2510</v>
      </c>
      <c r="E7645" s="104">
        <f t="shared" si="119"/>
        <v>40202304</v>
      </c>
      <c r="F7645" s="104" t="s">
        <v>404</v>
      </c>
      <c r="G7645" s="104" t="s">
        <v>7124</v>
      </c>
      <c r="H7645" s="104" t="s">
        <v>2507</v>
      </c>
      <c r="I7645" s="104" t="s">
        <v>2249</v>
      </c>
    </row>
    <row r="7646" spans="1:9" x14ac:dyDescent="0.2">
      <c r="A7646" s="104" t="s">
        <v>10492</v>
      </c>
      <c r="D7646" s="104" t="s">
        <v>2511</v>
      </c>
      <c r="E7646" s="104">
        <f t="shared" si="119"/>
        <v>40202305</v>
      </c>
      <c r="F7646" s="104" t="s">
        <v>404</v>
      </c>
      <c r="G7646" s="104" t="s">
        <v>7124</v>
      </c>
      <c r="H7646" s="104" t="s">
        <v>2507</v>
      </c>
      <c r="I7646" s="104" t="s">
        <v>2251</v>
      </c>
    </row>
    <row r="7647" spans="1:9" x14ac:dyDescent="0.2">
      <c r="A7647" s="104" t="s">
        <v>10492</v>
      </c>
      <c r="D7647" s="104" t="s">
        <v>2512</v>
      </c>
      <c r="E7647" s="104">
        <f t="shared" si="119"/>
        <v>40202306</v>
      </c>
      <c r="F7647" s="104" t="s">
        <v>404</v>
      </c>
      <c r="G7647" s="104" t="s">
        <v>7124</v>
      </c>
      <c r="H7647" s="104" t="s">
        <v>2507</v>
      </c>
      <c r="I7647" s="104" t="s">
        <v>713</v>
      </c>
    </row>
    <row r="7648" spans="1:9" x14ac:dyDescent="0.2">
      <c r="A7648" s="104" t="s">
        <v>10492</v>
      </c>
      <c r="D7648" s="104" t="s">
        <v>2513</v>
      </c>
      <c r="E7648" s="104">
        <f t="shared" si="119"/>
        <v>40202399</v>
      </c>
      <c r="F7648" s="104" t="s">
        <v>404</v>
      </c>
      <c r="G7648" s="104" t="s">
        <v>7124</v>
      </c>
      <c r="H7648" s="104" t="s">
        <v>2507</v>
      </c>
      <c r="I7648" s="104" t="s">
        <v>7791</v>
      </c>
    </row>
    <row r="7649" spans="1:9" x14ac:dyDescent="0.2">
      <c r="A7649" s="104" t="s">
        <v>10492</v>
      </c>
      <c r="D7649" s="104" t="s">
        <v>2514</v>
      </c>
      <c r="E7649" s="104">
        <f t="shared" si="119"/>
        <v>40202401</v>
      </c>
      <c r="F7649" s="104" t="s">
        <v>404</v>
      </c>
      <c r="G7649" s="104" t="s">
        <v>7124</v>
      </c>
      <c r="H7649" s="104" t="s">
        <v>2515</v>
      </c>
      <c r="I7649" s="104" t="s">
        <v>667</v>
      </c>
    </row>
    <row r="7650" spans="1:9" x14ac:dyDescent="0.2">
      <c r="A7650" s="104" t="s">
        <v>10492</v>
      </c>
      <c r="D7650" s="104" t="s">
        <v>2516</v>
      </c>
      <c r="E7650" s="104">
        <f t="shared" si="119"/>
        <v>40202402</v>
      </c>
      <c r="F7650" s="104" t="s">
        <v>404</v>
      </c>
      <c r="G7650" s="104" t="s">
        <v>7124</v>
      </c>
      <c r="H7650" s="104" t="s">
        <v>2515</v>
      </c>
      <c r="I7650" s="104" t="s">
        <v>669</v>
      </c>
    </row>
    <row r="7651" spans="1:9" x14ac:dyDescent="0.2">
      <c r="A7651" s="104" t="s">
        <v>10492</v>
      </c>
      <c r="D7651" s="104" t="s">
        <v>2517</v>
      </c>
      <c r="E7651" s="104">
        <f t="shared" si="119"/>
        <v>40202403</v>
      </c>
      <c r="F7651" s="104" t="s">
        <v>404</v>
      </c>
      <c r="G7651" s="104" t="s">
        <v>7124</v>
      </c>
      <c r="H7651" s="104" t="s">
        <v>2515</v>
      </c>
      <c r="I7651" s="104" t="s">
        <v>2247</v>
      </c>
    </row>
    <row r="7652" spans="1:9" x14ac:dyDescent="0.2">
      <c r="A7652" s="104" t="s">
        <v>10492</v>
      </c>
      <c r="D7652" s="104" t="s">
        <v>2518</v>
      </c>
      <c r="E7652" s="104">
        <f t="shared" si="119"/>
        <v>40202404</v>
      </c>
      <c r="F7652" s="104" t="s">
        <v>404</v>
      </c>
      <c r="G7652" s="104" t="s">
        <v>7124</v>
      </c>
      <c r="H7652" s="104" t="s">
        <v>2515</v>
      </c>
      <c r="I7652" s="104" t="s">
        <v>2249</v>
      </c>
    </row>
    <row r="7653" spans="1:9" x14ac:dyDescent="0.2">
      <c r="A7653" s="104" t="s">
        <v>10492</v>
      </c>
      <c r="D7653" s="104" t="s">
        <v>2519</v>
      </c>
      <c r="E7653" s="104">
        <f t="shared" si="119"/>
        <v>40202405</v>
      </c>
      <c r="F7653" s="104" t="s">
        <v>404</v>
      </c>
      <c r="G7653" s="104" t="s">
        <v>7124</v>
      </c>
      <c r="H7653" s="104" t="s">
        <v>2515</v>
      </c>
      <c r="I7653" s="104" t="s">
        <v>2251</v>
      </c>
    </row>
    <row r="7654" spans="1:9" x14ac:dyDescent="0.2">
      <c r="A7654" s="104" t="s">
        <v>10492</v>
      </c>
      <c r="D7654" s="104" t="s">
        <v>2520</v>
      </c>
      <c r="E7654" s="104">
        <f t="shared" si="119"/>
        <v>40202406</v>
      </c>
      <c r="F7654" s="104" t="s">
        <v>404</v>
      </c>
      <c r="G7654" s="104" t="s">
        <v>7124</v>
      </c>
      <c r="H7654" s="104" t="s">
        <v>2515</v>
      </c>
      <c r="I7654" s="104" t="s">
        <v>713</v>
      </c>
    </row>
    <row r="7655" spans="1:9" x14ac:dyDescent="0.2">
      <c r="A7655" s="104" t="s">
        <v>10492</v>
      </c>
      <c r="D7655" s="104" t="s">
        <v>2521</v>
      </c>
      <c r="E7655" s="104">
        <f t="shared" si="119"/>
        <v>40202499</v>
      </c>
      <c r="F7655" s="104" t="s">
        <v>404</v>
      </c>
      <c r="G7655" s="104" t="s">
        <v>7124</v>
      </c>
      <c r="H7655" s="104" t="s">
        <v>2515</v>
      </c>
      <c r="I7655" s="104" t="s">
        <v>7791</v>
      </c>
    </row>
    <row r="7656" spans="1:9" x14ac:dyDescent="0.2">
      <c r="A7656" s="104" t="s">
        <v>10492</v>
      </c>
      <c r="D7656" s="104" t="s">
        <v>2522</v>
      </c>
      <c r="E7656" s="104">
        <f t="shared" si="119"/>
        <v>40202501</v>
      </c>
      <c r="F7656" s="104" t="s">
        <v>404</v>
      </c>
      <c r="G7656" s="104" t="s">
        <v>7124</v>
      </c>
      <c r="H7656" s="104" t="s">
        <v>2523</v>
      </c>
      <c r="I7656" s="104" t="s">
        <v>2245</v>
      </c>
    </row>
    <row r="7657" spans="1:9" x14ac:dyDescent="0.2">
      <c r="A7657" s="104" t="s">
        <v>10492</v>
      </c>
      <c r="D7657" s="104" t="s">
        <v>2524</v>
      </c>
      <c r="E7657" s="104">
        <f t="shared" si="119"/>
        <v>40202502</v>
      </c>
      <c r="F7657" s="104" t="s">
        <v>404</v>
      </c>
      <c r="G7657" s="104" t="s">
        <v>7124</v>
      </c>
      <c r="H7657" s="104" t="s">
        <v>2523</v>
      </c>
      <c r="I7657" s="104" t="s">
        <v>669</v>
      </c>
    </row>
    <row r="7658" spans="1:9" x14ac:dyDescent="0.2">
      <c r="A7658" s="104" t="s">
        <v>10492</v>
      </c>
      <c r="D7658" s="104" t="s">
        <v>2525</v>
      </c>
      <c r="E7658" s="104">
        <f t="shared" si="119"/>
        <v>40202503</v>
      </c>
      <c r="F7658" s="104" t="s">
        <v>404</v>
      </c>
      <c r="G7658" s="104" t="s">
        <v>7124</v>
      </c>
      <c r="H7658" s="104" t="s">
        <v>2523</v>
      </c>
      <c r="I7658" s="104" t="s">
        <v>2247</v>
      </c>
    </row>
    <row r="7659" spans="1:9" x14ac:dyDescent="0.2">
      <c r="A7659" s="104" t="s">
        <v>10492</v>
      </c>
      <c r="D7659" s="104" t="s">
        <v>2526</v>
      </c>
      <c r="E7659" s="104">
        <f t="shared" si="119"/>
        <v>40202504</v>
      </c>
      <c r="F7659" s="104" t="s">
        <v>404</v>
      </c>
      <c r="G7659" s="104" t="s">
        <v>7124</v>
      </c>
      <c r="H7659" s="104" t="s">
        <v>2523</v>
      </c>
      <c r="I7659" s="104" t="s">
        <v>2249</v>
      </c>
    </row>
    <row r="7660" spans="1:9" x14ac:dyDescent="0.2">
      <c r="A7660" s="104" t="s">
        <v>10492</v>
      </c>
      <c r="D7660" s="104" t="s">
        <v>2527</v>
      </c>
      <c r="E7660" s="104">
        <f t="shared" si="119"/>
        <v>40202505</v>
      </c>
      <c r="F7660" s="104" t="s">
        <v>404</v>
      </c>
      <c r="G7660" s="104" t="s">
        <v>7124</v>
      </c>
      <c r="H7660" s="104" t="s">
        <v>2523</v>
      </c>
      <c r="I7660" s="104" t="s">
        <v>2251</v>
      </c>
    </row>
    <row r="7661" spans="1:9" x14ac:dyDescent="0.2">
      <c r="A7661" s="104" t="s">
        <v>10492</v>
      </c>
      <c r="D7661" s="104" t="s">
        <v>2528</v>
      </c>
      <c r="E7661" s="104">
        <f t="shared" si="119"/>
        <v>40202510</v>
      </c>
      <c r="F7661" s="104" t="s">
        <v>404</v>
      </c>
      <c r="G7661" s="104" t="s">
        <v>7124</v>
      </c>
      <c r="H7661" s="104" t="s">
        <v>2523</v>
      </c>
      <c r="I7661" s="104" t="s">
        <v>7919</v>
      </c>
    </row>
    <row r="7662" spans="1:9" x14ac:dyDescent="0.2">
      <c r="A7662" s="104" t="s">
        <v>10492</v>
      </c>
      <c r="D7662" s="104" t="s">
        <v>2529</v>
      </c>
      <c r="E7662" s="104">
        <f t="shared" si="119"/>
        <v>40202511</v>
      </c>
      <c r="F7662" s="104" t="s">
        <v>404</v>
      </c>
      <c r="G7662" s="104" t="s">
        <v>7124</v>
      </c>
      <c r="H7662" s="104" t="s">
        <v>2523</v>
      </c>
      <c r="I7662" s="104" t="s">
        <v>7921</v>
      </c>
    </row>
    <row r="7663" spans="1:9" x14ac:dyDescent="0.2">
      <c r="A7663" s="104" t="s">
        <v>10492</v>
      </c>
      <c r="D7663" s="104" t="s">
        <v>2530</v>
      </c>
      <c r="E7663" s="104">
        <f t="shared" si="119"/>
        <v>40202512</v>
      </c>
      <c r="F7663" s="104" t="s">
        <v>404</v>
      </c>
      <c r="G7663" s="104" t="s">
        <v>7124</v>
      </c>
      <c r="H7663" s="104" t="s">
        <v>2523</v>
      </c>
      <c r="I7663" s="104" t="s">
        <v>7923</v>
      </c>
    </row>
    <row r="7664" spans="1:9" x14ac:dyDescent="0.2">
      <c r="A7664" s="104" t="s">
        <v>10492</v>
      </c>
      <c r="D7664" s="104" t="s">
        <v>2531</v>
      </c>
      <c r="E7664" s="104">
        <f t="shared" si="119"/>
        <v>40202515</v>
      </c>
      <c r="F7664" s="104" t="s">
        <v>404</v>
      </c>
      <c r="G7664" s="104" t="s">
        <v>7124</v>
      </c>
      <c r="H7664" s="104" t="s">
        <v>2523</v>
      </c>
      <c r="I7664" s="104" t="s">
        <v>7929</v>
      </c>
    </row>
    <row r="7665" spans="1:9" x14ac:dyDescent="0.2">
      <c r="A7665" s="104" t="s">
        <v>10492</v>
      </c>
      <c r="D7665" s="104" t="s">
        <v>2532</v>
      </c>
      <c r="E7665" s="104">
        <f t="shared" si="119"/>
        <v>40202520</v>
      </c>
      <c r="F7665" s="104" t="s">
        <v>404</v>
      </c>
      <c r="G7665" s="104" t="s">
        <v>7124</v>
      </c>
      <c r="H7665" s="104" t="s">
        <v>2523</v>
      </c>
      <c r="I7665" s="104" t="s">
        <v>7931</v>
      </c>
    </row>
    <row r="7666" spans="1:9" x14ac:dyDescent="0.2">
      <c r="A7666" s="104" t="s">
        <v>10492</v>
      </c>
      <c r="D7666" s="104" t="s">
        <v>2533</v>
      </c>
      <c r="E7666" s="104">
        <f t="shared" si="119"/>
        <v>40202521</v>
      </c>
      <c r="F7666" s="104" t="s">
        <v>404</v>
      </c>
      <c r="G7666" s="104" t="s">
        <v>7124</v>
      </c>
      <c r="H7666" s="104" t="s">
        <v>2523</v>
      </c>
      <c r="I7666" s="104" t="s">
        <v>7933</v>
      </c>
    </row>
    <row r="7667" spans="1:9" x14ac:dyDescent="0.2">
      <c r="A7667" s="104" t="s">
        <v>10492</v>
      </c>
      <c r="D7667" s="104" t="s">
        <v>2534</v>
      </c>
      <c r="E7667" s="104">
        <f t="shared" si="119"/>
        <v>40202522</v>
      </c>
      <c r="F7667" s="104" t="s">
        <v>404</v>
      </c>
      <c r="G7667" s="104" t="s">
        <v>7124</v>
      </c>
      <c r="H7667" s="104" t="s">
        <v>2523</v>
      </c>
      <c r="I7667" s="104" t="s">
        <v>7935</v>
      </c>
    </row>
    <row r="7668" spans="1:9" x14ac:dyDescent="0.2">
      <c r="A7668" s="104" t="s">
        <v>10492</v>
      </c>
      <c r="D7668" s="104" t="s">
        <v>2535</v>
      </c>
      <c r="E7668" s="104">
        <f t="shared" si="119"/>
        <v>40202523</v>
      </c>
      <c r="F7668" s="104" t="s">
        <v>404</v>
      </c>
      <c r="G7668" s="104" t="s">
        <v>7124</v>
      </c>
      <c r="H7668" s="104" t="s">
        <v>2523</v>
      </c>
      <c r="I7668" s="104" t="s">
        <v>7937</v>
      </c>
    </row>
    <row r="7669" spans="1:9" x14ac:dyDescent="0.2">
      <c r="A7669" s="104" t="s">
        <v>10492</v>
      </c>
      <c r="D7669" s="104" t="s">
        <v>2536</v>
      </c>
      <c r="E7669" s="104">
        <f t="shared" si="119"/>
        <v>40202524</v>
      </c>
      <c r="F7669" s="104" t="s">
        <v>404</v>
      </c>
      <c r="G7669" s="104" t="s">
        <v>7124</v>
      </c>
      <c r="H7669" s="104" t="s">
        <v>2523</v>
      </c>
      <c r="I7669" s="104" t="s">
        <v>7939</v>
      </c>
    </row>
    <row r="7670" spans="1:9" x14ac:dyDescent="0.2">
      <c r="A7670" s="104" t="s">
        <v>10492</v>
      </c>
      <c r="D7670" s="104" t="s">
        <v>2537</v>
      </c>
      <c r="E7670" s="104">
        <f t="shared" si="119"/>
        <v>40202525</v>
      </c>
      <c r="F7670" s="104" t="s">
        <v>404</v>
      </c>
      <c r="G7670" s="104" t="s">
        <v>7124</v>
      </c>
      <c r="H7670" s="104" t="s">
        <v>2523</v>
      </c>
      <c r="I7670" s="104" t="s">
        <v>7941</v>
      </c>
    </row>
    <row r="7671" spans="1:9" x14ac:dyDescent="0.2">
      <c r="A7671" s="104" t="s">
        <v>10492</v>
      </c>
      <c r="D7671" s="104" t="s">
        <v>2538</v>
      </c>
      <c r="E7671" s="104">
        <f t="shared" si="119"/>
        <v>40202531</v>
      </c>
      <c r="F7671" s="104" t="s">
        <v>404</v>
      </c>
      <c r="G7671" s="104" t="s">
        <v>7124</v>
      </c>
      <c r="H7671" s="104" t="s">
        <v>2523</v>
      </c>
      <c r="I7671" s="104" t="s">
        <v>2539</v>
      </c>
    </row>
    <row r="7672" spans="1:9" x14ac:dyDescent="0.2">
      <c r="A7672" s="104" t="s">
        <v>10492</v>
      </c>
      <c r="D7672" s="104" t="s">
        <v>2540</v>
      </c>
      <c r="E7672" s="104">
        <f t="shared" si="119"/>
        <v>40202532</v>
      </c>
      <c r="F7672" s="104" t="s">
        <v>404</v>
      </c>
      <c r="G7672" s="104" t="s">
        <v>7124</v>
      </c>
      <c r="H7672" s="104" t="s">
        <v>2523</v>
      </c>
      <c r="I7672" s="104" t="s">
        <v>2541</v>
      </c>
    </row>
    <row r="7673" spans="1:9" x14ac:dyDescent="0.2">
      <c r="A7673" s="104" t="s">
        <v>10492</v>
      </c>
      <c r="D7673" s="104" t="s">
        <v>2542</v>
      </c>
      <c r="E7673" s="104">
        <f t="shared" si="119"/>
        <v>40202533</v>
      </c>
      <c r="F7673" s="104" t="s">
        <v>404</v>
      </c>
      <c r="G7673" s="104" t="s">
        <v>7124</v>
      </c>
      <c r="H7673" s="104" t="s">
        <v>2523</v>
      </c>
      <c r="I7673" s="104" t="s">
        <v>2543</v>
      </c>
    </row>
    <row r="7674" spans="1:9" x14ac:dyDescent="0.2">
      <c r="A7674" s="104" t="s">
        <v>10492</v>
      </c>
      <c r="D7674" s="104" t="s">
        <v>2544</v>
      </c>
      <c r="E7674" s="104">
        <f t="shared" si="119"/>
        <v>40202534</v>
      </c>
      <c r="F7674" s="104" t="s">
        <v>404</v>
      </c>
      <c r="G7674" s="104" t="s">
        <v>7124</v>
      </c>
      <c r="H7674" s="104" t="s">
        <v>2523</v>
      </c>
      <c r="I7674" s="104" t="s">
        <v>2545</v>
      </c>
    </row>
    <row r="7675" spans="1:9" x14ac:dyDescent="0.2">
      <c r="A7675" s="104" t="s">
        <v>10492</v>
      </c>
      <c r="D7675" s="104" t="s">
        <v>2546</v>
      </c>
      <c r="E7675" s="104">
        <f t="shared" si="119"/>
        <v>40202535</v>
      </c>
      <c r="F7675" s="104" t="s">
        <v>404</v>
      </c>
      <c r="G7675" s="104" t="s">
        <v>7124</v>
      </c>
      <c r="H7675" s="104" t="s">
        <v>2523</v>
      </c>
      <c r="I7675" s="104" t="s">
        <v>2547</v>
      </c>
    </row>
    <row r="7676" spans="1:9" x14ac:dyDescent="0.2">
      <c r="A7676" s="104" t="s">
        <v>10492</v>
      </c>
      <c r="D7676" s="104" t="s">
        <v>2548</v>
      </c>
      <c r="E7676" s="104">
        <f t="shared" si="119"/>
        <v>40202536</v>
      </c>
      <c r="F7676" s="104" t="s">
        <v>404</v>
      </c>
      <c r="G7676" s="104" t="s">
        <v>7124</v>
      </c>
      <c r="H7676" s="104" t="s">
        <v>2523</v>
      </c>
      <c r="I7676" s="104" t="s">
        <v>2549</v>
      </c>
    </row>
    <row r="7677" spans="1:9" x14ac:dyDescent="0.2">
      <c r="A7677" s="104" t="s">
        <v>10492</v>
      </c>
      <c r="D7677" s="104" t="s">
        <v>2550</v>
      </c>
      <c r="E7677" s="104">
        <f t="shared" si="119"/>
        <v>40202537</v>
      </c>
      <c r="F7677" s="104" t="s">
        <v>404</v>
      </c>
      <c r="G7677" s="104" t="s">
        <v>7124</v>
      </c>
      <c r="H7677" s="104" t="s">
        <v>2523</v>
      </c>
      <c r="I7677" s="104" t="s">
        <v>2551</v>
      </c>
    </row>
    <row r="7678" spans="1:9" x14ac:dyDescent="0.2">
      <c r="A7678" s="104" t="s">
        <v>10492</v>
      </c>
      <c r="D7678" s="104" t="s">
        <v>2552</v>
      </c>
      <c r="E7678" s="104">
        <f t="shared" si="119"/>
        <v>40202542</v>
      </c>
      <c r="F7678" s="104" t="s">
        <v>404</v>
      </c>
      <c r="G7678" s="104" t="s">
        <v>7124</v>
      </c>
      <c r="H7678" s="104" t="s">
        <v>2523</v>
      </c>
      <c r="I7678" s="104" t="s">
        <v>7951</v>
      </c>
    </row>
    <row r="7679" spans="1:9" x14ac:dyDescent="0.2">
      <c r="A7679" s="104" t="s">
        <v>10492</v>
      </c>
      <c r="D7679" s="104" t="s">
        <v>2553</v>
      </c>
      <c r="E7679" s="104">
        <f t="shared" si="119"/>
        <v>40202543</v>
      </c>
      <c r="F7679" s="104" t="s">
        <v>404</v>
      </c>
      <c r="G7679" s="104" t="s">
        <v>7124</v>
      </c>
      <c r="H7679" s="104" t="s">
        <v>2523</v>
      </c>
      <c r="I7679" s="104" t="s">
        <v>7953</v>
      </c>
    </row>
    <row r="7680" spans="1:9" x14ac:dyDescent="0.2">
      <c r="A7680" s="104" t="s">
        <v>10492</v>
      </c>
      <c r="D7680" s="104" t="s">
        <v>2554</v>
      </c>
      <c r="E7680" s="104">
        <f t="shared" si="119"/>
        <v>40202544</v>
      </c>
      <c r="F7680" s="104" t="s">
        <v>404</v>
      </c>
      <c r="G7680" s="104" t="s">
        <v>7124</v>
      </c>
      <c r="H7680" s="104" t="s">
        <v>2523</v>
      </c>
      <c r="I7680" s="104" t="s">
        <v>7955</v>
      </c>
    </row>
    <row r="7681" spans="1:10" x14ac:dyDescent="0.2">
      <c r="A7681" s="104" t="s">
        <v>10492</v>
      </c>
      <c r="D7681" s="104" t="s">
        <v>2555</v>
      </c>
      <c r="E7681" s="104">
        <f t="shared" si="119"/>
        <v>40202545</v>
      </c>
      <c r="F7681" s="104" t="s">
        <v>404</v>
      </c>
      <c r="G7681" s="104" t="s">
        <v>7124</v>
      </c>
      <c r="H7681" s="104" t="s">
        <v>2523</v>
      </c>
      <c r="I7681" s="104" t="s">
        <v>5144</v>
      </c>
    </row>
    <row r="7682" spans="1:10" x14ac:dyDescent="0.2">
      <c r="A7682" s="104" t="s">
        <v>10492</v>
      </c>
      <c r="D7682" s="104" t="s">
        <v>2556</v>
      </c>
      <c r="E7682" s="104">
        <f t="shared" ref="E7682:E7745" si="120">VALUE(D7682)</f>
        <v>40202546</v>
      </c>
      <c r="F7682" s="104" t="s">
        <v>404</v>
      </c>
      <c r="G7682" s="104" t="s">
        <v>7124</v>
      </c>
      <c r="H7682" s="104" t="s">
        <v>2523</v>
      </c>
      <c r="I7682" s="104" t="s">
        <v>5146</v>
      </c>
    </row>
    <row r="7683" spans="1:10" x14ac:dyDescent="0.2">
      <c r="A7683" s="104" t="s">
        <v>10492</v>
      </c>
      <c r="D7683" s="104" t="s">
        <v>2557</v>
      </c>
      <c r="E7683" s="104">
        <f t="shared" si="120"/>
        <v>40202599</v>
      </c>
      <c r="F7683" s="104" t="s">
        <v>404</v>
      </c>
      <c r="G7683" s="104" t="s">
        <v>7124</v>
      </c>
      <c r="H7683" s="104" t="s">
        <v>2523</v>
      </c>
      <c r="I7683" s="104" t="s">
        <v>7791</v>
      </c>
    </row>
    <row r="7684" spans="1:10" x14ac:dyDescent="0.2">
      <c r="A7684" s="104" t="s">
        <v>10492</v>
      </c>
      <c r="D7684" s="104" t="s">
        <v>2558</v>
      </c>
      <c r="E7684" s="104">
        <f t="shared" si="120"/>
        <v>40202601</v>
      </c>
      <c r="F7684" s="104" t="s">
        <v>404</v>
      </c>
      <c r="G7684" s="104" t="s">
        <v>7124</v>
      </c>
      <c r="H7684" s="104" t="s">
        <v>2559</v>
      </c>
      <c r="I7684" s="104" t="s">
        <v>2245</v>
      </c>
    </row>
    <row r="7685" spans="1:10" x14ac:dyDescent="0.2">
      <c r="A7685" s="104" t="s">
        <v>10492</v>
      </c>
      <c r="D7685" s="104" t="s">
        <v>2560</v>
      </c>
      <c r="E7685" s="104">
        <f t="shared" si="120"/>
        <v>40202602</v>
      </c>
      <c r="F7685" s="104" t="s">
        <v>404</v>
      </c>
      <c r="G7685" s="104" t="s">
        <v>7124</v>
      </c>
      <c r="H7685" s="104" t="s">
        <v>2559</v>
      </c>
      <c r="I7685" s="104" t="s">
        <v>669</v>
      </c>
    </row>
    <row r="7686" spans="1:10" x14ac:dyDescent="0.2">
      <c r="A7686" s="104" t="s">
        <v>10492</v>
      </c>
      <c r="D7686" s="104" t="s">
        <v>2561</v>
      </c>
      <c r="E7686" s="104">
        <f t="shared" si="120"/>
        <v>40202603</v>
      </c>
      <c r="F7686" s="104" t="s">
        <v>404</v>
      </c>
      <c r="G7686" s="104" t="s">
        <v>7124</v>
      </c>
      <c r="H7686" s="104" t="s">
        <v>2559</v>
      </c>
      <c r="I7686" s="104" t="s">
        <v>2247</v>
      </c>
    </row>
    <row r="7687" spans="1:10" x14ac:dyDescent="0.2">
      <c r="A7687" s="104" t="s">
        <v>10492</v>
      </c>
      <c r="D7687" s="104" t="s">
        <v>2562</v>
      </c>
      <c r="E7687" s="104">
        <f t="shared" si="120"/>
        <v>40202604</v>
      </c>
      <c r="F7687" s="104" t="s">
        <v>404</v>
      </c>
      <c r="G7687" s="104" t="s">
        <v>7124</v>
      </c>
      <c r="H7687" s="104" t="s">
        <v>2559</v>
      </c>
      <c r="I7687" s="104" t="s">
        <v>2249</v>
      </c>
    </row>
    <row r="7688" spans="1:10" x14ac:dyDescent="0.2">
      <c r="A7688" s="104" t="s">
        <v>10492</v>
      </c>
      <c r="D7688" s="104" t="s">
        <v>2563</v>
      </c>
      <c r="E7688" s="104">
        <f t="shared" si="120"/>
        <v>40202605</v>
      </c>
      <c r="F7688" s="104" t="s">
        <v>404</v>
      </c>
      <c r="G7688" s="104" t="s">
        <v>7124</v>
      </c>
      <c r="H7688" s="104" t="s">
        <v>2559</v>
      </c>
      <c r="I7688" s="104" t="s">
        <v>2251</v>
      </c>
    </row>
    <row r="7689" spans="1:10" x14ac:dyDescent="0.2">
      <c r="A7689" s="104" t="s">
        <v>10492</v>
      </c>
      <c r="D7689" s="104" t="s">
        <v>2564</v>
      </c>
      <c r="E7689" s="104">
        <f t="shared" si="120"/>
        <v>40202606</v>
      </c>
      <c r="F7689" s="104" t="s">
        <v>404</v>
      </c>
      <c r="G7689" s="104" t="s">
        <v>7124</v>
      </c>
      <c r="H7689" s="104" t="s">
        <v>2559</v>
      </c>
      <c r="I7689" s="104" t="s">
        <v>2565</v>
      </c>
    </row>
    <row r="7690" spans="1:10" x14ac:dyDescent="0.2">
      <c r="A7690" s="104" t="s">
        <v>10492</v>
      </c>
      <c r="D7690" s="104" t="s">
        <v>2566</v>
      </c>
      <c r="E7690" s="104">
        <f t="shared" si="120"/>
        <v>40202607</v>
      </c>
      <c r="F7690" s="104" t="s">
        <v>404</v>
      </c>
      <c r="G7690" s="104" t="s">
        <v>7124</v>
      </c>
      <c r="H7690" s="104" t="s">
        <v>2559</v>
      </c>
      <c r="I7690" s="104" t="s">
        <v>2567</v>
      </c>
    </row>
    <row r="7691" spans="1:10" x14ac:dyDescent="0.2">
      <c r="A7691" s="104" t="s">
        <v>10492</v>
      </c>
      <c r="D7691" s="104" t="s">
        <v>2568</v>
      </c>
      <c r="E7691" s="104">
        <f t="shared" si="120"/>
        <v>40202699</v>
      </c>
      <c r="F7691" s="104" t="s">
        <v>404</v>
      </c>
      <c r="G7691" s="104" t="s">
        <v>7124</v>
      </c>
      <c r="H7691" s="104" t="s">
        <v>2559</v>
      </c>
      <c r="I7691" s="104" t="s">
        <v>7495</v>
      </c>
    </row>
    <row r="7692" spans="1:10" x14ac:dyDescent="0.2">
      <c r="A7692" s="104" t="s">
        <v>10492</v>
      </c>
      <c r="D7692" s="104" t="s">
        <v>2569</v>
      </c>
      <c r="E7692" s="104">
        <f t="shared" si="120"/>
        <v>40202701</v>
      </c>
      <c r="F7692" s="104" t="s">
        <v>404</v>
      </c>
      <c r="G7692" s="104" t="s">
        <v>7124</v>
      </c>
      <c r="H7692" s="104" t="s">
        <v>2570</v>
      </c>
      <c r="I7692" s="104" t="s">
        <v>2571</v>
      </c>
    </row>
    <row r="7693" spans="1:10" x14ac:dyDescent="0.2">
      <c r="A7693" s="104" t="s">
        <v>10492</v>
      </c>
      <c r="D7693" s="104" t="s">
        <v>2572</v>
      </c>
      <c r="E7693" s="104">
        <f t="shared" si="120"/>
        <v>40202710</v>
      </c>
      <c r="F7693" s="104" t="s">
        <v>404</v>
      </c>
      <c r="G7693" s="104" t="s">
        <v>7124</v>
      </c>
      <c r="H7693" s="104" t="s">
        <v>2570</v>
      </c>
      <c r="I7693" s="104" t="s">
        <v>2571</v>
      </c>
    </row>
    <row r="7694" spans="1:10" x14ac:dyDescent="0.2">
      <c r="A7694" s="104" t="s">
        <v>10492</v>
      </c>
      <c r="D7694" s="104" t="s">
        <v>2573</v>
      </c>
      <c r="E7694" s="104">
        <f t="shared" si="120"/>
        <v>40202801</v>
      </c>
      <c r="F7694" s="104" t="s">
        <v>404</v>
      </c>
      <c r="G7694" s="104" t="s">
        <v>7124</v>
      </c>
      <c r="H7694" s="104" t="s">
        <v>2574</v>
      </c>
      <c r="I7694" s="104" t="s">
        <v>2575</v>
      </c>
      <c r="J7694" s="106">
        <v>37508</v>
      </c>
    </row>
    <row r="7695" spans="1:10" x14ac:dyDescent="0.2">
      <c r="A7695" s="104" t="s">
        <v>10492</v>
      </c>
      <c r="D7695" s="104" t="s">
        <v>2576</v>
      </c>
      <c r="E7695" s="104">
        <f t="shared" si="120"/>
        <v>40202802</v>
      </c>
      <c r="F7695" s="104" t="s">
        <v>404</v>
      </c>
      <c r="G7695" s="104" t="s">
        <v>7124</v>
      </c>
      <c r="H7695" s="104" t="s">
        <v>2574</v>
      </c>
      <c r="I7695" s="104" t="s">
        <v>2577</v>
      </c>
      <c r="J7695" s="106">
        <v>37508</v>
      </c>
    </row>
    <row r="7696" spans="1:10" x14ac:dyDescent="0.2">
      <c r="A7696" s="104" t="s">
        <v>10492</v>
      </c>
      <c r="D7696" s="104" t="s">
        <v>2578</v>
      </c>
      <c r="E7696" s="104">
        <f t="shared" si="120"/>
        <v>40202899</v>
      </c>
      <c r="F7696" s="104" t="s">
        <v>404</v>
      </c>
      <c r="G7696" s="104" t="s">
        <v>7124</v>
      </c>
      <c r="H7696" s="104" t="s">
        <v>2574</v>
      </c>
      <c r="I7696" s="104" t="s">
        <v>6249</v>
      </c>
      <c r="J7696" s="106">
        <v>37508</v>
      </c>
    </row>
    <row r="7697" spans="1:9" x14ac:dyDescent="0.2">
      <c r="A7697" s="104" t="s">
        <v>10492</v>
      </c>
      <c r="D7697" s="104" t="s">
        <v>2579</v>
      </c>
      <c r="E7697" s="104">
        <f t="shared" si="120"/>
        <v>40203001</v>
      </c>
      <c r="F7697" s="104" t="s">
        <v>404</v>
      </c>
      <c r="G7697" s="104" t="s">
        <v>7124</v>
      </c>
      <c r="H7697" s="104" t="s">
        <v>2580</v>
      </c>
      <c r="I7697" s="104" t="s">
        <v>2581</v>
      </c>
    </row>
    <row r="7698" spans="1:9" x14ac:dyDescent="0.2">
      <c r="A7698" s="104" t="s">
        <v>10492</v>
      </c>
      <c r="D7698" s="104" t="s">
        <v>2582</v>
      </c>
      <c r="E7698" s="104">
        <f t="shared" si="120"/>
        <v>40204001</v>
      </c>
      <c r="F7698" s="104" t="s">
        <v>404</v>
      </c>
      <c r="G7698" s="104" t="s">
        <v>7124</v>
      </c>
      <c r="H7698" s="104" t="s">
        <v>2583</v>
      </c>
      <c r="I7698" s="104" t="s">
        <v>2584</v>
      </c>
    </row>
    <row r="7699" spans="1:9" x14ac:dyDescent="0.2">
      <c r="A7699" s="104" t="s">
        <v>10492</v>
      </c>
      <c r="D7699" s="104" t="s">
        <v>2585</v>
      </c>
      <c r="E7699" s="104">
        <f t="shared" si="120"/>
        <v>40204002</v>
      </c>
      <c r="F7699" s="104" t="s">
        <v>404</v>
      </c>
      <c r="G7699" s="104" t="s">
        <v>7124</v>
      </c>
      <c r="H7699" s="104" t="s">
        <v>2583</v>
      </c>
      <c r="I7699" s="104" t="s">
        <v>2586</v>
      </c>
    </row>
    <row r="7700" spans="1:9" x14ac:dyDescent="0.2">
      <c r="A7700" s="104" t="s">
        <v>10492</v>
      </c>
      <c r="D7700" s="104" t="s">
        <v>2587</v>
      </c>
      <c r="E7700" s="104">
        <f t="shared" si="120"/>
        <v>40204003</v>
      </c>
      <c r="F7700" s="104" t="s">
        <v>404</v>
      </c>
      <c r="G7700" s="104" t="s">
        <v>7124</v>
      </c>
      <c r="H7700" s="104" t="s">
        <v>2583</v>
      </c>
      <c r="I7700" s="104" t="s">
        <v>2588</v>
      </c>
    </row>
    <row r="7701" spans="1:9" x14ac:dyDescent="0.2">
      <c r="A7701" s="104" t="s">
        <v>10492</v>
      </c>
      <c r="D7701" s="104" t="s">
        <v>2589</v>
      </c>
      <c r="E7701" s="104">
        <f t="shared" si="120"/>
        <v>40204004</v>
      </c>
      <c r="F7701" s="104" t="s">
        <v>404</v>
      </c>
      <c r="G7701" s="104" t="s">
        <v>7124</v>
      </c>
      <c r="H7701" s="104" t="s">
        <v>2583</v>
      </c>
      <c r="I7701" s="104" t="s">
        <v>2590</v>
      </c>
    </row>
    <row r="7702" spans="1:9" x14ac:dyDescent="0.2">
      <c r="A7702" s="104" t="s">
        <v>10492</v>
      </c>
      <c r="D7702" s="104" t="s">
        <v>2591</v>
      </c>
      <c r="E7702" s="104">
        <f t="shared" si="120"/>
        <v>40204010</v>
      </c>
      <c r="F7702" s="104" t="s">
        <v>404</v>
      </c>
      <c r="G7702" s="104" t="s">
        <v>7124</v>
      </c>
      <c r="H7702" s="104" t="s">
        <v>2583</v>
      </c>
      <c r="I7702" s="104" t="s">
        <v>2592</v>
      </c>
    </row>
    <row r="7703" spans="1:9" x14ac:dyDescent="0.2">
      <c r="A7703" s="104" t="s">
        <v>10492</v>
      </c>
      <c r="D7703" s="104" t="s">
        <v>2593</v>
      </c>
      <c r="E7703" s="104">
        <f t="shared" si="120"/>
        <v>40204011</v>
      </c>
      <c r="F7703" s="104" t="s">
        <v>404</v>
      </c>
      <c r="G7703" s="104" t="s">
        <v>7124</v>
      </c>
      <c r="H7703" s="104" t="s">
        <v>2583</v>
      </c>
      <c r="I7703" s="104" t="s">
        <v>2594</v>
      </c>
    </row>
    <row r="7704" spans="1:9" x14ac:dyDescent="0.2">
      <c r="A7704" s="104" t="s">
        <v>10492</v>
      </c>
      <c r="D7704" s="104" t="s">
        <v>2595</v>
      </c>
      <c r="E7704" s="104">
        <f t="shared" si="120"/>
        <v>40204012</v>
      </c>
      <c r="F7704" s="104" t="s">
        <v>404</v>
      </c>
      <c r="G7704" s="104" t="s">
        <v>7124</v>
      </c>
      <c r="H7704" s="104" t="s">
        <v>2583</v>
      </c>
      <c r="I7704" s="104" t="s">
        <v>2596</v>
      </c>
    </row>
    <row r="7705" spans="1:9" x14ac:dyDescent="0.2">
      <c r="A7705" s="104" t="s">
        <v>10492</v>
      </c>
      <c r="D7705" s="104" t="s">
        <v>2597</v>
      </c>
      <c r="E7705" s="104">
        <f t="shared" si="120"/>
        <v>40204013</v>
      </c>
      <c r="F7705" s="104" t="s">
        <v>404</v>
      </c>
      <c r="G7705" s="104" t="s">
        <v>7124</v>
      </c>
      <c r="H7705" s="104" t="s">
        <v>2583</v>
      </c>
      <c r="I7705" s="104" t="s">
        <v>2598</v>
      </c>
    </row>
    <row r="7706" spans="1:9" x14ac:dyDescent="0.2">
      <c r="A7706" s="104" t="s">
        <v>10492</v>
      </c>
      <c r="D7706" s="104" t="s">
        <v>2599</v>
      </c>
      <c r="E7706" s="104">
        <f t="shared" si="120"/>
        <v>40204020</v>
      </c>
      <c r="F7706" s="104" t="s">
        <v>404</v>
      </c>
      <c r="G7706" s="104" t="s">
        <v>7124</v>
      </c>
      <c r="H7706" s="104" t="s">
        <v>2583</v>
      </c>
      <c r="I7706" s="104" t="s">
        <v>2600</v>
      </c>
    </row>
    <row r="7707" spans="1:9" x14ac:dyDescent="0.2">
      <c r="A7707" s="104" t="s">
        <v>10492</v>
      </c>
      <c r="D7707" s="104" t="s">
        <v>2601</v>
      </c>
      <c r="E7707" s="104">
        <f t="shared" si="120"/>
        <v>40204021</v>
      </c>
      <c r="F7707" s="104" t="s">
        <v>404</v>
      </c>
      <c r="G7707" s="104" t="s">
        <v>7124</v>
      </c>
      <c r="H7707" s="104" t="s">
        <v>2583</v>
      </c>
      <c r="I7707" s="104" t="s">
        <v>2602</v>
      </c>
    </row>
    <row r="7708" spans="1:9" x14ac:dyDescent="0.2">
      <c r="A7708" s="104" t="s">
        <v>10492</v>
      </c>
      <c r="D7708" s="104" t="s">
        <v>2603</v>
      </c>
      <c r="E7708" s="104">
        <f t="shared" si="120"/>
        <v>40204022</v>
      </c>
      <c r="F7708" s="104" t="s">
        <v>404</v>
      </c>
      <c r="G7708" s="104" t="s">
        <v>7124</v>
      </c>
      <c r="H7708" s="104" t="s">
        <v>2583</v>
      </c>
      <c r="I7708" s="104" t="s">
        <v>2604</v>
      </c>
    </row>
    <row r="7709" spans="1:9" x14ac:dyDescent="0.2">
      <c r="A7709" s="104" t="s">
        <v>10492</v>
      </c>
      <c r="D7709" s="104" t="s">
        <v>2605</v>
      </c>
      <c r="E7709" s="104">
        <f t="shared" si="120"/>
        <v>40204023</v>
      </c>
      <c r="F7709" s="104" t="s">
        <v>404</v>
      </c>
      <c r="G7709" s="104" t="s">
        <v>7124</v>
      </c>
      <c r="H7709" s="104" t="s">
        <v>2583</v>
      </c>
      <c r="I7709" s="104" t="s">
        <v>2606</v>
      </c>
    </row>
    <row r="7710" spans="1:9" x14ac:dyDescent="0.2">
      <c r="A7710" s="104" t="s">
        <v>10492</v>
      </c>
      <c r="D7710" s="104" t="s">
        <v>2607</v>
      </c>
      <c r="E7710" s="104">
        <f t="shared" si="120"/>
        <v>40204121</v>
      </c>
      <c r="F7710" s="104" t="s">
        <v>404</v>
      </c>
      <c r="G7710" s="104" t="s">
        <v>7124</v>
      </c>
      <c r="H7710" s="104" t="s">
        <v>2608</v>
      </c>
      <c r="I7710" s="104" t="s">
        <v>2609</v>
      </c>
    </row>
    <row r="7711" spans="1:9" x14ac:dyDescent="0.2">
      <c r="A7711" s="104" t="s">
        <v>10492</v>
      </c>
      <c r="D7711" s="104" t="s">
        <v>2610</v>
      </c>
      <c r="E7711" s="104">
        <f t="shared" si="120"/>
        <v>40204130</v>
      </c>
      <c r="F7711" s="104" t="s">
        <v>404</v>
      </c>
      <c r="G7711" s="104" t="s">
        <v>7124</v>
      </c>
      <c r="H7711" s="104" t="s">
        <v>2608</v>
      </c>
      <c r="I7711" s="104" t="s">
        <v>2611</v>
      </c>
    </row>
    <row r="7712" spans="1:9" x14ac:dyDescent="0.2">
      <c r="A7712" s="104" t="s">
        <v>10492</v>
      </c>
      <c r="D7712" s="104" t="s">
        <v>2612</v>
      </c>
      <c r="E7712" s="104">
        <f t="shared" si="120"/>
        <v>40204140</v>
      </c>
      <c r="F7712" s="104" t="s">
        <v>404</v>
      </c>
      <c r="G7712" s="104" t="s">
        <v>7124</v>
      </c>
      <c r="H7712" s="104" t="s">
        <v>2608</v>
      </c>
      <c r="I7712" s="104" t="s">
        <v>2613</v>
      </c>
    </row>
    <row r="7713" spans="1:9" x14ac:dyDescent="0.2">
      <c r="A7713" s="104" t="s">
        <v>10492</v>
      </c>
      <c r="D7713" s="104" t="s">
        <v>2614</v>
      </c>
      <c r="E7713" s="104">
        <f t="shared" si="120"/>
        <v>40204150</v>
      </c>
      <c r="F7713" s="104" t="s">
        <v>404</v>
      </c>
      <c r="G7713" s="104" t="s">
        <v>7124</v>
      </c>
      <c r="H7713" s="104" t="s">
        <v>2608</v>
      </c>
      <c r="I7713" s="104" t="s">
        <v>4287</v>
      </c>
    </row>
    <row r="7714" spans="1:9" x14ac:dyDescent="0.2">
      <c r="A7714" s="104" t="s">
        <v>10492</v>
      </c>
      <c r="D7714" s="104" t="s">
        <v>2615</v>
      </c>
      <c r="E7714" s="104">
        <f t="shared" si="120"/>
        <v>40204151</v>
      </c>
      <c r="F7714" s="104" t="s">
        <v>404</v>
      </c>
      <c r="G7714" s="104" t="s">
        <v>7124</v>
      </c>
      <c r="H7714" s="104" t="s">
        <v>2608</v>
      </c>
      <c r="I7714" s="104" t="s">
        <v>2616</v>
      </c>
    </row>
    <row r="7715" spans="1:9" x14ac:dyDescent="0.2">
      <c r="A7715" s="104" t="s">
        <v>10492</v>
      </c>
      <c r="D7715" s="104" t="s">
        <v>2617</v>
      </c>
      <c r="E7715" s="104">
        <f t="shared" si="120"/>
        <v>40204152</v>
      </c>
      <c r="F7715" s="104" t="s">
        <v>404</v>
      </c>
      <c r="G7715" s="104" t="s">
        <v>7124</v>
      </c>
      <c r="H7715" s="104" t="s">
        <v>2608</v>
      </c>
      <c r="I7715" s="104" t="s">
        <v>2618</v>
      </c>
    </row>
    <row r="7716" spans="1:9" x14ac:dyDescent="0.2">
      <c r="A7716" s="104" t="s">
        <v>10492</v>
      </c>
      <c r="D7716" s="104" t="s">
        <v>2619</v>
      </c>
      <c r="E7716" s="104">
        <f t="shared" si="120"/>
        <v>40204160</v>
      </c>
      <c r="F7716" s="104" t="s">
        <v>404</v>
      </c>
      <c r="G7716" s="104" t="s">
        <v>7124</v>
      </c>
      <c r="H7716" s="104" t="s">
        <v>2608</v>
      </c>
      <c r="I7716" s="104" t="s">
        <v>2620</v>
      </c>
    </row>
    <row r="7717" spans="1:9" x14ac:dyDescent="0.2">
      <c r="A7717" s="104" t="s">
        <v>10492</v>
      </c>
      <c r="D7717" s="104" t="s">
        <v>2621</v>
      </c>
      <c r="E7717" s="104">
        <f t="shared" si="120"/>
        <v>40204161</v>
      </c>
      <c r="F7717" s="104" t="s">
        <v>404</v>
      </c>
      <c r="G7717" s="104" t="s">
        <v>7124</v>
      </c>
      <c r="H7717" s="104" t="s">
        <v>2608</v>
      </c>
      <c r="I7717" s="104" t="s">
        <v>2622</v>
      </c>
    </row>
    <row r="7718" spans="1:9" x14ac:dyDescent="0.2">
      <c r="A7718" s="104" t="s">
        <v>10492</v>
      </c>
      <c r="D7718" s="104" t="s">
        <v>2623</v>
      </c>
      <c r="E7718" s="104">
        <f t="shared" si="120"/>
        <v>40204162</v>
      </c>
      <c r="F7718" s="104" t="s">
        <v>404</v>
      </c>
      <c r="G7718" s="104" t="s">
        <v>7124</v>
      </c>
      <c r="H7718" s="104" t="s">
        <v>2608</v>
      </c>
      <c r="I7718" s="104" t="s">
        <v>2624</v>
      </c>
    </row>
    <row r="7719" spans="1:9" x14ac:dyDescent="0.2">
      <c r="A7719" s="104" t="s">
        <v>10492</v>
      </c>
      <c r="D7719" s="104" t="s">
        <v>2625</v>
      </c>
      <c r="E7719" s="104">
        <f t="shared" si="120"/>
        <v>40204221</v>
      </c>
      <c r="F7719" s="104" t="s">
        <v>404</v>
      </c>
      <c r="G7719" s="104" t="s">
        <v>7124</v>
      </c>
      <c r="H7719" s="104" t="s">
        <v>2626</v>
      </c>
      <c r="I7719" s="104" t="s">
        <v>2609</v>
      </c>
    </row>
    <row r="7720" spans="1:9" x14ac:dyDescent="0.2">
      <c r="A7720" s="104" t="s">
        <v>10492</v>
      </c>
      <c r="D7720" s="104" t="s">
        <v>2627</v>
      </c>
      <c r="E7720" s="104">
        <f t="shared" si="120"/>
        <v>40204230</v>
      </c>
      <c r="F7720" s="104" t="s">
        <v>404</v>
      </c>
      <c r="G7720" s="104" t="s">
        <v>7124</v>
      </c>
      <c r="H7720" s="104" t="s">
        <v>2626</v>
      </c>
      <c r="I7720" s="104" t="s">
        <v>2611</v>
      </c>
    </row>
    <row r="7721" spans="1:9" x14ac:dyDescent="0.2">
      <c r="A7721" s="104" t="s">
        <v>10492</v>
      </c>
      <c r="D7721" s="104" t="s">
        <v>2628</v>
      </c>
      <c r="E7721" s="104">
        <f t="shared" si="120"/>
        <v>40204240</v>
      </c>
      <c r="F7721" s="104" t="s">
        <v>404</v>
      </c>
      <c r="G7721" s="104" t="s">
        <v>7124</v>
      </c>
      <c r="H7721" s="104" t="s">
        <v>2626</v>
      </c>
      <c r="I7721" s="104" t="s">
        <v>2613</v>
      </c>
    </row>
    <row r="7722" spans="1:9" x14ac:dyDescent="0.2">
      <c r="A7722" s="104" t="s">
        <v>10492</v>
      </c>
      <c r="D7722" s="104" t="s">
        <v>2629</v>
      </c>
      <c r="E7722" s="104">
        <f t="shared" si="120"/>
        <v>40204250</v>
      </c>
      <c r="F7722" s="104" t="s">
        <v>404</v>
      </c>
      <c r="G7722" s="104" t="s">
        <v>7124</v>
      </c>
      <c r="H7722" s="104" t="s">
        <v>2626</v>
      </c>
      <c r="I7722" s="104" t="s">
        <v>4287</v>
      </c>
    </row>
    <row r="7723" spans="1:9" x14ac:dyDescent="0.2">
      <c r="A7723" s="104" t="s">
        <v>10492</v>
      </c>
      <c r="D7723" s="104" t="s">
        <v>2630</v>
      </c>
      <c r="E7723" s="104">
        <f t="shared" si="120"/>
        <v>40204251</v>
      </c>
      <c r="F7723" s="104" t="s">
        <v>404</v>
      </c>
      <c r="G7723" s="104" t="s">
        <v>7124</v>
      </c>
      <c r="H7723" s="104" t="s">
        <v>2626</v>
      </c>
      <c r="I7723" s="104" t="s">
        <v>2616</v>
      </c>
    </row>
    <row r="7724" spans="1:9" x14ac:dyDescent="0.2">
      <c r="A7724" s="104" t="s">
        <v>10492</v>
      </c>
      <c r="D7724" s="104" t="s">
        <v>2631</v>
      </c>
      <c r="E7724" s="104">
        <f t="shared" si="120"/>
        <v>40204252</v>
      </c>
      <c r="F7724" s="104" t="s">
        <v>404</v>
      </c>
      <c r="G7724" s="104" t="s">
        <v>7124</v>
      </c>
      <c r="H7724" s="104" t="s">
        <v>2626</v>
      </c>
      <c r="I7724" s="104" t="s">
        <v>2618</v>
      </c>
    </row>
    <row r="7725" spans="1:9" x14ac:dyDescent="0.2">
      <c r="A7725" s="104" t="s">
        <v>10492</v>
      </c>
      <c r="D7725" s="104" t="s">
        <v>2632</v>
      </c>
      <c r="E7725" s="104">
        <f t="shared" si="120"/>
        <v>40204260</v>
      </c>
      <c r="F7725" s="104" t="s">
        <v>404</v>
      </c>
      <c r="G7725" s="104" t="s">
        <v>7124</v>
      </c>
      <c r="H7725" s="104" t="s">
        <v>2626</v>
      </c>
      <c r="I7725" s="104" t="s">
        <v>2620</v>
      </c>
    </row>
    <row r="7726" spans="1:9" x14ac:dyDescent="0.2">
      <c r="A7726" s="104" t="s">
        <v>10492</v>
      </c>
      <c r="D7726" s="104" t="s">
        <v>2633</v>
      </c>
      <c r="E7726" s="104">
        <f t="shared" si="120"/>
        <v>40204261</v>
      </c>
      <c r="F7726" s="104" t="s">
        <v>404</v>
      </c>
      <c r="G7726" s="104" t="s">
        <v>7124</v>
      </c>
      <c r="H7726" s="104" t="s">
        <v>2626</v>
      </c>
      <c r="I7726" s="104" t="s">
        <v>2622</v>
      </c>
    </row>
    <row r="7727" spans="1:9" x14ac:dyDescent="0.2">
      <c r="A7727" s="104" t="s">
        <v>10492</v>
      </c>
      <c r="D7727" s="104" t="s">
        <v>2634</v>
      </c>
      <c r="E7727" s="104">
        <f t="shared" si="120"/>
        <v>40204262</v>
      </c>
      <c r="F7727" s="104" t="s">
        <v>404</v>
      </c>
      <c r="G7727" s="104" t="s">
        <v>7124</v>
      </c>
      <c r="H7727" s="104" t="s">
        <v>2626</v>
      </c>
      <c r="I7727" s="104" t="s">
        <v>2624</v>
      </c>
    </row>
    <row r="7728" spans="1:9" x14ac:dyDescent="0.2">
      <c r="A7728" s="104" t="s">
        <v>10492</v>
      </c>
      <c r="D7728" s="104" t="s">
        <v>2635</v>
      </c>
      <c r="E7728" s="104">
        <f t="shared" si="120"/>
        <v>40204321</v>
      </c>
      <c r="F7728" s="104" t="s">
        <v>404</v>
      </c>
      <c r="G7728" s="104" t="s">
        <v>7124</v>
      </c>
      <c r="H7728" s="104" t="s">
        <v>2636</v>
      </c>
      <c r="I7728" s="104" t="s">
        <v>2609</v>
      </c>
    </row>
    <row r="7729" spans="1:9" x14ac:dyDescent="0.2">
      <c r="A7729" s="104" t="s">
        <v>10492</v>
      </c>
      <c r="D7729" s="104" t="s">
        <v>2637</v>
      </c>
      <c r="E7729" s="104">
        <f t="shared" si="120"/>
        <v>40204330</v>
      </c>
      <c r="F7729" s="104" t="s">
        <v>404</v>
      </c>
      <c r="G7729" s="104" t="s">
        <v>7124</v>
      </c>
      <c r="H7729" s="104" t="s">
        <v>2636</v>
      </c>
      <c r="I7729" s="104" t="s">
        <v>2611</v>
      </c>
    </row>
    <row r="7730" spans="1:9" x14ac:dyDescent="0.2">
      <c r="A7730" s="104" t="s">
        <v>10492</v>
      </c>
      <c r="D7730" s="104" t="s">
        <v>2638</v>
      </c>
      <c r="E7730" s="104">
        <f t="shared" si="120"/>
        <v>40204340</v>
      </c>
      <c r="F7730" s="104" t="s">
        <v>404</v>
      </c>
      <c r="G7730" s="104" t="s">
        <v>7124</v>
      </c>
      <c r="H7730" s="104" t="s">
        <v>2636</v>
      </c>
      <c r="I7730" s="104" t="s">
        <v>2613</v>
      </c>
    </row>
    <row r="7731" spans="1:9" x14ac:dyDescent="0.2">
      <c r="A7731" s="104" t="s">
        <v>10492</v>
      </c>
      <c r="D7731" s="104" t="s">
        <v>2639</v>
      </c>
      <c r="E7731" s="104">
        <f t="shared" si="120"/>
        <v>40204350</v>
      </c>
      <c r="F7731" s="104" t="s">
        <v>404</v>
      </c>
      <c r="G7731" s="104" t="s">
        <v>7124</v>
      </c>
      <c r="H7731" s="104" t="s">
        <v>2636</v>
      </c>
      <c r="I7731" s="104" t="s">
        <v>4287</v>
      </c>
    </row>
    <row r="7732" spans="1:9" x14ac:dyDescent="0.2">
      <c r="A7732" s="104" t="s">
        <v>10492</v>
      </c>
      <c r="D7732" s="104" t="s">
        <v>2640</v>
      </c>
      <c r="E7732" s="104">
        <f t="shared" si="120"/>
        <v>40204351</v>
      </c>
      <c r="F7732" s="104" t="s">
        <v>404</v>
      </c>
      <c r="G7732" s="104" t="s">
        <v>7124</v>
      </c>
      <c r="H7732" s="104" t="s">
        <v>2636</v>
      </c>
      <c r="I7732" s="104" t="s">
        <v>2616</v>
      </c>
    </row>
    <row r="7733" spans="1:9" x14ac:dyDescent="0.2">
      <c r="A7733" s="104" t="s">
        <v>10492</v>
      </c>
      <c r="D7733" s="104" t="s">
        <v>2641</v>
      </c>
      <c r="E7733" s="104">
        <f t="shared" si="120"/>
        <v>40204352</v>
      </c>
      <c r="F7733" s="104" t="s">
        <v>404</v>
      </c>
      <c r="G7733" s="104" t="s">
        <v>7124</v>
      </c>
      <c r="H7733" s="104" t="s">
        <v>2636</v>
      </c>
      <c r="I7733" s="104" t="s">
        <v>2618</v>
      </c>
    </row>
    <row r="7734" spans="1:9" x14ac:dyDescent="0.2">
      <c r="A7734" s="104" t="s">
        <v>10492</v>
      </c>
      <c r="D7734" s="104" t="s">
        <v>2642</v>
      </c>
      <c r="E7734" s="104">
        <f t="shared" si="120"/>
        <v>40204360</v>
      </c>
      <c r="F7734" s="104" t="s">
        <v>404</v>
      </c>
      <c r="G7734" s="104" t="s">
        <v>7124</v>
      </c>
      <c r="H7734" s="104" t="s">
        <v>2636</v>
      </c>
      <c r="I7734" s="104" t="s">
        <v>2620</v>
      </c>
    </row>
    <row r="7735" spans="1:9" x14ac:dyDescent="0.2">
      <c r="A7735" s="104" t="s">
        <v>10492</v>
      </c>
      <c r="D7735" s="104" t="s">
        <v>2643</v>
      </c>
      <c r="E7735" s="104">
        <f t="shared" si="120"/>
        <v>40204361</v>
      </c>
      <c r="F7735" s="104" t="s">
        <v>404</v>
      </c>
      <c r="G7735" s="104" t="s">
        <v>7124</v>
      </c>
      <c r="H7735" s="104" t="s">
        <v>2636</v>
      </c>
      <c r="I7735" s="104" t="s">
        <v>2622</v>
      </c>
    </row>
    <row r="7736" spans="1:9" x14ac:dyDescent="0.2">
      <c r="A7736" s="104" t="s">
        <v>10492</v>
      </c>
      <c r="D7736" s="104" t="s">
        <v>2644</v>
      </c>
      <c r="E7736" s="104">
        <f t="shared" si="120"/>
        <v>40204362</v>
      </c>
      <c r="F7736" s="104" t="s">
        <v>404</v>
      </c>
      <c r="G7736" s="104" t="s">
        <v>7124</v>
      </c>
      <c r="H7736" s="104" t="s">
        <v>2636</v>
      </c>
      <c r="I7736" s="104" t="s">
        <v>2624</v>
      </c>
    </row>
    <row r="7737" spans="1:9" x14ac:dyDescent="0.2">
      <c r="A7737" s="104" t="s">
        <v>10492</v>
      </c>
      <c r="D7737" s="104" t="s">
        <v>2645</v>
      </c>
      <c r="E7737" s="104">
        <f t="shared" si="120"/>
        <v>40204421</v>
      </c>
      <c r="F7737" s="104" t="s">
        <v>404</v>
      </c>
      <c r="G7737" s="104" t="s">
        <v>7124</v>
      </c>
      <c r="H7737" s="104" t="s">
        <v>2646</v>
      </c>
      <c r="I7737" s="104" t="s">
        <v>2609</v>
      </c>
    </row>
    <row r="7738" spans="1:9" x14ac:dyDescent="0.2">
      <c r="A7738" s="104" t="s">
        <v>10492</v>
      </c>
      <c r="D7738" s="104" t="s">
        <v>2647</v>
      </c>
      <c r="E7738" s="104">
        <f t="shared" si="120"/>
        <v>40204430</v>
      </c>
      <c r="F7738" s="104" t="s">
        <v>404</v>
      </c>
      <c r="G7738" s="104" t="s">
        <v>7124</v>
      </c>
      <c r="H7738" s="104" t="s">
        <v>2646</v>
      </c>
      <c r="I7738" s="104" t="s">
        <v>2611</v>
      </c>
    </row>
    <row r="7739" spans="1:9" x14ac:dyDescent="0.2">
      <c r="A7739" s="104" t="s">
        <v>10492</v>
      </c>
      <c r="D7739" s="104" t="s">
        <v>2648</v>
      </c>
      <c r="E7739" s="104">
        <f t="shared" si="120"/>
        <v>40204431</v>
      </c>
      <c r="F7739" s="104" t="s">
        <v>404</v>
      </c>
      <c r="G7739" s="104" t="s">
        <v>7124</v>
      </c>
      <c r="H7739" s="104" t="s">
        <v>2646</v>
      </c>
      <c r="I7739" s="104" t="s">
        <v>2649</v>
      </c>
    </row>
    <row r="7740" spans="1:9" x14ac:dyDescent="0.2">
      <c r="A7740" s="104" t="s">
        <v>10492</v>
      </c>
      <c r="D7740" s="104" t="s">
        <v>2650</v>
      </c>
      <c r="E7740" s="104">
        <f t="shared" si="120"/>
        <v>40204432</v>
      </c>
      <c r="F7740" s="104" t="s">
        <v>404</v>
      </c>
      <c r="G7740" s="104" t="s">
        <v>7124</v>
      </c>
      <c r="H7740" s="104" t="s">
        <v>2646</v>
      </c>
      <c r="I7740" s="104" t="s">
        <v>1040</v>
      </c>
    </row>
    <row r="7741" spans="1:9" x14ac:dyDescent="0.2">
      <c r="A7741" s="104" t="s">
        <v>10492</v>
      </c>
      <c r="D7741" s="104" t="s">
        <v>1041</v>
      </c>
      <c r="E7741" s="104">
        <f t="shared" si="120"/>
        <v>40204435</v>
      </c>
      <c r="F7741" s="104" t="s">
        <v>404</v>
      </c>
      <c r="G7741" s="104" t="s">
        <v>7124</v>
      </c>
      <c r="H7741" s="104" t="s">
        <v>2646</v>
      </c>
      <c r="I7741" s="104" t="s">
        <v>1042</v>
      </c>
    </row>
    <row r="7742" spans="1:9" x14ac:dyDescent="0.2">
      <c r="A7742" s="104" t="s">
        <v>10492</v>
      </c>
      <c r="D7742" s="104" t="s">
        <v>1043</v>
      </c>
      <c r="E7742" s="104">
        <f t="shared" si="120"/>
        <v>40204440</v>
      </c>
      <c r="F7742" s="104" t="s">
        <v>404</v>
      </c>
      <c r="G7742" s="104" t="s">
        <v>7124</v>
      </c>
      <c r="H7742" s="104" t="s">
        <v>2646</v>
      </c>
      <c r="I7742" s="104" t="s">
        <v>2613</v>
      </c>
    </row>
    <row r="7743" spans="1:9" x14ac:dyDescent="0.2">
      <c r="A7743" s="104" t="s">
        <v>10492</v>
      </c>
      <c r="D7743" s="104" t="s">
        <v>1044</v>
      </c>
      <c r="E7743" s="104">
        <f t="shared" si="120"/>
        <v>40204441</v>
      </c>
      <c r="F7743" s="104" t="s">
        <v>404</v>
      </c>
      <c r="G7743" s="104" t="s">
        <v>7124</v>
      </c>
      <c r="H7743" s="104" t="s">
        <v>2646</v>
      </c>
      <c r="I7743" s="104" t="s">
        <v>1045</v>
      </c>
    </row>
    <row r="7744" spans="1:9" x14ac:dyDescent="0.2">
      <c r="A7744" s="104" t="s">
        <v>10492</v>
      </c>
      <c r="D7744" s="104" t="s">
        <v>1046</v>
      </c>
      <c r="E7744" s="104">
        <f t="shared" si="120"/>
        <v>40204442</v>
      </c>
      <c r="F7744" s="104" t="s">
        <v>404</v>
      </c>
      <c r="G7744" s="104" t="s">
        <v>7124</v>
      </c>
      <c r="H7744" s="104" t="s">
        <v>2646</v>
      </c>
      <c r="I7744" s="104" t="s">
        <v>1047</v>
      </c>
    </row>
    <row r="7745" spans="1:9" x14ac:dyDescent="0.2">
      <c r="A7745" s="104" t="s">
        <v>10492</v>
      </c>
      <c r="D7745" s="104" t="s">
        <v>1048</v>
      </c>
      <c r="E7745" s="104">
        <f t="shared" si="120"/>
        <v>40204443</v>
      </c>
      <c r="F7745" s="104" t="s">
        <v>404</v>
      </c>
      <c r="G7745" s="104" t="s">
        <v>7124</v>
      </c>
      <c r="H7745" s="104" t="s">
        <v>2646</v>
      </c>
      <c r="I7745" s="104" t="s">
        <v>1049</v>
      </c>
    </row>
    <row r="7746" spans="1:9" x14ac:dyDescent="0.2">
      <c r="A7746" s="104" t="s">
        <v>10492</v>
      </c>
      <c r="D7746" s="104" t="s">
        <v>1050</v>
      </c>
      <c r="E7746" s="104">
        <f t="shared" ref="E7746:E7809" si="121">VALUE(D7746)</f>
        <v>40204450</v>
      </c>
      <c r="F7746" s="104" t="s">
        <v>404</v>
      </c>
      <c r="G7746" s="104" t="s">
        <v>7124</v>
      </c>
      <c r="H7746" s="104" t="s">
        <v>2646</v>
      </c>
      <c r="I7746" s="104" t="s">
        <v>11045</v>
      </c>
    </row>
    <row r="7747" spans="1:9" x14ac:dyDescent="0.2">
      <c r="A7747" s="104" t="s">
        <v>10492</v>
      </c>
      <c r="D7747" s="104" t="s">
        <v>1051</v>
      </c>
      <c r="E7747" s="104">
        <f t="shared" si="121"/>
        <v>40204455</v>
      </c>
      <c r="F7747" s="104" t="s">
        <v>404</v>
      </c>
      <c r="G7747" s="104" t="s">
        <v>7124</v>
      </c>
      <c r="H7747" s="104" t="s">
        <v>2646</v>
      </c>
      <c r="I7747" s="104" t="s">
        <v>1052</v>
      </c>
    </row>
    <row r="7748" spans="1:9" x14ac:dyDescent="0.2">
      <c r="A7748" s="104" t="s">
        <v>10492</v>
      </c>
      <c r="D7748" s="104" t="s">
        <v>1053</v>
      </c>
      <c r="E7748" s="104">
        <f t="shared" si="121"/>
        <v>40204460</v>
      </c>
      <c r="F7748" s="104" t="s">
        <v>404</v>
      </c>
      <c r="G7748" s="104" t="s">
        <v>7124</v>
      </c>
      <c r="H7748" s="104" t="s">
        <v>2646</v>
      </c>
      <c r="I7748" s="104" t="s">
        <v>4287</v>
      </c>
    </row>
    <row r="7749" spans="1:9" x14ac:dyDescent="0.2">
      <c r="A7749" s="104" t="s">
        <v>10492</v>
      </c>
      <c r="D7749" s="104" t="s">
        <v>1054</v>
      </c>
      <c r="E7749" s="104">
        <f t="shared" si="121"/>
        <v>40204461</v>
      </c>
      <c r="F7749" s="104" t="s">
        <v>404</v>
      </c>
      <c r="G7749" s="104" t="s">
        <v>7124</v>
      </c>
      <c r="H7749" s="104" t="s">
        <v>2646</v>
      </c>
      <c r="I7749" s="104" t="s">
        <v>2616</v>
      </c>
    </row>
    <row r="7750" spans="1:9" x14ac:dyDescent="0.2">
      <c r="A7750" s="104" t="s">
        <v>10492</v>
      </c>
      <c r="D7750" s="104" t="s">
        <v>1055</v>
      </c>
      <c r="E7750" s="104">
        <f t="shared" si="121"/>
        <v>40204462</v>
      </c>
      <c r="F7750" s="104" t="s">
        <v>404</v>
      </c>
      <c r="G7750" s="104" t="s">
        <v>7124</v>
      </c>
      <c r="H7750" s="104" t="s">
        <v>2646</v>
      </c>
      <c r="I7750" s="104" t="s">
        <v>2618</v>
      </c>
    </row>
    <row r="7751" spans="1:9" x14ac:dyDescent="0.2">
      <c r="A7751" s="104" t="s">
        <v>10492</v>
      </c>
      <c r="D7751" s="104" t="s">
        <v>1056</v>
      </c>
      <c r="E7751" s="104">
        <f t="shared" si="121"/>
        <v>40204470</v>
      </c>
      <c r="F7751" s="104" t="s">
        <v>404</v>
      </c>
      <c r="G7751" s="104" t="s">
        <v>7124</v>
      </c>
      <c r="H7751" s="104" t="s">
        <v>2646</v>
      </c>
      <c r="I7751" s="104" t="s">
        <v>2620</v>
      </c>
    </row>
    <row r="7752" spans="1:9" x14ac:dyDescent="0.2">
      <c r="A7752" s="104" t="s">
        <v>10492</v>
      </c>
      <c r="D7752" s="104" t="s">
        <v>1057</v>
      </c>
      <c r="E7752" s="104">
        <f t="shared" si="121"/>
        <v>40204471</v>
      </c>
      <c r="F7752" s="104" t="s">
        <v>404</v>
      </c>
      <c r="G7752" s="104" t="s">
        <v>7124</v>
      </c>
      <c r="H7752" s="104" t="s">
        <v>2646</v>
      </c>
      <c r="I7752" s="104" t="s">
        <v>2622</v>
      </c>
    </row>
    <row r="7753" spans="1:9" x14ac:dyDescent="0.2">
      <c r="A7753" s="104" t="s">
        <v>10492</v>
      </c>
      <c r="D7753" s="104" t="s">
        <v>1058</v>
      </c>
      <c r="E7753" s="104">
        <f t="shared" si="121"/>
        <v>40204472</v>
      </c>
      <c r="F7753" s="104" t="s">
        <v>404</v>
      </c>
      <c r="G7753" s="104" t="s">
        <v>7124</v>
      </c>
      <c r="H7753" s="104" t="s">
        <v>2646</v>
      </c>
      <c r="I7753" s="104" t="s">
        <v>2624</v>
      </c>
    </row>
    <row r="7754" spans="1:9" x14ac:dyDescent="0.2">
      <c r="A7754" s="104" t="s">
        <v>10492</v>
      </c>
      <c r="D7754" s="104" t="s">
        <v>1059</v>
      </c>
      <c r="E7754" s="104">
        <f t="shared" si="121"/>
        <v>40204521</v>
      </c>
      <c r="F7754" s="104" t="s">
        <v>404</v>
      </c>
      <c r="G7754" s="104" t="s">
        <v>7124</v>
      </c>
      <c r="H7754" s="104" t="s">
        <v>1060</v>
      </c>
      <c r="I7754" s="104" t="s">
        <v>2609</v>
      </c>
    </row>
    <row r="7755" spans="1:9" x14ac:dyDescent="0.2">
      <c r="A7755" s="104" t="s">
        <v>10492</v>
      </c>
      <c r="D7755" s="104" t="s">
        <v>1061</v>
      </c>
      <c r="E7755" s="104">
        <f t="shared" si="121"/>
        <v>40204530</v>
      </c>
      <c r="F7755" s="104" t="s">
        <v>404</v>
      </c>
      <c r="G7755" s="104" t="s">
        <v>7124</v>
      </c>
      <c r="H7755" s="104" t="s">
        <v>1060</v>
      </c>
      <c r="I7755" s="104" t="s">
        <v>2611</v>
      </c>
    </row>
    <row r="7756" spans="1:9" x14ac:dyDescent="0.2">
      <c r="A7756" s="104" t="s">
        <v>10492</v>
      </c>
      <c r="D7756" s="104" t="s">
        <v>1062</v>
      </c>
      <c r="E7756" s="104">
        <f t="shared" si="121"/>
        <v>40204531</v>
      </c>
      <c r="F7756" s="104" t="s">
        <v>404</v>
      </c>
      <c r="G7756" s="104" t="s">
        <v>7124</v>
      </c>
      <c r="H7756" s="104" t="s">
        <v>1060</v>
      </c>
      <c r="I7756" s="104" t="s">
        <v>1063</v>
      </c>
    </row>
    <row r="7757" spans="1:9" x14ac:dyDescent="0.2">
      <c r="A7757" s="104" t="s">
        <v>10492</v>
      </c>
      <c r="D7757" s="104" t="s">
        <v>1064</v>
      </c>
      <c r="E7757" s="104">
        <f t="shared" si="121"/>
        <v>40204532</v>
      </c>
      <c r="F7757" s="104" t="s">
        <v>404</v>
      </c>
      <c r="G7757" s="104" t="s">
        <v>7124</v>
      </c>
      <c r="H7757" s="104" t="s">
        <v>1060</v>
      </c>
      <c r="I7757" s="104" t="s">
        <v>1065</v>
      </c>
    </row>
    <row r="7758" spans="1:9" x14ac:dyDescent="0.2">
      <c r="A7758" s="104" t="s">
        <v>10492</v>
      </c>
      <c r="D7758" s="104" t="s">
        <v>1066</v>
      </c>
      <c r="E7758" s="104">
        <f t="shared" si="121"/>
        <v>40204550</v>
      </c>
      <c r="F7758" s="104" t="s">
        <v>404</v>
      </c>
      <c r="G7758" s="104" t="s">
        <v>7124</v>
      </c>
      <c r="H7758" s="104" t="s">
        <v>1060</v>
      </c>
      <c r="I7758" s="104" t="s">
        <v>1067</v>
      </c>
    </row>
    <row r="7759" spans="1:9" x14ac:dyDescent="0.2">
      <c r="A7759" s="104" t="s">
        <v>10492</v>
      </c>
      <c r="D7759" s="104" t="s">
        <v>1068</v>
      </c>
      <c r="E7759" s="104">
        <f t="shared" si="121"/>
        <v>40204555</v>
      </c>
      <c r="F7759" s="104" t="s">
        <v>404</v>
      </c>
      <c r="G7759" s="104" t="s">
        <v>7124</v>
      </c>
      <c r="H7759" s="104" t="s">
        <v>1060</v>
      </c>
      <c r="I7759" s="104" t="s">
        <v>1052</v>
      </c>
    </row>
    <row r="7760" spans="1:9" x14ac:dyDescent="0.2">
      <c r="A7760" s="104" t="s">
        <v>10492</v>
      </c>
      <c r="D7760" s="104" t="s">
        <v>1069</v>
      </c>
      <c r="E7760" s="104">
        <f t="shared" si="121"/>
        <v>40204560</v>
      </c>
      <c r="F7760" s="104" t="s">
        <v>404</v>
      </c>
      <c r="G7760" s="104" t="s">
        <v>7124</v>
      </c>
      <c r="H7760" s="104" t="s">
        <v>1060</v>
      </c>
      <c r="I7760" s="104" t="s">
        <v>4287</v>
      </c>
    </row>
    <row r="7761" spans="1:9" x14ac:dyDescent="0.2">
      <c r="A7761" s="104" t="s">
        <v>10492</v>
      </c>
      <c r="D7761" s="104" t="s">
        <v>1070</v>
      </c>
      <c r="E7761" s="104">
        <f t="shared" si="121"/>
        <v>40204561</v>
      </c>
      <c r="F7761" s="104" t="s">
        <v>404</v>
      </c>
      <c r="G7761" s="104" t="s">
        <v>7124</v>
      </c>
      <c r="H7761" s="104" t="s">
        <v>1060</v>
      </c>
      <c r="I7761" s="104" t="s">
        <v>2616</v>
      </c>
    </row>
    <row r="7762" spans="1:9" x14ac:dyDescent="0.2">
      <c r="A7762" s="104" t="s">
        <v>10492</v>
      </c>
      <c r="D7762" s="104" t="s">
        <v>1071</v>
      </c>
      <c r="E7762" s="104">
        <f t="shared" si="121"/>
        <v>40204562</v>
      </c>
      <c r="F7762" s="104" t="s">
        <v>404</v>
      </c>
      <c r="G7762" s="104" t="s">
        <v>7124</v>
      </c>
      <c r="H7762" s="104" t="s">
        <v>1060</v>
      </c>
      <c r="I7762" s="104" t="s">
        <v>2618</v>
      </c>
    </row>
    <row r="7763" spans="1:9" x14ac:dyDescent="0.2">
      <c r="A7763" s="104" t="s">
        <v>10492</v>
      </c>
      <c r="D7763" s="104" t="s">
        <v>1072</v>
      </c>
      <c r="E7763" s="104">
        <f t="shared" si="121"/>
        <v>40204570</v>
      </c>
      <c r="F7763" s="104" t="s">
        <v>404</v>
      </c>
      <c r="G7763" s="104" t="s">
        <v>7124</v>
      </c>
      <c r="H7763" s="104" t="s">
        <v>1060</v>
      </c>
      <c r="I7763" s="104" t="s">
        <v>2620</v>
      </c>
    </row>
    <row r="7764" spans="1:9" x14ac:dyDescent="0.2">
      <c r="A7764" s="104" t="s">
        <v>10492</v>
      </c>
      <c r="D7764" s="104" t="s">
        <v>1073</v>
      </c>
      <c r="E7764" s="104">
        <f t="shared" si="121"/>
        <v>40204571</v>
      </c>
      <c r="F7764" s="104" t="s">
        <v>404</v>
      </c>
      <c r="G7764" s="104" t="s">
        <v>7124</v>
      </c>
      <c r="H7764" s="104" t="s">
        <v>1060</v>
      </c>
      <c r="I7764" s="104" t="s">
        <v>2622</v>
      </c>
    </row>
    <row r="7765" spans="1:9" x14ac:dyDescent="0.2">
      <c r="A7765" s="104" t="s">
        <v>10492</v>
      </c>
      <c r="D7765" s="104" t="s">
        <v>1074</v>
      </c>
      <c r="E7765" s="104">
        <f t="shared" si="121"/>
        <v>40204572</v>
      </c>
      <c r="F7765" s="104" t="s">
        <v>404</v>
      </c>
      <c r="G7765" s="104" t="s">
        <v>7124</v>
      </c>
      <c r="H7765" s="104" t="s">
        <v>1060</v>
      </c>
      <c r="I7765" s="104" t="s">
        <v>2624</v>
      </c>
    </row>
    <row r="7766" spans="1:9" x14ac:dyDescent="0.2">
      <c r="A7766" s="104" t="s">
        <v>10492</v>
      </c>
      <c r="D7766" s="104" t="s">
        <v>1075</v>
      </c>
      <c r="E7766" s="104">
        <f t="shared" si="121"/>
        <v>40204621</v>
      </c>
      <c r="F7766" s="104" t="s">
        <v>404</v>
      </c>
      <c r="G7766" s="104" t="s">
        <v>7124</v>
      </c>
      <c r="H7766" s="104" t="s">
        <v>2665</v>
      </c>
      <c r="I7766" s="104" t="s">
        <v>2609</v>
      </c>
    </row>
    <row r="7767" spans="1:9" x14ac:dyDescent="0.2">
      <c r="A7767" s="104" t="s">
        <v>10492</v>
      </c>
      <c r="D7767" s="104" t="s">
        <v>2666</v>
      </c>
      <c r="E7767" s="104">
        <f t="shared" si="121"/>
        <v>40204630</v>
      </c>
      <c r="F7767" s="104" t="s">
        <v>404</v>
      </c>
      <c r="G7767" s="104" t="s">
        <v>7124</v>
      </c>
      <c r="H7767" s="104" t="s">
        <v>2665</v>
      </c>
      <c r="I7767" s="104" t="s">
        <v>2611</v>
      </c>
    </row>
    <row r="7768" spans="1:9" x14ac:dyDescent="0.2">
      <c r="A7768" s="104" t="s">
        <v>10492</v>
      </c>
      <c r="D7768" s="104" t="s">
        <v>2667</v>
      </c>
      <c r="E7768" s="104">
        <f t="shared" si="121"/>
        <v>40204631</v>
      </c>
      <c r="F7768" s="104" t="s">
        <v>404</v>
      </c>
      <c r="G7768" s="104" t="s">
        <v>7124</v>
      </c>
      <c r="H7768" s="104" t="s">
        <v>2665</v>
      </c>
      <c r="I7768" s="104" t="s">
        <v>2668</v>
      </c>
    </row>
    <row r="7769" spans="1:9" x14ac:dyDescent="0.2">
      <c r="A7769" s="104" t="s">
        <v>10492</v>
      </c>
      <c r="D7769" s="104" t="s">
        <v>2669</v>
      </c>
      <c r="E7769" s="104">
        <f t="shared" si="121"/>
        <v>40204632</v>
      </c>
      <c r="F7769" s="104" t="s">
        <v>404</v>
      </c>
      <c r="G7769" s="104" t="s">
        <v>7124</v>
      </c>
      <c r="H7769" s="104" t="s">
        <v>2665</v>
      </c>
      <c r="I7769" s="104" t="s">
        <v>2670</v>
      </c>
    </row>
    <row r="7770" spans="1:9" x14ac:dyDescent="0.2">
      <c r="A7770" s="104" t="s">
        <v>10492</v>
      </c>
      <c r="D7770" s="104" t="s">
        <v>2671</v>
      </c>
      <c r="E7770" s="104">
        <f t="shared" si="121"/>
        <v>40204650</v>
      </c>
      <c r="F7770" s="104" t="s">
        <v>404</v>
      </c>
      <c r="G7770" s="104" t="s">
        <v>7124</v>
      </c>
      <c r="H7770" s="104" t="s">
        <v>2665</v>
      </c>
      <c r="I7770" s="104" t="s">
        <v>4175</v>
      </c>
    </row>
    <row r="7771" spans="1:9" x14ac:dyDescent="0.2">
      <c r="A7771" s="104" t="s">
        <v>10492</v>
      </c>
      <c r="D7771" s="104" t="s">
        <v>2672</v>
      </c>
      <c r="E7771" s="104">
        <f t="shared" si="121"/>
        <v>40204655</v>
      </c>
      <c r="F7771" s="104" t="s">
        <v>404</v>
      </c>
      <c r="G7771" s="104" t="s">
        <v>7124</v>
      </c>
      <c r="H7771" s="104" t="s">
        <v>2665</v>
      </c>
      <c r="I7771" s="104" t="s">
        <v>1052</v>
      </c>
    </row>
    <row r="7772" spans="1:9" x14ac:dyDescent="0.2">
      <c r="A7772" s="104" t="s">
        <v>10492</v>
      </c>
      <c r="D7772" s="104" t="s">
        <v>2673</v>
      </c>
      <c r="E7772" s="104">
        <f t="shared" si="121"/>
        <v>40204660</v>
      </c>
      <c r="F7772" s="104" t="s">
        <v>404</v>
      </c>
      <c r="G7772" s="104" t="s">
        <v>7124</v>
      </c>
      <c r="H7772" s="104" t="s">
        <v>2665</v>
      </c>
      <c r="I7772" s="104" t="s">
        <v>4287</v>
      </c>
    </row>
    <row r="7773" spans="1:9" x14ac:dyDescent="0.2">
      <c r="A7773" s="104" t="s">
        <v>10492</v>
      </c>
      <c r="D7773" s="104" t="s">
        <v>2674</v>
      </c>
      <c r="E7773" s="104">
        <f t="shared" si="121"/>
        <v>40204661</v>
      </c>
      <c r="F7773" s="104" t="s">
        <v>404</v>
      </c>
      <c r="G7773" s="104" t="s">
        <v>7124</v>
      </c>
      <c r="H7773" s="104" t="s">
        <v>2665</v>
      </c>
      <c r="I7773" s="104" t="s">
        <v>2616</v>
      </c>
    </row>
    <row r="7774" spans="1:9" x14ac:dyDescent="0.2">
      <c r="A7774" s="104" t="s">
        <v>10492</v>
      </c>
      <c r="D7774" s="104" t="s">
        <v>2675</v>
      </c>
      <c r="E7774" s="104">
        <f t="shared" si="121"/>
        <v>40204662</v>
      </c>
      <c r="F7774" s="104" t="s">
        <v>404</v>
      </c>
      <c r="G7774" s="104" t="s">
        <v>7124</v>
      </c>
      <c r="H7774" s="104" t="s">
        <v>2665</v>
      </c>
      <c r="I7774" s="104" t="s">
        <v>2618</v>
      </c>
    </row>
    <row r="7775" spans="1:9" x14ac:dyDescent="0.2">
      <c r="A7775" s="104" t="s">
        <v>10492</v>
      </c>
      <c r="D7775" s="104" t="s">
        <v>5400</v>
      </c>
      <c r="E7775" s="104">
        <f t="shared" si="121"/>
        <v>40204670</v>
      </c>
      <c r="F7775" s="104" t="s">
        <v>404</v>
      </c>
      <c r="G7775" s="104" t="s">
        <v>7124</v>
      </c>
      <c r="H7775" s="104" t="s">
        <v>2665</v>
      </c>
      <c r="I7775" s="104" t="s">
        <v>2620</v>
      </c>
    </row>
    <row r="7776" spans="1:9" x14ac:dyDescent="0.2">
      <c r="A7776" s="104" t="s">
        <v>10492</v>
      </c>
      <c r="D7776" s="104" t="s">
        <v>8182</v>
      </c>
      <c r="E7776" s="104">
        <f t="shared" si="121"/>
        <v>40204671</v>
      </c>
      <c r="F7776" s="104" t="s">
        <v>404</v>
      </c>
      <c r="G7776" s="104" t="s">
        <v>7124</v>
      </c>
      <c r="H7776" s="104" t="s">
        <v>2665</v>
      </c>
      <c r="I7776" s="104" t="s">
        <v>2622</v>
      </c>
    </row>
    <row r="7777" spans="1:9" x14ac:dyDescent="0.2">
      <c r="A7777" s="104" t="s">
        <v>10492</v>
      </c>
      <c r="D7777" s="104" t="s">
        <v>8183</v>
      </c>
      <c r="E7777" s="104">
        <f t="shared" si="121"/>
        <v>40204672</v>
      </c>
      <c r="F7777" s="104" t="s">
        <v>404</v>
      </c>
      <c r="G7777" s="104" t="s">
        <v>7124</v>
      </c>
      <c r="H7777" s="104" t="s">
        <v>2665</v>
      </c>
      <c r="I7777" s="104" t="s">
        <v>2624</v>
      </c>
    </row>
    <row r="7778" spans="1:9" x14ac:dyDescent="0.2">
      <c r="A7778" s="104" t="s">
        <v>10492</v>
      </c>
      <c r="D7778" s="104" t="s">
        <v>8184</v>
      </c>
      <c r="E7778" s="104">
        <f t="shared" si="121"/>
        <v>40204721</v>
      </c>
      <c r="F7778" s="104" t="s">
        <v>404</v>
      </c>
      <c r="G7778" s="104" t="s">
        <v>7124</v>
      </c>
      <c r="H7778" s="104" t="s">
        <v>8185</v>
      </c>
      <c r="I7778" s="104" t="s">
        <v>2609</v>
      </c>
    </row>
    <row r="7779" spans="1:9" x14ac:dyDescent="0.2">
      <c r="A7779" s="104" t="s">
        <v>10492</v>
      </c>
      <c r="D7779" s="104" t="s">
        <v>8186</v>
      </c>
      <c r="E7779" s="104">
        <f t="shared" si="121"/>
        <v>40204730</v>
      </c>
      <c r="F7779" s="104" t="s">
        <v>404</v>
      </c>
      <c r="G7779" s="104" t="s">
        <v>7124</v>
      </c>
      <c r="H7779" s="104" t="s">
        <v>8185</v>
      </c>
      <c r="I7779" s="104" t="s">
        <v>2611</v>
      </c>
    </row>
    <row r="7780" spans="1:9" x14ac:dyDescent="0.2">
      <c r="A7780" s="104" t="s">
        <v>10492</v>
      </c>
      <c r="D7780" s="104" t="s">
        <v>8187</v>
      </c>
      <c r="E7780" s="104">
        <f t="shared" si="121"/>
        <v>40204735</v>
      </c>
      <c r="F7780" s="104" t="s">
        <v>404</v>
      </c>
      <c r="G7780" s="104" t="s">
        <v>7124</v>
      </c>
      <c r="H7780" s="104" t="s">
        <v>8185</v>
      </c>
      <c r="I7780" s="104" t="s">
        <v>8188</v>
      </c>
    </row>
    <row r="7781" spans="1:9" x14ac:dyDescent="0.2">
      <c r="A7781" s="104" t="s">
        <v>10492</v>
      </c>
      <c r="D7781" s="104" t="s">
        <v>8189</v>
      </c>
      <c r="E7781" s="104">
        <f t="shared" si="121"/>
        <v>40204740</v>
      </c>
      <c r="F7781" s="104" t="s">
        <v>404</v>
      </c>
      <c r="G7781" s="104" t="s">
        <v>7124</v>
      </c>
      <c r="H7781" s="104" t="s">
        <v>8185</v>
      </c>
      <c r="I7781" s="104" t="s">
        <v>11508</v>
      </c>
    </row>
    <row r="7782" spans="1:9" x14ac:dyDescent="0.2">
      <c r="A7782" s="104" t="s">
        <v>10492</v>
      </c>
      <c r="D7782" s="104" t="s">
        <v>8190</v>
      </c>
      <c r="E7782" s="104">
        <f t="shared" si="121"/>
        <v>40204750</v>
      </c>
      <c r="F7782" s="104" t="s">
        <v>404</v>
      </c>
      <c r="G7782" s="104" t="s">
        <v>7124</v>
      </c>
      <c r="H7782" s="104" t="s">
        <v>8185</v>
      </c>
      <c r="I7782" s="104" t="s">
        <v>14437</v>
      </c>
    </row>
    <row r="7783" spans="1:9" x14ac:dyDescent="0.2">
      <c r="A7783" s="104" t="s">
        <v>10492</v>
      </c>
      <c r="D7783" s="104" t="s">
        <v>8191</v>
      </c>
      <c r="E7783" s="104">
        <f t="shared" si="121"/>
        <v>40204755</v>
      </c>
      <c r="F7783" s="104" t="s">
        <v>404</v>
      </c>
      <c r="G7783" s="104" t="s">
        <v>7124</v>
      </c>
      <c r="H7783" s="104" t="s">
        <v>8185</v>
      </c>
      <c r="I7783" s="104" t="s">
        <v>1052</v>
      </c>
    </row>
    <row r="7784" spans="1:9" x14ac:dyDescent="0.2">
      <c r="A7784" s="104" t="s">
        <v>10492</v>
      </c>
      <c r="D7784" s="104" t="s">
        <v>8192</v>
      </c>
      <c r="E7784" s="104">
        <f t="shared" si="121"/>
        <v>40204760</v>
      </c>
      <c r="F7784" s="104" t="s">
        <v>404</v>
      </c>
      <c r="G7784" s="104" t="s">
        <v>7124</v>
      </c>
      <c r="H7784" s="104" t="s">
        <v>8185</v>
      </c>
      <c r="I7784" s="104" t="s">
        <v>4287</v>
      </c>
    </row>
    <row r="7785" spans="1:9" x14ac:dyDescent="0.2">
      <c r="A7785" s="104" t="s">
        <v>10492</v>
      </c>
      <c r="D7785" s="104" t="s">
        <v>8193</v>
      </c>
      <c r="E7785" s="104">
        <f t="shared" si="121"/>
        <v>40204761</v>
      </c>
      <c r="F7785" s="104" t="s">
        <v>404</v>
      </c>
      <c r="G7785" s="104" t="s">
        <v>7124</v>
      </c>
      <c r="H7785" s="104" t="s">
        <v>8185</v>
      </c>
      <c r="I7785" s="104" t="s">
        <v>2616</v>
      </c>
    </row>
    <row r="7786" spans="1:9" x14ac:dyDescent="0.2">
      <c r="A7786" s="104" t="s">
        <v>10492</v>
      </c>
      <c r="D7786" s="104" t="s">
        <v>8194</v>
      </c>
      <c r="E7786" s="104">
        <f t="shared" si="121"/>
        <v>40204762</v>
      </c>
      <c r="F7786" s="104" t="s">
        <v>404</v>
      </c>
      <c r="G7786" s="104" t="s">
        <v>7124</v>
      </c>
      <c r="H7786" s="104" t="s">
        <v>8185</v>
      </c>
      <c r="I7786" s="104" t="s">
        <v>2618</v>
      </c>
    </row>
    <row r="7787" spans="1:9" x14ac:dyDescent="0.2">
      <c r="A7787" s="104" t="s">
        <v>10492</v>
      </c>
      <c r="D7787" s="104" t="s">
        <v>8195</v>
      </c>
      <c r="E7787" s="104">
        <f t="shared" si="121"/>
        <v>40204770</v>
      </c>
      <c r="F7787" s="104" t="s">
        <v>404</v>
      </c>
      <c r="G7787" s="104" t="s">
        <v>7124</v>
      </c>
      <c r="H7787" s="104" t="s">
        <v>8185</v>
      </c>
      <c r="I7787" s="104" t="s">
        <v>2620</v>
      </c>
    </row>
    <row r="7788" spans="1:9" x14ac:dyDescent="0.2">
      <c r="A7788" s="104" t="s">
        <v>10492</v>
      </c>
      <c r="D7788" s="104" t="s">
        <v>8196</v>
      </c>
      <c r="E7788" s="104">
        <f t="shared" si="121"/>
        <v>40204771</v>
      </c>
      <c r="F7788" s="104" t="s">
        <v>404</v>
      </c>
      <c r="G7788" s="104" t="s">
        <v>7124</v>
      </c>
      <c r="H7788" s="104" t="s">
        <v>8185</v>
      </c>
      <c r="I7788" s="104" t="s">
        <v>2622</v>
      </c>
    </row>
    <row r="7789" spans="1:9" x14ac:dyDescent="0.2">
      <c r="A7789" s="104" t="s">
        <v>10492</v>
      </c>
      <c r="D7789" s="104" t="s">
        <v>8197</v>
      </c>
      <c r="E7789" s="104">
        <f t="shared" si="121"/>
        <v>40204772</v>
      </c>
      <c r="F7789" s="104" t="s">
        <v>404</v>
      </c>
      <c r="G7789" s="104" t="s">
        <v>7124</v>
      </c>
      <c r="H7789" s="104" t="s">
        <v>8185</v>
      </c>
      <c r="I7789" s="104" t="s">
        <v>2624</v>
      </c>
    </row>
    <row r="7790" spans="1:9" x14ac:dyDescent="0.2">
      <c r="A7790" s="104" t="s">
        <v>10492</v>
      </c>
      <c r="D7790" s="104" t="s">
        <v>8198</v>
      </c>
      <c r="E7790" s="104">
        <f t="shared" si="121"/>
        <v>40206010</v>
      </c>
      <c r="F7790" s="104" t="s">
        <v>404</v>
      </c>
      <c r="G7790" s="104" t="s">
        <v>7124</v>
      </c>
      <c r="H7790" s="104" t="s">
        <v>635</v>
      </c>
      <c r="I7790" s="104" t="s">
        <v>8199</v>
      </c>
    </row>
    <row r="7791" spans="1:9" x14ac:dyDescent="0.2">
      <c r="A7791" s="104" t="s">
        <v>10492</v>
      </c>
      <c r="D7791" s="104" t="s">
        <v>8200</v>
      </c>
      <c r="E7791" s="104">
        <f t="shared" si="121"/>
        <v>40206030</v>
      </c>
      <c r="F7791" s="104" t="s">
        <v>404</v>
      </c>
      <c r="G7791" s="104" t="s">
        <v>7124</v>
      </c>
      <c r="H7791" s="104" t="s">
        <v>635</v>
      </c>
      <c r="I7791" s="104" t="s">
        <v>8201</v>
      </c>
    </row>
    <row r="7792" spans="1:9" x14ac:dyDescent="0.2">
      <c r="A7792" s="104" t="s">
        <v>10492</v>
      </c>
      <c r="D7792" s="104" t="s">
        <v>8202</v>
      </c>
      <c r="E7792" s="104">
        <f t="shared" si="121"/>
        <v>40206031</v>
      </c>
      <c r="F7792" s="104" t="s">
        <v>404</v>
      </c>
      <c r="G7792" s="104" t="s">
        <v>7124</v>
      </c>
      <c r="H7792" s="104" t="s">
        <v>635</v>
      </c>
      <c r="I7792" s="104" t="s">
        <v>8203</v>
      </c>
    </row>
    <row r="7793" spans="1:9" x14ac:dyDescent="0.2">
      <c r="A7793" s="104" t="s">
        <v>10492</v>
      </c>
      <c r="D7793" s="104" t="s">
        <v>8204</v>
      </c>
      <c r="E7793" s="104">
        <f t="shared" si="121"/>
        <v>40206032</v>
      </c>
      <c r="F7793" s="104" t="s">
        <v>404</v>
      </c>
      <c r="G7793" s="104" t="s">
        <v>7124</v>
      </c>
      <c r="H7793" s="104" t="s">
        <v>635</v>
      </c>
      <c r="I7793" s="104" t="s">
        <v>8205</v>
      </c>
    </row>
    <row r="7794" spans="1:9" x14ac:dyDescent="0.2">
      <c r="A7794" s="104" t="s">
        <v>10492</v>
      </c>
      <c r="D7794" s="104" t="s">
        <v>8206</v>
      </c>
      <c r="E7794" s="104">
        <f t="shared" si="121"/>
        <v>40206033</v>
      </c>
      <c r="F7794" s="104" t="s">
        <v>404</v>
      </c>
      <c r="G7794" s="104" t="s">
        <v>7124</v>
      </c>
      <c r="H7794" s="104" t="s">
        <v>635</v>
      </c>
      <c r="I7794" s="104" t="s">
        <v>8207</v>
      </c>
    </row>
    <row r="7795" spans="1:9" x14ac:dyDescent="0.2">
      <c r="A7795" s="104" t="s">
        <v>10492</v>
      </c>
      <c r="D7795" s="104" t="s">
        <v>8208</v>
      </c>
      <c r="E7795" s="104">
        <f t="shared" si="121"/>
        <v>40206034</v>
      </c>
      <c r="F7795" s="104" t="s">
        <v>404</v>
      </c>
      <c r="G7795" s="104" t="s">
        <v>7124</v>
      </c>
      <c r="H7795" s="104" t="s">
        <v>635</v>
      </c>
      <c r="I7795" s="104" t="s">
        <v>8209</v>
      </c>
    </row>
    <row r="7796" spans="1:9" x14ac:dyDescent="0.2">
      <c r="A7796" s="104" t="s">
        <v>10492</v>
      </c>
      <c r="D7796" s="104" t="s">
        <v>8210</v>
      </c>
      <c r="E7796" s="104">
        <f t="shared" si="121"/>
        <v>40206035</v>
      </c>
      <c r="F7796" s="104" t="s">
        <v>404</v>
      </c>
      <c r="G7796" s="104" t="s">
        <v>7124</v>
      </c>
      <c r="H7796" s="104" t="s">
        <v>635</v>
      </c>
      <c r="I7796" s="104" t="s">
        <v>8211</v>
      </c>
    </row>
    <row r="7797" spans="1:9" x14ac:dyDescent="0.2">
      <c r="A7797" s="104" t="s">
        <v>10492</v>
      </c>
      <c r="D7797" s="104" t="s">
        <v>8212</v>
      </c>
      <c r="E7797" s="104">
        <f t="shared" si="121"/>
        <v>40206050</v>
      </c>
      <c r="F7797" s="104" t="s">
        <v>404</v>
      </c>
      <c r="G7797" s="104" t="s">
        <v>7124</v>
      </c>
      <c r="H7797" s="104" t="s">
        <v>635</v>
      </c>
      <c r="I7797" s="104" t="s">
        <v>2620</v>
      </c>
    </row>
    <row r="7798" spans="1:9" x14ac:dyDescent="0.2">
      <c r="A7798" s="104" t="s">
        <v>10492</v>
      </c>
      <c r="D7798" s="104" t="s">
        <v>8213</v>
      </c>
      <c r="E7798" s="104">
        <f t="shared" si="121"/>
        <v>40280001</v>
      </c>
      <c r="F7798" s="104" t="s">
        <v>404</v>
      </c>
      <c r="G7798" s="104" t="s">
        <v>7124</v>
      </c>
      <c r="H7798" s="104" t="s">
        <v>13740</v>
      </c>
      <c r="I7798" s="104" t="s">
        <v>13740</v>
      </c>
    </row>
    <row r="7799" spans="1:9" x14ac:dyDescent="0.2">
      <c r="A7799" s="104" t="s">
        <v>10492</v>
      </c>
      <c r="D7799" s="104" t="s">
        <v>8214</v>
      </c>
      <c r="E7799" s="104">
        <f t="shared" si="121"/>
        <v>40282001</v>
      </c>
      <c r="F7799" s="104" t="s">
        <v>404</v>
      </c>
      <c r="G7799" s="104" t="s">
        <v>7124</v>
      </c>
      <c r="H7799" s="104" t="s">
        <v>13742</v>
      </c>
      <c r="I7799" s="104" t="s">
        <v>13743</v>
      </c>
    </row>
    <row r="7800" spans="1:9" x14ac:dyDescent="0.2">
      <c r="A7800" s="104" t="s">
        <v>10492</v>
      </c>
      <c r="D7800" s="104" t="s">
        <v>8215</v>
      </c>
      <c r="E7800" s="104">
        <f t="shared" si="121"/>
        <v>40282002</v>
      </c>
      <c r="F7800" s="104" t="s">
        <v>404</v>
      </c>
      <c r="G7800" s="104" t="s">
        <v>7124</v>
      </c>
      <c r="H7800" s="104" t="s">
        <v>13742</v>
      </c>
      <c r="I7800" s="104" t="s">
        <v>13745</v>
      </c>
    </row>
    <row r="7801" spans="1:9" x14ac:dyDescent="0.2">
      <c r="A7801" s="104" t="s">
        <v>10492</v>
      </c>
      <c r="D7801" s="104" t="s">
        <v>8216</v>
      </c>
      <c r="E7801" s="104">
        <f t="shared" si="121"/>
        <v>40282501</v>
      </c>
      <c r="F7801" s="104" t="s">
        <v>404</v>
      </c>
      <c r="G7801" s="104" t="s">
        <v>7124</v>
      </c>
      <c r="H7801" s="104" t="s">
        <v>13747</v>
      </c>
      <c r="I7801" s="104" t="s">
        <v>8217</v>
      </c>
    </row>
    <row r="7802" spans="1:9" x14ac:dyDescent="0.2">
      <c r="A7802" s="104" t="s">
        <v>10492</v>
      </c>
      <c r="D7802" s="104" t="s">
        <v>8218</v>
      </c>
      <c r="E7802" s="104">
        <f t="shared" si="121"/>
        <v>40282599</v>
      </c>
      <c r="F7802" s="104" t="s">
        <v>404</v>
      </c>
      <c r="G7802" s="104" t="s">
        <v>7124</v>
      </c>
      <c r="H7802" s="104" t="s">
        <v>13747</v>
      </c>
      <c r="I7802" s="104" t="s">
        <v>13748</v>
      </c>
    </row>
    <row r="7803" spans="1:9" x14ac:dyDescent="0.2">
      <c r="A7803" s="104" t="s">
        <v>10492</v>
      </c>
      <c r="D7803" s="104" t="s">
        <v>8219</v>
      </c>
      <c r="E7803" s="104">
        <f t="shared" si="121"/>
        <v>40288801</v>
      </c>
      <c r="F7803" s="104" t="s">
        <v>404</v>
      </c>
      <c r="G7803" s="104" t="s">
        <v>7124</v>
      </c>
      <c r="H7803" s="104" t="s">
        <v>11023</v>
      </c>
      <c r="I7803" s="104" t="s">
        <v>7495</v>
      </c>
    </row>
    <row r="7804" spans="1:9" x14ac:dyDescent="0.2">
      <c r="A7804" s="104" t="s">
        <v>10492</v>
      </c>
      <c r="D7804" s="104" t="s">
        <v>8220</v>
      </c>
      <c r="E7804" s="104">
        <f t="shared" si="121"/>
        <v>40288802</v>
      </c>
      <c r="F7804" s="104" t="s">
        <v>404</v>
      </c>
      <c r="G7804" s="104" t="s">
        <v>7124</v>
      </c>
      <c r="H7804" s="104" t="s">
        <v>11023</v>
      </c>
      <c r="I7804" s="104" t="s">
        <v>7495</v>
      </c>
    </row>
    <row r="7805" spans="1:9" x14ac:dyDescent="0.2">
      <c r="A7805" s="104" t="s">
        <v>10492</v>
      </c>
      <c r="D7805" s="104" t="s">
        <v>8221</v>
      </c>
      <c r="E7805" s="104">
        <f t="shared" si="121"/>
        <v>40288803</v>
      </c>
      <c r="F7805" s="104" t="s">
        <v>404</v>
      </c>
      <c r="G7805" s="104" t="s">
        <v>7124</v>
      </c>
      <c r="H7805" s="104" t="s">
        <v>11023</v>
      </c>
      <c r="I7805" s="104" t="s">
        <v>7495</v>
      </c>
    </row>
    <row r="7806" spans="1:9" x14ac:dyDescent="0.2">
      <c r="A7806" s="104" t="s">
        <v>10492</v>
      </c>
      <c r="D7806" s="104" t="s">
        <v>8222</v>
      </c>
      <c r="E7806" s="104">
        <f t="shared" si="121"/>
        <v>40288804</v>
      </c>
      <c r="F7806" s="104" t="s">
        <v>404</v>
      </c>
      <c r="G7806" s="104" t="s">
        <v>7124</v>
      </c>
      <c r="H7806" s="104" t="s">
        <v>11023</v>
      </c>
      <c r="I7806" s="104" t="s">
        <v>7495</v>
      </c>
    </row>
    <row r="7807" spans="1:9" x14ac:dyDescent="0.2">
      <c r="A7807" s="104" t="s">
        <v>10492</v>
      </c>
      <c r="D7807" s="104" t="s">
        <v>8223</v>
      </c>
      <c r="E7807" s="104">
        <f t="shared" si="121"/>
        <v>40288805</v>
      </c>
      <c r="F7807" s="104" t="s">
        <v>404</v>
      </c>
      <c r="G7807" s="104" t="s">
        <v>7124</v>
      </c>
      <c r="H7807" s="104" t="s">
        <v>11023</v>
      </c>
      <c r="I7807" s="104" t="s">
        <v>7495</v>
      </c>
    </row>
    <row r="7808" spans="1:9" x14ac:dyDescent="0.2">
      <c r="A7808" s="104" t="s">
        <v>10492</v>
      </c>
      <c r="D7808" s="104" t="s">
        <v>8224</v>
      </c>
      <c r="E7808" s="104">
        <f t="shared" si="121"/>
        <v>40288821</v>
      </c>
      <c r="F7808" s="104" t="s">
        <v>404</v>
      </c>
      <c r="G7808" s="104" t="s">
        <v>7124</v>
      </c>
      <c r="H7808" s="104" t="s">
        <v>11023</v>
      </c>
      <c r="I7808" s="104" t="s">
        <v>8225</v>
      </c>
    </row>
    <row r="7809" spans="1:9" x14ac:dyDescent="0.2">
      <c r="A7809" s="104" t="s">
        <v>10492</v>
      </c>
      <c r="D7809" s="104" t="s">
        <v>8226</v>
      </c>
      <c r="E7809" s="104">
        <f t="shared" si="121"/>
        <v>40288822</v>
      </c>
      <c r="F7809" s="104" t="s">
        <v>404</v>
      </c>
      <c r="G7809" s="104" t="s">
        <v>7124</v>
      </c>
      <c r="H7809" s="104" t="s">
        <v>11023</v>
      </c>
      <c r="I7809" s="104" t="s">
        <v>14930</v>
      </c>
    </row>
    <row r="7810" spans="1:9" x14ac:dyDescent="0.2">
      <c r="A7810" s="104" t="s">
        <v>10492</v>
      </c>
      <c r="D7810" s="104" t="s">
        <v>8227</v>
      </c>
      <c r="E7810" s="104">
        <f t="shared" ref="E7810:E7873" si="122">VALUE(D7810)</f>
        <v>40288823</v>
      </c>
      <c r="F7810" s="104" t="s">
        <v>404</v>
      </c>
      <c r="G7810" s="104" t="s">
        <v>7124</v>
      </c>
      <c r="H7810" s="104" t="s">
        <v>11023</v>
      </c>
      <c r="I7810" s="104" t="s">
        <v>8228</v>
      </c>
    </row>
    <row r="7811" spans="1:9" x14ac:dyDescent="0.2">
      <c r="A7811" s="104" t="s">
        <v>10492</v>
      </c>
      <c r="D7811" s="104" t="s">
        <v>8229</v>
      </c>
      <c r="E7811" s="104">
        <f t="shared" si="122"/>
        <v>40288824</v>
      </c>
      <c r="F7811" s="104" t="s">
        <v>404</v>
      </c>
      <c r="G7811" s="104" t="s">
        <v>7124</v>
      </c>
      <c r="H7811" s="104" t="s">
        <v>11023</v>
      </c>
      <c r="I7811" s="104" t="s">
        <v>8230</v>
      </c>
    </row>
    <row r="7812" spans="1:9" x14ac:dyDescent="0.2">
      <c r="A7812" s="104" t="s">
        <v>10492</v>
      </c>
      <c r="D7812" s="104" t="s">
        <v>8231</v>
      </c>
      <c r="E7812" s="104">
        <f t="shared" si="122"/>
        <v>40290011</v>
      </c>
      <c r="F7812" s="104" t="s">
        <v>404</v>
      </c>
      <c r="G7812" s="104" t="s">
        <v>7124</v>
      </c>
      <c r="H7812" s="104" t="s">
        <v>10519</v>
      </c>
      <c r="I7812" s="104" t="s">
        <v>8232</v>
      </c>
    </row>
    <row r="7813" spans="1:9" x14ac:dyDescent="0.2">
      <c r="A7813" s="104" t="s">
        <v>10492</v>
      </c>
      <c r="D7813" s="104" t="s">
        <v>8233</v>
      </c>
      <c r="E7813" s="104">
        <f t="shared" si="122"/>
        <v>40290012</v>
      </c>
      <c r="F7813" s="104" t="s">
        <v>404</v>
      </c>
      <c r="G7813" s="104" t="s">
        <v>7124</v>
      </c>
      <c r="H7813" s="104" t="s">
        <v>10519</v>
      </c>
      <c r="I7813" s="104" t="s">
        <v>8234</v>
      </c>
    </row>
    <row r="7814" spans="1:9" x14ac:dyDescent="0.2">
      <c r="A7814" s="104" t="s">
        <v>10492</v>
      </c>
      <c r="D7814" s="104" t="s">
        <v>8235</v>
      </c>
      <c r="E7814" s="104">
        <f t="shared" si="122"/>
        <v>40290013</v>
      </c>
      <c r="F7814" s="104" t="s">
        <v>404</v>
      </c>
      <c r="G7814" s="104" t="s">
        <v>7124</v>
      </c>
      <c r="H7814" s="104" t="s">
        <v>10519</v>
      </c>
      <c r="I7814" s="104" t="s">
        <v>8236</v>
      </c>
    </row>
    <row r="7815" spans="1:9" x14ac:dyDescent="0.2">
      <c r="A7815" s="104" t="s">
        <v>10492</v>
      </c>
      <c r="D7815" s="104" t="s">
        <v>8237</v>
      </c>
      <c r="E7815" s="104">
        <f t="shared" si="122"/>
        <v>40290023</v>
      </c>
      <c r="F7815" s="104" t="s">
        <v>404</v>
      </c>
      <c r="G7815" s="104" t="s">
        <v>7124</v>
      </c>
      <c r="H7815" s="104" t="s">
        <v>10519</v>
      </c>
      <c r="I7815" s="104" t="s">
        <v>7528</v>
      </c>
    </row>
    <row r="7816" spans="1:9" x14ac:dyDescent="0.2">
      <c r="A7816" s="104" t="s">
        <v>10492</v>
      </c>
      <c r="D7816" s="104" t="s">
        <v>8238</v>
      </c>
      <c r="E7816" s="104">
        <f t="shared" si="122"/>
        <v>40299995</v>
      </c>
      <c r="F7816" s="104" t="s">
        <v>404</v>
      </c>
      <c r="G7816" s="104" t="s">
        <v>7124</v>
      </c>
      <c r="H7816" s="104" t="s">
        <v>6249</v>
      </c>
      <c r="I7816" s="104" t="s">
        <v>7495</v>
      </c>
    </row>
    <row r="7817" spans="1:9" x14ac:dyDescent="0.2">
      <c r="A7817" s="104" t="s">
        <v>10492</v>
      </c>
      <c r="D7817" s="104" t="s">
        <v>8239</v>
      </c>
      <c r="E7817" s="104">
        <f t="shared" si="122"/>
        <v>40299996</v>
      </c>
      <c r="F7817" s="104" t="s">
        <v>404</v>
      </c>
      <c r="G7817" s="104" t="s">
        <v>7124</v>
      </c>
      <c r="H7817" s="104" t="s">
        <v>6249</v>
      </c>
      <c r="I7817" s="104" t="s">
        <v>7495</v>
      </c>
    </row>
    <row r="7818" spans="1:9" x14ac:dyDescent="0.2">
      <c r="A7818" s="104" t="s">
        <v>10492</v>
      </c>
      <c r="D7818" s="104" t="s">
        <v>8240</v>
      </c>
      <c r="E7818" s="104">
        <f t="shared" si="122"/>
        <v>40299997</v>
      </c>
      <c r="F7818" s="104" t="s">
        <v>404</v>
      </c>
      <c r="G7818" s="104" t="s">
        <v>7124</v>
      </c>
      <c r="H7818" s="104" t="s">
        <v>6249</v>
      </c>
      <c r="I7818" s="104" t="s">
        <v>7495</v>
      </c>
    </row>
    <row r="7819" spans="1:9" x14ac:dyDescent="0.2">
      <c r="A7819" s="104" t="s">
        <v>10492</v>
      </c>
      <c r="D7819" s="104" t="s">
        <v>8241</v>
      </c>
      <c r="E7819" s="104">
        <f t="shared" si="122"/>
        <v>40299998</v>
      </c>
      <c r="F7819" s="104" t="s">
        <v>404</v>
      </c>
      <c r="G7819" s="104" t="s">
        <v>7124</v>
      </c>
      <c r="H7819" s="104" t="s">
        <v>6249</v>
      </c>
      <c r="I7819" s="104" t="s">
        <v>7495</v>
      </c>
    </row>
    <row r="7820" spans="1:9" x14ac:dyDescent="0.2">
      <c r="A7820" s="104" t="s">
        <v>10492</v>
      </c>
      <c r="D7820" s="104" t="s">
        <v>8242</v>
      </c>
      <c r="E7820" s="104">
        <f t="shared" si="122"/>
        <v>40299999</v>
      </c>
      <c r="F7820" s="104" t="s">
        <v>404</v>
      </c>
      <c r="G7820" s="104" t="s">
        <v>7124</v>
      </c>
      <c r="H7820" s="104" t="s">
        <v>6249</v>
      </c>
      <c r="I7820" s="104" t="s">
        <v>11745</v>
      </c>
    </row>
    <row r="7821" spans="1:9" x14ac:dyDescent="0.2">
      <c r="A7821" s="104" t="s">
        <v>10492</v>
      </c>
      <c r="D7821" s="104" t="s">
        <v>8243</v>
      </c>
      <c r="E7821" s="104">
        <f t="shared" si="122"/>
        <v>40300101</v>
      </c>
      <c r="F7821" s="104" t="s">
        <v>404</v>
      </c>
      <c r="G7821" s="104" t="s">
        <v>8244</v>
      </c>
      <c r="H7821" s="104" t="s">
        <v>8245</v>
      </c>
      <c r="I7821" s="104" t="s">
        <v>8246</v>
      </c>
    </row>
    <row r="7822" spans="1:9" x14ac:dyDescent="0.2">
      <c r="A7822" s="104" t="s">
        <v>10492</v>
      </c>
      <c r="D7822" s="104" t="s">
        <v>8247</v>
      </c>
      <c r="E7822" s="104">
        <f t="shared" si="122"/>
        <v>40300102</v>
      </c>
      <c r="F7822" s="104" t="s">
        <v>404</v>
      </c>
      <c r="G7822" s="104" t="s">
        <v>8244</v>
      </c>
      <c r="H7822" s="104" t="s">
        <v>8245</v>
      </c>
      <c r="I7822" s="104" t="s">
        <v>8248</v>
      </c>
    </row>
    <row r="7823" spans="1:9" x14ac:dyDescent="0.2">
      <c r="A7823" s="104" t="s">
        <v>10492</v>
      </c>
      <c r="D7823" s="104" t="s">
        <v>8249</v>
      </c>
      <c r="E7823" s="104">
        <f t="shared" si="122"/>
        <v>40300103</v>
      </c>
      <c r="F7823" s="104" t="s">
        <v>404</v>
      </c>
      <c r="G7823" s="104" t="s">
        <v>8244</v>
      </c>
      <c r="H7823" s="104" t="s">
        <v>8245</v>
      </c>
      <c r="I7823" s="104" t="s">
        <v>8246</v>
      </c>
    </row>
    <row r="7824" spans="1:9" x14ac:dyDescent="0.2">
      <c r="A7824" s="104" t="s">
        <v>10492</v>
      </c>
      <c r="D7824" s="104" t="s">
        <v>8250</v>
      </c>
      <c r="E7824" s="104">
        <f t="shared" si="122"/>
        <v>40300104</v>
      </c>
      <c r="F7824" s="104" t="s">
        <v>404</v>
      </c>
      <c r="G7824" s="104" t="s">
        <v>8244</v>
      </c>
      <c r="H7824" s="104" t="s">
        <v>8245</v>
      </c>
      <c r="I7824" s="104" t="s">
        <v>8248</v>
      </c>
    </row>
    <row r="7825" spans="1:12" x14ac:dyDescent="0.2">
      <c r="A7825" s="104" t="s">
        <v>10492</v>
      </c>
      <c r="D7825" s="104" t="s">
        <v>8251</v>
      </c>
      <c r="E7825" s="104">
        <f t="shared" si="122"/>
        <v>40300105</v>
      </c>
      <c r="F7825" s="104" t="s">
        <v>404</v>
      </c>
      <c r="G7825" s="104" t="s">
        <v>8244</v>
      </c>
      <c r="H7825" s="104" t="s">
        <v>8245</v>
      </c>
      <c r="I7825" s="104" t="s">
        <v>8252</v>
      </c>
    </row>
    <row r="7826" spans="1:12" x14ac:dyDescent="0.2">
      <c r="A7826" s="104" t="s">
        <v>10492</v>
      </c>
      <c r="D7826" s="104" t="s">
        <v>8253</v>
      </c>
      <c r="E7826" s="104">
        <f t="shared" si="122"/>
        <v>40300106</v>
      </c>
      <c r="F7826" s="104" t="s">
        <v>404</v>
      </c>
      <c r="G7826" s="104" t="s">
        <v>8244</v>
      </c>
      <c r="H7826" s="104" t="s">
        <v>8245</v>
      </c>
      <c r="I7826" s="104" t="s">
        <v>8254</v>
      </c>
    </row>
    <row r="7827" spans="1:12" x14ac:dyDescent="0.2">
      <c r="A7827" s="104" t="s">
        <v>10492</v>
      </c>
      <c r="D7827" s="104" t="s">
        <v>8255</v>
      </c>
      <c r="E7827" s="104">
        <f t="shared" si="122"/>
        <v>40300107</v>
      </c>
      <c r="F7827" s="104" t="s">
        <v>404</v>
      </c>
      <c r="G7827" s="104" t="s">
        <v>8244</v>
      </c>
      <c r="H7827" s="104" t="s">
        <v>8245</v>
      </c>
      <c r="I7827" s="104" t="s">
        <v>8256</v>
      </c>
    </row>
    <row r="7828" spans="1:12" x14ac:dyDescent="0.2">
      <c r="A7828" s="104" t="s">
        <v>10492</v>
      </c>
      <c r="D7828" s="104" t="s">
        <v>8257</v>
      </c>
      <c r="E7828" s="104">
        <f t="shared" si="122"/>
        <v>40300108</v>
      </c>
      <c r="F7828" s="104" t="s">
        <v>404</v>
      </c>
      <c r="G7828" s="104" t="s">
        <v>8244</v>
      </c>
      <c r="H7828" s="104" t="s">
        <v>8245</v>
      </c>
      <c r="I7828" s="104" t="s">
        <v>8258</v>
      </c>
    </row>
    <row r="7829" spans="1:12" x14ac:dyDescent="0.2">
      <c r="A7829" s="104" t="s">
        <v>10492</v>
      </c>
      <c r="D7829" s="104" t="s">
        <v>8259</v>
      </c>
      <c r="E7829" s="104">
        <f t="shared" si="122"/>
        <v>40300109</v>
      </c>
      <c r="F7829" s="104" t="s">
        <v>404</v>
      </c>
      <c r="G7829" s="104" t="s">
        <v>8244</v>
      </c>
      <c r="H7829" s="104" t="s">
        <v>8245</v>
      </c>
      <c r="I7829" s="104" t="s">
        <v>8260</v>
      </c>
    </row>
    <row r="7830" spans="1:12" x14ac:dyDescent="0.2">
      <c r="A7830" s="104" t="s">
        <v>10492</v>
      </c>
      <c r="D7830" s="104" t="s">
        <v>8261</v>
      </c>
      <c r="E7830" s="104">
        <f t="shared" si="122"/>
        <v>40300110</v>
      </c>
      <c r="F7830" s="104" t="s">
        <v>404</v>
      </c>
      <c r="G7830" s="104" t="s">
        <v>8244</v>
      </c>
      <c r="H7830" s="104" t="s">
        <v>8245</v>
      </c>
      <c r="I7830" s="104" t="s">
        <v>8262</v>
      </c>
    </row>
    <row r="7831" spans="1:12" x14ac:dyDescent="0.2">
      <c r="A7831" s="104" t="s">
        <v>10492</v>
      </c>
      <c r="D7831" s="104" t="s">
        <v>8263</v>
      </c>
      <c r="E7831" s="104">
        <f t="shared" si="122"/>
        <v>40300111</v>
      </c>
      <c r="F7831" s="104" t="s">
        <v>404</v>
      </c>
      <c r="G7831" s="104" t="s">
        <v>8244</v>
      </c>
      <c r="H7831" s="104" t="s">
        <v>8245</v>
      </c>
      <c r="I7831" s="104" t="s">
        <v>8264</v>
      </c>
      <c r="K7831" s="106"/>
      <c r="L7831" s="104"/>
    </row>
    <row r="7832" spans="1:12" x14ac:dyDescent="0.2">
      <c r="A7832" s="104" t="s">
        <v>10492</v>
      </c>
      <c r="D7832" s="104" t="s">
        <v>8265</v>
      </c>
      <c r="E7832" s="104">
        <f t="shared" si="122"/>
        <v>40300112</v>
      </c>
      <c r="F7832" s="104" t="s">
        <v>404</v>
      </c>
      <c r="G7832" s="104" t="s">
        <v>8244</v>
      </c>
      <c r="H7832" s="104" t="s">
        <v>8245</v>
      </c>
      <c r="I7832" s="104" t="s">
        <v>8266</v>
      </c>
      <c r="K7832" s="106"/>
      <c r="L7832" s="104"/>
    </row>
    <row r="7833" spans="1:12" x14ac:dyDescent="0.2">
      <c r="A7833" s="104" t="s">
        <v>10492</v>
      </c>
      <c r="D7833" s="104" t="s">
        <v>8267</v>
      </c>
      <c r="E7833" s="104">
        <f t="shared" si="122"/>
        <v>40300113</v>
      </c>
      <c r="F7833" s="104" t="s">
        <v>404</v>
      </c>
      <c r="G7833" s="104" t="s">
        <v>8244</v>
      </c>
      <c r="H7833" s="104" t="s">
        <v>8245</v>
      </c>
      <c r="I7833" s="104" t="s">
        <v>8268</v>
      </c>
    </row>
    <row r="7834" spans="1:12" x14ac:dyDescent="0.2">
      <c r="A7834" s="104" t="s">
        <v>10492</v>
      </c>
      <c r="D7834" s="104" t="s">
        <v>8269</v>
      </c>
      <c r="E7834" s="104">
        <f t="shared" si="122"/>
        <v>40300114</v>
      </c>
      <c r="F7834" s="104" t="s">
        <v>404</v>
      </c>
      <c r="G7834" s="104" t="s">
        <v>8244</v>
      </c>
      <c r="H7834" s="104" t="s">
        <v>8245</v>
      </c>
      <c r="I7834" s="104" t="s">
        <v>8270</v>
      </c>
    </row>
    <row r="7835" spans="1:12" x14ac:dyDescent="0.2">
      <c r="A7835" s="104" t="s">
        <v>10492</v>
      </c>
      <c r="D7835" s="104" t="s">
        <v>8271</v>
      </c>
      <c r="E7835" s="104">
        <f t="shared" si="122"/>
        <v>40300115</v>
      </c>
      <c r="F7835" s="104" t="s">
        <v>404</v>
      </c>
      <c r="G7835" s="104" t="s">
        <v>8244</v>
      </c>
      <c r="H7835" s="104" t="s">
        <v>8245</v>
      </c>
      <c r="I7835" s="104" t="s">
        <v>8272</v>
      </c>
      <c r="K7835" s="106"/>
      <c r="L7835" s="104"/>
    </row>
    <row r="7836" spans="1:12" x14ac:dyDescent="0.2">
      <c r="A7836" s="104" t="s">
        <v>10492</v>
      </c>
      <c r="D7836" s="104" t="s">
        <v>8273</v>
      </c>
      <c r="E7836" s="104">
        <f t="shared" si="122"/>
        <v>40300116</v>
      </c>
      <c r="F7836" s="104" t="s">
        <v>404</v>
      </c>
      <c r="G7836" s="104" t="s">
        <v>8244</v>
      </c>
      <c r="H7836" s="104" t="s">
        <v>8245</v>
      </c>
      <c r="I7836" s="104" t="s">
        <v>8274</v>
      </c>
    </row>
    <row r="7837" spans="1:12" x14ac:dyDescent="0.2">
      <c r="A7837" s="104" t="s">
        <v>10492</v>
      </c>
      <c r="D7837" s="104" t="s">
        <v>8275</v>
      </c>
      <c r="E7837" s="104">
        <f t="shared" si="122"/>
        <v>40300150</v>
      </c>
      <c r="F7837" s="104" t="s">
        <v>404</v>
      </c>
      <c r="G7837" s="104" t="s">
        <v>8244</v>
      </c>
      <c r="H7837" s="104" t="s">
        <v>8245</v>
      </c>
      <c r="I7837" s="104" t="s">
        <v>8252</v>
      </c>
    </row>
    <row r="7838" spans="1:12" x14ac:dyDescent="0.2">
      <c r="A7838" s="104" t="s">
        <v>10492</v>
      </c>
      <c r="D7838" s="104" t="s">
        <v>8276</v>
      </c>
      <c r="E7838" s="104">
        <f t="shared" si="122"/>
        <v>40300151</v>
      </c>
      <c r="F7838" s="104" t="s">
        <v>404</v>
      </c>
      <c r="G7838" s="104" t="s">
        <v>8244</v>
      </c>
      <c r="H7838" s="104" t="s">
        <v>8245</v>
      </c>
      <c r="I7838" s="104" t="s">
        <v>8254</v>
      </c>
    </row>
    <row r="7839" spans="1:12" x14ac:dyDescent="0.2">
      <c r="A7839" s="104" t="s">
        <v>10492</v>
      </c>
      <c r="D7839" s="104" t="s">
        <v>8277</v>
      </c>
      <c r="E7839" s="104">
        <f t="shared" si="122"/>
        <v>40300152</v>
      </c>
      <c r="F7839" s="104" t="s">
        <v>404</v>
      </c>
      <c r="G7839" s="104" t="s">
        <v>8244</v>
      </c>
      <c r="H7839" s="104" t="s">
        <v>8245</v>
      </c>
      <c r="I7839" s="104" t="s">
        <v>8256</v>
      </c>
    </row>
    <row r="7840" spans="1:12" x14ac:dyDescent="0.2">
      <c r="A7840" s="104" t="s">
        <v>10492</v>
      </c>
      <c r="D7840" s="104" t="s">
        <v>8278</v>
      </c>
      <c r="E7840" s="104">
        <f t="shared" si="122"/>
        <v>40300153</v>
      </c>
      <c r="F7840" s="104" t="s">
        <v>404</v>
      </c>
      <c r="G7840" s="104" t="s">
        <v>8244</v>
      </c>
      <c r="H7840" s="104" t="s">
        <v>8245</v>
      </c>
      <c r="I7840" s="104" t="s">
        <v>8258</v>
      </c>
    </row>
    <row r="7841" spans="1:12" x14ac:dyDescent="0.2">
      <c r="A7841" s="104" t="s">
        <v>10492</v>
      </c>
      <c r="D7841" s="104" t="s">
        <v>8279</v>
      </c>
      <c r="E7841" s="104">
        <f t="shared" si="122"/>
        <v>40300154</v>
      </c>
      <c r="F7841" s="104" t="s">
        <v>404</v>
      </c>
      <c r="G7841" s="104" t="s">
        <v>8244</v>
      </c>
      <c r="H7841" s="104" t="s">
        <v>8245</v>
      </c>
      <c r="I7841" s="104" t="s">
        <v>8260</v>
      </c>
    </row>
    <row r="7842" spans="1:12" x14ac:dyDescent="0.2">
      <c r="A7842" s="104" t="s">
        <v>10492</v>
      </c>
      <c r="D7842" s="104" t="s">
        <v>8280</v>
      </c>
      <c r="E7842" s="104">
        <f t="shared" si="122"/>
        <v>40300155</v>
      </c>
      <c r="F7842" s="104" t="s">
        <v>404</v>
      </c>
      <c r="G7842" s="104" t="s">
        <v>8244</v>
      </c>
      <c r="H7842" s="104" t="s">
        <v>8245</v>
      </c>
      <c r="I7842" s="104" t="s">
        <v>8262</v>
      </c>
    </row>
    <row r="7843" spans="1:12" x14ac:dyDescent="0.2">
      <c r="A7843" s="104" t="s">
        <v>10492</v>
      </c>
      <c r="D7843" s="104" t="s">
        <v>8281</v>
      </c>
      <c r="E7843" s="104">
        <f t="shared" si="122"/>
        <v>40300156</v>
      </c>
      <c r="F7843" s="104" t="s">
        <v>404</v>
      </c>
      <c r="G7843" s="104" t="s">
        <v>8244</v>
      </c>
      <c r="H7843" s="104" t="s">
        <v>8245</v>
      </c>
      <c r="I7843" s="104" t="s">
        <v>8264</v>
      </c>
      <c r="K7843" s="106"/>
      <c r="L7843" s="104"/>
    </row>
    <row r="7844" spans="1:12" x14ac:dyDescent="0.2">
      <c r="A7844" s="104" t="s">
        <v>10492</v>
      </c>
      <c r="D7844" s="104" t="s">
        <v>8282</v>
      </c>
      <c r="E7844" s="104">
        <f t="shared" si="122"/>
        <v>40300157</v>
      </c>
      <c r="F7844" s="104" t="s">
        <v>404</v>
      </c>
      <c r="G7844" s="104" t="s">
        <v>8244</v>
      </c>
      <c r="H7844" s="104" t="s">
        <v>8245</v>
      </c>
      <c r="I7844" s="104" t="s">
        <v>8266</v>
      </c>
      <c r="K7844" s="106"/>
      <c r="L7844" s="104"/>
    </row>
    <row r="7845" spans="1:12" x14ac:dyDescent="0.2">
      <c r="A7845" s="104" t="s">
        <v>10492</v>
      </c>
      <c r="D7845" s="104" t="s">
        <v>8283</v>
      </c>
      <c r="E7845" s="104">
        <f t="shared" si="122"/>
        <v>40300158</v>
      </c>
      <c r="F7845" s="104" t="s">
        <v>404</v>
      </c>
      <c r="G7845" s="104" t="s">
        <v>8244</v>
      </c>
      <c r="H7845" s="104" t="s">
        <v>8245</v>
      </c>
      <c r="I7845" s="104" t="s">
        <v>8268</v>
      </c>
    </row>
    <row r="7846" spans="1:12" x14ac:dyDescent="0.2">
      <c r="A7846" s="104" t="s">
        <v>10492</v>
      </c>
      <c r="D7846" s="104" t="s">
        <v>8284</v>
      </c>
      <c r="E7846" s="104">
        <f t="shared" si="122"/>
        <v>40300159</v>
      </c>
      <c r="F7846" s="104" t="s">
        <v>404</v>
      </c>
      <c r="G7846" s="104" t="s">
        <v>8244</v>
      </c>
      <c r="H7846" s="104" t="s">
        <v>8245</v>
      </c>
      <c r="I7846" s="104" t="s">
        <v>8270</v>
      </c>
    </row>
    <row r="7847" spans="1:12" x14ac:dyDescent="0.2">
      <c r="A7847" s="104" t="s">
        <v>10492</v>
      </c>
      <c r="D7847" s="104" t="s">
        <v>8285</v>
      </c>
      <c r="E7847" s="104">
        <f t="shared" si="122"/>
        <v>40300160</v>
      </c>
      <c r="F7847" s="104" t="s">
        <v>404</v>
      </c>
      <c r="G7847" s="104" t="s">
        <v>8244</v>
      </c>
      <c r="H7847" s="104" t="s">
        <v>8245</v>
      </c>
      <c r="I7847" s="104" t="s">
        <v>8272</v>
      </c>
      <c r="K7847" s="106"/>
      <c r="L7847" s="104"/>
    </row>
    <row r="7848" spans="1:12" x14ac:dyDescent="0.2">
      <c r="A7848" s="104" t="s">
        <v>10492</v>
      </c>
      <c r="D7848" s="104" t="s">
        <v>8286</v>
      </c>
      <c r="E7848" s="104">
        <f t="shared" si="122"/>
        <v>40300161</v>
      </c>
      <c r="F7848" s="104" t="s">
        <v>404</v>
      </c>
      <c r="G7848" s="104" t="s">
        <v>8244</v>
      </c>
      <c r="H7848" s="104" t="s">
        <v>8245</v>
      </c>
      <c r="I7848" s="104" t="s">
        <v>8274</v>
      </c>
    </row>
    <row r="7849" spans="1:12" x14ac:dyDescent="0.2">
      <c r="A7849" s="104" t="s">
        <v>10492</v>
      </c>
      <c r="D7849" s="104" t="s">
        <v>8287</v>
      </c>
      <c r="E7849" s="104">
        <f t="shared" si="122"/>
        <v>40300198</v>
      </c>
      <c r="F7849" s="104" t="s">
        <v>404</v>
      </c>
      <c r="G7849" s="104" t="s">
        <v>8244</v>
      </c>
      <c r="H7849" s="104" t="s">
        <v>8245</v>
      </c>
      <c r="I7849" s="104" t="s">
        <v>11745</v>
      </c>
    </row>
    <row r="7850" spans="1:12" x14ac:dyDescent="0.2">
      <c r="A7850" s="104" t="s">
        <v>10492</v>
      </c>
      <c r="D7850" s="104" t="s">
        <v>8288</v>
      </c>
      <c r="E7850" s="104">
        <f t="shared" si="122"/>
        <v>40300199</v>
      </c>
      <c r="F7850" s="104" t="s">
        <v>404</v>
      </c>
      <c r="G7850" s="104" t="s">
        <v>8244</v>
      </c>
      <c r="H7850" s="104" t="s">
        <v>8245</v>
      </c>
      <c r="I7850" s="104" t="s">
        <v>11745</v>
      </c>
    </row>
    <row r="7851" spans="1:12" x14ac:dyDescent="0.2">
      <c r="A7851" s="104" t="s">
        <v>10492</v>
      </c>
      <c r="D7851" s="104" t="s">
        <v>8289</v>
      </c>
      <c r="E7851" s="104">
        <f t="shared" si="122"/>
        <v>40300201</v>
      </c>
      <c r="F7851" s="104" t="s">
        <v>404</v>
      </c>
      <c r="G7851" s="104" t="s">
        <v>8244</v>
      </c>
      <c r="H7851" s="104" t="s">
        <v>8290</v>
      </c>
      <c r="I7851" s="104" t="s">
        <v>8246</v>
      </c>
    </row>
    <row r="7852" spans="1:12" x14ac:dyDescent="0.2">
      <c r="A7852" s="104" t="s">
        <v>10492</v>
      </c>
      <c r="D7852" s="104" t="s">
        <v>8291</v>
      </c>
      <c r="E7852" s="104">
        <f t="shared" si="122"/>
        <v>40300202</v>
      </c>
      <c r="F7852" s="104" t="s">
        <v>404</v>
      </c>
      <c r="G7852" s="104" t="s">
        <v>8244</v>
      </c>
      <c r="H7852" s="104" t="s">
        <v>8290</v>
      </c>
      <c r="I7852" s="104" t="s">
        <v>8292</v>
      </c>
    </row>
    <row r="7853" spans="1:12" x14ac:dyDescent="0.2">
      <c r="A7853" s="104" t="s">
        <v>10492</v>
      </c>
      <c r="D7853" s="104" t="s">
        <v>8293</v>
      </c>
      <c r="E7853" s="104">
        <f t="shared" si="122"/>
        <v>40300203</v>
      </c>
      <c r="F7853" s="104" t="s">
        <v>404</v>
      </c>
      <c r="G7853" s="104" t="s">
        <v>8244</v>
      </c>
      <c r="H7853" s="104" t="s">
        <v>8290</v>
      </c>
      <c r="I7853" s="104" t="s">
        <v>8248</v>
      </c>
    </row>
    <row r="7854" spans="1:12" x14ac:dyDescent="0.2">
      <c r="A7854" s="104" t="s">
        <v>10492</v>
      </c>
      <c r="D7854" s="104" t="s">
        <v>8294</v>
      </c>
      <c r="E7854" s="104">
        <f t="shared" si="122"/>
        <v>40300204</v>
      </c>
      <c r="F7854" s="104" t="s">
        <v>404</v>
      </c>
      <c r="G7854" s="104" t="s">
        <v>8244</v>
      </c>
      <c r="H7854" s="104" t="s">
        <v>8290</v>
      </c>
      <c r="I7854" s="104" t="s">
        <v>8248</v>
      </c>
    </row>
    <row r="7855" spans="1:12" x14ac:dyDescent="0.2">
      <c r="A7855" s="104" t="s">
        <v>10492</v>
      </c>
      <c r="D7855" s="104" t="s">
        <v>8295</v>
      </c>
      <c r="E7855" s="104">
        <f t="shared" si="122"/>
        <v>40300205</v>
      </c>
      <c r="F7855" s="104" t="s">
        <v>404</v>
      </c>
      <c r="G7855" s="104" t="s">
        <v>8244</v>
      </c>
      <c r="H7855" s="104" t="s">
        <v>8290</v>
      </c>
      <c r="I7855" s="104" t="s">
        <v>8252</v>
      </c>
    </row>
    <row r="7856" spans="1:12" x14ac:dyDescent="0.2">
      <c r="A7856" s="104" t="s">
        <v>10492</v>
      </c>
      <c r="D7856" s="104" t="s">
        <v>8296</v>
      </c>
      <c r="E7856" s="104">
        <f t="shared" si="122"/>
        <v>40300207</v>
      </c>
      <c r="F7856" s="104" t="s">
        <v>404</v>
      </c>
      <c r="G7856" s="104" t="s">
        <v>8244</v>
      </c>
      <c r="H7856" s="104" t="s">
        <v>8290</v>
      </c>
      <c r="I7856" s="104" t="s">
        <v>8256</v>
      </c>
    </row>
    <row r="7857" spans="1:12" x14ac:dyDescent="0.2">
      <c r="A7857" s="104" t="s">
        <v>10492</v>
      </c>
      <c r="D7857" s="104" t="s">
        <v>8297</v>
      </c>
      <c r="E7857" s="104">
        <f t="shared" si="122"/>
        <v>40300208</v>
      </c>
      <c r="F7857" s="104" t="s">
        <v>404</v>
      </c>
      <c r="G7857" s="104" t="s">
        <v>8244</v>
      </c>
      <c r="H7857" s="104" t="s">
        <v>8290</v>
      </c>
      <c r="I7857" s="104" t="s">
        <v>8258</v>
      </c>
    </row>
    <row r="7858" spans="1:12" x14ac:dyDescent="0.2">
      <c r="A7858" s="104" t="s">
        <v>10492</v>
      </c>
      <c r="D7858" s="104" t="s">
        <v>8298</v>
      </c>
      <c r="E7858" s="104">
        <f t="shared" si="122"/>
        <v>40300209</v>
      </c>
      <c r="F7858" s="104" t="s">
        <v>404</v>
      </c>
      <c r="G7858" s="104" t="s">
        <v>8244</v>
      </c>
      <c r="H7858" s="104" t="s">
        <v>8290</v>
      </c>
      <c r="I7858" s="104" t="s">
        <v>8260</v>
      </c>
    </row>
    <row r="7859" spans="1:12" x14ac:dyDescent="0.2">
      <c r="A7859" s="104" t="s">
        <v>10492</v>
      </c>
      <c r="D7859" s="104" t="s">
        <v>8299</v>
      </c>
      <c r="E7859" s="104">
        <f t="shared" si="122"/>
        <v>40300210</v>
      </c>
      <c r="F7859" s="104" t="s">
        <v>404</v>
      </c>
      <c r="G7859" s="104" t="s">
        <v>8244</v>
      </c>
      <c r="H7859" s="104" t="s">
        <v>8290</v>
      </c>
      <c r="I7859" s="104" t="s">
        <v>8262</v>
      </c>
    </row>
    <row r="7860" spans="1:12" x14ac:dyDescent="0.2">
      <c r="A7860" s="104" t="s">
        <v>10492</v>
      </c>
      <c r="D7860" s="104" t="s">
        <v>8300</v>
      </c>
      <c r="E7860" s="104">
        <f t="shared" si="122"/>
        <v>40300211</v>
      </c>
      <c r="F7860" s="104" t="s">
        <v>404</v>
      </c>
      <c r="G7860" s="104" t="s">
        <v>8244</v>
      </c>
      <c r="H7860" s="104" t="s">
        <v>8290</v>
      </c>
      <c r="I7860" s="104" t="s">
        <v>8264</v>
      </c>
      <c r="K7860" s="106"/>
      <c r="L7860" s="104"/>
    </row>
    <row r="7861" spans="1:12" x14ac:dyDescent="0.2">
      <c r="A7861" s="104" t="s">
        <v>10492</v>
      </c>
      <c r="D7861" s="104" t="s">
        <v>8301</v>
      </c>
      <c r="E7861" s="104">
        <f t="shared" si="122"/>
        <v>40300212</v>
      </c>
      <c r="F7861" s="104" t="s">
        <v>404</v>
      </c>
      <c r="G7861" s="104" t="s">
        <v>8244</v>
      </c>
      <c r="H7861" s="104" t="s">
        <v>8290</v>
      </c>
      <c r="I7861" s="104" t="s">
        <v>8266</v>
      </c>
      <c r="K7861" s="106"/>
      <c r="L7861" s="104"/>
    </row>
    <row r="7862" spans="1:12" x14ac:dyDescent="0.2">
      <c r="A7862" s="104" t="s">
        <v>10492</v>
      </c>
      <c r="D7862" s="104" t="s">
        <v>8302</v>
      </c>
      <c r="E7862" s="104">
        <f t="shared" si="122"/>
        <v>40300213</v>
      </c>
      <c r="F7862" s="104" t="s">
        <v>404</v>
      </c>
      <c r="G7862" s="104" t="s">
        <v>8244</v>
      </c>
      <c r="H7862" s="104" t="s">
        <v>8290</v>
      </c>
      <c r="I7862" s="104" t="s">
        <v>8268</v>
      </c>
    </row>
    <row r="7863" spans="1:12" x14ac:dyDescent="0.2">
      <c r="A7863" s="104" t="s">
        <v>10492</v>
      </c>
      <c r="D7863" s="104" t="s">
        <v>8303</v>
      </c>
      <c r="E7863" s="104">
        <f t="shared" si="122"/>
        <v>40300214</v>
      </c>
      <c r="F7863" s="104" t="s">
        <v>404</v>
      </c>
      <c r="G7863" s="104" t="s">
        <v>8244</v>
      </c>
      <c r="H7863" s="104" t="s">
        <v>8290</v>
      </c>
      <c r="I7863" s="104" t="s">
        <v>8270</v>
      </c>
    </row>
    <row r="7864" spans="1:12" x14ac:dyDescent="0.2">
      <c r="A7864" s="104" t="s">
        <v>10492</v>
      </c>
      <c r="D7864" s="104" t="s">
        <v>5524</v>
      </c>
      <c r="E7864" s="104">
        <f t="shared" si="122"/>
        <v>40300215</v>
      </c>
      <c r="F7864" s="104" t="s">
        <v>404</v>
      </c>
      <c r="G7864" s="104" t="s">
        <v>8244</v>
      </c>
      <c r="H7864" s="104" t="s">
        <v>8290</v>
      </c>
      <c r="I7864" s="104" t="s">
        <v>8272</v>
      </c>
      <c r="K7864" s="106"/>
      <c r="L7864" s="104"/>
    </row>
    <row r="7865" spans="1:12" x14ac:dyDescent="0.2">
      <c r="A7865" s="104" t="s">
        <v>10492</v>
      </c>
      <c r="D7865" s="104" t="s">
        <v>5525</v>
      </c>
      <c r="E7865" s="104">
        <f t="shared" si="122"/>
        <v>40300216</v>
      </c>
      <c r="F7865" s="104" t="s">
        <v>404</v>
      </c>
      <c r="G7865" s="104" t="s">
        <v>8244</v>
      </c>
      <c r="H7865" s="104" t="s">
        <v>8290</v>
      </c>
      <c r="I7865" s="104" t="s">
        <v>8274</v>
      </c>
    </row>
    <row r="7866" spans="1:12" x14ac:dyDescent="0.2">
      <c r="A7866" s="104" t="s">
        <v>10492</v>
      </c>
      <c r="D7866" s="104" t="s">
        <v>5526</v>
      </c>
      <c r="E7866" s="104">
        <f t="shared" si="122"/>
        <v>40300299</v>
      </c>
      <c r="F7866" s="104" t="s">
        <v>404</v>
      </c>
      <c r="G7866" s="104" t="s">
        <v>8244</v>
      </c>
      <c r="H7866" s="104" t="s">
        <v>8290</v>
      </c>
      <c r="I7866" s="104" t="s">
        <v>5527</v>
      </c>
    </row>
    <row r="7867" spans="1:12" x14ac:dyDescent="0.2">
      <c r="A7867" s="104" t="s">
        <v>10492</v>
      </c>
      <c r="D7867" s="104" t="s">
        <v>5528</v>
      </c>
      <c r="E7867" s="104">
        <f t="shared" si="122"/>
        <v>40300302</v>
      </c>
      <c r="F7867" s="104" t="s">
        <v>404</v>
      </c>
      <c r="G7867" s="104" t="s">
        <v>8244</v>
      </c>
      <c r="H7867" s="104" t="s">
        <v>8290</v>
      </c>
      <c r="I7867" s="104" t="s">
        <v>8246</v>
      </c>
    </row>
    <row r="7868" spans="1:12" x14ac:dyDescent="0.2">
      <c r="A7868" s="104" t="s">
        <v>10492</v>
      </c>
      <c r="D7868" s="104" t="s">
        <v>5529</v>
      </c>
      <c r="E7868" s="104">
        <f t="shared" si="122"/>
        <v>40301001</v>
      </c>
      <c r="F7868" s="104" t="s">
        <v>404</v>
      </c>
      <c r="G7868" s="104" t="s">
        <v>8244</v>
      </c>
      <c r="H7868" s="104" t="s">
        <v>5530</v>
      </c>
      <c r="I7868" s="104" t="s">
        <v>5531</v>
      </c>
    </row>
    <row r="7869" spans="1:12" x14ac:dyDescent="0.2">
      <c r="A7869" s="104" t="s">
        <v>10492</v>
      </c>
      <c r="D7869" s="104" t="s">
        <v>5532</v>
      </c>
      <c r="E7869" s="104">
        <f t="shared" si="122"/>
        <v>40301002</v>
      </c>
      <c r="F7869" s="104" t="s">
        <v>404</v>
      </c>
      <c r="G7869" s="104" t="s">
        <v>8244</v>
      </c>
      <c r="H7869" s="104" t="s">
        <v>5530</v>
      </c>
      <c r="I7869" s="104" t="s">
        <v>5533</v>
      </c>
    </row>
    <row r="7870" spans="1:12" x14ac:dyDescent="0.2">
      <c r="A7870" s="104" t="s">
        <v>10492</v>
      </c>
      <c r="D7870" s="104" t="s">
        <v>5534</v>
      </c>
      <c r="E7870" s="104">
        <f t="shared" si="122"/>
        <v>40301003</v>
      </c>
      <c r="F7870" s="104" t="s">
        <v>404</v>
      </c>
      <c r="G7870" s="104" t="s">
        <v>8244</v>
      </c>
      <c r="H7870" s="104" t="s">
        <v>5530</v>
      </c>
      <c r="I7870" s="104" t="s">
        <v>5535</v>
      </c>
    </row>
    <row r="7871" spans="1:12" x14ac:dyDescent="0.2">
      <c r="A7871" s="104" t="s">
        <v>10492</v>
      </c>
      <c r="D7871" s="104" t="s">
        <v>5536</v>
      </c>
      <c r="E7871" s="104">
        <f t="shared" si="122"/>
        <v>40301004</v>
      </c>
      <c r="F7871" s="104" t="s">
        <v>404</v>
      </c>
      <c r="G7871" s="104" t="s">
        <v>8244</v>
      </c>
      <c r="H7871" s="104" t="s">
        <v>5530</v>
      </c>
      <c r="I7871" s="104" t="s">
        <v>5537</v>
      </c>
    </row>
    <row r="7872" spans="1:12" x14ac:dyDescent="0.2">
      <c r="A7872" s="104" t="s">
        <v>10492</v>
      </c>
      <c r="D7872" s="104" t="s">
        <v>5538</v>
      </c>
      <c r="E7872" s="104">
        <f t="shared" si="122"/>
        <v>40301005</v>
      </c>
      <c r="F7872" s="104" t="s">
        <v>404</v>
      </c>
      <c r="G7872" s="104" t="s">
        <v>8244</v>
      </c>
      <c r="H7872" s="104" t="s">
        <v>5530</v>
      </c>
      <c r="I7872" s="104" t="s">
        <v>5539</v>
      </c>
    </row>
    <row r="7873" spans="1:12" x14ac:dyDescent="0.2">
      <c r="A7873" s="104" t="s">
        <v>10492</v>
      </c>
      <c r="D7873" s="104" t="s">
        <v>5540</v>
      </c>
      <c r="E7873" s="104">
        <f t="shared" si="122"/>
        <v>40301006</v>
      </c>
      <c r="F7873" s="104" t="s">
        <v>404</v>
      </c>
      <c r="G7873" s="104" t="s">
        <v>8244</v>
      </c>
      <c r="H7873" s="104" t="s">
        <v>5530</v>
      </c>
      <c r="I7873" s="104" t="s">
        <v>5541</v>
      </c>
    </row>
    <row r="7874" spans="1:12" x14ac:dyDescent="0.2">
      <c r="A7874" s="104" t="s">
        <v>10492</v>
      </c>
      <c r="D7874" s="104" t="s">
        <v>5542</v>
      </c>
      <c r="E7874" s="104">
        <f t="shared" ref="E7874:E7937" si="123">VALUE(D7874)</f>
        <v>40301007</v>
      </c>
      <c r="F7874" s="104" t="s">
        <v>404</v>
      </c>
      <c r="G7874" s="104" t="s">
        <v>8244</v>
      </c>
      <c r="H7874" s="104" t="s">
        <v>5530</v>
      </c>
      <c r="I7874" s="104" t="s">
        <v>5543</v>
      </c>
    </row>
    <row r="7875" spans="1:12" x14ac:dyDescent="0.2">
      <c r="A7875" s="104" t="s">
        <v>10492</v>
      </c>
      <c r="D7875" s="104" t="s">
        <v>5544</v>
      </c>
      <c r="E7875" s="104">
        <f t="shared" si="123"/>
        <v>40301008</v>
      </c>
      <c r="F7875" s="104" t="s">
        <v>404</v>
      </c>
      <c r="G7875" s="104" t="s">
        <v>8244</v>
      </c>
      <c r="H7875" s="104" t="s">
        <v>5530</v>
      </c>
      <c r="I7875" s="104" t="s">
        <v>5545</v>
      </c>
    </row>
    <row r="7876" spans="1:12" x14ac:dyDescent="0.2">
      <c r="A7876" s="104" t="s">
        <v>10492</v>
      </c>
      <c r="D7876" s="104" t="s">
        <v>5546</v>
      </c>
      <c r="E7876" s="104">
        <f t="shared" si="123"/>
        <v>40301009</v>
      </c>
      <c r="F7876" s="104" t="s">
        <v>404</v>
      </c>
      <c r="G7876" s="104" t="s">
        <v>8244</v>
      </c>
      <c r="H7876" s="104" t="s">
        <v>5530</v>
      </c>
      <c r="I7876" s="104" t="s">
        <v>5547</v>
      </c>
    </row>
    <row r="7877" spans="1:12" x14ac:dyDescent="0.2">
      <c r="A7877" s="104" t="s">
        <v>10492</v>
      </c>
      <c r="D7877" s="104" t="s">
        <v>5548</v>
      </c>
      <c r="E7877" s="104">
        <f t="shared" si="123"/>
        <v>40301010</v>
      </c>
      <c r="F7877" s="104" t="s">
        <v>404</v>
      </c>
      <c r="G7877" s="104" t="s">
        <v>8244</v>
      </c>
      <c r="H7877" s="104" t="s">
        <v>5530</v>
      </c>
      <c r="I7877" s="104" t="s">
        <v>5549</v>
      </c>
    </row>
    <row r="7878" spans="1:12" x14ac:dyDescent="0.2">
      <c r="A7878" s="104" t="s">
        <v>10492</v>
      </c>
      <c r="D7878" s="104" t="s">
        <v>5550</v>
      </c>
      <c r="E7878" s="104">
        <f t="shared" si="123"/>
        <v>40301011</v>
      </c>
      <c r="F7878" s="104" t="s">
        <v>404</v>
      </c>
      <c r="G7878" s="104" t="s">
        <v>8244</v>
      </c>
      <c r="H7878" s="104" t="s">
        <v>5530</v>
      </c>
      <c r="I7878" s="104" t="s">
        <v>5551</v>
      </c>
    </row>
    <row r="7879" spans="1:12" x14ac:dyDescent="0.2">
      <c r="A7879" s="104" t="s">
        <v>10492</v>
      </c>
      <c r="D7879" s="104" t="s">
        <v>5552</v>
      </c>
      <c r="E7879" s="104">
        <f t="shared" si="123"/>
        <v>40301012</v>
      </c>
      <c r="F7879" s="104" t="s">
        <v>404</v>
      </c>
      <c r="G7879" s="104" t="s">
        <v>8244</v>
      </c>
      <c r="H7879" s="104" t="s">
        <v>5530</v>
      </c>
      <c r="I7879" s="104" t="s">
        <v>5553</v>
      </c>
    </row>
    <row r="7880" spans="1:12" x14ac:dyDescent="0.2">
      <c r="A7880" s="104" t="s">
        <v>10492</v>
      </c>
      <c r="D7880" s="104" t="s">
        <v>5554</v>
      </c>
      <c r="E7880" s="104">
        <f t="shared" si="123"/>
        <v>40301013</v>
      </c>
      <c r="F7880" s="104" t="s">
        <v>404</v>
      </c>
      <c r="G7880" s="104" t="s">
        <v>8244</v>
      </c>
      <c r="H7880" s="104" t="s">
        <v>5530</v>
      </c>
      <c r="I7880" s="104" t="s">
        <v>5555</v>
      </c>
      <c r="K7880" s="106"/>
      <c r="L7880" s="104"/>
    </row>
    <row r="7881" spans="1:12" x14ac:dyDescent="0.2">
      <c r="A7881" s="104" t="s">
        <v>10492</v>
      </c>
      <c r="D7881" s="104" t="s">
        <v>5556</v>
      </c>
      <c r="E7881" s="104">
        <f t="shared" si="123"/>
        <v>40301014</v>
      </c>
      <c r="F7881" s="104" t="s">
        <v>404</v>
      </c>
      <c r="G7881" s="104" t="s">
        <v>8244</v>
      </c>
      <c r="H7881" s="104" t="s">
        <v>5530</v>
      </c>
      <c r="I7881" s="104" t="s">
        <v>5557</v>
      </c>
      <c r="K7881" s="106"/>
      <c r="L7881" s="104"/>
    </row>
    <row r="7882" spans="1:12" x14ac:dyDescent="0.2">
      <c r="A7882" s="104" t="s">
        <v>10492</v>
      </c>
      <c r="D7882" s="104" t="s">
        <v>5558</v>
      </c>
      <c r="E7882" s="104">
        <f t="shared" si="123"/>
        <v>40301015</v>
      </c>
      <c r="F7882" s="104" t="s">
        <v>404</v>
      </c>
      <c r="G7882" s="104" t="s">
        <v>8244</v>
      </c>
      <c r="H7882" s="104" t="s">
        <v>5530</v>
      </c>
      <c r="I7882" s="104" t="s">
        <v>5559</v>
      </c>
      <c r="K7882" s="106"/>
      <c r="L7882" s="104"/>
    </row>
    <row r="7883" spans="1:12" x14ac:dyDescent="0.2">
      <c r="A7883" s="104" t="s">
        <v>10492</v>
      </c>
      <c r="D7883" s="104" t="s">
        <v>5560</v>
      </c>
      <c r="E7883" s="104">
        <f t="shared" si="123"/>
        <v>40301016</v>
      </c>
      <c r="F7883" s="104" t="s">
        <v>404</v>
      </c>
      <c r="G7883" s="104" t="s">
        <v>8244</v>
      </c>
      <c r="H7883" s="104" t="s">
        <v>5530</v>
      </c>
      <c r="I7883" s="104" t="s">
        <v>5561</v>
      </c>
    </row>
    <row r="7884" spans="1:12" x14ac:dyDescent="0.2">
      <c r="A7884" s="104" t="s">
        <v>10492</v>
      </c>
      <c r="D7884" s="104" t="s">
        <v>5562</v>
      </c>
      <c r="E7884" s="104">
        <f t="shared" si="123"/>
        <v>40301017</v>
      </c>
      <c r="F7884" s="104" t="s">
        <v>404</v>
      </c>
      <c r="G7884" s="104" t="s">
        <v>8244</v>
      </c>
      <c r="H7884" s="104" t="s">
        <v>5530</v>
      </c>
      <c r="I7884" s="104" t="s">
        <v>5563</v>
      </c>
    </row>
    <row r="7885" spans="1:12" x14ac:dyDescent="0.2">
      <c r="A7885" s="104" t="s">
        <v>10492</v>
      </c>
      <c r="D7885" s="104" t="s">
        <v>5564</v>
      </c>
      <c r="E7885" s="104">
        <f t="shared" si="123"/>
        <v>40301018</v>
      </c>
      <c r="F7885" s="104" t="s">
        <v>404</v>
      </c>
      <c r="G7885" s="104" t="s">
        <v>8244</v>
      </c>
      <c r="H7885" s="104" t="s">
        <v>5530</v>
      </c>
      <c r="I7885" s="104" t="s">
        <v>5565</v>
      </c>
    </row>
    <row r="7886" spans="1:12" x14ac:dyDescent="0.2">
      <c r="A7886" s="104" t="s">
        <v>10492</v>
      </c>
      <c r="D7886" s="104" t="s">
        <v>5566</v>
      </c>
      <c r="E7886" s="104">
        <f t="shared" si="123"/>
        <v>40301019</v>
      </c>
      <c r="F7886" s="104" t="s">
        <v>404</v>
      </c>
      <c r="G7886" s="104" t="s">
        <v>8244</v>
      </c>
      <c r="H7886" s="104" t="s">
        <v>5530</v>
      </c>
      <c r="I7886" s="104" t="s">
        <v>5567</v>
      </c>
    </row>
    <row r="7887" spans="1:12" x14ac:dyDescent="0.2">
      <c r="A7887" s="104" t="s">
        <v>10492</v>
      </c>
      <c r="D7887" s="104" t="s">
        <v>5568</v>
      </c>
      <c r="E7887" s="104">
        <f t="shared" si="123"/>
        <v>40301020</v>
      </c>
      <c r="F7887" s="104" t="s">
        <v>404</v>
      </c>
      <c r="G7887" s="104" t="s">
        <v>8244</v>
      </c>
      <c r="H7887" s="104" t="s">
        <v>5530</v>
      </c>
      <c r="I7887" s="104" t="s">
        <v>5569</v>
      </c>
    </row>
    <row r="7888" spans="1:12" x14ac:dyDescent="0.2">
      <c r="A7888" s="104" t="s">
        <v>10492</v>
      </c>
      <c r="D7888" s="104" t="s">
        <v>5570</v>
      </c>
      <c r="E7888" s="104">
        <f t="shared" si="123"/>
        <v>40301021</v>
      </c>
      <c r="F7888" s="104" t="s">
        <v>404</v>
      </c>
      <c r="G7888" s="104" t="s">
        <v>8244</v>
      </c>
      <c r="H7888" s="104" t="s">
        <v>5530</v>
      </c>
      <c r="I7888" s="104" t="s">
        <v>8394</v>
      </c>
    </row>
    <row r="7889" spans="1:12" x14ac:dyDescent="0.2">
      <c r="A7889" s="104" t="s">
        <v>10492</v>
      </c>
      <c r="D7889" s="104" t="s">
        <v>8395</v>
      </c>
      <c r="E7889" s="104">
        <f t="shared" si="123"/>
        <v>40301022</v>
      </c>
      <c r="F7889" s="104" t="s">
        <v>404</v>
      </c>
      <c r="G7889" s="104" t="s">
        <v>8244</v>
      </c>
      <c r="H7889" s="104" t="s">
        <v>5530</v>
      </c>
      <c r="I7889" s="104" t="s">
        <v>8396</v>
      </c>
      <c r="K7889" s="106"/>
      <c r="L7889" s="104"/>
    </row>
    <row r="7890" spans="1:12" x14ac:dyDescent="0.2">
      <c r="A7890" s="104" t="s">
        <v>10492</v>
      </c>
      <c r="D7890" s="104" t="s">
        <v>8397</v>
      </c>
      <c r="E7890" s="104">
        <f t="shared" si="123"/>
        <v>40301023</v>
      </c>
      <c r="F7890" s="104" t="s">
        <v>404</v>
      </c>
      <c r="G7890" s="104" t="s">
        <v>8244</v>
      </c>
      <c r="H7890" s="104" t="s">
        <v>5530</v>
      </c>
      <c r="I7890" s="104" t="s">
        <v>8398</v>
      </c>
      <c r="K7890" s="106"/>
      <c r="L7890" s="104"/>
    </row>
    <row r="7891" spans="1:12" x14ac:dyDescent="0.2">
      <c r="A7891" s="104" t="s">
        <v>10492</v>
      </c>
      <c r="D7891" s="104" t="s">
        <v>8399</v>
      </c>
      <c r="E7891" s="104">
        <f t="shared" si="123"/>
        <v>40301024</v>
      </c>
      <c r="F7891" s="104" t="s">
        <v>404</v>
      </c>
      <c r="G7891" s="104" t="s">
        <v>8244</v>
      </c>
      <c r="H7891" s="104" t="s">
        <v>5530</v>
      </c>
      <c r="I7891" s="104" t="s">
        <v>8400</v>
      </c>
      <c r="K7891" s="106"/>
      <c r="L7891" s="104"/>
    </row>
    <row r="7892" spans="1:12" x14ac:dyDescent="0.2">
      <c r="A7892" s="104" t="s">
        <v>10492</v>
      </c>
      <c r="D7892" s="104" t="s">
        <v>8401</v>
      </c>
      <c r="E7892" s="104">
        <f t="shared" si="123"/>
        <v>40301025</v>
      </c>
      <c r="F7892" s="104" t="s">
        <v>404</v>
      </c>
      <c r="G7892" s="104" t="s">
        <v>8244</v>
      </c>
      <c r="H7892" s="104" t="s">
        <v>5530</v>
      </c>
      <c r="I7892" s="104" t="s">
        <v>8402</v>
      </c>
      <c r="K7892" s="106"/>
      <c r="L7892" s="104"/>
    </row>
    <row r="7893" spans="1:12" x14ac:dyDescent="0.2">
      <c r="A7893" s="104" t="s">
        <v>10492</v>
      </c>
      <c r="D7893" s="104" t="s">
        <v>8403</v>
      </c>
      <c r="E7893" s="104">
        <f t="shared" si="123"/>
        <v>40301026</v>
      </c>
      <c r="F7893" s="104" t="s">
        <v>404</v>
      </c>
      <c r="G7893" s="104" t="s">
        <v>8244</v>
      </c>
      <c r="H7893" s="104" t="s">
        <v>5530</v>
      </c>
      <c r="I7893" s="104" t="s">
        <v>5572</v>
      </c>
      <c r="K7893" s="106"/>
      <c r="L7893" s="104"/>
    </row>
    <row r="7894" spans="1:12" x14ac:dyDescent="0.2">
      <c r="A7894" s="104" t="s">
        <v>10492</v>
      </c>
      <c r="D7894" s="104" t="s">
        <v>5573</v>
      </c>
      <c r="E7894" s="104">
        <f t="shared" si="123"/>
        <v>40301027</v>
      </c>
      <c r="F7894" s="104" t="s">
        <v>404</v>
      </c>
      <c r="G7894" s="104" t="s">
        <v>8244</v>
      </c>
      <c r="H7894" s="104" t="s">
        <v>5530</v>
      </c>
      <c r="I7894" s="104" t="s">
        <v>5574</v>
      </c>
      <c r="K7894" s="106"/>
      <c r="L7894" s="104"/>
    </row>
    <row r="7895" spans="1:12" x14ac:dyDescent="0.2">
      <c r="A7895" s="104" t="s">
        <v>10492</v>
      </c>
      <c r="D7895" s="104" t="s">
        <v>5575</v>
      </c>
      <c r="E7895" s="104">
        <f t="shared" si="123"/>
        <v>40301028</v>
      </c>
      <c r="F7895" s="104" t="s">
        <v>404</v>
      </c>
      <c r="G7895" s="104" t="s">
        <v>8244</v>
      </c>
      <c r="H7895" s="104" t="s">
        <v>5530</v>
      </c>
      <c r="I7895" s="104" t="s">
        <v>5576</v>
      </c>
      <c r="K7895" s="106"/>
      <c r="L7895" s="104"/>
    </row>
    <row r="7896" spans="1:12" x14ac:dyDescent="0.2">
      <c r="A7896" s="104" t="s">
        <v>10492</v>
      </c>
      <c r="D7896" s="104" t="s">
        <v>5577</v>
      </c>
      <c r="E7896" s="104">
        <f t="shared" si="123"/>
        <v>40301029</v>
      </c>
      <c r="F7896" s="104" t="s">
        <v>404</v>
      </c>
      <c r="G7896" s="104" t="s">
        <v>8244</v>
      </c>
      <c r="H7896" s="104" t="s">
        <v>5530</v>
      </c>
      <c r="I7896" s="104" t="s">
        <v>5578</v>
      </c>
      <c r="K7896" s="106"/>
      <c r="L7896" s="104"/>
    </row>
    <row r="7897" spans="1:12" x14ac:dyDescent="0.2">
      <c r="A7897" s="104" t="s">
        <v>10492</v>
      </c>
      <c r="D7897" s="104" t="s">
        <v>5579</v>
      </c>
      <c r="E7897" s="104">
        <f t="shared" si="123"/>
        <v>40301065</v>
      </c>
      <c r="F7897" s="104" t="s">
        <v>404</v>
      </c>
      <c r="G7897" s="104" t="s">
        <v>8244</v>
      </c>
      <c r="H7897" s="104" t="s">
        <v>5530</v>
      </c>
      <c r="I7897" s="104" t="s">
        <v>5580</v>
      </c>
      <c r="K7897" s="106"/>
      <c r="L7897" s="104"/>
    </row>
    <row r="7898" spans="1:12" x14ac:dyDescent="0.2">
      <c r="A7898" s="104" t="s">
        <v>10492</v>
      </c>
      <c r="D7898" s="104" t="s">
        <v>5581</v>
      </c>
      <c r="E7898" s="104">
        <f t="shared" si="123"/>
        <v>40301066</v>
      </c>
      <c r="F7898" s="104" t="s">
        <v>404</v>
      </c>
      <c r="G7898" s="104" t="s">
        <v>8244</v>
      </c>
      <c r="H7898" s="104" t="s">
        <v>5530</v>
      </c>
      <c r="I7898" s="104" t="s">
        <v>5582</v>
      </c>
      <c r="K7898" s="106"/>
      <c r="L7898" s="104"/>
    </row>
    <row r="7899" spans="1:12" x14ac:dyDescent="0.2">
      <c r="A7899" s="104" t="s">
        <v>10492</v>
      </c>
      <c r="D7899" s="104" t="s">
        <v>5583</v>
      </c>
      <c r="E7899" s="104">
        <f t="shared" si="123"/>
        <v>40301067</v>
      </c>
      <c r="F7899" s="104" t="s">
        <v>404</v>
      </c>
      <c r="G7899" s="104" t="s">
        <v>8244</v>
      </c>
      <c r="H7899" s="104" t="s">
        <v>5530</v>
      </c>
      <c r="I7899" s="104" t="s">
        <v>5584</v>
      </c>
      <c r="K7899" s="106"/>
      <c r="L7899" s="104"/>
    </row>
    <row r="7900" spans="1:12" x14ac:dyDescent="0.2">
      <c r="A7900" s="104" t="s">
        <v>10492</v>
      </c>
      <c r="D7900" s="104" t="s">
        <v>5585</v>
      </c>
      <c r="E7900" s="104">
        <f t="shared" si="123"/>
        <v>40301068</v>
      </c>
      <c r="F7900" s="104" t="s">
        <v>404</v>
      </c>
      <c r="G7900" s="104" t="s">
        <v>8244</v>
      </c>
      <c r="H7900" s="104" t="s">
        <v>5530</v>
      </c>
      <c r="I7900" s="104" t="s">
        <v>5586</v>
      </c>
      <c r="K7900" s="106"/>
      <c r="L7900" s="104"/>
    </row>
    <row r="7901" spans="1:12" x14ac:dyDescent="0.2">
      <c r="A7901" s="104" t="s">
        <v>10492</v>
      </c>
      <c r="D7901" s="104" t="s">
        <v>5587</v>
      </c>
      <c r="E7901" s="104">
        <f t="shared" si="123"/>
        <v>40301069</v>
      </c>
      <c r="F7901" s="104" t="s">
        <v>404</v>
      </c>
      <c r="G7901" s="104" t="s">
        <v>8244</v>
      </c>
      <c r="H7901" s="104" t="s">
        <v>5530</v>
      </c>
      <c r="I7901" s="104" t="s">
        <v>5588</v>
      </c>
      <c r="K7901" s="106"/>
      <c r="L7901" s="104"/>
    </row>
    <row r="7902" spans="1:12" x14ac:dyDescent="0.2">
      <c r="A7902" s="104" t="s">
        <v>10492</v>
      </c>
      <c r="D7902" s="104" t="s">
        <v>5589</v>
      </c>
      <c r="E7902" s="104">
        <f t="shared" si="123"/>
        <v>40301075</v>
      </c>
      <c r="F7902" s="104" t="s">
        <v>404</v>
      </c>
      <c r="G7902" s="104" t="s">
        <v>8244</v>
      </c>
      <c r="H7902" s="104" t="s">
        <v>5530</v>
      </c>
      <c r="I7902" s="104" t="s">
        <v>5590</v>
      </c>
      <c r="K7902" s="106"/>
      <c r="L7902" s="104"/>
    </row>
    <row r="7903" spans="1:12" x14ac:dyDescent="0.2">
      <c r="A7903" s="104" t="s">
        <v>10492</v>
      </c>
      <c r="D7903" s="104" t="s">
        <v>2891</v>
      </c>
      <c r="E7903" s="104">
        <f t="shared" si="123"/>
        <v>40301076</v>
      </c>
      <c r="F7903" s="104" t="s">
        <v>404</v>
      </c>
      <c r="G7903" s="104" t="s">
        <v>8244</v>
      </c>
      <c r="H7903" s="104" t="s">
        <v>5530</v>
      </c>
      <c r="I7903" s="104" t="s">
        <v>2892</v>
      </c>
      <c r="K7903" s="106"/>
      <c r="L7903" s="104"/>
    </row>
    <row r="7904" spans="1:12" x14ac:dyDescent="0.2">
      <c r="A7904" s="104" t="s">
        <v>10492</v>
      </c>
      <c r="D7904" s="104" t="s">
        <v>2893</v>
      </c>
      <c r="E7904" s="104">
        <f t="shared" si="123"/>
        <v>40301077</v>
      </c>
      <c r="F7904" s="104" t="s">
        <v>404</v>
      </c>
      <c r="G7904" s="104" t="s">
        <v>8244</v>
      </c>
      <c r="H7904" s="104" t="s">
        <v>5530</v>
      </c>
      <c r="I7904" s="104" t="s">
        <v>2894</v>
      </c>
      <c r="K7904" s="106"/>
      <c r="L7904" s="104"/>
    </row>
    <row r="7905" spans="1:12" x14ac:dyDescent="0.2">
      <c r="A7905" s="104" t="s">
        <v>10492</v>
      </c>
      <c r="D7905" s="104" t="s">
        <v>2895</v>
      </c>
      <c r="E7905" s="104">
        <f t="shared" si="123"/>
        <v>40301078</v>
      </c>
      <c r="F7905" s="104" t="s">
        <v>404</v>
      </c>
      <c r="G7905" s="104" t="s">
        <v>8244</v>
      </c>
      <c r="H7905" s="104" t="s">
        <v>5530</v>
      </c>
      <c r="I7905" s="104" t="s">
        <v>2896</v>
      </c>
      <c r="K7905" s="106"/>
      <c r="L7905" s="104"/>
    </row>
    <row r="7906" spans="1:12" x14ac:dyDescent="0.2">
      <c r="A7906" s="104" t="s">
        <v>10492</v>
      </c>
      <c r="D7906" s="104" t="s">
        <v>2897</v>
      </c>
      <c r="E7906" s="104">
        <f t="shared" si="123"/>
        <v>40301079</v>
      </c>
      <c r="F7906" s="104" t="s">
        <v>404</v>
      </c>
      <c r="G7906" s="104" t="s">
        <v>8244</v>
      </c>
      <c r="H7906" s="104" t="s">
        <v>5530</v>
      </c>
      <c r="I7906" s="104" t="s">
        <v>177</v>
      </c>
      <c r="K7906" s="106"/>
      <c r="L7906" s="104"/>
    </row>
    <row r="7907" spans="1:12" x14ac:dyDescent="0.2">
      <c r="A7907" s="104" t="s">
        <v>10492</v>
      </c>
      <c r="D7907" s="104" t="s">
        <v>178</v>
      </c>
      <c r="E7907" s="104">
        <f t="shared" si="123"/>
        <v>40301097</v>
      </c>
      <c r="F7907" s="104" t="s">
        <v>404</v>
      </c>
      <c r="G7907" s="104" t="s">
        <v>8244</v>
      </c>
      <c r="H7907" s="104" t="s">
        <v>5530</v>
      </c>
      <c r="I7907" s="104" t="s">
        <v>179</v>
      </c>
    </row>
    <row r="7908" spans="1:12" x14ac:dyDescent="0.2">
      <c r="A7908" s="104" t="s">
        <v>10492</v>
      </c>
      <c r="D7908" s="104" t="s">
        <v>180</v>
      </c>
      <c r="E7908" s="104">
        <f t="shared" si="123"/>
        <v>40301098</v>
      </c>
      <c r="F7908" s="104" t="s">
        <v>404</v>
      </c>
      <c r="G7908" s="104" t="s">
        <v>8244</v>
      </c>
      <c r="H7908" s="104" t="s">
        <v>5530</v>
      </c>
      <c r="I7908" s="104" t="s">
        <v>181</v>
      </c>
    </row>
    <row r="7909" spans="1:12" x14ac:dyDescent="0.2">
      <c r="A7909" s="104" t="s">
        <v>10492</v>
      </c>
      <c r="D7909" s="104" t="s">
        <v>182</v>
      </c>
      <c r="E7909" s="104">
        <f t="shared" si="123"/>
        <v>40301099</v>
      </c>
      <c r="F7909" s="104" t="s">
        <v>404</v>
      </c>
      <c r="G7909" s="104" t="s">
        <v>8244</v>
      </c>
      <c r="H7909" s="104" t="s">
        <v>5530</v>
      </c>
      <c r="I7909" s="104" t="s">
        <v>183</v>
      </c>
    </row>
    <row r="7910" spans="1:12" x14ac:dyDescent="0.2">
      <c r="A7910" s="104" t="s">
        <v>10492</v>
      </c>
      <c r="D7910" s="104" t="s">
        <v>184</v>
      </c>
      <c r="E7910" s="104">
        <f t="shared" si="123"/>
        <v>40301101</v>
      </c>
      <c r="F7910" s="104" t="s">
        <v>404</v>
      </c>
      <c r="G7910" s="104" t="s">
        <v>8244</v>
      </c>
      <c r="H7910" s="104" t="s">
        <v>185</v>
      </c>
      <c r="I7910" s="104" t="s">
        <v>186</v>
      </c>
    </row>
    <row r="7911" spans="1:12" x14ac:dyDescent="0.2">
      <c r="A7911" s="104" t="s">
        <v>10492</v>
      </c>
      <c r="D7911" s="104" t="s">
        <v>187</v>
      </c>
      <c r="E7911" s="104">
        <f t="shared" si="123"/>
        <v>40301102</v>
      </c>
      <c r="F7911" s="104" t="s">
        <v>404</v>
      </c>
      <c r="G7911" s="104" t="s">
        <v>8244</v>
      </c>
      <c r="H7911" s="104" t="s">
        <v>185</v>
      </c>
      <c r="I7911" s="104" t="s">
        <v>188</v>
      </c>
    </row>
    <row r="7912" spans="1:12" x14ac:dyDescent="0.2">
      <c r="A7912" s="104" t="s">
        <v>10492</v>
      </c>
      <c r="D7912" s="104" t="s">
        <v>189</v>
      </c>
      <c r="E7912" s="104">
        <f t="shared" si="123"/>
        <v>40301103</v>
      </c>
      <c r="F7912" s="104" t="s">
        <v>404</v>
      </c>
      <c r="G7912" s="104" t="s">
        <v>8244</v>
      </c>
      <c r="H7912" s="104" t="s">
        <v>185</v>
      </c>
      <c r="I7912" s="104" t="s">
        <v>190</v>
      </c>
    </row>
    <row r="7913" spans="1:12" x14ac:dyDescent="0.2">
      <c r="A7913" s="104" t="s">
        <v>10492</v>
      </c>
      <c r="D7913" s="104" t="s">
        <v>191</v>
      </c>
      <c r="E7913" s="104">
        <f t="shared" si="123"/>
        <v>40301104</v>
      </c>
      <c r="F7913" s="104" t="s">
        <v>404</v>
      </c>
      <c r="G7913" s="104" t="s">
        <v>8244</v>
      </c>
      <c r="H7913" s="104" t="s">
        <v>185</v>
      </c>
      <c r="I7913" s="104" t="s">
        <v>192</v>
      </c>
    </row>
    <row r="7914" spans="1:12" x14ac:dyDescent="0.2">
      <c r="A7914" s="104" t="s">
        <v>10492</v>
      </c>
      <c r="D7914" s="104" t="s">
        <v>193</v>
      </c>
      <c r="E7914" s="104">
        <f t="shared" si="123"/>
        <v>40301105</v>
      </c>
      <c r="F7914" s="104" t="s">
        <v>404</v>
      </c>
      <c r="G7914" s="104" t="s">
        <v>8244</v>
      </c>
      <c r="H7914" s="104" t="s">
        <v>185</v>
      </c>
      <c r="I7914" s="104" t="s">
        <v>194</v>
      </c>
    </row>
    <row r="7915" spans="1:12" x14ac:dyDescent="0.2">
      <c r="A7915" s="104" t="s">
        <v>10492</v>
      </c>
      <c r="D7915" s="104" t="s">
        <v>195</v>
      </c>
      <c r="E7915" s="104">
        <f t="shared" si="123"/>
        <v>40301106</v>
      </c>
      <c r="F7915" s="104" t="s">
        <v>404</v>
      </c>
      <c r="G7915" s="104" t="s">
        <v>8244</v>
      </c>
      <c r="H7915" s="104" t="s">
        <v>185</v>
      </c>
      <c r="I7915" s="104" t="s">
        <v>196</v>
      </c>
    </row>
    <row r="7916" spans="1:12" x14ac:dyDescent="0.2">
      <c r="A7916" s="104" t="s">
        <v>10492</v>
      </c>
      <c r="D7916" s="104" t="s">
        <v>197</v>
      </c>
      <c r="E7916" s="104">
        <f t="shared" si="123"/>
        <v>40301107</v>
      </c>
      <c r="F7916" s="104" t="s">
        <v>404</v>
      </c>
      <c r="G7916" s="104" t="s">
        <v>8244</v>
      </c>
      <c r="H7916" s="104" t="s">
        <v>185</v>
      </c>
      <c r="I7916" s="104" t="s">
        <v>198</v>
      </c>
    </row>
    <row r="7917" spans="1:12" x14ac:dyDescent="0.2">
      <c r="A7917" s="104" t="s">
        <v>10492</v>
      </c>
      <c r="D7917" s="104" t="s">
        <v>2932</v>
      </c>
      <c r="E7917" s="104">
        <f t="shared" si="123"/>
        <v>40301108</v>
      </c>
      <c r="F7917" s="104" t="s">
        <v>404</v>
      </c>
      <c r="G7917" s="104" t="s">
        <v>8244</v>
      </c>
      <c r="H7917" s="104" t="s">
        <v>185</v>
      </c>
      <c r="I7917" s="104" t="s">
        <v>2933</v>
      </c>
    </row>
    <row r="7918" spans="1:12" x14ac:dyDescent="0.2">
      <c r="A7918" s="104" t="s">
        <v>10492</v>
      </c>
      <c r="D7918" s="104" t="s">
        <v>2934</v>
      </c>
      <c r="E7918" s="104">
        <f t="shared" si="123"/>
        <v>40301109</v>
      </c>
      <c r="F7918" s="104" t="s">
        <v>404</v>
      </c>
      <c r="G7918" s="104" t="s">
        <v>8244</v>
      </c>
      <c r="H7918" s="104" t="s">
        <v>185</v>
      </c>
      <c r="I7918" s="104" t="s">
        <v>2935</v>
      </c>
    </row>
    <row r="7919" spans="1:12" x14ac:dyDescent="0.2">
      <c r="A7919" s="104" t="s">
        <v>10492</v>
      </c>
      <c r="D7919" s="104" t="s">
        <v>2936</v>
      </c>
      <c r="E7919" s="104">
        <f t="shared" si="123"/>
        <v>40301110</v>
      </c>
      <c r="F7919" s="104" t="s">
        <v>404</v>
      </c>
      <c r="G7919" s="104" t="s">
        <v>8244</v>
      </c>
      <c r="H7919" s="104" t="s">
        <v>185</v>
      </c>
      <c r="I7919" s="104" t="s">
        <v>2937</v>
      </c>
    </row>
    <row r="7920" spans="1:12" x14ac:dyDescent="0.2">
      <c r="A7920" s="104" t="s">
        <v>10492</v>
      </c>
      <c r="D7920" s="104" t="s">
        <v>2938</v>
      </c>
      <c r="E7920" s="104">
        <f t="shared" si="123"/>
        <v>40301111</v>
      </c>
      <c r="F7920" s="104" t="s">
        <v>404</v>
      </c>
      <c r="G7920" s="104" t="s">
        <v>8244</v>
      </c>
      <c r="H7920" s="104" t="s">
        <v>185</v>
      </c>
      <c r="I7920" s="104" t="s">
        <v>2939</v>
      </c>
      <c r="K7920" s="106"/>
      <c r="L7920" s="104"/>
    </row>
    <row r="7921" spans="1:12" x14ac:dyDescent="0.2">
      <c r="A7921" s="104" t="s">
        <v>10492</v>
      </c>
      <c r="D7921" s="104" t="s">
        <v>2940</v>
      </c>
      <c r="E7921" s="104">
        <f t="shared" si="123"/>
        <v>40301112</v>
      </c>
      <c r="F7921" s="104" t="s">
        <v>404</v>
      </c>
      <c r="G7921" s="104" t="s">
        <v>8244</v>
      </c>
      <c r="H7921" s="104" t="s">
        <v>185</v>
      </c>
      <c r="I7921" s="104" t="s">
        <v>2941</v>
      </c>
      <c r="K7921" s="106"/>
      <c r="L7921" s="104"/>
    </row>
    <row r="7922" spans="1:12" x14ac:dyDescent="0.2">
      <c r="A7922" s="104" t="s">
        <v>10492</v>
      </c>
      <c r="D7922" s="104" t="s">
        <v>2942</v>
      </c>
      <c r="E7922" s="104">
        <f t="shared" si="123"/>
        <v>40301113</v>
      </c>
      <c r="F7922" s="104" t="s">
        <v>404</v>
      </c>
      <c r="G7922" s="104" t="s">
        <v>8244</v>
      </c>
      <c r="H7922" s="104" t="s">
        <v>185</v>
      </c>
      <c r="I7922" s="104" t="s">
        <v>2943</v>
      </c>
    </row>
    <row r="7923" spans="1:12" x14ac:dyDescent="0.2">
      <c r="A7923" s="104" t="s">
        <v>10492</v>
      </c>
      <c r="D7923" s="104" t="s">
        <v>2944</v>
      </c>
      <c r="E7923" s="104">
        <f t="shared" si="123"/>
        <v>40301114</v>
      </c>
      <c r="F7923" s="104" t="s">
        <v>404</v>
      </c>
      <c r="G7923" s="104" t="s">
        <v>8244</v>
      </c>
      <c r="H7923" s="104" t="s">
        <v>185</v>
      </c>
      <c r="I7923" s="104" t="s">
        <v>2945</v>
      </c>
    </row>
    <row r="7924" spans="1:12" x14ac:dyDescent="0.2">
      <c r="A7924" s="104" t="s">
        <v>10492</v>
      </c>
      <c r="D7924" s="104" t="s">
        <v>2946</v>
      </c>
      <c r="E7924" s="104">
        <f t="shared" si="123"/>
        <v>40301115</v>
      </c>
      <c r="F7924" s="104" t="s">
        <v>404</v>
      </c>
      <c r="G7924" s="104" t="s">
        <v>8244</v>
      </c>
      <c r="H7924" s="104" t="s">
        <v>185</v>
      </c>
      <c r="I7924" s="104" t="s">
        <v>2947</v>
      </c>
    </row>
    <row r="7925" spans="1:12" x14ac:dyDescent="0.2">
      <c r="A7925" s="104" t="s">
        <v>10492</v>
      </c>
      <c r="D7925" s="104" t="s">
        <v>2948</v>
      </c>
      <c r="E7925" s="104">
        <f t="shared" si="123"/>
        <v>40301116</v>
      </c>
      <c r="F7925" s="104" t="s">
        <v>404</v>
      </c>
      <c r="G7925" s="104" t="s">
        <v>8244</v>
      </c>
      <c r="H7925" s="104" t="s">
        <v>185</v>
      </c>
      <c r="I7925" s="104" t="s">
        <v>2949</v>
      </c>
    </row>
    <row r="7926" spans="1:12" x14ac:dyDescent="0.2">
      <c r="A7926" s="104" t="s">
        <v>10492</v>
      </c>
      <c r="D7926" s="104" t="s">
        <v>2950</v>
      </c>
      <c r="E7926" s="104">
        <f t="shared" si="123"/>
        <v>40301117</v>
      </c>
      <c r="F7926" s="104" t="s">
        <v>404</v>
      </c>
      <c r="G7926" s="104" t="s">
        <v>8244</v>
      </c>
      <c r="H7926" s="104" t="s">
        <v>185</v>
      </c>
      <c r="I7926" s="104" t="s">
        <v>2951</v>
      </c>
    </row>
    <row r="7927" spans="1:12" x14ac:dyDescent="0.2">
      <c r="A7927" s="104" t="s">
        <v>10492</v>
      </c>
      <c r="D7927" s="104" t="s">
        <v>2952</v>
      </c>
      <c r="E7927" s="104">
        <f t="shared" si="123"/>
        <v>40301118</v>
      </c>
      <c r="F7927" s="104" t="s">
        <v>404</v>
      </c>
      <c r="G7927" s="104" t="s">
        <v>8244</v>
      </c>
      <c r="H7927" s="104" t="s">
        <v>185</v>
      </c>
      <c r="I7927" s="104" t="s">
        <v>2953</v>
      </c>
      <c r="K7927" s="106"/>
      <c r="L7927" s="104"/>
    </row>
    <row r="7928" spans="1:12" x14ac:dyDescent="0.2">
      <c r="A7928" s="104" t="s">
        <v>10492</v>
      </c>
      <c r="D7928" s="104" t="s">
        <v>2954</v>
      </c>
      <c r="E7928" s="104">
        <f t="shared" si="123"/>
        <v>40301119</v>
      </c>
      <c r="F7928" s="104" t="s">
        <v>404</v>
      </c>
      <c r="G7928" s="104" t="s">
        <v>8244</v>
      </c>
      <c r="H7928" s="104" t="s">
        <v>185</v>
      </c>
      <c r="I7928" s="104" t="s">
        <v>2955</v>
      </c>
    </row>
    <row r="7929" spans="1:12" x14ac:dyDescent="0.2">
      <c r="A7929" s="104" t="s">
        <v>10492</v>
      </c>
      <c r="D7929" s="104" t="s">
        <v>2956</v>
      </c>
      <c r="E7929" s="104">
        <f t="shared" si="123"/>
        <v>40301120</v>
      </c>
      <c r="F7929" s="104" t="s">
        <v>404</v>
      </c>
      <c r="G7929" s="104" t="s">
        <v>8244</v>
      </c>
      <c r="H7929" s="104" t="s">
        <v>185</v>
      </c>
      <c r="I7929" s="104" t="s">
        <v>2957</v>
      </c>
    </row>
    <row r="7930" spans="1:12" x14ac:dyDescent="0.2">
      <c r="A7930" s="104" t="s">
        <v>10492</v>
      </c>
      <c r="D7930" s="104" t="s">
        <v>2958</v>
      </c>
      <c r="E7930" s="104">
        <f t="shared" si="123"/>
        <v>40301125</v>
      </c>
      <c r="F7930" s="104" t="s">
        <v>404</v>
      </c>
      <c r="G7930" s="104" t="s">
        <v>8244</v>
      </c>
      <c r="H7930" s="104" t="s">
        <v>185</v>
      </c>
      <c r="I7930" s="104" t="s">
        <v>2959</v>
      </c>
      <c r="K7930" s="106"/>
      <c r="L7930" s="104"/>
    </row>
    <row r="7931" spans="1:12" x14ac:dyDescent="0.2">
      <c r="A7931" s="104" t="s">
        <v>10492</v>
      </c>
      <c r="D7931" s="104" t="s">
        <v>2960</v>
      </c>
      <c r="E7931" s="104">
        <f t="shared" si="123"/>
        <v>40301126</v>
      </c>
      <c r="F7931" s="104" t="s">
        <v>404</v>
      </c>
      <c r="G7931" s="104" t="s">
        <v>8244</v>
      </c>
      <c r="H7931" s="104" t="s">
        <v>185</v>
      </c>
      <c r="I7931" s="104" t="s">
        <v>2961</v>
      </c>
      <c r="K7931" s="106"/>
      <c r="L7931" s="104"/>
    </row>
    <row r="7932" spans="1:12" x14ac:dyDescent="0.2">
      <c r="A7932" s="104" t="s">
        <v>10492</v>
      </c>
      <c r="D7932" s="104" t="s">
        <v>2962</v>
      </c>
      <c r="E7932" s="104">
        <f t="shared" si="123"/>
        <v>40301127</v>
      </c>
      <c r="F7932" s="104" t="s">
        <v>404</v>
      </c>
      <c r="G7932" s="104" t="s">
        <v>8244</v>
      </c>
      <c r="H7932" s="104" t="s">
        <v>185</v>
      </c>
      <c r="I7932" s="104" t="s">
        <v>2963</v>
      </c>
      <c r="K7932" s="106"/>
      <c r="L7932" s="104"/>
    </row>
    <row r="7933" spans="1:12" x14ac:dyDescent="0.2">
      <c r="A7933" s="104" t="s">
        <v>10492</v>
      </c>
      <c r="D7933" s="104" t="s">
        <v>2964</v>
      </c>
      <c r="E7933" s="104">
        <f t="shared" si="123"/>
        <v>40301128</v>
      </c>
      <c r="F7933" s="104" t="s">
        <v>404</v>
      </c>
      <c r="G7933" s="104" t="s">
        <v>8244</v>
      </c>
      <c r="H7933" s="104" t="s">
        <v>185</v>
      </c>
      <c r="I7933" s="104" t="s">
        <v>2965</v>
      </c>
      <c r="K7933" s="106"/>
      <c r="L7933" s="104"/>
    </row>
    <row r="7934" spans="1:12" x14ac:dyDescent="0.2">
      <c r="A7934" s="104" t="s">
        <v>10492</v>
      </c>
      <c r="D7934" s="104" t="s">
        <v>2966</v>
      </c>
      <c r="E7934" s="104">
        <f t="shared" si="123"/>
        <v>40301129</v>
      </c>
      <c r="F7934" s="104" t="s">
        <v>404</v>
      </c>
      <c r="G7934" s="104" t="s">
        <v>8244</v>
      </c>
      <c r="H7934" s="104" t="s">
        <v>185</v>
      </c>
      <c r="I7934" s="104" t="s">
        <v>2967</v>
      </c>
      <c r="K7934" s="106"/>
      <c r="L7934" s="104"/>
    </row>
    <row r="7935" spans="1:12" x14ac:dyDescent="0.2">
      <c r="A7935" s="104" t="s">
        <v>10492</v>
      </c>
      <c r="D7935" s="104" t="s">
        <v>2968</v>
      </c>
      <c r="E7935" s="104">
        <f t="shared" si="123"/>
        <v>40301130</v>
      </c>
      <c r="F7935" s="104" t="s">
        <v>404</v>
      </c>
      <c r="G7935" s="104" t="s">
        <v>8244</v>
      </c>
      <c r="H7935" s="104" t="s">
        <v>185</v>
      </c>
      <c r="I7935" s="104" t="s">
        <v>2969</v>
      </c>
    </row>
    <row r="7936" spans="1:12" x14ac:dyDescent="0.2">
      <c r="A7936" s="104" t="s">
        <v>10492</v>
      </c>
      <c r="D7936" s="104" t="s">
        <v>2970</v>
      </c>
      <c r="E7936" s="104">
        <f t="shared" si="123"/>
        <v>40301131</v>
      </c>
      <c r="F7936" s="104" t="s">
        <v>404</v>
      </c>
      <c r="G7936" s="104" t="s">
        <v>8244</v>
      </c>
      <c r="H7936" s="104" t="s">
        <v>185</v>
      </c>
      <c r="I7936" s="104" t="s">
        <v>2971</v>
      </c>
    </row>
    <row r="7937" spans="1:12" x14ac:dyDescent="0.2">
      <c r="A7937" s="104" t="s">
        <v>10492</v>
      </c>
      <c r="D7937" s="104" t="s">
        <v>2972</v>
      </c>
      <c r="E7937" s="104">
        <f t="shared" si="123"/>
        <v>40301132</v>
      </c>
      <c r="F7937" s="104" t="s">
        <v>404</v>
      </c>
      <c r="G7937" s="104" t="s">
        <v>8244</v>
      </c>
      <c r="H7937" s="104" t="s">
        <v>185</v>
      </c>
      <c r="I7937" s="104" t="s">
        <v>2973</v>
      </c>
    </row>
    <row r="7938" spans="1:12" x14ac:dyDescent="0.2">
      <c r="A7938" s="104" t="s">
        <v>10492</v>
      </c>
      <c r="D7938" s="104" t="s">
        <v>2974</v>
      </c>
      <c r="E7938" s="104">
        <f t="shared" ref="E7938:E8001" si="124">VALUE(D7938)</f>
        <v>40301133</v>
      </c>
      <c r="F7938" s="104" t="s">
        <v>404</v>
      </c>
      <c r="G7938" s="104" t="s">
        <v>8244</v>
      </c>
      <c r="H7938" s="104" t="s">
        <v>185</v>
      </c>
      <c r="I7938" s="104" t="s">
        <v>2975</v>
      </c>
      <c r="K7938" s="106"/>
      <c r="L7938" s="104"/>
    </row>
    <row r="7939" spans="1:12" x14ac:dyDescent="0.2">
      <c r="A7939" s="104" t="s">
        <v>10492</v>
      </c>
      <c r="D7939" s="104" t="s">
        <v>2976</v>
      </c>
      <c r="E7939" s="104">
        <f t="shared" si="124"/>
        <v>40301134</v>
      </c>
      <c r="F7939" s="104" t="s">
        <v>404</v>
      </c>
      <c r="G7939" s="104" t="s">
        <v>8244</v>
      </c>
      <c r="H7939" s="104" t="s">
        <v>185</v>
      </c>
      <c r="I7939" s="104" t="s">
        <v>2977</v>
      </c>
    </row>
    <row r="7940" spans="1:12" x14ac:dyDescent="0.2">
      <c r="A7940" s="104" t="s">
        <v>10492</v>
      </c>
      <c r="D7940" s="104" t="s">
        <v>2978</v>
      </c>
      <c r="E7940" s="104">
        <f t="shared" si="124"/>
        <v>40301135</v>
      </c>
      <c r="F7940" s="104" t="s">
        <v>404</v>
      </c>
      <c r="G7940" s="104" t="s">
        <v>8244</v>
      </c>
      <c r="H7940" s="104" t="s">
        <v>185</v>
      </c>
      <c r="I7940" s="104" t="s">
        <v>2979</v>
      </c>
    </row>
    <row r="7941" spans="1:12" x14ac:dyDescent="0.2">
      <c r="A7941" s="104" t="s">
        <v>10492</v>
      </c>
      <c r="D7941" s="104" t="s">
        <v>2980</v>
      </c>
      <c r="E7941" s="104">
        <f t="shared" si="124"/>
        <v>40301140</v>
      </c>
      <c r="F7941" s="104" t="s">
        <v>404</v>
      </c>
      <c r="G7941" s="104" t="s">
        <v>8244</v>
      </c>
      <c r="H7941" s="104" t="s">
        <v>185</v>
      </c>
      <c r="I7941" s="104" t="s">
        <v>2981</v>
      </c>
    </row>
    <row r="7942" spans="1:12" x14ac:dyDescent="0.2">
      <c r="A7942" s="104" t="s">
        <v>10492</v>
      </c>
      <c r="D7942" s="104" t="s">
        <v>2982</v>
      </c>
      <c r="E7942" s="104">
        <f t="shared" si="124"/>
        <v>40301141</v>
      </c>
      <c r="F7942" s="104" t="s">
        <v>404</v>
      </c>
      <c r="G7942" s="104" t="s">
        <v>8244</v>
      </c>
      <c r="H7942" s="104" t="s">
        <v>185</v>
      </c>
      <c r="I7942" s="104" t="s">
        <v>2983</v>
      </c>
    </row>
    <row r="7943" spans="1:12" x14ac:dyDescent="0.2">
      <c r="A7943" s="104" t="s">
        <v>10492</v>
      </c>
      <c r="D7943" s="104" t="s">
        <v>2984</v>
      </c>
      <c r="E7943" s="104">
        <f t="shared" si="124"/>
        <v>40301142</v>
      </c>
      <c r="F7943" s="104" t="s">
        <v>404</v>
      </c>
      <c r="G7943" s="104" t="s">
        <v>8244</v>
      </c>
      <c r="H7943" s="104" t="s">
        <v>185</v>
      </c>
      <c r="I7943" s="104" t="s">
        <v>2985</v>
      </c>
    </row>
    <row r="7944" spans="1:12" x14ac:dyDescent="0.2">
      <c r="A7944" s="104" t="s">
        <v>10492</v>
      </c>
      <c r="D7944" s="104" t="s">
        <v>2986</v>
      </c>
      <c r="E7944" s="104">
        <f t="shared" si="124"/>
        <v>40301143</v>
      </c>
      <c r="F7944" s="104" t="s">
        <v>404</v>
      </c>
      <c r="G7944" s="104" t="s">
        <v>8244</v>
      </c>
      <c r="H7944" s="104" t="s">
        <v>185</v>
      </c>
      <c r="I7944" s="104" t="s">
        <v>2987</v>
      </c>
      <c r="K7944" s="106"/>
      <c r="L7944" s="104"/>
    </row>
    <row r="7945" spans="1:12" x14ac:dyDescent="0.2">
      <c r="A7945" s="104" t="s">
        <v>10492</v>
      </c>
      <c r="D7945" s="104" t="s">
        <v>2988</v>
      </c>
      <c r="E7945" s="104">
        <f t="shared" si="124"/>
        <v>40301144</v>
      </c>
      <c r="F7945" s="104" t="s">
        <v>404</v>
      </c>
      <c r="G7945" s="104" t="s">
        <v>8244</v>
      </c>
      <c r="H7945" s="104" t="s">
        <v>185</v>
      </c>
      <c r="I7945" s="104" t="s">
        <v>2989</v>
      </c>
    </row>
    <row r="7946" spans="1:12" x14ac:dyDescent="0.2">
      <c r="A7946" s="104" t="s">
        <v>10492</v>
      </c>
      <c r="D7946" s="104" t="s">
        <v>2990</v>
      </c>
      <c r="E7946" s="104">
        <f t="shared" si="124"/>
        <v>40301145</v>
      </c>
      <c r="F7946" s="104" t="s">
        <v>404</v>
      </c>
      <c r="G7946" s="104" t="s">
        <v>8244</v>
      </c>
      <c r="H7946" s="104" t="s">
        <v>185</v>
      </c>
      <c r="I7946" s="104" t="s">
        <v>2991</v>
      </c>
    </row>
    <row r="7947" spans="1:12" x14ac:dyDescent="0.2">
      <c r="A7947" s="104" t="s">
        <v>10492</v>
      </c>
      <c r="D7947" s="104" t="s">
        <v>2992</v>
      </c>
      <c r="E7947" s="104">
        <f t="shared" si="124"/>
        <v>40301150</v>
      </c>
      <c r="F7947" s="104" t="s">
        <v>404</v>
      </c>
      <c r="G7947" s="104" t="s">
        <v>8244</v>
      </c>
      <c r="H7947" s="104" t="s">
        <v>185</v>
      </c>
      <c r="I7947" s="104" t="s">
        <v>2993</v>
      </c>
    </row>
    <row r="7948" spans="1:12" x14ac:dyDescent="0.2">
      <c r="A7948" s="104" t="s">
        <v>10492</v>
      </c>
      <c r="D7948" s="104" t="s">
        <v>2994</v>
      </c>
      <c r="E7948" s="104">
        <f t="shared" si="124"/>
        <v>40301151</v>
      </c>
      <c r="F7948" s="104" t="s">
        <v>404</v>
      </c>
      <c r="G7948" s="104" t="s">
        <v>8244</v>
      </c>
      <c r="H7948" s="104" t="s">
        <v>185</v>
      </c>
      <c r="I7948" s="104" t="s">
        <v>2995</v>
      </c>
    </row>
    <row r="7949" spans="1:12" x14ac:dyDescent="0.2">
      <c r="A7949" s="104" t="s">
        <v>10492</v>
      </c>
      <c r="D7949" s="104" t="s">
        <v>2996</v>
      </c>
      <c r="E7949" s="104">
        <f t="shared" si="124"/>
        <v>40301152</v>
      </c>
      <c r="F7949" s="104" t="s">
        <v>404</v>
      </c>
      <c r="G7949" s="104" t="s">
        <v>8244</v>
      </c>
      <c r="H7949" s="104" t="s">
        <v>185</v>
      </c>
      <c r="I7949" s="104" t="s">
        <v>2997</v>
      </c>
    </row>
    <row r="7950" spans="1:12" x14ac:dyDescent="0.2">
      <c r="A7950" s="104" t="s">
        <v>10492</v>
      </c>
      <c r="D7950" s="104" t="s">
        <v>2998</v>
      </c>
      <c r="E7950" s="104">
        <f t="shared" si="124"/>
        <v>40301153</v>
      </c>
      <c r="F7950" s="104" t="s">
        <v>404</v>
      </c>
      <c r="G7950" s="104" t="s">
        <v>8244</v>
      </c>
      <c r="H7950" s="104" t="s">
        <v>185</v>
      </c>
      <c r="I7950" s="104" t="s">
        <v>2999</v>
      </c>
      <c r="K7950" s="106"/>
      <c r="L7950" s="104"/>
    </row>
    <row r="7951" spans="1:12" x14ac:dyDescent="0.2">
      <c r="A7951" s="104" t="s">
        <v>10492</v>
      </c>
      <c r="D7951" s="104" t="s">
        <v>5706</v>
      </c>
      <c r="E7951" s="104">
        <f t="shared" si="124"/>
        <v>40301154</v>
      </c>
      <c r="F7951" s="104" t="s">
        <v>404</v>
      </c>
      <c r="G7951" s="104" t="s">
        <v>8244</v>
      </c>
      <c r="H7951" s="104" t="s">
        <v>185</v>
      </c>
      <c r="I7951" s="104" t="s">
        <v>5707</v>
      </c>
    </row>
    <row r="7952" spans="1:12" x14ac:dyDescent="0.2">
      <c r="A7952" s="104" t="s">
        <v>10492</v>
      </c>
      <c r="D7952" s="104" t="s">
        <v>5708</v>
      </c>
      <c r="E7952" s="104">
        <f t="shared" si="124"/>
        <v>40301155</v>
      </c>
      <c r="F7952" s="104" t="s">
        <v>404</v>
      </c>
      <c r="G7952" s="104" t="s">
        <v>8244</v>
      </c>
      <c r="H7952" s="104" t="s">
        <v>185</v>
      </c>
      <c r="I7952" s="104" t="s">
        <v>5709</v>
      </c>
    </row>
    <row r="7953" spans="1:12" x14ac:dyDescent="0.2">
      <c r="A7953" s="104" t="s">
        <v>10492</v>
      </c>
      <c r="D7953" s="104" t="s">
        <v>5710</v>
      </c>
      <c r="E7953" s="104">
        <f t="shared" si="124"/>
        <v>40301165</v>
      </c>
      <c r="F7953" s="104" t="s">
        <v>404</v>
      </c>
      <c r="G7953" s="104" t="s">
        <v>8244</v>
      </c>
      <c r="H7953" s="104" t="s">
        <v>185</v>
      </c>
      <c r="I7953" s="104" t="s">
        <v>5711</v>
      </c>
      <c r="K7953" s="106"/>
      <c r="L7953" s="104"/>
    </row>
    <row r="7954" spans="1:12" x14ac:dyDescent="0.2">
      <c r="A7954" s="104" t="s">
        <v>10492</v>
      </c>
      <c r="D7954" s="104" t="s">
        <v>5712</v>
      </c>
      <c r="E7954" s="104">
        <f t="shared" si="124"/>
        <v>40301166</v>
      </c>
      <c r="F7954" s="104" t="s">
        <v>404</v>
      </c>
      <c r="G7954" s="104" t="s">
        <v>8244</v>
      </c>
      <c r="H7954" s="104" t="s">
        <v>185</v>
      </c>
      <c r="I7954" s="104" t="s">
        <v>5713</v>
      </c>
      <c r="K7954" s="106"/>
      <c r="L7954" s="104"/>
    </row>
    <row r="7955" spans="1:12" x14ac:dyDescent="0.2">
      <c r="A7955" s="104" t="s">
        <v>10492</v>
      </c>
      <c r="D7955" s="104" t="s">
        <v>5714</v>
      </c>
      <c r="E7955" s="104">
        <f t="shared" si="124"/>
        <v>40301167</v>
      </c>
      <c r="F7955" s="104" t="s">
        <v>404</v>
      </c>
      <c r="G7955" s="104" t="s">
        <v>8244</v>
      </c>
      <c r="H7955" s="104" t="s">
        <v>185</v>
      </c>
      <c r="I7955" s="104" t="s">
        <v>5715</v>
      </c>
      <c r="K7955" s="106"/>
      <c r="L7955" s="104"/>
    </row>
    <row r="7956" spans="1:12" x14ac:dyDescent="0.2">
      <c r="A7956" s="104" t="s">
        <v>10492</v>
      </c>
      <c r="D7956" s="104" t="s">
        <v>5716</v>
      </c>
      <c r="E7956" s="104">
        <f t="shared" si="124"/>
        <v>40301168</v>
      </c>
      <c r="F7956" s="104" t="s">
        <v>404</v>
      </c>
      <c r="G7956" s="104" t="s">
        <v>8244</v>
      </c>
      <c r="H7956" s="104" t="s">
        <v>185</v>
      </c>
      <c r="I7956" s="104" t="s">
        <v>268</v>
      </c>
      <c r="K7956" s="106"/>
      <c r="L7956" s="104"/>
    </row>
    <row r="7957" spans="1:12" x14ac:dyDescent="0.2">
      <c r="A7957" s="104" t="s">
        <v>10492</v>
      </c>
      <c r="D7957" s="104" t="s">
        <v>269</v>
      </c>
      <c r="E7957" s="104">
        <f t="shared" si="124"/>
        <v>40301169</v>
      </c>
      <c r="F7957" s="104" t="s">
        <v>404</v>
      </c>
      <c r="G7957" s="104" t="s">
        <v>8244</v>
      </c>
      <c r="H7957" s="104" t="s">
        <v>185</v>
      </c>
      <c r="I7957" s="104" t="s">
        <v>270</v>
      </c>
      <c r="K7957" s="106"/>
      <c r="L7957" s="104"/>
    </row>
    <row r="7958" spans="1:12" x14ac:dyDescent="0.2">
      <c r="A7958" s="104" t="s">
        <v>10492</v>
      </c>
      <c r="D7958" s="104" t="s">
        <v>271</v>
      </c>
      <c r="E7958" s="104">
        <f t="shared" si="124"/>
        <v>40301175</v>
      </c>
      <c r="F7958" s="104" t="s">
        <v>404</v>
      </c>
      <c r="G7958" s="104" t="s">
        <v>8244</v>
      </c>
      <c r="H7958" s="104" t="s">
        <v>185</v>
      </c>
      <c r="I7958" s="104" t="s">
        <v>272</v>
      </c>
      <c r="K7958" s="106"/>
      <c r="L7958" s="104"/>
    </row>
    <row r="7959" spans="1:12" x14ac:dyDescent="0.2">
      <c r="A7959" s="104" t="s">
        <v>10492</v>
      </c>
      <c r="D7959" s="104" t="s">
        <v>273</v>
      </c>
      <c r="E7959" s="104">
        <f t="shared" si="124"/>
        <v>40301176</v>
      </c>
      <c r="F7959" s="104" t="s">
        <v>404</v>
      </c>
      <c r="G7959" s="104" t="s">
        <v>8244</v>
      </c>
      <c r="H7959" s="104" t="s">
        <v>185</v>
      </c>
      <c r="I7959" s="104" t="s">
        <v>3000</v>
      </c>
      <c r="K7959" s="106"/>
      <c r="L7959" s="104"/>
    </row>
    <row r="7960" spans="1:12" x14ac:dyDescent="0.2">
      <c r="A7960" s="104" t="s">
        <v>10492</v>
      </c>
      <c r="D7960" s="104" t="s">
        <v>3001</v>
      </c>
      <c r="E7960" s="104">
        <f t="shared" si="124"/>
        <v>40301177</v>
      </c>
      <c r="F7960" s="104" t="s">
        <v>404</v>
      </c>
      <c r="G7960" s="104" t="s">
        <v>8244</v>
      </c>
      <c r="H7960" s="104" t="s">
        <v>185</v>
      </c>
      <c r="I7960" s="104" t="s">
        <v>3002</v>
      </c>
      <c r="K7960" s="106"/>
      <c r="L7960" s="104"/>
    </row>
    <row r="7961" spans="1:12" x14ac:dyDescent="0.2">
      <c r="A7961" s="104" t="s">
        <v>10492</v>
      </c>
      <c r="D7961" s="104" t="s">
        <v>3003</v>
      </c>
      <c r="E7961" s="104">
        <f t="shared" si="124"/>
        <v>40301178</v>
      </c>
      <c r="F7961" s="104" t="s">
        <v>404</v>
      </c>
      <c r="G7961" s="104" t="s">
        <v>8244</v>
      </c>
      <c r="H7961" s="104" t="s">
        <v>185</v>
      </c>
      <c r="I7961" s="104" t="s">
        <v>3004</v>
      </c>
      <c r="K7961" s="106"/>
      <c r="L7961" s="104"/>
    </row>
    <row r="7962" spans="1:12" x14ac:dyDescent="0.2">
      <c r="A7962" s="104" t="s">
        <v>10492</v>
      </c>
      <c r="D7962" s="104" t="s">
        <v>3005</v>
      </c>
      <c r="E7962" s="104">
        <f t="shared" si="124"/>
        <v>40301179</v>
      </c>
      <c r="F7962" s="104" t="s">
        <v>404</v>
      </c>
      <c r="G7962" s="104" t="s">
        <v>8244</v>
      </c>
      <c r="H7962" s="104" t="s">
        <v>185</v>
      </c>
      <c r="I7962" s="104" t="s">
        <v>3006</v>
      </c>
      <c r="K7962" s="106"/>
      <c r="L7962" s="104"/>
    </row>
    <row r="7963" spans="1:12" x14ac:dyDescent="0.2">
      <c r="A7963" s="104" t="s">
        <v>10492</v>
      </c>
      <c r="D7963" s="104" t="s">
        <v>3007</v>
      </c>
      <c r="E7963" s="104">
        <f t="shared" si="124"/>
        <v>40301180</v>
      </c>
      <c r="F7963" s="104" t="s">
        <v>404</v>
      </c>
      <c r="G7963" s="104" t="s">
        <v>8244</v>
      </c>
      <c r="H7963" s="104" t="s">
        <v>185</v>
      </c>
      <c r="I7963" s="104" t="s">
        <v>3008</v>
      </c>
    </row>
    <row r="7964" spans="1:12" x14ac:dyDescent="0.2">
      <c r="A7964" s="104" t="s">
        <v>10492</v>
      </c>
      <c r="D7964" s="104" t="s">
        <v>3009</v>
      </c>
      <c r="E7964" s="104">
        <f t="shared" si="124"/>
        <v>40301181</v>
      </c>
      <c r="F7964" s="104" t="s">
        <v>404</v>
      </c>
      <c r="G7964" s="104" t="s">
        <v>8244</v>
      </c>
      <c r="H7964" s="104" t="s">
        <v>185</v>
      </c>
      <c r="I7964" s="104" t="s">
        <v>3010</v>
      </c>
    </row>
    <row r="7965" spans="1:12" x14ac:dyDescent="0.2">
      <c r="A7965" s="104" t="s">
        <v>10492</v>
      </c>
      <c r="D7965" s="104" t="s">
        <v>3011</v>
      </c>
      <c r="E7965" s="104">
        <f t="shared" si="124"/>
        <v>40301182</v>
      </c>
      <c r="F7965" s="104" t="s">
        <v>404</v>
      </c>
      <c r="G7965" s="104" t="s">
        <v>8244</v>
      </c>
      <c r="H7965" s="104" t="s">
        <v>185</v>
      </c>
      <c r="I7965" s="104" t="s">
        <v>3012</v>
      </c>
    </row>
    <row r="7966" spans="1:12" x14ac:dyDescent="0.2">
      <c r="A7966" s="104" t="s">
        <v>10492</v>
      </c>
      <c r="D7966" s="104" t="s">
        <v>3013</v>
      </c>
      <c r="E7966" s="104">
        <f t="shared" si="124"/>
        <v>40301197</v>
      </c>
      <c r="F7966" s="104" t="s">
        <v>404</v>
      </c>
      <c r="G7966" s="104" t="s">
        <v>8244</v>
      </c>
      <c r="H7966" s="104" t="s">
        <v>185</v>
      </c>
      <c r="I7966" s="104" t="s">
        <v>7465</v>
      </c>
    </row>
    <row r="7967" spans="1:12" x14ac:dyDescent="0.2">
      <c r="A7967" s="104" t="s">
        <v>10492</v>
      </c>
      <c r="D7967" s="104" t="s">
        <v>3014</v>
      </c>
      <c r="E7967" s="104">
        <f t="shared" si="124"/>
        <v>40301198</v>
      </c>
      <c r="F7967" s="104" t="s">
        <v>404</v>
      </c>
      <c r="G7967" s="104" t="s">
        <v>8244</v>
      </c>
      <c r="H7967" s="104" t="s">
        <v>185</v>
      </c>
      <c r="I7967" s="104" t="s">
        <v>3015</v>
      </c>
    </row>
    <row r="7968" spans="1:12" x14ac:dyDescent="0.2">
      <c r="A7968" s="104" t="s">
        <v>10492</v>
      </c>
      <c r="D7968" s="104" t="s">
        <v>5738</v>
      </c>
      <c r="E7968" s="104">
        <f t="shared" si="124"/>
        <v>40301199</v>
      </c>
      <c r="F7968" s="104" t="s">
        <v>404</v>
      </c>
      <c r="G7968" s="104" t="s">
        <v>8244</v>
      </c>
      <c r="H7968" s="104" t="s">
        <v>185</v>
      </c>
      <c r="I7968" s="104" t="s">
        <v>5739</v>
      </c>
    </row>
    <row r="7969" spans="1:12" x14ac:dyDescent="0.2">
      <c r="A7969" s="104" t="s">
        <v>10492</v>
      </c>
      <c r="D7969" s="104" t="s">
        <v>5740</v>
      </c>
      <c r="E7969" s="104">
        <f t="shared" si="124"/>
        <v>40301201</v>
      </c>
      <c r="F7969" s="104" t="s">
        <v>404</v>
      </c>
      <c r="G7969" s="104" t="s">
        <v>8244</v>
      </c>
      <c r="H7969" s="104" t="s">
        <v>5741</v>
      </c>
      <c r="I7969" s="104" t="s">
        <v>5742</v>
      </c>
    </row>
    <row r="7970" spans="1:12" x14ac:dyDescent="0.2">
      <c r="A7970" s="104" t="s">
        <v>10492</v>
      </c>
      <c r="D7970" s="104" t="s">
        <v>5743</v>
      </c>
      <c r="E7970" s="104">
        <f t="shared" si="124"/>
        <v>40301202</v>
      </c>
      <c r="F7970" s="104" t="s">
        <v>404</v>
      </c>
      <c r="G7970" s="104" t="s">
        <v>8244</v>
      </c>
      <c r="H7970" s="104" t="s">
        <v>5741</v>
      </c>
      <c r="I7970" s="104" t="s">
        <v>5744</v>
      </c>
    </row>
    <row r="7971" spans="1:12" x14ac:dyDescent="0.2">
      <c r="A7971" s="104" t="s">
        <v>10492</v>
      </c>
      <c r="D7971" s="104" t="s">
        <v>5745</v>
      </c>
      <c r="E7971" s="104">
        <f t="shared" si="124"/>
        <v>40301203</v>
      </c>
      <c r="F7971" s="104" t="s">
        <v>404</v>
      </c>
      <c r="G7971" s="104" t="s">
        <v>8244</v>
      </c>
      <c r="H7971" s="104" t="s">
        <v>5741</v>
      </c>
      <c r="I7971" s="104" t="s">
        <v>5746</v>
      </c>
    </row>
    <row r="7972" spans="1:12" x14ac:dyDescent="0.2">
      <c r="A7972" s="104" t="s">
        <v>10492</v>
      </c>
      <c r="D7972" s="104" t="s">
        <v>5779</v>
      </c>
      <c r="E7972" s="104">
        <f t="shared" si="124"/>
        <v>40301204</v>
      </c>
      <c r="F7972" s="104" t="s">
        <v>404</v>
      </c>
      <c r="G7972" s="104" t="s">
        <v>8244</v>
      </c>
      <c r="H7972" s="104" t="s">
        <v>5741</v>
      </c>
      <c r="I7972" s="104" t="s">
        <v>5780</v>
      </c>
      <c r="K7972" s="106"/>
      <c r="L7972" s="104"/>
    </row>
    <row r="7973" spans="1:12" x14ac:dyDescent="0.2">
      <c r="A7973" s="104" t="s">
        <v>10492</v>
      </c>
      <c r="D7973" s="104" t="s">
        <v>5781</v>
      </c>
      <c r="E7973" s="104">
        <f t="shared" si="124"/>
        <v>40301205</v>
      </c>
      <c r="F7973" s="104" t="s">
        <v>404</v>
      </c>
      <c r="G7973" s="104" t="s">
        <v>8244</v>
      </c>
      <c r="H7973" s="104" t="s">
        <v>5741</v>
      </c>
      <c r="I7973" s="104" t="s">
        <v>5782</v>
      </c>
    </row>
    <row r="7974" spans="1:12" x14ac:dyDescent="0.2">
      <c r="A7974" s="104" t="s">
        <v>10492</v>
      </c>
      <c r="D7974" s="104" t="s">
        <v>5783</v>
      </c>
      <c r="E7974" s="104">
        <f t="shared" si="124"/>
        <v>40301206</v>
      </c>
      <c r="F7974" s="104" t="s">
        <v>404</v>
      </c>
      <c r="G7974" s="104" t="s">
        <v>8244</v>
      </c>
      <c r="H7974" s="104" t="s">
        <v>5741</v>
      </c>
      <c r="I7974" s="104" t="s">
        <v>5784</v>
      </c>
    </row>
    <row r="7975" spans="1:12" x14ac:dyDescent="0.2">
      <c r="A7975" s="104" t="s">
        <v>10492</v>
      </c>
      <c r="D7975" s="104" t="s">
        <v>5785</v>
      </c>
      <c r="E7975" s="104">
        <f t="shared" si="124"/>
        <v>40301207</v>
      </c>
      <c r="F7975" s="104" t="s">
        <v>404</v>
      </c>
      <c r="G7975" s="104" t="s">
        <v>8244</v>
      </c>
      <c r="H7975" s="104" t="s">
        <v>5741</v>
      </c>
      <c r="I7975" s="104" t="s">
        <v>5786</v>
      </c>
    </row>
    <row r="7976" spans="1:12" x14ac:dyDescent="0.2">
      <c r="A7976" s="104" t="s">
        <v>10492</v>
      </c>
      <c r="D7976" s="104" t="s">
        <v>5787</v>
      </c>
      <c r="E7976" s="104">
        <f t="shared" si="124"/>
        <v>40301299</v>
      </c>
      <c r="F7976" s="104" t="s">
        <v>404</v>
      </c>
      <c r="G7976" s="104" t="s">
        <v>8244</v>
      </c>
      <c r="H7976" s="104" t="s">
        <v>5741</v>
      </c>
      <c r="I7976" s="104" t="s">
        <v>5788</v>
      </c>
    </row>
    <row r="7977" spans="1:12" x14ac:dyDescent="0.2">
      <c r="A7977" s="104" t="s">
        <v>10492</v>
      </c>
      <c r="D7977" s="104" t="s">
        <v>5789</v>
      </c>
      <c r="E7977" s="104">
        <f t="shared" si="124"/>
        <v>40388801</v>
      </c>
      <c r="F7977" s="104" t="s">
        <v>404</v>
      </c>
      <c r="G7977" s="104" t="s">
        <v>8244</v>
      </c>
      <c r="H7977" s="104" t="s">
        <v>11023</v>
      </c>
      <c r="I7977" s="104" t="s">
        <v>7495</v>
      </c>
    </row>
    <row r="7978" spans="1:12" x14ac:dyDescent="0.2">
      <c r="A7978" s="104" t="s">
        <v>10492</v>
      </c>
      <c r="B7978" s="107" t="s">
        <v>10412</v>
      </c>
      <c r="C7978" s="104" t="s">
        <v>5789</v>
      </c>
      <c r="D7978" s="104" t="s">
        <v>5790</v>
      </c>
      <c r="E7978" s="104">
        <f t="shared" si="124"/>
        <v>40388802</v>
      </c>
      <c r="F7978" s="104" t="s">
        <v>404</v>
      </c>
      <c r="G7978" s="104" t="s">
        <v>8244</v>
      </c>
      <c r="H7978" s="104" t="s">
        <v>11023</v>
      </c>
      <c r="I7978" s="104" t="s">
        <v>7495</v>
      </c>
    </row>
    <row r="7979" spans="1:12" x14ac:dyDescent="0.2">
      <c r="A7979" s="104" t="s">
        <v>10492</v>
      </c>
      <c r="B7979" s="107" t="s">
        <v>10412</v>
      </c>
      <c r="C7979" s="104" t="s">
        <v>5789</v>
      </c>
      <c r="D7979" s="104" t="s">
        <v>5791</v>
      </c>
      <c r="E7979" s="104">
        <f t="shared" si="124"/>
        <v>40388803</v>
      </c>
      <c r="F7979" s="104" t="s">
        <v>404</v>
      </c>
      <c r="G7979" s="104" t="s">
        <v>8244</v>
      </c>
      <c r="H7979" s="104" t="s">
        <v>11023</v>
      </c>
      <c r="I7979" s="104" t="s">
        <v>7495</v>
      </c>
    </row>
    <row r="7980" spans="1:12" x14ac:dyDescent="0.2">
      <c r="A7980" s="104" t="s">
        <v>10492</v>
      </c>
      <c r="B7980" s="107" t="s">
        <v>10412</v>
      </c>
      <c r="C7980" s="104" t="s">
        <v>5789</v>
      </c>
      <c r="D7980" s="104" t="s">
        <v>5792</v>
      </c>
      <c r="E7980" s="104">
        <f t="shared" si="124"/>
        <v>40388804</v>
      </c>
      <c r="F7980" s="104" t="s">
        <v>404</v>
      </c>
      <c r="G7980" s="104" t="s">
        <v>8244</v>
      </c>
      <c r="H7980" s="104" t="s">
        <v>11023</v>
      </c>
      <c r="I7980" s="104" t="s">
        <v>7495</v>
      </c>
    </row>
    <row r="7981" spans="1:12" x14ac:dyDescent="0.2">
      <c r="A7981" s="104" t="s">
        <v>10492</v>
      </c>
      <c r="B7981" s="107" t="s">
        <v>10412</v>
      </c>
      <c r="C7981" s="104" t="s">
        <v>5789</v>
      </c>
      <c r="D7981" s="104" t="s">
        <v>5793</v>
      </c>
      <c r="E7981" s="104">
        <f t="shared" si="124"/>
        <v>40388805</v>
      </c>
      <c r="F7981" s="104" t="s">
        <v>404</v>
      </c>
      <c r="G7981" s="104" t="s">
        <v>8244</v>
      </c>
      <c r="H7981" s="104" t="s">
        <v>11023</v>
      </c>
      <c r="I7981" s="104" t="s">
        <v>7495</v>
      </c>
    </row>
    <row r="7982" spans="1:12" x14ac:dyDescent="0.2">
      <c r="A7982" s="104" t="s">
        <v>10492</v>
      </c>
      <c r="D7982" s="104" t="s">
        <v>5794</v>
      </c>
      <c r="E7982" s="104">
        <f t="shared" si="124"/>
        <v>40399999</v>
      </c>
      <c r="F7982" s="104" t="s">
        <v>404</v>
      </c>
      <c r="G7982" s="104" t="s">
        <v>8244</v>
      </c>
      <c r="H7982" s="104" t="s">
        <v>7791</v>
      </c>
      <c r="I7982" s="104" t="s">
        <v>11745</v>
      </c>
    </row>
    <row r="7983" spans="1:12" x14ac:dyDescent="0.2">
      <c r="A7983" s="104" t="s">
        <v>10492</v>
      </c>
      <c r="D7983" s="104" t="s">
        <v>5795</v>
      </c>
      <c r="E7983" s="104">
        <f t="shared" si="124"/>
        <v>40400101</v>
      </c>
      <c r="F7983" s="104" t="s">
        <v>404</v>
      </c>
      <c r="G7983" s="104" t="s">
        <v>5796</v>
      </c>
      <c r="H7983" s="104" t="s">
        <v>5797</v>
      </c>
      <c r="I7983" s="104" t="s">
        <v>5798</v>
      </c>
    </row>
    <row r="7984" spans="1:12" x14ac:dyDescent="0.2">
      <c r="A7984" s="104" t="s">
        <v>10492</v>
      </c>
      <c r="D7984" s="104" t="s">
        <v>5799</v>
      </c>
      <c r="E7984" s="104">
        <f t="shared" si="124"/>
        <v>40400102</v>
      </c>
      <c r="F7984" s="104" t="s">
        <v>404</v>
      </c>
      <c r="G7984" s="104" t="s">
        <v>5796</v>
      </c>
      <c r="H7984" s="104" t="s">
        <v>5797</v>
      </c>
      <c r="I7984" s="104" t="s">
        <v>5800</v>
      </c>
    </row>
    <row r="7985" spans="1:9" x14ac:dyDescent="0.2">
      <c r="A7985" s="104" t="s">
        <v>10492</v>
      </c>
      <c r="D7985" s="104" t="s">
        <v>5801</v>
      </c>
      <c r="E7985" s="104">
        <f t="shared" si="124"/>
        <v>40400103</v>
      </c>
      <c r="F7985" s="104" t="s">
        <v>404</v>
      </c>
      <c r="G7985" s="104" t="s">
        <v>5796</v>
      </c>
      <c r="H7985" s="104" t="s">
        <v>5797</v>
      </c>
      <c r="I7985" s="104" t="s">
        <v>5802</v>
      </c>
    </row>
    <row r="7986" spans="1:9" x14ac:dyDescent="0.2">
      <c r="A7986" s="104" t="s">
        <v>10492</v>
      </c>
      <c r="D7986" s="104" t="s">
        <v>5803</v>
      </c>
      <c r="E7986" s="104">
        <f t="shared" si="124"/>
        <v>40400104</v>
      </c>
      <c r="F7986" s="104" t="s">
        <v>404</v>
      </c>
      <c r="G7986" s="104" t="s">
        <v>5796</v>
      </c>
      <c r="H7986" s="104" t="s">
        <v>5797</v>
      </c>
      <c r="I7986" s="104" t="s">
        <v>5804</v>
      </c>
    </row>
    <row r="7987" spans="1:9" x14ac:dyDescent="0.2">
      <c r="A7987" s="104" t="s">
        <v>10492</v>
      </c>
      <c r="D7987" s="104" t="s">
        <v>5805</v>
      </c>
      <c r="E7987" s="104">
        <f t="shared" si="124"/>
        <v>40400105</v>
      </c>
      <c r="F7987" s="104" t="s">
        <v>404</v>
      </c>
      <c r="G7987" s="104" t="s">
        <v>5796</v>
      </c>
      <c r="H7987" s="104" t="s">
        <v>5797</v>
      </c>
      <c r="I7987" s="104" t="s">
        <v>5806</v>
      </c>
    </row>
    <row r="7988" spans="1:9" x14ac:dyDescent="0.2">
      <c r="A7988" s="104" t="s">
        <v>10492</v>
      </c>
      <c r="D7988" s="104" t="s">
        <v>5807</v>
      </c>
      <c r="E7988" s="104">
        <f t="shared" si="124"/>
        <v>40400106</v>
      </c>
      <c r="F7988" s="104" t="s">
        <v>404</v>
      </c>
      <c r="G7988" s="104" t="s">
        <v>5796</v>
      </c>
      <c r="H7988" s="104" t="s">
        <v>5797</v>
      </c>
      <c r="I7988" s="104" t="s">
        <v>5808</v>
      </c>
    </row>
    <row r="7989" spans="1:9" x14ac:dyDescent="0.2">
      <c r="A7989" s="104" t="s">
        <v>10492</v>
      </c>
      <c r="D7989" s="104" t="s">
        <v>5809</v>
      </c>
      <c r="E7989" s="104">
        <f t="shared" si="124"/>
        <v>40400107</v>
      </c>
      <c r="F7989" s="104" t="s">
        <v>404</v>
      </c>
      <c r="G7989" s="104" t="s">
        <v>5796</v>
      </c>
      <c r="H7989" s="104" t="s">
        <v>5797</v>
      </c>
      <c r="I7989" s="104" t="s">
        <v>5810</v>
      </c>
    </row>
    <row r="7990" spans="1:9" x14ac:dyDescent="0.2">
      <c r="A7990" s="104" t="s">
        <v>10492</v>
      </c>
      <c r="D7990" s="104" t="s">
        <v>5811</v>
      </c>
      <c r="E7990" s="104">
        <f t="shared" si="124"/>
        <v>40400108</v>
      </c>
      <c r="F7990" s="104" t="s">
        <v>404</v>
      </c>
      <c r="G7990" s="104" t="s">
        <v>5796</v>
      </c>
      <c r="H7990" s="104" t="s">
        <v>5797</v>
      </c>
      <c r="I7990" s="104" t="s">
        <v>5812</v>
      </c>
    </row>
    <row r="7991" spans="1:9" x14ac:dyDescent="0.2">
      <c r="A7991" s="104" t="s">
        <v>10492</v>
      </c>
      <c r="D7991" s="104" t="s">
        <v>5813</v>
      </c>
      <c r="E7991" s="104">
        <f t="shared" si="124"/>
        <v>40400109</v>
      </c>
      <c r="F7991" s="104" t="s">
        <v>404</v>
      </c>
      <c r="G7991" s="104" t="s">
        <v>5796</v>
      </c>
      <c r="H7991" s="104" t="s">
        <v>5797</v>
      </c>
      <c r="I7991" s="104" t="s">
        <v>5814</v>
      </c>
    </row>
    <row r="7992" spans="1:9" x14ac:dyDescent="0.2">
      <c r="A7992" s="104" t="s">
        <v>10492</v>
      </c>
      <c r="D7992" s="104" t="s">
        <v>5815</v>
      </c>
      <c r="E7992" s="104">
        <f t="shared" si="124"/>
        <v>40400110</v>
      </c>
      <c r="F7992" s="104" t="s">
        <v>404</v>
      </c>
      <c r="G7992" s="104" t="s">
        <v>5796</v>
      </c>
      <c r="H7992" s="104" t="s">
        <v>5797</v>
      </c>
      <c r="I7992" s="104" t="s">
        <v>5816</v>
      </c>
    </row>
    <row r="7993" spans="1:9" x14ac:dyDescent="0.2">
      <c r="A7993" s="104" t="s">
        <v>10492</v>
      </c>
      <c r="D7993" s="104" t="s">
        <v>5817</v>
      </c>
      <c r="E7993" s="104">
        <f t="shared" si="124"/>
        <v>40400111</v>
      </c>
      <c r="F7993" s="104" t="s">
        <v>404</v>
      </c>
      <c r="G7993" s="104" t="s">
        <v>5796</v>
      </c>
      <c r="H7993" s="104" t="s">
        <v>5797</v>
      </c>
      <c r="I7993" s="104" t="s">
        <v>5818</v>
      </c>
    </row>
    <row r="7994" spans="1:9" x14ac:dyDescent="0.2">
      <c r="A7994" s="104" t="s">
        <v>10492</v>
      </c>
      <c r="D7994" s="104" t="s">
        <v>5819</v>
      </c>
      <c r="E7994" s="104">
        <f t="shared" si="124"/>
        <v>40400112</v>
      </c>
      <c r="F7994" s="104" t="s">
        <v>404</v>
      </c>
      <c r="G7994" s="104" t="s">
        <v>5796</v>
      </c>
      <c r="H7994" s="104" t="s">
        <v>5797</v>
      </c>
      <c r="I7994" s="104" t="s">
        <v>5820</v>
      </c>
    </row>
    <row r="7995" spans="1:9" x14ac:dyDescent="0.2">
      <c r="A7995" s="104" t="s">
        <v>10492</v>
      </c>
      <c r="D7995" s="104" t="s">
        <v>5821</v>
      </c>
      <c r="E7995" s="104">
        <f t="shared" si="124"/>
        <v>40400113</v>
      </c>
      <c r="F7995" s="104" t="s">
        <v>404</v>
      </c>
      <c r="G7995" s="104" t="s">
        <v>5796</v>
      </c>
      <c r="H7995" s="104" t="s">
        <v>5797</v>
      </c>
      <c r="I7995" s="104" t="s">
        <v>5822</v>
      </c>
    </row>
    <row r="7996" spans="1:9" x14ac:dyDescent="0.2">
      <c r="A7996" s="104" t="s">
        <v>10492</v>
      </c>
      <c r="D7996" s="104" t="s">
        <v>5823</v>
      </c>
      <c r="E7996" s="104">
        <f t="shared" si="124"/>
        <v>40400114</v>
      </c>
      <c r="F7996" s="104" t="s">
        <v>404</v>
      </c>
      <c r="G7996" s="104" t="s">
        <v>5796</v>
      </c>
      <c r="H7996" s="104" t="s">
        <v>5797</v>
      </c>
      <c r="I7996" s="104" t="s">
        <v>5824</v>
      </c>
    </row>
    <row r="7997" spans="1:9" x14ac:dyDescent="0.2">
      <c r="A7997" s="104" t="s">
        <v>10492</v>
      </c>
      <c r="D7997" s="104" t="s">
        <v>5825</v>
      </c>
      <c r="E7997" s="104">
        <f t="shared" si="124"/>
        <v>40400115</v>
      </c>
      <c r="F7997" s="104" t="s">
        <v>404</v>
      </c>
      <c r="G7997" s="104" t="s">
        <v>5796</v>
      </c>
      <c r="H7997" s="104" t="s">
        <v>5797</v>
      </c>
      <c r="I7997" s="104" t="s">
        <v>5826</v>
      </c>
    </row>
    <row r="7998" spans="1:9" x14ac:dyDescent="0.2">
      <c r="A7998" s="104" t="s">
        <v>10492</v>
      </c>
      <c r="D7998" s="104" t="s">
        <v>5827</v>
      </c>
      <c r="E7998" s="104">
        <f t="shared" si="124"/>
        <v>40400116</v>
      </c>
      <c r="F7998" s="104" t="s">
        <v>404</v>
      </c>
      <c r="G7998" s="104" t="s">
        <v>5796</v>
      </c>
      <c r="H7998" s="104" t="s">
        <v>5797</v>
      </c>
      <c r="I7998" s="104" t="s">
        <v>5828</v>
      </c>
    </row>
    <row r="7999" spans="1:9" x14ac:dyDescent="0.2">
      <c r="A7999" s="104" t="s">
        <v>10492</v>
      </c>
      <c r="D7999" s="104" t="s">
        <v>5829</v>
      </c>
      <c r="E7999" s="104">
        <f t="shared" si="124"/>
        <v>40400117</v>
      </c>
      <c r="F7999" s="104" t="s">
        <v>404</v>
      </c>
      <c r="G7999" s="104" t="s">
        <v>5796</v>
      </c>
      <c r="H7999" s="104" t="s">
        <v>5797</v>
      </c>
      <c r="I7999" s="104" t="s">
        <v>5830</v>
      </c>
    </row>
    <row r="8000" spans="1:9" x14ac:dyDescent="0.2">
      <c r="A8000" s="104" t="s">
        <v>10492</v>
      </c>
      <c r="D8000" s="104" t="s">
        <v>5831</v>
      </c>
      <c r="E8000" s="104">
        <f t="shared" si="124"/>
        <v>40400118</v>
      </c>
      <c r="F8000" s="104" t="s">
        <v>404</v>
      </c>
      <c r="G8000" s="104" t="s">
        <v>5796</v>
      </c>
      <c r="H8000" s="104" t="s">
        <v>5797</v>
      </c>
      <c r="I8000" s="104" t="s">
        <v>5832</v>
      </c>
    </row>
    <row r="8001" spans="1:12" x14ac:dyDescent="0.2">
      <c r="A8001" s="104" t="s">
        <v>10492</v>
      </c>
      <c r="D8001" s="104" t="s">
        <v>5833</v>
      </c>
      <c r="E8001" s="104">
        <f t="shared" si="124"/>
        <v>40400119</v>
      </c>
      <c r="F8001" s="104" t="s">
        <v>404</v>
      </c>
      <c r="G8001" s="104" t="s">
        <v>5796</v>
      </c>
      <c r="H8001" s="104" t="s">
        <v>5797</v>
      </c>
      <c r="I8001" s="104" t="s">
        <v>5834</v>
      </c>
    </row>
    <row r="8002" spans="1:12" x14ac:dyDescent="0.2">
      <c r="A8002" s="104" t="s">
        <v>10492</v>
      </c>
      <c r="D8002" s="104" t="s">
        <v>5835</v>
      </c>
      <c r="E8002" s="104">
        <f t="shared" ref="E8002:E8065" si="125">VALUE(D8002)</f>
        <v>40400120</v>
      </c>
      <c r="F8002" s="104" t="s">
        <v>404</v>
      </c>
      <c r="G8002" s="104" t="s">
        <v>5796</v>
      </c>
      <c r="H8002" s="104" t="s">
        <v>5797</v>
      </c>
      <c r="I8002" s="104" t="s">
        <v>5836</v>
      </c>
    </row>
    <row r="8003" spans="1:12" x14ac:dyDescent="0.2">
      <c r="A8003" s="104" t="s">
        <v>10492</v>
      </c>
      <c r="D8003" s="104" t="s">
        <v>5837</v>
      </c>
      <c r="E8003" s="104">
        <f t="shared" si="125"/>
        <v>40400121</v>
      </c>
      <c r="F8003" s="104" t="s">
        <v>404</v>
      </c>
      <c r="G8003" s="104" t="s">
        <v>5796</v>
      </c>
      <c r="H8003" s="104" t="s">
        <v>5797</v>
      </c>
      <c r="I8003" s="104" t="s">
        <v>5838</v>
      </c>
    </row>
    <row r="8004" spans="1:12" x14ac:dyDescent="0.2">
      <c r="A8004" s="104" t="s">
        <v>10492</v>
      </c>
      <c r="D8004" s="104" t="s">
        <v>5839</v>
      </c>
      <c r="E8004" s="104">
        <f t="shared" si="125"/>
        <v>40400122</v>
      </c>
      <c r="F8004" s="104" t="s">
        <v>404</v>
      </c>
      <c r="G8004" s="104" t="s">
        <v>5796</v>
      </c>
      <c r="H8004" s="104" t="s">
        <v>5797</v>
      </c>
      <c r="I8004" s="104" t="s">
        <v>5840</v>
      </c>
      <c r="K8004" s="106"/>
      <c r="L8004" s="104"/>
    </row>
    <row r="8005" spans="1:12" x14ac:dyDescent="0.2">
      <c r="A8005" s="104" t="s">
        <v>10492</v>
      </c>
      <c r="D8005" s="104" t="s">
        <v>5841</v>
      </c>
      <c r="E8005" s="104">
        <f t="shared" si="125"/>
        <v>40400130</v>
      </c>
      <c r="F8005" s="104" t="s">
        <v>404</v>
      </c>
      <c r="G8005" s="104" t="s">
        <v>5796</v>
      </c>
      <c r="H8005" s="104" t="s">
        <v>5797</v>
      </c>
      <c r="I8005" s="104" t="s">
        <v>5842</v>
      </c>
    </row>
    <row r="8006" spans="1:12" x14ac:dyDescent="0.2">
      <c r="A8006" s="104" t="s">
        <v>10492</v>
      </c>
      <c r="D8006" s="104" t="s">
        <v>5843</v>
      </c>
      <c r="E8006" s="104">
        <f t="shared" si="125"/>
        <v>40400131</v>
      </c>
      <c r="F8006" s="104" t="s">
        <v>404</v>
      </c>
      <c r="G8006" s="104" t="s">
        <v>5796</v>
      </c>
      <c r="H8006" s="104" t="s">
        <v>5797</v>
      </c>
      <c r="I8006" s="104" t="s">
        <v>5844</v>
      </c>
    </row>
    <row r="8007" spans="1:12" x14ac:dyDescent="0.2">
      <c r="A8007" s="104" t="s">
        <v>10492</v>
      </c>
      <c r="D8007" s="104" t="s">
        <v>5845</v>
      </c>
      <c r="E8007" s="104">
        <f t="shared" si="125"/>
        <v>40400132</v>
      </c>
      <c r="F8007" s="104" t="s">
        <v>404</v>
      </c>
      <c r="G8007" s="104" t="s">
        <v>5796</v>
      </c>
      <c r="H8007" s="104" t="s">
        <v>5797</v>
      </c>
      <c r="I8007" s="104" t="s">
        <v>5846</v>
      </c>
    </row>
    <row r="8008" spans="1:12" x14ac:dyDescent="0.2">
      <c r="A8008" s="104" t="s">
        <v>10492</v>
      </c>
      <c r="D8008" s="104" t="s">
        <v>5847</v>
      </c>
      <c r="E8008" s="104">
        <f t="shared" si="125"/>
        <v>40400133</v>
      </c>
      <c r="F8008" s="104" t="s">
        <v>404</v>
      </c>
      <c r="G8008" s="104" t="s">
        <v>5796</v>
      </c>
      <c r="H8008" s="104" t="s">
        <v>5797</v>
      </c>
      <c r="I8008" s="104" t="s">
        <v>5848</v>
      </c>
    </row>
    <row r="8009" spans="1:12" x14ac:dyDescent="0.2">
      <c r="A8009" s="104" t="s">
        <v>10492</v>
      </c>
      <c r="D8009" s="104" t="s">
        <v>5849</v>
      </c>
      <c r="E8009" s="104">
        <f t="shared" si="125"/>
        <v>40400140</v>
      </c>
      <c r="F8009" s="104" t="s">
        <v>404</v>
      </c>
      <c r="G8009" s="104" t="s">
        <v>5796</v>
      </c>
      <c r="H8009" s="104" t="s">
        <v>5797</v>
      </c>
      <c r="I8009" s="104" t="s">
        <v>5850</v>
      </c>
    </row>
    <row r="8010" spans="1:12" x14ac:dyDescent="0.2">
      <c r="A8010" s="104" t="s">
        <v>10492</v>
      </c>
      <c r="D8010" s="104" t="s">
        <v>5851</v>
      </c>
      <c r="E8010" s="104">
        <f t="shared" si="125"/>
        <v>40400141</v>
      </c>
      <c r="F8010" s="104" t="s">
        <v>404</v>
      </c>
      <c r="G8010" s="104" t="s">
        <v>5796</v>
      </c>
      <c r="H8010" s="104" t="s">
        <v>5797</v>
      </c>
      <c r="I8010" s="104" t="s">
        <v>8737</v>
      </c>
    </row>
    <row r="8011" spans="1:12" x14ac:dyDescent="0.2">
      <c r="A8011" s="104" t="s">
        <v>10492</v>
      </c>
      <c r="D8011" s="104" t="s">
        <v>8738</v>
      </c>
      <c r="E8011" s="104">
        <f t="shared" si="125"/>
        <v>40400142</v>
      </c>
      <c r="F8011" s="104" t="s">
        <v>404</v>
      </c>
      <c r="G8011" s="104" t="s">
        <v>5796</v>
      </c>
      <c r="H8011" s="104" t="s">
        <v>5797</v>
      </c>
      <c r="I8011" s="104" t="s">
        <v>8739</v>
      </c>
    </row>
    <row r="8012" spans="1:12" x14ac:dyDescent="0.2">
      <c r="A8012" s="104" t="s">
        <v>10492</v>
      </c>
      <c r="D8012" s="104" t="s">
        <v>8740</v>
      </c>
      <c r="E8012" s="104">
        <f t="shared" si="125"/>
        <v>40400143</v>
      </c>
      <c r="F8012" s="104" t="s">
        <v>404</v>
      </c>
      <c r="G8012" s="104" t="s">
        <v>5796</v>
      </c>
      <c r="H8012" s="104" t="s">
        <v>5797</v>
      </c>
      <c r="I8012" s="104" t="s">
        <v>8741</v>
      </c>
    </row>
    <row r="8013" spans="1:12" x14ac:dyDescent="0.2">
      <c r="A8013" s="104" t="s">
        <v>10492</v>
      </c>
      <c r="D8013" s="104" t="s">
        <v>8742</v>
      </c>
      <c r="E8013" s="104">
        <f t="shared" si="125"/>
        <v>40400148</v>
      </c>
      <c r="F8013" s="104" t="s">
        <v>404</v>
      </c>
      <c r="G8013" s="104" t="s">
        <v>5796</v>
      </c>
      <c r="H8013" s="104" t="s">
        <v>5797</v>
      </c>
      <c r="I8013" s="104" t="s">
        <v>8743</v>
      </c>
    </row>
    <row r="8014" spans="1:12" x14ac:dyDescent="0.2">
      <c r="A8014" s="104" t="s">
        <v>10492</v>
      </c>
      <c r="D8014" s="104" t="s">
        <v>8744</v>
      </c>
      <c r="E8014" s="104">
        <f t="shared" si="125"/>
        <v>40400149</v>
      </c>
      <c r="F8014" s="104" t="s">
        <v>404</v>
      </c>
      <c r="G8014" s="104" t="s">
        <v>5796</v>
      </c>
      <c r="H8014" s="104" t="s">
        <v>5797</v>
      </c>
      <c r="I8014" s="104" t="s">
        <v>8745</v>
      </c>
    </row>
    <row r="8015" spans="1:12" x14ac:dyDescent="0.2">
      <c r="A8015" s="104" t="s">
        <v>10492</v>
      </c>
      <c r="D8015" s="104" t="s">
        <v>8746</v>
      </c>
      <c r="E8015" s="104">
        <f t="shared" si="125"/>
        <v>40400150</v>
      </c>
      <c r="F8015" s="104" t="s">
        <v>404</v>
      </c>
      <c r="G8015" s="104" t="s">
        <v>5796</v>
      </c>
      <c r="H8015" s="104" t="s">
        <v>5797</v>
      </c>
      <c r="I8015" s="104" t="s">
        <v>8747</v>
      </c>
    </row>
    <row r="8016" spans="1:12" x14ac:dyDescent="0.2">
      <c r="A8016" s="104" t="s">
        <v>10492</v>
      </c>
      <c r="D8016" s="104" t="s">
        <v>8748</v>
      </c>
      <c r="E8016" s="104">
        <f t="shared" si="125"/>
        <v>40400151</v>
      </c>
      <c r="F8016" s="104" t="s">
        <v>404</v>
      </c>
      <c r="G8016" s="104" t="s">
        <v>5796</v>
      </c>
      <c r="H8016" s="104" t="s">
        <v>5797</v>
      </c>
      <c r="I8016" s="104" t="s">
        <v>8749</v>
      </c>
    </row>
    <row r="8017" spans="1:9" x14ac:dyDescent="0.2">
      <c r="A8017" s="104" t="s">
        <v>10492</v>
      </c>
      <c r="D8017" s="104" t="s">
        <v>8750</v>
      </c>
      <c r="E8017" s="104">
        <f t="shared" si="125"/>
        <v>40400152</v>
      </c>
      <c r="F8017" s="104" t="s">
        <v>404</v>
      </c>
      <c r="G8017" s="104" t="s">
        <v>5796</v>
      </c>
      <c r="H8017" s="104" t="s">
        <v>5797</v>
      </c>
      <c r="I8017" s="104" t="s">
        <v>8751</v>
      </c>
    </row>
    <row r="8018" spans="1:9" x14ac:dyDescent="0.2">
      <c r="A8018" s="104" t="s">
        <v>10492</v>
      </c>
      <c r="D8018" s="104" t="s">
        <v>3192</v>
      </c>
      <c r="E8018" s="104">
        <f t="shared" si="125"/>
        <v>40400153</v>
      </c>
      <c r="F8018" s="104" t="s">
        <v>404</v>
      </c>
      <c r="G8018" s="104" t="s">
        <v>5796</v>
      </c>
      <c r="H8018" s="104" t="s">
        <v>5797</v>
      </c>
      <c r="I8018" s="104" t="s">
        <v>3193</v>
      </c>
    </row>
    <row r="8019" spans="1:9" x14ac:dyDescent="0.2">
      <c r="A8019" s="104" t="s">
        <v>10492</v>
      </c>
      <c r="D8019" s="104" t="s">
        <v>3194</v>
      </c>
      <c r="E8019" s="104">
        <f t="shared" si="125"/>
        <v>40400154</v>
      </c>
      <c r="F8019" s="104" t="s">
        <v>404</v>
      </c>
      <c r="G8019" s="104" t="s">
        <v>5796</v>
      </c>
      <c r="H8019" s="104" t="s">
        <v>5797</v>
      </c>
      <c r="I8019" s="104" t="s">
        <v>3195</v>
      </c>
    </row>
    <row r="8020" spans="1:9" x14ac:dyDescent="0.2">
      <c r="A8020" s="104" t="s">
        <v>10492</v>
      </c>
      <c r="D8020" s="104" t="s">
        <v>3196</v>
      </c>
      <c r="E8020" s="104">
        <f t="shared" si="125"/>
        <v>40400160</v>
      </c>
      <c r="F8020" s="104" t="s">
        <v>404</v>
      </c>
      <c r="G8020" s="104" t="s">
        <v>5796</v>
      </c>
      <c r="H8020" s="104" t="s">
        <v>5797</v>
      </c>
      <c r="I8020" s="104" t="s">
        <v>3197</v>
      </c>
    </row>
    <row r="8021" spans="1:9" x14ac:dyDescent="0.2">
      <c r="A8021" s="104" t="s">
        <v>10492</v>
      </c>
      <c r="D8021" s="104" t="s">
        <v>5878</v>
      </c>
      <c r="E8021" s="104">
        <f t="shared" si="125"/>
        <v>40400161</v>
      </c>
      <c r="F8021" s="104" t="s">
        <v>404</v>
      </c>
      <c r="G8021" s="104" t="s">
        <v>5796</v>
      </c>
      <c r="H8021" s="104" t="s">
        <v>5797</v>
      </c>
      <c r="I8021" s="104" t="s">
        <v>5879</v>
      </c>
    </row>
    <row r="8022" spans="1:9" x14ac:dyDescent="0.2">
      <c r="A8022" s="104" t="s">
        <v>10492</v>
      </c>
      <c r="D8022" s="104" t="s">
        <v>3211</v>
      </c>
      <c r="E8022" s="104">
        <f t="shared" si="125"/>
        <v>40400162</v>
      </c>
      <c r="F8022" s="104" t="s">
        <v>404</v>
      </c>
      <c r="G8022" s="104" t="s">
        <v>5796</v>
      </c>
      <c r="H8022" s="104" t="s">
        <v>5797</v>
      </c>
      <c r="I8022" s="104" t="s">
        <v>3212</v>
      </c>
    </row>
    <row r="8023" spans="1:9" x14ac:dyDescent="0.2">
      <c r="A8023" s="104" t="s">
        <v>10492</v>
      </c>
      <c r="D8023" s="104" t="s">
        <v>3213</v>
      </c>
      <c r="E8023" s="104">
        <f t="shared" si="125"/>
        <v>40400163</v>
      </c>
      <c r="F8023" s="104" t="s">
        <v>404</v>
      </c>
      <c r="G8023" s="104" t="s">
        <v>5796</v>
      </c>
      <c r="H8023" s="104" t="s">
        <v>5797</v>
      </c>
      <c r="I8023" s="104" t="s">
        <v>3214</v>
      </c>
    </row>
    <row r="8024" spans="1:9" x14ac:dyDescent="0.2">
      <c r="A8024" s="104" t="s">
        <v>10492</v>
      </c>
      <c r="D8024" s="104" t="s">
        <v>3215</v>
      </c>
      <c r="E8024" s="104">
        <f t="shared" si="125"/>
        <v>40400170</v>
      </c>
      <c r="F8024" s="104" t="s">
        <v>404</v>
      </c>
      <c r="G8024" s="104" t="s">
        <v>5796</v>
      </c>
      <c r="H8024" s="104" t="s">
        <v>5797</v>
      </c>
      <c r="I8024" s="104" t="s">
        <v>3216</v>
      </c>
    </row>
    <row r="8025" spans="1:9" x14ac:dyDescent="0.2">
      <c r="A8025" s="104" t="s">
        <v>10492</v>
      </c>
      <c r="D8025" s="104" t="s">
        <v>3217</v>
      </c>
      <c r="E8025" s="104">
        <f t="shared" si="125"/>
        <v>40400171</v>
      </c>
      <c r="F8025" s="104" t="s">
        <v>404</v>
      </c>
      <c r="G8025" s="104" t="s">
        <v>5796</v>
      </c>
      <c r="H8025" s="104" t="s">
        <v>5797</v>
      </c>
      <c r="I8025" s="104" t="s">
        <v>3218</v>
      </c>
    </row>
    <row r="8026" spans="1:9" x14ac:dyDescent="0.2">
      <c r="A8026" s="104" t="s">
        <v>10492</v>
      </c>
      <c r="D8026" s="104" t="s">
        <v>3219</v>
      </c>
      <c r="E8026" s="104">
        <f t="shared" si="125"/>
        <v>40400172</v>
      </c>
      <c r="F8026" s="104" t="s">
        <v>404</v>
      </c>
      <c r="G8026" s="104" t="s">
        <v>5796</v>
      </c>
      <c r="H8026" s="104" t="s">
        <v>5797</v>
      </c>
      <c r="I8026" s="104" t="s">
        <v>474</v>
      </c>
    </row>
    <row r="8027" spans="1:9" x14ac:dyDescent="0.2">
      <c r="A8027" s="104" t="s">
        <v>10492</v>
      </c>
      <c r="D8027" s="104" t="s">
        <v>475</v>
      </c>
      <c r="E8027" s="104">
        <f t="shared" si="125"/>
        <v>40400173</v>
      </c>
      <c r="F8027" s="104" t="s">
        <v>404</v>
      </c>
      <c r="G8027" s="104" t="s">
        <v>5796</v>
      </c>
      <c r="H8027" s="104" t="s">
        <v>5797</v>
      </c>
      <c r="I8027" s="104" t="s">
        <v>476</v>
      </c>
    </row>
    <row r="8028" spans="1:9" x14ac:dyDescent="0.2">
      <c r="A8028" s="104" t="s">
        <v>10492</v>
      </c>
      <c r="D8028" s="104" t="s">
        <v>477</v>
      </c>
      <c r="E8028" s="104">
        <f t="shared" si="125"/>
        <v>40400178</v>
      </c>
      <c r="F8028" s="104" t="s">
        <v>404</v>
      </c>
      <c r="G8028" s="104" t="s">
        <v>5796</v>
      </c>
      <c r="H8028" s="104" t="s">
        <v>5797</v>
      </c>
      <c r="I8028" s="104" t="s">
        <v>478</v>
      </c>
    </row>
    <row r="8029" spans="1:9" x14ac:dyDescent="0.2">
      <c r="A8029" s="104" t="s">
        <v>10492</v>
      </c>
      <c r="D8029" s="104" t="s">
        <v>479</v>
      </c>
      <c r="E8029" s="104">
        <f t="shared" si="125"/>
        <v>40400179</v>
      </c>
      <c r="F8029" s="104" t="s">
        <v>404</v>
      </c>
      <c r="G8029" s="104" t="s">
        <v>5796</v>
      </c>
      <c r="H8029" s="104" t="s">
        <v>5797</v>
      </c>
      <c r="I8029" s="104" t="s">
        <v>480</v>
      </c>
    </row>
    <row r="8030" spans="1:9" x14ac:dyDescent="0.2">
      <c r="A8030" s="104" t="s">
        <v>10492</v>
      </c>
      <c r="D8030" s="104" t="s">
        <v>481</v>
      </c>
      <c r="E8030" s="104">
        <f t="shared" si="125"/>
        <v>40400199</v>
      </c>
      <c r="F8030" s="104" t="s">
        <v>404</v>
      </c>
      <c r="G8030" s="104" t="s">
        <v>5796</v>
      </c>
      <c r="H8030" s="104" t="s">
        <v>5797</v>
      </c>
      <c r="I8030" s="104" t="s">
        <v>11745</v>
      </c>
    </row>
    <row r="8031" spans="1:9" x14ac:dyDescent="0.2">
      <c r="A8031" s="104" t="s">
        <v>10492</v>
      </c>
      <c r="D8031" s="104" t="s">
        <v>482</v>
      </c>
      <c r="E8031" s="104">
        <f t="shared" si="125"/>
        <v>40400201</v>
      </c>
      <c r="F8031" s="104" t="s">
        <v>404</v>
      </c>
      <c r="G8031" s="104" t="s">
        <v>5796</v>
      </c>
      <c r="H8031" s="104" t="s">
        <v>483</v>
      </c>
      <c r="I8031" s="104" t="s">
        <v>5798</v>
      </c>
    </row>
    <row r="8032" spans="1:9" x14ac:dyDescent="0.2">
      <c r="A8032" s="104" t="s">
        <v>10492</v>
      </c>
      <c r="D8032" s="104" t="s">
        <v>484</v>
      </c>
      <c r="E8032" s="104">
        <f t="shared" si="125"/>
        <v>40400202</v>
      </c>
      <c r="F8032" s="104" t="s">
        <v>404</v>
      </c>
      <c r="G8032" s="104" t="s">
        <v>5796</v>
      </c>
      <c r="H8032" s="104" t="s">
        <v>483</v>
      </c>
      <c r="I8032" s="104" t="s">
        <v>5800</v>
      </c>
    </row>
    <row r="8033" spans="1:9" x14ac:dyDescent="0.2">
      <c r="A8033" s="104" t="s">
        <v>10492</v>
      </c>
      <c r="D8033" s="104" t="s">
        <v>485</v>
      </c>
      <c r="E8033" s="104">
        <f t="shared" si="125"/>
        <v>40400203</v>
      </c>
      <c r="F8033" s="104" t="s">
        <v>404</v>
      </c>
      <c r="G8033" s="104" t="s">
        <v>5796</v>
      </c>
      <c r="H8033" s="104" t="s">
        <v>483</v>
      </c>
      <c r="I8033" s="104" t="s">
        <v>5802</v>
      </c>
    </row>
    <row r="8034" spans="1:9" x14ac:dyDescent="0.2">
      <c r="A8034" s="104" t="s">
        <v>10492</v>
      </c>
      <c r="D8034" s="104" t="s">
        <v>486</v>
      </c>
      <c r="E8034" s="104">
        <f t="shared" si="125"/>
        <v>40400204</v>
      </c>
      <c r="F8034" s="104" t="s">
        <v>404</v>
      </c>
      <c r="G8034" s="104" t="s">
        <v>5796</v>
      </c>
      <c r="H8034" s="104" t="s">
        <v>483</v>
      </c>
      <c r="I8034" s="104" t="s">
        <v>487</v>
      </c>
    </row>
    <row r="8035" spans="1:9" x14ac:dyDescent="0.2">
      <c r="A8035" s="104" t="s">
        <v>10492</v>
      </c>
      <c r="D8035" s="104" t="s">
        <v>488</v>
      </c>
      <c r="E8035" s="104">
        <f t="shared" si="125"/>
        <v>40400205</v>
      </c>
      <c r="F8035" s="104" t="s">
        <v>404</v>
      </c>
      <c r="G8035" s="104" t="s">
        <v>5796</v>
      </c>
      <c r="H8035" s="104" t="s">
        <v>483</v>
      </c>
      <c r="I8035" s="104" t="s">
        <v>489</v>
      </c>
    </row>
    <row r="8036" spans="1:9" x14ac:dyDescent="0.2">
      <c r="A8036" s="104" t="s">
        <v>10492</v>
      </c>
      <c r="D8036" s="104" t="s">
        <v>490</v>
      </c>
      <c r="E8036" s="104">
        <f t="shared" si="125"/>
        <v>40400206</v>
      </c>
      <c r="F8036" s="104" t="s">
        <v>404</v>
      </c>
      <c r="G8036" s="104" t="s">
        <v>5796</v>
      </c>
      <c r="H8036" s="104" t="s">
        <v>483</v>
      </c>
      <c r="I8036" s="104" t="s">
        <v>491</v>
      </c>
    </row>
    <row r="8037" spans="1:9" x14ac:dyDescent="0.2">
      <c r="A8037" s="104" t="s">
        <v>10492</v>
      </c>
      <c r="D8037" s="104" t="s">
        <v>492</v>
      </c>
      <c r="E8037" s="104">
        <f t="shared" si="125"/>
        <v>40400207</v>
      </c>
      <c r="F8037" s="104" t="s">
        <v>404</v>
      </c>
      <c r="G8037" s="104" t="s">
        <v>5796</v>
      </c>
      <c r="H8037" s="104" t="s">
        <v>483</v>
      </c>
      <c r="I8037" s="104" t="s">
        <v>493</v>
      </c>
    </row>
    <row r="8038" spans="1:9" x14ac:dyDescent="0.2">
      <c r="A8038" s="104" t="s">
        <v>10492</v>
      </c>
      <c r="D8038" s="104" t="s">
        <v>494</v>
      </c>
      <c r="E8038" s="104">
        <f t="shared" si="125"/>
        <v>40400208</v>
      </c>
      <c r="F8038" s="104" t="s">
        <v>404</v>
      </c>
      <c r="G8038" s="104" t="s">
        <v>5796</v>
      </c>
      <c r="H8038" s="104" t="s">
        <v>483</v>
      </c>
      <c r="I8038" s="104" t="s">
        <v>495</v>
      </c>
    </row>
    <row r="8039" spans="1:9" x14ac:dyDescent="0.2">
      <c r="A8039" s="104" t="s">
        <v>10492</v>
      </c>
      <c r="D8039" s="104" t="s">
        <v>496</v>
      </c>
      <c r="E8039" s="104">
        <f t="shared" si="125"/>
        <v>40400209</v>
      </c>
      <c r="F8039" s="104" t="s">
        <v>404</v>
      </c>
      <c r="G8039" s="104" t="s">
        <v>5796</v>
      </c>
      <c r="H8039" s="104" t="s">
        <v>483</v>
      </c>
      <c r="I8039" s="104" t="s">
        <v>497</v>
      </c>
    </row>
    <row r="8040" spans="1:9" x14ac:dyDescent="0.2">
      <c r="A8040" s="104" t="s">
        <v>10492</v>
      </c>
      <c r="D8040" s="104" t="s">
        <v>498</v>
      </c>
      <c r="E8040" s="104">
        <f t="shared" si="125"/>
        <v>40400210</v>
      </c>
      <c r="F8040" s="104" t="s">
        <v>404</v>
      </c>
      <c r="G8040" s="104" t="s">
        <v>5796</v>
      </c>
      <c r="H8040" s="104" t="s">
        <v>483</v>
      </c>
      <c r="I8040" s="104" t="s">
        <v>5828</v>
      </c>
    </row>
    <row r="8041" spans="1:9" x14ac:dyDescent="0.2">
      <c r="A8041" s="104" t="s">
        <v>10492</v>
      </c>
      <c r="D8041" s="104" t="s">
        <v>499</v>
      </c>
      <c r="E8041" s="104">
        <f t="shared" si="125"/>
        <v>40400211</v>
      </c>
      <c r="F8041" s="104" t="s">
        <v>404</v>
      </c>
      <c r="G8041" s="104" t="s">
        <v>5796</v>
      </c>
      <c r="H8041" s="104" t="s">
        <v>483</v>
      </c>
      <c r="I8041" s="104" t="s">
        <v>5832</v>
      </c>
    </row>
    <row r="8042" spans="1:9" x14ac:dyDescent="0.2">
      <c r="A8042" s="104" t="s">
        <v>10492</v>
      </c>
      <c r="D8042" s="104" t="s">
        <v>500</v>
      </c>
      <c r="E8042" s="104">
        <f t="shared" si="125"/>
        <v>40400212</v>
      </c>
      <c r="F8042" s="104" t="s">
        <v>404</v>
      </c>
      <c r="G8042" s="104" t="s">
        <v>5796</v>
      </c>
      <c r="H8042" s="104" t="s">
        <v>483</v>
      </c>
      <c r="I8042" s="104" t="s">
        <v>5834</v>
      </c>
    </row>
    <row r="8043" spans="1:9" x14ac:dyDescent="0.2">
      <c r="A8043" s="104" t="s">
        <v>10492</v>
      </c>
      <c r="D8043" s="104" t="s">
        <v>501</v>
      </c>
      <c r="E8043" s="104">
        <f t="shared" si="125"/>
        <v>40400213</v>
      </c>
      <c r="F8043" s="104" t="s">
        <v>404</v>
      </c>
      <c r="G8043" s="104" t="s">
        <v>5796</v>
      </c>
      <c r="H8043" s="104" t="s">
        <v>483</v>
      </c>
      <c r="I8043" s="104" t="s">
        <v>5836</v>
      </c>
    </row>
    <row r="8044" spans="1:9" x14ac:dyDescent="0.2">
      <c r="A8044" s="104" t="s">
        <v>10492</v>
      </c>
      <c r="D8044" s="104" t="s">
        <v>502</v>
      </c>
      <c r="E8044" s="104">
        <f t="shared" si="125"/>
        <v>40400230</v>
      </c>
      <c r="F8044" s="104" t="s">
        <v>404</v>
      </c>
      <c r="G8044" s="104" t="s">
        <v>5796</v>
      </c>
      <c r="H8044" s="104" t="s">
        <v>483</v>
      </c>
      <c r="I8044" s="104" t="s">
        <v>5842</v>
      </c>
    </row>
    <row r="8045" spans="1:9" x14ac:dyDescent="0.2">
      <c r="A8045" s="104" t="s">
        <v>10492</v>
      </c>
      <c r="D8045" s="104" t="s">
        <v>503</v>
      </c>
      <c r="E8045" s="104">
        <f t="shared" si="125"/>
        <v>40400231</v>
      </c>
      <c r="F8045" s="104" t="s">
        <v>404</v>
      </c>
      <c r="G8045" s="104" t="s">
        <v>5796</v>
      </c>
      <c r="H8045" s="104" t="s">
        <v>483</v>
      </c>
      <c r="I8045" s="104" t="s">
        <v>5844</v>
      </c>
    </row>
    <row r="8046" spans="1:9" x14ac:dyDescent="0.2">
      <c r="A8046" s="104" t="s">
        <v>10492</v>
      </c>
      <c r="D8046" s="104" t="s">
        <v>504</v>
      </c>
      <c r="E8046" s="104">
        <f t="shared" si="125"/>
        <v>40400232</v>
      </c>
      <c r="F8046" s="104" t="s">
        <v>404</v>
      </c>
      <c r="G8046" s="104" t="s">
        <v>5796</v>
      </c>
      <c r="H8046" s="104" t="s">
        <v>483</v>
      </c>
      <c r="I8046" s="104" t="s">
        <v>5846</v>
      </c>
    </row>
    <row r="8047" spans="1:9" x14ac:dyDescent="0.2">
      <c r="A8047" s="104" t="s">
        <v>10492</v>
      </c>
      <c r="D8047" s="104" t="s">
        <v>505</v>
      </c>
      <c r="E8047" s="104">
        <f t="shared" si="125"/>
        <v>40400233</v>
      </c>
      <c r="F8047" s="104" t="s">
        <v>404</v>
      </c>
      <c r="G8047" s="104" t="s">
        <v>5796</v>
      </c>
      <c r="H8047" s="104" t="s">
        <v>483</v>
      </c>
      <c r="I8047" s="104" t="s">
        <v>5848</v>
      </c>
    </row>
    <row r="8048" spans="1:9" x14ac:dyDescent="0.2">
      <c r="A8048" s="104" t="s">
        <v>10492</v>
      </c>
      <c r="D8048" s="104" t="s">
        <v>506</v>
      </c>
      <c r="E8048" s="104">
        <f t="shared" si="125"/>
        <v>40400240</v>
      </c>
      <c r="F8048" s="104" t="s">
        <v>404</v>
      </c>
      <c r="G8048" s="104" t="s">
        <v>5796</v>
      </c>
      <c r="H8048" s="104" t="s">
        <v>483</v>
      </c>
      <c r="I8048" s="104" t="s">
        <v>507</v>
      </c>
    </row>
    <row r="8049" spans="1:9" x14ac:dyDescent="0.2">
      <c r="A8049" s="104" t="s">
        <v>10492</v>
      </c>
      <c r="D8049" s="104" t="s">
        <v>508</v>
      </c>
      <c r="E8049" s="104">
        <f t="shared" si="125"/>
        <v>40400241</v>
      </c>
      <c r="F8049" s="104" t="s">
        <v>404</v>
      </c>
      <c r="G8049" s="104" t="s">
        <v>5796</v>
      </c>
      <c r="H8049" s="104" t="s">
        <v>483</v>
      </c>
      <c r="I8049" s="104" t="s">
        <v>8737</v>
      </c>
    </row>
    <row r="8050" spans="1:9" x14ac:dyDescent="0.2">
      <c r="A8050" s="104" t="s">
        <v>10492</v>
      </c>
      <c r="D8050" s="104" t="s">
        <v>509</v>
      </c>
      <c r="E8050" s="104">
        <f t="shared" si="125"/>
        <v>40400242</v>
      </c>
      <c r="F8050" s="104" t="s">
        <v>404</v>
      </c>
      <c r="G8050" s="104" t="s">
        <v>5796</v>
      </c>
      <c r="H8050" s="104" t="s">
        <v>483</v>
      </c>
      <c r="I8050" s="104" t="s">
        <v>8739</v>
      </c>
    </row>
    <row r="8051" spans="1:9" x14ac:dyDescent="0.2">
      <c r="A8051" s="104" t="s">
        <v>10492</v>
      </c>
      <c r="D8051" s="104" t="s">
        <v>510</v>
      </c>
      <c r="E8051" s="104">
        <f t="shared" si="125"/>
        <v>40400243</v>
      </c>
      <c r="F8051" s="104" t="s">
        <v>404</v>
      </c>
      <c r="G8051" s="104" t="s">
        <v>5796</v>
      </c>
      <c r="H8051" s="104" t="s">
        <v>483</v>
      </c>
      <c r="I8051" s="104" t="s">
        <v>8741</v>
      </c>
    </row>
    <row r="8052" spans="1:9" x14ac:dyDescent="0.2">
      <c r="A8052" s="104" t="s">
        <v>10492</v>
      </c>
      <c r="D8052" s="104" t="s">
        <v>511</v>
      </c>
      <c r="E8052" s="104">
        <f t="shared" si="125"/>
        <v>40400248</v>
      </c>
      <c r="F8052" s="104" t="s">
        <v>404</v>
      </c>
      <c r="G8052" s="104" t="s">
        <v>5796</v>
      </c>
      <c r="H8052" s="104" t="s">
        <v>483</v>
      </c>
      <c r="I8052" s="104" t="s">
        <v>512</v>
      </c>
    </row>
    <row r="8053" spans="1:9" x14ac:dyDescent="0.2">
      <c r="A8053" s="104" t="s">
        <v>10492</v>
      </c>
      <c r="D8053" s="104" t="s">
        <v>513</v>
      </c>
      <c r="E8053" s="104">
        <f t="shared" si="125"/>
        <v>40400249</v>
      </c>
      <c r="F8053" s="104" t="s">
        <v>404</v>
      </c>
      <c r="G8053" s="104" t="s">
        <v>5796</v>
      </c>
      <c r="H8053" s="104" t="s">
        <v>483</v>
      </c>
      <c r="I8053" s="104" t="s">
        <v>8745</v>
      </c>
    </row>
    <row r="8054" spans="1:9" x14ac:dyDescent="0.2">
      <c r="A8054" s="104" t="s">
        <v>10492</v>
      </c>
      <c r="D8054" s="104" t="s">
        <v>514</v>
      </c>
      <c r="E8054" s="104">
        <f t="shared" si="125"/>
        <v>40400250</v>
      </c>
      <c r="F8054" s="104" t="s">
        <v>404</v>
      </c>
      <c r="G8054" s="104" t="s">
        <v>5796</v>
      </c>
      <c r="H8054" s="104" t="s">
        <v>483</v>
      </c>
      <c r="I8054" s="104" t="s">
        <v>515</v>
      </c>
    </row>
    <row r="8055" spans="1:9" x14ac:dyDescent="0.2">
      <c r="A8055" s="104" t="s">
        <v>10492</v>
      </c>
      <c r="D8055" s="104" t="s">
        <v>516</v>
      </c>
      <c r="E8055" s="104">
        <f t="shared" si="125"/>
        <v>40400251</v>
      </c>
      <c r="F8055" s="104" t="s">
        <v>404</v>
      </c>
      <c r="G8055" s="104" t="s">
        <v>5796</v>
      </c>
      <c r="H8055" s="104" t="s">
        <v>483</v>
      </c>
      <c r="I8055" s="104" t="s">
        <v>8749</v>
      </c>
    </row>
    <row r="8056" spans="1:9" x14ac:dyDescent="0.2">
      <c r="A8056" s="104" t="s">
        <v>10492</v>
      </c>
      <c r="D8056" s="104" t="s">
        <v>517</v>
      </c>
      <c r="E8056" s="104">
        <f t="shared" si="125"/>
        <v>40400252</v>
      </c>
      <c r="F8056" s="104" t="s">
        <v>404</v>
      </c>
      <c r="G8056" s="104" t="s">
        <v>5796</v>
      </c>
      <c r="H8056" s="104" t="s">
        <v>483</v>
      </c>
      <c r="I8056" s="104" t="s">
        <v>518</v>
      </c>
    </row>
    <row r="8057" spans="1:9" x14ac:dyDescent="0.2">
      <c r="A8057" s="104" t="s">
        <v>10492</v>
      </c>
      <c r="D8057" s="104" t="s">
        <v>519</v>
      </c>
      <c r="E8057" s="104">
        <f t="shared" si="125"/>
        <v>40400253</v>
      </c>
      <c r="F8057" s="104" t="s">
        <v>404</v>
      </c>
      <c r="G8057" s="104" t="s">
        <v>5796</v>
      </c>
      <c r="H8057" s="104" t="s">
        <v>483</v>
      </c>
      <c r="I8057" s="104" t="s">
        <v>520</v>
      </c>
    </row>
    <row r="8058" spans="1:9" x14ac:dyDescent="0.2">
      <c r="A8058" s="104" t="s">
        <v>10492</v>
      </c>
      <c r="D8058" s="104" t="s">
        <v>521</v>
      </c>
      <c r="E8058" s="104">
        <f t="shared" si="125"/>
        <v>40400254</v>
      </c>
      <c r="F8058" s="104" t="s">
        <v>404</v>
      </c>
      <c r="G8058" s="104" t="s">
        <v>5796</v>
      </c>
      <c r="H8058" s="104" t="s">
        <v>483</v>
      </c>
      <c r="I8058" s="104" t="s">
        <v>522</v>
      </c>
    </row>
    <row r="8059" spans="1:9" x14ac:dyDescent="0.2">
      <c r="A8059" s="104" t="s">
        <v>10492</v>
      </c>
      <c r="D8059" s="104" t="s">
        <v>523</v>
      </c>
      <c r="E8059" s="104">
        <f t="shared" si="125"/>
        <v>40400255</v>
      </c>
      <c r="F8059" s="104" t="s">
        <v>404</v>
      </c>
      <c r="G8059" s="104" t="s">
        <v>5796</v>
      </c>
      <c r="H8059" s="104" t="s">
        <v>483</v>
      </c>
      <c r="I8059" s="104" t="s">
        <v>524</v>
      </c>
    </row>
    <row r="8060" spans="1:9" x14ac:dyDescent="0.2">
      <c r="A8060" s="104" t="s">
        <v>10492</v>
      </c>
      <c r="D8060" s="104" t="s">
        <v>525</v>
      </c>
      <c r="E8060" s="104">
        <f t="shared" si="125"/>
        <v>40400260</v>
      </c>
      <c r="F8060" s="104" t="s">
        <v>404</v>
      </c>
      <c r="G8060" s="104" t="s">
        <v>5796</v>
      </c>
      <c r="H8060" s="104" t="s">
        <v>483</v>
      </c>
      <c r="I8060" s="104" t="s">
        <v>3197</v>
      </c>
    </row>
    <row r="8061" spans="1:9" x14ac:dyDescent="0.2">
      <c r="A8061" s="104" t="s">
        <v>10492</v>
      </c>
      <c r="D8061" s="104" t="s">
        <v>526</v>
      </c>
      <c r="E8061" s="104">
        <f t="shared" si="125"/>
        <v>40400261</v>
      </c>
      <c r="F8061" s="104" t="s">
        <v>404</v>
      </c>
      <c r="G8061" s="104" t="s">
        <v>5796</v>
      </c>
      <c r="H8061" s="104" t="s">
        <v>483</v>
      </c>
      <c r="I8061" s="104" t="s">
        <v>5879</v>
      </c>
    </row>
    <row r="8062" spans="1:9" x14ac:dyDescent="0.2">
      <c r="A8062" s="104" t="s">
        <v>10492</v>
      </c>
      <c r="D8062" s="104" t="s">
        <v>527</v>
      </c>
      <c r="E8062" s="104">
        <f t="shared" si="125"/>
        <v>40400262</v>
      </c>
      <c r="F8062" s="104" t="s">
        <v>404</v>
      </c>
      <c r="G8062" s="104" t="s">
        <v>5796</v>
      </c>
      <c r="H8062" s="104" t="s">
        <v>483</v>
      </c>
      <c r="I8062" s="104" t="s">
        <v>3212</v>
      </c>
    </row>
    <row r="8063" spans="1:9" x14ac:dyDescent="0.2">
      <c r="A8063" s="104" t="s">
        <v>10492</v>
      </c>
      <c r="D8063" s="104" t="s">
        <v>528</v>
      </c>
      <c r="E8063" s="104">
        <f t="shared" si="125"/>
        <v>40400263</v>
      </c>
      <c r="F8063" s="104" t="s">
        <v>404</v>
      </c>
      <c r="G8063" s="104" t="s">
        <v>5796</v>
      </c>
      <c r="H8063" s="104" t="s">
        <v>483</v>
      </c>
      <c r="I8063" s="104" t="s">
        <v>3214</v>
      </c>
    </row>
    <row r="8064" spans="1:9" x14ac:dyDescent="0.2">
      <c r="A8064" s="104" t="s">
        <v>10492</v>
      </c>
      <c r="D8064" s="104" t="s">
        <v>529</v>
      </c>
      <c r="E8064" s="104">
        <f t="shared" si="125"/>
        <v>40400270</v>
      </c>
      <c r="F8064" s="104" t="s">
        <v>404</v>
      </c>
      <c r="G8064" s="104" t="s">
        <v>5796</v>
      </c>
      <c r="H8064" s="104" t="s">
        <v>483</v>
      </c>
      <c r="I8064" s="104" t="s">
        <v>3216</v>
      </c>
    </row>
    <row r="8065" spans="1:9" x14ac:dyDescent="0.2">
      <c r="A8065" s="104" t="s">
        <v>10492</v>
      </c>
      <c r="D8065" s="104" t="s">
        <v>530</v>
      </c>
      <c r="E8065" s="104">
        <f t="shared" si="125"/>
        <v>40400271</v>
      </c>
      <c r="F8065" s="104" t="s">
        <v>404</v>
      </c>
      <c r="G8065" s="104" t="s">
        <v>5796</v>
      </c>
      <c r="H8065" s="104" t="s">
        <v>483</v>
      </c>
      <c r="I8065" s="104" t="s">
        <v>3218</v>
      </c>
    </row>
    <row r="8066" spans="1:9" x14ac:dyDescent="0.2">
      <c r="A8066" s="104" t="s">
        <v>10492</v>
      </c>
      <c r="D8066" s="104" t="s">
        <v>531</v>
      </c>
      <c r="E8066" s="104">
        <f t="shared" ref="E8066:E8129" si="126">VALUE(D8066)</f>
        <v>40400272</v>
      </c>
      <c r="F8066" s="104" t="s">
        <v>404</v>
      </c>
      <c r="G8066" s="104" t="s">
        <v>5796</v>
      </c>
      <c r="H8066" s="104" t="s">
        <v>483</v>
      </c>
      <c r="I8066" s="104" t="s">
        <v>474</v>
      </c>
    </row>
    <row r="8067" spans="1:9" x14ac:dyDescent="0.2">
      <c r="A8067" s="104" t="s">
        <v>10492</v>
      </c>
      <c r="D8067" s="104" t="s">
        <v>532</v>
      </c>
      <c r="E8067" s="104">
        <f t="shared" si="126"/>
        <v>40400273</v>
      </c>
      <c r="F8067" s="104" t="s">
        <v>404</v>
      </c>
      <c r="G8067" s="104" t="s">
        <v>5796</v>
      </c>
      <c r="H8067" s="104" t="s">
        <v>483</v>
      </c>
      <c r="I8067" s="104" t="s">
        <v>476</v>
      </c>
    </row>
    <row r="8068" spans="1:9" x14ac:dyDescent="0.2">
      <c r="A8068" s="104" t="s">
        <v>10492</v>
      </c>
      <c r="D8068" s="104" t="s">
        <v>533</v>
      </c>
      <c r="E8068" s="104">
        <f t="shared" si="126"/>
        <v>40400278</v>
      </c>
      <c r="F8068" s="104" t="s">
        <v>404</v>
      </c>
      <c r="G8068" s="104" t="s">
        <v>5796</v>
      </c>
      <c r="H8068" s="104" t="s">
        <v>483</v>
      </c>
      <c r="I8068" s="104" t="s">
        <v>534</v>
      </c>
    </row>
    <row r="8069" spans="1:9" x14ac:dyDescent="0.2">
      <c r="A8069" s="104" t="s">
        <v>10492</v>
      </c>
      <c r="D8069" s="104" t="s">
        <v>535</v>
      </c>
      <c r="E8069" s="104">
        <f t="shared" si="126"/>
        <v>40400279</v>
      </c>
      <c r="F8069" s="104" t="s">
        <v>404</v>
      </c>
      <c r="G8069" s="104" t="s">
        <v>5796</v>
      </c>
      <c r="H8069" s="104" t="s">
        <v>483</v>
      </c>
      <c r="I8069" s="104" t="s">
        <v>480</v>
      </c>
    </row>
    <row r="8070" spans="1:9" x14ac:dyDescent="0.2">
      <c r="A8070" s="104" t="s">
        <v>10492</v>
      </c>
      <c r="D8070" s="104" t="s">
        <v>15865</v>
      </c>
      <c r="E8070" s="104">
        <f t="shared" si="126"/>
        <v>40400301</v>
      </c>
      <c r="F8070" s="104" t="s">
        <v>404</v>
      </c>
      <c r="G8070" s="104" t="s">
        <v>5796</v>
      </c>
      <c r="H8070" s="104" t="s">
        <v>536</v>
      </c>
      <c r="I8070" s="104" t="s">
        <v>537</v>
      </c>
    </row>
    <row r="8071" spans="1:9" x14ac:dyDescent="0.2">
      <c r="A8071" s="104" t="s">
        <v>10492</v>
      </c>
      <c r="D8071" s="104" t="s">
        <v>15867</v>
      </c>
      <c r="E8071" s="104">
        <f t="shared" si="126"/>
        <v>40400302</v>
      </c>
      <c r="F8071" s="104" t="s">
        <v>404</v>
      </c>
      <c r="G8071" s="104" t="s">
        <v>5796</v>
      </c>
      <c r="H8071" s="104" t="s">
        <v>536</v>
      </c>
      <c r="I8071" s="104" t="s">
        <v>9838</v>
      </c>
    </row>
    <row r="8072" spans="1:9" x14ac:dyDescent="0.2">
      <c r="A8072" s="104" t="s">
        <v>10492</v>
      </c>
      <c r="D8072" s="104" t="s">
        <v>538</v>
      </c>
      <c r="E8072" s="104">
        <f t="shared" si="126"/>
        <v>40400303</v>
      </c>
      <c r="F8072" s="104" t="s">
        <v>404</v>
      </c>
      <c r="G8072" s="104" t="s">
        <v>5796</v>
      </c>
      <c r="H8072" s="104" t="s">
        <v>536</v>
      </c>
      <c r="I8072" s="104" t="s">
        <v>539</v>
      </c>
    </row>
    <row r="8073" spans="1:9" x14ac:dyDescent="0.2">
      <c r="A8073" s="104" t="s">
        <v>10492</v>
      </c>
      <c r="D8073" s="104" t="s">
        <v>15869</v>
      </c>
      <c r="E8073" s="104">
        <f t="shared" si="126"/>
        <v>40400304</v>
      </c>
      <c r="F8073" s="104" t="s">
        <v>404</v>
      </c>
      <c r="G8073" s="104" t="s">
        <v>5796</v>
      </c>
      <c r="H8073" s="104" t="s">
        <v>536</v>
      </c>
      <c r="I8073" s="104" t="s">
        <v>540</v>
      </c>
    </row>
    <row r="8074" spans="1:9" x14ac:dyDescent="0.2">
      <c r="A8074" s="104" t="s">
        <v>10492</v>
      </c>
      <c r="D8074" s="104" t="s">
        <v>15871</v>
      </c>
      <c r="E8074" s="104">
        <f t="shared" si="126"/>
        <v>40400305</v>
      </c>
      <c r="F8074" s="104" t="s">
        <v>404</v>
      </c>
      <c r="G8074" s="104" t="s">
        <v>5796</v>
      </c>
      <c r="H8074" s="104" t="s">
        <v>536</v>
      </c>
      <c r="I8074" s="104" t="s">
        <v>541</v>
      </c>
    </row>
    <row r="8075" spans="1:9" x14ac:dyDescent="0.2">
      <c r="A8075" s="104" t="s">
        <v>10492</v>
      </c>
      <c r="D8075" s="104" t="s">
        <v>542</v>
      </c>
      <c r="E8075" s="104">
        <f t="shared" si="126"/>
        <v>40400306</v>
      </c>
      <c r="F8075" s="104" t="s">
        <v>404</v>
      </c>
      <c r="G8075" s="104" t="s">
        <v>5796</v>
      </c>
      <c r="H8075" s="104" t="s">
        <v>536</v>
      </c>
      <c r="I8075" s="104" t="s">
        <v>301</v>
      </c>
    </row>
    <row r="8076" spans="1:9" x14ac:dyDescent="0.2">
      <c r="A8076" s="104" t="s">
        <v>10492</v>
      </c>
      <c r="D8076" s="104" t="s">
        <v>302</v>
      </c>
      <c r="E8076" s="104">
        <f t="shared" si="126"/>
        <v>40400307</v>
      </c>
      <c r="F8076" s="104" t="s">
        <v>404</v>
      </c>
      <c r="G8076" s="104" t="s">
        <v>5796</v>
      </c>
      <c r="H8076" s="104" t="s">
        <v>536</v>
      </c>
      <c r="I8076" s="104" t="s">
        <v>303</v>
      </c>
    </row>
    <row r="8077" spans="1:9" x14ac:dyDescent="0.2">
      <c r="A8077" s="104" t="s">
        <v>10492</v>
      </c>
      <c r="D8077" s="104" t="s">
        <v>15873</v>
      </c>
      <c r="E8077" s="104">
        <f t="shared" si="126"/>
        <v>40400311</v>
      </c>
      <c r="F8077" s="104" t="s">
        <v>404</v>
      </c>
      <c r="G8077" s="104" t="s">
        <v>5796</v>
      </c>
      <c r="H8077" s="104" t="s">
        <v>536</v>
      </c>
      <c r="I8077" s="104" t="s">
        <v>304</v>
      </c>
    </row>
    <row r="8078" spans="1:9" x14ac:dyDescent="0.2">
      <c r="A8078" s="104" t="s">
        <v>10492</v>
      </c>
      <c r="D8078" s="104" t="s">
        <v>15875</v>
      </c>
      <c r="E8078" s="104">
        <f t="shared" si="126"/>
        <v>40400312</v>
      </c>
      <c r="F8078" s="104" t="s">
        <v>404</v>
      </c>
      <c r="G8078" s="104" t="s">
        <v>5796</v>
      </c>
      <c r="H8078" s="104" t="s">
        <v>536</v>
      </c>
      <c r="I8078" s="104" t="s">
        <v>305</v>
      </c>
    </row>
    <row r="8079" spans="1:9" x14ac:dyDescent="0.2">
      <c r="A8079" s="104" t="s">
        <v>10492</v>
      </c>
      <c r="D8079" s="104" t="s">
        <v>306</v>
      </c>
      <c r="E8079" s="104">
        <f t="shared" si="126"/>
        <v>40400313</v>
      </c>
      <c r="F8079" s="104" t="s">
        <v>404</v>
      </c>
      <c r="G8079" s="104" t="s">
        <v>5796</v>
      </c>
      <c r="H8079" s="104" t="s">
        <v>536</v>
      </c>
      <c r="I8079" s="104" t="s">
        <v>307</v>
      </c>
    </row>
    <row r="8080" spans="1:9" x14ac:dyDescent="0.2">
      <c r="A8080" s="104" t="s">
        <v>10492</v>
      </c>
      <c r="D8080" s="104" t="s">
        <v>308</v>
      </c>
      <c r="E8080" s="104">
        <f t="shared" si="126"/>
        <v>40400314</v>
      </c>
      <c r="F8080" s="104" t="s">
        <v>404</v>
      </c>
      <c r="G8080" s="104" t="s">
        <v>5796</v>
      </c>
      <c r="H8080" s="104" t="s">
        <v>536</v>
      </c>
      <c r="I8080" s="104" t="s">
        <v>309</v>
      </c>
    </row>
    <row r="8081" spans="1:9" x14ac:dyDescent="0.2">
      <c r="A8081" s="104" t="s">
        <v>10492</v>
      </c>
      <c r="D8081" s="104" t="s">
        <v>15877</v>
      </c>
      <c r="E8081" s="104">
        <f t="shared" si="126"/>
        <v>40400315</v>
      </c>
      <c r="F8081" s="104" t="s">
        <v>404</v>
      </c>
      <c r="G8081" s="104" t="s">
        <v>5796</v>
      </c>
      <c r="H8081" s="104" t="s">
        <v>536</v>
      </c>
      <c r="I8081" s="104" t="s">
        <v>310</v>
      </c>
    </row>
    <row r="8082" spans="1:9" x14ac:dyDescent="0.2">
      <c r="A8082" s="104" t="s">
        <v>10492</v>
      </c>
      <c r="D8082" s="104" t="s">
        <v>311</v>
      </c>
      <c r="E8082" s="104">
        <f t="shared" si="126"/>
        <v>40400316</v>
      </c>
      <c r="F8082" s="104" t="s">
        <v>404</v>
      </c>
      <c r="G8082" s="104" t="s">
        <v>5796</v>
      </c>
      <c r="H8082" s="104" t="s">
        <v>536</v>
      </c>
      <c r="I8082" s="104" t="s">
        <v>312</v>
      </c>
    </row>
    <row r="8083" spans="1:9" x14ac:dyDescent="0.2">
      <c r="A8083" s="104" t="s">
        <v>10492</v>
      </c>
      <c r="D8083" s="104" t="s">
        <v>313</v>
      </c>
      <c r="E8083" s="104">
        <f t="shared" si="126"/>
        <v>40400321</v>
      </c>
      <c r="F8083" s="104" t="s">
        <v>404</v>
      </c>
      <c r="G8083" s="104" t="s">
        <v>5796</v>
      </c>
      <c r="H8083" s="104" t="s">
        <v>536</v>
      </c>
      <c r="I8083" s="104" t="s">
        <v>314</v>
      </c>
    </row>
    <row r="8084" spans="1:9" x14ac:dyDescent="0.2">
      <c r="A8084" s="104" t="s">
        <v>10492</v>
      </c>
      <c r="D8084" s="104" t="s">
        <v>15879</v>
      </c>
      <c r="E8084" s="104">
        <f t="shared" si="126"/>
        <v>40400322</v>
      </c>
      <c r="F8084" s="104" t="s">
        <v>404</v>
      </c>
      <c r="G8084" s="104" t="s">
        <v>5796</v>
      </c>
      <c r="H8084" s="104" t="s">
        <v>536</v>
      </c>
      <c r="I8084" s="104" t="s">
        <v>315</v>
      </c>
    </row>
    <row r="8085" spans="1:9" x14ac:dyDescent="0.2">
      <c r="A8085" s="104" t="s">
        <v>10492</v>
      </c>
      <c r="D8085" s="104" t="s">
        <v>316</v>
      </c>
      <c r="E8085" s="104">
        <f t="shared" si="126"/>
        <v>40400323</v>
      </c>
      <c r="F8085" s="104" t="s">
        <v>404</v>
      </c>
      <c r="G8085" s="104" t="s">
        <v>5796</v>
      </c>
      <c r="H8085" s="104" t="s">
        <v>536</v>
      </c>
      <c r="I8085" s="104" t="s">
        <v>317</v>
      </c>
    </row>
    <row r="8086" spans="1:9" x14ac:dyDescent="0.2">
      <c r="A8086" s="104" t="s">
        <v>10492</v>
      </c>
      <c r="D8086" s="104" t="s">
        <v>318</v>
      </c>
      <c r="E8086" s="104">
        <f t="shared" si="126"/>
        <v>40400324</v>
      </c>
      <c r="F8086" s="104" t="s">
        <v>404</v>
      </c>
      <c r="G8086" s="104" t="s">
        <v>5796</v>
      </c>
      <c r="H8086" s="104" t="s">
        <v>536</v>
      </c>
      <c r="I8086" s="104" t="s">
        <v>319</v>
      </c>
    </row>
    <row r="8087" spans="1:9" x14ac:dyDescent="0.2">
      <c r="A8087" s="104" t="s">
        <v>10492</v>
      </c>
      <c r="D8087" s="104" t="s">
        <v>320</v>
      </c>
      <c r="E8087" s="104">
        <f t="shared" si="126"/>
        <v>40400325</v>
      </c>
      <c r="F8087" s="104" t="s">
        <v>404</v>
      </c>
      <c r="G8087" s="104" t="s">
        <v>5796</v>
      </c>
      <c r="H8087" s="104" t="s">
        <v>536</v>
      </c>
      <c r="I8087" s="104" t="s">
        <v>321</v>
      </c>
    </row>
    <row r="8088" spans="1:9" x14ac:dyDescent="0.2">
      <c r="A8088" s="104" t="s">
        <v>10492</v>
      </c>
      <c r="D8088" s="104" t="s">
        <v>322</v>
      </c>
      <c r="E8088" s="104">
        <f t="shared" si="126"/>
        <v>40400326</v>
      </c>
      <c r="F8088" s="104" t="s">
        <v>404</v>
      </c>
      <c r="G8088" s="104" t="s">
        <v>5796</v>
      </c>
      <c r="H8088" s="104" t="s">
        <v>536</v>
      </c>
      <c r="I8088" s="104" t="s">
        <v>323</v>
      </c>
    </row>
    <row r="8089" spans="1:9" x14ac:dyDescent="0.2">
      <c r="A8089" s="104" t="s">
        <v>10492</v>
      </c>
      <c r="D8089" s="104" t="s">
        <v>324</v>
      </c>
      <c r="E8089" s="104">
        <f t="shared" si="126"/>
        <v>40400331</v>
      </c>
      <c r="F8089" s="104" t="s">
        <v>404</v>
      </c>
      <c r="G8089" s="104" t="s">
        <v>5796</v>
      </c>
      <c r="H8089" s="104" t="s">
        <v>536</v>
      </c>
      <c r="I8089" s="104" t="s">
        <v>325</v>
      </c>
    </row>
    <row r="8090" spans="1:9" x14ac:dyDescent="0.2">
      <c r="A8090" s="104" t="s">
        <v>10492</v>
      </c>
      <c r="D8090" s="104" t="s">
        <v>15881</v>
      </c>
      <c r="E8090" s="104">
        <f t="shared" si="126"/>
        <v>40400332</v>
      </c>
      <c r="F8090" s="104" t="s">
        <v>404</v>
      </c>
      <c r="G8090" s="104" t="s">
        <v>5796</v>
      </c>
      <c r="H8090" s="104" t="s">
        <v>536</v>
      </c>
      <c r="I8090" s="104" t="s">
        <v>326</v>
      </c>
    </row>
    <row r="8091" spans="1:9" x14ac:dyDescent="0.2">
      <c r="A8091" s="104" t="s">
        <v>10492</v>
      </c>
      <c r="D8091" s="104" t="s">
        <v>327</v>
      </c>
      <c r="E8091" s="104">
        <f t="shared" si="126"/>
        <v>40400333</v>
      </c>
      <c r="F8091" s="104" t="s">
        <v>404</v>
      </c>
      <c r="G8091" s="104" t="s">
        <v>5796</v>
      </c>
      <c r="H8091" s="104" t="s">
        <v>536</v>
      </c>
      <c r="I8091" s="104" t="s">
        <v>328</v>
      </c>
    </row>
    <row r="8092" spans="1:9" x14ac:dyDescent="0.2">
      <c r="A8092" s="104" t="s">
        <v>10492</v>
      </c>
      <c r="D8092" s="104" t="s">
        <v>329</v>
      </c>
      <c r="E8092" s="104">
        <f t="shared" si="126"/>
        <v>40400334</v>
      </c>
      <c r="F8092" s="104" t="s">
        <v>404</v>
      </c>
      <c r="G8092" s="104" t="s">
        <v>5796</v>
      </c>
      <c r="H8092" s="104" t="s">
        <v>536</v>
      </c>
      <c r="I8092" s="104" t="s">
        <v>330</v>
      </c>
    </row>
    <row r="8093" spans="1:9" x14ac:dyDescent="0.2">
      <c r="A8093" s="104" t="s">
        <v>10492</v>
      </c>
      <c r="D8093" s="104" t="s">
        <v>331</v>
      </c>
      <c r="E8093" s="104">
        <f t="shared" si="126"/>
        <v>40400335</v>
      </c>
      <c r="F8093" s="104" t="s">
        <v>404</v>
      </c>
      <c r="G8093" s="104" t="s">
        <v>5796</v>
      </c>
      <c r="H8093" s="104" t="s">
        <v>536</v>
      </c>
      <c r="I8093" s="104" t="s">
        <v>332</v>
      </c>
    </row>
    <row r="8094" spans="1:9" x14ac:dyDescent="0.2">
      <c r="A8094" s="104" t="s">
        <v>10492</v>
      </c>
      <c r="D8094" s="104" t="s">
        <v>333</v>
      </c>
      <c r="E8094" s="104">
        <f t="shared" si="126"/>
        <v>40400336</v>
      </c>
      <c r="F8094" s="104" t="s">
        <v>404</v>
      </c>
      <c r="G8094" s="104" t="s">
        <v>5796</v>
      </c>
      <c r="H8094" s="104" t="s">
        <v>536</v>
      </c>
      <c r="I8094" s="104" t="s">
        <v>334</v>
      </c>
    </row>
    <row r="8095" spans="1:9" x14ac:dyDescent="0.2">
      <c r="A8095" s="104" t="s">
        <v>10492</v>
      </c>
      <c r="D8095" s="104" t="s">
        <v>335</v>
      </c>
      <c r="E8095" s="104">
        <f t="shared" si="126"/>
        <v>40400340</v>
      </c>
      <c r="F8095" s="104" t="s">
        <v>404</v>
      </c>
      <c r="G8095" s="104" t="s">
        <v>5796</v>
      </c>
      <c r="H8095" s="104" t="s">
        <v>536</v>
      </c>
      <c r="I8095" s="104" t="s">
        <v>1773</v>
      </c>
    </row>
    <row r="8096" spans="1:9" x14ac:dyDescent="0.2">
      <c r="A8096" s="104" t="s">
        <v>10492</v>
      </c>
      <c r="D8096" s="104" t="s">
        <v>1774</v>
      </c>
      <c r="E8096" s="104">
        <f t="shared" si="126"/>
        <v>40400401</v>
      </c>
      <c r="F8096" s="104" t="s">
        <v>404</v>
      </c>
      <c r="G8096" s="104" t="s">
        <v>5796</v>
      </c>
      <c r="H8096" s="104" t="s">
        <v>1775</v>
      </c>
      <c r="I8096" s="104" t="s">
        <v>1776</v>
      </c>
    </row>
    <row r="8097" spans="1:12" x14ac:dyDescent="0.2">
      <c r="A8097" s="104" t="s">
        <v>10492</v>
      </c>
      <c r="D8097" s="104" t="s">
        <v>1777</v>
      </c>
      <c r="E8097" s="104">
        <f t="shared" si="126"/>
        <v>40400402</v>
      </c>
      <c r="F8097" s="104" t="s">
        <v>404</v>
      </c>
      <c r="G8097" s="104" t="s">
        <v>5796</v>
      </c>
      <c r="H8097" s="104" t="s">
        <v>1775</v>
      </c>
      <c r="I8097" s="104" t="s">
        <v>1778</v>
      </c>
    </row>
    <row r="8098" spans="1:12" x14ac:dyDescent="0.2">
      <c r="A8098" s="104" t="s">
        <v>10492</v>
      </c>
      <c r="D8098" s="104" t="s">
        <v>1779</v>
      </c>
      <c r="E8098" s="104">
        <f t="shared" si="126"/>
        <v>40400403</v>
      </c>
      <c r="F8098" s="104" t="s">
        <v>404</v>
      </c>
      <c r="G8098" s="104" t="s">
        <v>5796</v>
      </c>
      <c r="H8098" s="104" t="s">
        <v>1775</v>
      </c>
      <c r="I8098" s="104" t="s">
        <v>1780</v>
      </c>
    </row>
    <row r="8099" spans="1:12" x14ac:dyDescent="0.2">
      <c r="A8099" s="104" t="s">
        <v>10492</v>
      </c>
      <c r="D8099" s="104" t="s">
        <v>1781</v>
      </c>
      <c r="E8099" s="104">
        <f t="shared" si="126"/>
        <v>40400404</v>
      </c>
      <c r="F8099" s="104" t="s">
        <v>404</v>
      </c>
      <c r="G8099" s="104" t="s">
        <v>5796</v>
      </c>
      <c r="H8099" s="104" t="s">
        <v>1775</v>
      </c>
      <c r="I8099" s="104" t="s">
        <v>299</v>
      </c>
    </row>
    <row r="8100" spans="1:12" x14ac:dyDescent="0.2">
      <c r="A8100" s="104" t="s">
        <v>10492</v>
      </c>
      <c r="D8100" s="104" t="s">
        <v>300</v>
      </c>
      <c r="E8100" s="104">
        <f t="shared" si="126"/>
        <v>40400405</v>
      </c>
      <c r="F8100" s="104" t="s">
        <v>404</v>
      </c>
      <c r="G8100" s="104" t="s">
        <v>5796</v>
      </c>
      <c r="H8100" s="104" t="s">
        <v>1775</v>
      </c>
      <c r="I8100" s="104" t="s">
        <v>4479</v>
      </c>
    </row>
    <row r="8101" spans="1:12" x14ac:dyDescent="0.2">
      <c r="A8101" s="104" t="s">
        <v>10492</v>
      </c>
      <c r="D8101" s="104" t="s">
        <v>4480</v>
      </c>
      <c r="E8101" s="104">
        <f t="shared" si="126"/>
        <v>40400406</v>
      </c>
      <c r="F8101" s="104" t="s">
        <v>404</v>
      </c>
      <c r="G8101" s="104" t="s">
        <v>5796</v>
      </c>
      <c r="H8101" s="104" t="s">
        <v>1775</v>
      </c>
      <c r="I8101" s="104" t="s">
        <v>4481</v>
      </c>
    </row>
    <row r="8102" spans="1:12" x14ac:dyDescent="0.2">
      <c r="A8102" s="104" t="s">
        <v>10492</v>
      </c>
      <c r="D8102" s="104" t="s">
        <v>4482</v>
      </c>
      <c r="E8102" s="104">
        <f t="shared" si="126"/>
        <v>40400407</v>
      </c>
      <c r="F8102" s="104" t="s">
        <v>404</v>
      </c>
      <c r="G8102" s="104" t="s">
        <v>5796</v>
      </c>
      <c r="H8102" s="104" t="s">
        <v>1775</v>
      </c>
      <c r="I8102" s="104" t="s">
        <v>1782</v>
      </c>
    </row>
    <row r="8103" spans="1:12" x14ac:dyDescent="0.2">
      <c r="A8103" s="104" t="s">
        <v>10492</v>
      </c>
      <c r="D8103" s="104" t="s">
        <v>1783</v>
      </c>
      <c r="E8103" s="104">
        <f t="shared" si="126"/>
        <v>40400408</v>
      </c>
      <c r="F8103" s="104" t="s">
        <v>404</v>
      </c>
      <c r="G8103" s="104" t="s">
        <v>5796</v>
      </c>
      <c r="H8103" s="104" t="s">
        <v>1775</v>
      </c>
      <c r="I8103" s="104" t="s">
        <v>1784</v>
      </c>
    </row>
    <row r="8104" spans="1:12" x14ac:dyDescent="0.2">
      <c r="A8104" s="104" t="s">
        <v>10492</v>
      </c>
      <c r="D8104" s="104" t="s">
        <v>1785</v>
      </c>
      <c r="E8104" s="104">
        <f t="shared" si="126"/>
        <v>40400409</v>
      </c>
      <c r="F8104" s="104" t="s">
        <v>404</v>
      </c>
      <c r="G8104" s="104" t="s">
        <v>5796</v>
      </c>
      <c r="H8104" s="104" t="s">
        <v>1775</v>
      </c>
      <c r="I8104" s="104" t="s">
        <v>1786</v>
      </c>
      <c r="K8104" s="106"/>
      <c r="L8104" s="104"/>
    </row>
    <row r="8105" spans="1:12" x14ac:dyDescent="0.2">
      <c r="A8105" s="104" t="s">
        <v>10492</v>
      </c>
      <c r="D8105" s="104" t="s">
        <v>1787</v>
      </c>
      <c r="E8105" s="104">
        <f t="shared" si="126"/>
        <v>40400410</v>
      </c>
      <c r="F8105" s="104" t="s">
        <v>404</v>
      </c>
      <c r="G8105" s="104" t="s">
        <v>5796</v>
      </c>
      <c r="H8105" s="104" t="s">
        <v>1775</v>
      </c>
      <c r="I8105" s="104" t="s">
        <v>1788</v>
      </c>
      <c r="K8105" s="106"/>
      <c r="L8105" s="104"/>
    </row>
    <row r="8106" spans="1:12" x14ac:dyDescent="0.2">
      <c r="A8106" s="104" t="s">
        <v>10492</v>
      </c>
      <c r="D8106" s="104" t="s">
        <v>1789</v>
      </c>
      <c r="E8106" s="104">
        <f t="shared" si="126"/>
        <v>40400411</v>
      </c>
      <c r="F8106" s="104" t="s">
        <v>404</v>
      </c>
      <c r="G8106" s="104" t="s">
        <v>5796</v>
      </c>
      <c r="H8106" s="104" t="s">
        <v>1775</v>
      </c>
      <c r="I8106" s="104" t="s">
        <v>1790</v>
      </c>
    </row>
    <row r="8107" spans="1:12" x14ac:dyDescent="0.2">
      <c r="A8107" s="104" t="s">
        <v>10492</v>
      </c>
      <c r="D8107" s="104" t="s">
        <v>1791</v>
      </c>
      <c r="E8107" s="104">
        <f t="shared" si="126"/>
        <v>40400412</v>
      </c>
      <c r="F8107" s="104" t="s">
        <v>404</v>
      </c>
      <c r="G8107" s="104" t="s">
        <v>5796</v>
      </c>
      <c r="H8107" s="104" t="s">
        <v>1775</v>
      </c>
      <c r="I8107" s="104" t="s">
        <v>274</v>
      </c>
    </row>
    <row r="8108" spans="1:12" x14ac:dyDescent="0.2">
      <c r="A8108" s="104" t="s">
        <v>10492</v>
      </c>
      <c r="D8108" s="104" t="s">
        <v>275</v>
      </c>
      <c r="E8108" s="104">
        <f t="shared" si="126"/>
        <v>40400413</v>
      </c>
      <c r="F8108" s="104" t="s">
        <v>404</v>
      </c>
      <c r="G8108" s="104" t="s">
        <v>5796</v>
      </c>
      <c r="H8108" s="104" t="s">
        <v>1775</v>
      </c>
      <c r="I8108" s="104" t="s">
        <v>276</v>
      </c>
    </row>
    <row r="8109" spans="1:12" x14ac:dyDescent="0.2">
      <c r="A8109" s="104" t="s">
        <v>10492</v>
      </c>
      <c r="D8109" s="104" t="s">
        <v>277</v>
      </c>
      <c r="E8109" s="104">
        <f t="shared" si="126"/>
        <v>40400414</v>
      </c>
      <c r="F8109" s="104" t="s">
        <v>404</v>
      </c>
      <c r="G8109" s="104" t="s">
        <v>5796</v>
      </c>
      <c r="H8109" s="104" t="s">
        <v>1775</v>
      </c>
      <c r="I8109" s="104" t="s">
        <v>278</v>
      </c>
    </row>
    <row r="8110" spans="1:12" x14ac:dyDescent="0.2">
      <c r="A8110" s="104" t="s">
        <v>10492</v>
      </c>
      <c r="D8110" s="104" t="s">
        <v>279</v>
      </c>
      <c r="E8110" s="104">
        <f t="shared" si="126"/>
        <v>40400497</v>
      </c>
      <c r="F8110" s="104" t="s">
        <v>404</v>
      </c>
      <c r="G8110" s="104" t="s">
        <v>5796</v>
      </c>
      <c r="H8110" s="104" t="s">
        <v>1775</v>
      </c>
      <c r="I8110" s="104" t="s">
        <v>7329</v>
      </c>
    </row>
    <row r="8111" spans="1:12" x14ac:dyDescent="0.2">
      <c r="A8111" s="104" t="s">
        <v>10492</v>
      </c>
      <c r="D8111" s="104" t="s">
        <v>280</v>
      </c>
      <c r="E8111" s="104">
        <f t="shared" si="126"/>
        <v>40400498</v>
      </c>
      <c r="F8111" s="104" t="s">
        <v>404</v>
      </c>
      <c r="G8111" s="104" t="s">
        <v>5796</v>
      </c>
      <c r="H8111" s="104" t="s">
        <v>1775</v>
      </c>
      <c r="I8111" s="104" t="s">
        <v>7331</v>
      </c>
    </row>
    <row r="8112" spans="1:12" x14ac:dyDescent="0.2">
      <c r="A8112" s="104" t="s">
        <v>10492</v>
      </c>
      <c r="D8112" s="104" t="s">
        <v>281</v>
      </c>
      <c r="E8112" s="104">
        <f t="shared" si="126"/>
        <v>40500101</v>
      </c>
      <c r="F8112" s="104" t="s">
        <v>404</v>
      </c>
      <c r="G8112" s="104" t="s">
        <v>282</v>
      </c>
      <c r="H8112" s="104" t="s">
        <v>14437</v>
      </c>
      <c r="I8112" s="104" t="s">
        <v>11043</v>
      </c>
    </row>
    <row r="8113" spans="1:9" x14ac:dyDescent="0.2">
      <c r="A8113" s="104" t="s">
        <v>10492</v>
      </c>
      <c r="D8113" s="104" t="s">
        <v>283</v>
      </c>
      <c r="E8113" s="104">
        <f t="shared" si="126"/>
        <v>40500199</v>
      </c>
      <c r="F8113" s="104" t="s">
        <v>404</v>
      </c>
      <c r="G8113" s="104" t="s">
        <v>282</v>
      </c>
      <c r="H8113" s="104" t="s">
        <v>14437</v>
      </c>
      <c r="I8113" s="104" t="s">
        <v>11043</v>
      </c>
    </row>
    <row r="8114" spans="1:9" x14ac:dyDescent="0.2">
      <c r="A8114" s="104" t="s">
        <v>10492</v>
      </c>
      <c r="D8114" s="104" t="s">
        <v>284</v>
      </c>
      <c r="E8114" s="104">
        <f t="shared" si="126"/>
        <v>40500201</v>
      </c>
      <c r="F8114" s="104" t="s">
        <v>404</v>
      </c>
      <c r="G8114" s="104" t="s">
        <v>282</v>
      </c>
      <c r="H8114" s="104" t="s">
        <v>14416</v>
      </c>
      <c r="I8114" s="104" t="s">
        <v>285</v>
      </c>
    </row>
    <row r="8115" spans="1:9" x14ac:dyDescent="0.2">
      <c r="A8115" s="104" t="s">
        <v>10492</v>
      </c>
      <c r="D8115" s="104" t="s">
        <v>3371</v>
      </c>
      <c r="E8115" s="104">
        <f t="shared" si="126"/>
        <v>40500202</v>
      </c>
      <c r="F8115" s="104" t="s">
        <v>404</v>
      </c>
      <c r="G8115" s="104" t="s">
        <v>282</v>
      </c>
      <c r="H8115" s="104" t="s">
        <v>14416</v>
      </c>
      <c r="I8115" s="104" t="s">
        <v>3372</v>
      </c>
    </row>
    <row r="8116" spans="1:9" x14ac:dyDescent="0.2">
      <c r="A8116" s="104" t="s">
        <v>10492</v>
      </c>
      <c r="D8116" s="104" t="s">
        <v>3373</v>
      </c>
      <c r="E8116" s="104">
        <f t="shared" si="126"/>
        <v>40500203</v>
      </c>
      <c r="F8116" s="104" t="s">
        <v>404</v>
      </c>
      <c r="G8116" s="104" t="s">
        <v>282</v>
      </c>
      <c r="H8116" s="104" t="s">
        <v>14416</v>
      </c>
      <c r="I8116" s="104" t="s">
        <v>3374</v>
      </c>
    </row>
    <row r="8117" spans="1:9" x14ac:dyDescent="0.2">
      <c r="A8117" s="104" t="s">
        <v>10492</v>
      </c>
      <c r="D8117" s="104" t="s">
        <v>3375</v>
      </c>
      <c r="E8117" s="104">
        <f t="shared" si="126"/>
        <v>40500211</v>
      </c>
      <c r="F8117" s="104" t="s">
        <v>404</v>
      </c>
      <c r="G8117" s="104" t="s">
        <v>282</v>
      </c>
      <c r="H8117" s="104" t="s">
        <v>14416</v>
      </c>
      <c r="I8117" s="104" t="s">
        <v>285</v>
      </c>
    </row>
    <row r="8118" spans="1:9" x14ac:dyDescent="0.2">
      <c r="A8118" s="104" t="s">
        <v>10492</v>
      </c>
      <c r="D8118" s="104" t="s">
        <v>3376</v>
      </c>
      <c r="E8118" s="104">
        <f t="shared" si="126"/>
        <v>40500212</v>
      </c>
      <c r="F8118" s="104" t="s">
        <v>404</v>
      </c>
      <c r="G8118" s="104" t="s">
        <v>282</v>
      </c>
      <c r="H8118" s="104" t="s">
        <v>14416</v>
      </c>
      <c r="I8118" s="104" t="s">
        <v>3377</v>
      </c>
    </row>
    <row r="8119" spans="1:9" x14ac:dyDescent="0.2">
      <c r="A8119" s="104" t="s">
        <v>10492</v>
      </c>
      <c r="D8119" s="104" t="s">
        <v>3378</v>
      </c>
      <c r="E8119" s="104">
        <f t="shared" si="126"/>
        <v>40500215</v>
      </c>
      <c r="F8119" s="104" t="s">
        <v>404</v>
      </c>
      <c r="G8119" s="104" t="s">
        <v>282</v>
      </c>
      <c r="H8119" s="104" t="s">
        <v>14416</v>
      </c>
      <c r="I8119" s="104" t="s">
        <v>3379</v>
      </c>
    </row>
    <row r="8120" spans="1:9" x14ac:dyDescent="0.2">
      <c r="A8120" s="104" t="s">
        <v>10492</v>
      </c>
      <c r="D8120" s="104" t="s">
        <v>3380</v>
      </c>
      <c r="E8120" s="104">
        <f t="shared" si="126"/>
        <v>40500301</v>
      </c>
      <c r="F8120" s="104" t="s">
        <v>404</v>
      </c>
      <c r="G8120" s="104" t="s">
        <v>282</v>
      </c>
      <c r="H8120" s="104" t="s">
        <v>14416</v>
      </c>
      <c r="I8120" s="104" t="s">
        <v>3381</v>
      </c>
    </row>
    <row r="8121" spans="1:9" x14ac:dyDescent="0.2">
      <c r="A8121" s="104" t="s">
        <v>10492</v>
      </c>
      <c r="D8121" s="104" t="s">
        <v>3382</v>
      </c>
      <c r="E8121" s="104">
        <f t="shared" si="126"/>
        <v>40500302</v>
      </c>
      <c r="F8121" s="104" t="s">
        <v>404</v>
      </c>
      <c r="G8121" s="104" t="s">
        <v>282</v>
      </c>
      <c r="H8121" s="104" t="s">
        <v>14416</v>
      </c>
      <c r="I8121" s="104" t="s">
        <v>3383</v>
      </c>
    </row>
    <row r="8122" spans="1:9" x14ac:dyDescent="0.2">
      <c r="A8122" s="104" t="s">
        <v>10492</v>
      </c>
      <c r="D8122" s="104" t="s">
        <v>3384</v>
      </c>
      <c r="E8122" s="104">
        <f t="shared" si="126"/>
        <v>40500303</v>
      </c>
      <c r="F8122" s="104" t="s">
        <v>404</v>
      </c>
      <c r="G8122" s="104" t="s">
        <v>282</v>
      </c>
      <c r="H8122" s="104" t="s">
        <v>14416</v>
      </c>
      <c r="I8122" s="104" t="s">
        <v>3385</v>
      </c>
    </row>
    <row r="8123" spans="1:9" x14ac:dyDescent="0.2">
      <c r="A8123" s="104" t="s">
        <v>10492</v>
      </c>
      <c r="D8123" s="104" t="s">
        <v>3386</v>
      </c>
      <c r="E8123" s="104">
        <f t="shared" si="126"/>
        <v>40500304</v>
      </c>
      <c r="F8123" s="104" t="s">
        <v>404</v>
      </c>
      <c r="G8123" s="104" t="s">
        <v>282</v>
      </c>
      <c r="H8123" s="104" t="s">
        <v>14416</v>
      </c>
      <c r="I8123" s="104" t="s">
        <v>3387</v>
      </c>
    </row>
    <row r="8124" spans="1:9" x14ac:dyDescent="0.2">
      <c r="A8124" s="104" t="s">
        <v>10492</v>
      </c>
      <c r="D8124" s="104" t="s">
        <v>3388</v>
      </c>
      <c r="E8124" s="104">
        <f t="shared" si="126"/>
        <v>40500305</v>
      </c>
      <c r="F8124" s="104" t="s">
        <v>404</v>
      </c>
      <c r="G8124" s="104" t="s">
        <v>282</v>
      </c>
      <c r="H8124" s="104" t="s">
        <v>14416</v>
      </c>
      <c r="I8124" s="104" t="s">
        <v>3389</v>
      </c>
    </row>
    <row r="8125" spans="1:9" x14ac:dyDescent="0.2">
      <c r="A8125" s="104" t="s">
        <v>10492</v>
      </c>
      <c r="D8125" s="104" t="s">
        <v>3390</v>
      </c>
      <c r="E8125" s="104">
        <f t="shared" si="126"/>
        <v>40500306</v>
      </c>
      <c r="F8125" s="104" t="s">
        <v>404</v>
      </c>
      <c r="G8125" s="104" t="s">
        <v>282</v>
      </c>
      <c r="H8125" s="104" t="s">
        <v>14416</v>
      </c>
      <c r="I8125" s="104" t="s">
        <v>3391</v>
      </c>
    </row>
    <row r="8126" spans="1:9" x14ac:dyDescent="0.2">
      <c r="A8126" s="104" t="s">
        <v>10492</v>
      </c>
      <c r="D8126" s="104" t="s">
        <v>3392</v>
      </c>
      <c r="E8126" s="104">
        <f t="shared" si="126"/>
        <v>40500307</v>
      </c>
      <c r="F8126" s="104" t="s">
        <v>404</v>
      </c>
      <c r="G8126" s="104" t="s">
        <v>282</v>
      </c>
      <c r="H8126" s="104" t="s">
        <v>14416</v>
      </c>
      <c r="I8126" s="104" t="s">
        <v>3393</v>
      </c>
    </row>
    <row r="8127" spans="1:9" x14ac:dyDescent="0.2">
      <c r="A8127" s="104" t="s">
        <v>10492</v>
      </c>
      <c r="D8127" s="104" t="s">
        <v>3394</v>
      </c>
      <c r="E8127" s="104">
        <f t="shared" si="126"/>
        <v>40500311</v>
      </c>
      <c r="F8127" s="104" t="s">
        <v>404</v>
      </c>
      <c r="G8127" s="104" t="s">
        <v>282</v>
      </c>
      <c r="H8127" s="104" t="s">
        <v>14416</v>
      </c>
      <c r="I8127" s="104" t="s">
        <v>3381</v>
      </c>
    </row>
    <row r="8128" spans="1:9" x14ac:dyDescent="0.2">
      <c r="A8128" s="104" t="s">
        <v>10492</v>
      </c>
      <c r="D8128" s="104" t="s">
        <v>3395</v>
      </c>
      <c r="E8128" s="104">
        <f t="shared" si="126"/>
        <v>40500312</v>
      </c>
      <c r="F8128" s="104" t="s">
        <v>404</v>
      </c>
      <c r="G8128" s="104" t="s">
        <v>282</v>
      </c>
      <c r="H8128" s="104" t="s">
        <v>14416</v>
      </c>
      <c r="I8128" s="104" t="s">
        <v>3381</v>
      </c>
    </row>
    <row r="8129" spans="1:9" x14ac:dyDescent="0.2">
      <c r="A8129" s="104" t="s">
        <v>10492</v>
      </c>
      <c r="D8129" s="104" t="s">
        <v>3396</v>
      </c>
      <c r="E8129" s="104">
        <f t="shared" si="126"/>
        <v>40500314</v>
      </c>
      <c r="F8129" s="104" t="s">
        <v>404</v>
      </c>
      <c r="G8129" s="104" t="s">
        <v>282</v>
      </c>
      <c r="H8129" s="104" t="s">
        <v>14416</v>
      </c>
      <c r="I8129" s="104" t="s">
        <v>3397</v>
      </c>
    </row>
    <row r="8130" spans="1:9" x14ac:dyDescent="0.2">
      <c r="A8130" s="104" t="s">
        <v>10492</v>
      </c>
      <c r="D8130" s="104" t="s">
        <v>3398</v>
      </c>
      <c r="E8130" s="104">
        <f t="shared" ref="E8130:E8193" si="127">VALUE(D8130)</f>
        <v>40500315</v>
      </c>
      <c r="F8130" s="104" t="s">
        <v>404</v>
      </c>
      <c r="G8130" s="104" t="s">
        <v>282</v>
      </c>
      <c r="H8130" s="104" t="s">
        <v>14416</v>
      </c>
      <c r="I8130" s="104" t="s">
        <v>3399</v>
      </c>
    </row>
    <row r="8131" spans="1:9" x14ac:dyDescent="0.2">
      <c r="A8131" s="104" t="s">
        <v>10492</v>
      </c>
      <c r="D8131" s="104" t="s">
        <v>3400</v>
      </c>
      <c r="E8131" s="104">
        <f t="shared" si="127"/>
        <v>40500316</v>
      </c>
      <c r="F8131" s="104" t="s">
        <v>404</v>
      </c>
      <c r="G8131" s="104" t="s">
        <v>282</v>
      </c>
      <c r="H8131" s="104" t="s">
        <v>14416</v>
      </c>
      <c r="I8131" s="104" t="s">
        <v>3399</v>
      </c>
    </row>
    <row r="8132" spans="1:9" x14ac:dyDescent="0.2">
      <c r="A8132" s="104" t="s">
        <v>10492</v>
      </c>
      <c r="D8132" s="104" t="s">
        <v>3401</v>
      </c>
      <c r="E8132" s="104">
        <f t="shared" si="127"/>
        <v>40500317</v>
      </c>
      <c r="F8132" s="104" t="s">
        <v>404</v>
      </c>
      <c r="G8132" s="104" t="s">
        <v>282</v>
      </c>
      <c r="H8132" s="104" t="s">
        <v>14416</v>
      </c>
      <c r="I8132" s="104" t="s">
        <v>3399</v>
      </c>
    </row>
    <row r="8133" spans="1:9" x14ac:dyDescent="0.2">
      <c r="A8133" s="104" t="s">
        <v>10492</v>
      </c>
      <c r="D8133" s="104" t="s">
        <v>3402</v>
      </c>
      <c r="E8133" s="104">
        <f t="shared" si="127"/>
        <v>40500318</v>
      </c>
      <c r="F8133" s="104" t="s">
        <v>404</v>
      </c>
      <c r="G8133" s="104" t="s">
        <v>282</v>
      </c>
      <c r="H8133" s="104" t="s">
        <v>14416</v>
      </c>
      <c r="I8133" s="104" t="s">
        <v>3403</v>
      </c>
    </row>
    <row r="8134" spans="1:9" x14ac:dyDescent="0.2">
      <c r="A8134" s="104" t="s">
        <v>10492</v>
      </c>
      <c r="D8134" s="104" t="s">
        <v>3404</v>
      </c>
      <c r="E8134" s="104">
        <f t="shared" si="127"/>
        <v>40500319</v>
      </c>
      <c r="F8134" s="104" t="s">
        <v>404</v>
      </c>
      <c r="G8134" s="104" t="s">
        <v>282</v>
      </c>
      <c r="H8134" s="104" t="s">
        <v>14416</v>
      </c>
      <c r="I8134" s="104" t="s">
        <v>3405</v>
      </c>
    </row>
    <row r="8135" spans="1:9" x14ac:dyDescent="0.2">
      <c r="A8135" s="104" t="s">
        <v>10492</v>
      </c>
      <c r="D8135" s="104" t="s">
        <v>3406</v>
      </c>
      <c r="E8135" s="104">
        <f t="shared" si="127"/>
        <v>40500401</v>
      </c>
      <c r="F8135" s="104" t="s">
        <v>404</v>
      </c>
      <c r="G8135" s="104" t="s">
        <v>282</v>
      </c>
      <c r="H8135" s="104" t="s">
        <v>14416</v>
      </c>
      <c r="I8135" s="104" t="s">
        <v>3407</v>
      </c>
    </row>
    <row r="8136" spans="1:9" x14ac:dyDescent="0.2">
      <c r="A8136" s="104" t="s">
        <v>10492</v>
      </c>
      <c r="D8136" s="104" t="s">
        <v>3408</v>
      </c>
      <c r="E8136" s="104">
        <f t="shared" si="127"/>
        <v>40500411</v>
      </c>
      <c r="F8136" s="104" t="s">
        <v>404</v>
      </c>
      <c r="G8136" s="104" t="s">
        <v>282</v>
      </c>
      <c r="H8136" s="104" t="s">
        <v>14416</v>
      </c>
      <c r="I8136" s="104" t="s">
        <v>3407</v>
      </c>
    </row>
    <row r="8137" spans="1:9" x14ac:dyDescent="0.2">
      <c r="A8137" s="104" t="s">
        <v>10492</v>
      </c>
      <c r="D8137" s="104" t="s">
        <v>3409</v>
      </c>
      <c r="E8137" s="104">
        <f t="shared" si="127"/>
        <v>40500412</v>
      </c>
      <c r="F8137" s="104" t="s">
        <v>404</v>
      </c>
      <c r="G8137" s="104" t="s">
        <v>282</v>
      </c>
      <c r="H8137" s="104" t="s">
        <v>14416</v>
      </c>
      <c r="I8137" s="104" t="s">
        <v>3407</v>
      </c>
    </row>
    <row r="8138" spans="1:9" x14ac:dyDescent="0.2">
      <c r="A8138" s="104" t="s">
        <v>10492</v>
      </c>
      <c r="D8138" s="104" t="s">
        <v>3410</v>
      </c>
      <c r="E8138" s="104">
        <f t="shared" si="127"/>
        <v>40500413</v>
      </c>
      <c r="F8138" s="104" t="s">
        <v>404</v>
      </c>
      <c r="G8138" s="104" t="s">
        <v>282</v>
      </c>
      <c r="H8138" s="104" t="s">
        <v>14416</v>
      </c>
      <c r="I8138" s="104" t="s">
        <v>3411</v>
      </c>
    </row>
    <row r="8139" spans="1:9" x14ac:dyDescent="0.2">
      <c r="A8139" s="104" t="s">
        <v>10492</v>
      </c>
      <c r="D8139" s="104" t="s">
        <v>3412</v>
      </c>
      <c r="E8139" s="104">
        <f t="shared" si="127"/>
        <v>40500414</v>
      </c>
      <c r="F8139" s="104" t="s">
        <v>404</v>
      </c>
      <c r="G8139" s="104" t="s">
        <v>282</v>
      </c>
      <c r="H8139" s="104" t="s">
        <v>14416</v>
      </c>
      <c r="I8139" s="104" t="s">
        <v>6129</v>
      </c>
    </row>
    <row r="8140" spans="1:9" x14ac:dyDescent="0.2">
      <c r="A8140" s="104" t="s">
        <v>10492</v>
      </c>
      <c r="D8140" s="104" t="s">
        <v>6130</v>
      </c>
      <c r="E8140" s="104">
        <f t="shared" si="127"/>
        <v>40500415</v>
      </c>
      <c r="F8140" s="104" t="s">
        <v>404</v>
      </c>
      <c r="G8140" s="104" t="s">
        <v>282</v>
      </c>
      <c r="H8140" s="104" t="s">
        <v>14416</v>
      </c>
      <c r="I8140" s="104" t="s">
        <v>6131</v>
      </c>
    </row>
    <row r="8141" spans="1:9" x14ac:dyDescent="0.2">
      <c r="A8141" s="104" t="s">
        <v>10492</v>
      </c>
      <c r="D8141" s="104" t="s">
        <v>6132</v>
      </c>
      <c r="E8141" s="104">
        <f t="shared" si="127"/>
        <v>40500416</v>
      </c>
      <c r="F8141" s="104" t="s">
        <v>404</v>
      </c>
      <c r="G8141" s="104" t="s">
        <v>282</v>
      </c>
      <c r="H8141" s="104" t="s">
        <v>14416</v>
      </c>
      <c r="I8141" s="104" t="s">
        <v>6133</v>
      </c>
    </row>
    <row r="8142" spans="1:9" x14ac:dyDescent="0.2">
      <c r="A8142" s="104" t="s">
        <v>10492</v>
      </c>
      <c r="D8142" s="104" t="s">
        <v>6134</v>
      </c>
      <c r="E8142" s="104">
        <f t="shared" si="127"/>
        <v>40500417</v>
      </c>
      <c r="F8142" s="104" t="s">
        <v>404</v>
      </c>
      <c r="G8142" s="104" t="s">
        <v>282</v>
      </c>
      <c r="H8142" s="104" t="s">
        <v>14416</v>
      </c>
      <c r="I8142" s="104" t="s">
        <v>6135</v>
      </c>
    </row>
    <row r="8143" spans="1:9" x14ac:dyDescent="0.2">
      <c r="A8143" s="104" t="s">
        <v>10492</v>
      </c>
      <c r="D8143" s="104" t="s">
        <v>6136</v>
      </c>
      <c r="E8143" s="104">
        <f t="shared" si="127"/>
        <v>40500418</v>
      </c>
      <c r="F8143" s="104" t="s">
        <v>404</v>
      </c>
      <c r="G8143" s="104" t="s">
        <v>282</v>
      </c>
      <c r="H8143" s="104" t="s">
        <v>14416</v>
      </c>
      <c r="I8143" s="104" t="s">
        <v>6137</v>
      </c>
    </row>
    <row r="8144" spans="1:9" x14ac:dyDescent="0.2">
      <c r="A8144" s="104" t="s">
        <v>10492</v>
      </c>
      <c r="D8144" s="104" t="s">
        <v>6138</v>
      </c>
      <c r="E8144" s="104">
        <f t="shared" si="127"/>
        <v>40500421</v>
      </c>
      <c r="F8144" s="104" t="s">
        <v>404</v>
      </c>
      <c r="G8144" s="104" t="s">
        <v>282</v>
      </c>
      <c r="H8144" s="104" t="s">
        <v>14416</v>
      </c>
      <c r="I8144" s="104" t="s">
        <v>6139</v>
      </c>
    </row>
    <row r="8145" spans="1:9" x14ac:dyDescent="0.2">
      <c r="A8145" s="104" t="s">
        <v>10492</v>
      </c>
      <c r="D8145" s="104" t="s">
        <v>6140</v>
      </c>
      <c r="E8145" s="104">
        <f t="shared" si="127"/>
        <v>40500422</v>
      </c>
      <c r="F8145" s="104" t="s">
        <v>404</v>
      </c>
      <c r="G8145" s="104" t="s">
        <v>282</v>
      </c>
      <c r="H8145" s="104" t="s">
        <v>14416</v>
      </c>
      <c r="I8145" s="104" t="s">
        <v>6141</v>
      </c>
    </row>
    <row r="8146" spans="1:9" x14ac:dyDescent="0.2">
      <c r="A8146" s="104" t="s">
        <v>10492</v>
      </c>
      <c r="D8146" s="104" t="s">
        <v>6142</v>
      </c>
      <c r="E8146" s="104">
        <f t="shared" si="127"/>
        <v>40500431</v>
      </c>
      <c r="F8146" s="104" t="s">
        <v>404</v>
      </c>
      <c r="G8146" s="104" t="s">
        <v>282</v>
      </c>
      <c r="H8146" s="104" t="s">
        <v>14416</v>
      </c>
      <c r="I8146" s="104" t="s">
        <v>6143</v>
      </c>
    </row>
    <row r="8147" spans="1:9" x14ac:dyDescent="0.2">
      <c r="A8147" s="104" t="s">
        <v>10492</v>
      </c>
      <c r="D8147" s="104" t="s">
        <v>6144</v>
      </c>
      <c r="E8147" s="104">
        <f t="shared" si="127"/>
        <v>40500432</v>
      </c>
      <c r="F8147" s="104" t="s">
        <v>404</v>
      </c>
      <c r="G8147" s="104" t="s">
        <v>282</v>
      </c>
      <c r="H8147" s="104" t="s">
        <v>14416</v>
      </c>
      <c r="I8147" s="104" t="s">
        <v>6143</v>
      </c>
    </row>
    <row r="8148" spans="1:9" x14ac:dyDescent="0.2">
      <c r="A8148" s="104" t="s">
        <v>10492</v>
      </c>
      <c r="D8148" s="104" t="s">
        <v>6145</v>
      </c>
      <c r="E8148" s="104">
        <f t="shared" si="127"/>
        <v>40500433</v>
      </c>
      <c r="F8148" s="104" t="s">
        <v>404</v>
      </c>
      <c r="G8148" s="104" t="s">
        <v>282</v>
      </c>
      <c r="H8148" s="104" t="s">
        <v>14416</v>
      </c>
      <c r="I8148" s="104" t="s">
        <v>6143</v>
      </c>
    </row>
    <row r="8149" spans="1:9" x14ac:dyDescent="0.2">
      <c r="A8149" s="104" t="s">
        <v>10492</v>
      </c>
      <c r="D8149" s="104" t="s">
        <v>6146</v>
      </c>
      <c r="E8149" s="104">
        <f t="shared" si="127"/>
        <v>40500501</v>
      </c>
      <c r="F8149" s="104" t="s">
        <v>404</v>
      </c>
      <c r="G8149" s="104" t="s">
        <v>282</v>
      </c>
      <c r="H8149" s="104" t="s">
        <v>14416</v>
      </c>
      <c r="I8149" s="104" t="s">
        <v>6147</v>
      </c>
    </row>
    <row r="8150" spans="1:9" x14ac:dyDescent="0.2">
      <c r="A8150" s="104" t="s">
        <v>10492</v>
      </c>
      <c r="D8150" s="104" t="s">
        <v>6148</v>
      </c>
      <c r="E8150" s="104">
        <f t="shared" si="127"/>
        <v>40500502</v>
      </c>
      <c r="F8150" s="104" t="s">
        <v>404</v>
      </c>
      <c r="G8150" s="104" t="s">
        <v>282</v>
      </c>
      <c r="H8150" s="104" t="s">
        <v>14416</v>
      </c>
      <c r="I8150" s="104" t="s">
        <v>6149</v>
      </c>
    </row>
    <row r="8151" spans="1:9" x14ac:dyDescent="0.2">
      <c r="A8151" s="104" t="s">
        <v>10492</v>
      </c>
      <c r="D8151" s="104" t="s">
        <v>6150</v>
      </c>
      <c r="E8151" s="104">
        <f t="shared" si="127"/>
        <v>40500503</v>
      </c>
      <c r="F8151" s="104" t="s">
        <v>404</v>
      </c>
      <c r="G8151" s="104" t="s">
        <v>282</v>
      </c>
      <c r="H8151" s="104" t="s">
        <v>14416</v>
      </c>
      <c r="I8151" s="104" t="s">
        <v>6151</v>
      </c>
    </row>
    <row r="8152" spans="1:9" x14ac:dyDescent="0.2">
      <c r="A8152" s="104" t="s">
        <v>10492</v>
      </c>
      <c r="D8152" s="104" t="s">
        <v>6152</v>
      </c>
      <c r="E8152" s="104">
        <f t="shared" si="127"/>
        <v>40500506</v>
      </c>
      <c r="F8152" s="104" t="s">
        <v>404</v>
      </c>
      <c r="G8152" s="104" t="s">
        <v>282</v>
      </c>
      <c r="H8152" s="104" t="s">
        <v>14416</v>
      </c>
      <c r="I8152" s="104" t="s">
        <v>6153</v>
      </c>
    </row>
    <row r="8153" spans="1:9" x14ac:dyDescent="0.2">
      <c r="A8153" s="104" t="s">
        <v>10492</v>
      </c>
      <c r="D8153" s="104" t="s">
        <v>6154</v>
      </c>
      <c r="E8153" s="104">
        <f t="shared" si="127"/>
        <v>40500507</v>
      </c>
      <c r="F8153" s="104" t="s">
        <v>404</v>
      </c>
      <c r="G8153" s="104" t="s">
        <v>282</v>
      </c>
      <c r="H8153" s="104" t="s">
        <v>14416</v>
      </c>
      <c r="I8153" s="104" t="s">
        <v>6155</v>
      </c>
    </row>
    <row r="8154" spans="1:9" x14ac:dyDescent="0.2">
      <c r="A8154" s="104" t="s">
        <v>10492</v>
      </c>
      <c r="D8154" s="104" t="s">
        <v>6156</v>
      </c>
      <c r="E8154" s="104">
        <f t="shared" si="127"/>
        <v>40500510</v>
      </c>
      <c r="F8154" s="104" t="s">
        <v>404</v>
      </c>
      <c r="G8154" s="104" t="s">
        <v>282</v>
      </c>
      <c r="H8154" s="104" t="s">
        <v>14416</v>
      </c>
      <c r="I8154" s="104" t="s">
        <v>6157</v>
      </c>
    </row>
    <row r="8155" spans="1:9" x14ac:dyDescent="0.2">
      <c r="A8155" s="104" t="s">
        <v>10492</v>
      </c>
      <c r="D8155" s="104" t="s">
        <v>6158</v>
      </c>
      <c r="E8155" s="104">
        <f t="shared" si="127"/>
        <v>40500511</v>
      </c>
      <c r="F8155" s="104" t="s">
        <v>404</v>
      </c>
      <c r="G8155" s="104" t="s">
        <v>282</v>
      </c>
      <c r="H8155" s="104" t="s">
        <v>14416</v>
      </c>
      <c r="I8155" s="104" t="s">
        <v>6147</v>
      </c>
    </row>
    <row r="8156" spans="1:9" x14ac:dyDescent="0.2">
      <c r="A8156" s="104" t="s">
        <v>10492</v>
      </c>
      <c r="D8156" s="104" t="s">
        <v>6159</v>
      </c>
      <c r="E8156" s="104">
        <f t="shared" si="127"/>
        <v>40500512</v>
      </c>
      <c r="F8156" s="104" t="s">
        <v>404</v>
      </c>
      <c r="G8156" s="104" t="s">
        <v>282</v>
      </c>
      <c r="H8156" s="104" t="s">
        <v>14416</v>
      </c>
      <c r="I8156" s="104" t="s">
        <v>6147</v>
      </c>
    </row>
    <row r="8157" spans="1:9" x14ac:dyDescent="0.2">
      <c r="A8157" s="104" t="s">
        <v>10492</v>
      </c>
      <c r="D8157" s="104" t="s">
        <v>6160</v>
      </c>
      <c r="E8157" s="104">
        <f t="shared" si="127"/>
        <v>40500513</v>
      </c>
      <c r="F8157" s="104" t="s">
        <v>404</v>
      </c>
      <c r="G8157" s="104" t="s">
        <v>282</v>
      </c>
      <c r="H8157" s="104" t="s">
        <v>14416</v>
      </c>
      <c r="I8157" s="104" t="s">
        <v>6147</v>
      </c>
    </row>
    <row r="8158" spans="1:9" x14ac:dyDescent="0.2">
      <c r="A8158" s="104" t="s">
        <v>10492</v>
      </c>
      <c r="D8158" s="104" t="s">
        <v>6161</v>
      </c>
      <c r="E8158" s="104">
        <f t="shared" si="127"/>
        <v>40500514</v>
      </c>
      <c r="F8158" s="104" t="s">
        <v>404</v>
      </c>
      <c r="G8158" s="104" t="s">
        <v>282</v>
      </c>
      <c r="H8158" s="104" t="s">
        <v>14416</v>
      </c>
      <c r="I8158" s="104" t="s">
        <v>6162</v>
      </c>
    </row>
    <row r="8159" spans="1:9" x14ac:dyDescent="0.2">
      <c r="A8159" s="104" t="s">
        <v>10492</v>
      </c>
      <c r="D8159" s="104" t="s">
        <v>6163</v>
      </c>
      <c r="E8159" s="104">
        <f t="shared" si="127"/>
        <v>40500597</v>
      </c>
      <c r="F8159" s="104" t="s">
        <v>404</v>
      </c>
      <c r="G8159" s="104" t="s">
        <v>282</v>
      </c>
      <c r="H8159" s="104" t="s">
        <v>14416</v>
      </c>
      <c r="I8159" s="104" t="s">
        <v>7791</v>
      </c>
    </row>
    <row r="8160" spans="1:9" x14ac:dyDescent="0.2">
      <c r="A8160" s="104" t="s">
        <v>10492</v>
      </c>
      <c r="D8160" s="104" t="s">
        <v>6164</v>
      </c>
      <c r="E8160" s="104">
        <f t="shared" si="127"/>
        <v>40500598</v>
      </c>
      <c r="F8160" s="104" t="s">
        <v>404</v>
      </c>
      <c r="G8160" s="104" t="s">
        <v>282</v>
      </c>
      <c r="H8160" s="104" t="s">
        <v>14416</v>
      </c>
      <c r="I8160" s="104" t="s">
        <v>6165</v>
      </c>
    </row>
    <row r="8161" spans="1:9" x14ac:dyDescent="0.2">
      <c r="A8161" s="104" t="s">
        <v>10492</v>
      </c>
      <c r="D8161" s="104" t="s">
        <v>6166</v>
      </c>
      <c r="E8161" s="104">
        <f t="shared" si="127"/>
        <v>40500599</v>
      </c>
      <c r="F8161" s="104" t="s">
        <v>404</v>
      </c>
      <c r="G8161" s="104" t="s">
        <v>282</v>
      </c>
      <c r="H8161" s="104" t="s">
        <v>14416</v>
      </c>
      <c r="I8161" s="104" t="s">
        <v>6165</v>
      </c>
    </row>
    <row r="8162" spans="1:9" x14ac:dyDescent="0.2">
      <c r="A8162" s="104" t="s">
        <v>10492</v>
      </c>
      <c r="D8162" s="104" t="s">
        <v>6167</v>
      </c>
      <c r="E8162" s="104">
        <f t="shared" si="127"/>
        <v>40500601</v>
      </c>
      <c r="F8162" s="104" t="s">
        <v>404</v>
      </c>
      <c r="G8162" s="104" t="s">
        <v>282</v>
      </c>
      <c r="H8162" s="104" t="s">
        <v>14416</v>
      </c>
      <c r="I8162" s="104" t="s">
        <v>6168</v>
      </c>
    </row>
    <row r="8163" spans="1:9" x14ac:dyDescent="0.2">
      <c r="A8163" s="104" t="s">
        <v>10492</v>
      </c>
      <c r="D8163" s="104" t="s">
        <v>6169</v>
      </c>
      <c r="E8163" s="104">
        <f t="shared" si="127"/>
        <v>40500701</v>
      </c>
      <c r="F8163" s="104" t="s">
        <v>404</v>
      </c>
      <c r="G8163" s="104" t="s">
        <v>282</v>
      </c>
      <c r="H8163" s="104" t="s">
        <v>14416</v>
      </c>
      <c r="I8163" s="104" t="s">
        <v>11595</v>
      </c>
    </row>
    <row r="8164" spans="1:9" x14ac:dyDescent="0.2">
      <c r="A8164" s="104" t="s">
        <v>10492</v>
      </c>
      <c r="D8164" s="104" t="s">
        <v>6170</v>
      </c>
      <c r="E8164" s="104">
        <f t="shared" si="127"/>
        <v>40500801</v>
      </c>
      <c r="F8164" s="104" t="s">
        <v>404</v>
      </c>
      <c r="G8164" s="104" t="s">
        <v>282</v>
      </c>
      <c r="H8164" s="104" t="s">
        <v>14416</v>
      </c>
      <c r="I8164" s="104" t="s">
        <v>6171</v>
      </c>
    </row>
    <row r="8165" spans="1:9" x14ac:dyDescent="0.2">
      <c r="A8165" s="104" t="s">
        <v>10492</v>
      </c>
      <c r="D8165" s="104" t="s">
        <v>6172</v>
      </c>
      <c r="E8165" s="104">
        <f t="shared" si="127"/>
        <v>40500802</v>
      </c>
      <c r="F8165" s="104" t="s">
        <v>404</v>
      </c>
      <c r="G8165" s="104" t="s">
        <v>282</v>
      </c>
      <c r="H8165" s="104" t="s">
        <v>14416</v>
      </c>
      <c r="I8165" s="104" t="s">
        <v>6173</v>
      </c>
    </row>
    <row r="8166" spans="1:9" x14ac:dyDescent="0.2">
      <c r="A8166" s="104" t="s">
        <v>10492</v>
      </c>
      <c r="D8166" s="104" t="s">
        <v>6174</v>
      </c>
      <c r="E8166" s="104">
        <f t="shared" si="127"/>
        <v>40500811</v>
      </c>
      <c r="F8166" s="104" t="s">
        <v>404</v>
      </c>
      <c r="G8166" s="104" t="s">
        <v>282</v>
      </c>
      <c r="H8166" s="104" t="s">
        <v>14416</v>
      </c>
      <c r="I8166" s="104" t="s">
        <v>6171</v>
      </c>
    </row>
    <row r="8167" spans="1:9" x14ac:dyDescent="0.2">
      <c r="A8167" s="104" t="s">
        <v>10492</v>
      </c>
      <c r="D8167" s="104" t="s">
        <v>6175</v>
      </c>
      <c r="E8167" s="104">
        <f t="shared" si="127"/>
        <v>40500812</v>
      </c>
      <c r="F8167" s="104" t="s">
        <v>404</v>
      </c>
      <c r="G8167" s="104" t="s">
        <v>282</v>
      </c>
      <c r="H8167" s="104" t="s">
        <v>14416</v>
      </c>
      <c r="I8167" s="104" t="s">
        <v>6171</v>
      </c>
    </row>
    <row r="8168" spans="1:9" x14ac:dyDescent="0.2">
      <c r="A8168" s="104" t="s">
        <v>10492</v>
      </c>
      <c r="D8168" s="104" t="s">
        <v>6176</v>
      </c>
      <c r="E8168" s="104">
        <f t="shared" si="127"/>
        <v>40588801</v>
      </c>
      <c r="F8168" s="104" t="s">
        <v>404</v>
      </c>
      <c r="G8168" s="104" t="s">
        <v>282</v>
      </c>
      <c r="H8168" s="104" t="s">
        <v>11023</v>
      </c>
      <c r="I8168" s="104" t="s">
        <v>7495</v>
      </c>
    </row>
    <row r="8169" spans="1:9" x14ac:dyDescent="0.2">
      <c r="A8169" s="104" t="s">
        <v>10492</v>
      </c>
      <c r="D8169" s="104" t="s">
        <v>6177</v>
      </c>
      <c r="E8169" s="104">
        <f t="shared" si="127"/>
        <v>40588802</v>
      </c>
      <c r="F8169" s="104" t="s">
        <v>404</v>
      </c>
      <c r="G8169" s="104" t="s">
        <v>282</v>
      </c>
      <c r="H8169" s="104" t="s">
        <v>11023</v>
      </c>
      <c r="I8169" s="104" t="s">
        <v>7495</v>
      </c>
    </row>
    <row r="8170" spans="1:9" x14ac:dyDescent="0.2">
      <c r="A8170" s="104" t="s">
        <v>10492</v>
      </c>
      <c r="D8170" s="104" t="s">
        <v>6178</v>
      </c>
      <c r="E8170" s="104">
        <f t="shared" si="127"/>
        <v>40588803</v>
      </c>
      <c r="F8170" s="104" t="s">
        <v>404</v>
      </c>
      <c r="G8170" s="104" t="s">
        <v>282</v>
      </c>
      <c r="H8170" s="104" t="s">
        <v>11023</v>
      </c>
      <c r="I8170" s="104" t="s">
        <v>7495</v>
      </c>
    </row>
    <row r="8171" spans="1:9" x14ac:dyDescent="0.2">
      <c r="A8171" s="104" t="s">
        <v>10492</v>
      </c>
      <c r="D8171" s="104" t="s">
        <v>6179</v>
      </c>
      <c r="E8171" s="104">
        <f t="shared" si="127"/>
        <v>40588804</v>
      </c>
      <c r="F8171" s="104" t="s">
        <v>404</v>
      </c>
      <c r="G8171" s="104" t="s">
        <v>282</v>
      </c>
      <c r="H8171" s="104" t="s">
        <v>11023</v>
      </c>
      <c r="I8171" s="104" t="s">
        <v>7495</v>
      </c>
    </row>
    <row r="8172" spans="1:9" x14ac:dyDescent="0.2">
      <c r="A8172" s="104" t="s">
        <v>10492</v>
      </c>
      <c r="D8172" s="104" t="s">
        <v>6180</v>
      </c>
      <c r="E8172" s="104">
        <f t="shared" si="127"/>
        <v>40588805</v>
      </c>
      <c r="F8172" s="104" t="s">
        <v>404</v>
      </c>
      <c r="G8172" s="104" t="s">
        <v>282</v>
      </c>
      <c r="H8172" s="104" t="s">
        <v>11023</v>
      </c>
      <c r="I8172" s="104" t="s">
        <v>7495</v>
      </c>
    </row>
    <row r="8173" spans="1:9" x14ac:dyDescent="0.2">
      <c r="A8173" s="104" t="s">
        <v>10492</v>
      </c>
      <c r="D8173" s="104" t="s">
        <v>6181</v>
      </c>
      <c r="E8173" s="104">
        <f t="shared" si="127"/>
        <v>40600101</v>
      </c>
      <c r="F8173" s="104" t="s">
        <v>404</v>
      </c>
      <c r="G8173" s="104" t="s">
        <v>6182</v>
      </c>
      <c r="H8173" s="104" t="s">
        <v>6183</v>
      </c>
      <c r="I8173" s="104" t="s">
        <v>6184</v>
      </c>
    </row>
    <row r="8174" spans="1:9" x14ac:dyDescent="0.2">
      <c r="A8174" s="104" t="s">
        <v>10492</v>
      </c>
      <c r="D8174" s="104" t="s">
        <v>6185</v>
      </c>
      <c r="E8174" s="104">
        <f t="shared" si="127"/>
        <v>40600126</v>
      </c>
      <c r="F8174" s="104" t="s">
        <v>404</v>
      </c>
      <c r="G8174" s="104" t="s">
        <v>6182</v>
      </c>
      <c r="H8174" s="104" t="s">
        <v>6183</v>
      </c>
      <c r="I8174" s="104" t="s">
        <v>6186</v>
      </c>
    </row>
    <row r="8175" spans="1:9" x14ac:dyDescent="0.2">
      <c r="A8175" s="104" t="s">
        <v>10492</v>
      </c>
      <c r="D8175" s="104" t="s">
        <v>6187</v>
      </c>
      <c r="E8175" s="104">
        <f t="shared" si="127"/>
        <v>40600129</v>
      </c>
      <c r="F8175" s="104" t="s">
        <v>404</v>
      </c>
      <c r="G8175" s="104" t="s">
        <v>6182</v>
      </c>
      <c r="H8175" s="104" t="s">
        <v>6183</v>
      </c>
      <c r="I8175" s="104" t="s">
        <v>6188</v>
      </c>
    </row>
    <row r="8176" spans="1:9" x14ac:dyDescent="0.2">
      <c r="A8176" s="104" t="s">
        <v>10492</v>
      </c>
      <c r="D8176" s="104" t="s">
        <v>6189</v>
      </c>
      <c r="E8176" s="104">
        <f t="shared" si="127"/>
        <v>40600130</v>
      </c>
      <c r="F8176" s="104" t="s">
        <v>404</v>
      </c>
      <c r="G8176" s="104" t="s">
        <v>6182</v>
      </c>
      <c r="H8176" s="104" t="s">
        <v>6183</v>
      </c>
      <c r="I8176" s="104" t="s">
        <v>6190</v>
      </c>
    </row>
    <row r="8177" spans="1:9" x14ac:dyDescent="0.2">
      <c r="A8177" s="104" t="s">
        <v>10492</v>
      </c>
      <c r="D8177" s="104" t="s">
        <v>6191</v>
      </c>
      <c r="E8177" s="104">
        <f t="shared" si="127"/>
        <v>40600131</v>
      </c>
      <c r="F8177" s="104" t="s">
        <v>404</v>
      </c>
      <c r="G8177" s="104" t="s">
        <v>6182</v>
      </c>
      <c r="H8177" s="104" t="s">
        <v>6183</v>
      </c>
      <c r="I8177" s="104" t="s">
        <v>6192</v>
      </c>
    </row>
    <row r="8178" spans="1:9" x14ac:dyDescent="0.2">
      <c r="A8178" s="104" t="s">
        <v>10492</v>
      </c>
      <c r="D8178" s="104" t="s">
        <v>6193</v>
      </c>
      <c r="E8178" s="104">
        <f t="shared" si="127"/>
        <v>40600132</v>
      </c>
      <c r="F8178" s="104" t="s">
        <v>404</v>
      </c>
      <c r="G8178" s="104" t="s">
        <v>6182</v>
      </c>
      <c r="H8178" s="104" t="s">
        <v>6183</v>
      </c>
      <c r="I8178" s="104" t="s">
        <v>6194</v>
      </c>
    </row>
    <row r="8179" spans="1:9" x14ac:dyDescent="0.2">
      <c r="A8179" s="104" t="s">
        <v>10492</v>
      </c>
      <c r="D8179" s="104" t="s">
        <v>6195</v>
      </c>
      <c r="E8179" s="104">
        <f t="shared" si="127"/>
        <v>40600133</v>
      </c>
      <c r="F8179" s="104" t="s">
        <v>404</v>
      </c>
      <c r="G8179" s="104" t="s">
        <v>6182</v>
      </c>
      <c r="H8179" s="104" t="s">
        <v>6183</v>
      </c>
      <c r="I8179" s="104" t="s">
        <v>6196</v>
      </c>
    </row>
    <row r="8180" spans="1:9" x14ac:dyDescent="0.2">
      <c r="A8180" s="104" t="s">
        <v>10492</v>
      </c>
      <c r="D8180" s="104" t="s">
        <v>6197</v>
      </c>
      <c r="E8180" s="104">
        <f t="shared" si="127"/>
        <v>40600134</v>
      </c>
      <c r="F8180" s="104" t="s">
        <v>404</v>
      </c>
      <c r="G8180" s="104" t="s">
        <v>6182</v>
      </c>
      <c r="H8180" s="104" t="s">
        <v>6183</v>
      </c>
      <c r="I8180" s="104" t="s">
        <v>6198</v>
      </c>
    </row>
    <row r="8181" spans="1:9" x14ac:dyDescent="0.2">
      <c r="A8181" s="104" t="s">
        <v>10492</v>
      </c>
      <c r="D8181" s="104" t="s">
        <v>6199</v>
      </c>
      <c r="E8181" s="104">
        <f t="shared" si="127"/>
        <v>40600135</v>
      </c>
      <c r="F8181" s="104" t="s">
        <v>404</v>
      </c>
      <c r="G8181" s="104" t="s">
        <v>6182</v>
      </c>
      <c r="H8181" s="104" t="s">
        <v>6183</v>
      </c>
      <c r="I8181" s="104" t="s">
        <v>6200</v>
      </c>
    </row>
    <row r="8182" spans="1:9" x14ac:dyDescent="0.2">
      <c r="A8182" s="104" t="s">
        <v>10492</v>
      </c>
      <c r="D8182" s="104" t="s">
        <v>3503</v>
      </c>
      <c r="E8182" s="104">
        <f t="shared" si="127"/>
        <v>40600136</v>
      </c>
      <c r="F8182" s="104" t="s">
        <v>404</v>
      </c>
      <c r="G8182" s="104" t="s">
        <v>6182</v>
      </c>
      <c r="H8182" s="104" t="s">
        <v>6183</v>
      </c>
      <c r="I8182" s="104" t="s">
        <v>3504</v>
      </c>
    </row>
    <row r="8183" spans="1:9" x14ac:dyDescent="0.2">
      <c r="A8183" s="104" t="s">
        <v>10492</v>
      </c>
      <c r="D8183" s="104" t="s">
        <v>3505</v>
      </c>
      <c r="E8183" s="104">
        <f t="shared" si="127"/>
        <v>40600137</v>
      </c>
      <c r="F8183" s="104" t="s">
        <v>404</v>
      </c>
      <c r="G8183" s="104" t="s">
        <v>6182</v>
      </c>
      <c r="H8183" s="104" t="s">
        <v>6183</v>
      </c>
      <c r="I8183" s="104" t="s">
        <v>3506</v>
      </c>
    </row>
    <row r="8184" spans="1:9" x14ac:dyDescent="0.2">
      <c r="A8184" s="104" t="s">
        <v>10492</v>
      </c>
      <c r="D8184" s="104" t="s">
        <v>3507</v>
      </c>
      <c r="E8184" s="104">
        <f t="shared" si="127"/>
        <v>40600138</v>
      </c>
      <c r="F8184" s="104" t="s">
        <v>404</v>
      </c>
      <c r="G8184" s="104" t="s">
        <v>6182</v>
      </c>
      <c r="H8184" s="104" t="s">
        <v>6183</v>
      </c>
      <c r="I8184" s="104" t="s">
        <v>3508</v>
      </c>
    </row>
    <row r="8185" spans="1:9" x14ac:dyDescent="0.2">
      <c r="A8185" s="104" t="s">
        <v>10492</v>
      </c>
      <c r="D8185" s="104" t="s">
        <v>3509</v>
      </c>
      <c r="E8185" s="104">
        <f t="shared" si="127"/>
        <v>40600139</v>
      </c>
      <c r="F8185" s="104" t="s">
        <v>404</v>
      </c>
      <c r="G8185" s="104" t="s">
        <v>6182</v>
      </c>
      <c r="H8185" s="104" t="s">
        <v>6183</v>
      </c>
      <c r="I8185" s="104" t="s">
        <v>3510</v>
      </c>
    </row>
    <row r="8186" spans="1:9" x14ac:dyDescent="0.2">
      <c r="A8186" s="104" t="s">
        <v>10492</v>
      </c>
      <c r="D8186" s="104" t="s">
        <v>3511</v>
      </c>
      <c r="E8186" s="104">
        <f t="shared" si="127"/>
        <v>40600140</v>
      </c>
      <c r="F8186" s="104" t="s">
        <v>404</v>
      </c>
      <c r="G8186" s="104" t="s">
        <v>6182</v>
      </c>
      <c r="H8186" s="104" t="s">
        <v>6183</v>
      </c>
      <c r="I8186" s="104" t="s">
        <v>3512</v>
      </c>
    </row>
    <row r="8187" spans="1:9" x14ac:dyDescent="0.2">
      <c r="A8187" s="104" t="s">
        <v>10492</v>
      </c>
      <c r="D8187" s="104" t="s">
        <v>3513</v>
      </c>
      <c r="E8187" s="104">
        <f t="shared" si="127"/>
        <v>40600141</v>
      </c>
      <c r="F8187" s="104" t="s">
        <v>404</v>
      </c>
      <c r="G8187" s="104" t="s">
        <v>6182</v>
      </c>
      <c r="H8187" s="104" t="s">
        <v>6183</v>
      </c>
      <c r="I8187" s="104" t="s">
        <v>3514</v>
      </c>
    </row>
    <row r="8188" spans="1:9" x14ac:dyDescent="0.2">
      <c r="A8188" s="104" t="s">
        <v>10492</v>
      </c>
      <c r="D8188" s="104" t="s">
        <v>3515</v>
      </c>
      <c r="E8188" s="104">
        <f t="shared" si="127"/>
        <v>40600142</v>
      </c>
      <c r="F8188" s="104" t="s">
        <v>404</v>
      </c>
      <c r="G8188" s="104" t="s">
        <v>6182</v>
      </c>
      <c r="H8188" s="104" t="s">
        <v>6183</v>
      </c>
      <c r="I8188" s="104" t="s">
        <v>3516</v>
      </c>
    </row>
    <row r="8189" spans="1:9" x14ac:dyDescent="0.2">
      <c r="A8189" s="104" t="s">
        <v>10492</v>
      </c>
      <c r="D8189" s="104" t="s">
        <v>3517</v>
      </c>
      <c r="E8189" s="104">
        <f t="shared" si="127"/>
        <v>40600143</v>
      </c>
      <c r="F8189" s="104" t="s">
        <v>404</v>
      </c>
      <c r="G8189" s="104" t="s">
        <v>6182</v>
      </c>
      <c r="H8189" s="104" t="s">
        <v>6183</v>
      </c>
      <c r="I8189" s="104" t="s">
        <v>3518</v>
      </c>
    </row>
    <row r="8190" spans="1:9" x14ac:dyDescent="0.2">
      <c r="A8190" s="104" t="s">
        <v>10492</v>
      </c>
      <c r="D8190" s="104" t="s">
        <v>3519</v>
      </c>
      <c r="E8190" s="104">
        <f t="shared" si="127"/>
        <v>40600144</v>
      </c>
      <c r="F8190" s="104" t="s">
        <v>404</v>
      </c>
      <c r="G8190" s="104" t="s">
        <v>6182</v>
      </c>
      <c r="H8190" s="104" t="s">
        <v>6183</v>
      </c>
      <c r="I8190" s="104" t="s">
        <v>3520</v>
      </c>
    </row>
    <row r="8191" spans="1:9" x14ac:dyDescent="0.2">
      <c r="A8191" s="104" t="s">
        <v>10492</v>
      </c>
      <c r="D8191" s="104" t="s">
        <v>3521</v>
      </c>
      <c r="E8191" s="104">
        <f t="shared" si="127"/>
        <v>40600145</v>
      </c>
      <c r="F8191" s="104" t="s">
        <v>404</v>
      </c>
      <c r="G8191" s="104" t="s">
        <v>6182</v>
      </c>
      <c r="H8191" s="104" t="s">
        <v>6183</v>
      </c>
      <c r="I8191" s="104" t="s">
        <v>3522</v>
      </c>
    </row>
    <row r="8192" spans="1:9" x14ac:dyDescent="0.2">
      <c r="A8192" s="104" t="s">
        <v>10492</v>
      </c>
      <c r="D8192" s="104" t="s">
        <v>3523</v>
      </c>
      <c r="E8192" s="104">
        <f t="shared" si="127"/>
        <v>40600146</v>
      </c>
      <c r="F8192" s="104" t="s">
        <v>404</v>
      </c>
      <c r="G8192" s="104" t="s">
        <v>6182</v>
      </c>
      <c r="H8192" s="104" t="s">
        <v>6183</v>
      </c>
      <c r="I8192" s="104" t="s">
        <v>3524</v>
      </c>
    </row>
    <row r="8193" spans="1:9" x14ac:dyDescent="0.2">
      <c r="A8193" s="104" t="s">
        <v>10492</v>
      </c>
      <c r="D8193" s="104" t="s">
        <v>3525</v>
      </c>
      <c r="E8193" s="104">
        <f t="shared" si="127"/>
        <v>40600147</v>
      </c>
      <c r="F8193" s="104" t="s">
        <v>404</v>
      </c>
      <c r="G8193" s="104" t="s">
        <v>6182</v>
      </c>
      <c r="H8193" s="104" t="s">
        <v>6183</v>
      </c>
      <c r="I8193" s="104" t="s">
        <v>3526</v>
      </c>
    </row>
    <row r="8194" spans="1:9" x14ac:dyDescent="0.2">
      <c r="A8194" s="104" t="s">
        <v>10492</v>
      </c>
      <c r="D8194" s="104" t="s">
        <v>3527</v>
      </c>
      <c r="E8194" s="104">
        <f t="shared" ref="E8194:E8257" si="128">VALUE(D8194)</f>
        <v>40600148</v>
      </c>
      <c r="F8194" s="104" t="s">
        <v>404</v>
      </c>
      <c r="G8194" s="104" t="s">
        <v>6182</v>
      </c>
      <c r="H8194" s="104" t="s">
        <v>6183</v>
      </c>
      <c r="I8194" s="104" t="s">
        <v>3528</v>
      </c>
    </row>
    <row r="8195" spans="1:9" x14ac:dyDescent="0.2">
      <c r="A8195" s="104" t="s">
        <v>10492</v>
      </c>
      <c r="D8195" s="104" t="s">
        <v>3529</v>
      </c>
      <c r="E8195" s="104">
        <f t="shared" si="128"/>
        <v>40600149</v>
      </c>
      <c r="F8195" s="104" t="s">
        <v>404</v>
      </c>
      <c r="G8195" s="104" t="s">
        <v>6182</v>
      </c>
      <c r="H8195" s="104" t="s">
        <v>6183</v>
      </c>
      <c r="I8195" s="104" t="s">
        <v>3530</v>
      </c>
    </row>
    <row r="8196" spans="1:9" x14ac:dyDescent="0.2">
      <c r="A8196" s="104" t="s">
        <v>10492</v>
      </c>
      <c r="D8196" s="104" t="s">
        <v>3531</v>
      </c>
      <c r="E8196" s="104">
        <f t="shared" si="128"/>
        <v>40600160</v>
      </c>
      <c r="F8196" s="104" t="s">
        <v>404</v>
      </c>
      <c r="G8196" s="104" t="s">
        <v>6182</v>
      </c>
      <c r="H8196" s="104" t="s">
        <v>6183</v>
      </c>
      <c r="I8196" s="104" t="s">
        <v>3532</v>
      </c>
    </row>
    <row r="8197" spans="1:9" x14ac:dyDescent="0.2">
      <c r="A8197" s="104" t="s">
        <v>10492</v>
      </c>
      <c r="D8197" s="104" t="s">
        <v>3533</v>
      </c>
      <c r="E8197" s="104">
        <f t="shared" si="128"/>
        <v>40600161</v>
      </c>
      <c r="F8197" s="104" t="s">
        <v>404</v>
      </c>
      <c r="G8197" s="104" t="s">
        <v>6182</v>
      </c>
      <c r="H8197" s="104" t="s">
        <v>6183</v>
      </c>
      <c r="I8197" s="104" t="s">
        <v>3534</v>
      </c>
    </row>
    <row r="8198" spans="1:9" x14ac:dyDescent="0.2">
      <c r="A8198" s="104" t="s">
        <v>10492</v>
      </c>
      <c r="D8198" s="104" t="s">
        <v>3535</v>
      </c>
      <c r="E8198" s="104">
        <f t="shared" si="128"/>
        <v>40600162</v>
      </c>
      <c r="F8198" s="104" t="s">
        <v>404</v>
      </c>
      <c r="G8198" s="104" t="s">
        <v>6182</v>
      </c>
      <c r="H8198" s="104" t="s">
        <v>6183</v>
      </c>
      <c r="I8198" s="104" t="s">
        <v>3536</v>
      </c>
    </row>
    <row r="8199" spans="1:9" x14ac:dyDescent="0.2">
      <c r="A8199" s="104" t="s">
        <v>10492</v>
      </c>
      <c r="D8199" s="104" t="s">
        <v>3537</v>
      </c>
      <c r="E8199" s="104">
        <f t="shared" si="128"/>
        <v>40600163</v>
      </c>
      <c r="F8199" s="104" t="s">
        <v>404</v>
      </c>
      <c r="G8199" s="104" t="s">
        <v>6182</v>
      </c>
      <c r="H8199" s="104" t="s">
        <v>6183</v>
      </c>
      <c r="I8199" s="104" t="s">
        <v>3538</v>
      </c>
    </row>
    <row r="8200" spans="1:9" x14ac:dyDescent="0.2">
      <c r="A8200" s="104" t="s">
        <v>10492</v>
      </c>
      <c r="D8200" s="104" t="s">
        <v>3539</v>
      </c>
      <c r="E8200" s="104">
        <f t="shared" si="128"/>
        <v>40600164</v>
      </c>
      <c r="F8200" s="104" t="s">
        <v>404</v>
      </c>
      <c r="G8200" s="104" t="s">
        <v>6182</v>
      </c>
      <c r="H8200" s="104" t="s">
        <v>6183</v>
      </c>
      <c r="I8200" s="104" t="s">
        <v>3540</v>
      </c>
    </row>
    <row r="8201" spans="1:9" x14ac:dyDescent="0.2">
      <c r="A8201" s="104" t="s">
        <v>10492</v>
      </c>
      <c r="D8201" s="104" t="s">
        <v>3541</v>
      </c>
      <c r="E8201" s="104">
        <f t="shared" si="128"/>
        <v>40600165</v>
      </c>
      <c r="F8201" s="104" t="s">
        <v>404</v>
      </c>
      <c r="G8201" s="104" t="s">
        <v>6182</v>
      </c>
      <c r="H8201" s="104" t="s">
        <v>6183</v>
      </c>
      <c r="I8201" s="104" t="s">
        <v>3542</v>
      </c>
    </row>
    <row r="8202" spans="1:9" x14ac:dyDescent="0.2">
      <c r="A8202" s="104" t="s">
        <v>10492</v>
      </c>
      <c r="D8202" s="104" t="s">
        <v>3543</v>
      </c>
      <c r="E8202" s="104">
        <f t="shared" si="128"/>
        <v>40600166</v>
      </c>
      <c r="F8202" s="104" t="s">
        <v>404</v>
      </c>
      <c r="G8202" s="104" t="s">
        <v>6182</v>
      </c>
      <c r="H8202" s="104" t="s">
        <v>6183</v>
      </c>
      <c r="I8202" s="104" t="s">
        <v>775</v>
      </c>
    </row>
    <row r="8203" spans="1:9" x14ac:dyDescent="0.2">
      <c r="A8203" s="104" t="s">
        <v>10492</v>
      </c>
      <c r="D8203" s="104" t="s">
        <v>776</v>
      </c>
      <c r="E8203" s="104">
        <f t="shared" si="128"/>
        <v>40600167</v>
      </c>
      <c r="F8203" s="104" t="s">
        <v>404</v>
      </c>
      <c r="G8203" s="104" t="s">
        <v>6182</v>
      </c>
      <c r="H8203" s="104" t="s">
        <v>6183</v>
      </c>
      <c r="I8203" s="104" t="s">
        <v>777</v>
      </c>
    </row>
    <row r="8204" spans="1:9" x14ac:dyDescent="0.2">
      <c r="A8204" s="104" t="s">
        <v>10492</v>
      </c>
      <c r="D8204" s="104" t="s">
        <v>778</v>
      </c>
      <c r="E8204" s="104">
        <f t="shared" si="128"/>
        <v>40600168</v>
      </c>
      <c r="F8204" s="104" t="s">
        <v>404</v>
      </c>
      <c r="G8204" s="104" t="s">
        <v>6182</v>
      </c>
      <c r="H8204" s="104" t="s">
        <v>6183</v>
      </c>
      <c r="I8204" s="104" t="s">
        <v>779</v>
      </c>
    </row>
    <row r="8205" spans="1:9" x14ac:dyDescent="0.2">
      <c r="A8205" s="104" t="s">
        <v>10492</v>
      </c>
      <c r="D8205" s="104" t="s">
        <v>780</v>
      </c>
      <c r="E8205" s="104">
        <f t="shared" si="128"/>
        <v>40600169</v>
      </c>
      <c r="F8205" s="104" t="s">
        <v>404</v>
      </c>
      <c r="G8205" s="104" t="s">
        <v>6182</v>
      </c>
      <c r="H8205" s="104" t="s">
        <v>6183</v>
      </c>
      <c r="I8205" s="104" t="s">
        <v>781</v>
      </c>
    </row>
    <row r="8206" spans="1:9" x14ac:dyDescent="0.2">
      <c r="A8206" s="104" t="s">
        <v>10492</v>
      </c>
      <c r="D8206" s="104" t="s">
        <v>782</v>
      </c>
      <c r="E8206" s="104">
        <f t="shared" si="128"/>
        <v>40600170</v>
      </c>
      <c r="F8206" s="104" t="s">
        <v>404</v>
      </c>
      <c r="G8206" s="104" t="s">
        <v>6182</v>
      </c>
      <c r="H8206" s="104" t="s">
        <v>6183</v>
      </c>
      <c r="I8206" s="104" t="s">
        <v>783</v>
      </c>
    </row>
    <row r="8207" spans="1:9" x14ac:dyDescent="0.2">
      <c r="A8207" s="104" t="s">
        <v>10492</v>
      </c>
      <c r="D8207" s="104" t="s">
        <v>784</v>
      </c>
      <c r="E8207" s="104">
        <f t="shared" si="128"/>
        <v>40600171</v>
      </c>
      <c r="F8207" s="104" t="s">
        <v>404</v>
      </c>
      <c r="G8207" s="104" t="s">
        <v>6182</v>
      </c>
      <c r="H8207" s="104" t="s">
        <v>6183</v>
      </c>
      <c r="I8207" s="104" t="s">
        <v>2057</v>
      </c>
    </row>
    <row r="8208" spans="1:9" x14ac:dyDescent="0.2">
      <c r="A8208" s="104" t="s">
        <v>10492</v>
      </c>
      <c r="D8208" s="104" t="s">
        <v>2058</v>
      </c>
      <c r="E8208" s="104">
        <f t="shared" si="128"/>
        <v>40600172</v>
      </c>
      <c r="F8208" s="104" t="s">
        <v>404</v>
      </c>
      <c r="G8208" s="104" t="s">
        <v>6182</v>
      </c>
      <c r="H8208" s="104" t="s">
        <v>6183</v>
      </c>
      <c r="I8208" s="104" t="s">
        <v>2059</v>
      </c>
    </row>
    <row r="8209" spans="1:9" x14ac:dyDescent="0.2">
      <c r="A8209" s="104" t="s">
        <v>10492</v>
      </c>
      <c r="D8209" s="104" t="s">
        <v>2060</v>
      </c>
      <c r="E8209" s="104">
        <f t="shared" si="128"/>
        <v>40600173</v>
      </c>
      <c r="F8209" s="104" t="s">
        <v>404</v>
      </c>
      <c r="G8209" s="104" t="s">
        <v>6182</v>
      </c>
      <c r="H8209" s="104" t="s">
        <v>6183</v>
      </c>
      <c r="I8209" s="104" t="s">
        <v>2061</v>
      </c>
    </row>
    <row r="8210" spans="1:9" x14ac:dyDescent="0.2">
      <c r="A8210" s="104" t="s">
        <v>10492</v>
      </c>
      <c r="D8210" s="104" t="s">
        <v>2062</v>
      </c>
      <c r="E8210" s="104">
        <f t="shared" si="128"/>
        <v>40600197</v>
      </c>
      <c r="F8210" s="104" t="s">
        <v>404</v>
      </c>
      <c r="G8210" s="104" t="s">
        <v>6182</v>
      </c>
      <c r="H8210" s="104" t="s">
        <v>6183</v>
      </c>
      <c r="I8210" s="104" t="s">
        <v>9253</v>
      </c>
    </row>
    <row r="8211" spans="1:9" x14ac:dyDescent="0.2">
      <c r="A8211" s="104" t="s">
        <v>10492</v>
      </c>
      <c r="D8211" s="104" t="s">
        <v>2063</v>
      </c>
      <c r="E8211" s="104">
        <f t="shared" si="128"/>
        <v>40600198</v>
      </c>
      <c r="F8211" s="104" t="s">
        <v>404</v>
      </c>
      <c r="G8211" s="104" t="s">
        <v>6182</v>
      </c>
      <c r="H8211" s="104" t="s">
        <v>6183</v>
      </c>
      <c r="I8211" s="104" t="s">
        <v>9253</v>
      </c>
    </row>
    <row r="8212" spans="1:9" x14ac:dyDescent="0.2">
      <c r="A8212" s="104" t="s">
        <v>10492</v>
      </c>
      <c r="D8212" s="104" t="s">
        <v>2064</v>
      </c>
      <c r="E8212" s="104">
        <f t="shared" si="128"/>
        <v>40600199</v>
      </c>
      <c r="F8212" s="104" t="s">
        <v>404</v>
      </c>
      <c r="G8212" s="104" t="s">
        <v>6182</v>
      </c>
      <c r="H8212" s="104" t="s">
        <v>6183</v>
      </c>
      <c r="I8212" s="104" t="s">
        <v>9253</v>
      </c>
    </row>
    <row r="8213" spans="1:9" x14ac:dyDescent="0.2">
      <c r="A8213" s="104" t="s">
        <v>10492</v>
      </c>
      <c r="D8213" s="104" t="s">
        <v>2065</v>
      </c>
      <c r="E8213" s="104">
        <f t="shared" si="128"/>
        <v>40600231</v>
      </c>
      <c r="F8213" s="104" t="s">
        <v>404</v>
      </c>
      <c r="G8213" s="104" t="s">
        <v>6182</v>
      </c>
      <c r="H8213" s="104" t="s">
        <v>2066</v>
      </c>
      <c r="I8213" s="104" t="s">
        <v>814</v>
      </c>
    </row>
    <row r="8214" spans="1:9" x14ac:dyDescent="0.2">
      <c r="A8214" s="104" t="s">
        <v>10492</v>
      </c>
      <c r="D8214" s="104" t="s">
        <v>815</v>
      </c>
      <c r="E8214" s="104">
        <f t="shared" si="128"/>
        <v>40600232</v>
      </c>
      <c r="F8214" s="104" t="s">
        <v>404</v>
      </c>
      <c r="G8214" s="104" t="s">
        <v>6182</v>
      </c>
      <c r="H8214" s="104" t="s">
        <v>2066</v>
      </c>
      <c r="I8214" s="104" t="s">
        <v>816</v>
      </c>
    </row>
    <row r="8215" spans="1:9" x14ac:dyDescent="0.2">
      <c r="A8215" s="104" t="s">
        <v>10492</v>
      </c>
      <c r="D8215" s="104" t="s">
        <v>817</v>
      </c>
      <c r="E8215" s="104">
        <f t="shared" si="128"/>
        <v>40600233</v>
      </c>
      <c r="F8215" s="104" t="s">
        <v>404</v>
      </c>
      <c r="G8215" s="104" t="s">
        <v>6182</v>
      </c>
      <c r="H8215" s="104" t="s">
        <v>2066</v>
      </c>
      <c r="I8215" s="104" t="s">
        <v>818</v>
      </c>
    </row>
    <row r="8216" spans="1:9" x14ac:dyDescent="0.2">
      <c r="A8216" s="104" t="s">
        <v>10492</v>
      </c>
      <c r="D8216" s="104" t="s">
        <v>819</v>
      </c>
      <c r="E8216" s="104">
        <f t="shared" si="128"/>
        <v>40600234</v>
      </c>
      <c r="F8216" s="104" t="s">
        <v>404</v>
      </c>
      <c r="G8216" s="104" t="s">
        <v>6182</v>
      </c>
      <c r="H8216" s="104" t="s">
        <v>2066</v>
      </c>
      <c r="I8216" s="104" t="s">
        <v>820</v>
      </c>
    </row>
    <row r="8217" spans="1:9" x14ac:dyDescent="0.2">
      <c r="A8217" s="104" t="s">
        <v>10492</v>
      </c>
      <c r="D8217" s="104" t="s">
        <v>821</v>
      </c>
      <c r="E8217" s="104">
        <f t="shared" si="128"/>
        <v>40600235</v>
      </c>
      <c r="F8217" s="104" t="s">
        <v>404</v>
      </c>
      <c r="G8217" s="104" t="s">
        <v>6182</v>
      </c>
      <c r="H8217" s="104" t="s">
        <v>2066</v>
      </c>
      <c r="I8217" s="104" t="s">
        <v>822</v>
      </c>
    </row>
    <row r="8218" spans="1:9" x14ac:dyDescent="0.2">
      <c r="A8218" s="104" t="s">
        <v>10492</v>
      </c>
      <c r="D8218" s="104" t="s">
        <v>823</v>
      </c>
      <c r="E8218" s="104">
        <f t="shared" si="128"/>
        <v>40600236</v>
      </c>
      <c r="F8218" s="104" t="s">
        <v>404</v>
      </c>
      <c r="G8218" s="104" t="s">
        <v>6182</v>
      </c>
      <c r="H8218" s="104" t="s">
        <v>2066</v>
      </c>
      <c r="I8218" s="104" t="s">
        <v>824</v>
      </c>
    </row>
    <row r="8219" spans="1:9" x14ac:dyDescent="0.2">
      <c r="A8219" s="104" t="s">
        <v>10492</v>
      </c>
      <c r="D8219" s="104" t="s">
        <v>825</v>
      </c>
      <c r="E8219" s="104">
        <f t="shared" si="128"/>
        <v>40600237</v>
      </c>
      <c r="F8219" s="104" t="s">
        <v>404</v>
      </c>
      <c r="G8219" s="104" t="s">
        <v>6182</v>
      </c>
      <c r="H8219" s="104" t="s">
        <v>2066</v>
      </c>
      <c r="I8219" s="104" t="s">
        <v>826</v>
      </c>
    </row>
    <row r="8220" spans="1:9" x14ac:dyDescent="0.2">
      <c r="A8220" s="104" t="s">
        <v>10492</v>
      </c>
      <c r="D8220" s="104" t="s">
        <v>2104</v>
      </c>
      <c r="E8220" s="104">
        <f t="shared" si="128"/>
        <v>40600238</v>
      </c>
      <c r="F8220" s="104" t="s">
        <v>404</v>
      </c>
      <c r="G8220" s="104" t="s">
        <v>6182</v>
      </c>
      <c r="H8220" s="104" t="s">
        <v>2066</v>
      </c>
      <c r="I8220" s="104" t="s">
        <v>2105</v>
      </c>
    </row>
    <row r="8221" spans="1:9" x14ac:dyDescent="0.2">
      <c r="A8221" s="104" t="s">
        <v>10492</v>
      </c>
      <c r="D8221" s="104" t="s">
        <v>2106</v>
      </c>
      <c r="E8221" s="104">
        <f t="shared" si="128"/>
        <v>40600239</v>
      </c>
      <c r="F8221" s="104" t="s">
        <v>404</v>
      </c>
      <c r="G8221" s="104" t="s">
        <v>6182</v>
      </c>
      <c r="H8221" s="104" t="s">
        <v>2066</v>
      </c>
      <c r="I8221" s="104" t="s">
        <v>2107</v>
      </c>
    </row>
    <row r="8222" spans="1:9" x14ac:dyDescent="0.2">
      <c r="A8222" s="104" t="s">
        <v>10492</v>
      </c>
      <c r="D8222" s="104" t="s">
        <v>2108</v>
      </c>
      <c r="E8222" s="104">
        <f t="shared" si="128"/>
        <v>40600240</v>
      </c>
      <c r="F8222" s="104" t="s">
        <v>404</v>
      </c>
      <c r="G8222" s="104" t="s">
        <v>6182</v>
      </c>
      <c r="H8222" s="104" t="s">
        <v>2066</v>
      </c>
      <c r="I8222" s="104" t="s">
        <v>2109</v>
      </c>
    </row>
    <row r="8223" spans="1:9" x14ac:dyDescent="0.2">
      <c r="A8223" s="104" t="s">
        <v>10492</v>
      </c>
      <c r="D8223" s="104" t="s">
        <v>2110</v>
      </c>
      <c r="E8223" s="104">
        <f t="shared" si="128"/>
        <v>40600241</v>
      </c>
      <c r="F8223" s="104" t="s">
        <v>404</v>
      </c>
      <c r="G8223" s="104" t="s">
        <v>6182</v>
      </c>
      <c r="H8223" s="104" t="s">
        <v>2066</v>
      </c>
      <c r="I8223" s="104" t="s">
        <v>2111</v>
      </c>
    </row>
    <row r="8224" spans="1:9" x14ac:dyDescent="0.2">
      <c r="A8224" s="104" t="s">
        <v>10492</v>
      </c>
      <c r="D8224" s="104" t="s">
        <v>2112</v>
      </c>
      <c r="E8224" s="104">
        <f t="shared" si="128"/>
        <v>40600242</v>
      </c>
      <c r="F8224" s="104" t="s">
        <v>404</v>
      </c>
      <c r="G8224" s="104" t="s">
        <v>6182</v>
      </c>
      <c r="H8224" s="104" t="s">
        <v>2066</v>
      </c>
      <c r="I8224" s="104" t="s">
        <v>2113</v>
      </c>
    </row>
    <row r="8225" spans="1:9" x14ac:dyDescent="0.2">
      <c r="A8225" s="104" t="s">
        <v>10492</v>
      </c>
      <c r="D8225" s="104" t="s">
        <v>2114</v>
      </c>
      <c r="E8225" s="104">
        <f t="shared" si="128"/>
        <v>40600243</v>
      </c>
      <c r="F8225" s="104" t="s">
        <v>404</v>
      </c>
      <c r="G8225" s="104" t="s">
        <v>6182</v>
      </c>
      <c r="H8225" s="104" t="s">
        <v>2066</v>
      </c>
      <c r="I8225" s="104" t="s">
        <v>2115</v>
      </c>
    </row>
    <row r="8226" spans="1:9" x14ac:dyDescent="0.2">
      <c r="A8226" s="104" t="s">
        <v>10492</v>
      </c>
      <c r="D8226" s="104" t="s">
        <v>2116</v>
      </c>
      <c r="E8226" s="104">
        <f t="shared" si="128"/>
        <v>40600244</v>
      </c>
      <c r="F8226" s="104" t="s">
        <v>404</v>
      </c>
      <c r="G8226" s="104" t="s">
        <v>6182</v>
      </c>
      <c r="H8226" s="104" t="s">
        <v>2066</v>
      </c>
      <c r="I8226" s="104" t="s">
        <v>2117</v>
      </c>
    </row>
    <row r="8227" spans="1:9" x14ac:dyDescent="0.2">
      <c r="A8227" s="104" t="s">
        <v>10492</v>
      </c>
      <c r="D8227" s="104" t="s">
        <v>2118</v>
      </c>
      <c r="E8227" s="104">
        <f t="shared" si="128"/>
        <v>40600245</v>
      </c>
      <c r="F8227" s="104" t="s">
        <v>404</v>
      </c>
      <c r="G8227" s="104" t="s">
        <v>6182</v>
      </c>
      <c r="H8227" s="104" t="s">
        <v>2066</v>
      </c>
      <c r="I8227" s="104" t="s">
        <v>2119</v>
      </c>
    </row>
    <row r="8228" spans="1:9" x14ac:dyDescent="0.2">
      <c r="A8228" s="104" t="s">
        <v>10492</v>
      </c>
      <c r="D8228" s="104" t="s">
        <v>2120</v>
      </c>
      <c r="E8228" s="104">
        <f t="shared" si="128"/>
        <v>40600246</v>
      </c>
      <c r="F8228" s="104" t="s">
        <v>404</v>
      </c>
      <c r="G8228" s="104" t="s">
        <v>6182</v>
      </c>
      <c r="H8228" s="104" t="s">
        <v>2066</v>
      </c>
      <c r="I8228" s="104" t="s">
        <v>2121</v>
      </c>
    </row>
    <row r="8229" spans="1:9" x14ac:dyDescent="0.2">
      <c r="A8229" s="104" t="s">
        <v>10492</v>
      </c>
      <c r="D8229" s="104" t="s">
        <v>2122</v>
      </c>
      <c r="E8229" s="104">
        <f t="shared" si="128"/>
        <v>40600248</v>
      </c>
      <c r="F8229" s="104" t="s">
        <v>404</v>
      </c>
      <c r="G8229" s="104" t="s">
        <v>6182</v>
      </c>
      <c r="H8229" s="104" t="s">
        <v>2066</v>
      </c>
      <c r="I8229" s="104" t="s">
        <v>2123</v>
      </c>
    </row>
    <row r="8230" spans="1:9" x14ac:dyDescent="0.2">
      <c r="A8230" s="104" t="s">
        <v>10492</v>
      </c>
      <c r="D8230" s="104" t="s">
        <v>2124</v>
      </c>
      <c r="E8230" s="104">
        <f t="shared" si="128"/>
        <v>40600249</v>
      </c>
      <c r="F8230" s="104" t="s">
        <v>404</v>
      </c>
      <c r="G8230" s="104" t="s">
        <v>6182</v>
      </c>
      <c r="H8230" s="104" t="s">
        <v>2066</v>
      </c>
      <c r="I8230" s="104" t="s">
        <v>2125</v>
      </c>
    </row>
    <row r="8231" spans="1:9" x14ac:dyDescent="0.2">
      <c r="A8231" s="104" t="s">
        <v>10492</v>
      </c>
      <c r="D8231" s="104" t="s">
        <v>2126</v>
      </c>
      <c r="E8231" s="104">
        <f t="shared" si="128"/>
        <v>40600250</v>
      </c>
      <c r="F8231" s="104" t="s">
        <v>404</v>
      </c>
      <c r="G8231" s="104" t="s">
        <v>6182</v>
      </c>
      <c r="H8231" s="104" t="s">
        <v>2066</v>
      </c>
      <c r="I8231" s="104" t="s">
        <v>2127</v>
      </c>
    </row>
    <row r="8232" spans="1:9" x14ac:dyDescent="0.2">
      <c r="A8232" s="104" t="s">
        <v>10492</v>
      </c>
      <c r="D8232" s="104" t="s">
        <v>2128</v>
      </c>
      <c r="E8232" s="104">
        <f t="shared" si="128"/>
        <v>40600251</v>
      </c>
      <c r="F8232" s="104" t="s">
        <v>404</v>
      </c>
      <c r="G8232" s="104" t="s">
        <v>6182</v>
      </c>
      <c r="H8232" s="104" t="s">
        <v>2066</v>
      </c>
      <c r="I8232" s="104" t="s">
        <v>2129</v>
      </c>
    </row>
    <row r="8233" spans="1:9" x14ac:dyDescent="0.2">
      <c r="A8233" s="104" t="s">
        <v>10492</v>
      </c>
      <c r="D8233" s="104" t="s">
        <v>2130</v>
      </c>
      <c r="E8233" s="104">
        <f t="shared" si="128"/>
        <v>40600253</v>
      </c>
      <c r="F8233" s="104" t="s">
        <v>404</v>
      </c>
      <c r="G8233" s="104" t="s">
        <v>6182</v>
      </c>
      <c r="H8233" s="104" t="s">
        <v>2066</v>
      </c>
      <c r="I8233" s="104" t="s">
        <v>2131</v>
      </c>
    </row>
    <row r="8234" spans="1:9" x14ac:dyDescent="0.2">
      <c r="A8234" s="104" t="s">
        <v>10492</v>
      </c>
      <c r="D8234" s="104" t="s">
        <v>2132</v>
      </c>
      <c r="E8234" s="104">
        <f t="shared" si="128"/>
        <v>40600254</v>
      </c>
      <c r="F8234" s="104" t="s">
        <v>404</v>
      </c>
      <c r="G8234" s="104" t="s">
        <v>6182</v>
      </c>
      <c r="H8234" s="104" t="s">
        <v>2066</v>
      </c>
      <c r="I8234" s="104" t="s">
        <v>2133</v>
      </c>
    </row>
    <row r="8235" spans="1:9" x14ac:dyDescent="0.2">
      <c r="A8235" s="104" t="s">
        <v>10492</v>
      </c>
      <c r="D8235" s="104" t="s">
        <v>2134</v>
      </c>
      <c r="E8235" s="104">
        <f t="shared" si="128"/>
        <v>40600255</v>
      </c>
      <c r="F8235" s="104" t="s">
        <v>404</v>
      </c>
      <c r="G8235" s="104" t="s">
        <v>6182</v>
      </c>
      <c r="H8235" s="104" t="s">
        <v>2066</v>
      </c>
      <c r="I8235" s="104" t="s">
        <v>2135</v>
      </c>
    </row>
    <row r="8236" spans="1:9" x14ac:dyDescent="0.2">
      <c r="A8236" s="104" t="s">
        <v>10492</v>
      </c>
      <c r="D8236" s="104" t="s">
        <v>2136</v>
      </c>
      <c r="E8236" s="104">
        <f t="shared" si="128"/>
        <v>40600256</v>
      </c>
      <c r="F8236" s="104" t="s">
        <v>404</v>
      </c>
      <c r="G8236" s="104" t="s">
        <v>6182</v>
      </c>
      <c r="H8236" s="104" t="s">
        <v>2066</v>
      </c>
      <c r="I8236" s="104" t="s">
        <v>2137</v>
      </c>
    </row>
    <row r="8237" spans="1:9" x14ac:dyDescent="0.2">
      <c r="A8237" s="104" t="s">
        <v>10492</v>
      </c>
      <c r="D8237" s="104" t="s">
        <v>2138</v>
      </c>
      <c r="E8237" s="104">
        <f t="shared" si="128"/>
        <v>40600257</v>
      </c>
      <c r="F8237" s="104" t="s">
        <v>404</v>
      </c>
      <c r="G8237" s="104" t="s">
        <v>6182</v>
      </c>
      <c r="H8237" s="104" t="s">
        <v>2066</v>
      </c>
      <c r="I8237" s="104" t="s">
        <v>576</v>
      </c>
    </row>
    <row r="8238" spans="1:9" x14ac:dyDescent="0.2">
      <c r="A8238" s="104" t="s">
        <v>10492</v>
      </c>
      <c r="D8238" s="104" t="s">
        <v>577</v>
      </c>
      <c r="E8238" s="104">
        <f t="shared" si="128"/>
        <v>40600259</v>
      </c>
      <c r="F8238" s="104" t="s">
        <v>404</v>
      </c>
      <c r="G8238" s="104" t="s">
        <v>6182</v>
      </c>
      <c r="H8238" s="104" t="s">
        <v>2066</v>
      </c>
      <c r="I8238" s="104" t="s">
        <v>578</v>
      </c>
    </row>
    <row r="8239" spans="1:9" x14ac:dyDescent="0.2">
      <c r="A8239" s="104" t="s">
        <v>10492</v>
      </c>
      <c r="D8239" s="104" t="s">
        <v>579</v>
      </c>
      <c r="E8239" s="104">
        <f t="shared" si="128"/>
        <v>40600260</v>
      </c>
      <c r="F8239" s="104" t="s">
        <v>404</v>
      </c>
      <c r="G8239" s="104" t="s">
        <v>6182</v>
      </c>
      <c r="H8239" s="104" t="s">
        <v>2066</v>
      </c>
      <c r="I8239" s="104" t="s">
        <v>580</v>
      </c>
    </row>
    <row r="8240" spans="1:9" x14ac:dyDescent="0.2">
      <c r="A8240" s="104" t="s">
        <v>10492</v>
      </c>
      <c r="D8240" s="104" t="s">
        <v>581</v>
      </c>
      <c r="E8240" s="104">
        <f t="shared" si="128"/>
        <v>40600261</v>
      </c>
      <c r="F8240" s="104" t="s">
        <v>404</v>
      </c>
      <c r="G8240" s="104" t="s">
        <v>6182</v>
      </c>
      <c r="H8240" s="104" t="s">
        <v>2066</v>
      </c>
      <c r="I8240" s="104" t="s">
        <v>582</v>
      </c>
    </row>
    <row r="8241" spans="1:12" x14ac:dyDescent="0.2">
      <c r="A8241" s="104" t="s">
        <v>10492</v>
      </c>
      <c r="D8241" s="104" t="s">
        <v>583</v>
      </c>
      <c r="E8241" s="104">
        <f t="shared" si="128"/>
        <v>40600298</v>
      </c>
      <c r="F8241" s="104" t="s">
        <v>404</v>
      </c>
      <c r="G8241" s="104" t="s">
        <v>6182</v>
      </c>
      <c r="H8241" s="104" t="s">
        <v>2066</v>
      </c>
      <c r="I8241" s="104" t="s">
        <v>9253</v>
      </c>
    </row>
    <row r="8242" spans="1:12" x14ac:dyDescent="0.2">
      <c r="A8242" s="104" t="s">
        <v>10492</v>
      </c>
      <c r="D8242" s="104" t="s">
        <v>584</v>
      </c>
      <c r="E8242" s="104">
        <f t="shared" si="128"/>
        <v>40600299</v>
      </c>
      <c r="F8242" s="104" t="s">
        <v>404</v>
      </c>
      <c r="G8242" s="104" t="s">
        <v>6182</v>
      </c>
      <c r="H8242" s="104" t="s">
        <v>2066</v>
      </c>
      <c r="I8242" s="104" t="s">
        <v>9253</v>
      </c>
    </row>
    <row r="8243" spans="1:12" x14ac:dyDescent="0.2">
      <c r="A8243" s="104" t="s">
        <v>10492</v>
      </c>
      <c r="D8243" s="104" t="s">
        <v>585</v>
      </c>
      <c r="E8243" s="104">
        <f t="shared" si="128"/>
        <v>40600301</v>
      </c>
      <c r="F8243" s="104" t="s">
        <v>404</v>
      </c>
      <c r="G8243" s="104" t="s">
        <v>6182</v>
      </c>
      <c r="H8243" s="104" t="s">
        <v>586</v>
      </c>
      <c r="I8243" s="104" t="s">
        <v>587</v>
      </c>
    </row>
    <row r="8244" spans="1:12" x14ac:dyDescent="0.2">
      <c r="A8244" s="104" t="s">
        <v>10492</v>
      </c>
      <c r="D8244" s="104" t="s">
        <v>588</v>
      </c>
      <c r="E8244" s="104">
        <f t="shared" si="128"/>
        <v>40600302</v>
      </c>
      <c r="F8244" s="104" t="s">
        <v>404</v>
      </c>
      <c r="G8244" s="104" t="s">
        <v>6182</v>
      </c>
      <c r="H8244" s="104" t="s">
        <v>586</v>
      </c>
      <c r="I8244" s="104" t="s">
        <v>589</v>
      </c>
    </row>
    <row r="8245" spans="1:12" x14ac:dyDescent="0.2">
      <c r="A8245" s="104" t="s">
        <v>10492</v>
      </c>
      <c r="D8245" s="104" t="s">
        <v>590</v>
      </c>
      <c r="E8245" s="104">
        <f t="shared" si="128"/>
        <v>40600305</v>
      </c>
      <c r="F8245" s="104" t="s">
        <v>404</v>
      </c>
      <c r="G8245" s="104" t="s">
        <v>6182</v>
      </c>
      <c r="H8245" s="104" t="s">
        <v>586</v>
      </c>
      <c r="I8245" s="104" t="s">
        <v>591</v>
      </c>
    </row>
    <row r="8246" spans="1:12" x14ac:dyDescent="0.2">
      <c r="A8246" s="104" t="s">
        <v>10492</v>
      </c>
      <c r="D8246" s="104" t="s">
        <v>592</v>
      </c>
      <c r="E8246" s="104">
        <f t="shared" si="128"/>
        <v>40600306</v>
      </c>
      <c r="F8246" s="104" t="s">
        <v>404</v>
      </c>
      <c r="G8246" s="104" t="s">
        <v>6182</v>
      </c>
      <c r="H8246" s="104" t="s">
        <v>586</v>
      </c>
      <c r="I8246" s="104" t="s">
        <v>593</v>
      </c>
    </row>
    <row r="8247" spans="1:12" x14ac:dyDescent="0.2">
      <c r="A8247" s="104" t="s">
        <v>10492</v>
      </c>
      <c r="D8247" s="104" t="s">
        <v>594</v>
      </c>
      <c r="E8247" s="104">
        <f t="shared" si="128"/>
        <v>40600307</v>
      </c>
      <c r="F8247" s="104" t="s">
        <v>404</v>
      </c>
      <c r="G8247" s="104" t="s">
        <v>6182</v>
      </c>
      <c r="H8247" s="104" t="s">
        <v>586</v>
      </c>
      <c r="I8247" s="104" t="s">
        <v>595</v>
      </c>
    </row>
    <row r="8248" spans="1:12" x14ac:dyDescent="0.2">
      <c r="A8248" s="104" t="s">
        <v>10492</v>
      </c>
      <c r="D8248" s="104" t="s">
        <v>596</v>
      </c>
      <c r="E8248" s="104">
        <f t="shared" si="128"/>
        <v>40600399</v>
      </c>
      <c r="F8248" s="104" t="s">
        <v>404</v>
      </c>
      <c r="G8248" s="104" t="s">
        <v>6182</v>
      </c>
      <c r="H8248" s="104" t="s">
        <v>586</v>
      </c>
      <c r="I8248" s="104" t="s">
        <v>9253</v>
      </c>
    </row>
    <row r="8249" spans="1:12" x14ac:dyDescent="0.2">
      <c r="A8249" s="104" t="s">
        <v>10492</v>
      </c>
      <c r="D8249" s="104" t="s">
        <v>597</v>
      </c>
      <c r="E8249" s="104">
        <f t="shared" si="128"/>
        <v>40600401</v>
      </c>
      <c r="F8249" s="104" t="s">
        <v>404</v>
      </c>
      <c r="G8249" s="104" t="s">
        <v>6182</v>
      </c>
      <c r="H8249" s="104" t="s">
        <v>598</v>
      </c>
      <c r="I8249" s="104" t="s">
        <v>599</v>
      </c>
    </row>
    <row r="8250" spans="1:12" x14ac:dyDescent="0.2">
      <c r="A8250" s="104" t="s">
        <v>10492</v>
      </c>
      <c r="D8250" s="104" t="s">
        <v>600</v>
      </c>
      <c r="E8250" s="104">
        <f t="shared" si="128"/>
        <v>40600402</v>
      </c>
      <c r="F8250" s="104" t="s">
        <v>404</v>
      </c>
      <c r="G8250" s="104" t="s">
        <v>6182</v>
      </c>
      <c r="H8250" s="104" t="s">
        <v>598</v>
      </c>
      <c r="I8250" s="104" t="s">
        <v>601</v>
      </c>
    </row>
    <row r="8251" spans="1:12" x14ac:dyDescent="0.2">
      <c r="A8251" s="104" t="s">
        <v>10492</v>
      </c>
      <c r="B8251" s="104"/>
      <c r="D8251" s="104" t="s">
        <v>602</v>
      </c>
      <c r="E8251" s="104">
        <f t="shared" si="128"/>
        <v>40600403</v>
      </c>
      <c r="F8251" s="104" t="s">
        <v>404</v>
      </c>
      <c r="G8251" s="104" t="s">
        <v>6182</v>
      </c>
      <c r="H8251" s="104" t="s">
        <v>598</v>
      </c>
      <c r="I8251" s="104" t="s">
        <v>599</v>
      </c>
      <c r="L8251" s="104" t="s">
        <v>603</v>
      </c>
    </row>
    <row r="8252" spans="1:12" x14ac:dyDescent="0.2">
      <c r="A8252" s="104" t="s">
        <v>10492</v>
      </c>
      <c r="D8252" s="104" t="s">
        <v>604</v>
      </c>
      <c r="E8252" s="104">
        <f t="shared" si="128"/>
        <v>40600499</v>
      </c>
      <c r="F8252" s="104" t="s">
        <v>404</v>
      </c>
      <c r="G8252" s="104" t="s">
        <v>6182</v>
      </c>
      <c r="H8252" s="104" t="s">
        <v>598</v>
      </c>
      <c r="I8252" s="104" t="s">
        <v>9253</v>
      </c>
    </row>
    <row r="8253" spans="1:12" x14ac:dyDescent="0.2">
      <c r="A8253" s="104" t="s">
        <v>10492</v>
      </c>
      <c r="D8253" s="104" t="s">
        <v>605</v>
      </c>
      <c r="E8253" s="104">
        <f t="shared" si="128"/>
        <v>40600501</v>
      </c>
      <c r="F8253" s="104" t="s">
        <v>404</v>
      </c>
      <c r="G8253" s="104" t="s">
        <v>6182</v>
      </c>
      <c r="H8253" s="104" t="s">
        <v>606</v>
      </c>
      <c r="I8253" s="104" t="s">
        <v>607</v>
      </c>
    </row>
    <row r="8254" spans="1:12" x14ac:dyDescent="0.2">
      <c r="A8254" s="104" t="s">
        <v>10492</v>
      </c>
      <c r="D8254" s="104" t="s">
        <v>608</v>
      </c>
      <c r="E8254" s="104">
        <f t="shared" si="128"/>
        <v>40600502</v>
      </c>
      <c r="F8254" s="104" t="s">
        <v>404</v>
      </c>
      <c r="G8254" s="104" t="s">
        <v>6182</v>
      </c>
      <c r="H8254" s="104" t="s">
        <v>606</v>
      </c>
      <c r="I8254" s="104" t="s">
        <v>609</v>
      </c>
    </row>
    <row r="8255" spans="1:12" x14ac:dyDescent="0.2">
      <c r="A8255" s="104" t="s">
        <v>10492</v>
      </c>
      <c r="D8255" s="104" t="s">
        <v>610</v>
      </c>
      <c r="E8255" s="104">
        <f t="shared" si="128"/>
        <v>40600503</v>
      </c>
      <c r="F8255" s="104" t="s">
        <v>404</v>
      </c>
      <c r="G8255" s="104" t="s">
        <v>6182</v>
      </c>
      <c r="H8255" s="104" t="s">
        <v>606</v>
      </c>
      <c r="I8255" s="104" t="s">
        <v>611</v>
      </c>
    </row>
    <row r="8256" spans="1:12" x14ac:dyDescent="0.2">
      <c r="A8256" s="104" t="s">
        <v>10492</v>
      </c>
      <c r="D8256" s="104" t="s">
        <v>612</v>
      </c>
      <c r="E8256" s="104">
        <f t="shared" si="128"/>
        <v>40600504</v>
      </c>
      <c r="F8256" s="104" t="s">
        <v>404</v>
      </c>
      <c r="G8256" s="104" t="s">
        <v>6182</v>
      </c>
      <c r="H8256" s="104" t="s">
        <v>606</v>
      </c>
      <c r="I8256" s="104" t="s">
        <v>613</v>
      </c>
    </row>
    <row r="8257" spans="1:12" x14ac:dyDescent="0.2">
      <c r="A8257" s="104" t="s">
        <v>10492</v>
      </c>
      <c r="D8257" s="104" t="s">
        <v>614</v>
      </c>
      <c r="E8257" s="104">
        <f t="shared" si="128"/>
        <v>40600601</v>
      </c>
      <c r="F8257" s="104" t="s">
        <v>404</v>
      </c>
      <c r="G8257" s="104" t="s">
        <v>6182</v>
      </c>
      <c r="H8257" s="104" t="s">
        <v>615</v>
      </c>
      <c r="I8257" s="104" t="s">
        <v>599</v>
      </c>
    </row>
    <row r="8258" spans="1:12" x14ac:dyDescent="0.2">
      <c r="A8258" s="104" t="s">
        <v>10492</v>
      </c>
      <c r="D8258" s="104" t="s">
        <v>616</v>
      </c>
      <c r="E8258" s="104">
        <f t="shared" ref="E8258:E8321" si="129">VALUE(D8258)</f>
        <v>40600602</v>
      </c>
      <c r="F8258" s="104" t="s">
        <v>404</v>
      </c>
      <c r="G8258" s="104" t="s">
        <v>6182</v>
      </c>
      <c r="H8258" s="104" t="s">
        <v>615</v>
      </c>
      <c r="I8258" s="104" t="s">
        <v>601</v>
      </c>
    </row>
    <row r="8259" spans="1:12" x14ac:dyDescent="0.2">
      <c r="A8259" s="104" t="s">
        <v>10492</v>
      </c>
      <c r="D8259" s="104" t="s">
        <v>617</v>
      </c>
      <c r="E8259" s="104">
        <f t="shared" si="129"/>
        <v>40600603</v>
      </c>
      <c r="F8259" s="104" t="s">
        <v>404</v>
      </c>
      <c r="G8259" s="104" t="s">
        <v>6182</v>
      </c>
      <c r="H8259" s="104" t="s">
        <v>615</v>
      </c>
      <c r="I8259" s="104" t="s">
        <v>618</v>
      </c>
    </row>
    <row r="8260" spans="1:12" x14ac:dyDescent="0.2">
      <c r="A8260" s="104" t="s">
        <v>10492</v>
      </c>
      <c r="D8260" s="104" t="s">
        <v>3682</v>
      </c>
      <c r="E8260" s="104">
        <f t="shared" si="129"/>
        <v>40600630</v>
      </c>
      <c r="F8260" s="104" t="s">
        <v>404</v>
      </c>
      <c r="G8260" s="104" t="s">
        <v>6182</v>
      </c>
      <c r="H8260" s="104" t="s">
        <v>615</v>
      </c>
      <c r="I8260" s="104" t="s">
        <v>6188</v>
      </c>
    </row>
    <row r="8261" spans="1:12" x14ac:dyDescent="0.2">
      <c r="A8261" s="104" t="s">
        <v>10492</v>
      </c>
      <c r="D8261" s="104" t="s">
        <v>3683</v>
      </c>
      <c r="E8261" s="104">
        <f t="shared" si="129"/>
        <v>40600651</v>
      </c>
      <c r="F8261" s="104" t="s">
        <v>404</v>
      </c>
      <c r="G8261" s="104" t="s">
        <v>6182</v>
      </c>
      <c r="H8261" s="104" t="s">
        <v>615</v>
      </c>
      <c r="I8261" s="104" t="s">
        <v>3684</v>
      </c>
    </row>
    <row r="8262" spans="1:12" x14ac:dyDescent="0.2">
      <c r="A8262" s="104" t="s">
        <v>10492</v>
      </c>
      <c r="D8262" s="104" t="s">
        <v>3685</v>
      </c>
      <c r="E8262" s="104">
        <f t="shared" si="129"/>
        <v>40600701</v>
      </c>
      <c r="F8262" s="104" t="s">
        <v>404</v>
      </c>
      <c r="G8262" s="104" t="s">
        <v>6182</v>
      </c>
      <c r="H8262" s="104" t="s">
        <v>3686</v>
      </c>
      <c r="I8262" s="104" t="s">
        <v>587</v>
      </c>
    </row>
    <row r="8263" spans="1:12" x14ac:dyDescent="0.2">
      <c r="A8263" s="104" t="s">
        <v>10492</v>
      </c>
      <c r="D8263" s="104" t="s">
        <v>3687</v>
      </c>
      <c r="E8263" s="104">
        <f t="shared" si="129"/>
        <v>40600702</v>
      </c>
      <c r="F8263" s="104" t="s">
        <v>404</v>
      </c>
      <c r="G8263" s="104" t="s">
        <v>6182</v>
      </c>
      <c r="H8263" s="104" t="s">
        <v>3686</v>
      </c>
      <c r="I8263" s="104" t="s">
        <v>589</v>
      </c>
    </row>
    <row r="8264" spans="1:12" x14ac:dyDescent="0.2">
      <c r="A8264" s="104" t="s">
        <v>10492</v>
      </c>
      <c r="D8264" s="104" t="s">
        <v>3688</v>
      </c>
      <c r="E8264" s="104">
        <f t="shared" si="129"/>
        <v>40600706</v>
      </c>
      <c r="F8264" s="104" t="s">
        <v>404</v>
      </c>
      <c r="G8264" s="104" t="s">
        <v>6182</v>
      </c>
      <c r="H8264" s="104" t="s">
        <v>3686</v>
      </c>
      <c r="I8264" s="104" t="s">
        <v>593</v>
      </c>
    </row>
    <row r="8265" spans="1:12" x14ac:dyDescent="0.2">
      <c r="A8265" s="104" t="s">
        <v>10492</v>
      </c>
      <c r="D8265" s="104" t="s">
        <v>3689</v>
      </c>
      <c r="E8265" s="104">
        <f t="shared" si="129"/>
        <v>40600707</v>
      </c>
      <c r="F8265" s="104" t="s">
        <v>404</v>
      </c>
      <c r="G8265" s="104" t="s">
        <v>6182</v>
      </c>
      <c r="H8265" s="104" t="s">
        <v>3686</v>
      </c>
      <c r="I8265" s="104" t="s">
        <v>595</v>
      </c>
    </row>
    <row r="8266" spans="1:12" x14ac:dyDescent="0.2">
      <c r="A8266" s="104" t="s">
        <v>10492</v>
      </c>
      <c r="D8266" s="104" t="s">
        <v>3690</v>
      </c>
      <c r="E8266" s="104">
        <f t="shared" si="129"/>
        <v>40688801</v>
      </c>
      <c r="F8266" s="104" t="s">
        <v>404</v>
      </c>
      <c r="G8266" s="104" t="s">
        <v>6182</v>
      </c>
      <c r="H8266" s="104" t="s">
        <v>11023</v>
      </c>
      <c r="I8266" s="104" t="s">
        <v>7495</v>
      </c>
    </row>
    <row r="8267" spans="1:12" x14ac:dyDescent="0.2">
      <c r="A8267" s="104" t="s">
        <v>10492</v>
      </c>
      <c r="D8267" s="104" t="s">
        <v>3691</v>
      </c>
      <c r="E8267" s="104">
        <f t="shared" si="129"/>
        <v>40688802</v>
      </c>
      <c r="F8267" s="104" t="s">
        <v>404</v>
      </c>
      <c r="G8267" s="104" t="s">
        <v>6182</v>
      </c>
      <c r="H8267" s="104" t="s">
        <v>11023</v>
      </c>
      <c r="I8267" s="104" t="s">
        <v>7495</v>
      </c>
    </row>
    <row r="8268" spans="1:12" x14ac:dyDescent="0.2">
      <c r="A8268" s="104" t="s">
        <v>10492</v>
      </c>
      <c r="D8268" s="104" t="s">
        <v>3692</v>
      </c>
      <c r="E8268" s="104">
        <f t="shared" si="129"/>
        <v>40688803</v>
      </c>
      <c r="F8268" s="104" t="s">
        <v>404</v>
      </c>
      <c r="G8268" s="104" t="s">
        <v>6182</v>
      </c>
      <c r="H8268" s="104" t="s">
        <v>11023</v>
      </c>
      <c r="I8268" s="104" t="s">
        <v>7495</v>
      </c>
    </row>
    <row r="8269" spans="1:12" x14ac:dyDescent="0.2">
      <c r="A8269" s="104" t="s">
        <v>10492</v>
      </c>
      <c r="D8269" s="104" t="s">
        <v>3693</v>
      </c>
      <c r="E8269" s="104">
        <f t="shared" si="129"/>
        <v>40688804</v>
      </c>
      <c r="F8269" s="104" t="s">
        <v>404</v>
      </c>
      <c r="G8269" s="104" t="s">
        <v>6182</v>
      </c>
      <c r="H8269" s="104" t="s">
        <v>11023</v>
      </c>
      <c r="I8269" s="104" t="s">
        <v>7495</v>
      </c>
    </row>
    <row r="8270" spans="1:12" x14ac:dyDescent="0.2">
      <c r="A8270" s="104" t="s">
        <v>10492</v>
      </c>
      <c r="D8270" s="104" t="s">
        <v>3694</v>
      </c>
      <c r="E8270" s="104">
        <f t="shared" si="129"/>
        <v>40688805</v>
      </c>
      <c r="F8270" s="104" t="s">
        <v>404</v>
      </c>
      <c r="G8270" s="104" t="s">
        <v>6182</v>
      </c>
      <c r="H8270" s="104" t="s">
        <v>11023</v>
      </c>
      <c r="I8270" s="104" t="s">
        <v>7495</v>
      </c>
    </row>
    <row r="8271" spans="1:12" x14ac:dyDescent="0.2">
      <c r="A8271" s="104" t="s">
        <v>10492</v>
      </c>
      <c r="D8271" s="104" t="s">
        <v>3695</v>
      </c>
      <c r="E8271" s="104">
        <f t="shared" si="129"/>
        <v>40700401</v>
      </c>
      <c r="F8271" s="104" t="s">
        <v>404</v>
      </c>
      <c r="G8271" s="104" t="s">
        <v>16776</v>
      </c>
      <c r="H8271" s="104" t="s">
        <v>3696</v>
      </c>
      <c r="I8271" s="104" t="s">
        <v>3697</v>
      </c>
      <c r="K8271" s="106"/>
      <c r="L8271" s="104"/>
    </row>
    <row r="8272" spans="1:12" x14ac:dyDescent="0.2">
      <c r="A8272" s="104" t="s">
        <v>10492</v>
      </c>
      <c r="D8272" s="104" t="s">
        <v>3698</v>
      </c>
      <c r="E8272" s="104">
        <f t="shared" si="129"/>
        <v>40700402</v>
      </c>
      <c r="F8272" s="104" t="s">
        <v>404</v>
      </c>
      <c r="G8272" s="104" t="s">
        <v>16776</v>
      </c>
      <c r="H8272" s="104" t="s">
        <v>3696</v>
      </c>
      <c r="I8272" s="104" t="s">
        <v>3699</v>
      </c>
      <c r="K8272" s="106"/>
      <c r="L8272" s="104"/>
    </row>
    <row r="8273" spans="1:9" x14ac:dyDescent="0.2">
      <c r="A8273" s="104" t="s">
        <v>10492</v>
      </c>
      <c r="D8273" s="104" t="s">
        <v>3700</v>
      </c>
      <c r="E8273" s="104">
        <f t="shared" si="129"/>
        <v>40700403</v>
      </c>
      <c r="F8273" s="104" t="s">
        <v>404</v>
      </c>
      <c r="G8273" s="104" t="s">
        <v>16776</v>
      </c>
      <c r="H8273" s="104" t="s">
        <v>3696</v>
      </c>
      <c r="I8273" s="104" t="s">
        <v>3701</v>
      </c>
    </row>
    <row r="8274" spans="1:9" x14ac:dyDescent="0.2">
      <c r="A8274" s="104" t="s">
        <v>10492</v>
      </c>
      <c r="D8274" s="104" t="s">
        <v>3702</v>
      </c>
      <c r="E8274" s="104">
        <f t="shared" si="129"/>
        <v>40700404</v>
      </c>
      <c r="F8274" s="104" t="s">
        <v>404</v>
      </c>
      <c r="G8274" s="104" t="s">
        <v>16776</v>
      </c>
      <c r="H8274" s="104" t="s">
        <v>3696</v>
      </c>
      <c r="I8274" s="104" t="s">
        <v>3703</v>
      </c>
    </row>
    <row r="8275" spans="1:9" x14ac:dyDescent="0.2">
      <c r="A8275" s="104" t="s">
        <v>10492</v>
      </c>
      <c r="D8275" s="104" t="s">
        <v>3704</v>
      </c>
      <c r="E8275" s="104">
        <f t="shared" si="129"/>
        <v>40700405</v>
      </c>
      <c r="F8275" s="104" t="s">
        <v>404</v>
      </c>
      <c r="G8275" s="104" t="s">
        <v>16776</v>
      </c>
      <c r="H8275" s="104" t="s">
        <v>3696</v>
      </c>
      <c r="I8275" s="104" t="s">
        <v>3705</v>
      </c>
    </row>
    <row r="8276" spans="1:9" x14ac:dyDescent="0.2">
      <c r="A8276" s="104" t="s">
        <v>10492</v>
      </c>
      <c r="D8276" s="104" t="s">
        <v>3706</v>
      </c>
      <c r="E8276" s="104">
        <f t="shared" si="129"/>
        <v>40700406</v>
      </c>
      <c r="F8276" s="104" t="s">
        <v>404</v>
      </c>
      <c r="G8276" s="104" t="s">
        <v>16776</v>
      </c>
      <c r="H8276" s="104" t="s">
        <v>3696</v>
      </c>
      <c r="I8276" s="104" t="s">
        <v>3707</v>
      </c>
    </row>
    <row r="8277" spans="1:9" x14ac:dyDescent="0.2">
      <c r="A8277" s="104" t="s">
        <v>10492</v>
      </c>
      <c r="D8277" s="104" t="s">
        <v>3708</v>
      </c>
      <c r="E8277" s="104">
        <f t="shared" si="129"/>
        <v>40700497</v>
      </c>
      <c r="F8277" s="104" t="s">
        <v>404</v>
      </c>
      <c r="G8277" s="104" t="s">
        <v>16776</v>
      </c>
      <c r="H8277" s="104" t="s">
        <v>3696</v>
      </c>
      <c r="I8277" s="104" t="s">
        <v>3709</v>
      </c>
    </row>
    <row r="8278" spans="1:9" x14ac:dyDescent="0.2">
      <c r="A8278" s="104" t="s">
        <v>10492</v>
      </c>
      <c r="D8278" s="104" t="s">
        <v>3710</v>
      </c>
      <c r="E8278" s="104">
        <f t="shared" si="129"/>
        <v>40700498</v>
      </c>
      <c r="F8278" s="104" t="s">
        <v>404</v>
      </c>
      <c r="G8278" s="104" t="s">
        <v>16776</v>
      </c>
      <c r="H8278" s="104" t="s">
        <v>3696</v>
      </c>
      <c r="I8278" s="104" t="s">
        <v>3711</v>
      </c>
    </row>
    <row r="8279" spans="1:9" x14ac:dyDescent="0.2">
      <c r="A8279" s="104" t="s">
        <v>10492</v>
      </c>
      <c r="D8279" s="104" t="s">
        <v>3712</v>
      </c>
      <c r="E8279" s="104">
        <f t="shared" si="129"/>
        <v>40700801</v>
      </c>
      <c r="F8279" s="104" t="s">
        <v>404</v>
      </c>
      <c r="G8279" s="104" t="s">
        <v>16776</v>
      </c>
      <c r="H8279" s="104" t="s">
        <v>3713</v>
      </c>
      <c r="I8279" s="104" t="s">
        <v>3714</v>
      </c>
    </row>
    <row r="8280" spans="1:9" x14ac:dyDescent="0.2">
      <c r="A8280" s="104" t="s">
        <v>10492</v>
      </c>
      <c r="D8280" s="104" t="s">
        <v>3715</v>
      </c>
      <c r="E8280" s="104">
        <f t="shared" si="129"/>
        <v>40700802</v>
      </c>
      <c r="F8280" s="104" t="s">
        <v>404</v>
      </c>
      <c r="G8280" s="104" t="s">
        <v>16776</v>
      </c>
      <c r="H8280" s="104" t="s">
        <v>3713</v>
      </c>
      <c r="I8280" s="104" t="s">
        <v>3716</v>
      </c>
    </row>
    <row r="8281" spans="1:9" x14ac:dyDescent="0.2">
      <c r="A8281" s="104" t="s">
        <v>10492</v>
      </c>
      <c r="D8281" s="104" t="s">
        <v>3717</v>
      </c>
      <c r="E8281" s="104">
        <f t="shared" si="129"/>
        <v>40700803</v>
      </c>
      <c r="F8281" s="104" t="s">
        <v>404</v>
      </c>
      <c r="G8281" s="104" t="s">
        <v>16776</v>
      </c>
      <c r="H8281" s="104" t="s">
        <v>3713</v>
      </c>
      <c r="I8281" s="104" t="s">
        <v>3718</v>
      </c>
    </row>
    <row r="8282" spans="1:9" x14ac:dyDescent="0.2">
      <c r="A8282" s="104" t="s">
        <v>10492</v>
      </c>
      <c r="D8282" s="104" t="s">
        <v>3719</v>
      </c>
      <c r="E8282" s="104">
        <f t="shared" si="129"/>
        <v>40700804</v>
      </c>
      <c r="F8282" s="104" t="s">
        <v>404</v>
      </c>
      <c r="G8282" s="104" t="s">
        <v>16776</v>
      </c>
      <c r="H8282" s="104" t="s">
        <v>3713</v>
      </c>
      <c r="I8282" s="104" t="s">
        <v>3720</v>
      </c>
    </row>
    <row r="8283" spans="1:9" x14ac:dyDescent="0.2">
      <c r="A8283" s="104" t="s">
        <v>10492</v>
      </c>
      <c r="D8283" s="104" t="s">
        <v>3721</v>
      </c>
      <c r="E8283" s="104">
        <f t="shared" si="129"/>
        <v>40700805</v>
      </c>
      <c r="F8283" s="104" t="s">
        <v>404</v>
      </c>
      <c r="G8283" s="104" t="s">
        <v>16776</v>
      </c>
      <c r="H8283" s="104" t="s">
        <v>3713</v>
      </c>
      <c r="I8283" s="104" t="s">
        <v>3722</v>
      </c>
    </row>
    <row r="8284" spans="1:9" x14ac:dyDescent="0.2">
      <c r="A8284" s="104" t="s">
        <v>10492</v>
      </c>
      <c r="D8284" s="104" t="s">
        <v>3723</v>
      </c>
      <c r="E8284" s="104">
        <f t="shared" si="129"/>
        <v>40700806</v>
      </c>
      <c r="F8284" s="104" t="s">
        <v>404</v>
      </c>
      <c r="G8284" s="104" t="s">
        <v>16776</v>
      </c>
      <c r="H8284" s="104" t="s">
        <v>3713</v>
      </c>
      <c r="I8284" s="104" t="s">
        <v>3724</v>
      </c>
    </row>
    <row r="8285" spans="1:9" x14ac:dyDescent="0.2">
      <c r="A8285" s="104" t="s">
        <v>10492</v>
      </c>
      <c r="D8285" s="104" t="s">
        <v>3725</v>
      </c>
      <c r="E8285" s="104">
        <f t="shared" si="129"/>
        <v>40700807</v>
      </c>
      <c r="F8285" s="104" t="s">
        <v>404</v>
      </c>
      <c r="G8285" s="104" t="s">
        <v>16776</v>
      </c>
      <c r="H8285" s="104" t="s">
        <v>3713</v>
      </c>
      <c r="I8285" s="104" t="s">
        <v>3726</v>
      </c>
    </row>
    <row r="8286" spans="1:9" x14ac:dyDescent="0.2">
      <c r="A8286" s="104" t="s">
        <v>10492</v>
      </c>
      <c r="D8286" s="104" t="s">
        <v>3727</v>
      </c>
      <c r="E8286" s="104">
        <f t="shared" si="129"/>
        <v>40700808</v>
      </c>
      <c r="F8286" s="104" t="s">
        <v>404</v>
      </c>
      <c r="G8286" s="104" t="s">
        <v>16776</v>
      </c>
      <c r="H8286" s="104" t="s">
        <v>3713</v>
      </c>
      <c r="I8286" s="104" t="s">
        <v>3728</v>
      </c>
    </row>
    <row r="8287" spans="1:9" x14ac:dyDescent="0.2">
      <c r="A8287" s="104" t="s">
        <v>10492</v>
      </c>
      <c r="D8287" s="104" t="s">
        <v>3729</v>
      </c>
      <c r="E8287" s="104">
        <f t="shared" si="129"/>
        <v>40700809</v>
      </c>
      <c r="F8287" s="104" t="s">
        <v>404</v>
      </c>
      <c r="G8287" s="104" t="s">
        <v>16776</v>
      </c>
      <c r="H8287" s="104" t="s">
        <v>3713</v>
      </c>
      <c r="I8287" s="104" t="s">
        <v>3730</v>
      </c>
    </row>
    <row r="8288" spans="1:9" x14ac:dyDescent="0.2">
      <c r="A8288" s="104" t="s">
        <v>10492</v>
      </c>
      <c r="D8288" s="104" t="s">
        <v>3731</v>
      </c>
      <c r="E8288" s="104">
        <f t="shared" si="129"/>
        <v>40700810</v>
      </c>
      <c r="F8288" s="104" t="s">
        <v>404</v>
      </c>
      <c r="G8288" s="104" t="s">
        <v>16776</v>
      </c>
      <c r="H8288" s="104" t="s">
        <v>3713</v>
      </c>
      <c r="I8288" s="104" t="s">
        <v>3732</v>
      </c>
    </row>
    <row r="8289" spans="1:12" x14ac:dyDescent="0.2">
      <c r="A8289" s="104" t="s">
        <v>10492</v>
      </c>
      <c r="D8289" s="104" t="s">
        <v>3733</v>
      </c>
      <c r="E8289" s="104">
        <f t="shared" si="129"/>
        <v>40700811</v>
      </c>
      <c r="F8289" s="104" t="s">
        <v>404</v>
      </c>
      <c r="G8289" s="104" t="s">
        <v>16776</v>
      </c>
      <c r="H8289" s="104" t="s">
        <v>3713</v>
      </c>
      <c r="I8289" s="104" t="s">
        <v>3734</v>
      </c>
    </row>
    <row r="8290" spans="1:12" x14ac:dyDescent="0.2">
      <c r="A8290" s="104" t="s">
        <v>10492</v>
      </c>
      <c r="D8290" s="104" t="s">
        <v>3735</v>
      </c>
      <c r="E8290" s="104">
        <f t="shared" si="129"/>
        <v>40700812</v>
      </c>
      <c r="F8290" s="104" t="s">
        <v>404</v>
      </c>
      <c r="G8290" s="104" t="s">
        <v>16776</v>
      </c>
      <c r="H8290" s="104" t="s">
        <v>3713</v>
      </c>
      <c r="I8290" s="104" t="s">
        <v>3736</v>
      </c>
    </row>
    <row r="8291" spans="1:12" x14ac:dyDescent="0.2">
      <c r="A8291" s="104" t="s">
        <v>10492</v>
      </c>
      <c r="D8291" s="104" t="s">
        <v>6487</v>
      </c>
      <c r="E8291" s="104">
        <f t="shared" si="129"/>
        <v>40700813</v>
      </c>
      <c r="F8291" s="104" t="s">
        <v>404</v>
      </c>
      <c r="G8291" s="104" t="s">
        <v>16776</v>
      </c>
      <c r="H8291" s="104" t="s">
        <v>3713</v>
      </c>
      <c r="I8291" s="104" t="s">
        <v>6488</v>
      </c>
      <c r="K8291" s="106"/>
      <c r="L8291" s="104"/>
    </row>
    <row r="8292" spans="1:12" x14ac:dyDescent="0.2">
      <c r="A8292" s="104" t="s">
        <v>10492</v>
      </c>
      <c r="D8292" s="104" t="s">
        <v>6489</v>
      </c>
      <c r="E8292" s="104">
        <f t="shared" si="129"/>
        <v>40700814</v>
      </c>
      <c r="F8292" s="104" t="s">
        <v>404</v>
      </c>
      <c r="G8292" s="104" t="s">
        <v>16776</v>
      </c>
      <c r="H8292" s="104" t="s">
        <v>3713</v>
      </c>
      <c r="I8292" s="104" t="s">
        <v>6490</v>
      </c>
      <c r="K8292" s="106"/>
      <c r="L8292" s="104"/>
    </row>
    <row r="8293" spans="1:12" x14ac:dyDescent="0.2">
      <c r="A8293" s="104" t="s">
        <v>10492</v>
      </c>
      <c r="D8293" s="104" t="s">
        <v>6491</v>
      </c>
      <c r="E8293" s="104">
        <f t="shared" si="129"/>
        <v>40700815</v>
      </c>
      <c r="F8293" s="104" t="s">
        <v>404</v>
      </c>
      <c r="G8293" s="104" t="s">
        <v>16776</v>
      </c>
      <c r="H8293" s="104" t="s">
        <v>3713</v>
      </c>
      <c r="I8293" s="104" t="s">
        <v>6492</v>
      </c>
    </row>
    <row r="8294" spans="1:12" x14ac:dyDescent="0.2">
      <c r="A8294" s="104" t="s">
        <v>10492</v>
      </c>
      <c r="D8294" s="104" t="s">
        <v>6493</v>
      </c>
      <c r="E8294" s="104">
        <f t="shared" si="129"/>
        <v>40700816</v>
      </c>
      <c r="F8294" s="104" t="s">
        <v>404</v>
      </c>
      <c r="G8294" s="104" t="s">
        <v>16776</v>
      </c>
      <c r="H8294" s="104" t="s">
        <v>3713</v>
      </c>
      <c r="I8294" s="104" t="s">
        <v>6494</v>
      </c>
    </row>
    <row r="8295" spans="1:12" x14ac:dyDescent="0.2">
      <c r="A8295" s="104" t="s">
        <v>10492</v>
      </c>
      <c r="D8295" s="104" t="s">
        <v>6495</v>
      </c>
      <c r="E8295" s="104">
        <f t="shared" si="129"/>
        <v>40700817</v>
      </c>
      <c r="F8295" s="104" t="s">
        <v>404</v>
      </c>
      <c r="G8295" s="104" t="s">
        <v>16776</v>
      </c>
      <c r="H8295" s="104" t="s">
        <v>3713</v>
      </c>
      <c r="I8295" s="104" t="s">
        <v>6496</v>
      </c>
    </row>
    <row r="8296" spans="1:12" x14ac:dyDescent="0.2">
      <c r="A8296" s="104" t="s">
        <v>10492</v>
      </c>
      <c r="D8296" s="104" t="s">
        <v>6497</v>
      </c>
      <c r="E8296" s="104">
        <f t="shared" si="129"/>
        <v>40700818</v>
      </c>
      <c r="F8296" s="104" t="s">
        <v>404</v>
      </c>
      <c r="G8296" s="104" t="s">
        <v>16776</v>
      </c>
      <c r="H8296" s="104" t="s">
        <v>3713</v>
      </c>
      <c r="I8296" s="104" t="s">
        <v>6498</v>
      </c>
    </row>
    <row r="8297" spans="1:12" x14ac:dyDescent="0.2">
      <c r="A8297" s="104" t="s">
        <v>10492</v>
      </c>
      <c r="D8297" s="104" t="s">
        <v>6499</v>
      </c>
      <c r="E8297" s="104">
        <f t="shared" si="129"/>
        <v>40700819</v>
      </c>
      <c r="F8297" s="104" t="s">
        <v>404</v>
      </c>
      <c r="G8297" s="104" t="s">
        <v>16776</v>
      </c>
      <c r="H8297" s="104" t="s">
        <v>3713</v>
      </c>
      <c r="I8297" s="104" t="s">
        <v>6500</v>
      </c>
    </row>
    <row r="8298" spans="1:12" x14ac:dyDescent="0.2">
      <c r="A8298" s="104" t="s">
        <v>10492</v>
      </c>
      <c r="D8298" s="104" t="s">
        <v>6501</v>
      </c>
      <c r="E8298" s="104">
        <f t="shared" si="129"/>
        <v>40700820</v>
      </c>
      <c r="F8298" s="104" t="s">
        <v>404</v>
      </c>
      <c r="G8298" s="104" t="s">
        <v>16776</v>
      </c>
      <c r="H8298" s="104" t="s">
        <v>3713</v>
      </c>
      <c r="I8298" s="104" t="s">
        <v>6502</v>
      </c>
    </row>
    <row r="8299" spans="1:12" x14ac:dyDescent="0.2">
      <c r="A8299" s="104" t="s">
        <v>10492</v>
      </c>
      <c r="D8299" s="104" t="s">
        <v>6503</v>
      </c>
      <c r="E8299" s="104">
        <f t="shared" si="129"/>
        <v>40700897</v>
      </c>
      <c r="F8299" s="104" t="s">
        <v>404</v>
      </c>
      <c r="G8299" s="104" t="s">
        <v>16776</v>
      </c>
      <c r="H8299" s="104" t="s">
        <v>3713</v>
      </c>
      <c r="I8299" s="104" t="s">
        <v>6504</v>
      </c>
    </row>
    <row r="8300" spans="1:12" x14ac:dyDescent="0.2">
      <c r="A8300" s="104" t="s">
        <v>10492</v>
      </c>
      <c r="D8300" s="104" t="s">
        <v>6505</v>
      </c>
      <c r="E8300" s="104">
        <f t="shared" si="129"/>
        <v>40700898</v>
      </c>
      <c r="F8300" s="104" t="s">
        <v>404</v>
      </c>
      <c r="G8300" s="104" t="s">
        <v>16776</v>
      </c>
      <c r="H8300" s="104" t="s">
        <v>3713</v>
      </c>
      <c r="I8300" s="104" t="s">
        <v>6506</v>
      </c>
    </row>
    <row r="8301" spans="1:12" x14ac:dyDescent="0.2">
      <c r="A8301" s="104" t="s">
        <v>10492</v>
      </c>
      <c r="D8301" s="104" t="s">
        <v>6507</v>
      </c>
      <c r="E8301" s="104">
        <f t="shared" si="129"/>
        <v>40701601</v>
      </c>
      <c r="F8301" s="104" t="s">
        <v>404</v>
      </c>
      <c r="G8301" s="104" t="s">
        <v>16776</v>
      </c>
      <c r="H8301" s="104" t="s">
        <v>6508</v>
      </c>
      <c r="I8301" s="104" t="s">
        <v>6509</v>
      </c>
    </row>
    <row r="8302" spans="1:12" x14ac:dyDescent="0.2">
      <c r="A8302" s="104" t="s">
        <v>10492</v>
      </c>
      <c r="D8302" s="104" t="s">
        <v>6510</v>
      </c>
      <c r="E8302" s="104">
        <f t="shared" si="129"/>
        <v>40701602</v>
      </c>
      <c r="F8302" s="104" t="s">
        <v>404</v>
      </c>
      <c r="G8302" s="104" t="s">
        <v>16776</v>
      </c>
      <c r="H8302" s="104" t="s">
        <v>6508</v>
      </c>
      <c r="I8302" s="104" t="s">
        <v>6511</v>
      </c>
    </row>
    <row r="8303" spans="1:12" x14ac:dyDescent="0.2">
      <c r="A8303" s="104" t="s">
        <v>10492</v>
      </c>
      <c r="D8303" s="104" t="s">
        <v>6512</v>
      </c>
      <c r="E8303" s="104">
        <f t="shared" si="129"/>
        <v>40701603</v>
      </c>
      <c r="F8303" s="104" t="s">
        <v>404</v>
      </c>
      <c r="G8303" s="104" t="s">
        <v>16776</v>
      </c>
      <c r="H8303" s="104" t="s">
        <v>6508</v>
      </c>
      <c r="I8303" s="104" t="s">
        <v>6513</v>
      </c>
    </row>
    <row r="8304" spans="1:12" x14ac:dyDescent="0.2">
      <c r="A8304" s="104" t="s">
        <v>10492</v>
      </c>
      <c r="D8304" s="104" t="s">
        <v>6514</v>
      </c>
      <c r="E8304" s="104">
        <f t="shared" si="129"/>
        <v>40701604</v>
      </c>
      <c r="F8304" s="104" t="s">
        <v>404</v>
      </c>
      <c r="G8304" s="104" t="s">
        <v>16776</v>
      </c>
      <c r="H8304" s="104" t="s">
        <v>6508</v>
      </c>
      <c r="I8304" s="104" t="s">
        <v>6515</v>
      </c>
    </row>
    <row r="8305" spans="1:12" x14ac:dyDescent="0.2">
      <c r="A8305" s="104" t="s">
        <v>10492</v>
      </c>
      <c r="D8305" s="104" t="s">
        <v>6516</v>
      </c>
      <c r="E8305" s="104">
        <f t="shared" si="129"/>
        <v>40701605</v>
      </c>
      <c r="F8305" s="104" t="s">
        <v>404</v>
      </c>
      <c r="G8305" s="104" t="s">
        <v>16776</v>
      </c>
      <c r="H8305" s="104" t="s">
        <v>6508</v>
      </c>
      <c r="I8305" s="104" t="s">
        <v>351</v>
      </c>
    </row>
    <row r="8306" spans="1:12" x14ac:dyDescent="0.2">
      <c r="A8306" s="104" t="s">
        <v>10492</v>
      </c>
      <c r="D8306" s="104" t="s">
        <v>352</v>
      </c>
      <c r="E8306" s="104">
        <f t="shared" si="129"/>
        <v>40701606</v>
      </c>
      <c r="F8306" s="104" t="s">
        <v>404</v>
      </c>
      <c r="G8306" s="104" t="s">
        <v>16776</v>
      </c>
      <c r="H8306" s="104" t="s">
        <v>6508</v>
      </c>
      <c r="I8306" s="104" t="s">
        <v>353</v>
      </c>
    </row>
    <row r="8307" spans="1:12" x14ac:dyDescent="0.2">
      <c r="A8307" s="104" t="s">
        <v>10492</v>
      </c>
      <c r="D8307" s="104" t="s">
        <v>354</v>
      </c>
      <c r="E8307" s="104">
        <f t="shared" si="129"/>
        <v>40701607</v>
      </c>
      <c r="F8307" s="104" t="s">
        <v>404</v>
      </c>
      <c r="G8307" s="104" t="s">
        <v>16776</v>
      </c>
      <c r="H8307" s="104" t="s">
        <v>6508</v>
      </c>
      <c r="I8307" s="104" t="s">
        <v>355</v>
      </c>
    </row>
    <row r="8308" spans="1:12" x14ac:dyDescent="0.2">
      <c r="A8308" s="104" t="s">
        <v>10492</v>
      </c>
      <c r="D8308" s="104" t="s">
        <v>356</v>
      </c>
      <c r="E8308" s="104">
        <f t="shared" si="129"/>
        <v>40701608</v>
      </c>
      <c r="F8308" s="104" t="s">
        <v>404</v>
      </c>
      <c r="G8308" s="104" t="s">
        <v>16776</v>
      </c>
      <c r="H8308" s="104" t="s">
        <v>6508</v>
      </c>
      <c r="I8308" s="104" t="s">
        <v>357</v>
      </c>
    </row>
    <row r="8309" spans="1:12" x14ac:dyDescent="0.2">
      <c r="A8309" s="104" t="s">
        <v>10492</v>
      </c>
      <c r="D8309" s="104" t="s">
        <v>358</v>
      </c>
      <c r="E8309" s="104">
        <f t="shared" si="129"/>
        <v>40701609</v>
      </c>
      <c r="F8309" s="104" t="s">
        <v>404</v>
      </c>
      <c r="G8309" s="104" t="s">
        <v>16776</v>
      </c>
      <c r="H8309" s="104" t="s">
        <v>6508</v>
      </c>
      <c r="I8309" s="104" t="s">
        <v>359</v>
      </c>
    </row>
    <row r="8310" spans="1:12" x14ac:dyDescent="0.2">
      <c r="A8310" s="104" t="s">
        <v>10492</v>
      </c>
      <c r="D8310" s="104" t="s">
        <v>360</v>
      </c>
      <c r="E8310" s="104">
        <f t="shared" si="129"/>
        <v>40701610</v>
      </c>
      <c r="F8310" s="104" t="s">
        <v>404</v>
      </c>
      <c r="G8310" s="104" t="s">
        <v>16776</v>
      </c>
      <c r="H8310" s="104" t="s">
        <v>6508</v>
      </c>
      <c r="I8310" s="104" t="s">
        <v>361</v>
      </c>
    </row>
    <row r="8311" spans="1:12" x14ac:dyDescent="0.2">
      <c r="A8311" s="104" t="s">
        <v>10492</v>
      </c>
      <c r="D8311" s="104" t="s">
        <v>362</v>
      </c>
      <c r="E8311" s="104">
        <f t="shared" si="129"/>
        <v>40701611</v>
      </c>
      <c r="F8311" s="104" t="s">
        <v>404</v>
      </c>
      <c r="G8311" s="104" t="s">
        <v>16776</v>
      </c>
      <c r="H8311" s="104" t="s">
        <v>6508</v>
      </c>
      <c r="I8311" s="104" t="s">
        <v>363</v>
      </c>
    </row>
    <row r="8312" spans="1:12" x14ac:dyDescent="0.2">
      <c r="A8312" s="104" t="s">
        <v>10492</v>
      </c>
      <c r="D8312" s="104" t="s">
        <v>364</v>
      </c>
      <c r="E8312" s="104">
        <f t="shared" si="129"/>
        <v>40701612</v>
      </c>
      <c r="F8312" s="104" t="s">
        <v>404</v>
      </c>
      <c r="G8312" s="104" t="s">
        <v>16776</v>
      </c>
      <c r="H8312" s="104" t="s">
        <v>6508</v>
      </c>
      <c r="I8312" s="104" t="s">
        <v>365</v>
      </c>
    </row>
    <row r="8313" spans="1:12" x14ac:dyDescent="0.2">
      <c r="A8313" s="104" t="s">
        <v>10492</v>
      </c>
      <c r="D8313" s="104" t="s">
        <v>366</v>
      </c>
      <c r="E8313" s="104">
        <f t="shared" si="129"/>
        <v>40701613</v>
      </c>
      <c r="F8313" s="104" t="s">
        <v>404</v>
      </c>
      <c r="G8313" s="104" t="s">
        <v>16776</v>
      </c>
      <c r="H8313" s="104" t="s">
        <v>6508</v>
      </c>
      <c r="I8313" s="104" t="s">
        <v>367</v>
      </c>
    </row>
    <row r="8314" spans="1:12" x14ac:dyDescent="0.2">
      <c r="A8314" s="104" t="s">
        <v>10492</v>
      </c>
      <c r="D8314" s="104" t="s">
        <v>368</v>
      </c>
      <c r="E8314" s="104">
        <f t="shared" si="129"/>
        <v>40701614</v>
      </c>
      <c r="F8314" s="104" t="s">
        <v>404</v>
      </c>
      <c r="G8314" s="104" t="s">
        <v>16776</v>
      </c>
      <c r="H8314" s="104" t="s">
        <v>6508</v>
      </c>
      <c r="I8314" s="104" t="s">
        <v>369</v>
      </c>
    </row>
    <row r="8315" spans="1:12" x14ac:dyDescent="0.2">
      <c r="A8315" s="104" t="s">
        <v>10492</v>
      </c>
      <c r="D8315" s="104" t="s">
        <v>370</v>
      </c>
      <c r="E8315" s="104">
        <f t="shared" si="129"/>
        <v>40701615</v>
      </c>
      <c r="F8315" s="104" t="s">
        <v>404</v>
      </c>
      <c r="G8315" s="104" t="s">
        <v>16776</v>
      </c>
      <c r="H8315" s="104" t="s">
        <v>6508</v>
      </c>
      <c r="I8315" s="104" t="s">
        <v>371</v>
      </c>
      <c r="K8315" s="106"/>
      <c r="L8315" s="104"/>
    </row>
    <row r="8316" spans="1:12" x14ac:dyDescent="0.2">
      <c r="A8316" s="104" t="s">
        <v>10492</v>
      </c>
      <c r="D8316" s="104" t="s">
        <v>372</v>
      </c>
      <c r="E8316" s="104">
        <f t="shared" si="129"/>
        <v>40701616</v>
      </c>
      <c r="F8316" s="104" t="s">
        <v>404</v>
      </c>
      <c r="G8316" s="104" t="s">
        <v>16776</v>
      </c>
      <c r="H8316" s="104" t="s">
        <v>6508</v>
      </c>
      <c r="I8316" s="104" t="s">
        <v>373</v>
      </c>
      <c r="K8316" s="106"/>
      <c r="L8316" s="104"/>
    </row>
    <row r="8317" spans="1:12" x14ac:dyDescent="0.2">
      <c r="A8317" s="104" t="s">
        <v>10492</v>
      </c>
      <c r="D8317" s="104" t="s">
        <v>374</v>
      </c>
      <c r="E8317" s="104">
        <f t="shared" si="129"/>
        <v>40701697</v>
      </c>
      <c r="F8317" s="104" t="s">
        <v>404</v>
      </c>
      <c r="G8317" s="104" t="s">
        <v>16776</v>
      </c>
      <c r="H8317" s="104" t="s">
        <v>6508</v>
      </c>
      <c r="I8317" s="104" t="s">
        <v>375</v>
      </c>
    </row>
    <row r="8318" spans="1:12" x14ac:dyDescent="0.2">
      <c r="A8318" s="104" t="s">
        <v>10492</v>
      </c>
      <c r="D8318" s="104" t="s">
        <v>376</v>
      </c>
      <c r="E8318" s="104">
        <f t="shared" si="129"/>
        <v>40701698</v>
      </c>
      <c r="F8318" s="104" t="s">
        <v>404</v>
      </c>
      <c r="G8318" s="104" t="s">
        <v>16776</v>
      </c>
      <c r="H8318" s="104" t="s">
        <v>6508</v>
      </c>
      <c r="I8318" s="104" t="s">
        <v>377</v>
      </c>
    </row>
    <row r="8319" spans="1:12" x14ac:dyDescent="0.2">
      <c r="A8319" s="104" t="s">
        <v>10492</v>
      </c>
      <c r="D8319" s="104" t="s">
        <v>378</v>
      </c>
      <c r="E8319" s="104">
        <f t="shared" si="129"/>
        <v>40702001</v>
      </c>
      <c r="F8319" s="104" t="s">
        <v>404</v>
      </c>
      <c r="G8319" s="104" t="s">
        <v>16776</v>
      </c>
      <c r="H8319" s="104" t="s">
        <v>379</v>
      </c>
      <c r="I8319" s="104" t="s">
        <v>380</v>
      </c>
    </row>
    <row r="8320" spans="1:12" x14ac:dyDescent="0.2">
      <c r="A8320" s="104" t="s">
        <v>10492</v>
      </c>
      <c r="D8320" s="104" t="s">
        <v>381</v>
      </c>
      <c r="E8320" s="104">
        <f t="shared" si="129"/>
        <v>40702002</v>
      </c>
      <c r="F8320" s="104" t="s">
        <v>404</v>
      </c>
      <c r="G8320" s="104" t="s">
        <v>16776</v>
      </c>
      <c r="H8320" s="104" t="s">
        <v>379</v>
      </c>
      <c r="I8320" s="104" t="s">
        <v>382</v>
      </c>
    </row>
    <row r="8321" spans="1:9" x14ac:dyDescent="0.2">
      <c r="A8321" s="104" t="s">
        <v>10492</v>
      </c>
      <c r="D8321" s="104" t="s">
        <v>383</v>
      </c>
      <c r="E8321" s="104">
        <f t="shared" si="129"/>
        <v>40702003</v>
      </c>
      <c r="F8321" s="104" t="s">
        <v>404</v>
      </c>
      <c r="G8321" s="104" t="s">
        <v>16776</v>
      </c>
      <c r="H8321" s="104" t="s">
        <v>379</v>
      </c>
      <c r="I8321" s="104" t="s">
        <v>384</v>
      </c>
    </row>
    <row r="8322" spans="1:9" x14ac:dyDescent="0.2">
      <c r="A8322" s="104" t="s">
        <v>10492</v>
      </c>
      <c r="D8322" s="104" t="s">
        <v>385</v>
      </c>
      <c r="E8322" s="104">
        <f t="shared" ref="E8322:E8385" si="130">VALUE(D8322)</f>
        <v>40702004</v>
      </c>
      <c r="F8322" s="104" t="s">
        <v>404</v>
      </c>
      <c r="G8322" s="104" t="s">
        <v>16776</v>
      </c>
      <c r="H8322" s="104" t="s">
        <v>379</v>
      </c>
      <c r="I8322" s="104" t="s">
        <v>386</v>
      </c>
    </row>
    <row r="8323" spans="1:9" x14ac:dyDescent="0.2">
      <c r="A8323" s="104" t="s">
        <v>10492</v>
      </c>
      <c r="D8323" s="104" t="s">
        <v>387</v>
      </c>
      <c r="E8323" s="104">
        <f t="shared" si="130"/>
        <v>40702097</v>
      </c>
      <c r="F8323" s="104" t="s">
        <v>404</v>
      </c>
      <c r="G8323" s="104" t="s">
        <v>16776</v>
      </c>
      <c r="H8323" s="104" t="s">
        <v>379</v>
      </c>
      <c r="I8323" s="104" t="s">
        <v>388</v>
      </c>
    </row>
    <row r="8324" spans="1:9" x14ac:dyDescent="0.2">
      <c r="A8324" s="104" t="s">
        <v>10492</v>
      </c>
      <c r="D8324" s="104" t="s">
        <v>389</v>
      </c>
      <c r="E8324" s="104">
        <f t="shared" si="130"/>
        <v>40702098</v>
      </c>
      <c r="F8324" s="104" t="s">
        <v>404</v>
      </c>
      <c r="G8324" s="104" t="s">
        <v>16776</v>
      </c>
      <c r="H8324" s="104" t="s">
        <v>379</v>
      </c>
      <c r="I8324" s="104" t="s">
        <v>390</v>
      </c>
    </row>
    <row r="8325" spans="1:9" x14ac:dyDescent="0.2">
      <c r="A8325" s="104" t="s">
        <v>10492</v>
      </c>
      <c r="D8325" s="104" t="s">
        <v>391</v>
      </c>
      <c r="E8325" s="104">
        <f t="shared" si="130"/>
        <v>40702801</v>
      </c>
      <c r="F8325" s="104" t="s">
        <v>404</v>
      </c>
      <c r="G8325" s="104" t="s">
        <v>16776</v>
      </c>
      <c r="H8325" s="104" t="s">
        <v>392</v>
      </c>
      <c r="I8325" s="104" t="s">
        <v>393</v>
      </c>
    </row>
    <row r="8326" spans="1:9" x14ac:dyDescent="0.2">
      <c r="A8326" s="104" t="s">
        <v>10492</v>
      </c>
      <c r="D8326" s="104" t="s">
        <v>394</v>
      </c>
      <c r="E8326" s="104">
        <f t="shared" si="130"/>
        <v>40702802</v>
      </c>
      <c r="F8326" s="104" t="s">
        <v>404</v>
      </c>
      <c r="G8326" s="104" t="s">
        <v>16776</v>
      </c>
      <c r="H8326" s="104" t="s">
        <v>392</v>
      </c>
      <c r="I8326" s="104" t="s">
        <v>395</v>
      </c>
    </row>
    <row r="8327" spans="1:9" x14ac:dyDescent="0.2">
      <c r="A8327" s="104" t="s">
        <v>10492</v>
      </c>
      <c r="D8327" s="104" t="s">
        <v>396</v>
      </c>
      <c r="E8327" s="104">
        <f t="shared" si="130"/>
        <v>40703201</v>
      </c>
      <c r="F8327" s="104" t="s">
        <v>404</v>
      </c>
      <c r="G8327" s="104" t="s">
        <v>16776</v>
      </c>
      <c r="H8327" s="104" t="s">
        <v>397</v>
      </c>
      <c r="I8327" s="104" t="s">
        <v>398</v>
      </c>
    </row>
    <row r="8328" spans="1:9" x14ac:dyDescent="0.2">
      <c r="A8328" s="104" t="s">
        <v>10492</v>
      </c>
      <c r="D8328" s="104" t="s">
        <v>399</v>
      </c>
      <c r="E8328" s="104">
        <f t="shared" si="130"/>
        <v>40703202</v>
      </c>
      <c r="F8328" s="104" t="s">
        <v>404</v>
      </c>
      <c r="G8328" s="104" t="s">
        <v>16776</v>
      </c>
      <c r="H8328" s="104" t="s">
        <v>397</v>
      </c>
      <c r="I8328" s="104" t="s">
        <v>400</v>
      </c>
    </row>
    <row r="8329" spans="1:9" x14ac:dyDescent="0.2">
      <c r="A8329" s="104" t="s">
        <v>10492</v>
      </c>
      <c r="D8329" s="104" t="s">
        <v>6544</v>
      </c>
      <c r="E8329" s="104">
        <f t="shared" si="130"/>
        <v>40703203</v>
      </c>
      <c r="F8329" s="104" t="s">
        <v>404</v>
      </c>
      <c r="G8329" s="104" t="s">
        <v>16776</v>
      </c>
      <c r="H8329" s="104" t="s">
        <v>397</v>
      </c>
      <c r="I8329" s="104" t="s">
        <v>6545</v>
      </c>
    </row>
    <row r="8330" spans="1:9" x14ac:dyDescent="0.2">
      <c r="A8330" s="104" t="s">
        <v>10492</v>
      </c>
      <c r="D8330" s="104" t="s">
        <v>6546</v>
      </c>
      <c r="E8330" s="104">
        <f t="shared" si="130"/>
        <v>40703204</v>
      </c>
      <c r="F8330" s="104" t="s">
        <v>404</v>
      </c>
      <c r="G8330" s="104" t="s">
        <v>16776</v>
      </c>
      <c r="H8330" s="104" t="s">
        <v>397</v>
      </c>
      <c r="I8330" s="104" t="s">
        <v>6547</v>
      </c>
    </row>
    <row r="8331" spans="1:9" x14ac:dyDescent="0.2">
      <c r="A8331" s="104" t="s">
        <v>10492</v>
      </c>
      <c r="D8331" s="104" t="s">
        <v>6548</v>
      </c>
      <c r="E8331" s="104">
        <f t="shared" si="130"/>
        <v>40703205</v>
      </c>
      <c r="F8331" s="104" t="s">
        <v>404</v>
      </c>
      <c r="G8331" s="104" t="s">
        <v>16776</v>
      </c>
      <c r="H8331" s="104" t="s">
        <v>397</v>
      </c>
      <c r="I8331" s="104" t="s">
        <v>6549</v>
      </c>
    </row>
    <row r="8332" spans="1:9" x14ac:dyDescent="0.2">
      <c r="A8332" s="104" t="s">
        <v>10492</v>
      </c>
      <c r="D8332" s="104" t="s">
        <v>6550</v>
      </c>
      <c r="E8332" s="104">
        <f t="shared" si="130"/>
        <v>40703206</v>
      </c>
      <c r="F8332" s="104" t="s">
        <v>404</v>
      </c>
      <c r="G8332" s="104" t="s">
        <v>16776</v>
      </c>
      <c r="H8332" s="104" t="s">
        <v>397</v>
      </c>
      <c r="I8332" s="104" t="s">
        <v>6551</v>
      </c>
    </row>
    <row r="8333" spans="1:9" x14ac:dyDescent="0.2">
      <c r="A8333" s="104" t="s">
        <v>10492</v>
      </c>
      <c r="D8333" s="104" t="s">
        <v>6552</v>
      </c>
      <c r="E8333" s="104">
        <f t="shared" si="130"/>
        <v>40703207</v>
      </c>
      <c r="F8333" s="104" t="s">
        <v>404</v>
      </c>
      <c r="G8333" s="104" t="s">
        <v>16776</v>
      </c>
      <c r="H8333" s="104" t="s">
        <v>397</v>
      </c>
      <c r="I8333" s="104" t="s">
        <v>6553</v>
      </c>
    </row>
    <row r="8334" spans="1:9" x14ac:dyDescent="0.2">
      <c r="A8334" s="104" t="s">
        <v>10492</v>
      </c>
      <c r="D8334" s="104" t="s">
        <v>6554</v>
      </c>
      <c r="E8334" s="104">
        <f t="shared" si="130"/>
        <v>40703208</v>
      </c>
      <c r="F8334" s="104" t="s">
        <v>404</v>
      </c>
      <c r="G8334" s="104" t="s">
        <v>16776</v>
      </c>
      <c r="H8334" s="104" t="s">
        <v>397</v>
      </c>
      <c r="I8334" s="104" t="s">
        <v>6555</v>
      </c>
    </row>
    <row r="8335" spans="1:9" x14ac:dyDescent="0.2">
      <c r="A8335" s="104" t="s">
        <v>10492</v>
      </c>
      <c r="D8335" s="104" t="s">
        <v>6556</v>
      </c>
      <c r="E8335" s="104">
        <f t="shared" si="130"/>
        <v>40703209</v>
      </c>
      <c r="F8335" s="104" t="s">
        <v>404</v>
      </c>
      <c r="G8335" s="104" t="s">
        <v>16776</v>
      </c>
      <c r="H8335" s="104" t="s">
        <v>397</v>
      </c>
      <c r="I8335" s="104" t="s">
        <v>3825</v>
      </c>
    </row>
    <row r="8336" spans="1:9" x14ac:dyDescent="0.2">
      <c r="A8336" s="104" t="s">
        <v>10492</v>
      </c>
      <c r="D8336" s="104" t="s">
        <v>3826</v>
      </c>
      <c r="E8336" s="104">
        <f t="shared" si="130"/>
        <v>40703210</v>
      </c>
      <c r="F8336" s="104" t="s">
        <v>404</v>
      </c>
      <c r="G8336" s="104" t="s">
        <v>16776</v>
      </c>
      <c r="H8336" s="104" t="s">
        <v>397</v>
      </c>
      <c r="I8336" s="104" t="s">
        <v>3827</v>
      </c>
    </row>
    <row r="8337" spans="1:9" x14ac:dyDescent="0.2">
      <c r="A8337" s="104" t="s">
        <v>10492</v>
      </c>
      <c r="D8337" s="104" t="s">
        <v>3828</v>
      </c>
      <c r="E8337" s="104">
        <f t="shared" si="130"/>
        <v>40703211</v>
      </c>
      <c r="F8337" s="104" t="s">
        <v>404</v>
      </c>
      <c r="G8337" s="104" t="s">
        <v>16776</v>
      </c>
      <c r="H8337" s="104" t="s">
        <v>397</v>
      </c>
      <c r="I8337" s="104" t="s">
        <v>3829</v>
      </c>
    </row>
    <row r="8338" spans="1:9" x14ac:dyDescent="0.2">
      <c r="A8338" s="104" t="s">
        <v>10492</v>
      </c>
      <c r="D8338" s="104" t="s">
        <v>3830</v>
      </c>
      <c r="E8338" s="104">
        <f t="shared" si="130"/>
        <v>40703212</v>
      </c>
      <c r="F8338" s="104" t="s">
        <v>404</v>
      </c>
      <c r="G8338" s="104" t="s">
        <v>16776</v>
      </c>
      <c r="H8338" s="104" t="s">
        <v>397</v>
      </c>
      <c r="I8338" s="104" t="s">
        <v>3831</v>
      </c>
    </row>
    <row r="8339" spans="1:9" x14ac:dyDescent="0.2">
      <c r="A8339" s="104" t="s">
        <v>10492</v>
      </c>
      <c r="D8339" s="104" t="s">
        <v>3832</v>
      </c>
      <c r="E8339" s="104">
        <f t="shared" si="130"/>
        <v>40703297</v>
      </c>
      <c r="F8339" s="104" t="s">
        <v>404</v>
      </c>
      <c r="G8339" s="104" t="s">
        <v>16776</v>
      </c>
      <c r="H8339" s="104" t="s">
        <v>397</v>
      </c>
      <c r="I8339" s="104" t="s">
        <v>3833</v>
      </c>
    </row>
    <row r="8340" spans="1:9" x14ac:dyDescent="0.2">
      <c r="A8340" s="104" t="s">
        <v>10492</v>
      </c>
      <c r="D8340" s="104" t="s">
        <v>3834</v>
      </c>
      <c r="E8340" s="104">
        <f t="shared" si="130"/>
        <v>40703298</v>
      </c>
      <c r="F8340" s="104" t="s">
        <v>404</v>
      </c>
      <c r="G8340" s="104" t="s">
        <v>16776</v>
      </c>
      <c r="H8340" s="104" t="s">
        <v>397</v>
      </c>
      <c r="I8340" s="104" t="s">
        <v>3835</v>
      </c>
    </row>
    <row r="8341" spans="1:9" x14ac:dyDescent="0.2">
      <c r="A8341" s="104" t="s">
        <v>10492</v>
      </c>
      <c r="D8341" s="104" t="s">
        <v>3836</v>
      </c>
      <c r="E8341" s="104">
        <f t="shared" si="130"/>
        <v>40703601</v>
      </c>
      <c r="F8341" s="104" t="s">
        <v>404</v>
      </c>
      <c r="G8341" s="104" t="s">
        <v>16776</v>
      </c>
      <c r="H8341" s="104" t="s">
        <v>3837</v>
      </c>
      <c r="I8341" s="104" t="s">
        <v>3838</v>
      </c>
    </row>
    <row r="8342" spans="1:9" x14ac:dyDescent="0.2">
      <c r="A8342" s="104" t="s">
        <v>10492</v>
      </c>
      <c r="D8342" s="104" t="s">
        <v>3818</v>
      </c>
      <c r="E8342" s="104">
        <f t="shared" si="130"/>
        <v>40703602</v>
      </c>
      <c r="F8342" s="104" t="s">
        <v>404</v>
      </c>
      <c r="G8342" s="104" t="s">
        <v>16776</v>
      </c>
      <c r="H8342" s="104" t="s">
        <v>3837</v>
      </c>
      <c r="I8342" s="104" t="s">
        <v>3819</v>
      </c>
    </row>
    <row r="8343" spans="1:9" x14ac:dyDescent="0.2">
      <c r="A8343" s="104" t="s">
        <v>10492</v>
      </c>
      <c r="D8343" s="104" t="s">
        <v>3820</v>
      </c>
      <c r="E8343" s="104">
        <f t="shared" si="130"/>
        <v>40703603</v>
      </c>
      <c r="F8343" s="104" t="s">
        <v>404</v>
      </c>
      <c r="G8343" s="104" t="s">
        <v>16776</v>
      </c>
      <c r="H8343" s="104" t="s">
        <v>3837</v>
      </c>
      <c r="I8343" s="104" t="s">
        <v>3821</v>
      </c>
    </row>
    <row r="8344" spans="1:9" x14ac:dyDescent="0.2">
      <c r="A8344" s="104" t="s">
        <v>10492</v>
      </c>
      <c r="D8344" s="104" t="s">
        <v>3822</v>
      </c>
      <c r="E8344" s="104">
        <f t="shared" si="130"/>
        <v>40703604</v>
      </c>
      <c r="F8344" s="104" t="s">
        <v>404</v>
      </c>
      <c r="G8344" s="104" t="s">
        <v>16776</v>
      </c>
      <c r="H8344" s="104" t="s">
        <v>3837</v>
      </c>
      <c r="I8344" s="104" t="s">
        <v>3823</v>
      </c>
    </row>
    <row r="8345" spans="1:9" x14ac:dyDescent="0.2">
      <c r="A8345" s="104" t="s">
        <v>10492</v>
      </c>
      <c r="D8345" s="104" t="s">
        <v>3824</v>
      </c>
      <c r="E8345" s="104">
        <f t="shared" si="130"/>
        <v>40703605</v>
      </c>
      <c r="F8345" s="104" t="s">
        <v>404</v>
      </c>
      <c r="G8345" s="104" t="s">
        <v>16776</v>
      </c>
      <c r="H8345" s="104" t="s">
        <v>3837</v>
      </c>
      <c r="I8345" s="104" t="s">
        <v>1082</v>
      </c>
    </row>
    <row r="8346" spans="1:9" x14ac:dyDescent="0.2">
      <c r="A8346" s="104" t="s">
        <v>10492</v>
      </c>
      <c r="D8346" s="104" t="s">
        <v>1083</v>
      </c>
      <c r="E8346" s="104">
        <f t="shared" si="130"/>
        <v>40703606</v>
      </c>
      <c r="F8346" s="104" t="s">
        <v>404</v>
      </c>
      <c r="G8346" s="104" t="s">
        <v>16776</v>
      </c>
      <c r="H8346" s="104" t="s">
        <v>3837</v>
      </c>
      <c r="I8346" s="104" t="s">
        <v>1084</v>
      </c>
    </row>
    <row r="8347" spans="1:9" x14ac:dyDescent="0.2">
      <c r="A8347" s="104" t="s">
        <v>10492</v>
      </c>
      <c r="D8347" s="104" t="s">
        <v>1085</v>
      </c>
      <c r="E8347" s="104">
        <f t="shared" si="130"/>
        <v>40703607</v>
      </c>
      <c r="F8347" s="104" t="s">
        <v>404</v>
      </c>
      <c r="G8347" s="104" t="s">
        <v>16776</v>
      </c>
      <c r="H8347" s="104" t="s">
        <v>3837</v>
      </c>
      <c r="I8347" s="104" t="s">
        <v>1086</v>
      </c>
    </row>
    <row r="8348" spans="1:9" x14ac:dyDescent="0.2">
      <c r="A8348" s="104" t="s">
        <v>10492</v>
      </c>
      <c r="D8348" s="104" t="s">
        <v>1087</v>
      </c>
      <c r="E8348" s="104">
        <f t="shared" si="130"/>
        <v>40703608</v>
      </c>
      <c r="F8348" s="104" t="s">
        <v>404</v>
      </c>
      <c r="G8348" s="104" t="s">
        <v>16776</v>
      </c>
      <c r="H8348" s="104" t="s">
        <v>3837</v>
      </c>
      <c r="I8348" s="104" t="s">
        <v>1088</v>
      </c>
    </row>
    <row r="8349" spans="1:9" x14ac:dyDescent="0.2">
      <c r="A8349" s="104" t="s">
        <v>10492</v>
      </c>
      <c r="D8349" s="104" t="s">
        <v>1089</v>
      </c>
      <c r="E8349" s="104">
        <f t="shared" si="130"/>
        <v>40703609</v>
      </c>
      <c r="F8349" s="104" t="s">
        <v>404</v>
      </c>
      <c r="G8349" s="104" t="s">
        <v>16776</v>
      </c>
      <c r="H8349" s="104" t="s">
        <v>3837</v>
      </c>
      <c r="I8349" s="104" t="s">
        <v>1090</v>
      </c>
    </row>
    <row r="8350" spans="1:9" x14ac:dyDescent="0.2">
      <c r="A8350" s="104" t="s">
        <v>10492</v>
      </c>
      <c r="D8350" s="104" t="s">
        <v>1091</v>
      </c>
      <c r="E8350" s="104">
        <f t="shared" si="130"/>
        <v>40703610</v>
      </c>
      <c r="F8350" s="104" t="s">
        <v>404</v>
      </c>
      <c r="G8350" s="104" t="s">
        <v>16776</v>
      </c>
      <c r="H8350" s="104" t="s">
        <v>3837</v>
      </c>
      <c r="I8350" s="104" t="s">
        <v>1092</v>
      </c>
    </row>
    <row r="8351" spans="1:9" x14ac:dyDescent="0.2">
      <c r="A8351" s="104" t="s">
        <v>10492</v>
      </c>
      <c r="D8351" s="104" t="s">
        <v>1093</v>
      </c>
      <c r="E8351" s="104">
        <f t="shared" si="130"/>
        <v>40703611</v>
      </c>
      <c r="F8351" s="104" t="s">
        <v>404</v>
      </c>
      <c r="G8351" s="104" t="s">
        <v>16776</v>
      </c>
      <c r="H8351" s="104" t="s">
        <v>3837</v>
      </c>
      <c r="I8351" s="104" t="s">
        <v>1094</v>
      </c>
    </row>
    <row r="8352" spans="1:9" x14ac:dyDescent="0.2">
      <c r="A8352" s="104" t="s">
        <v>10492</v>
      </c>
      <c r="D8352" s="104" t="s">
        <v>1095</v>
      </c>
      <c r="E8352" s="104">
        <f t="shared" si="130"/>
        <v>40703612</v>
      </c>
      <c r="F8352" s="104" t="s">
        <v>404</v>
      </c>
      <c r="G8352" s="104" t="s">
        <v>16776</v>
      </c>
      <c r="H8352" s="104" t="s">
        <v>3837</v>
      </c>
      <c r="I8352" s="104" t="s">
        <v>1096</v>
      </c>
    </row>
    <row r="8353" spans="1:9" x14ac:dyDescent="0.2">
      <c r="A8353" s="104" t="s">
        <v>10492</v>
      </c>
      <c r="D8353" s="104" t="s">
        <v>1097</v>
      </c>
      <c r="E8353" s="104">
        <f t="shared" si="130"/>
        <v>40703613</v>
      </c>
      <c r="F8353" s="104" t="s">
        <v>404</v>
      </c>
      <c r="G8353" s="104" t="s">
        <v>16776</v>
      </c>
      <c r="H8353" s="104" t="s">
        <v>3837</v>
      </c>
      <c r="I8353" s="104" t="s">
        <v>1098</v>
      </c>
    </row>
    <row r="8354" spans="1:9" x14ac:dyDescent="0.2">
      <c r="A8354" s="104" t="s">
        <v>10492</v>
      </c>
      <c r="D8354" s="104" t="s">
        <v>1099</v>
      </c>
      <c r="E8354" s="104">
        <f t="shared" si="130"/>
        <v>40703614</v>
      </c>
      <c r="F8354" s="104" t="s">
        <v>404</v>
      </c>
      <c r="G8354" s="104" t="s">
        <v>16776</v>
      </c>
      <c r="H8354" s="104" t="s">
        <v>3837</v>
      </c>
      <c r="I8354" s="104" t="s">
        <v>1100</v>
      </c>
    </row>
    <row r="8355" spans="1:9" x14ac:dyDescent="0.2">
      <c r="A8355" s="104" t="s">
        <v>10492</v>
      </c>
      <c r="D8355" s="104" t="s">
        <v>1101</v>
      </c>
      <c r="E8355" s="104">
        <f t="shared" si="130"/>
        <v>40703615</v>
      </c>
      <c r="F8355" s="104" t="s">
        <v>404</v>
      </c>
      <c r="G8355" s="104" t="s">
        <v>16776</v>
      </c>
      <c r="H8355" s="104" t="s">
        <v>3837</v>
      </c>
      <c r="I8355" s="104" t="s">
        <v>1102</v>
      </c>
    </row>
    <row r="8356" spans="1:9" x14ac:dyDescent="0.2">
      <c r="A8356" s="104" t="s">
        <v>10492</v>
      </c>
      <c r="D8356" s="104" t="s">
        <v>1103</v>
      </c>
      <c r="E8356" s="104">
        <f t="shared" si="130"/>
        <v>40703616</v>
      </c>
      <c r="F8356" s="104" t="s">
        <v>404</v>
      </c>
      <c r="G8356" s="104" t="s">
        <v>16776</v>
      </c>
      <c r="H8356" s="104" t="s">
        <v>3837</v>
      </c>
      <c r="I8356" s="104" t="s">
        <v>1104</v>
      </c>
    </row>
    <row r="8357" spans="1:9" x14ac:dyDescent="0.2">
      <c r="A8357" s="104" t="s">
        <v>10492</v>
      </c>
      <c r="D8357" s="104" t="s">
        <v>1105</v>
      </c>
      <c r="E8357" s="104">
        <f t="shared" si="130"/>
        <v>40703617</v>
      </c>
      <c r="F8357" s="104" t="s">
        <v>404</v>
      </c>
      <c r="G8357" s="104" t="s">
        <v>16776</v>
      </c>
      <c r="H8357" s="104" t="s">
        <v>3837</v>
      </c>
      <c r="I8357" s="104" t="s">
        <v>1106</v>
      </c>
    </row>
    <row r="8358" spans="1:9" x14ac:dyDescent="0.2">
      <c r="A8358" s="104" t="s">
        <v>10492</v>
      </c>
      <c r="D8358" s="104" t="s">
        <v>1107</v>
      </c>
      <c r="E8358" s="104">
        <f t="shared" si="130"/>
        <v>40703618</v>
      </c>
      <c r="F8358" s="104" t="s">
        <v>404</v>
      </c>
      <c r="G8358" s="104" t="s">
        <v>16776</v>
      </c>
      <c r="H8358" s="104" t="s">
        <v>3837</v>
      </c>
      <c r="I8358" s="104" t="s">
        <v>1108</v>
      </c>
    </row>
    <row r="8359" spans="1:9" x14ac:dyDescent="0.2">
      <c r="A8359" s="104" t="s">
        <v>10492</v>
      </c>
      <c r="D8359" s="104" t="s">
        <v>1109</v>
      </c>
      <c r="E8359" s="104">
        <f t="shared" si="130"/>
        <v>40703619</v>
      </c>
      <c r="F8359" s="104" t="s">
        <v>404</v>
      </c>
      <c r="G8359" s="104" t="s">
        <v>16776</v>
      </c>
      <c r="H8359" s="104" t="s">
        <v>3837</v>
      </c>
      <c r="I8359" s="104" t="s">
        <v>1110</v>
      </c>
    </row>
    <row r="8360" spans="1:9" x14ac:dyDescent="0.2">
      <c r="A8360" s="104" t="s">
        <v>10492</v>
      </c>
      <c r="D8360" s="104" t="s">
        <v>1111</v>
      </c>
      <c r="E8360" s="104">
        <f t="shared" si="130"/>
        <v>40703620</v>
      </c>
      <c r="F8360" s="104" t="s">
        <v>404</v>
      </c>
      <c r="G8360" s="104" t="s">
        <v>16776</v>
      </c>
      <c r="H8360" s="104" t="s">
        <v>3837</v>
      </c>
      <c r="I8360" s="104" t="s">
        <v>1112</v>
      </c>
    </row>
    <row r="8361" spans="1:9" x14ac:dyDescent="0.2">
      <c r="A8361" s="104" t="s">
        <v>10492</v>
      </c>
      <c r="D8361" s="104" t="s">
        <v>1113</v>
      </c>
      <c r="E8361" s="104">
        <f t="shared" si="130"/>
        <v>40703621</v>
      </c>
      <c r="F8361" s="104" t="s">
        <v>404</v>
      </c>
      <c r="G8361" s="104" t="s">
        <v>16776</v>
      </c>
      <c r="H8361" s="104" t="s">
        <v>3837</v>
      </c>
      <c r="I8361" s="104" t="s">
        <v>1114</v>
      </c>
    </row>
    <row r="8362" spans="1:9" x14ac:dyDescent="0.2">
      <c r="A8362" s="104" t="s">
        <v>10492</v>
      </c>
      <c r="D8362" s="104" t="s">
        <v>1115</v>
      </c>
      <c r="E8362" s="104">
        <f t="shared" si="130"/>
        <v>40703622</v>
      </c>
      <c r="F8362" s="104" t="s">
        <v>404</v>
      </c>
      <c r="G8362" s="104" t="s">
        <v>16776</v>
      </c>
      <c r="H8362" s="104" t="s">
        <v>3837</v>
      </c>
      <c r="I8362" s="104" t="s">
        <v>1116</v>
      </c>
    </row>
    <row r="8363" spans="1:9" x14ac:dyDescent="0.2">
      <c r="A8363" s="104" t="s">
        <v>10492</v>
      </c>
      <c r="D8363" s="104" t="s">
        <v>1117</v>
      </c>
      <c r="E8363" s="104">
        <f t="shared" si="130"/>
        <v>40703623</v>
      </c>
      <c r="F8363" s="104" t="s">
        <v>404</v>
      </c>
      <c r="G8363" s="104" t="s">
        <v>16776</v>
      </c>
      <c r="H8363" s="104" t="s">
        <v>3837</v>
      </c>
      <c r="I8363" s="104" t="s">
        <v>1118</v>
      </c>
    </row>
    <row r="8364" spans="1:9" x14ac:dyDescent="0.2">
      <c r="A8364" s="104" t="s">
        <v>10492</v>
      </c>
      <c r="D8364" s="104" t="s">
        <v>1119</v>
      </c>
      <c r="E8364" s="104">
        <f t="shared" si="130"/>
        <v>40703624</v>
      </c>
      <c r="F8364" s="104" t="s">
        <v>404</v>
      </c>
      <c r="G8364" s="104" t="s">
        <v>16776</v>
      </c>
      <c r="H8364" s="104" t="s">
        <v>3837</v>
      </c>
      <c r="I8364" s="104" t="s">
        <v>1120</v>
      </c>
    </row>
    <row r="8365" spans="1:9" x14ac:dyDescent="0.2">
      <c r="A8365" s="104" t="s">
        <v>10492</v>
      </c>
      <c r="D8365" s="104" t="s">
        <v>1121</v>
      </c>
      <c r="E8365" s="104">
        <f t="shared" si="130"/>
        <v>40703625</v>
      </c>
      <c r="F8365" s="104" t="s">
        <v>404</v>
      </c>
      <c r="G8365" s="104" t="s">
        <v>16776</v>
      </c>
      <c r="H8365" s="104" t="s">
        <v>3837</v>
      </c>
      <c r="I8365" s="104" t="s">
        <v>1122</v>
      </c>
    </row>
    <row r="8366" spans="1:9" x14ac:dyDescent="0.2">
      <c r="A8366" s="104" t="s">
        <v>10492</v>
      </c>
      <c r="D8366" s="104" t="s">
        <v>1123</v>
      </c>
      <c r="E8366" s="104">
        <f t="shared" si="130"/>
        <v>40703626</v>
      </c>
      <c r="F8366" s="104" t="s">
        <v>404</v>
      </c>
      <c r="G8366" s="104" t="s">
        <v>16776</v>
      </c>
      <c r="H8366" s="104" t="s">
        <v>3837</v>
      </c>
      <c r="I8366" s="104" t="s">
        <v>1124</v>
      </c>
    </row>
    <row r="8367" spans="1:9" x14ac:dyDescent="0.2">
      <c r="A8367" s="104" t="s">
        <v>10492</v>
      </c>
      <c r="D8367" s="104" t="s">
        <v>1125</v>
      </c>
      <c r="E8367" s="104">
        <f t="shared" si="130"/>
        <v>40703697</v>
      </c>
      <c r="F8367" s="104" t="s">
        <v>404</v>
      </c>
      <c r="G8367" s="104" t="s">
        <v>16776</v>
      </c>
      <c r="H8367" s="104" t="s">
        <v>3837</v>
      </c>
      <c r="I8367" s="104" t="s">
        <v>1126</v>
      </c>
    </row>
    <row r="8368" spans="1:9" x14ac:dyDescent="0.2">
      <c r="A8368" s="104" t="s">
        <v>10492</v>
      </c>
      <c r="D8368" s="104" t="s">
        <v>1127</v>
      </c>
      <c r="E8368" s="104">
        <f t="shared" si="130"/>
        <v>40703698</v>
      </c>
      <c r="F8368" s="104" t="s">
        <v>404</v>
      </c>
      <c r="G8368" s="104" t="s">
        <v>16776</v>
      </c>
      <c r="H8368" s="104" t="s">
        <v>3837</v>
      </c>
      <c r="I8368" s="104" t="s">
        <v>1128</v>
      </c>
    </row>
    <row r="8369" spans="1:9" x14ac:dyDescent="0.2">
      <c r="A8369" s="104" t="s">
        <v>10492</v>
      </c>
      <c r="D8369" s="104" t="s">
        <v>1129</v>
      </c>
      <c r="E8369" s="104">
        <f t="shared" si="130"/>
        <v>40704001</v>
      </c>
      <c r="F8369" s="104" t="s">
        <v>404</v>
      </c>
      <c r="G8369" s="104" t="s">
        <v>16776</v>
      </c>
      <c r="H8369" s="104" t="s">
        <v>1130</v>
      </c>
      <c r="I8369" s="104" t="s">
        <v>1131</v>
      </c>
    </row>
    <row r="8370" spans="1:9" x14ac:dyDescent="0.2">
      <c r="A8370" s="104" t="s">
        <v>10492</v>
      </c>
      <c r="D8370" s="104" t="s">
        <v>1132</v>
      </c>
      <c r="E8370" s="104">
        <f t="shared" si="130"/>
        <v>40704002</v>
      </c>
      <c r="F8370" s="104" t="s">
        <v>404</v>
      </c>
      <c r="G8370" s="104" t="s">
        <v>16776</v>
      </c>
      <c r="H8370" s="104" t="s">
        <v>1130</v>
      </c>
      <c r="I8370" s="104" t="s">
        <v>1133</v>
      </c>
    </row>
    <row r="8371" spans="1:9" x14ac:dyDescent="0.2">
      <c r="A8371" s="104" t="s">
        <v>10492</v>
      </c>
      <c r="D8371" s="104" t="s">
        <v>1134</v>
      </c>
      <c r="E8371" s="104">
        <f t="shared" si="130"/>
        <v>40704003</v>
      </c>
      <c r="F8371" s="104" t="s">
        <v>404</v>
      </c>
      <c r="G8371" s="104" t="s">
        <v>16776</v>
      </c>
      <c r="H8371" s="104" t="s">
        <v>1130</v>
      </c>
      <c r="I8371" s="104" t="s">
        <v>1135</v>
      </c>
    </row>
    <row r="8372" spans="1:9" x14ac:dyDescent="0.2">
      <c r="A8372" s="104" t="s">
        <v>10492</v>
      </c>
      <c r="D8372" s="104" t="s">
        <v>1136</v>
      </c>
      <c r="E8372" s="104">
        <f t="shared" si="130"/>
        <v>40704004</v>
      </c>
      <c r="F8372" s="104" t="s">
        <v>404</v>
      </c>
      <c r="G8372" s="104" t="s">
        <v>16776</v>
      </c>
      <c r="H8372" s="104" t="s">
        <v>1130</v>
      </c>
      <c r="I8372" s="104" t="s">
        <v>1137</v>
      </c>
    </row>
    <row r="8373" spans="1:9" x14ac:dyDescent="0.2">
      <c r="A8373" s="104" t="s">
        <v>10492</v>
      </c>
      <c r="D8373" s="104" t="s">
        <v>1138</v>
      </c>
      <c r="E8373" s="104">
        <f t="shared" si="130"/>
        <v>40704005</v>
      </c>
      <c r="F8373" s="104" t="s">
        <v>404</v>
      </c>
      <c r="G8373" s="104" t="s">
        <v>16776</v>
      </c>
      <c r="H8373" s="104" t="s">
        <v>1130</v>
      </c>
      <c r="I8373" s="104" t="s">
        <v>1139</v>
      </c>
    </row>
    <row r="8374" spans="1:9" x14ac:dyDescent="0.2">
      <c r="A8374" s="104" t="s">
        <v>10492</v>
      </c>
      <c r="D8374" s="104" t="s">
        <v>1140</v>
      </c>
      <c r="E8374" s="104">
        <f t="shared" si="130"/>
        <v>40704006</v>
      </c>
      <c r="F8374" s="104" t="s">
        <v>404</v>
      </c>
      <c r="G8374" s="104" t="s">
        <v>16776</v>
      </c>
      <c r="H8374" s="104" t="s">
        <v>1130</v>
      </c>
      <c r="I8374" s="104" t="s">
        <v>1141</v>
      </c>
    </row>
    <row r="8375" spans="1:9" x14ac:dyDescent="0.2">
      <c r="A8375" s="104" t="s">
        <v>10492</v>
      </c>
      <c r="D8375" s="104" t="s">
        <v>1142</v>
      </c>
      <c r="E8375" s="104">
        <f t="shared" si="130"/>
        <v>40704007</v>
      </c>
      <c r="F8375" s="104" t="s">
        <v>404</v>
      </c>
      <c r="G8375" s="104" t="s">
        <v>16776</v>
      </c>
      <c r="H8375" s="104" t="s">
        <v>1130</v>
      </c>
      <c r="I8375" s="104" t="s">
        <v>1143</v>
      </c>
    </row>
    <row r="8376" spans="1:9" x14ac:dyDescent="0.2">
      <c r="A8376" s="104" t="s">
        <v>10492</v>
      </c>
      <c r="D8376" s="104" t="s">
        <v>1144</v>
      </c>
      <c r="E8376" s="104">
        <f t="shared" si="130"/>
        <v>40704008</v>
      </c>
      <c r="F8376" s="104" t="s">
        <v>404</v>
      </c>
      <c r="G8376" s="104" t="s">
        <v>16776</v>
      </c>
      <c r="H8376" s="104" t="s">
        <v>1130</v>
      </c>
      <c r="I8376" s="104" t="s">
        <v>1145</v>
      </c>
    </row>
    <row r="8377" spans="1:9" x14ac:dyDescent="0.2">
      <c r="A8377" s="104" t="s">
        <v>10492</v>
      </c>
      <c r="D8377" s="104" t="s">
        <v>1146</v>
      </c>
      <c r="E8377" s="104">
        <f t="shared" si="130"/>
        <v>40704009</v>
      </c>
      <c r="F8377" s="104" t="s">
        <v>404</v>
      </c>
      <c r="G8377" s="104" t="s">
        <v>16776</v>
      </c>
      <c r="H8377" s="104" t="s">
        <v>1130</v>
      </c>
      <c r="I8377" s="104" t="s">
        <v>1147</v>
      </c>
    </row>
    <row r="8378" spans="1:9" x14ac:dyDescent="0.2">
      <c r="A8378" s="104" t="s">
        <v>10492</v>
      </c>
      <c r="D8378" s="104" t="s">
        <v>1148</v>
      </c>
      <c r="E8378" s="104">
        <f t="shared" si="130"/>
        <v>40704010</v>
      </c>
      <c r="F8378" s="104" t="s">
        <v>404</v>
      </c>
      <c r="G8378" s="104" t="s">
        <v>16776</v>
      </c>
      <c r="H8378" s="104" t="s">
        <v>1130</v>
      </c>
      <c r="I8378" s="104" t="s">
        <v>1149</v>
      </c>
    </row>
    <row r="8379" spans="1:9" x14ac:dyDescent="0.2">
      <c r="A8379" s="104" t="s">
        <v>10492</v>
      </c>
      <c r="D8379" s="104" t="s">
        <v>1150</v>
      </c>
      <c r="E8379" s="104">
        <f t="shared" si="130"/>
        <v>40704011</v>
      </c>
      <c r="F8379" s="104" t="s">
        <v>404</v>
      </c>
      <c r="G8379" s="104" t="s">
        <v>16776</v>
      </c>
      <c r="H8379" s="104" t="s">
        <v>1130</v>
      </c>
      <c r="I8379" s="104" t="s">
        <v>1151</v>
      </c>
    </row>
    <row r="8380" spans="1:9" x14ac:dyDescent="0.2">
      <c r="A8380" s="104" t="s">
        <v>10492</v>
      </c>
      <c r="D8380" s="104" t="s">
        <v>1152</v>
      </c>
      <c r="E8380" s="104">
        <f t="shared" si="130"/>
        <v>40704012</v>
      </c>
      <c r="F8380" s="104" t="s">
        <v>404</v>
      </c>
      <c r="G8380" s="104" t="s">
        <v>16776</v>
      </c>
      <c r="H8380" s="104" t="s">
        <v>1130</v>
      </c>
      <c r="I8380" s="104" t="s">
        <v>1153</v>
      </c>
    </row>
    <row r="8381" spans="1:9" x14ac:dyDescent="0.2">
      <c r="A8381" s="104" t="s">
        <v>10492</v>
      </c>
      <c r="D8381" s="104" t="s">
        <v>1154</v>
      </c>
      <c r="E8381" s="104">
        <f t="shared" si="130"/>
        <v>40704097</v>
      </c>
      <c r="F8381" s="104" t="s">
        <v>404</v>
      </c>
      <c r="G8381" s="104" t="s">
        <v>16776</v>
      </c>
      <c r="H8381" s="104" t="s">
        <v>1130</v>
      </c>
      <c r="I8381" s="104" t="s">
        <v>1155</v>
      </c>
    </row>
    <row r="8382" spans="1:9" x14ac:dyDescent="0.2">
      <c r="A8382" s="104" t="s">
        <v>10492</v>
      </c>
      <c r="D8382" s="104" t="s">
        <v>1156</v>
      </c>
      <c r="E8382" s="104">
        <f t="shared" si="130"/>
        <v>40704098</v>
      </c>
      <c r="F8382" s="104" t="s">
        <v>404</v>
      </c>
      <c r="G8382" s="104" t="s">
        <v>16776</v>
      </c>
      <c r="H8382" s="104" t="s">
        <v>1130</v>
      </c>
      <c r="I8382" s="104" t="s">
        <v>1157</v>
      </c>
    </row>
    <row r="8383" spans="1:9" x14ac:dyDescent="0.2">
      <c r="A8383" s="104" t="s">
        <v>10492</v>
      </c>
      <c r="D8383" s="104" t="s">
        <v>1158</v>
      </c>
      <c r="E8383" s="104">
        <f t="shared" si="130"/>
        <v>40704099</v>
      </c>
      <c r="F8383" s="104" t="s">
        <v>404</v>
      </c>
      <c r="G8383" s="104" t="s">
        <v>16776</v>
      </c>
      <c r="H8383" s="104" t="s">
        <v>1130</v>
      </c>
      <c r="I8383" s="104" t="s">
        <v>1155</v>
      </c>
    </row>
    <row r="8384" spans="1:9" x14ac:dyDescent="0.2">
      <c r="A8384" s="104" t="s">
        <v>10492</v>
      </c>
      <c r="D8384" s="104" t="s">
        <v>1159</v>
      </c>
      <c r="E8384" s="104">
        <f t="shared" si="130"/>
        <v>40704401</v>
      </c>
      <c r="F8384" s="104" t="s">
        <v>404</v>
      </c>
      <c r="G8384" s="104" t="s">
        <v>16776</v>
      </c>
      <c r="H8384" s="104" t="s">
        <v>1160</v>
      </c>
      <c r="I8384" s="104" t="s">
        <v>1161</v>
      </c>
    </row>
    <row r="8385" spans="1:9" x14ac:dyDescent="0.2">
      <c r="A8385" s="104" t="s">
        <v>10492</v>
      </c>
      <c r="D8385" s="104" t="s">
        <v>1162</v>
      </c>
      <c r="E8385" s="104">
        <f t="shared" si="130"/>
        <v>40704402</v>
      </c>
      <c r="F8385" s="104" t="s">
        <v>404</v>
      </c>
      <c r="G8385" s="104" t="s">
        <v>16776</v>
      </c>
      <c r="H8385" s="104" t="s">
        <v>1160</v>
      </c>
      <c r="I8385" s="104" t="s">
        <v>1163</v>
      </c>
    </row>
    <row r="8386" spans="1:9" x14ac:dyDescent="0.2">
      <c r="A8386" s="104" t="s">
        <v>10492</v>
      </c>
      <c r="D8386" s="104" t="s">
        <v>1164</v>
      </c>
      <c r="E8386" s="104">
        <f t="shared" ref="E8386:E8449" si="131">VALUE(D8386)</f>
        <v>40704403</v>
      </c>
      <c r="F8386" s="104" t="s">
        <v>404</v>
      </c>
      <c r="G8386" s="104" t="s">
        <v>16776</v>
      </c>
      <c r="H8386" s="104" t="s">
        <v>1160</v>
      </c>
      <c r="I8386" s="104" t="s">
        <v>1165</v>
      </c>
    </row>
    <row r="8387" spans="1:9" x14ac:dyDescent="0.2">
      <c r="A8387" s="104" t="s">
        <v>10492</v>
      </c>
      <c r="D8387" s="104" t="s">
        <v>1166</v>
      </c>
      <c r="E8387" s="104">
        <f t="shared" si="131"/>
        <v>40704404</v>
      </c>
      <c r="F8387" s="104" t="s">
        <v>404</v>
      </c>
      <c r="G8387" s="104" t="s">
        <v>16776</v>
      </c>
      <c r="H8387" s="104" t="s">
        <v>1160</v>
      </c>
      <c r="I8387" s="104" t="s">
        <v>1167</v>
      </c>
    </row>
    <row r="8388" spans="1:9" x14ac:dyDescent="0.2">
      <c r="A8388" s="104" t="s">
        <v>10492</v>
      </c>
      <c r="D8388" s="104" t="s">
        <v>1168</v>
      </c>
      <c r="E8388" s="104">
        <f t="shared" si="131"/>
        <v>40704405</v>
      </c>
      <c r="F8388" s="104" t="s">
        <v>404</v>
      </c>
      <c r="G8388" s="104" t="s">
        <v>16776</v>
      </c>
      <c r="H8388" s="104" t="s">
        <v>1160</v>
      </c>
      <c r="I8388" s="104" t="s">
        <v>1169</v>
      </c>
    </row>
    <row r="8389" spans="1:9" x14ac:dyDescent="0.2">
      <c r="A8389" s="104" t="s">
        <v>10492</v>
      </c>
      <c r="D8389" s="104" t="s">
        <v>1170</v>
      </c>
      <c r="E8389" s="104">
        <f t="shared" si="131"/>
        <v>40704406</v>
      </c>
      <c r="F8389" s="104" t="s">
        <v>404</v>
      </c>
      <c r="G8389" s="104" t="s">
        <v>16776</v>
      </c>
      <c r="H8389" s="104" t="s">
        <v>1160</v>
      </c>
      <c r="I8389" s="104" t="s">
        <v>1171</v>
      </c>
    </row>
    <row r="8390" spans="1:9" x14ac:dyDescent="0.2">
      <c r="A8390" s="104" t="s">
        <v>10492</v>
      </c>
      <c r="D8390" s="104" t="s">
        <v>1172</v>
      </c>
      <c r="E8390" s="104">
        <f t="shared" si="131"/>
        <v>40704407</v>
      </c>
      <c r="F8390" s="104" t="s">
        <v>404</v>
      </c>
      <c r="G8390" s="104" t="s">
        <v>16776</v>
      </c>
      <c r="H8390" s="104" t="s">
        <v>1160</v>
      </c>
      <c r="I8390" s="104" t="s">
        <v>1173</v>
      </c>
    </row>
    <row r="8391" spans="1:9" x14ac:dyDescent="0.2">
      <c r="A8391" s="104" t="s">
        <v>10492</v>
      </c>
      <c r="D8391" s="104" t="s">
        <v>1174</v>
      </c>
      <c r="E8391" s="104">
        <f t="shared" si="131"/>
        <v>40704408</v>
      </c>
      <c r="F8391" s="104" t="s">
        <v>404</v>
      </c>
      <c r="G8391" s="104" t="s">
        <v>16776</v>
      </c>
      <c r="H8391" s="104" t="s">
        <v>1160</v>
      </c>
      <c r="I8391" s="104" t="s">
        <v>1175</v>
      </c>
    </row>
    <row r="8392" spans="1:9" x14ac:dyDescent="0.2">
      <c r="A8392" s="104" t="s">
        <v>10492</v>
      </c>
      <c r="D8392" s="104" t="s">
        <v>1176</v>
      </c>
      <c r="E8392" s="104">
        <f t="shared" si="131"/>
        <v>40704409</v>
      </c>
      <c r="F8392" s="104" t="s">
        <v>404</v>
      </c>
      <c r="G8392" s="104" t="s">
        <v>16776</v>
      </c>
      <c r="H8392" s="104" t="s">
        <v>1160</v>
      </c>
      <c r="I8392" s="104" t="s">
        <v>1177</v>
      </c>
    </row>
    <row r="8393" spans="1:9" x14ac:dyDescent="0.2">
      <c r="A8393" s="104" t="s">
        <v>10492</v>
      </c>
      <c r="D8393" s="104" t="s">
        <v>1178</v>
      </c>
      <c r="E8393" s="104">
        <f t="shared" si="131"/>
        <v>40704410</v>
      </c>
      <c r="F8393" s="104" t="s">
        <v>404</v>
      </c>
      <c r="G8393" s="104" t="s">
        <v>16776</v>
      </c>
      <c r="H8393" s="104" t="s">
        <v>1160</v>
      </c>
      <c r="I8393" s="104" t="s">
        <v>1179</v>
      </c>
    </row>
    <row r="8394" spans="1:9" x14ac:dyDescent="0.2">
      <c r="A8394" s="104" t="s">
        <v>10492</v>
      </c>
      <c r="D8394" s="104" t="s">
        <v>1180</v>
      </c>
      <c r="E8394" s="104">
        <f t="shared" si="131"/>
        <v>40704411</v>
      </c>
      <c r="F8394" s="104" t="s">
        <v>404</v>
      </c>
      <c r="G8394" s="104" t="s">
        <v>16776</v>
      </c>
      <c r="H8394" s="104" t="s">
        <v>1160</v>
      </c>
      <c r="I8394" s="104" t="s">
        <v>1181</v>
      </c>
    </row>
    <row r="8395" spans="1:9" x14ac:dyDescent="0.2">
      <c r="A8395" s="104" t="s">
        <v>10492</v>
      </c>
      <c r="D8395" s="104" t="s">
        <v>1182</v>
      </c>
      <c r="E8395" s="104">
        <f t="shared" si="131"/>
        <v>40704412</v>
      </c>
      <c r="F8395" s="104" t="s">
        <v>404</v>
      </c>
      <c r="G8395" s="104" t="s">
        <v>16776</v>
      </c>
      <c r="H8395" s="104" t="s">
        <v>1160</v>
      </c>
      <c r="I8395" s="104" t="s">
        <v>1183</v>
      </c>
    </row>
    <row r="8396" spans="1:9" x14ac:dyDescent="0.2">
      <c r="A8396" s="104" t="s">
        <v>10492</v>
      </c>
      <c r="D8396" s="104" t="s">
        <v>1184</v>
      </c>
      <c r="E8396" s="104">
        <f t="shared" si="131"/>
        <v>40704413</v>
      </c>
      <c r="F8396" s="104" t="s">
        <v>404</v>
      </c>
      <c r="G8396" s="104" t="s">
        <v>16776</v>
      </c>
      <c r="H8396" s="104" t="s">
        <v>1160</v>
      </c>
      <c r="I8396" s="104" t="s">
        <v>1185</v>
      </c>
    </row>
    <row r="8397" spans="1:9" x14ac:dyDescent="0.2">
      <c r="A8397" s="104" t="s">
        <v>10492</v>
      </c>
      <c r="D8397" s="104" t="s">
        <v>1186</v>
      </c>
      <c r="E8397" s="104">
        <f t="shared" si="131"/>
        <v>40704414</v>
      </c>
      <c r="F8397" s="104" t="s">
        <v>404</v>
      </c>
      <c r="G8397" s="104" t="s">
        <v>16776</v>
      </c>
      <c r="H8397" s="104" t="s">
        <v>1160</v>
      </c>
      <c r="I8397" s="104" t="s">
        <v>1187</v>
      </c>
    </row>
    <row r="8398" spans="1:9" x14ac:dyDescent="0.2">
      <c r="A8398" s="104" t="s">
        <v>10492</v>
      </c>
      <c r="D8398" s="104" t="s">
        <v>1188</v>
      </c>
      <c r="E8398" s="104">
        <f t="shared" si="131"/>
        <v>40704415</v>
      </c>
      <c r="F8398" s="104" t="s">
        <v>404</v>
      </c>
      <c r="G8398" s="104" t="s">
        <v>16776</v>
      </c>
      <c r="H8398" s="104" t="s">
        <v>1160</v>
      </c>
      <c r="I8398" s="104" t="s">
        <v>1189</v>
      </c>
    </row>
    <row r="8399" spans="1:9" x14ac:dyDescent="0.2">
      <c r="A8399" s="104" t="s">
        <v>10492</v>
      </c>
      <c r="D8399" s="104" t="s">
        <v>1190</v>
      </c>
      <c r="E8399" s="104">
        <f t="shared" si="131"/>
        <v>40704416</v>
      </c>
      <c r="F8399" s="104" t="s">
        <v>404</v>
      </c>
      <c r="G8399" s="104" t="s">
        <v>16776</v>
      </c>
      <c r="H8399" s="104" t="s">
        <v>1160</v>
      </c>
      <c r="I8399" s="104" t="s">
        <v>1191</v>
      </c>
    </row>
    <row r="8400" spans="1:9" x14ac:dyDescent="0.2">
      <c r="A8400" s="104" t="s">
        <v>10492</v>
      </c>
      <c r="D8400" s="104" t="s">
        <v>1192</v>
      </c>
      <c r="E8400" s="104">
        <f t="shared" si="131"/>
        <v>40704417</v>
      </c>
      <c r="F8400" s="104" t="s">
        <v>404</v>
      </c>
      <c r="G8400" s="104" t="s">
        <v>16776</v>
      </c>
      <c r="H8400" s="104" t="s">
        <v>1160</v>
      </c>
      <c r="I8400" s="104" t="s">
        <v>1193</v>
      </c>
    </row>
    <row r="8401" spans="1:12" x14ac:dyDescent="0.2">
      <c r="A8401" s="104" t="s">
        <v>10492</v>
      </c>
      <c r="D8401" s="104" t="s">
        <v>1194</v>
      </c>
      <c r="E8401" s="104">
        <f t="shared" si="131"/>
        <v>40704418</v>
      </c>
      <c r="F8401" s="104" t="s">
        <v>404</v>
      </c>
      <c r="G8401" s="104" t="s">
        <v>16776</v>
      </c>
      <c r="H8401" s="104" t="s">
        <v>1160</v>
      </c>
      <c r="I8401" s="104" t="s">
        <v>1195</v>
      </c>
    </row>
    <row r="8402" spans="1:12" x14ac:dyDescent="0.2">
      <c r="A8402" s="104" t="s">
        <v>10492</v>
      </c>
      <c r="D8402" s="104" t="s">
        <v>2445</v>
      </c>
      <c r="E8402" s="104">
        <f t="shared" si="131"/>
        <v>40704419</v>
      </c>
      <c r="F8402" s="104" t="s">
        <v>404</v>
      </c>
      <c r="G8402" s="104" t="s">
        <v>16776</v>
      </c>
      <c r="H8402" s="104" t="s">
        <v>1160</v>
      </c>
      <c r="I8402" s="104" t="s">
        <v>2446</v>
      </c>
    </row>
    <row r="8403" spans="1:12" x14ac:dyDescent="0.2">
      <c r="A8403" s="104" t="s">
        <v>10492</v>
      </c>
      <c r="D8403" s="104" t="s">
        <v>2447</v>
      </c>
      <c r="E8403" s="104">
        <f t="shared" si="131"/>
        <v>40704420</v>
      </c>
      <c r="F8403" s="104" t="s">
        <v>404</v>
      </c>
      <c r="G8403" s="104" t="s">
        <v>16776</v>
      </c>
      <c r="H8403" s="104" t="s">
        <v>1160</v>
      </c>
      <c r="I8403" s="104" t="s">
        <v>2448</v>
      </c>
    </row>
    <row r="8404" spans="1:12" x14ac:dyDescent="0.2">
      <c r="A8404" s="104" t="s">
        <v>10492</v>
      </c>
      <c r="D8404" s="104" t="s">
        <v>2449</v>
      </c>
      <c r="E8404" s="104">
        <f t="shared" si="131"/>
        <v>40704421</v>
      </c>
      <c r="F8404" s="104" t="s">
        <v>404</v>
      </c>
      <c r="G8404" s="104" t="s">
        <v>16776</v>
      </c>
      <c r="H8404" s="104" t="s">
        <v>1160</v>
      </c>
      <c r="I8404" s="104" t="s">
        <v>2450</v>
      </c>
    </row>
    <row r="8405" spans="1:12" x14ac:dyDescent="0.2">
      <c r="A8405" s="104" t="s">
        <v>10492</v>
      </c>
      <c r="D8405" s="104" t="s">
        <v>2451</v>
      </c>
      <c r="E8405" s="104">
        <f t="shared" si="131"/>
        <v>40704422</v>
      </c>
      <c r="F8405" s="104" t="s">
        <v>404</v>
      </c>
      <c r="G8405" s="104" t="s">
        <v>16776</v>
      </c>
      <c r="H8405" s="104" t="s">
        <v>1160</v>
      </c>
      <c r="I8405" s="104" t="s">
        <v>2452</v>
      </c>
    </row>
    <row r="8406" spans="1:12" x14ac:dyDescent="0.2">
      <c r="A8406" s="104" t="s">
        <v>10492</v>
      </c>
      <c r="D8406" s="104" t="s">
        <v>2453</v>
      </c>
      <c r="E8406" s="104">
        <f t="shared" si="131"/>
        <v>40704423</v>
      </c>
      <c r="F8406" s="104" t="s">
        <v>404</v>
      </c>
      <c r="G8406" s="104" t="s">
        <v>16776</v>
      </c>
      <c r="H8406" s="104" t="s">
        <v>1160</v>
      </c>
      <c r="I8406" s="104" t="s">
        <v>2454</v>
      </c>
      <c r="K8406" s="106"/>
      <c r="L8406" s="104"/>
    </row>
    <row r="8407" spans="1:12" x14ac:dyDescent="0.2">
      <c r="A8407" s="104" t="s">
        <v>10492</v>
      </c>
      <c r="D8407" s="104" t="s">
        <v>2455</v>
      </c>
      <c r="E8407" s="104">
        <f t="shared" si="131"/>
        <v>40704424</v>
      </c>
      <c r="F8407" s="104" t="s">
        <v>404</v>
      </c>
      <c r="G8407" s="104" t="s">
        <v>16776</v>
      </c>
      <c r="H8407" s="104" t="s">
        <v>1160</v>
      </c>
      <c r="I8407" s="104" t="s">
        <v>2456</v>
      </c>
      <c r="K8407" s="106"/>
      <c r="L8407" s="104"/>
    </row>
    <row r="8408" spans="1:12" x14ac:dyDescent="0.2">
      <c r="A8408" s="104" t="s">
        <v>10492</v>
      </c>
      <c r="D8408" s="104" t="s">
        <v>2457</v>
      </c>
      <c r="E8408" s="104">
        <f t="shared" si="131"/>
        <v>40704425</v>
      </c>
      <c r="F8408" s="104" t="s">
        <v>404</v>
      </c>
      <c r="G8408" s="104" t="s">
        <v>16776</v>
      </c>
      <c r="H8408" s="104" t="s">
        <v>1160</v>
      </c>
      <c r="I8408" s="104" t="s">
        <v>2458</v>
      </c>
    </row>
    <row r="8409" spans="1:12" x14ac:dyDescent="0.2">
      <c r="A8409" s="104" t="s">
        <v>10492</v>
      </c>
      <c r="D8409" s="104" t="s">
        <v>2459</v>
      </c>
      <c r="E8409" s="104">
        <f t="shared" si="131"/>
        <v>40704426</v>
      </c>
      <c r="F8409" s="104" t="s">
        <v>404</v>
      </c>
      <c r="G8409" s="104" t="s">
        <v>16776</v>
      </c>
      <c r="H8409" s="104" t="s">
        <v>1160</v>
      </c>
      <c r="I8409" s="104" t="s">
        <v>2460</v>
      </c>
    </row>
    <row r="8410" spans="1:12" x14ac:dyDescent="0.2">
      <c r="A8410" s="104" t="s">
        <v>10492</v>
      </c>
      <c r="D8410" s="104" t="s">
        <v>2461</v>
      </c>
      <c r="E8410" s="104">
        <f t="shared" si="131"/>
        <v>40704497</v>
      </c>
      <c r="F8410" s="104" t="s">
        <v>404</v>
      </c>
      <c r="G8410" s="104" t="s">
        <v>16776</v>
      </c>
      <c r="H8410" s="104" t="s">
        <v>1160</v>
      </c>
      <c r="I8410" s="104" t="s">
        <v>2462</v>
      </c>
    </row>
    <row r="8411" spans="1:12" x14ac:dyDescent="0.2">
      <c r="A8411" s="104" t="s">
        <v>10492</v>
      </c>
      <c r="D8411" s="104" t="s">
        <v>2463</v>
      </c>
      <c r="E8411" s="104">
        <f t="shared" si="131"/>
        <v>40704498</v>
      </c>
      <c r="F8411" s="104" t="s">
        <v>404</v>
      </c>
      <c r="G8411" s="104" t="s">
        <v>16776</v>
      </c>
      <c r="H8411" s="104" t="s">
        <v>1160</v>
      </c>
      <c r="I8411" s="104" t="s">
        <v>2464</v>
      </c>
    </row>
    <row r="8412" spans="1:12" x14ac:dyDescent="0.2">
      <c r="A8412" s="104" t="s">
        <v>10492</v>
      </c>
      <c r="D8412" s="104" t="s">
        <v>2465</v>
      </c>
      <c r="E8412" s="104">
        <f t="shared" si="131"/>
        <v>40704801</v>
      </c>
      <c r="F8412" s="104" t="s">
        <v>404</v>
      </c>
      <c r="G8412" s="104" t="s">
        <v>16776</v>
      </c>
      <c r="H8412" s="104" t="s">
        <v>2466</v>
      </c>
      <c r="I8412" s="104" t="s">
        <v>2467</v>
      </c>
    </row>
    <row r="8413" spans="1:12" x14ac:dyDescent="0.2">
      <c r="A8413" s="104" t="s">
        <v>10492</v>
      </c>
      <c r="D8413" s="104" t="s">
        <v>2468</v>
      </c>
      <c r="E8413" s="104">
        <f t="shared" si="131"/>
        <v>40704802</v>
      </c>
      <c r="F8413" s="104" t="s">
        <v>404</v>
      </c>
      <c r="G8413" s="104" t="s">
        <v>16776</v>
      </c>
      <c r="H8413" s="104" t="s">
        <v>2466</v>
      </c>
      <c r="I8413" s="104" t="s">
        <v>2469</v>
      </c>
    </row>
    <row r="8414" spans="1:12" x14ac:dyDescent="0.2">
      <c r="A8414" s="104" t="s">
        <v>10492</v>
      </c>
      <c r="D8414" s="104" t="s">
        <v>2470</v>
      </c>
      <c r="E8414" s="104">
        <f t="shared" si="131"/>
        <v>40704805</v>
      </c>
      <c r="F8414" s="104" t="s">
        <v>404</v>
      </c>
      <c r="G8414" s="104" t="s">
        <v>16776</v>
      </c>
      <c r="H8414" s="104" t="s">
        <v>2466</v>
      </c>
      <c r="I8414" s="104" t="s">
        <v>2471</v>
      </c>
    </row>
    <row r="8415" spans="1:12" x14ac:dyDescent="0.2">
      <c r="A8415" s="104" t="s">
        <v>10492</v>
      </c>
      <c r="D8415" s="104" t="s">
        <v>2472</v>
      </c>
      <c r="E8415" s="104">
        <f t="shared" si="131"/>
        <v>40704806</v>
      </c>
      <c r="F8415" s="104" t="s">
        <v>404</v>
      </c>
      <c r="G8415" s="104" t="s">
        <v>16776</v>
      </c>
      <c r="H8415" s="104" t="s">
        <v>2466</v>
      </c>
      <c r="I8415" s="104" t="s">
        <v>2473</v>
      </c>
    </row>
    <row r="8416" spans="1:12" x14ac:dyDescent="0.2">
      <c r="A8416" s="104" t="s">
        <v>10492</v>
      </c>
      <c r="D8416" s="104" t="s">
        <v>2474</v>
      </c>
      <c r="E8416" s="104">
        <f t="shared" si="131"/>
        <v>40704897</v>
      </c>
      <c r="F8416" s="104" t="s">
        <v>404</v>
      </c>
      <c r="G8416" s="104" t="s">
        <v>16776</v>
      </c>
      <c r="H8416" s="104" t="s">
        <v>2466</v>
      </c>
      <c r="I8416" s="104" t="s">
        <v>2475</v>
      </c>
    </row>
    <row r="8417" spans="1:9" x14ac:dyDescent="0.2">
      <c r="A8417" s="104" t="s">
        <v>10492</v>
      </c>
      <c r="D8417" s="104" t="s">
        <v>2476</v>
      </c>
      <c r="E8417" s="104">
        <f t="shared" si="131"/>
        <v>40704898</v>
      </c>
      <c r="F8417" s="104" t="s">
        <v>404</v>
      </c>
      <c r="G8417" s="104" t="s">
        <v>16776</v>
      </c>
      <c r="H8417" s="104" t="s">
        <v>2466</v>
      </c>
      <c r="I8417" s="104" t="s">
        <v>2477</v>
      </c>
    </row>
    <row r="8418" spans="1:9" x14ac:dyDescent="0.2">
      <c r="A8418" s="104" t="s">
        <v>10492</v>
      </c>
      <c r="D8418" s="104" t="s">
        <v>2478</v>
      </c>
      <c r="E8418" s="104">
        <f t="shared" si="131"/>
        <v>40705201</v>
      </c>
      <c r="F8418" s="104" t="s">
        <v>404</v>
      </c>
      <c r="G8418" s="104" t="s">
        <v>16776</v>
      </c>
      <c r="H8418" s="104" t="s">
        <v>6752</v>
      </c>
      <c r="I8418" s="104" t="s">
        <v>6753</v>
      </c>
    </row>
    <row r="8419" spans="1:9" x14ac:dyDescent="0.2">
      <c r="A8419" s="104" t="s">
        <v>10492</v>
      </c>
      <c r="D8419" s="104" t="s">
        <v>6754</v>
      </c>
      <c r="E8419" s="104">
        <f t="shared" si="131"/>
        <v>40705202</v>
      </c>
      <c r="F8419" s="104" t="s">
        <v>404</v>
      </c>
      <c r="G8419" s="104" t="s">
        <v>16776</v>
      </c>
      <c r="H8419" s="104" t="s">
        <v>6752</v>
      </c>
      <c r="I8419" s="104" t="s">
        <v>6755</v>
      </c>
    </row>
    <row r="8420" spans="1:9" x14ac:dyDescent="0.2">
      <c r="A8420" s="104" t="s">
        <v>10492</v>
      </c>
      <c r="D8420" s="104" t="s">
        <v>6756</v>
      </c>
      <c r="E8420" s="104">
        <f t="shared" si="131"/>
        <v>40705203</v>
      </c>
      <c r="F8420" s="104" t="s">
        <v>404</v>
      </c>
      <c r="G8420" s="104" t="s">
        <v>16776</v>
      </c>
      <c r="H8420" s="104" t="s">
        <v>6752</v>
      </c>
      <c r="I8420" s="104" t="s">
        <v>6757</v>
      </c>
    </row>
    <row r="8421" spans="1:9" x14ac:dyDescent="0.2">
      <c r="A8421" s="104" t="s">
        <v>10492</v>
      </c>
      <c r="D8421" s="104" t="s">
        <v>6758</v>
      </c>
      <c r="E8421" s="104">
        <f t="shared" si="131"/>
        <v>40705204</v>
      </c>
      <c r="F8421" s="104" t="s">
        <v>404</v>
      </c>
      <c r="G8421" s="104" t="s">
        <v>16776</v>
      </c>
      <c r="H8421" s="104" t="s">
        <v>6752</v>
      </c>
      <c r="I8421" s="104" t="s">
        <v>6759</v>
      </c>
    </row>
    <row r="8422" spans="1:9" x14ac:dyDescent="0.2">
      <c r="A8422" s="104" t="s">
        <v>10492</v>
      </c>
      <c r="D8422" s="104" t="s">
        <v>6760</v>
      </c>
      <c r="E8422" s="104">
        <f t="shared" si="131"/>
        <v>40705205</v>
      </c>
      <c r="F8422" s="104" t="s">
        <v>404</v>
      </c>
      <c r="G8422" s="104" t="s">
        <v>16776</v>
      </c>
      <c r="H8422" s="104" t="s">
        <v>6752</v>
      </c>
      <c r="I8422" s="104" t="s">
        <v>6761</v>
      </c>
    </row>
    <row r="8423" spans="1:9" x14ac:dyDescent="0.2">
      <c r="A8423" s="104" t="s">
        <v>10492</v>
      </c>
      <c r="D8423" s="104" t="s">
        <v>6762</v>
      </c>
      <c r="E8423" s="104">
        <f t="shared" si="131"/>
        <v>40705206</v>
      </c>
      <c r="F8423" s="104" t="s">
        <v>404</v>
      </c>
      <c r="G8423" s="104" t="s">
        <v>16776</v>
      </c>
      <c r="H8423" s="104" t="s">
        <v>6752</v>
      </c>
      <c r="I8423" s="104" t="s">
        <v>6763</v>
      </c>
    </row>
    <row r="8424" spans="1:9" x14ac:dyDescent="0.2">
      <c r="A8424" s="104" t="s">
        <v>10492</v>
      </c>
      <c r="D8424" s="104" t="s">
        <v>6764</v>
      </c>
      <c r="E8424" s="104">
        <f t="shared" si="131"/>
        <v>40705207</v>
      </c>
      <c r="F8424" s="104" t="s">
        <v>404</v>
      </c>
      <c r="G8424" s="104" t="s">
        <v>16776</v>
      </c>
      <c r="H8424" s="104" t="s">
        <v>6752</v>
      </c>
      <c r="I8424" s="104" t="s">
        <v>6765</v>
      </c>
    </row>
    <row r="8425" spans="1:9" x14ac:dyDescent="0.2">
      <c r="A8425" s="104" t="s">
        <v>10492</v>
      </c>
      <c r="D8425" s="104" t="s">
        <v>6766</v>
      </c>
      <c r="E8425" s="104">
        <f t="shared" si="131"/>
        <v>40705208</v>
      </c>
      <c r="F8425" s="104" t="s">
        <v>404</v>
      </c>
      <c r="G8425" s="104" t="s">
        <v>16776</v>
      </c>
      <c r="H8425" s="104" t="s">
        <v>6752</v>
      </c>
      <c r="I8425" s="104" t="s">
        <v>6767</v>
      </c>
    </row>
    <row r="8426" spans="1:9" x14ac:dyDescent="0.2">
      <c r="A8426" s="104" t="s">
        <v>10492</v>
      </c>
      <c r="D8426" s="104" t="s">
        <v>6768</v>
      </c>
      <c r="E8426" s="104">
        <f t="shared" si="131"/>
        <v>40705209</v>
      </c>
      <c r="F8426" s="104" t="s">
        <v>404</v>
      </c>
      <c r="G8426" s="104" t="s">
        <v>16776</v>
      </c>
      <c r="H8426" s="104" t="s">
        <v>6752</v>
      </c>
      <c r="I8426" s="104" t="s">
        <v>6769</v>
      </c>
    </row>
    <row r="8427" spans="1:9" x14ac:dyDescent="0.2">
      <c r="A8427" s="104" t="s">
        <v>10492</v>
      </c>
      <c r="D8427" s="104" t="s">
        <v>6770</v>
      </c>
      <c r="E8427" s="104">
        <f t="shared" si="131"/>
        <v>40705210</v>
      </c>
      <c r="F8427" s="104" t="s">
        <v>404</v>
      </c>
      <c r="G8427" s="104" t="s">
        <v>16776</v>
      </c>
      <c r="H8427" s="104" t="s">
        <v>6752</v>
      </c>
      <c r="I8427" s="104" t="s">
        <v>6771</v>
      </c>
    </row>
    <row r="8428" spans="1:9" x14ac:dyDescent="0.2">
      <c r="A8428" s="104" t="s">
        <v>10492</v>
      </c>
      <c r="D8428" s="104" t="s">
        <v>6772</v>
      </c>
      <c r="E8428" s="104">
        <f t="shared" si="131"/>
        <v>40705211</v>
      </c>
      <c r="F8428" s="104" t="s">
        <v>404</v>
      </c>
      <c r="G8428" s="104" t="s">
        <v>16776</v>
      </c>
      <c r="H8428" s="104" t="s">
        <v>6752</v>
      </c>
      <c r="I8428" s="104" t="s">
        <v>6773</v>
      </c>
    </row>
    <row r="8429" spans="1:9" x14ac:dyDescent="0.2">
      <c r="A8429" s="104" t="s">
        <v>10492</v>
      </c>
      <c r="D8429" s="104" t="s">
        <v>6774</v>
      </c>
      <c r="E8429" s="104">
        <f t="shared" si="131"/>
        <v>40705212</v>
      </c>
      <c r="F8429" s="104" t="s">
        <v>404</v>
      </c>
      <c r="G8429" s="104" t="s">
        <v>16776</v>
      </c>
      <c r="H8429" s="104" t="s">
        <v>6752</v>
      </c>
      <c r="I8429" s="104" t="s">
        <v>6775</v>
      </c>
    </row>
    <row r="8430" spans="1:9" x14ac:dyDescent="0.2">
      <c r="A8430" s="104" t="s">
        <v>10492</v>
      </c>
      <c r="D8430" s="104" t="s">
        <v>6776</v>
      </c>
      <c r="E8430" s="104">
        <f t="shared" si="131"/>
        <v>40705213</v>
      </c>
      <c r="F8430" s="104" t="s">
        <v>404</v>
      </c>
      <c r="G8430" s="104" t="s">
        <v>16776</v>
      </c>
      <c r="H8430" s="104" t="s">
        <v>6752</v>
      </c>
      <c r="I8430" s="104" t="s">
        <v>6777</v>
      </c>
    </row>
    <row r="8431" spans="1:9" x14ac:dyDescent="0.2">
      <c r="A8431" s="104" t="s">
        <v>10492</v>
      </c>
      <c r="D8431" s="104" t="s">
        <v>6778</v>
      </c>
      <c r="E8431" s="104">
        <f t="shared" si="131"/>
        <v>40705214</v>
      </c>
      <c r="F8431" s="104" t="s">
        <v>404</v>
      </c>
      <c r="G8431" s="104" t="s">
        <v>16776</v>
      </c>
      <c r="H8431" s="104" t="s">
        <v>6752</v>
      </c>
      <c r="I8431" s="104" t="s">
        <v>6779</v>
      </c>
    </row>
    <row r="8432" spans="1:9" x14ac:dyDescent="0.2">
      <c r="A8432" s="104" t="s">
        <v>10492</v>
      </c>
      <c r="D8432" s="104" t="s">
        <v>6780</v>
      </c>
      <c r="E8432" s="104">
        <f t="shared" si="131"/>
        <v>40705215</v>
      </c>
      <c r="F8432" s="104" t="s">
        <v>404</v>
      </c>
      <c r="G8432" s="104" t="s">
        <v>16776</v>
      </c>
      <c r="H8432" s="104" t="s">
        <v>6752</v>
      </c>
      <c r="I8432" s="104" t="s">
        <v>6781</v>
      </c>
    </row>
    <row r="8433" spans="1:9" x14ac:dyDescent="0.2">
      <c r="A8433" s="104" t="s">
        <v>10492</v>
      </c>
      <c r="D8433" s="104" t="s">
        <v>6782</v>
      </c>
      <c r="E8433" s="104">
        <f t="shared" si="131"/>
        <v>40705216</v>
      </c>
      <c r="F8433" s="104" t="s">
        <v>404</v>
      </c>
      <c r="G8433" s="104" t="s">
        <v>16776</v>
      </c>
      <c r="H8433" s="104" t="s">
        <v>6752</v>
      </c>
      <c r="I8433" s="104" t="s">
        <v>6783</v>
      </c>
    </row>
    <row r="8434" spans="1:9" x14ac:dyDescent="0.2">
      <c r="A8434" s="104" t="s">
        <v>10492</v>
      </c>
      <c r="D8434" s="104" t="s">
        <v>6784</v>
      </c>
      <c r="E8434" s="104">
        <f t="shared" si="131"/>
        <v>40705217</v>
      </c>
      <c r="F8434" s="104" t="s">
        <v>404</v>
      </c>
      <c r="G8434" s="104" t="s">
        <v>16776</v>
      </c>
      <c r="H8434" s="104" t="s">
        <v>6752</v>
      </c>
      <c r="I8434" s="104" t="s">
        <v>6785</v>
      </c>
    </row>
    <row r="8435" spans="1:9" x14ac:dyDescent="0.2">
      <c r="A8435" s="104" t="s">
        <v>10492</v>
      </c>
      <c r="D8435" s="104" t="s">
        <v>6786</v>
      </c>
      <c r="E8435" s="104">
        <f t="shared" si="131"/>
        <v>40705218</v>
      </c>
      <c r="F8435" s="104" t="s">
        <v>404</v>
      </c>
      <c r="G8435" s="104" t="s">
        <v>16776</v>
      </c>
      <c r="H8435" s="104" t="s">
        <v>6752</v>
      </c>
      <c r="I8435" s="104" t="s">
        <v>6787</v>
      </c>
    </row>
    <row r="8436" spans="1:9" x14ac:dyDescent="0.2">
      <c r="A8436" s="104" t="s">
        <v>10492</v>
      </c>
      <c r="D8436" s="104" t="s">
        <v>6788</v>
      </c>
      <c r="E8436" s="104">
        <f t="shared" si="131"/>
        <v>40705297</v>
      </c>
      <c r="F8436" s="104" t="s">
        <v>404</v>
      </c>
      <c r="G8436" s="104" t="s">
        <v>16776</v>
      </c>
      <c r="H8436" s="104" t="s">
        <v>6752</v>
      </c>
      <c r="I8436" s="104" t="s">
        <v>6789</v>
      </c>
    </row>
    <row r="8437" spans="1:9" x14ac:dyDescent="0.2">
      <c r="A8437" s="104" t="s">
        <v>10492</v>
      </c>
      <c r="D8437" s="104" t="s">
        <v>6790</v>
      </c>
      <c r="E8437" s="104">
        <f t="shared" si="131"/>
        <v>40705298</v>
      </c>
      <c r="F8437" s="104" t="s">
        <v>404</v>
      </c>
      <c r="G8437" s="104" t="s">
        <v>16776</v>
      </c>
      <c r="H8437" s="104" t="s">
        <v>6752</v>
      </c>
      <c r="I8437" s="104" t="s">
        <v>6791</v>
      </c>
    </row>
    <row r="8438" spans="1:9" x14ac:dyDescent="0.2">
      <c r="A8438" s="104" t="s">
        <v>10492</v>
      </c>
      <c r="D8438" s="104" t="s">
        <v>6792</v>
      </c>
      <c r="E8438" s="104">
        <f t="shared" si="131"/>
        <v>40705601</v>
      </c>
      <c r="F8438" s="104" t="s">
        <v>404</v>
      </c>
      <c r="G8438" s="104" t="s">
        <v>16776</v>
      </c>
      <c r="H8438" s="104" t="s">
        <v>6793</v>
      </c>
      <c r="I8438" s="104" t="s">
        <v>6794</v>
      </c>
    </row>
    <row r="8439" spans="1:9" x14ac:dyDescent="0.2">
      <c r="A8439" s="104" t="s">
        <v>10492</v>
      </c>
      <c r="D8439" s="104" t="s">
        <v>6795</v>
      </c>
      <c r="E8439" s="104">
        <f t="shared" si="131"/>
        <v>40705602</v>
      </c>
      <c r="F8439" s="104" t="s">
        <v>404</v>
      </c>
      <c r="G8439" s="104" t="s">
        <v>16776</v>
      </c>
      <c r="H8439" s="104" t="s">
        <v>6793</v>
      </c>
      <c r="I8439" s="104" t="s">
        <v>6796</v>
      </c>
    </row>
    <row r="8440" spans="1:9" x14ac:dyDescent="0.2">
      <c r="A8440" s="104" t="s">
        <v>10492</v>
      </c>
      <c r="D8440" s="104" t="s">
        <v>6797</v>
      </c>
      <c r="E8440" s="104">
        <f t="shared" si="131"/>
        <v>40705603</v>
      </c>
      <c r="F8440" s="104" t="s">
        <v>404</v>
      </c>
      <c r="G8440" s="104" t="s">
        <v>16776</v>
      </c>
      <c r="H8440" s="104" t="s">
        <v>6793</v>
      </c>
      <c r="I8440" s="104" t="s">
        <v>6798</v>
      </c>
    </row>
    <row r="8441" spans="1:9" x14ac:dyDescent="0.2">
      <c r="A8441" s="104" t="s">
        <v>10492</v>
      </c>
      <c r="D8441" s="104" t="s">
        <v>6799</v>
      </c>
      <c r="E8441" s="104">
        <f t="shared" si="131"/>
        <v>40705604</v>
      </c>
      <c r="F8441" s="104" t="s">
        <v>404</v>
      </c>
      <c r="G8441" s="104" t="s">
        <v>16776</v>
      </c>
      <c r="H8441" s="104" t="s">
        <v>6793</v>
      </c>
      <c r="I8441" s="104" t="s">
        <v>6800</v>
      </c>
    </row>
    <row r="8442" spans="1:9" x14ac:dyDescent="0.2">
      <c r="A8442" s="104" t="s">
        <v>10492</v>
      </c>
      <c r="D8442" s="104" t="s">
        <v>6801</v>
      </c>
      <c r="E8442" s="104">
        <f t="shared" si="131"/>
        <v>40705605</v>
      </c>
      <c r="F8442" s="104" t="s">
        <v>404</v>
      </c>
      <c r="G8442" s="104" t="s">
        <v>16776</v>
      </c>
      <c r="H8442" s="104" t="s">
        <v>6793</v>
      </c>
      <c r="I8442" s="104" t="s">
        <v>6802</v>
      </c>
    </row>
    <row r="8443" spans="1:9" x14ac:dyDescent="0.2">
      <c r="A8443" s="104" t="s">
        <v>10492</v>
      </c>
      <c r="D8443" s="104" t="s">
        <v>6803</v>
      </c>
      <c r="E8443" s="104">
        <f t="shared" si="131"/>
        <v>40705606</v>
      </c>
      <c r="F8443" s="104" t="s">
        <v>404</v>
      </c>
      <c r="G8443" s="104" t="s">
        <v>16776</v>
      </c>
      <c r="H8443" s="104" t="s">
        <v>6793</v>
      </c>
      <c r="I8443" s="104" t="s">
        <v>6804</v>
      </c>
    </row>
    <row r="8444" spans="1:9" x14ac:dyDescent="0.2">
      <c r="A8444" s="104" t="s">
        <v>10492</v>
      </c>
      <c r="D8444" s="104" t="s">
        <v>6805</v>
      </c>
      <c r="E8444" s="104">
        <f t="shared" si="131"/>
        <v>40705607</v>
      </c>
      <c r="F8444" s="104" t="s">
        <v>404</v>
      </c>
      <c r="G8444" s="104" t="s">
        <v>16776</v>
      </c>
      <c r="H8444" s="104" t="s">
        <v>6793</v>
      </c>
      <c r="I8444" s="104" t="s">
        <v>6806</v>
      </c>
    </row>
    <row r="8445" spans="1:9" x14ac:dyDescent="0.2">
      <c r="A8445" s="104" t="s">
        <v>10492</v>
      </c>
      <c r="D8445" s="104" t="s">
        <v>6807</v>
      </c>
      <c r="E8445" s="104">
        <f t="shared" si="131"/>
        <v>40705608</v>
      </c>
      <c r="F8445" s="104" t="s">
        <v>404</v>
      </c>
      <c r="G8445" s="104" t="s">
        <v>16776</v>
      </c>
      <c r="H8445" s="104" t="s">
        <v>6793</v>
      </c>
      <c r="I8445" s="104" t="s">
        <v>6808</v>
      </c>
    </row>
    <row r="8446" spans="1:9" x14ac:dyDescent="0.2">
      <c r="A8446" s="104" t="s">
        <v>10492</v>
      </c>
      <c r="D8446" s="104" t="s">
        <v>6809</v>
      </c>
      <c r="E8446" s="104">
        <f t="shared" si="131"/>
        <v>40705609</v>
      </c>
      <c r="F8446" s="104" t="s">
        <v>404</v>
      </c>
      <c r="G8446" s="104" t="s">
        <v>16776</v>
      </c>
      <c r="H8446" s="104" t="s">
        <v>6793</v>
      </c>
      <c r="I8446" s="104" t="s">
        <v>6810</v>
      </c>
    </row>
    <row r="8447" spans="1:9" x14ac:dyDescent="0.2">
      <c r="A8447" s="104" t="s">
        <v>10492</v>
      </c>
      <c r="D8447" s="104" t="s">
        <v>6811</v>
      </c>
      <c r="E8447" s="104">
        <f t="shared" si="131"/>
        <v>40705610</v>
      </c>
      <c r="F8447" s="104" t="s">
        <v>404</v>
      </c>
      <c r="G8447" s="104" t="s">
        <v>16776</v>
      </c>
      <c r="H8447" s="104" t="s">
        <v>6793</v>
      </c>
      <c r="I8447" s="104" t="s">
        <v>6812</v>
      </c>
    </row>
    <row r="8448" spans="1:9" x14ac:dyDescent="0.2">
      <c r="A8448" s="104" t="s">
        <v>10492</v>
      </c>
      <c r="D8448" s="104" t="s">
        <v>6813</v>
      </c>
      <c r="E8448" s="104">
        <f t="shared" si="131"/>
        <v>40705697</v>
      </c>
      <c r="F8448" s="104" t="s">
        <v>404</v>
      </c>
      <c r="G8448" s="104" t="s">
        <v>16776</v>
      </c>
      <c r="H8448" s="104" t="s">
        <v>6793</v>
      </c>
      <c r="I8448" s="104" t="s">
        <v>6814</v>
      </c>
    </row>
    <row r="8449" spans="1:9" x14ac:dyDescent="0.2">
      <c r="A8449" s="104" t="s">
        <v>10492</v>
      </c>
      <c r="D8449" s="104" t="s">
        <v>6815</v>
      </c>
      <c r="E8449" s="104">
        <f t="shared" si="131"/>
        <v>40705698</v>
      </c>
      <c r="F8449" s="104" t="s">
        <v>404</v>
      </c>
      <c r="G8449" s="104" t="s">
        <v>16776</v>
      </c>
      <c r="H8449" s="104" t="s">
        <v>6793</v>
      </c>
      <c r="I8449" s="104" t="s">
        <v>6816</v>
      </c>
    </row>
    <row r="8450" spans="1:9" x14ac:dyDescent="0.2">
      <c r="A8450" s="104" t="s">
        <v>10492</v>
      </c>
      <c r="D8450" s="104" t="s">
        <v>6817</v>
      </c>
      <c r="E8450" s="104">
        <f t="shared" ref="E8450:E8513" si="132">VALUE(D8450)</f>
        <v>40706001</v>
      </c>
      <c r="F8450" s="104" t="s">
        <v>404</v>
      </c>
      <c r="G8450" s="104" t="s">
        <v>16776</v>
      </c>
      <c r="H8450" s="104" t="s">
        <v>6818</v>
      </c>
      <c r="I8450" s="104" t="s">
        <v>6819</v>
      </c>
    </row>
    <row r="8451" spans="1:9" x14ac:dyDescent="0.2">
      <c r="A8451" s="104" t="s">
        <v>10492</v>
      </c>
      <c r="D8451" s="104" t="s">
        <v>6820</v>
      </c>
      <c r="E8451" s="104">
        <f t="shared" si="132"/>
        <v>40706002</v>
      </c>
      <c r="F8451" s="104" t="s">
        <v>404</v>
      </c>
      <c r="G8451" s="104" t="s">
        <v>16776</v>
      </c>
      <c r="H8451" s="104" t="s">
        <v>6818</v>
      </c>
      <c r="I8451" s="104" t="s">
        <v>6821</v>
      </c>
    </row>
    <row r="8452" spans="1:9" x14ac:dyDescent="0.2">
      <c r="A8452" s="104" t="s">
        <v>10492</v>
      </c>
      <c r="D8452" s="104" t="s">
        <v>6822</v>
      </c>
      <c r="E8452" s="104">
        <f t="shared" si="132"/>
        <v>40706003</v>
      </c>
      <c r="F8452" s="104" t="s">
        <v>404</v>
      </c>
      <c r="G8452" s="104" t="s">
        <v>16776</v>
      </c>
      <c r="H8452" s="104" t="s">
        <v>6818</v>
      </c>
      <c r="I8452" s="104" t="s">
        <v>6823</v>
      </c>
    </row>
    <row r="8453" spans="1:9" x14ac:dyDescent="0.2">
      <c r="A8453" s="104" t="s">
        <v>10492</v>
      </c>
      <c r="D8453" s="104" t="s">
        <v>6824</v>
      </c>
      <c r="E8453" s="104">
        <f t="shared" si="132"/>
        <v>40706004</v>
      </c>
      <c r="F8453" s="104" t="s">
        <v>404</v>
      </c>
      <c r="G8453" s="104" t="s">
        <v>16776</v>
      </c>
      <c r="H8453" s="104" t="s">
        <v>6818</v>
      </c>
      <c r="I8453" s="104" t="s">
        <v>6825</v>
      </c>
    </row>
    <row r="8454" spans="1:9" x14ac:dyDescent="0.2">
      <c r="A8454" s="104" t="s">
        <v>10492</v>
      </c>
      <c r="D8454" s="104" t="s">
        <v>6826</v>
      </c>
      <c r="E8454" s="104">
        <f t="shared" si="132"/>
        <v>40706005</v>
      </c>
      <c r="F8454" s="104" t="s">
        <v>404</v>
      </c>
      <c r="G8454" s="104" t="s">
        <v>16776</v>
      </c>
      <c r="H8454" s="104" t="s">
        <v>6818</v>
      </c>
      <c r="I8454" s="104" t="s">
        <v>6827</v>
      </c>
    </row>
    <row r="8455" spans="1:9" x14ac:dyDescent="0.2">
      <c r="A8455" s="104" t="s">
        <v>10492</v>
      </c>
      <c r="D8455" s="104" t="s">
        <v>6828</v>
      </c>
      <c r="E8455" s="104">
        <f t="shared" si="132"/>
        <v>40706006</v>
      </c>
      <c r="F8455" s="104" t="s">
        <v>404</v>
      </c>
      <c r="G8455" s="104" t="s">
        <v>16776</v>
      </c>
      <c r="H8455" s="104" t="s">
        <v>6818</v>
      </c>
      <c r="I8455" s="104" t="s">
        <v>6829</v>
      </c>
    </row>
    <row r="8456" spans="1:9" x14ac:dyDescent="0.2">
      <c r="A8456" s="104" t="s">
        <v>10492</v>
      </c>
      <c r="D8456" s="104" t="s">
        <v>6830</v>
      </c>
      <c r="E8456" s="104">
        <f t="shared" si="132"/>
        <v>40706007</v>
      </c>
      <c r="F8456" s="104" t="s">
        <v>404</v>
      </c>
      <c r="G8456" s="104" t="s">
        <v>16776</v>
      </c>
      <c r="H8456" s="104" t="s">
        <v>6818</v>
      </c>
      <c r="I8456" s="104" t="s">
        <v>6831</v>
      </c>
    </row>
    <row r="8457" spans="1:9" x14ac:dyDescent="0.2">
      <c r="A8457" s="104" t="s">
        <v>10492</v>
      </c>
      <c r="D8457" s="104" t="s">
        <v>6832</v>
      </c>
      <c r="E8457" s="104">
        <f t="shared" si="132"/>
        <v>40706008</v>
      </c>
      <c r="F8457" s="104" t="s">
        <v>404</v>
      </c>
      <c r="G8457" s="104" t="s">
        <v>16776</v>
      </c>
      <c r="H8457" s="104" t="s">
        <v>6818</v>
      </c>
      <c r="I8457" s="104" t="s">
        <v>6833</v>
      </c>
    </row>
    <row r="8458" spans="1:9" x14ac:dyDescent="0.2">
      <c r="A8458" s="104" t="s">
        <v>10492</v>
      </c>
      <c r="D8458" s="104" t="s">
        <v>6834</v>
      </c>
      <c r="E8458" s="104">
        <f t="shared" si="132"/>
        <v>40706009</v>
      </c>
      <c r="F8458" s="104" t="s">
        <v>404</v>
      </c>
      <c r="G8458" s="104" t="s">
        <v>16776</v>
      </c>
      <c r="H8458" s="104" t="s">
        <v>6818</v>
      </c>
      <c r="I8458" s="104" t="s">
        <v>6835</v>
      </c>
    </row>
    <row r="8459" spans="1:9" x14ac:dyDescent="0.2">
      <c r="A8459" s="104" t="s">
        <v>10492</v>
      </c>
      <c r="D8459" s="104" t="s">
        <v>6836</v>
      </c>
      <c r="E8459" s="104">
        <f t="shared" si="132"/>
        <v>40706010</v>
      </c>
      <c r="F8459" s="104" t="s">
        <v>404</v>
      </c>
      <c r="G8459" s="104" t="s">
        <v>16776</v>
      </c>
      <c r="H8459" s="104" t="s">
        <v>6818</v>
      </c>
      <c r="I8459" s="104" t="s">
        <v>6837</v>
      </c>
    </row>
    <row r="8460" spans="1:9" x14ac:dyDescent="0.2">
      <c r="A8460" s="104" t="s">
        <v>10492</v>
      </c>
      <c r="D8460" s="104" t="s">
        <v>6838</v>
      </c>
      <c r="E8460" s="104">
        <f t="shared" si="132"/>
        <v>40706011</v>
      </c>
      <c r="F8460" s="104" t="s">
        <v>404</v>
      </c>
      <c r="G8460" s="104" t="s">
        <v>16776</v>
      </c>
      <c r="H8460" s="104" t="s">
        <v>6818</v>
      </c>
      <c r="I8460" s="104" t="s">
        <v>6839</v>
      </c>
    </row>
    <row r="8461" spans="1:9" x14ac:dyDescent="0.2">
      <c r="A8461" s="104" t="s">
        <v>10492</v>
      </c>
      <c r="D8461" s="104" t="s">
        <v>6840</v>
      </c>
      <c r="E8461" s="104">
        <f t="shared" si="132"/>
        <v>40706012</v>
      </c>
      <c r="F8461" s="104" t="s">
        <v>404</v>
      </c>
      <c r="G8461" s="104" t="s">
        <v>16776</v>
      </c>
      <c r="H8461" s="104" t="s">
        <v>6818</v>
      </c>
      <c r="I8461" s="104" t="s">
        <v>6841</v>
      </c>
    </row>
    <row r="8462" spans="1:9" x14ac:dyDescent="0.2">
      <c r="A8462" s="104" t="s">
        <v>10492</v>
      </c>
      <c r="D8462" s="104" t="s">
        <v>6842</v>
      </c>
      <c r="E8462" s="104">
        <f t="shared" si="132"/>
        <v>40706013</v>
      </c>
      <c r="F8462" s="104" t="s">
        <v>404</v>
      </c>
      <c r="G8462" s="104" t="s">
        <v>16776</v>
      </c>
      <c r="H8462" s="104" t="s">
        <v>6818</v>
      </c>
      <c r="I8462" s="104" t="s">
        <v>6843</v>
      </c>
    </row>
    <row r="8463" spans="1:9" x14ac:dyDescent="0.2">
      <c r="A8463" s="104" t="s">
        <v>10492</v>
      </c>
      <c r="D8463" s="104" t="s">
        <v>6844</v>
      </c>
      <c r="E8463" s="104">
        <f t="shared" si="132"/>
        <v>40706014</v>
      </c>
      <c r="F8463" s="104" t="s">
        <v>404</v>
      </c>
      <c r="G8463" s="104" t="s">
        <v>16776</v>
      </c>
      <c r="H8463" s="104" t="s">
        <v>6818</v>
      </c>
      <c r="I8463" s="104" t="s">
        <v>6845</v>
      </c>
    </row>
    <row r="8464" spans="1:9" x14ac:dyDescent="0.2">
      <c r="A8464" s="104" t="s">
        <v>10492</v>
      </c>
      <c r="D8464" s="104" t="s">
        <v>6846</v>
      </c>
      <c r="E8464" s="104">
        <f t="shared" si="132"/>
        <v>40706015</v>
      </c>
      <c r="F8464" s="104" t="s">
        <v>404</v>
      </c>
      <c r="G8464" s="104" t="s">
        <v>16776</v>
      </c>
      <c r="H8464" s="104" t="s">
        <v>6818</v>
      </c>
      <c r="I8464" s="104" t="s">
        <v>6847</v>
      </c>
    </row>
    <row r="8465" spans="1:9" x14ac:dyDescent="0.2">
      <c r="A8465" s="104" t="s">
        <v>10492</v>
      </c>
      <c r="D8465" s="104" t="s">
        <v>6848</v>
      </c>
      <c r="E8465" s="104">
        <f t="shared" si="132"/>
        <v>40706016</v>
      </c>
      <c r="F8465" s="104" t="s">
        <v>404</v>
      </c>
      <c r="G8465" s="104" t="s">
        <v>16776</v>
      </c>
      <c r="H8465" s="104" t="s">
        <v>6818</v>
      </c>
      <c r="I8465" s="104" t="s">
        <v>6849</v>
      </c>
    </row>
    <row r="8466" spans="1:9" x14ac:dyDescent="0.2">
      <c r="A8466" s="104" t="s">
        <v>10492</v>
      </c>
      <c r="D8466" s="104" t="s">
        <v>4084</v>
      </c>
      <c r="E8466" s="104">
        <f t="shared" si="132"/>
        <v>40706017</v>
      </c>
      <c r="F8466" s="104" t="s">
        <v>404</v>
      </c>
      <c r="G8466" s="104" t="s">
        <v>16776</v>
      </c>
      <c r="H8466" s="104" t="s">
        <v>6818</v>
      </c>
      <c r="I8466" s="104" t="s">
        <v>4085</v>
      </c>
    </row>
    <row r="8467" spans="1:9" x14ac:dyDescent="0.2">
      <c r="A8467" s="104" t="s">
        <v>10492</v>
      </c>
      <c r="D8467" s="104" t="s">
        <v>4086</v>
      </c>
      <c r="E8467" s="104">
        <f t="shared" si="132"/>
        <v>40706018</v>
      </c>
      <c r="F8467" s="104" t="s">
        <v>404</v>
      </c>
      <c r="G8467" s="104" t="s">
        <v>16776</v>
      </c>
      <c r="H8467" s="104" t="s">
        <v>6818</v>
      </c>
      <c r="I8467" s="104" t="s">
        <v>4087</v>
      </c>
    </row>
    <row r="8468" spans="1:9" x14ac:dyDescent="0.2">
      <c r="A8468" s="104" t="s">
        <v>10492</v>
      </c>
      <c r="D8468" s="104" t="s">
        <v>4088</v>
      </c>
      <c r="E8468" s="104">
        <f t="shared" si="132"/>
        <v>40706019</v>
      </c>
      <c r="F8468" s="104" t="s">
        <v>404</v>
      </c>
      <c r="G8468" s="104" t="s">
        <v>16776</v>
      </c>
      <c r="H8468" s="104" t="s">
        <v>6818</v>
      </c>
      <c r="I8468" s="104" t="s">
        <v>4089</v>
      </c>
    </row>
    <row r="8469" spans="1:9" x14ac:dyDescent="0.2">
      <c r="A8469" s="104" t="s">
        <v>10492</v>
      </c>
      <c r="D8469" s="104" t="s">
        <v>4090</v>
      </c>
      <c r="E8469" s="104">
        <f t="shared" si="132"/>
        <v>40706020</v>
      </c>
      <c r="F8469" s="104" t="s">
        <v>404</v>
      </c>
      <c r="G8469" s="104" t="s">
        <v>16776</v>
      </c>
      <c r="H8469" s="104" t="s">
        <v>6818</v>
      </c>
      <c r="I8469" s="104" t="s">
        <v>4091</v>
      </c>
    </row>
    <row r="8470" spans="1:9" x14ac:dyDescent="0.2">
      <c r="A8470" s="104" t="s">
        <v>10492</v>
      </c>
      <c r="D8470" s="104" t="s">
        <v>4092</v>
      </c>
      <c r="E8470" s="104">
        <f t="shared" si="132"/>
        <v>40706021</v>
      </c>
      <c r="F8470" s="104" t="s">
        <v>404</v>
      </c>
      <c r="G8470" s="104" t="s">
        <v>16776</v>
      </c>
      <c r="H8470" s="104" t="s">
        <v>6818</v>
      </c>
      <c r="I8470" s="104" t="s">
        <v>4093</v>
      </c>
    </row>
    <row r="8471" spans="1:9" x14ac:dyDescent="0.2">
      <c r="A8471" s="104" t="s">
        <v>10492</v>
      </c>
      <c r="D8471" s="104" t="s">
        <v>4094</v>
      </c>
      <c r="E8471" s="104">
        <f t="shared" si="132"/>
        <v>40706022</v>
      </c>
      <c r="F8471" s="104" t="s">
        <v>404</v>
      </c>
      <c r="G8471" s="104" t="s">
        <v>16776</v>
      </c>
      <c r="H8471" s="104" t="s">
        <v>6818</v>
      </c>
      <c r="I8471" s="104" t="s">
        <v>4095</v>
      </c>
    </row>
    <row r="8472" spans="1:9" x14ac:dyDescent="0.2">
      <c r="A8472" s="104" t="s">
        <v>10492</v>
      </c>
      <c r="D8472" s="104" t="s">
        <v>4096</v>
      </c>
      <c r="E8472" s="104">
        <f t="shared" si="132"/>
        <v>40706023</v>
      </c>
      <c r="F8472" s="104" t="s">
        <v>404</v>
      </c>
      <c r="G8472" s="104" t="s">
        <v>16776</v>
      </c>
      <c r="H8472" s="104" t="s">
        <v>6818</v>
      </c>
      <c r="I8472" s="104" t="s">
        <v>4097</v>
      </c>
    </row>
    <row r="8473" spans="1:9" x14ac:dyDescent="0.2">
      <c r="A8473" s="104" t="s">
        <v>10492</v>
      </c>
      <c r="D8473" s="104" t="s">
        <v>4098</v>
      </c>
      <c r="E8473" s="104">
        <f t="shared" si="132"/>
        <v>40706024</v>
      </c>
      <c r="F8473" s="104" t="s">
        <v>404</v>
      </c>
      <c r="G8473" s="104" t="s">
        <v>16776</v>
      </c>
      <c r="H8473" s="104" t="s">
        <v>6818</v>
      </c>
      <c r="I8473" s="104" t="s">
        <v>4099</v>
      </c>
    </row>
    <row r="8474" spans="1:9" x14ac:dyDescent="0.2">
      <c r="A8474" s="104" t="s">
        <v>10492</v>
      </c>
      <c r="D8474" s="104" t="s">
        <v>4100</v>
      </c>
      <c r="E8474" s="104">
        <f t="shared" si="132"/>
        <v>40706027</v>
      </c>
      <c r="F8474" s="104" t="s">
        <v>404</v>
      </c>
      <c r="G8474" s="104" t="s">
        <v>16776</v>
      </c>
      <c r="H8474" s="104" t="s">
        <v>6818</v>
      </c>
      <c r="I8474" s="104" t="s">
        <v>4101</v>
      </c>
    </row>
    <row r="8475" spans="1:9" x14ac:dyDescent="0.2">
      <c r="A8475" s="104" t="s">
        <v>10492</v>
      </c>
      <c r="D8475" s="104" t="s">
        <v>4102</v>
      </c>
      <c r="E8475" s="104">
        <f t="shared" si="132"/>
        <v>40706028</v>
      </c>
      <c r="F8475" s="104" t="s">
        <v>404</v>
      </c>
      <c r="G8475" s="104" t="s">
        <v>16776</v>
      </c>
      <c r="H8475" s="104" t="s">
        <v>6818</v>
      </c>
      <c r="I8475" s="104" t="s">
        <v>4103</v>
      </c>
    </row>
    <row r="8476" spans="1:9" x14ac:dyDescent="0.2">
      <c r="A8476" s="104" t="s">
        <v>10492</v>
      </c>
      <c r="D8476" s="104" t="s">
        <v>4104</v>
      </c>
      <c r="E8476" s="104">
        <f t="shared" si="132"/>
        <v>40706029</v>
      </c>
      <c r="F8476" s="104" t="s">
        <v>404</v>
      </c>
      <c r="G8476" s="104" t="s">
        <v>16776</v>
      </c>
      <c r="H8476" s="104" t="s">
        <v>6818</v>
      </c>
      <c r="I8476" s="104" t="s">
        <v>4105</v>
      </c>
    </row>
    <row r="8477" spans="1:9" x14ac:dyDescent="0.2">
      <c r="A8477" s="104" t="s">
        <v>10492</v>
      </c>
      <c r="D8477" s="104" t="s">
        <v>4106</v>
      </c>
      <c r="E8477" s="104">
        <f t="shared" si="132"/>
        <v>40706030</v>
      </c>
      <c r="F8477" s="104" t="s">
        <v>404</v>
      </c>
      <c r="G8477" s="104" t="s">
        <v>16776</v>
      </c>
      <c r="H8477" s="104" t="s">
        <v>6818</v>
      </c>
      <c r="I8477" s="104" t="s">
        <v>4107</v>
      </c>
    </row>
    <row r="8478" spans="1:9" x14ac:dyDescent="0.2">
      <c r="A8478" s="104" t="s">
        <v>10492</v>
      </c>
      <c r="D8478" s="104" t="s">
        <v>4108</v>
      </c>
      <c r="E8478" s="104">
        <f t="shared" si="132"/>
        <v>40706031</v>
      </c>
      <c r="F8478" s="104" t="s">
        <v>404</v>
      </c>
      <c r="G8478" s="104" t="s">
        <v>16776</v>
      </c>
      <c r="H8478" s="104" t="s">
        <v>6818</v>
      </c>
      <c r="I8478" s="104" t="s">
        <v>4109</v>
      </c>
    </row>
    <row r="8479" spans="1:9" x14ac:dyDescent="0.2">
      <c r="A8479" s="104" t="s">
        <v>10492</v>
      </c>
      <c r="D8479" s="104" t="s">
        <v>4110</v>
      </c>
      <c r="E8479" s="104">
        <f t="shared" si="132"/>
        <v>40706032</v>
      </c>
      <c r="F8479" s="104" t="s">
        <v>404</v>
      </c>
      <c r="G8479" s="104" t="s">
        <v>16776</v>
      </c>
      <c r="H8479" s="104" t="s">
        <v>6818</v>
      </c>
      <c r="I8479" s="104" t="s">
        <v>4111</v>
      </c>
    </row>
    <row r="8480" spans="1:9" x14ac:dyDescent="0.2">
      <c r="A8480" s="104" t="s">
        <v>10492</v>
      </c>
      <c r="D8480" s="104" t="s">
        <v>4112</v>
      </c>
      <c r="E8480" s="104">
        <f t="shared" si="132"/>
        <v>40706033</v>
      </c>
      <c r="F8480" s="104" t="s">
        <v>404</v>
      </c>
      <c r="G8480" s="104" t="s">
        <v>16776</v>
      </c>
      <c r="H8480" s="104" t="s">
        <v>6818</v>
      </c>
      <c r="I8480" s="104" t="s">
        <v>4113</v>
      </c>
    </row>
    <row r="8481" spans="1:12" x14ac:dyDescent="0.2">
      <c r="A8481" s="104" t="s">
        <v>10492</v>
      </c>
      <c r="D8481" s="104" t="s">
        <v>4114</v>
      </c>
      <c r="E8481" s="104">
        <f t="shared" si="132"/>
        <v>40706034</v>
      </c>
      <c r="F8481" s="104" t="s">
        <v>404</v>
      </c>
      <c r="G8481" s="104" t="s">
        <v>16776</v>
      </c>
      <c r="H8481" s="104" t="s">
        <v>6818</v>
      </c>
      <c r="I8481" s="104" t="s">
        <v>4115</v>
      </c>
    </row>
    <row r="8482" spans="1:12" x14ac:dyDescent="0.2">
      <c r="A8482" s="104" t="s">
        <v>10492</v>
      </c>
      <c r="D8482" s="104" t="s">
        <v>4116</v>
      </c>
      <c r="E8482" s="104">
        <f t="shared" si="132"/>
        <v>40706035</v>
      </c>
      <c r="F8482" s="104" t="s">
        <v>404</v>
      </c>
      <c r="G8482" s="104" t="s">
        <v>16776</v>
      </c>
      <c r="H8482" s="104" t="s">
        <v>6818</v>
      </c>
      <c r="I8482" s="104" t="s">
        <v>4117</v>
      </c>
    </row>
    <row r="8483" spans="1:12" x14ac:dyDescent="0.2">
      <c r="A8483" s="104" t="s">
        <v>10492</v>
      </c>
      <c r="D8483" s="104" t="s">
        <v>4118</v>
      </c>
      <c r="E8483" s="104">
        <f t="shared" si="132"/>
        <v>40706036</v>
      </c>
      <c r="F8483" s="104" t="s">
        <v>404</v>
      </c>
      <c r="G8483" s="104" t="s">
        <v>16776</v>
      </c>
      <c r="H8483" s="104" t="s">
        <v>6818</v>
      </c>
      <c r="I8483" s="104" t="s">
        <v>4119</v>
      </c>
    </row>
    <row r="8484" spans="1:12" x14ac:dyDescent="0.2">
      <c r="A8484" s="104" t="s">
        <v>10492</v>
      </c>
      <c r="D8484" s="104" t="s">
        <v>4120</v>
      </c>
      <c r="E8484" s="104">
        <f t="shared" si="132"/>
        <v>40706097</v>
      </c>
      <c r="F8484" s="104" t="s">
        <v>404</v>
      </c>
      <c r="G8484" s="104" t="s">
        <v>16776</v>
      </c>
      <c r="H8484" s="104" t="s">
        <v>6818</v>
      </c>
      <c r="I8484" s="104" t="s">
        <v>4121</v>
      </c>
    </row>
    <row r="8485" spans="1:12" x14ac:dyDescent="0.2">
      <c r="A8485" s="104" t="s">
        <v>10492</v>
      </c>
      <c r="D8485" s="104" t="s">
        <v>4122</v>
      </c>
      <c r="E8485" s="104">
        <f t="shared" si="132"/>
        <v>40706098</v>
      </c>
      <c r="F8485" s="104" t="s">
        <v>404</v>
      </c>
      <c r="G8485" s="104" t="s">
        <v>16776</v>
      </c>
      <c r="H8485" s="104" t="s">
        <v>6818</v>
      </c>
      <c r="I8485" s="104" t="s">
        <v>4123</v>
      </c>
    </row>
    <row r="8486" spans="1:12" x14ac:dyDescent="0.2">
      <c r="A8486" s="104" t="s">
        <v>10492</v>
      </c>
      <c r="D8486" s="104" t="s">
        <v>4124</v>
      </c>
      <c r="E8486" s="104">
        <f t="shared" si="132"/>
        <v>40706401</v>
      </c>
      <c r="F8486" s="104" t="s">
        <v>404</v>
      </c>
      <c r="G8486" s="104" t="s">
        <v>16776</v>
      </c>
      <c r="H8486" s="104" t="s">
        <v>4125</v>
      </c>
      <c r="I8486" s="104" t="s">
        <v>4126</v>
      </c>
    </row>
    <row r="8487" spans="1:12" x14ac:dyDescent="0.2">
      <c r="A8487" s="104" t="s">
        <v>10492</v>
      </c>
      <c r="D8487" s="104" t="s">
        <v>4127</v>
      </c>
      <c r="E8487" s="104">
        <f t="shared" si="132"/>
        <v>40706402</v>
      </c>
      <c r="F8487" s="104" t="s">
        <v>404</v>
      </c>
      <c r="G8487" s="104" t="s">
        <v>16776</v>
      </c>
      <c r="H8487" s="104" t="s">
        <v>4125</v>
      </c>
      <c r="I8487" s="104" t="s">
        <v>4128</v>
      </c>
    </row>
    <row r="8488" spans="1:12" x14ac:dyDescent="0.2">
      <c r="A8488" s="104" t="s">
        <v>10492</v>
      </c>
      <c r="D8488" s="104" t="s">
        <v>4129</v>
      </c>
      <c r="E8488" s="104">
        <f t="shared" si="132"/>
        <v>40706403</v>
      </c>
      <c r="F8488" s="104" t="s">
        <v>404</v>
      </c>
      <c r="G8488" s="104" t="s">
        <v>16776</v>
      </c>
      <c r="H8488" s="104" t="s">
        <v>4125</v>
      </c>
      <c r="I8488" s="104" t="s">
        <v>4130</v>
      </c>
      <c r="K8488" s="106"/>
      <c r="L8488" s="104"/>
    </row>
    <row r="8489" spans="1:12" x14ac:dyDescent="0.2">
      <c r="A8489" s="104" t="s">
        <v>10492</v>
      </c>
      <c r="D8489" s="104" t="s">
        <v>4131</v>
      </c>
      <c r="E8489" s="104">
        <f t="shared" si="132"/>
        <v>40706404</v>
      </c>
      <c r="F8489" s="104" t="s">
        <v>404</v>
      </c>
      <c r="G8489" s="104" t="s">
        <v>16776</v>
      </c>
      <c r="H8489" s="104" t="s">
        <v>4125</v>
      </c>
      <c r="I8489" s="104" t="s">
        <v>4149</v>
      </c>
      <c r="K8489" s="106"/>
      <c r="L8489" s="104"/>
    </row>
    <row r="8490" spans="1:12" x14ac:dyDescent="0.2">
      <c r="A8490" s="104" t="s">
        <v>10492</v>
      </c>
      <c r="D8490" s="104" t="s">
        <v>4150</v>
      </c>
      <c r="E8490" s="104">
        <f t="shared" si="132"/>
        <v>40706497</v>
      </c>
      <c r="F8490" s="104" t="s">
        <v>404</v>
      </c>
      <c r="G8490" s="104" t="s">
        <v>16776</v>
      </c>
      <c r="H8490" s="104" t="s">
        <v>4125</v>
      </c>
      <c r="I8490" s="104" t="s">
        <v>4151</v>
      </c>
    </row>
    <row r="8491" spans="1:12" x14ac:dyDescent="0.2">
      <c r="A8491" s="104" t="s">
        <v>10492</v>
      </c>
      <c r="D8491" s="104" t="s">
        <v>4152</v>
      </c>
      <c r="E8491" s="104">
        <f t="shared" si="132"/>
        <v>40706498</v>
      </c>
      <c r="F8491" s="104" t="s">
        <v>404</v>
      </c>
      <c r="G8491" s="104" t="s">
        <v>16776</v>
      </c>
      <c r="H8491" s="104" t="s">
        <v>4125</v>
      </c>
      <c r="I8491" s="104" t="s">
        <v>4153</v>
      </c>
    </row>
    <row r="8492" spans="1:12" x14ac:dyDescent="0.2">
      <c r="A8492" s="104" t="s">
        <v>10492</v>
      </c>
      <c r="D8492" s="104" t="s">
        <v>4154</v>
      </c>
      <c r="E8492" s="104">
        <f t="shared" si="132"/>
        <v>40706801</v>
      </c>
      <c r="F8492" s="104" t="s">
        <v>404</v>
      </c>
      <c r="G8492" s="104" t="s">
        <v>16776</v>
      </c>
      <c r="H8492" s="104" t="s">
        <v>4155</v>
      </c>
      <c r="I8492" s="104" t="s">
        <v>4156</v>
      </c>
    </row>
    <row r="8493" spans="1:12" x14ac:dyDescent="0.2">
      <c r="A8493" s="104" t="s">
        <v>10492</v>
      </c>
      <c r="D8493" s="104" t="s">
        <v>4157</v>
      </c>
      <c r="E8493" s="104">
        <f t="shared" si="132"/>
        <v>40706802</v>
      </c>
      <c r="F8493" s="104" t="s">
        <v>404</v>
      </c>
      <c r="G8493" s="104" t="s">
        <v>16776</v>
      </c>
      <c r="H8493" s="104" t="s">
        <v>4155</v>
      </c>
      <c r="I8493" s="104" t="s">
        <v>4158</v>
      </c>
    </row>
    <row r="8494" spans="1:12" x14ac:dyDescent="0.2">
      <c r="A8494" s="104" t="s">
        <v>10492</v>
      </c>
      <c r="D8494" s="104" t="s">
        <v>4159</v>
      </c>
      <c r="E8494" s="104">
        <f t="shared" si="132"/>
        <v>40706803</v>
      </c>
      <c r="F8494" s="104" t="s">
        <v>404</v>
      </c>
      <c r="G8494" s="104" t="s">
        <v>16776</v>
      </c>
      <c r="H8494" s="104" t="s">
        <v>4155</v>
      </c>
      <c r="I8494" s="104" t="s">
        <v>4160</v>
      </c>
    </row>
    <row r="8495" spans="1:12" x14ac:dyDescent="0.2">
      <c r="A8495" s="104" t="s">
        <v>10492</v>
      </c>
      <c r="D8495" s="104" t="s">
        <v>4161</v>
      </c>
      <c r="E8495" s="104">
        <f t="shared" si="132"/>
        <v>40706804</v>
      </c>
      <c r="F8495" s="104" t="s">
        <v>404</v>
      </c>
      <c r="G8495" s="104" t="s">
        <v>16776</v>
      </c>
      <c r="H8495" s="104" t="s">
        <v>4155</v>
      </c>
      <c r="I8495" s="104" t="s">
        <v>4162</v>
      </c>
    </row>
    <row r="8496" spans="1:12" x14ac:dyDescent="0.2">
      <c r="A8496" s="104" t="s">
        <v>10492</v>
      </c>
      <c r="D8496" s="104" t="s">
        <v>4163</v>
      </c>
      <c r="E8496" s="104">
        <f t="shared" si="132"/>
        <v>40706805</v>
      </c>
      <c r="F8496" s="104" t="s">
        <v>404</v>
      </c>
      <c r="G8496" s="104" t="s">
        <v>16776</v>
      </c>
      <c r="H8496" s="104" t="s">
        <v>4155</v>
      </c>
      <c r="I8496" s="104" t="s">
        <v>4164</v>
      </c>
    </row>
    <row r="8497" spans="1:12" x14ac:dyDescent="0.2">
      <c r="A8497" s="104" t="s">
        <v>10492</v>
      </c>
      <c r="D8497" s="104" t="s">
        <v>4165</v>
      </c>
      <c r="E8497" s="104">
        <f t="shared" si="132"/>
        <v>40706806</v>
      </c>
      <c r="F8497" s="104" t="s">
        <v>404</v>
      </c>
      <c r="G8497" s="104" t="s">
        <v>16776</v>
      </c>
      <c r="H8497" s="104" t="s">
        <v>4155</v>
      </c>
      <c r="I8497" s="104" t="s">
        <v>4166</v>
      </c>
    </row>
    <row r="8498" spans="1:12" x14ac:dyDescent="0.2">
      <c r="A8498" s="104" t="s">
        <v>10492</v>
      </c>
      <c r="D8498" s="104" t="s">
        <v>4167</v>
      </c>
      <c r="E8498" s="104">
        <f t="shared" si="132"/>
        <v>40706807</v>
      </c>
      <c r="F8498" s="104" t="s">
        <v>404</v>
      </c>
      <c r="G8498" s="104" t="s">
        <v>16776</v>
      </c>
      <c r="H8498" s="104" t="s">
        <v>4155</v>
      </c>
      <c r="I8498" s="104" t="s">
        <v>4168</v>
      </c>
    </row>
    <row r="8499" spans="1:12" x14ac:dyDescent="0.2">
      <c r="A8499" s="104" t="s">
        <v>10492</v>
      </c>
      <c r="D8499" s="104" t="s">
        <v>4169</v>
      </c>
      <c r="E8499" s="104">
        <f t="shared" si="132"/>
        <v>40706808</v>
      </c>
      <c r="F8499" s="104" t="s">
        <v>404</v>
      </c>
      <c r="G8499" s="104" t="s">
        <v>16776</v>
      </c>
      <c r="H8499" s="104" t="s">
        <v>4155</v>
      </c>
      <c r="I8499" s="104" t="s">
        <v>4170</v>
      </c>
    </row>
    <row r="8500" spans="1:12" x14ac:dyDescent="0.2">
      <c r="A8500" s="104" t="s">
        <v>10492</v>
      </c>
      <c r="D8500" s="104" t="s">
        <v>4171</v>
      </c>
      <c r="E8500" s="104">
        <f t="shared" si="132"/>
        <v>40706813</v>
      </c>
      <c r="F8500" s="104" t="s">
        <v>404</v>
      </c>
      <c r="G8500" s="104" t="s">
        <v>16776</v>
      </c>
      <c r="H8500" s="104" t="s">
        <v>4155</v>
      </c>
      <c r="I8500" s="104" t="s">
        <v>4172</v>
      </c>
      <c r="K8500" s="106"/>
      <c r="L8500" s="104"/>
    </row>
    <row r="8501" spans="1:12" x14ac:dyDescent="0.2">
      <c r="A8501" s="104" t="s">
        <v>10492</v>
      </c>
      <c r="D8501" s="104" t="s">
        <v>1451</v>
      </c>
      <c r="E8501" s="104">
        <f t="shared" si="132"/>
        <v>40706814</v>
      </c>
      <c r="F8501" s="104" t="s">
        <v>404</v>
      </c>
      <c r="G8501" s="104" t="s">
        <v>16776</v>
      </c>
      <c r="H8501" s="104" t="s">
        <v>4155</v>
      </c>
      <c r="I8501" s="104" t="s">
        <v>1452</v>
      </c>
      <c r="K8501" s="106"/>
      <c r="L8501" s="104"/>
    </row>
    <row r="8502" spans="1:12" x14ac:dyDescent="0.2">
      <c r="A8502" s="104" t="s">
        <v>10492</v>
      </c>
      <c r="D8502" s="104" t="s">
        <v>1453</v>
      </c>
      <c r="E8502" s="104">
        <f t="shared" si="132"/>
        <v>40706897</v>
      </c>
      <c r="F8502" s="104" t="s">
        <v>404</v>
      </c>
      <c r="G8502" s="104" t="s">
        <v>16776</v>
      </c>
      <c r="H8502" s="104" t="s">
        <v>4155</v>
      </c>
      <c r="I8502" s="104" t="s">
        <v>1454</v>
      </c>
    </row>
    <row r="8503" spans="1:12" x14ac:dyDescent="0.2">
      <c r="A8503" s="104" t="s">
        <v>10492</v>
      </c>
      <c r="D8503" s="104" t="s">
        <v>1455</v>
      </c>
      <c r="E8503" s="104">
        <f t="shared" si="132"/>
        <v>40706898</v>
      </c>
      <c r="F8503" s="104" t="s">
        <v>404</v>
      </c>
      <c r="G8503" s="104" t="s">
        <v>16776</v>
      </c>
      <c r="H8503" s="104" t="s">
        <v>4155</v>
      </c>
      <c r="I8503" s="104" t="s">
        <v>1456</v>
      </c>
    </row>
    <row r="8504" spans="1:12" x14ac:dyDescent="0.2">
      <c r="A8504" s="104" t="s">
        <v>10492</v>
      </c>
      <c r="D8504" s="104" t="s">
        <v>1457</v>
      </c>
      <c r="E8504" s="104">
        <f t="shared" si="132"/>
        <v>40707203</v>
      </c>
      <c r="F8504" s="104" t="s">
        <v>404</v>
      </c>
      <c r="G8504" s="104" t="s">
        <v>16776</v>
      </c>
      <c r="H8504" s="104" t="s">
        <v>1458</v>
      </c>
      <c r="I8504" s="104" t="s">
        <v>1459</v>
      </c>
    </row>
    <row r="8505" spans="1:12" x14ac:dyDescent="0.2">
      <c r="A8505" s="104" t="s">
        <v>10492</v>
      </c>
      <c r="D8505" s="104" t="s">
        <v>1460</v>
      </c>
      <c r="E8505" s="104">
        <f t="shared" si="132"/>
        <v>40707204</v>
      </c>
      <c r="F8505" s="104" t="s">
        <v>404</v>
      </c>
      <c r="G8505" s="104" t="s">
        <v>16776</v>
      </c>
      <c r="H8505" s="104" t="s">
        <v>1458</v>
      </c>
      <c r="I8505" s="104" t="s">
        <v>1461</v>
      </c>
    </row>
    <row r="8506" spans="1:12" x14ac:dyDescent="0.2">
      <c r="A8506" s="104" t="s">
        <v>10492</v>
      </c>
      <c r="D8506" s="104" t="s">
        <v>1462</v>
      </c>
      <c r="E8506" s="104">
        <f t="shared" si="132"/>
        <v>40707601</v>
      </c>
      <c r="F8506" s="104" t="s">
        <v>404</v>
      </c>
      <c r="G8506" s="104" t="s">
        <v>16776</v>
      </c>
      <c r="H8506" s="104" t="s">
        <v>1463</v>
      </c>
      <c r="I8506" s="104" t="s">
        <v>1464</v>
      </c>
    </row>
    <row r="8507" spans="1:12" x14ac:dyDescent="0.2">
      <c r="A8507" s="104" t="s">
        <v>10492</v>
      </c>
      <c r="D8507" s="104" t="s">
        <v>1465</v>
      </c>
      <c r="E8507" s="104">
        <f t="shared" si="132"/>
        <v>40707602</v>
      </c>
      <c r="F8507" s="104" t="s">
        <v>404</v>
      </c>
      <c r="G8507" s="104" t="s">
        <v>16776</v>
      </c>
      <c r="H8507" s="104" t="s">
        <v>1463</v>
      </c>
      <c r="I8507" s="104" t="s">
        <v>1466</v>
      </c>
    </row>
    <row r="8508" spans="1:12" x14ac:dyDescent="0.2">
      <c r="A8508" s="104" t="s">
        <v>10492</v>
      </c>
      <c r="D8508" s="104" t="s">
        <v>1467</v>
      </c>
      <c r="E8508" s="104">
        <f t="shared" si="132"/>
        <v>40707603</v>
      </c>
      <c r="F8508" s="104" t="s">
        <v>404</v>
      </c>
      <c r="G8508" s="104" t="s">
        <v>16776</v>
      </c>
      <c r="H8508" s="104" t="s">
        <v>1463</v>
      </c>
      <c r="I8508" s="104" t="s">
        <v>1468</v>
      </c>
    </row>
    <row r="8509" spans="1:12" x14ac:dyDescent="0.2">
      <c r="A8509" s="104" t="s">
        <v>10492</v>
      </c>
      <c r="D8509" s="104" t="s">
        <v>1469</v>
      </c>
      <c r="E8509" s="104">
        <f t="shared" si="132"/>
        <v>40707604</v>
      </c>
      <c r="F8509" s="104" t="s">
        <v>404</v>
      </c>
      <c r="G8509" s="104" t="s">
        <v>16776</v>
      </c>
      <c r="H8509" s="104" t="s">
        <v>1463</v>
      </c>
      <c r="I8509" s="104" t="s">
        <v>1470</v>
      </c>
    </row>
    <row r="8510" spans="1:12" x14ac:dyDescent="0.2">
      <c r="A8510" s="104" t="s">
        <v>10492</v>
      </c>
      <c r="D8510" s="104" t="s">
        <v>1471</v>
      </c>
      <c r="E8510" s="104">
        <f t="shared" si="132"/>
        <v>40707697</v>
      </c>
      <c r="F8510" s="104" t="s">
        <v>404</v>
      </c>
      <c r="G8510" s="104" t="s">
        <v>16776</v>
      </c>
      <c r="H8510" s="104" t="s">
        <v>1463</v>
      </c>
      <c r="I8510" s="104" t="s">
        <v>1472</v>
      </c>
    </row>
    <row r="8511" spans="1:12" x14ac:dyDescent="0.2">
      <c r="A8511" s="104" t="s">
        <v>10492</v>
      </c>
      <c r="D8511" s="104" t="s">
        <v>1473</v>
      </c>
      <c r="E8511" s="104">
        <f t="shared" si="132"/>
        <v>40707698</v>
      </c>
      <c r="F8511" s="104" t="s">
        <v>404</v>
      </c>
      <c r="G8511" s="104" t="s">
        <v>16776</v>
      </c>
      <c r="H8511" s="104" t="s">
        <v>1463</v>
      </c>
      <c r="I8511" s="104" t="s">
        <v>1474</v>
      </c>
    </row>
    <row r="8512" spans="1:12" x14ac:dyDescent="0.2">
      <c r="A8512" s="104" t="s">
        <v>10492</v>
      </c>
      <c r="D8512" s="104" t="s">
        <v>1475</v>
      </c>
      <c r="E8512" s="104">
        <f t="shared" si="132"/>
        <v>40708001</v>
      </c>
      <c r="F8512" s="104" t="s">
        <v>404</v>
      </c>
      <c r="G8512" s="104" t="s">
        <v>16776</v>
      </c>
      <c r="H8512" s="104" t="s">
        <v>1476</v>
      </c>
      <c r="I8512" s="104" t="s">
        <v>1477</v>
      </c>
    </row>
    <row r="8513" spans="1:9" x14ac:dyDescent="0.2">
      <c r="A8513" s="104" t="s">
        <v>10492</v>
      </c>
      <c r="D8513" s="104" t="s">
        <v>1478</v>
      </c>
      <c r="E8513" s="104">
        <f t="shared" si="132"/>
        <v>40708002</v>
      </c>
      <c r="F8513" s="104" t="s">
        <v>404</v>
      </c>
      <c r="G8513" s="104" t="s">
        <v>16776</v>
      </c>
      <c r="H8513" s="104" t="s">
        <v>1476</v>
      </c>
      <c r="I8513" s="104" t="s">
        <v>1449</v>
      </c>
    </row>
    <row r="8514" spans="1:9" x14ac:dyDescent="0.2">
      <c r="A8514" s="104" t="s">
        <v>10492</v>
      </c>
      <c r="D8514" s="104" t="s">
        <v>1450</v>
      </c>
      <c r="E8514" s="104">
        <f t="shared" ref="E8514:E8577" si="133">VALUE(D8514)</f>
        <v>40708097</v>
      </c>
      <c r="F8514" s="104" t="s">
        <v>404</v>
      </c>
      <c r="G8514" s="104" t="s">
        <v>16776</v>
      </c>
      <c r="H8514" s="104" t="s">
        <v>1476</v>
      </c>
      <c r="I8514" s="104" t="s">
        <v>0</v>
      </c>
    </row>
    <row r="8515" spans="1:9" x14ac:dyDescent="0.2">
      <c r="A8515" s="104" t="s">
        <v>10492</v>
      </c>
      <c r="D8515" s="104" t="s">
        <v>1</v>
      </c>
      <c r="E8515" s="104">
        <f t="shared" si="133"/>
        <v>40708098</v>
      </c>
      <c r="F8515" s="104" t="s">
        <v>404</v>
      </c>
      <c r="G8515" s="104" t="s">
        <v>16776</v>
      </c>
      <c r="H8515" s="104" t="s">
        <v>1476</v>
      </c>
      <c r="I8515" s="104" t="s">
        <v>2</v>
      </c>
    </row>
    <row r="8516" spans="1:9" x14ac:dyDescent="0.2">
      <c r="A8516" s="104" t="s">
        <v>10492</v>
      </c>
      <c r="D8516" s="104" t="s">
        <v>3</v>
      </c>
      <c r="E8516" s="104">
        <f t="shared" si="133"/>
        <v>40708401</v>
      </c>
      <c r="F8516" s="104" t="s">
        <v>404</v>
      </c>
      <c r="G8516" s="104" t="s">
        <v>16776</v>
      </c>
      <c r="H8516" s="104" t="s">
        <v>4</v>
      </c>
      <c r="I8516" s="104" t="s">
        <v>5</v>
      </c>
    </row>
    <row r="8517" spans="1:9" x14ac:dyDescent="0.2">
      <c r="A8517" s="104" t="s">
        <v>10492</v>
      </c>
      <c r="D8517" s="104" t="s">
        <v>6</v>
      </c>
      <c r="E8517" s="104">
        <f t="shared" si="133"/>
        <v>40708402</v>
      </c>
      <c r="F8517" s="104" t="s">
        <v>404</v>
      </c>
      <c r="G8517" s="104" t="s">
        <v>16776</v>
      </c>
      <c r="H8517" s="104" t="s">
        <v>4</v>
      </c>
      <c r="I8517" s="104" t="s">
        <v>7</v>
      </c>
    </row>
    <row r="8518" spans="1:9" x14ac:dyDescent="0.2">
      <c r="A8518" s="104" t="s">
        <v>10492</v>
      </c>
      <c r="D8518" s="104" t="s">
        <v>8</v>
      </c>
      <c r="E8518" s="104">
        <f t="shared" si="133"/>
        <v>40708403</v>
      </c>
      <c r="F8518" s="104" t="s">
        <v>404</v>
      </c>
      <c r="G8518" s="104" t="s">
        <v>16776</v>
      </c>
      <c r="H8518" s="104" t="s">
        <v>4</v>
      </c>
      <c r="I8518" s="104" t="s">
        <v>9</v>
      </c>
    </row>
    <row r="8519" spans="1:9" x14ac:dyDescent="0.2">
      <c r="A8519" s="104" t="s">
        <v>10492</v>
      </c>
      <c r="D8519" s="104" t="s">
        <v>10</v>
      </c>
      <c r="E8519" s="104">
        <f t="shared" si="133"/>
        <v>40708404</v>
      </c>
      <c r="F8519" s="104" t="s">
        <v>404</v>
      </c>
      <c r="G8519" s="104" t="s">
        <v>16776</v>
      </c>
      <c r="H8519" s="104" t="s">
        <v>4</v>
      </c>
      <c r="I8519" s="104" t="s">
        <v>11</v>
      </c>
    </row>
    <row r="8520" spans="1:9" x14ac:dyDescent="0.2">
      <c r="A8520" s="104" t="s">
        <v>10492</v>
      </c>
      <c r="D8520" s="104" t="s">
        <v>12</v>
      </c>
      <c r="E8520" s="104">
        <f t="shared" si="133"/>
        <v>40708405</v>
      </c>
      <c r="F8520" s="104" t="s">
        <v>404</v>
      </c>
      <c r="G8520" s="104" t="s">
        <v>16776</v>
      </c>
      <c r="H8520" s="104" t="s">
        <v>4</v>
      </c>
      <c r="I8520" s="104" t="s">
        <v>13</v>
      </c>
    </row>
    <row r="8521" spans="1:9" x14ac:dyDescent="0.2">
      <c r="A8521" s="104" t="s">
        <v>10492</v>
      </c>
      <c r="D8521" s="104" t="s">
        <v>14</v>
      </c>
      <c r="E8521" s="104">
        <f t="shared" si="133"/>
        <v>40708406</v>
      </c>
      <c r="F8521" s="104" t="s">
        <v>404</v>
      </c>
      <c r="G8521" s="104" t="s">
        <v>16776</v>
      </c>
      <c r="H8521" s="104" t="s">
        <v>4</v>
      </c>
      <c r="I8521" s="104" t="s">
        <v>15</v>
      </c>
    </row>
    <row r="8522" spans="1:9" x14ac:dyDescent="0.2">
      <c r="A8522" s="104" t="s">
        <v>10492</v>
      </c>
      <c r="D8522" s="104" t="s">
        <v>16</v>
      </c>
      <c r="E8522" s="104">
        <f t="shared" si="133"/>
        <v>40708497</v>
      </c>
      <c r="F8522" s="104" t="s">
        <v>404</v>
      </c>
      <c r="G8522" s="104" t="s">
        <v>16776</v>
      </c>
      <c r="H8522" s="104" t="s">
        <v>4</v>
      </c>
      <c r="I8522" s="104" t="s">
        <v>17</v>
      </c>
    </row>
    <row r="8523" spans="1:9" x14ac:dyDescent="0.2">
      <c r="A8523" s="104" t="s">
        <v>10492</v>
      </c>
      <c r="D8523" s="104" t="s">
        <v>18</v>
      </c>
      <c r="E8523" s="104">
        <f t="shared" si="133"/>
        <v>40708498</v>
      </c>
      <c r="F8523" s="104" t="s">
        <v>404</v>
      </c>
      <c r="G8523" s="104" t="s">
        <v>16776</v>
      </c>
      <c r="H8523" s="104" t="s">
        <v>4</v>
      </c>
      <c r="I8523" s="104" t="s">
        <v>19</v>
      </c>
    </row>
    <row r="8524" spans="1:9" x14ac:dyDescent="0.2">
      <c r="A8524" s="104" t="s">
        <v>10492</v>
      </c>
      <c r="D8524" s="104" t="s">
        <v>20</v>
      </c>
      <c r="E8524" s="104">
        <f t="shared" si="133"/>
        <v>40714601</v>
      </c>
      <c r="F8524" s="104" t="s">
        <v>404</v>
      </c>
      <c r="G8524" s="104" t="s">
        <v>16776</v>
      </c>
      <c r="H8524" s="104" t="s">
        <v>21</v>
      </c>
      <c r="I8524" s="104" t="s">
        <v>22</v>
      </c>
    </row>
    <row r="8525" spans="1:9" x14ac:dyDescent="0.2">
      <c r="A8525" s="104" t="s">
        <v>10492</v>
      </c>
      <c r="D8525" s="104" t="s">
        <v>23</v>
      </c>
      <c r="E8525" s="104">
        <f t="shared" si="133"/>
        <v>40714602</v>
      </c>
      <c r="F8525" s="104" t="s">
        <v>404</v>
      </c>
      <c r="G8525" s="104" t="s">
        <v>16776</v>
      </c>
      <c r="H8525" s="104" t="s">
        <v>21</v>
      </c>
      <c r="I8525" s="104" t="s">
        <v>24</v>
      </c>
    </row>
    <row r="8526" spans="1:9" x14ac:dyDescent="0.2">
      <c r="A8526" s="104" t="s">
        <v>10492</v>
      </c>
      <c r="D8526" s="104" t="s">
        <v>25</v>
      </c>
      <c r="E8526" s="104">
        <f t="shared" si="133"/>
        <v>40714603</v>
      </c>
      <c r="F8526" s="104" t="s">
        <v>404</v>
      </c>
      <c r="G8526" s="104" t="s">
        <v>16776</v>
      </c>
      <c r="H8526" s="104" t="s">
        <v>21</v>
      </c>
      <c r="I8526" s="104" t="s">
        <v>26</v>
      </c>
    </row>
    <row r="8527" spans="1:9" x14ac:dyDescent="0.2">
      <c r="A8527" s="104" t="s">
        <v>10492</v>
      </c>
      <c r="D8527" s="104" t="s">
        <v>27</v>
      </c>
      <c r="E8527" s="104">
        <f t="shared" si="133"/>
        <v>40714604</v>
      </c>
      <c r="F8527" s="104" t="s">
        <v>404</v>
      </c>
      <c r="G8527" s="104" t="s">
        <v>16776</v>
      </c>
      <c r="H8527" s="104" t="s">
        <v>21</v>
      </c>
      <c r="I8527" s="104" t="s">
        <v>28</v>
      </c>
    </row>
    <row r="8528" spans="1:9" x14ac:dyDescent="0.2">
      <c r="A8528" s="104" t="s">
        <v>10492</v>
      </c>
      <c r="D8528" s="104" t="s">
        <v>29</v>
      </c>
      <c r="E8528" s="104">
        <f t="shared" si="133"/>
        <v>40714605</v>
      </c>
      <c r="F8528" s="104" t="s">
        <v>404</v>
      </c>
      <c r="G8528" s="104" t="s">
        <v>16776</v>
      </c>
      <c r="H8528" s="104" t="s">
        <v>21</v>
      </c>
      <c r="I8528" s="104" t="s">
        <v>30</v>
      </c>
    </row>
    <row r="8529" spans="1:12" x14ac:dyDescent="0.2">
      <c r="A8529" s="104" t="s">
        <v>10492</v>
      </c>
      <c r="D8529" s="104" t="s">
        <v>31</v>
      </c>
      <c r="E8529" s="104">
        <f t="shared" si="133"/>
        <v>40714606</v>
      </c>
      <c r="F8529" s="104" t="s">
        <v>404</v>
      </c>
      <c r="G8529" s="104" t="s">
        <v>16776</v>
      </c>
      <c r="H8529" s="104" t="s">
        <v>21</v>
      </c>
      <c r="I8529" s="104" t="s">
        <v>32</v>
      </c>
    </row>
    <row r="8530" spans="1:12" x14ac:dyDescent="0.2">
      <c r="A8530" s="104" t="s">
        <v>10492</v>
      </c>
      <c r="D8530" s="104" t="s">
        <v>33</v>
      </c>
      <c r="E8530" s="104">
        <f t="shared" si="133"/>
        <v>40714697</v>
      </c>
      <c r="F8530" s="104" t="s">
        <v>404</v>
      </c>
      <c r="G8530" s="104" t="s">
        <v>16776</v>
      </c>
      <c r="H8530" s="104" t="s">
        <v>21</v>
      </c>
      <c r="I8530" s="104" t="s">
        <v>34</v>
      </c>
    </row>
    <row r="8531" spans="1:12" x14ac:dyDescent="0.2">
      <c r="A8531" s="104" t="s">
        <v>10492</v>
      </c>
      <c r="D8531" s="104" t="s">
        <v>35</v>
      </c>
      <c r="E8531" s="104">
        <f t="shared" si="133"/>
        <v>40714698</v>
      </c>
      <c r="F8531" s="104" t="s">
        <v>404</v>
      </c>
      <c r="G8531" s="104" t="s">
        <v>16776</v>
      </c>
      <c r="H8531" s="104" t="s">
        <v>21</v>
      </c>
      <c r="I8531" s="104" t="s">
        <v>36</v>
      </c>
    </row>
    <row r="8532" spans="1:12" x14ac:dyDescent="0.2">
      <c r="A8532" s="104" t="s">
        <v>10492</v>
      </c>
      <c r="D8532" s="104" t="s">
        <v>37</v>
      </c>
      <c r="E8532" s="104">
        <f t="shared" si="133"/>
        <v>40715401</v>
      </c>
      <c r="F8532" s="104" t="s">
        <v>404</v>
      </c>
      <c r="G8532" s="104" t="s">
        <v>16776</v>
      </c>
      <c r="H8532" s="104" t="s">
        <v>38</v>
      </c>
      <c r="I8532" s="104" t="s">
        <v>39</v>
      </c>
      <c r="K8532" s="106"/>
      <c r="L8532" s="104"/>
    </row>
    <row r="8533" spans="1:12" x14ac:dyDescent="0.2">
      <c r="A8533" s="104" t="s">
        <v>10492</v>
      </c>
      <c r="D8533" s="104" t="s">
        <v>40</v>
      </c>
      <c r="E8533" s="104">
        <f t="shared" si="133"/>
        <v>40715402</v>
      </c>
      <c r="F8533" s="104" t="s">
        <v>404</v>
      </c>
      <c r="G8533" s="104" t="s">
        <v>16776</v>
      </c>
      <c r="H8533" s="104" t="s">
        <v>38</v>
      </c>
      <c r="I8533" s="104" t="s">
        <v>41</v>
      </c>
      <c r="K8533" s="106"/>
      <c r="L8533" s="104"/>
    </row>
    <row r="8534" spans="1:12" x14ac:dyDescent="0.2">
      <c r="A8534" s="104" t="s">
        <v>10492</v>
      </c>
      <c r="D8534" s="104" t="s">
        <v>42</v>
      </c>
      <c r="E8534" s="104">
        <f t="shared" si="133"/>
        <v>40715403</v>
      </c>
      <c r="F8534" s="104" t="s">
        <v>404</v>
      </c>
      <c r="G8534" s="104" t="s">
        <v>16776</v>
      </c>
      <c r="H8534" s="104" t="s">
        <v>38</v>
      </c>
      <c r="I8534" s="104" t="s">
        <v>43</v>
      </c>
    </row>
    <row r="8535" spans="1:12" x14ac:dyDescent="0.2">
      <c r="A8535" s="104" t="s">
        <v>10492</v>
      </c>
      <c r="D8535" s="104" t="s">
        <v>44</v>
      </c>
      <c r="E8535" s="104">
        <f t="shared" si="133"/>
        <v>40715404</v>
      </c>
      <c r="F8535" s="104" t="s">
        <v>404</v>
      </c>
      <c r="G8535" s="104" t="s">
        <v>16776</v>
      </c>
      <c r="H8535" s="104" t="s">
        <v>38</v>
      </c>
      <c r="I8535" s="104" t="s">
        <v>45</v>
      </c>
    </row>
    <row r="8536" spans="1:12" x14ac:dyDescent="0.2">
      <c r="A8536" s="104" t="s">
        <v>10492</v>
      </c>
      <c r="D8536" s="104" t="s">
        <v>46</v>
      </c>
      <c r="E8536" s="104">
        <f t="shared" si="133"/>
        <v>40715405</v>
      </c>
      <c r="F8536" s="104" t="s">
        <v>404</v>
      </c>
      <c r="G8536" s="104" t="s">
        <v>16776</v>
      </c>
      <c r="H8536" s="104" t="s">
        <v>38</v>
      </c>
      <c r="I8536" s="104" t="s">
        <v>47</v>
      </c>
    </row>
    <row r="8537" spans="1:12" x14ac:dyDescent="0.2">
      <c r="A8537" s="104" t="s">
        <v>10492</v>
      </c>
      <c r="D8537" s="104" t="s">
        <v>1493</v>
      </c>
      <c r="E8537" s="104">
        <f t="shared" si="133"/>
        <v>40715406</v>
      </c>
      <c r="F8537" s="104" t="s">
        <v>404</v>
      </c>
      <c r="G8537" s="104" t="s">
        <v>16776</v>
      </c>
      <c r="H8537" s="104" t="s">
        <v>38</v>
      </c>
      <c r="I8537" s="104" t="s">
        <v>1494</v>
      </c>
    </row>
    <row r="8538" spans="1:12" x14ac:dyDescent="0.2">
      <c r="A8538" s="104" t="s">
        <v>10492</v>
      </c>
      <c r="D8538" s="104" t="s">
        <v>1495</v>
      </c>
      <c r="E8538" s="104">
        <f t="shared" si="133"/>
        <v>40715801</v>
      </c>
      <c r="F8538" s="104" t="s">
        <v>404</v>
      </c>
      <c r="G8538" s="104" t="s">
        <v>16776</v>
      </c>
      <c r="H8538" s="104" t="s">
        <v>1496</v>
      </c>
      <c r="I8538" s="104" t="s">
        <v>1863</v>
      </c>
    </row>
    <row r="8539" spans="1:12" x14ac:dyDescent="0.2">
      <c r="A8539" s="104" t="s">
        <v>10492</v>
      </c>
      <c r="D8539" s="104" t="s">
        <v>1497</v>
      </c>
      <c r="E8539" s="104">
        <f t="shared" si="133"/>
        <v>40715802</v>
      </c>
      <c r="F8539" s="104" t="s">
        <v>404</v>
      </c>
      <c r="G8539" s="104" t="s">
        <v>16776</v>
      </c>
      <c r="H8539" s="104" t="s">
        <v>1496</v>
      </c>
      <c r="I8539" s="104" t="s">
        <v>1865</v>
      </c>
    </row>
    <row r="8540" spans="1:12" x14ac:dyDescent="0.2">
      <c r="A8540" s="104" t="s">
        <v>10492</v>
      </c>
      <c r="D8540" s="104" t="s">
        <v>1498</v>
      </c>
      <c r="E8540" s="104">
        <f t="shared" si="133"/>
        <v>40715809</v>
      </c>
      <c r="F8540" s="104" t="s">
        <v>404</v>
      </c>
      <c r="G8540" s="104" t="s">
        <v>16776</v>
      </c>
      <c r="H8540" s="104" t="s">
        <v>1496</v>
      </c>
      <c r="I8540" s="104" t="s">
        <v>1499</v>
      </c>
    </row>
    <row r="8541" spans="1:12" x14ac:dyDescent="0.2">
      <c r="A8541" s="104" t="s">
        <v>10492</v>
      </c>
      <c r="D8541" s="104" t="s">
        <v>1500</v>
      </c>
      <c r="E8541" s="104">
        <f t="shared" si="133"/>
        <v>40715810</v>
      </c>
      <c r="F8541" s="104" t="s">
        <v>404</v>
      </c>
      <c r="G8541" s="104" t="s">
        <v>16776</v>
      </c>
      <c r="H8541" s="104" t="s">
        <v>1496</v>
      </c>
      <c r="I8541" s="104" t="s">
        <v>3732</v>
      </c>
    </row>
    <row r="8542" spans="1:12" x14ac:dyDescent="0.2">
      <c r="A8542" s="104" t="s">
        <v>10492</v>
      </c>
      <c r="D8542" s="104" t="s">
        <v>1501</v>
      </c>
      <c r="E8542" s="104">
        <f t="shared" si="133"/>
        <v>40715811</v>
      </c>
      <c r="F8542" s="104" t="s">
        <v>404</v>
      </c>
      <c r="G8542" s="104" t="s">
        <v>16776</v>
      </c>
      <c r="H8542" s="104" t="s">
        <v>1496</v>
      </c>
      <c r="I8542" s="104" t="s">
        <v>1502</v>
      </c>
    </row>
    <row r="8543" spans="1:12" x14ac:dyDescent="0.2">
      <c r="A8543" s="104" t="s">
        <v>10492</v>
      </c>
      <c r="D8543" s="104" t="s">
        <v>1503</v>
      </c>
      <c r="E8543" s="104">
        <f t="shared" si="133"/>
        <v>40715812</v>
      </c>
      <c r="F8543" s="104" t="s">
        <v>404</v>
      </c>
      <c r="G8543" s="104" t="s">
        <v>16776</v>
      </c>
      <c r="H8543" s="104" t="s">
        <v>1496</v>
      </c>
      <c r="I8543" s="104" t="s">
        <v>1504</v>
      </c>
    </row>
    <row r="8544" spans="1:12" x14ac:dyDescent="0.2">
      <c r="A8544" s="104" t="s">
        <v>10492</v>
      </c>
      <c r="D8544" s="104" t="s">
        <v>1505</v>
      </c>
      <c r="E8544" s="104">
        <f t="shared" si="133"/>
        <v>40715817</v>
      </c>
      <c r="F8544" s="104" t="s">
        <v>404</v>
      </c>
      <c r="G8544" s="104" t="s">
        <v>16776</v>
      </c>
      <c r="H8544" s="104" t="s">
        <v>1496</v>
      </c>
      <c r="I8544" s="104" t="s">
        <v>1506</v>
      </c>
    </row>
    <row r="8545" spans="1:9" x14ac:dyDescent="0.2">
      <c r="A8545" s="104" t="s">
        <v>10492</v>
      </c>
      <c r="D8545" s="104" t="s">
        <v>1507</v>
      </c>
      <c r="E8545" s="104">
        <f t="shared" si="133"/>
        <v>40715818</v>
      </c>
      <c r="F8545" s="104" t="s">
        <v>404</v>
      </c>
      <c r="G8545" s="104" t="s">
        <v>16776</v>
      </c>
      <c r="H8545" s="104" t="s">
        <v>1496</v>
      </c>
      <c r="I8545" s="104" t="s">
        <v>1508</v>
      </c>
    </row>
    <row r="8546" spans="1:9" x14ac:dyDescent="0.2">
      <c r="A8546" s="104" t="s">
        <v>10492</v>
      </c>
      <c r="D8546" s="104" t="s">
        <v>1509</v>
      </c>
      <c r="E8546" s="104">
        <f t="shared" si="133"/>
        <v>40715819</v>
      </c>
      <c r="F8546" s="104" t="s">
        <v>404</v>
      </c>
      <c r="G8546" s="104" t="s">
        <v>16776</v>
      </c>
      <c r="H8546" s="104" t="s">
        <v>1496</v>
      </c>
      <c r="I8546" s="104" t="s">
        <v>1510</v>
      </c>
    </row>
    <row r="8547" spans="1:9" x14ac:dyDescent="0.2">
      <c r="A8547" s="104" t="s">
        <v>10492</v>
      </c>
      <c r="D8547" s="104" t="s">
        <v>1511</v>
      </c>
      <c r="E8547" s="104">
        <f t="shared" si="133"/>
        <v>40715820</v>
      </c>
      <c r="F8547" s="104" t="s">
        <v>404</v>
      </c>
      <c r="G8547" s="104" t="s">
        <v>16776</v>
      </c>
      <c r="H8547" s="104" t="s">
        <v>1496</v>
      </c>
      <c r="I8547" s="104" t="s">
        <v>1512</v>
      </c>
    </row>
    <row r="8548" spans="1:9" x14ac:dyDescent="0.2">
      <c r="A8548" s="104" t="s">
        <v>10492</v>
      </c>
      <c r="D8548" s="104" t="s">
        <v>1513</v>
      </c>
      <c r="E8548" s="104">
        <f t="shared" si="133"/>
        <v>40717201</v>
      </c>
      <c r="F8548" s="104" t="s">
        <v>404</v>
      </c>
      <c r="G8548" s="104" t="s">
        <v>16776</v>
      </c>
      <c r="H8548" s="104" t="s">
        <v>1514</v>
      </c>
      <c r="I8548" s="104" t="s">
        <v>1515</v>
      </c>
    </row>
    <row r="8549" spans="1:9" x14ac:dyDescent="0.2">
      <c r="A8549" s="104" t="s">
        <v>10492</v>
      </c>
      <c r="D8549" s="104" t="s">
        <v>1516</v>
      </c>
      <c r="E8549" s="104">
        <f t="shared" si="133"/>
        <v>40717202</v>
      </c>
      <c r="F8549" s="104" t="s">
        <v>404</v>
      </c>
      <c r="G8549" s="104" t="s">
        <v>16776</v>
      </c>
      <c r="H8549" s="104" t="s">
        <v>1514</v>
      </c>
      <c r="I8549" s="104" t="s">
        <v>1517</v>
      </c>
    </row>
    <row r="8550" spans="1:9" x14ac:dyDescent="0.2">
      <c r="A8550" s="104" t="s">
        <v>10492</v>
      </c>
      <c r="D8550" s="104" t="s">
        <v>1518</v>
      </c>
      <c r="E8550" s="104">
        <f t="shared" si="133"/>
        <v>40717203</v>
      </c>
      <c r="F8550" s="104" t="s">
        <v>404</v>
      </c>
      <c r="G8550" s="104" t="s">
        <v>16776</v>
      </c>
      <c r="H8550" s="104" t="s">
        <v>1514</v>
      </c>
      <c r="I8550" s="104" t="s">
        <v>1519</v>
      </c>
    </row>
    <row r="8551" spans="1:9" x14ac:dyDescent="0.2">
      <c r="A8551" s="104" t="s">
        <v>10492</v>
      </c>
      <c r="D8551" s="104" t="s">
        <v>1520</v>
      </c>
      <c r="E8551" s="104">
        <f t="shared" si="133"/>
        <v>40717204</v>
      </c>
      <c r="F8551" s="104" t="s">
        <v>404</v>
      </c>
      <c r="G8551" s="104" t="s">
        <v>16776</v>
      </c>
      <c r="H8551" s="104" t="s">
        <v>1514</v>
      </c>
      <c r="I8551" s="104" t="s">
        <v>1521</v>
      </c>
    </row>
    <row r="8552" spans="1:9" x14ac:dyDescent="0.2">
      <c r="A8552" s="104" t="s">
        <v>10492</v>
      </c>
      <c r="D8552" s="104" t="s">
        <v>1522</v>
      </c>
      <c r="E8552" s="104">
        <f t="shared" si="133"/>
        <v>40717205</v>
      </c>
      <c r="F8552" s="104" t="s">
        <v>404</v>
      </c>
      <c r="G8552" s="104" t="s">
        <v>16776</v>
      </c>
      <c r="H8552" s="104" t="s">
        <v>1514</v>
      </c>
      <c r="I8552" s="104" t="s">
        <v>1523</v>
      </c>
    </row>
    <row r="8553" spans="1:9" x14ac:dyDescent="0.2">
      <c r="A8553" s="104" t="s">
        <v>10492</v>
      </c>
      <c r="D8553" s="104" t="s">
        <v>1524</v>
      </c>
      <c r="E8553" s="104">
        <f t="shared" si="133"/>
        <v>40717206</v>
      </c>
      <c r="F8553" s="104" t="s">
        <v>404</v>
      </c>
      <c r="G8553" s="104" t="s">
        <v>16776</v>
      </c>
      <c r="H8553" s="104" t="s">
        <v>1514</v>
      </c>
      <c r="I8553" s="104" t="s">
        <v>1525</v>
      </c>
    </row>
    <row r="8554" spans="1:9" x14ac:dyDescent="0.2">
      <c r="A8554" s="104" t="s">
        <v>10492</v>
      </c>
      <c r="D8554" s="104" t="s">
        <v>1526</v>
      </c>
      <c r="E8554" s="104">
        <f t="shared" si="133"/>
        <v>40717207</v>
      </c>
      <c r="F8554" s="104" t="s">
        <v>404</v>
      </c>
      <c r="G8554" s="104" t="s">
        <v>16776</v>
      </c>
      <c r="H8554" s="104" t="s">
        <v>1514</v>
      </c>
      <c r="I8554" s="104" t="s">
        <v>1527</v>
      </c>
    </row>
    <row r="8555" spans="1:9" x14ac:dyDescent="0.2">
      <c r="A8555" s="104" t="s">
        <v>10492</v>
      </c>
      <c r="D8555" s="104" t="s">
        <v>1528</v>
      </c>
      <c r="E8555" s="104">
        <f t="shared" si="133"/>
        <v>40717208</v>
      </c>
      <c r="F8555" s="104" t="s">
        <v>404</v>
      </c>
      <c r="G8555" s="104" t="s">
        <v>16776</v>
      </c>
      <c r="H8555" s="104" t="s">
        <v>1514</v>
      </c>
      <c r="I8555" s="104" t="s">
        <v>1529</v>
      </c>
    </row>
    <row r="8556" spans="1:9" x14ac:dyDescent="0.2">
      <c r="A8556" s="104" t="s">
        <v>10492</v>
      </c>
      <c r="D8556" s="104" t="s">
        <v>1530</v>
      </c>
      <c r="E8556" s="104">
        <f t="shared" si="133"/>
        <v>40717209</v>
      </c>
      <c r="F8556" s="104" t="s">
        <v>404</v>
      </c>
      <c r="G8556" s="104" t="s">
        <v>16776</v>
      </c>
      <c r="H8556" s="104" t="s">
        <v>1514</v>
      </c>
      <c r="I8556" s="104" t="s">
        <v>1531</v>
      </c>
    </row>
    <row r="8557" spans="1:9" x14ac:dyDescent="0.2">
      <c r="A8557" s="104" t="s">
        <v>10492</v>
      </c>
      <c r="D8557" s="104" t="s">
        <v>1532</v>
      </c>
      <c r="E8557" s="104">
        <f t="shared" si="133"/>
        <v>40717210</v>
      </c>
      <c r="F8557" s="104" t="s">
        <v>404</v>
      </c>
      <c r="G8557" s="104" t="s">
        <v>16776</v>
      </c>
      <c r="H8557" s="104" t="s">
        <v>1514</v>
      </c>
      <c r="I8557" s="104" t="s">
        <v>1533</v>
      </c>
    </row>
    <row r="8558" spans="1:9" x14ac:dyDescent="0.2">
      <c r="A8558" s="104" t="s">
        <v>10492</v>
      </c>
      <c r="D8558" s="104" t="s">
        <v>1534</v>
      </c>
      <c r="E8558" s="104">
        <f t="shared" si="133"/>
        <v>40717211</v>
      </c>
      <c r="F8558" s="104" t="s">
        <v>404</v>
      </c>
      <c r="G8558" s="104" t="s">
        <v>16776</v>
      </c>
      <c r="H8558" s="104" t="s">
        <v>1514</v>
      </c>
      <c r="I8558" s="104" t="s">
        <v>1535</v>
      </c>
    </row>
    <row r="8559" spans="1:9" x14ac:dyDescent="0.2">
      <c r="A8559" s="104" t="s">
        <v>10492</v>
      </c>
      <c r="D8559" s="104" t="s">
        <v>1536</v>
      </c>
      <c r="E8559" s="104">
        <f t="shared" si="133"/>
        <v>40717212</v>
      </c>
      <c r="F8559" s="104" t="s">
        <v>404</v>
      </c>
      <c r="G8559" s="104" t="s">
        <v>16776</v>
      </c>
      <c r="H8559" s="104" t="s">
        <v>1514</v>
      </c>
      <c r="I8559" s="104" t="s">
        <v>1537</v>
      </c>
    </row>
    <row r="8560" spans="1:9" x14ac:dyDescent="0.2">
      <c r="A8560" s="104" t="s">
        <v>10492</v>
      </c>
      <c r="D8560" s="104" t="s">
        <v>1538</v>
      </c>
      <c r="E8560" s="104">
        <f t="shared" si="133"/>
        <v>40717297</v>
      </c>
      <c r="F8560" s="104" t="s">
        <v>404</v>
      </c>
      <c r="G8560" s="104" t="s">
        <v>16776</v>
      </c>
      <c r="H8560" s="104" t="s">
        <v>1514</v>
      </c>
      <c r="I8560" s="104" t="s">
        <v>1539</v>
      </c>
    </row>
    <row r="8561" spans="1:9" x14ac:dyDescent="0.2">
      <c r="A8561" s="104" t="s">
        <v>10492</v>
      </c>
      <c r="D8561" s="104" t="s">
        <v>1540</v>
      </c>
      <c r="E8561" s="104">
        <f t="shared" si="133"/>
        <v>40717298</v>
      </c>
      <c r="F8561" s="104" t="s">
        <v>404</v>
      </c>
      <c r="G8561" s="104" t="s">
        <v>16776</v>
      </c>
      <c r="H8561" s="104" t="s">
        <v>1514</v>
      </c>
      <c r="I8561" s="104" t="s">
        <v>1541</v>
      </c>
    </row>
    <row r="8562" spans="1:9" x14ac:dyDescent="0.2">
      <c r="A8562" s="104" t="s">
        <v>10492</v>
      </c>
      <c r="D8562" s="104" t="s">
        <v>1542</v>
      </c>
      <c r="E8562" s="104">
        <f t="shared" si="133"/>
        <v>40717601</v>
      </c>
      <c r="F8562" s="104" t="s">
        <v>404</v>
      </c>
      <c r="G8562" s="104" t="s">
        <v>16776</v>
      </c>
      <c r="H8562" s="104" t="s">
        <v>1543</v>
      </c>
      <c r="I8562" s="104" t="s">
        <v>1544</v>
      </c>
    </row>
    <row r="8563" spans="1:9" x14ac:dyDescent="0.2">
      <c r="A8563" s="104" t="s">
        <v>10492</v>
      </c>
      <c r="D8563" s="104" t="s">
        <v>1545</v>
      </c>
      <c r="E8563" s="104">
        <f t="shared" si="133"/>
        <v>40717602</v>
      </c>
      <c r="F8563" s="104" t="s">
        <v>404</v>
      </c>
      <c r="G8563" s="104" t="s">
        <v>16776</v>
      </c>
      <c r="H8563" s="104" t="s">
        <v>1543</v>
      </c>
      <c r="I8563" s="104" t="s">
        <v>1546</v>
      </c>
    </row>
    <row r="8564" spans="1:9" x14ac:dyDescent="0.2">
      <c r="A8564" s="104" t="s">
        <v>10492</v>
      </c>
      <c r="D8564" s="104" t="s">
        <v>1547</v>
      </c>
      <c r="E8564" s="104">
        <f t="shared" si="133"/>
        <v>40717603</v>
      </c>
      <c r="F8564" s="104" t="s">
        <v>404</v>
      </c>
      <c r="G8564" s="104" t="s">
        <v>16776</v>
      </c>
      <c r="H8564" s="104" t="s">
        <v>1543</v>
      </c>
      <c r="I8564" s="104" t="s">
        <v>1548</v>
      </c>
    </row>
    <row r="8565" spans="1:9" x14ac:dyDescent="0.2">
      <c r="A8565" s="104" t="s">
        <v>10492</v>
      </c>
      <c r="D8565" s="104" t="s">
        <v>1549</v>
      </c>
      <c r="E8565" s="104">
        <f t="shared" si="133"/>
        <v>40717604</v>
      </c>
      <c r="F8565" s="104" t="s">
        <v>404</v>
      </c>
      <c r="G8565" s="104" t="s">
        <v>16776</v>
      </c>
      <c r="H8565" s="104" t="s">
        <v>1543</v>
      </c>
      <c r="I8565" s="104" t="s">
        <v>1550</v>
      </c>
    </row>
    <row r="8566" spans="1:9" x14ac:dyDescent="0.2">
      <c r="A8566" s="104" t="s">
        <v>10492</v>
      </c>
      <c r="D8566" s="104" t="s">
        <v>1551</v>
      </c>
      <c r="E8566" s="104">
        <f t="shared" si="133"/>
        <v>40717605</v>
      </c>
      <c r="F8566" s="104" t="s">
        <v>404</v>
      </c>
      <c r="G8566" s="104" t="s">
        <v>16776</v>
      </c>
      <c r="H8566" s="104" t="s">
        <v>1543</v>
      </c>
      <c r="I8566" s="104" t="s">
        <v>1552</v>
      </c>
    </row>
    <row r="8567" spans="1:9" x14ac:dyDescent="0.2">
      <c r="A8567" s="104" t="s">
        <v>10492</v>
      </c>
      <c r="D8567" s="104" t="s">
        <v>1553</v>
      </c>
      <c r="E8567" s="104">
        <f t="shared" si="133"/>
        <v>40717606</v>
      </c>
      <c r="F8567" s="104" t="s">
        <v>404</v>
      </c>
      <c r="G8567" s="104" t="s">
        <v>16776</v>
      </c>
      <c r="H8567" s="104" t="s">
        <v>1543</v>
      </c>
      <c r="I8567" s="104" t="s">
        <v>1554</v>
      </c>
    </row>
    <row r="8568" spans="1:9" x14ac:dyDescent="0.2">
      <c r="A8568" s="104" t="s">
        <v>10492</v>
      </c>
      <c r="D8568" s="104" t="s">
        <v>1555</v>
      </c>
      <c r="E8568" s="104">
        <f t="shared" si="133"/>
        <v>40717611</v>
      </c>
      <c r="F8568" s="104" t="s">
        <v>404</v>
      </c>
      <c r="G8568" s="104" t="s">
        <v>16776</v>
      </c>
      <c r="H8568" s="104" t="s">
        <v>1543</v>
      </c>
      <c r="I8568" s="104" t="s">
        <v>1556</v>
      </c>
    </row>
    <row r="8569" spans="1:9" x14ac:dyDescent="0.2">
      <c r="A8569" s="104" t="s">
        <v>10492</v>
      </c>
      <c r="D8569" s="104" t="s">
        <v>1557</v>
      </c>
      <c r="E8569" s="104">
        <f t="shared" si="133"/>
        <v>40717612</v>
      </c>
      <c r="F8569" s="104" t="s">
        <v>404</v>
      </c>
      <c r="G8569" s="104" t="s">
        <v>16776</v>
      </c>
      <c r="H8569" s="104" t="s">
        <v>1543</v>
      </c>
      <c r="I8569" s="104" t="s">
        <v>1558</v>
      </c>
    </row>
    <row r="8570" spans="1:9" x14ac:dyDescent="0.2">
      <c r="A8570" s="104" t="s">
        <v>10492</v>
      </c>
      <c r="D8570" s="104" t="s">
        <v>1559</v>
      </c>
      <c r="E8570" s="104">
        <f t="shared" si="133"/>
        <v>40717613</v>
      </c>
      <c r="F8570" s="104" t="s">
        <v>404</v>
      </c>
      <c r="G8570" s="104" t="s">
        <v>16776</v>
      </c>
      <c r="H8570" s="104" t="s">
        <v>1543</v>
      </c>
      <c r="I8570" s="104" t="s">
        <v>1560</v>
      </c>
    </row>
    <row r="8571" spans="1:9" x14ac:dyDescent="0.2">
      <c r="A8571" s="104" t="s">
        <v>10492</v>
      </c>
      <c r="D8571" s="104" t="s">
        <v>1561</v>
      </c>
      <c r="E8571" s="104">
        <f t="shared" si="133"/>
        <v>40717614</v>
      </c>
      <c r="F8571" s="104" t="s">
        <v>404</v>
      </c>
      <c r="G8571" s="104" t="s">
        <v>16776</v>
      </c>
      <c r="H8571" s="104" t="s">
        <v>1543</v>
      </c>
      <c r="I8571" s="104" t="s">
        <v>1562</v>
      </c>
    </row>
    <row r="8572" spans="1:9" x14ac:dyDescent="0.2">
      <c r="A8572" s="104" t="s">
        <v>10492</v>
      </c>
      <c r="D8572" s="104" t="s">
        <v>1563</v>
      </c>
      <c r="E8572" s="104">
        <f t="shared" si="133"/>
        <v>40717697</v>
      </c>
      <c r="F8572" s="104" t="s">
        <v>404</v>
      </c>
      <c r="G8572" s="104" t="s">
        <v>16776</v>
      </c>
      <c r="H8572" s="104" t="s">
        <v>1543</v>
      </c>
      <c r="I8572" s="104" t="s">
        <v>1564</v>
      </c>
    </row>
    <row r="8573" spans="1:9" x14ac:dyDescent="0.2">
      <c r="A8573" s="104" t="s">
        <v>10492</v>
      </c>
      <c r="D8573" s="104" t="s">
        <v>1565</v>
      </c>
      <c r="E8573" s="104">
        <f t="shared" si="133"/>
        <v>40717698</v>
      </c>
      <c r="F8573" s="104" t="s">
        <v>404</v>
      </c>
      <c r="G8573" s="104" t="s">
        <v>16776</v>
      </c>
      <c r="H8573" s="104" t="s">
        <v>1543</v>
      </c>
      <c r="I8573" s="104" t="s">
        <v>1566</v>
      </c>
    </row>
    <row r="8574" spans="1:9" x14ac:dyDescent="0.2">
      <c r="A8574" s="104" t="s">
        <v>10492</v>
      </c>
      <c r="D8574" s="104" t="s">
        <v>1567</v>
      </c>
      <c r="E8574" s="104">
        <f t="shared" si="133"/>
        <v>40718001</v>
      </c>
      <c r="F8574" s="104" t="s">
        <v>404</v>
      </c>
      <c r="G8574" s="104" t="s">
        <v>16776</v>
      </c>
      <c r="H8574" s="104" t="s">
        <v>1568</v>
      </c>
      <c r="I8574" s="104" t="s">
        <v>1569</v>
      </c>
    </row>
    <row r="8575" spans="1:9" x14ac:dyDescent="0.2">
      <c r="A8575" s="104" t="s">
        <v>10492</v>
      </c>
      <c r="D8575" s="104" t="s">
        <v>1570</v>
      </c>
      <c r="E8575" s="104">
        <f t="shared" si="133"/>
        <v>40718002</v>
      </c>
      <c r="F8575" s="104" t="s">
        <v>404</v>
      </c>
      <c r="G8575" s="104" t="s">
        <v>16776</v>
      </c>
      <c r="H8575" s="104" t="s">
        <v>1568</v>
      </c>
      <c r="I8575" s="104" t="s">
        <v>1571</v>
      </c>
    </row>
    <row r="8576" spans="1:9" x14ac:dyDescent="0.2">
      <c r="A8576" s="104" t="s">
        <v>10492</v>
      </c>
      <c r="D8576" s="104" t="s">
        <v>1572</v>
      </c>
      <c r="E8576" s="104">
        <f t="shared" si="133"/>
        <v>40718003</v>
      </c>
      <c r="F8576" s="104" t="s">
        <v>404</v>
      </c>
      <c r="G8576" s="104" t="s">
        <v>16776</v>
      </c>
      <c r="H8576" s="104" t="s">
        <v>1568</v>
      </c>
      <c r="I8576" s="104" t="s">
        <v>1573</v>
      </c>
    </row>
    <row r="8577" spans="1:9" x14ac:dyDescent="0.2">
      <c r="A8577" s="104" t="s">
        <v>10492</v>
      </c>
      <c r="D8577" s="104" t="s">
        <v>1574</v>
      </c>
      <c r="E8577" s="104">
        <f t="shared" si="133"/>
        <v>40718004</v>
      </c>
      <c r="F8577" s="104" t="s">
        <v>404</v>
      </c>
      <c r="G8577" s="104" t="s">
        <v>16776</v>
      </c>
      <c r="H8577" s="104" t="s">
        <v>1568</v>
      </c>
      <c r="I8577" s="104" t="s">
        <v>1575</v>
      </c>
    </row>
    <row r="8578" spans="1:9" x14ac:dyDescent="0.2">
      <c r="A8578" s="104" t="s">
        <v>10492</v>
      </c>
      <c r="D8578" s="104" t="s">
        <v>1576</v>
      </c>
      <c r="E8578" s="104">
        <f t="shared" ref="E8578:E8641" si="134">VALUE(D8578)</f>
        <v>40718005</v>
      </c>
      <c r="F8578" s="104" t="s">
        <v>404</v>
      </c>
      <c r="G8578" s="104" t="s">
        <v>16776</v>
      </c>
      <c r="H8578" s="104" t="s">
        <v>1568</v>
      </c>
      <c r="I8578" s="104" t="s">
        <v>1577</v>
      </c>
    </row>
    <row r="8579" spans="1:9" x14ac:dyDescent="0.2">
      <c r="A8579" s="104" t="s">
        <v>10492</v>
      </c>
      <c r="D8579" s="104" t="s">
        <v>1578</v>
      </c>
      <c r="E8579" s="104">
        <f t="shared" si="134"/>
        <v>40718006</v>
      </c>
      <c r="F8579" s="104" t="s">
        <v>404</v>
      </c>
      <c r="G8579" s="104" t="s">
        <v>16776</v>
      </c>
      <c r="H8579" s="104" t="s">
        <v>1568</v>
      </c>
      <c r="I8579" s="104" t="s">
        <v>1579</v>
      </c>
    </row>
    <row r="8580" spans="1:9" x14ac:dyDescent="0.2">
      <c r="A8580" s="104" t="s">
        <v>10492</v>
      </c>
      <c r="D8580" s="104" t="s">
        <v>1580</v>
      </c>
      <c r="E8580" s="104">
        <f t="shared" si="134"/>
        <v>40718007</v>
      </c>
      <c r="F8580" s="104" t="s">
        <v>404</v>
      </c>
      <c r="G8580" s="104" t="s">
        <v>16776</v>
      </c>
      <c r="H8580" s="104" t="s">
        <v>1568</v>
      </c>
      <c r="I8580" s="104" t="s">
        <v>1581</v>
      </c>
    </row>
    <row r="8581" spans="1:9" x14ac:dyDescent="0.2">
      <c r="A8581" s="104" t="s">
        <v>10492</v>
      </c>
      <c r="D8581" s="104" t="s">
        <v>1582</v>
      </c>
      <c r="E8581" s="104">
        <f t="shared" si="134"/>
        <v>40718008</v>
      </c>
      <c r="F8581" s="104" t="s">
        <v>404</v>
      </c>
      <c r="G8581" s="104" t="s">
        <v>16776</v>
      </c>
      <c r="H8581" s="104" t="s">
        <v>1568</v>
      </c>
      <c r="I8581" s="104" t="s">
        <v>1583</v>
      </c>
    </row>
    <row r="8582" spans="1:9" x14ac:dyDescent="0.2">
      <c r="A8582" s="104" t="s">
        <v>10492</v>
      </c>
      <c r="D8582" s="104" t="s">
        <v>1584</v>
      </c>
      <c r="E8582" s="104">
        <f t="shared" si="134"/>
        <v>40718009</v>
      </c>
      <c r="F8582" s="104" t="s">
        <v>404</v>
      </c>
      <c r="G8582" s="104" t="s">
        <v>16776</v>
      </c>
      <c r="H8582" s="104" t="s">
        <v>1568</v>
      </c>
      <c r="I8582" s="104" t="s">
        <v>1585</v>
      </c>
    </row>
    <row r="8583" spans="1:9" x14ac:dyDescent="0.2">
      <c r="A8583" s="104" t="s">
        <v>10492</v>
      </c>
      <c r="D8583" s="104" t="s">
        <v>1586</v>
      </c>
      <c r="E8583" s="104">
        <f t="shared" si="134"/>
        <v>40718010</v>
      </c>
      <c r="F8583" s="104" t="s">
        <v>404</v>
      </c>
      <c r="G8583" s="104" t="s">
        <v>16776</v>
      </c>
      <c r="H8583" s="104" t="s">
        <v>1568</v>
      </c>
      <c r="I8583" s="104" t="s">
        <v>1587</v>
      </c>
    </row>
    <row r="8584" spans="1:9" x14ac:dyDescent="0.2">
      <c r="A8584" s="104" t="s">
        <v>10492</v>
      </c>
      <c r="D8584" s="104" t="s">
        <v>1588</v>
      </c>
      <c r="E8584" s="104">
        <f t="shared" si="134"/>
        <v>40718097</v>
      </c>
      <c r="F8584" s="104" t="s">
        <v>404</v>
      </c>
      <c r="G8584" s="104" t="s">
        <v>16776</v>
      </c>
      <c r="H8584" s="104" t="s">
        <v>1568</v>
      </c>
      <c r="I8584" s="104" t="s">
        <v>4302</v>
      </c>
    </row>
    <row r="8585" spans="1:9" x14ac:dyDescent="0.2">
      <c r="A8585" s="104" t="s">
        <v>10492</v>
      </c>
      <c r="D8585" s="104" t="s">
        <v>4303</v>
      </c>
      <c r="E8585" s="104">
        <f t="shared" si="134"/>
        <v>40718098</v>
      </c>
      <c r="F8585" s="104" t="s">
        <v>404</v>
      </c>
      <c r="G8585" s="104" t="s">
        <v>16776</v>
      </c>
      <c r="H8585" s="104" t="s">
        <v>1568</v>
      </c>
      <c r="I8585" s="104" t="s">
        <v>4304</v>
      </c>
    </row>
    <row r="8586" spans="1:9" x14ac:dyDescent="0.2">
      <c r="A8586" s="104" t="s">
        <v>10492</v>
      </c>
      <c r="D8586" s="104" t="s">
        <v>4305</v>
      </c>
      <c r="E8586" s="104">
        <f t="shared" si="134"/>
        <v>40718801</v>
      </c>
      <c r="F8586" s="104" t="s">
        <v>404</v>
      </c>
      <c r="G8586" s="104" t="s">
        <v>16776</v>
      </c>
      <c r="H8586" s="104" t="s">
        <v>1269</v>
      </c>
      <c r="I8586" s="104" t="s">
        <v>1270</v>
      </c>
    </row>
    <row r="8587" spans="1:9" x14ac:dyDescent="0.2">
      <c r="A8587" s="104" t="s">
        <v>10492</v>
      </c>
      <c r="D8587" s="104" t="s">
        <v>1271</v>
      </c>
      <c r="E8587" s="104">
        <f t="shared" si="134"/>
        <v>40718802</v>
      </c>
      <c r="F8587" s="104" t="s">
        <v>404</v>
      </c>
      <c r="G8587" s="104" t="s">
        <v>16776</v>
      </c>
      <c r="H8587" s="104" t="s">
        <v>1269</v>
      </c>
      <c r="I8587" s="104" t="s">
        <v>1272</v>
      </c>
    </row>
    <row r="8588" spans="1:9" x14ac:dyDescent="0.2">
      <c r="A8588" s="104" t="s">
        <v>10492</v>
      </c>
      <c r="D8588" s="104" t="s">
        <v>1273</v>
      </c>
      <c r="E8588" s="104">
        <f t="shared" si="134"/>
        <v>40719201</v>
      </c>
      <c r="F8588" s="104" t="s">
        <v>404</v>
      </c>
      <c r="G8588" s="104" t="s">
        <v>16776</v>
      </c>
      <c r="H8588" s="104" t="s">
        <v>1274</v>
      </c>
      <c r="I8588" s="104" t="s">
        <v>1275</v>
      </c>
    </row>
    <row r="8589" spans="1:9" x14ac:dyDescent="0.2">
      <c r="A8589" s="104" t="s">
        <v>10492</v>
      </c>
      <c r="D8589" s="104" t="s">
        <v>1276</v>
      </c>
      <c r="E8589" s="104">
        <f t="shared" si="134"/>
        <v>40719202</v>
      </c>
      <c r="F8589" s="104" t="s">
        <v>404</v>
      </c>
      <c r="G8589" s="104" t="s">
        <v>16776</v>
      </c>
      <c r="H8589" s="104" t="s">
        <v>1274</v>
      </c>
      <c r="I8589" s="104" t="s">
        <v>1277</v>
      </c>
    </row>
    <row r="8590" spans="1:9" x14ac:dyDescent="0.2">
      <c r="A8590" s="104" t="s">
        <v>10492</v>
      </c>
      <c r="D8590" s="104" t="s">
        <v>1278</v>
      </c>
      <c r="E8590" s="104">
        <f t="shared" si="134"/>
        <v>40719207</v>
      </c>
      <c r="F8590" s="104" t="s">
        <v>404</v>
      </c>
      <c r="G8590" s="104" t="s">
        <v>16776</v>
      </c>
      <c r="H8590" s="104" t="s">
        <v>1274</v>
      </c>
      <c r="I8590" s="104" t="s">
        <v>1279</v>
      </c>
    </row>
    <row r="8591" spans="1:9" x14ac:dyDescent="0.2">
      <c r="A8591" s="104" t="s">
        <v>10492</v>
      </c>
      <c r="D8591" s="104" t="s">
        <v>1280</v>
      </c>
      <c r="E8591" s="104">
        <f t="shared" si="134"/>
        <v>40719208</v>
      </c>
      <c r="F8591" s="104" t="s">
        <v>404</v>
      </c>
      <c r="G8591" s="104" t="s">
        <v>16776</v>
      </c>
      <c r="H8591" s="104" t="s">
        <v>1274</v>
      </c>
      <c r="I8591" s="104" t="s">
        <v>1281</v>
      </c>
    </row>
    <row r="8592" spans="1:9" x14ac:dyDescent="0.2">
      <c r="A8592" s="104" t="s">
        <v>10492</v>
      </c>
      <c r="D8592" s="104" t="s">
        <v>1282</v>
      </c>
      <c r="E8592" s="104">
        <f t="shared" si="134"/>
        <v>40719209</v>
      </c>
      <c r="F8592" s="104" t="s">
        <v>404</v>
      </c>
      <c r="G8592" s="104" t="s">
        <v>16776</v>
      </c>
      <c r="H8592" s="104" t="s">
        <v>1274</v>
      </c>
      <c r="I8592" s="104" t="s">
        <v>1283</v>
      </c>
    </row>
    <row r="8593" spans="1:9" x14ac:dyDescent="0.2">
      <c r="A8593" s="104" t="s">
        <v>10492</v>
      </c>
      <c r="D8593" s="104" t="s">
        <v>1284</v>
      </c>
      <c r="E8593" s="104">
        <f t="shared" si="134"/>
        <v>40719210</v>
      </c>
      <c r="F8593" s="104" t="s">
        <v>404</v>
      </c>
      <c r="G8593" s="104" t="s">
        <v>16776</v>
      </c>
      <c r="H8593" s="104" t="s">
        <v>1274</v>
      </c>
      <c r="I8593" s="104" t="s">
        <v>1589</v>
      </c>
    </row>
    <row r="8594" spans="1:9" x14ac:dyDescent="0.2">
      <c r="A8594" s="104" t="s">
        <v>10492</v>
      </c>
      <c r="D8594" s="104" t="s">
        <v>1590</v>
      </c>
      <c r="E8594" s="104">
        <f t="shared" si="134"/>
        <v>40719211</v>
      </c>
      <c r="F8594" s="104" t="s">
        <v>404</v>
      </c>
      <c r="G8594" s="104" t="s">
        <v>16776</v>
      </c>
      <c r="H8594" s="104" t="s">
        <v>1274</v>
      </c>
      <c r="I8594" s="104" t="s">
        <v>1591</v>
      </c>
    </row>
    <row r="8595" spans="1:9" x14ac:dyDescent="0.2">
      <c r="A8595" s="104" t="s">
        <v>10492</v>
      </c>
      <c r="D8595" s="104" t="s">
        <v>1592</v>
      </c>
      <c r="E8595" s="104">
        <f t="shared" si="134"/>
        <v>40719212</v>
      </c>
      <c r="F8595" s="104" t="s">
        <v>404</v>
      </c>
      <c r="G8595" s="104" t="s">
        <v>16776</v>
      </c>
      <c r="H8595" s="104" t="s">
        <v>1274</v>
      </c>
      <c r="I8595" s="104" t="s">
        <v>1593</v>
      </c>
    </row>
    <row r="8596" spans="1:9" x14ac:dyDescent="0.2">
      <c r="A8596" s="104" t="s">
        <v>10492</v>
      </c>
      <c r="D8596" s="104" t="s">
        <v>1594</v>
      </c>
      <c r="E8596" s="104">
        <f t="shared" si="134"/>
        <v>40719601</v>
      </c>
      <c r="F8596" s="104" t="s">
        <v>404</v>
      </c>
      <c r="G8596" s="104" t="s">
        <v>16776</v>
      </c>
      <c r="H8596" s="104" t="s">
        <v>1595</v>
      </c>
      <c r="I8596" s="104" t="s">
        <v>1596</v>
      </c>
    </row>
    <row r="8597" spans="1:9" x14ac:dyDescent="0.2">
      <c r="A8597" s="104" t="s">
        <v>10492</v>
      </c>
      <c r="D8597" s="104" t="s">
        <v>1597</v>
      </c>
      <c r="E8597" s="104">
        <f t="shared" si="134"/>
        <v>40719602</v>
      </c>
      <c r="F8597" s="104" t="s">
        <v>404</v>
      </c>
      <c r="G8597" s="104" t="s">
        <v>16776</v>
      </c>
      <c r="H8597" s="104" t="s">
        <v>1595</v>
      </c>
      <c r="I8597" s="104" t="s">
        <v>1598</v>
      </c>
    </row>
    <row r="8598" spans="1:9" x14ac:dyDescent="0.2">
      <c r="A8598" s="104" t="s">
        <v>10492</v>
      </c>
      <c r="D8598" s="104" t="s">
        <v>1599</v>
      </c>
      <c r="E8598" s="104">
        <f t="shared" si="134"/>
        <v>40719613</v>
      </c>
      <c r="F8598" s="104" t="s">
        <v>404</v>
      </c>
      <c r="G8598" s="104" t="s">
        <v>16776</v>
      </c>
      <c r="H8598" s="104" t="s">
        <v>1595</v>
      </c>
      <c r="I8598" s="104" t="s">
        <v>1600</v>
      </c>
    </row>
    <row r="8599" spans="1:9" x14ac:dyDescent="0.2">
      <c r="A8599" s="104" t="s">
        <v>10492</v>
      </c>
      <c r="D8599" s="104" t="s">
        <v>1601</v>
      </c>
      <c r="E8599" s="104">
        <f t="shared" si="134"/>
        <v>40719614</v>
      </c>
      <c r="F8599" s="104" t="s">
        <v>404</v>
      </c>
      <c r="G8599" s="104" t="s">
        <v>16776</v>
      </c>
      <c r="H8599" s="104" t="s">
        <v>1595</v>
      </c>
      <c r="I8599" s="104" t="s">
        <v>1602</v>
      </c>
    </row>
    <row r="8600" spans="1:9" x14ac:dyDescent="0.2">
      <c r="A8600" s="104" t="s">
        <v>10492</v>
      </c>
      <c r="D8600" s="104" t="s">
        <v>1603</v>
      </c>
      <c r="E8600" s="104">
        <f t="shared" si="134"/>
        <v>40719615</v>
      </c>
      <c r="F8600" s="104" t="s">
        <v>404</v>
      </c>
      <c r="G8600" s="104" t="s">
        <v>16776</v>
      </c>
      <c r="H8600" s="104" t="s">
        <v>1595</v>
      </c>
      <c r="I8600" s="104" t="s">
        <v>1604</v>
      </c>
    </row>
    <row r="8601" spans="1:9" x14ac:dyDescent="0.2">
      <c r="A8601" s="104" t="s">
        <v>10492</v>
      </c>
      <c r="D8601" s="104" t="s">
        <v>1605</v>
      </c>
      <c r="E8601" s="104">
        <f t="shared" si="134"/>
        <v>40719616</v>
      </c>
      <c r="F8601" s="104" t="s">
        <v>404</v>
      </c>
      <c r="G8601" s="104" t="s">
        <v>16776</v>
      </c>
      <c r="H8601" s="104" t="s">
        <v>1595</v>
      </c>
      <c r="I8601" s="104" t="s">
        <v>1606</v>
      </c>
    </row>
    <row r="8602" spans="1:9" x14ac:dyDescent="0.2">
      <c r="A8602" s="104" t="s">
        <v>10492</v>
      </c>
      <c r="D8602" s="104" t="s">
        <v>1607</v>
      </c>
      <c r="E8602" s="104">
        <f t="shared" si="134"/>
        <v>40719619</v>
      </c>
      <c r="F8602" s="104" t="s">
        <v>404</v>
      </c>
      <c r="G8602" s="104" t="s">
        <v>16776</v>
      </c>
      <c r="H8602" s="104" t="s">
        <v>1595</v>
      </c>
      <c r="I8602" s="104" t="s">
        <v>1110</v>
      </c>
    </row>
    <row r="8603" spans="1:9" x14ac:dyDescent="0.2">
      <c r="A8603" s="104" t="s">
        <v>10492</v>
      </c>
      <c r="D8603" s="104" t="s">
        <v>1608</v>
      </c>
      <c r="E8603" s="104">
        <f t="shared" si="134"/>
        <v>40719620</v>
      </c>
      <c r="F8603" s="104" t="s">
        <v>404</v>
      </c>
      <c r="G8603" s="104" t="s">
        <v>16776</v>
      </c>
      <c r="H8603" s="104" t="s">
        <v>1595</v>
      </c>
      <c r="I8603" s="104" t="s">
        <v>1112</v>
      </c>
    </row>
    <row r="8604" spans="1:9" x14ac:dyDescent="0.2">
      <c r="A8604" s="104" t="s">
        <v>10492</v>
      </c>
      <c r="D8604" s="104" t="s">
        <v>1609</v>
      </c>
      <c r="E8604" s="104">
        <f t="shared" si="134"/>
        <v>40719621</v>
      </c>
      <c r="F8604" s="104" t="s">
        <v>404</v>
      </c>
      <c r="G8604" s="104" t="s">
        <v>16776</v>
      </c>
      <c r="H8604" s="104" t="s">
        <v>1595</v>
      </c>
      <c r="I8604" s="104" t="s">
        <v>1610</v>
      </c>
    </row>
    <row r="8605" spans="1:9" x14ac:dyDescent="0.2">
      <c r="A8605" s="104" t="s">
        <v>10492</v>
      </c>
      <c r="D8605" s="104" t="s">
        <v>1611</v>
      </c>
      <c r="E8605" s="104">
        <f t="shared" si="134"/>
        <v>40719622</v>
      </c>
      <c r="F8605" s="104" t="s">
        <v>404</v>
      </c>
      <c r="G8605" s="104" t="s">
        <v>16776</v>
      </c>
      <c r="H8605" s="104" t="s">
        <v>1595</v>
      </c>
      <c r="I8605" s="104" t="s">
        <v>1612</v>
      </c>
    </row>
    <row r="8606" spans="1:9" x14ac:dyDescent="0.2">
      <c r="A8606" s="104" t="s">
        <v>10492</v>
      </c>
      <c r="D8606" s="104" t="s">
        <v>1613</v>
      </c>
      <c r="E8606" s="104">
        <f t="shared" si="134"/>
        <v>40719623</v>
      </c>
      <c r="F8606" s="104" t="s">
        <v>404</v>
      </c>
      <c r="G8606" s="104" t="s">
        <v>16776</v>
      </c>
      <c r="H8606" s="104" t="s">
        <v>1595</v>
      </c>
      <c r="I8606" s="104" t="s">
        <v>1614</v>
      </c>
    </row>
    <row r="8607" spans="1:9" x14ac:dyDescent="0.2">
      <c r="A8607" s="104" t="s">
        <v>10492</v>
      </c>
      <c r="D8607" s="104" t="s">
        <v>1615</v>
      </c>
      <c r="E8607" s="104">
        <f t="shared" si="134"/>
        <v>40719624</v>
      </c>
      <c r="F8607" s="104" t="s">
        <v>404</v>
      </c>
      <c r="G8607" s="104" t="s">
        <v>16776</v>
      </c>
      <c r="H8607" s="104" t="s">
        <v>1595</v>
      </c>
      <c r="I8607" s="104" t="s">
        <v>1616</v>
      </c>
    </row>
    <row r="8608" spans="1:9" x14ac:dyDescent="0.2">
      <c r="A8608" s="104" t="s">
        <v>10492</v>
      </c>
      <c r="D8608" s="104" t="s">
        <v>1617</v>
      </c>
      <c r="E8608" s="104">
        <f t="shared" si="134"/>
        <v>40719697</v>
      </c>
      <c r="F8608" s="104" t="s">
        <v>404</v>
      </c>
      <c r="G8608" s="104" t="s">
        <v>16776</v>
      </c>
      <c r="H8608" s="104" t="s">
        <v>1595</v>
      </c>
      <c r="I8608" s="104" t="s">
        <v>4323</v>
      </c>
    </row>
    <row r="8609" spans="1:9" x14ac:dyDescent="0.2">
      <c r="A8609" s="104" t="s">
        <v>10492</v>
      </c>
      <c r="D8609" s="104" t="s">
        <v>4324</v>
      </c>
      <c r="E8609" s="104">
        <f t="shared" si="134"/>
        <v>40719698</v>
      </c>
      <c r="F8609" s="104" t="s">
        <v>404</v>
      </c>
      <c r="G8609" s="104" t="s">
        <v>16776</v>
      </c>
      <c r="H8609" s="104" t="s">
        <v>1595</v>
      </c>
      <c r="I8609" s="104" t="s">
        <v>4325</v>
      </c>
    </row>
    <row r="8610" spans="1:9" x14ac:dyDescent="0.2">
      <c r="A8610" s="104" t="s">
        <v>10492</v>
      </c>
      <c r="D8610" s="104" t="s">
        <v>4326</v>
      </c>
      <c r="E8610" s="104">
        <f t="shared" si="134"/>
        <v>40720001</v>
      </c>
      <c r="F8610" s="104" t="s">
        <v>404</v>
      </c>
      <c r="G8610" s="104" t="s">
        <v>16776</v>
      </c>
      <c r="H8610" s="104" t="s">
        <v>4360</v>
      </c>
      <c r="I8610" s="104" t="s">
        <v>4361</v>
      </c>
    </row>
    <row r="8611" spans="1:9" x14ac:dyDescent="0.2">
      <c r="A8611" s="104" t="s">
        <v>10492</v>
      </c>
      <c r="D8611" s="104" t="s">
        <v>4362</v>
      </c>
      <c r="E8611" s="104">
        <f t="shared" si="134"/>
        <v>40720002</v>
      </c>
      <c r="F8611" s="104" t="s">
        <v>404</v>
      </c>
      <c r="G8611" s="104" t="s">
        <v>16776</v>
      </c>
      <c r="H8611" s="104" t="s">
        <v>4360</v>
      </c>
      <c r="I8611" s="104" t="s">
        <v>4363</v>
      </c>
    </row>
    <row r="8612" spans="1:9" x14ac:dyDescent="0.2">
      <c r="A8612" s="104" t="s">
        <v>10492</v>
      </c>
      <c r="D8612" s="104" t="s">
        <v>4364</v>
      </c>
      <c r="E8612" s="104">
        <f t="shared" si="134"/>
        <v>40720003</v>
      </c>
      <c r="F8612" s="104" t="s">
        <v>404</v>
      </c>
      <c r="G8612" s="104" t="s">
        <v>16776</v>
      </c>
      <c r="H8612" s="104" t="s">
        <v>4360</v>
      </c>
      <c r="I8612" s="104" t="s">
        <v>4365</v>
      </c>
    </row>
    <row r="8613" spans="1:9" x14ac:dyDescent="0.2">
      <c r="A8613" s="104" t="s">
        <v>10492</v>
      </c>
      <c r="D8613" s="104" t="s">
        <v>4366</v>
      </c>
      <c r="E8613" s="104">
        <f t="shared" si="134"/>
        <v>40720004</v>
      </c>
      <c r="F8613" s="104" t="s">
        <v>404</v>
      </c>
      <c r="G8613" s="104" t="s">
        <v>16776</v>
      </c>
      <c r="H8613" s="104" t="s">
        <v>4360</v>
      </c>
      <c r="I8613" s="104" t="s">
        <v>4367</v>
      </c>
    </row>
    <row r="8614" spans="1:9" x14ac:dyDescent="0.2">
      <c r="A8614" s="104" t="s">
        <v>10492</v>
      </c>
      <c r="D8614" s="104" t="s">
        <v>4368</v>
      </c>
      <c r="E8614" s="104">
        <f t="shared" si="134"/>
        <v>40720011</v>
      </c>
      <c r="F8614" s="104" t="s">
        <v>404</v>
      </c>
      <c r="G8614" s="104" t="s">
        <v>16776</v>
      </c>
      <c r="H8614" s="104" t="s">
        <v>4360</v>
      </c>
      <c r="I8614" s="104" t="s">
        <v>4369</v>
      </c>
    </row>
    <row r="8615" spans="1:9" x14ac:dyDescent="0.2">
      <c r="A8615" s="104" t="s">
        <v>10492</v>
      </c>
      <c r="D8615" s="104" t="s">
        <v>4370</v>
      </c>
      <c r="E8615" s="104">
        <f t="shared" si="134"/>
        <v>40720012</v>
      </c>
      <c r="F8615" s="104" t="s">
        <v>404</v>
      </c>
      <c r="G8615" s="104" t="s">
        <v>16776</v>
      </c>
      <c r="H8615" s="104" t="s">
        <v>4360</v>
      </c>
      <c r="I8615" s="104" t="s">
        <v>4371</v>
      </c>
    </row>
    <row r="8616" spans="1:9" x14ac:dyDescent="0.2">
      <c r="A8616" s="104" t="s">
        <v>10492</v>
      </c>
      <c r="D8616" s="104" t="s">
        <v>4372</v>
      </c>
      <c r="E8616" s="104">
        <f t="shared" si="134"/>
        <v>40720097</v>
      </c>
      <c r="F8616" s="104" t="s">
        <v>404</v>
      </c>
      <c r="G8616" s="104" t="s">
        <v>16776</v>
      </c>
      <c r="H8616" s="104" t="s">
        <v>4360</v>
      </c>
      <c r="I8616" s="104" t="s">
        <v>4373</v>
      </c>
    </row>
    <row r="8617" spans="1:9" x14ac:dyDescent="0.2">
      <c r="A8617" s="104" t="s">
        <v>10492</v>
      </c>
      <c r="D8617" s="104" t="s">
        <v>4374</v>
      </c>
      <c r="E8617" s="104">
        <f t="shared" si="134"/>
        <v>40720098</v>
      </c>
      <c r="F8617" s="104" t="s">
        <v>404</v>
      </c>
      <c r="G8617" s="104" t="s">
        <v>16776</v>
      </c>
      <c r="H8617" s="104" t="s">
        <v>4360</v>
      </c>
      <c r="I8617" s="104" t="s">
        <v>4375</v>
      </c>
    </row>
    <row r="8618" spans="1:9" x14ac:dyDescent="0.2">
      <c r="A8618" s="104" t="s">
        <v>10492</v>
      </c>
      <c r="D8618" s="104" t="s">
        <v>4376</v>
      </c>
      <c r="E8618" s="104">
        <f t="shared" si="134"/>
        <v>40720401</v>
      </c>
      <c r="F8618" s="104" t="s">
        <v>404</v>
      </c>
      <c r="G8618" s="104" t="s">
        <v>16776</v>
      </c>
      <c r="H8618" s="104" t="s">
        <v>4377</v>
      </c>
      <c r="I8618" s="104" t="s">
        <v>4378</v>
      </c>
    </row>
    <row r="8619" spans="1:9" x14ac:dyDescent="0.2">
      <c r="A8619" s="104" t="s">
        <v>10492</v>
      </c>
      <c r="D8619" s="104" t="s">
        <v>4379</v>
      </c>
      <c r="E8619" s="104">
        <f t="shared" si="134"/>
        <v>40720402</v>
      </c>
      <c r="F8619" s="104" t="s">
        <v>404</v>
      </c>
      <c r="G8619" s="104" t="s">
        <v>16776</v>
      </c>
      <c r="H8619" s="104" t="s">
        <v>4377</v>
      </c>
      <c r="I8619" s="104" t="s">
        <v>4380</v>
      </c>
    </row>
    <row r="8620" spans="1:9" x14ac:dyDescent="0.2">
      <c r="A8620" s="104" t="s">
        <v>10492</v>
      </c>
      <c r="D8620" s="104" t="s">
        <v>4381</v>
      </c>
      <c r="E8620" s="104">
        <f t="shared" si="134"/>
        <v>40720405</v>
      </c>
      <c r="F8620" s="104" t="s">
        <v>404</v>
      </c>
      <c r="G8620" s="104" t="s">
        <v>16776</v>
      </c>
      <c r="H8620" s="104" t="s">
        <v>4377</v>
      </c>
      <c r="I8620" s="104" t="s">
        <v>4382</v>
      </c>
    </row>
    <row r="8621" spans="1:9" x14ac:dyDescent="0.2">
      <c r="A8621" s="104" t="s">
        <v>10492</v>
      </c>
      <c r="D8621" s="104" t="s">
        <v>4383</v>
      </c>
      <c r="E8621" s="104">
        <f t="shared" si="134"/>
        <v>40720406</v>
      </c>
      <c r="F8621" s="104" t="s">
        <v>404</v>
      </c>
      <c r="G8621" s="104" t="s">
        <v>16776</v>
      </c>
      <c r="H8621" s="104" t="s">
        <v>4377</v>
      </c>
      <c r="I8621" s="104" t="s">
        <v>4384</v>
      </c>
    </row>
    <row r="8622" spans="1:9" x14ac:dyDescent="0.2">
      <c r="A8622" s="104" t="s">
        <v>10492</v>
      </c>
      <c r="D8622" s="104" t="s">
        <v>4385</v>
      </c>
      <c r="E8622" s="104">
        <f t="shared" si="134"/>
        <v>40720417</v>
      </c>
      <c r="F8622" s="104" t="s">
        <v>404</v>
      </c>
      <c r="G8622" s="104" t="s">
        <v>16776</v>
      </c>
      <c r="H8622" s="104" t="s">
        <v>4377</v>
      </c>
      <c r="I8622" s="104" t="s">
        <v>4386</v>
      </c>
    </row>
    <row r="8623" spans="1:9" x14ac:dyDescent="0.2">
      <c r="A8623" s="104" t="s">
        <v>10492</v>
      </c>
      <c r="D8623" s="104" t="s">
        <v>4387</v>
      </c>
      <c r="E8623" s="104">
        <f t="shared" si="134"/>
        <v>40720418</v>
      </c>
      <c r="F8623" s="104" t="s">
        <v>404</v>
      </c>
      <c r="G8623" s="104" t="s">
        <v>16776</v>
      </c>
      <c r="H8623" s="104" t="s">
        <v>4377</v>
      </c>
      <c r="I8623" s="104" t="s">
        <v>4388</v>
      </c>
    </row>
    <row r="8624" spans="1:9" x14ac:dyDescent="0.2">
      <c r="A8624" s="104" t="s">
        <v>10492</v>
      </c>
      <c r="D8624" s="104" t="s">
        <v>4389</v>
      </c>
      <c r="E8624" s="104">
        <f t="shared" si="134"/>
        <v>40720419</v>
      </c>
      <c r="F8624" s="104" t="s">
        <v>404</v>
      </c>
      <c r="G8624" s="104" t="s">
        <v>16776</v>
      </c>
      <c r="H8624" s="104" t="s">
        <v>4377</v>
      </c>
      <c r="I8624" s="104" t="s">
        <v>4390</v>
      </c>
    </row>
    <row r="8625" spans="1:9" x14ac:dyDescent="0.2">
      <c r="A8625" s="104" t="s">
        <v>10492</v>
      </c>
      <c r="D8625" s="104" t="s">
        <v>4391</v>
      </c>
      <c r="E8625" s="104">
        <f t="shared" si="134"/>
        <v>40720420</v>
      </c>
      <c r="F8625" s="104" t="s">
        <v>404</v>
      </c>
      <c r="G8625" s="104" t="s">
        <v>16776</v>
      </c>
      <c r="H8625" s="104" t="s">
        <v>4377</v>
      </c>
      <c r="I8625" s="104" t="s">
        <v>4392</v>
      </c>
    </row>
    <row r="8626" spans="1:9" x14ac:dyDescent="0.2">
      <c r="A8626" s="104" t="s">
        <v>10492</v>
      </c>
      <c r="D8626" s="104" t="s">
        <v>4393</v>
      </c>
      <c r="E8626" s="104">
        <f t="shared" si="134"/>
        <v>40720425</v>
      </c>
      <c r="F8626" s="104" t="s">
        <v>404</v>
      </c>
      <c r="G8626" s="104" t="s">
        <v>16776</v>
      </c>
      <c r="H8626" s="104" t="s">
        <v>4377</v>
      </c>
      <c r="I8626" s="104" t="s">
        <v>4394</v>
      </c>
    </row>
    <row r="8627" spans="1:9" x14ac:dyDescent="0.2">
      <c r="A8627" s="104" t="s">
        <v>10492</v>
      </c>
      <c r="D8627" s="104" t="s">
        <v>4395</v>
      </c>
      <c r="E8627" s="104">
        <f t="shared" si="134"/>
        <v>40720426</v>
      </c>
      <c r="F8627" s="104" t="s">
        <v>404</v>
      </c>
      <c r="G8627" s="104" t="s">
        <v>16776</v>
      </c>
      <c r="H8627" s="104" t="s">
        <v>4377</v>
      </c>
      <c r="I8627" s="104" t="s">
        <v>4396</v>
      </c>
    </row>
    <row r="8628" spans="1:9" x14ac:dyDescent="0.2">
      <c r="A8628" s="104" t="s">
        <v>10492</v>
      </c>
      <c r="D8628" s="104" t="s">
        <v>4397</v>
      </c>
      <c r="E8628" s="104">
        <f t="shared" si="134"/>
        <v>40720801</v>
      </c>
      <c r="F8628" s="104" t="s">
        <v>404</v>
      </c>
      <c r="G8628" s="104" t="s">
        <v>16776</v>
      </c>
      <c r="H8628" s="104" t="s">
        <v>4398</v>
      </c>
      <c r="I8628" s="104" t="s">
        <v>4399</v>
      </c>
    </row>
    <row r="8629" spans="1:9" x14ac:dyDescent="0.2">
      <c r="A8629" s="104" t="s">
        <v>10492</v>
      </c>
      <c r="D8629" s="104" t="s">
        <v>4400</v>
      </c>
      <c r="E8629" s="104">
        <f t="shared" si="134"/>
        <v>40720802</v>
      </c>
      <c r="F8629" s="104" t="s">
        <v>404</v>
      </c>
      <c r="G8629" s="104" t="s">
        <v>16776</v>
      </c>
      <c r="H8629" s="104" t="s">
        <v>4398</v>
      </c>
      <c r="I8629" s="104" t="s">
        <v>4401</v>
      </c>
    </row>
    <row r="8630" spans="1:9" x14ac:dyDescent="0.2">
      <c r="A8630" s="104" t="s">
        <v>10492</v>
      </c>
      <c r="D8630" s="104" t="s">
        <v>4402</v>
      </c>
      <c r="E8630" s="104">
        <f t="shared" si="134"/>
        <v>40720803</v>
      </c>
      <c r="F8630" s="104" t="s">
        <v>404</v>
      </c>
      <c r="G8630" s="104" t="s">
        <v>16776</v>
      </c>
      <c r="H8630" s="104" t="s">
        <v>4398</v>
      </c>
      <c r="I8630" s="104" t="s">
        <v>4403</v>
      </c>
    </row>
    <row r="8631" spans="1:9" x14ac:dyDescent="0.2">
      <c r="A8631" s="104" t="s">
        <v>10492</v>
      </c>
      <c r="D8631" s="104" t="s">
        <v>4404</v>
      </c>
      <c r="E8631" s="104">
        <f t="shared" si="134"/>
        <v>40720804</v>
      </c>
      <c r="F8631" s="104" t="s">
        <v>404</v>
      </c>
      <c r="G8631" s="104" t="s">
        <v>16776</v>
      </c>
      <c r="H8631" s="104" t="s">
        <v>4398</v>
      </c>
      <c r="I8631" s="104" t="s">
        <v>4405</v>
      </c>
    </row>
    <row r="8632" spans="1:9" x14ac:dyDescent="0.2">
      <c r="A8632" s="104" t="s">
        <v>10492</v>
      </c>
      <c r="D8632" s="104" t="s">
        <v>4406</v>
      </c>
      <c r="E8632" s="104">
        <f t="shared" si="134"/>
        <v>40720805</v>
      </c>
      <c r="F8632" s="104" t="s">
        <v>404</v>
      </c>
      <c r="G8632" s="104" t="s">
        <v>16776</v>
      </c>
      <c r="H8632" s="104" t="s">
        <v>4398</v>
      </c>
      <c r="I8632" s="104" t="s">
        <v>4407</v>
      </c>
    </row>
    <row r="8633" spans="1:9" x14ac:dyDescent="0.2">
      <c r="A8633" s="104" t="s">
        <v>10492</v>
      </c>
      <c r="D8633" s="104" t="s">
        <v>4408</v>
      </c>
      <c r="E8633" s="104">
        <f t="shared" si="134"/>
        <v>40720806</v>
      </c>
      <c r="F8633" s="104" t="s">
        <v>404</v>
      </c>
      <c r="G8633" s="104" t="s">
        <v>16776</v>
      </c>
      <c r="H8633" s="104" t="s">
        <v>4398</v>
      </c>
      <c r="I8633" s="104" t="s">
        <v>4409</v>
      </c>
    </row>
    <row r="8634" spans="1:9" x14ac:dyDescent="0.2">
      <c r="A8634" s="104" t="s">
        <v>10492</v>
      </c>
      <c r="D8634" s="104" t="s">
        <v>4410</v>
      </c>
      <c r="E8634" s="104">
        <f t="shared" si="134"/>
        <v>40720897</v>
      </c>
      <c r="F8634" s="104" t="s">
        <v>404</v>
      </c>
      <c r="G8634" s="104" t="s">
        <v>16776</v>
      </c>
      <c r="H8634" s="104" t="s">
        <v>4398</v>
      </c>
      <c r="I8634" s="104" t="s">
        <v>4411</v>
      </c>
    </row>
    <row r="8635" spans="1:9" x14ac:dyDescent="0.2">
      <c r="A8635" s="104" t="s">
        <v>10492</v>
      </c>
      <c r="D8635" s="104" t="s">
        <v>4412</v>
      </c>
      <c r="E8635" s="104">
        <f t="shared" si="134"/>
        <v>40720898</v>
      </c>
      <c r="F8635" s="104" t="s">
        <v>404</v>
      </c>
      <c r="G8635" s="104" t="s">
        <v>16776</v>
      </c>
      <c r="H8635" s="104" t="s">
        <v>4398</v>
      </c>
      <c r="I8635" s="104" t="s">
        <v>4413</v>
      </c>
    </row>
    <row r="8636" spans="1:9" x14ac:dyDescent="0.2">
      <c r="A8636" s="104" t="s">
        <v>10492</v>
      </c>
      <c r="D8636" s="104" t="s">
        <v>4414</v>
      </c>
      <c r="E8636" s="104">
        <f t="shared" si="134"/>
        <v>40721205</v>
      </c>
      <c r="F8636" s="104" t="s">
        <v>404</v>
      </c>
      <c r="G8636" s="104" t="s">
        <v>16776</v>
      </c>
      <c r="H8636" s="104" t="s">
        <v>4415</v>
      </c>
      <c r="I8636" s="104" t="s">
        <v>4416</v>
      </c>
    </row>
    <row r="8637" spans="1:9" x14ac:dyDescent="0.2">
      <c r="A8637" s="104" t="s">
        <v>10492</v>
      </c>
      <c r="D8637" s="104" t="s">
        <v>4417</v>
      </c>
      <c r="E8637" s="104">
        <f t="shared" si="134"/>
        <v>40721206</v>
      </c>
      <c r="F8637" s="104" t="s">
        <v>404</v>
      </c>
      <c r="G8637" s="104" t="s">
        <v>16776</v>
      </c>
      <c r="H8637" s="104" t="s">
        <v>4415</v>
      </c>
      <c r="I8637" s="104" t="s">
        <v>4418</v>
      </c>
    </row>
    <row r="8638" spans="1:9" x14ac:dyDescent="0.2">
      <c r="A8638" s="104" t="s">
        <v>10492</v>
      </c>
      <c r="D8638" s="104" t="s">
        <v>4419</v>
      </c>
      <c r="E8638" s="104">
        <f t="shared" si="134"/>
        <v>40721207</v>
      </c>
      <c r="F8638" s="104" t="s">
        <v>404</v>
      </c>
      <c r="G8638" s="104" t="s">
        <v>16776</v>
      </c>
      <c r="H8638" s="104" t="s">
        <v>4415</v>
      </c>
      <c r="I8638" s="104" t="s">
        <v>4420</v>
      </c>
    </row>
    <row r="8639" spans="1:9" x14ac:dyDescent="0.2">
      <c r="A8639" s="104" t="s">
        <v>10492</v>
      </c>
      <c r="D8639" s="104" t="s">
        <v>4421</v>
      </c>
      <c r="E8639" s="104">
        <f t="shared" si="134"/>
        <v>40721208</v>
      </c>
      <c r="F8639" s="104" t="s">
        <v>404</v>
      </c>
      <c r="G8639" s="104" t="s">
        <v>16776</v>
      </c>
      <c r="H8639" s="104" t="s">
        <v>4415</v>
      </c>
      <c r="I8639" s="104" t="s">
        <v>4422</v>
      </c>
    </row>
    <row r="8640" spans="1:9" x14ac:dyDescent="0.2">
      <c r="A8640" s="104" t="s">
        <v>10492</v>
      </c>
      <c r="D8640" s="104" t="s">
        <v>4423</v>
      </c>
      <c r="E8640" s="104">
        <f t="shared" si="134"/>
        <v>40721217</v>
      </c>
      <c r="F8640" s="104" t="s">
        <v>404</v>
      </c>
      <c r="G8640" s="104" t="s">
        <v>16776</v>
      </c>
      <c r="H8640" s="104" t="s">
        <v>4415</v>
      </c>
      <c r="I8640" s="104" t="s">
        <v>4424</v>
      </c>
    </row>
    <row r="8641" spans="1:12" x14ac:dyDescent="0.2">
      <c r="A8641" s="104" t="s">
        <v>10492</v>
      </c>
      <c r="D8641" s="104" t="s">
        <v>4425</v>
      </c>
      <c r="E8641" s="104">
        <f t="shared" si="134"/>
        <v>40721218</v>
      </c>
      <c r="F8641" s="104" t="s">
        <v>404</v>
      </c>
      <c r="G8641" s="104" t="s">
        <v>16776</v>
      </c>
      <c r="H8641" s="104" t="s">
        <v>4415</v>
      </c>
      <c r="I8641" s="104" t="s">
        <v>4426</v>
      </c>
    </row>
    <row r="8642" spans="1:12" x14ac:dyDescent="0.2">
      <c r="A8642" s="104" t="s">
        <v>10492</v>
      </c>
      <c r="D8642" s="104" t="s">
        <v>4427</v>
      </c>
      <c r="E8642" s="104">
        <f t="shared" ref="E8642:E8705" si="135">VALUE(D8642)</f>
        <v>40721603</v>
      </c>
      <c r="F8642" s="104" t="s">
        <v>404</v>
      </c>
      <c r="G8642" s="104" t="s">
        <v>16776</v>
      </c>
      <c r="H8642" s="104" t="s">
        <v>4428</v>
      </c>
      <c r="I8642" s="104" t="s">
        <v>4429</v>
      </c>
    </row>
    <row r="8643" spans="1:12" x14ac:dyDescent="0.2">
      <c r="A8643" s="104" t="s">
        <v>10492</v>
      </c>
      <c r="D8643" s="104" t="s">
        <v>4430</v>
      </c>
      <c r="E8643" s="104">
        <f t="shared" si="135"/>
        <v>40721604</v>
      </c>
      <c r="F8643" s="104" t="s">
        <v>404</v>
      </c>
      <c r="G8643" s="104" t="s">
        <v>16776</v>
      </c>
      <c r="H8643" s="104" t="s">
        <v>4428</v>
      </c>
      <c r="I8643" s="104" t="s">
        <v>4431</v>
      </c>
    </row>
    <row r="8644" spans="1:12" x14ac:dyDescent="0.2">
      <c r="A8644" s="104" t="s">
        <v>10492</v>
      </c>
      <c r="D8644" s="104" t="s">
        <v>4432</v>
      </c>
      <c r="E8644" s="104">
        <f t="shared" si="135"/>
        <v>40722001</v>
      </c>
      <c r="F8644" s="104" t="s">
        <v>404</v>
      </c>
      <c r="G8644" s="104" t="s">
        <v>16776</v>
      </c>
      <c r="H8644" s="104" t="s">
        <v>4433</v>
      </c>
      <c r="I8644" s="104" t="s">
        <v>4434</v>
      </c>
    </row>
    <row r="8645" spans="1:12" x14ac:dyDescent="0.2">
      <c r="A8645" s="104" t="s">
        <v>10492</v>
      </c>
      <c r="D8645" s="104" t="s">
        <v>4435</v>
      </c>
      <c r="E8645" s="104">
        <f t="shared" si="135"/>
        <v>40722002</v>
      </c>
      <c r="F8645" s="104" t="s">
        <v>404</v>
      </c>
      <c r="G8645" s="104" t="s">
        <v>16776</v>
      </c>
      <c r="H8645" s="104" t="s">
        <v>4433</v>
      </c>
      <c r="I8645" s="104" t="s">
        <v>4436</v>
      </c>
    </row>
    <row r="8646" spans="1:12" x14ac:dyDescent="0.2">
      <c r="A8646" s="104" t="s">
        <v>10492</v>
      </c>
      <c r="D8646" s="104" t="s">
        <v>4437</v>
      </c>
      <c r="E8646" s="104">
        <f t="shared" si="135"/>
        <v>40722003</v>
      </c>
      <c r="F8646" s="104" t="s">
        <v>404</v>
      </c>
      <c r="G8646" s="104" t="s">
        <v>16776</v>
      </c>
      <c r="H8646" s="104" t="s">
        <v>4433</v>
      </c>
      <c r="I8646" s="104" t="s">
        <v>4438</v>
      </c>
    </row>
    <row r="8647" spans="1:12" x14ac:dyDescent="0.2">
      <c r="A8647" s="104" t="s">
        <v>10492</v>
      </c>
      <c r="D8647" s="104" t="s">
        <v>4439</v>
      </c>
      <c r="E8647" s="104">
        <f t="shared" si="135"/>
        <v>40722004</v>
      </c>
      <c r="F8647" s="104" t="s">
        <v>404</v>
      </c>
      <c r="G8647" s="104" t="s">
        <v>16776</v>
      </c>
      <c r="H8647" s="104" t="s">
        <v>4433</v>
      </c>
      <c r="I8647" s="104" t="s">
        <v>4440</v>
      </c>
    </row>
    <row r="8648" spans="1:12" x14ac:dyDescent="0.2">
      <c r="A8648" s="104" t="s">
        <v>10492</v>
      </c>
      <c r="D8648" s="104" t="s">
        <v>4441</v>
      </c>
      <c r="E8648" s="104">
        <f t="shared" si="135"/>
        <v>40722005</v>
      </c>
      <c r="F8648" s="104" t="s">
        <v>404</v>
      </c>
      <c r="G8648" s="104" t="s">
        <v>16776</v>
      </c>
      <c r="H8648" s="104" t="s">
        <v>4433</v>
      </c>
      <c r="I8648" s="104" t="s">
        <v>4442</v>
      </c>
    </row>
    <row r="8649" spans="1:12" x14ac:dyDescent="0.2">
      <c r="A8649" s="104" t="s">
        <v>10492</v>
      </c>
      <c r="D8649" s="104" t="s">
        <v>4443</v>
      </c>
      <c r="E8649" s="104">
        <f t="shared" si="135"/>
        <v>40722006</v>
      </c>
      <c r="F8649" s="104" t="s">
        <v>404</v>
      </c>
      <c r="G8649" s="104" t="s">
        <v>16776</v>
      </c>
      <c r="H8649" s="104" t="s">
        <v>4433</v>
      </c>
      <c r="I8649" s="104" t="s">
        <v>4444</v>
      </c>
    </row>
    <row r="8650" spans="1:12" x14ac:dyDescent="0.2">
      <c r="A8650" s="104" t="s">
        <v>10492</v>
      </c>
      <c r="D8650" s="104" t="s">
        <v>4445</v>
      </c>
      <c r="E8650" s="104">
        <f t="shared" si="135"/>
        <v>40722007</v>
      </c>
      <c r="F8650" s="104" t="s">
        <v>404</v>
      </c>
      <c r="G8650" s="104" t="s">
        <v>16776</v>
      </c>
      <c r="H8650" s="104" t="s">
        <v>4433</v>
      </c>
      <c r="I8650" s="104" t="s">
        <v>4446</v>
      </c>
    </row>
    <row r="8651" spans="1:12" x14ac:dyDescent="0.2">
      <c r="A8651" s="104" t="s">
        <v>10492</v>
      </c>
      <c r="D8651" s="104" t="s">
        <v>4447</v>
      </c>
      <c r="E8651" s="104">
        <f t="shared" si="135"/>
        <v>40722008</v>
      </c>
      <c r="F8651" s="104" t="s">
        <v>404</v>
      </c>
      <c r="G8651" s="104" t="s">
        <v>16776</v>
      </c>
      <c r="H8651" s="104" t="s">
        <v>4433</v>
      </c>
      <c r="I8651" s="104" t="s">
        <v>4448</v>
      </c>
    </row>
    <row r="8652" spans="1:12" x14ac:dyDescent="0.2">
      <c r="A8652" s="104" t="s">
        <v>10492</v>
      </c>
      <c r="D8652" s="104" t="s">
        <v>4449</v>
      </c>
      <c r="E8652" s="104">
        <f t="shared" si="135"/>
        <v>40722009</v>
      </c>
      <c r="F8652" s="104" t="s">
        <v>404</v>
      </c>
      <c r="G8652" s="104" t="s">
        <v>16776</v>
      </c>
      <c r="H8652" s="104" t="s">
        <v>4433</v>
      </c>
      <c r="I8652" s="104" t="s">
        <v>4450</v>
      </c>
      <c r="K8652" s="106">
        <v>36797</v>
      </c>
      <c r="L8652" s="104" t="s">
        <v>4451</v>
      </c>
    </row>
    <row r="8653" spans="1:12" x14ac:dyDescent="0.2">
      <c r="A8653" s="104" t="s">
        <v>10492</v>
      </c>
      <c r="D8653" s="104" t="s">
        <v>4452</v>
      </c>
      <c r="E8653" s="104">
        <f t="shared" si="135"/>
        <v>40722010</v>
      </c>
      <c r="F8653" s="104" t="s">
        <v>404</v>
      </c>
      <c r="G8653" s="104" t="s">
        <v>16776</v>
      </c>
      <c r="H8653" s="104" t="s">
        <v>4433</v>
      </c>
      <c r="I8653" s="104" t="s">
        <v>4453</v>
      </c>
      <c r="K8653" s="106">
        <v>36797</v>
      </c>
      <c r="L8653" s="104" t="s">
        <v>4451</v>
      </c>
    </row>
    <row r="8654" spans="1:12" x14ac:dyDescent="0.2">
      <c r="A8654" s="104" t="s">
        <v>10492</v>
      </c>
      <c r="D8654" s="104" t="s">
        <v>4454</v>
      </c>
      <c r="E8654" s="104">
        <f t="shared" si="135"/>
        <v>40722011</v>
      </c>
      <c r="F8654" s="104" t="s">
        <v>404</v>
      </c>
      <c r="G8654" s="104" t="s">
        <v>16776</v>
      </c>
      <c r="H8654" s="104" t="s">
        <v>4433</v>
      </c>
      <c r="I8654" s="104" t="s">
        <v>4455</v>
      </c>
    </row>
    <row r="8655" spans="1:12" x14ac:dyDescent="0.2">
      <c r="A8655" s="104" t="s">
        <v>10492</v>
      </c>
      <c r="D8655" s="104" t="s">
        <v>4456</v>
      </c>
      <c r="E8655" s="104">
        <f t="shared" si="135"/>
        <v>40722012</v>
      </c>
      <c r="F8655" s="104" t="s">
        <v>404</v>
      </c>
      <c r="G8655" s="104" t="s">
        <v>16776</v>
      </c>
      <c r="H8655" s="104" t="s">
        <v>4433</v>
      </c>
      <c r="I8655" s="104" t="s">
        <v>4457</v>
      </c>
    </row>
    <row r="8656" spans="1:12" x14ac:dyDescent="0.2">
      <c r="A8656" s="104" t="s">
        <v>10492</v>
      </c>
      <c r="D8656" s="104" t="s">
        <v>4458</v>
      </c>
      <c r="E8656" s="104">
        <f t="shared" si="135"/>
        <v>40722021</v>
      </c>
      <c r="F8656" s="104" t="s">
        <v>404</v>
      </c>
      <c r="G8656" s="104" t="s">
        <v>16776</v>
      </c>
      <c r="H8656" s="104" t="s">
        <v>4433</v>
      </c>
      <c r="I8656" s="104" t="s">
        <v>4459</v>
      </c>
    </row>
    <row r="8657" spans="1:9" x14ac:dyDescent="0.2">
      <c r="A8657" s="104" t="s">
        <v>10492</v>
      </c>
      <c r="D8657" s="104" t="s">
        <v>4460</v>
      </c>
      <c r="E8657" s="104">
        <f t="shared" si="135"/>
        <v>40722022</v>
      </c>
      <c r="F8657" s="104" t="s">
        <v>404</v>
      </c>
      <c r="G8657" s="104" t="s">
        <v>16776</v>
      </c>
      <c r="H8657" s="104" t="s">
        <v>4433</v>
      </c>
      <c r="I8657" s="104" t="s">
        <v>4461</v>
      </c>
    </row>
    <row r="8658" spans="1:9" x14ac:dyDescent="0.2">
      <c r="A8658" s="104" t="s">
        <v>10492</v>
      </c>
      <c r="D8658" s="104" t="s">
        <v>4462</v>
      </c>
      <c r="E8658" s="104">
        <f t="shared" si="135"/>
        <v>40722029</v>
      </c>
      <c r="F8658" s="104" t="s">
        <v>404</v>
      </c>
      <c r="G8658" s="104" t="s">
        <v>16776</v>
      </c>
      <c r="H8658" s="104" t="s">
        <v>4433</v>
      </c>
      <c r="I8658" s="104" t="s">
        <v>4463</v>
      </c>
    </row>
    <row r="8659" spans="1:9" x14ac:dyDescent="0.2">
      <c r="A8659" s="104" t="s">
        <v>10492</v>
      </c>
      <c r="D8659" s="104" t="s">
        <v>4464</v>
      </c>
      <c r="E8659" s="104">
        <f t="shared" si="135"/>
        <v>40722030</v>
      </c>
      <c r="F8659" s="104" t="s">
        <v>404</v>
      </c>
      <c r="G8659" s="104" t="s">
        <v>16776</v>
      </c>
      <c r="H8659" s="104" t="s">
        <v>4433</v>
      </c>
      <c r="I8659" s="104" t="s">
        <v>4465</v>
      </c>
    </row>
    <row r="8660" spans="1:9" x14ac:dyDescent="0.2">
      <c r="A8660" s="104" t="s">
        <v>10492</v>
      </c>
      <c r="D8660" s="104" t="s">
        <v>4466</v>
      </c>
      <c r="E8660" s="104">
        <f t="shared" si="135"/>
        <v>40722031</v>
      </c>
      <c r="F8660" s="104" t="s">
        <v>404</v>
      </c>
      <c r="G8660" s="104" t="s">
        <v>16776</v>
      </c>
      <c r="H8660" s="104" t="s">
        <v>4433</v>
      </c>
      <c r="I8660" s="104" t="s">
        <v>4467</v>
      </c>
    </row>
    <row r="8661" spans="1:9" x14ac:dyDescent="0.2">
      <c r="A8661" s="104" t="s">
        <v>10492</v>
      </c>
      <c r="D8661" s="104" t="s">
        <v>4468</v>
      </c>
      <c r="E8661" s="104">
        <f t="shared" si="135"/>
        <v>40722032</v>
      </c>
      <c r="F8661" s="104" t="s">
        <v>404</v>
      </c>
      <c r="G8661" s="104" t="s">
        <v>16776</v>
      </c>
      <c r="H8661" s="104" t="s">
        <v>4433</v>
      </c>
      <c r="I8661" s="104" t="s">
        <v>4469</v>
      </c>
    </row>
    <row r="8662" spans="1:9" x14ac:dyDescent="0.2">
      <c r="A8662" s="104" t="s">
        <v>10492</v>
      </c>
      <c r="D8662" s="104" t="s">
        <v>4470</v>
      </c>
      <c r="E8662" s="104">
        <f t="shared" si="135"/>
        <v>40722033</v>
      </c>
      <c r="F8662" s="104" t="s">
        <v>404</v>
      </c>
      <c r="G8662" s="104" t="s">
        <v>16776</v>
      </c>
      <c r="H8662" s="104" t="s">
        <v>4433</v>
      </c>
      <c r="I8662" s="104" t="s">
        <v>4471</v>
      </c>
    </row>
    <row r="8663" spans="1:9" x14ac:dyDescent="0.2">
      <c r="A8663" s="104" t="s">
        <v>10492</v>
      </c>
      <c r="D8663" s="104" t="s">
        <v>4472</v>
      </c>
      <c r="E8663" s="104">
        <f t="shared" si="135"/>
        <v>40722034</v>
      </c>
      <c r="F8663" s="104" t="s">
        <v>404</v>
      </c>
      <c r="G8663" s="104" t="s">
        <v>16776</v>
      </c>
      <c r="H8663" s="104" t="s">
        <v>4433</v>
      </c>
      <c r="I8663" s="104" t="s">
        <v>4473</v>
      </c>
    </row>
    <row r="8664" spans="1:9" x14ac:dyDescent="0.2">
      <c r="A8664" s="104" t="s">
        <v>10492</v>
      </c>
      <c r="D8664" s="104" t="s">
        <v>4474</v>
      </c>
      <c r="E8664" s="104">
        <f t="shared" si="135"/>
        <v>40722035</v>
      </c>
      <c r="F8664" s="104" t="s">
        <v>404</v>
      </c>
      <c r="G8664" s="104" t="s">
        <v>16776</v>
      </c>
      <c r="H8664" s="104" t="s">
        <v>4433</v>
      </c>
      <c r="I8664" s="104" t="s">
        <v>4475</v>
      </c>
    </row>
    <row r="8665" spans="1:9" x14ac:dyDescent="0.2">
      <c r="A8665" s="104" t="s">
        <v>10492</v>
      </c>
      <c r="D8665" s="104" t="s">
        <v>4476</v>
      </c>
      <c r="E8665" s="104">
        <f t="shared" si="135"/>
        <v>40722036</v>
      </c>
      <c r="F8665" s="104" t="s">
        <v>404</v>
      </c>
      <c r="G8665" s="104" t="s">
        <v>16776</v>
      </c>
      <c r="H8665" s="104" t="s">
        <v>4433</v>
      </c>
      <c r="I8665" s="104" t="s">
        <v>4477</v>
      </c>
    </row>
    <row r="8666" spans="1:9" x14ac:dyDescent="0.2">
      <c r="A8666" s="104" t="s">
        <v>10492</v>
      </c>
      <c r="D8666" s="104" t="s">
        <v>4478</v>
      </c>
      <c r="E8666" s="104">
        <f t="shared" si="135"/>
        <v>40722097</v>
      </c>
      <c r="F8666" s="104" t="s">
        <v>404</v>
      </c>
      <c r="G8666" s="104" t="s">
        <v>16776</v>
      </c>
      <c r="H8666" s="104" t="s">
        <v>4433</v>
      </c>
      <c r="I8666" s="104" t="s">
        <v>7242</v>
      </c>
    </row>
    <row r="8667" spans="1:9" x14ac:dyDescent="0.2">
      <c r="A8667" s="104" t="s">
        <v>10492</v>
      </c>
      <c r="D8667" s="104" t="s">
        <v>7243</v>
      </c>
      <c r="E8667" s="104">
        <f t="shared" si="135"/>
        <v>40722098</v>
      </c>
      <c r="F8667" s="104" t="s">
        <v>404</v>
      </c>
      <c r="G8667" s="104" t="s">
        <v>16776</v>
      </c>
      <c r="H8667" s="104" t="s">
        <v>4433</v>
      </c>
      <c r="I8667" s="104" t="s">
        <v>7244</v>
      </c>
    </row>
    <row r="8668" spans="1:9" x14ac:dyDescent="0.2">
      <c r="A8668" s="104" t="s">
        <v>10492</v>
      </c>
      <c r="D8668" s="104" t="s">
        <v>7245</v>
      </c>
      <c r="E8668" s="104">
        <f t="shared" si="135"/>
        <v>40722801</v>
      </c>
      <c r="F8668" s="104" t="s">
        <v>404</v>
      </c>
      <c r="G8668" s="104" t="s">
        <v>16776</v>
      </c>
      <c r="H8668" s="104" t="s">
        <v>7246</v>
      </c>
      <c r="I8668" s="104" t="s">
        <v>7247</v>
      </c>
    </row>
    <row r="8669" spans="1:9" x14ac:dyDescent="0.2">
      <c r="A8669" s="104" t="s">
        <v>10492</v>
      </c>
      <c r="D8669" s="104" t="s">
        <v>7248</v>
      </c>
      <c r="E8669" s="104">
        <f t="shared" si="135"/>
        <v>40722802</v>
      </c>
      <c r="F8669" s="104" t="s">
        <v>404</v>
      </c>
      <c r="G8669" s="104" t="s">
        <v>16776</v>
      </c>
      <c r="H8669" s="104" t="s">
        <v>7246</v>
      </c>
      <c r="I8669" s="104" t="s">
        <v>7249</v>
      </c>
    </row>
    <row r="8670" spans="1:9" x14ac:dyDescent="0.2">
      <c r="A8670" s="104" t="s">
        <v>10492</v>
      </c>
      <c r="D8670" s="104" t="s">
        <v>7250</v>
      </c>
      <c r="E8670" s="104">
        <f t="shared" si="135"/>
        <v>40722803</v>
      </c>
      <c r="F8670" s="104" t="s">
        <v>404</v>
      </c>
      <c r="G8670" s="104" t="s">
        <v>16776</v>
      </c>
      <c r="H8670" s="104" t="s">
        <v>7246</v>
      </c>
      <c r="I8670" s="104" t="s">
        <v>7251</v>
      </c>
    </row>
    <row r="8671" spans="1:9" x14ac:dyDescent="0.2">
      <c r="A8671" s="104" t="s">
        <v>10492</v>
      </c>
      <c r="D8671" s="104" t="s">
        <v>7252</v>
      </c>
      <c r="E8671" s="104">
        <f t="shared" si="135"/>
        <v>40722804</v>
      </c>
      <c r="F8671" s="104" t="s">
        <v>404</v>
      </c>
      <c r="G8671" s="104" t="s">
        <v>16776</v>
      </c>
      <c r="H8671" s="104" t="s">
        <v>7246</v>
      </c>
      <c r="I8671" s="104" t="s">
        <v>7253</v>
      </c>
    </row>
    <row r="8672" spans="1:9" x14ac:dyDescent="0.2">
      <c r="A8672" s="104" t="s">
        <v>10492</v>
      </c>
      <c r="D8672" s="104" t="s">
        <v>7254</v>
      </c>
      <c r="E8672" s="104">
        <f t="shared" si="135"/>
        <v>40722805</v>
      </c>
      <c r="F8672" s="104" t="s">
        <v>404</v>
      </c>
      <c r="G8672" s="104" t="s">
        <v>16776</v>
      </c>
      <c r="H8672" s="104" t="s">
        <v>7246</v>
      </c>
      <c r="I8672" s="104" t="s">
        <v>7255</v>
      </c>
    </row>
    <row r="8673" spans="1:9" x14ac:dyDescent="0.2">
      <c r="A8673" s="104" t="s">
        <v>10492</v>
      </c>
      <c r="D8673" s="104" t="s">
        <v>7256</v>
      </c>
      <c r="E8673" s="104">
        <f t="shared" si="135"/>
        <v>40722806</v>
      </c>
      <c r="F8673" s="104" t="s">
        <v>404</v>
      </c>
      <c r="G8673" s="104" t="s">
        <v>16776</v>
      </c>
      <c r="H8673" s="104" t="s">
        <v>7246</v>
      </c>
      <c r="I8673" s="104" t="s">
        <v>4483</v>
      </c>
    </row>
    <row r="8674" spans="1:9" x14ac:dyDescent="0.2">
      <c r="A8674" s="104" t="s">
        <v>10492</v>
      </c>
      <c r="D8674" s="104" t="s">
        <v>4484</v>
      </c>
      <c r="E8674" s="104">
        <f t="shared" si="135"/>
        <v>40722807</v>
      </c>
      <c r="F8674" s="104" t="s">
        <v>404</v>
      </c>
      <c r="G8674" s="104" t="s">
        <v>16776</v>
      </c>
      <c r="H8674" s="104" t="s">
        <v>7246</v>
      </c>
      <c r="I8674" s="104" t="s">
        <v>4485</v>
      </c>
    </row>
    <row r="8675" spans="1:9" x14ac:dyDescent="0.2">
      <c r="A8675" s="104" t="s">
        <v>10492</v>
      </c>
      <c r="D8675" s="104" t="s">
        <v>4486</v>
      </c>
      <c r="E8675" s="104">
        <f t="shared" si="135"/>
        <v>40722808</v>
      </c>
      <c r="F8675" s="104" t="s">
        <v>404</v>
      </c>
      <c r="G8675" s="104" t="s">
        <v>16776</v>
      </c>
      <c r="H8675" s="104" t="s">
        <v>7246</v>
      </c>
      <c r="I8675" s="104" t="s">
        <v>4487</v>
      </c>
    </row>
    <row r="8676" spans="1:9" x14ac:dyDescent="0.2">
      <c r="A8676" s="104" t="s">
        <v>10492</v>
      </c>
      <c r="D8676" s="104" t="s">
        <v>4507</v>
      </c>
      <c r="E8676" s="104">
        <f t="shared" si="135"/>
        <v>40722897</v>
      </c>
      <c r="F8676" s="104" t="s">
        <v>404</v>
      </c>
      <c r="G8676" s="104" t="s">
        <v>16776</v>
      </c>
      <c r="H8676" s="104" t="s">
        <v>7246</v>
      </c>
      <c r="I8676" s="104" t="s">
        <v>4508</v>
      </c>
    </row>
    <row r="8677" spans="1:9" x14ac:dyDescent="0.2">
      <c r="A8677" s="104" t="s">
        <v>10492</v>
      </c>
      <c r="D8677" s="104" t="s">
        <v>4509</v>
      </c>
      <c r="E8677" s="104">
        <f t="shared" si="135"/>
        <v>40722898</v>
      </c>
      <c r="F8677" s="104" t="s">
        <v>404</v>
      </c>
      <c r="G8677" s="104" t="s">
        <v>16776</v>
      </c>
      <c r="H8677" s="104" t="s">
        <v>7246</v>
      </c>
      <c r="I8677" s="104" t="s">
        <v>4510</v>
      </c>
    </row>
    <row r="8678" spans="1:9" x14ac:dyDescent="0.2">
      <c r="A8678" s="104" t="s">
        <v>10492</v>
      </c>
      <c r="D8678" s="104" t="s">
        <v>4511</v>
      </c>
      <c r="E8678" s="104">
        <f t="shared" si="135"/>
        <v>40723201</v>
      </c>
      <c r="F8678" s="104" t="s">
        <v>404</v>
      </c>
      <c r="G8678" s="104" t="s">
        <v>16776</v>
      </c>
      <c r="H8678" s="104" t="s">
        <v>4512</v>
      </c>
      <c r="I8678" s="104" t="s">
        <v>4513</v>
      </c>
    </row>
    <row r="8679" spans="1:9" x14ac:dyDescent="0.2">
      <c r="A8679" s="104" t="s">
        <v>10492</v>
      </c>
      <c r="D8679" s="104" t="s">
        <v>4514</v>
      </c>
      <c r="E8679" s="104">
        <f t="shared" si="135"/>
        <v>40723202</v>
      </c>
      <c r="F8679" s="104" t="s">
        <v>404</v>
      </c>
      <c r="G8679" s="104" t="s">
        <v>16776</v>
      </c>
      <c r="H8679" s="104" t="s">
        <v>4512</v>
      </c>
      <c r="I8679" s="104" t="s">
        <v>4515</v>
      </c>
    </row>
    <row r="8680" spans="1:9" x14ac:dyDescent="0.2">
      <c r="A8680" s="104" t="s">
        <v>10492</v>
      </c>
      <c r="D8680" s="104" t="s">
        <v>4516</v>
      </c>
      <c r="E8680" s="104">
        <f t="shared" si="135"/>
        <v>40723203</v>
      </c>
      <c r="F8680" s="104" t="s">
        <v>404</v>
      </c>
      <c r="G8680" s="104" t="s">
        <v>16776</v>
      </c>
      <c r="H8680" s="104" t="s">
        <v>4512</v>
      </c>
      <c r="I8680" s="104" t="s">
        <v>4517</v>
      </c>
    </row>
    <row r="8681" spans="1:9" x14ac:dyDescent="0.2">
      <c r="A8681" s="104" t="s">
        <v>10492</v>
      </c>
      <c r="D8681" s="104" t="s">
        <v>4518</v>
      </c>
      <c r="E8681" s="104">
        <f t="shared" si="135"/>
        <v>40723204</v>
      </c>
      <c r="F8681" s="104" t="s">
        <v>404</v>
      </c>
      <c r="G8681" s="104" t="s">
        <v>16776</v>
      </c>
      <c r="H8681" s="104" t="s">
        <v>4512</v>
      </c>
      <c r="I8681" s="104" t="s">
        <v>1813</v>
      </c>
    </row>
    <row r="8682" spans="1:9" x14ac:dyDescent="0.2">
      <c r="A8682" s="104" t="s">
        <v>10492</v>
      </c>
      <c r="D8682" s="104" t="s">
        <v>1814</v>
      </c>
      <c r="E8682" s="104">
        <f t="shared" si="135"/>
        <v>40723297</v>
      </c>
      <c r="F8682" s="104" t="s">
        <v>404</v>
      </c>
      <c r="G8682" s="104" t="s">
        <v>16776</v>
      </c>
      <c r="H8682" s="104" t="s">
        <v>4512</v>
      </c>
      <c r="I8682" s="104" t="s">
        <v>1815</v>
      </c>
    </row>
    <row r="8683" spans="1:9" x14ac:dyDescent="0.2">
      <c r="A8683" s="104" t="s">
        <v>10492</v>
      </c>
      <c r="D8683" s="104" t="s">
        <v>1816</v>
      </c>
      <c r="E8683" s="104">
        <f t="shared" si="135"/>
        <v>40723298</v>
      </c>
      <c r="F8683" s="104" t="s">
        <v>404</v>
      </c>
      <c r="G8683" s="104" t="s">
        <v>16776</v>
      </c>
      <c r="H8683" s="104" t="s">
        <v>4512</v>
      </c>
      <c r="I8683" s="104" t="s">
        <v>1817</v>
      </c>
    </row>
    <row r="8684" spans="1:9" x14ac:dyDescent="0.2">
      <c r="A8684" s="104" t="s">
        <v>10492</v>
      </c>
      <c r="D8684" s="104" t="s">
        <v>1818</v>
      </c>
      <c r="E8684" s="104">
        <f t="shared" si="135"/>
        <v>40723601</v>
      </c>
      <c r="F8684" s="104" t="s">
        <v>404</v>
      </c>
      <c r="G8684" s="104" t="s">
        <v>16776</v>
      </c>
      <c r="H8684" s="104" t="s">
        <v>1819</v>
      </c>
      <c r="I8684" s="104" t="s">
        <v>1820</v>
      </c>
    </row>
    <row r="8685" spans="1:9" x14ac:dyDescent="0.2">
      <c r="A8685" s="104" t="s">
        <v>10492</v>
      </c>
      <c r="D8685" s="104" t="s">
        <v>1821</v>
      </c>
      <c r="E8685" s="104">
        <f t="shared" si="135"/>
        <v>40723602</v>
      </c>
      <c r="F8685" s="104" t="s">
        <v>404</v>
      </c>
      <c r="G8685" s="104" t="s">
        <v>16776</v>
      </c>
      <c r="H8685" s="104" t="s">
        <v>1819</v>
      </c>
      <c r="I8685" s="104" t="s">
        <v>1822</v>
      </c>
    </row>
    <row r="8686" spans="1:9" x14ac:dyDescent="0.2">
      <c r="A8686" s="104" t="s">
        <v>10492</v>
      </c>
      <c r="D8686" s="104" t="s">
        <v>1823</v>
      </c>
      <c r="E8686" s="104">
        <f t="shared" si="135"/>
        <v>40723603</v>
      </c>
      <c r="F8686" s="104" t="s">
        <v>404</v>
      </c>
      <c r="G8686" s="104" t="s">
        <v>16776</v>
      </c>
      <c r="H8686" s="104" t="s">
        <v>1819</v>
      </c>
      <c r="I8686" s="104" t="s">
        <v>1824</v>
      </c>
    </row>
    <row r="8687" spans="1:9" x14ac:dyDescent="0.2">
      <c r="A8687" s="104" t="s">
        <v>10492</v>
      </c>
      <c r="D8687" s="104" t="s">
        <v>1825</v>
      </c>
      <c r="E8687" s="104">
        <f t="shared" si="135"/>
        <v>40723604</v>
      </c>
      <c r="F8687" s="104" t="s">
        <v>404</v>
      </c>
      <c r="G8687" s="104" t="s">
        <v>16776</v>
      </c>
      <c r="H8687" s="104" t="s">
        <v>1819</v>
      </c>
      <c r="I8687" s="104" t="s">
        <v>1826</v>
      </c>
    </row>
    <row r="8688" spans="1:9" x14ac:dyDescent="0.2">
      <c r="A8688" s="104" t="s">
        <v>10492</v>
      </c>
      <c r="D8688" s="104" t="s">
        <v>1827</v>
      </c>
      <c r="E8688" s="104">
        <f t="shared" si="135"/>
        <v>40724403</v>
      </c>
      <c r="F8688" s="104" t="s">
        <v>404</v>
      </c>
      <c r="G8688" s="104" t="s">
        <v>16776</v>
      </c>
      <c r="H8688" s="104" t="s">
        <v>2693</v>
      </c>
      <c r="I8688" s="104" t="s">
        <v>2694</v>
      </c>
    </row>
    <row r="8689" spans="1:12" x14ac:dyDescent="0.2">
      <c r="A8689" s="104" t="s">
        <v>10492</v>
      </c>
      <c r="D8689" s="104" t="s">
        <v>2695</v>
      </c>
      <c r="E8689" s="104">
        <f t="shared" si="135"/>
        <v>40724404</v>
      </c>
      <c r="F8689" s="104" t="s">
        <v>404</v>
      </c>
      <c r="G8689" s="104" t="s">
        <v>16776</v>
      </c>
      <c r="H8689" s="104" t="s">
        <v>2693</v>
      </c>
      <c r="I8689" s="104" t="s">
        <v>2696</v>
      </c>
    </row>
    <row r="8690" spans="1:12" x14ac:dyDescent="0.2">
      <c r="A8690" s="104" t="s">
        <v>10492</v>
      </c>
      <c r="D8690" s="104" t="s">
        <v>2697</v>
      </c>
      <c r="E8690" s="104">
        <f t="shared" si="135"/>
        <v>40724405</v>
      </c>
      <c r="F8690" s="104" t="s">
        <v>404</v>
      </c>
      <c r="G8690" s="104" t="s">
        <v>16776</v>
      </c>
      <c r="H8690" s="104" t="s">
        <v>2693</v>
      </c>
      <c r="I8690" s="104" t="s">
        <v>2698</v>
      </c>
    </row>
    <row r="8691" spans="1:12" x14ac:dyDescent="0.2">
      <c r="A8691" s="104" t="s">
        <v>10492</v>
      </c>
      <c r="D8691" s="104" t="s">
        <v>2699</v>
      </c>
      <c r="E8691" s="104">
        <f t="shared" si="135"/>
        <v>40724406</v>
      </c>
      <c r="F8691" s="104" t="s">
        <v>404</v>
      </c>
      <c r="G8691" s="104" t="s">
        <v>16776</v>
      </c>
      <c r="H8691" s="104" t="s">
        <v>2693</v>
      </c>
      <c r="I8691" s="104" t="s">
        <v>2700</v>
      </c>
    </row>
    <row r="8692" spans="1:12" x14ac:dyDescent="0.2">
      <c r="A8692" s="104" t="s">
        <v>10492</v>
      </c>
      <c r="D8692" s="104" t="s">
        <v>2701</v>
      </c>
      <c r="E8692" s="104">
        <f t="shared" si="135"/>
        <v>40729601</v>
      </c>
      <c r="F8692" s="104" t="s">
        <v>404</v>
      </c>
      <c r="G8692" s="104" t="s">
        <v>16776</v>
      </c>
      <c r="H8692" s="104" t="s">
        <v>2702</v>
      </c>
      <c r="I8692" s="104" t="s">
        <v>2703</v>
      </c>
    </row>
    <row r="8693" spans="1:12" x14ac:dyDescent="0.2">
      <c r="A8693" s="104" t="s">
        <v>10492</v>
      </c>
      <c r="D8693" s="104" t="s">
        <v>2704</v>
      </c>
      <c r="E8693" s="104">
        <f t="shared" si="135"/>
        <v>40729602</v>
      </c>
      <c r="F8693" s="104" t="s">
        <v>404</v>
      </c>
      <c r="G8693" s="104" t="s">
        <v>16776</v>
      </c>
      <c r="H8693" s="104" t="s">
        <v>2702</v>
      </c>
      <c r="I8693" s="104" t="s">
        <v>2705</v>
      </c>
    </row>
    <row r="8694" spans="1:12" x14ac:dyDescent="0.2">
      <c r="A8694" s="104" t="s">
        <v>10492</v>
      </c>
      <c r="D8694" s="104" t="s">
        <v>2706</v>
      </c>
      <c r="E8694" s="104">
        <f t="shared" si="135"/>
        <v>40729603</v>
      </c>
      <c r="F8694" s="104" t="s">
        <v>404</v>
      </c>
      <c r="G8694" s="104" t="s">
        <v>16776</v>
      </c>
      <c r="H8694" s="104" t="s">
        <v>2702</v>
      </c>
      <c r="I8694" s="104" t="s">
        <v>2707</v>
      </c>
    </row>
    <row r="8695" spans="1:12" x14ac:dyDescent="0.2">
      <c r="A8695" s="104" t="s">
        <v>10492</v>
      </c>
      <c r="D8695" s="104" t="s">
        <v>2708</v>
      </c>
      <c r="E8695" s="104">
        <f t="shared" si="135"/>
        <v>40729604</v>
      </c>
      <c r="F8695" s="104" t="s">
        <v>404</v>
      </c>
      <c r="G8695" s="104" t="s">
        <v>16776</v>
      </c>
      <c r="H8695" s="104" t="s">
        <v>2702</v>
      </c>
      <c r="I8695" s="104" t="s">
        <v>2709</v>
      </c>
    </row>
    <row r="8696" spans="1:12" x14ac:dyDescent="0.2">
      <c r="A8696" s="104" t="s">
        <v>10492</v>
      </c>
      <c r="D8696" s="104" t="s">
        <v>2710</v>
      </c>
      <c r="E8696" s="104">
        <f t="shared" si="135"/>
        <v>40729605</v>
      </c>
      <c r="F8696" s="104" t="s">
        <v>404</v>
      </c>
      <c r="G8696" s="104" t="s">
        <v>16776</v>
      </c>
      <c r="H8696" s="104" t="s">
        <v>2702</v>
      </c>
      <c r="I8696" s="104" t="s">
        <v>2711</v>
      </c>
    </row>
    <row r="8697" spans="1:12" x14ac:dyDescent="0.2">
      <c r="A8697" s="104" t="s">
        <v>10492</v>
      </c>
      <c r="D8697" s="104" t="s">
        <v>2712</v>
      </c>
      <c r="E8697" s="104">
        <f t="shared" si="135"/>
        <v>40729606</v>
      </c>
      <c r="F8697" s="104" t="s">
        <v>404</v>
      </c>
      <c r="G8697" s="104" t="s">
        <v>16776</v>
      </c>
      <c r="H8697" s="104" t="s">
        <v>2702</v>
      </c>
      <c r="I8697" s="104" t="s">
        <v>2713</v>
      </c>
    </row>
    <row r="8698" spans="1:12" x14ac:dyDescent="0.2">
      <c r="A8698" s="104" t="s">
        <v>10492</v>
      </c>
      <c r="D8698" s="104" t="s">
        <v>2714</v>
      </c>
      <c r="E8698" s="104">
        <f t="shared" si="135"/>
        <v>40729697</v>
      </c>
      <c r="F8698" s="104" t="s">
        <v>404</v>
      </c>
      <c r="G8698" s="104" t="s">
        <v>16776</v>
      </c>
      <c r="H8698" s="104" t="s">
        <v>2702</v>
      </c>
      <c r="I8698" s="104" t="s">
        <v>34</v>
      </c>
    </row>
    <row r="8699" spans="1:12" x14ac:dyDescent="0.2">
      <c r="A8699" s="104" t="s">
        <v>10492</v>
      </c>
      <c r="D8699" s="104" t="s">
        <v>2715</v>
      </c>
      <c r="E8699" s="104">
        <f t="shared" si="135"/>
        <v>40729698</v>
      </c>
      <c r="F8699" s="104" t="s">
        <v>404</v>
      </c>
      <c r="G8699" s="104" t="s">
        <v>16776</v>
      </c>
      <c r="H8699" s="104" t="s">
        <v>2702</v>
      </c>
      <c r="I8699" s="104" t="s">
        <v>36</v>
      </c>
    </row>
    <row r="8700" spans="1:12" x14ac:dyDescent="0.2">
      <c r="A8700" s="104" t="s">
        <v>10492</v>
      </c>
      <c r="D8700" s="104" t="s">
        <v>2716</v>
      </c>
      <c r="E8700" s="104">
        <f t="shared" si="135"/>
        <v>40780401</v>
      </c>
      <c r="F8700" s="104" t="s">
        <v>404</v>
      </c>
      <c r="G8700" s="104" t="s">
        <v>16776</v>
      </c>
      <c r="H8700" s="104" t="s">
        <v>2717</v>
      </c>
      <c r="I8700" s="104" t="s">
        <v>2718</v>
      </c>
      <c r="K8700" s="106"/>
      <c r="L8700" s="104"/>
    </row>
    <row r="8701" spans="1:12" x14ac:dyDescent="0.2">
      <c r="A8701" s="104" t="s">
        <v>10492</v>
      </c>
      <c r="D8701" s="104" t="s">
        <v>2719</v>
      </c>
      <c r="E8701" s="104">
        <f t="shared" si="135"/>
        <v>40780403</v>
      </c>
      <c r="F8701" s="104" t="s">
        <v>404</v>
      </c>
      <c r="G8701" s="104" t="s">
        <v>16776</v>
      </c>
      <c r="H8701" s="104" t="s">
        <v>2717</v>
      </c>
      <c r="I8701" s="104" t="s">
        <v>45</v>
      </c>
    </row>
    <row r="8702" spans="1:12" x14ac:dyDescent="0.2">
      <c r="A8702" s="104" t="s">
        <v>10492</v>
      </c>
      <c r="D8702" s="104" t="s">
        <v>2720</v>
      </c>
      <c r="E8702" s="104">
        <f t="shared" si="135"/>
        <v>40780815</v>
      </c>
      <c r="F8702" s="104" t="s">
        <v>404</v>
      </c>
      <c r="G8702" s="104" t="s">
        <v>16776</v>
      </c>
      <c r="H8702" s="104" t="s">
        <v>2721</v>
      </c>
      <c r="I8702" s="104" t="s">
        <v>1865</v>
      </c>
    </row>
    <row r="8703" spans="1:12" x14ac:dyDescent="0.2">
      <c r="A8703" s="104" t="s">
        <v>10492</v>
      </c>
      <c r="D8703" s="104" t="s">
        <v>2722</v>
      </c>
      <c r="E8703" s="104">
        <f t="shared" si="135"/>
        <v>40780819</v>
      </c>
      <c r="F8703" s="104" t="s">
        <v>404</v>
      </c>
      <c r="G8703" s="104" t="s">
        <v>16776</v>
      </c>
      <c r="H8703" s="104" t="s">
        <v>2721</v>
      </c>
      <c r="I8703" s="104" t="s">
        <v>1512</v>
      </c>
    </row>
    <row r="8704" spans="1:12" x14ac:dyDescent="0.2">
      <c r="A8704" s="104" t="s">
        <v>10492</v>
      </c>
      <c r="D8704" s="104" t="s">
        <v>2723</v>
      </c>
      <c r="E8704" s="104">
        <f t="shared" si="135"/>
        <v>40781201</v>
      </c>
      <c r="F8704" s="104" t="s">
        <v>404</v>
      </c>
      <c r="G8704" s="104" t="s">
        <v>16776</v>
      </c>
      <c r="H8704" s="104" t="s">
        <v>2724</v>
      </c>
      <c r="I8704" s="104" t="s">
        <v>2725</v>
      </c>
    </row>
    <row r="8705" spans="1:12" x14ac:dyDescent="0.2">
      <c r="A8705" s="104" t="s">
        <v>10492</v>
      </c>
      <c r="D8705" s="104" t="s">
        <v>2726</v>
      </c>
      <c r="E8705" s="104">
        <f t="shared" si="135"/>
        <v>40781202</v>
      </c>
      <c r="F8705" s="104" t="s">
        <v>404</v>
      </c>
      <c r="G8705" s="104" t="s">
        <v>16776</v>
      </c>
      <c r="H8705" s="104" t="s">
        <v>2724</v>
      </c>
      <c r="I8705" s="104" t="s">
        <v>2727</v>
      </c>
    </row>
    <row r="8706" spans="1:12" x14ac:dyDescent="0.2">
      <c r="A8706" s="104" t="s">
        <v>10492</v>
      </c>
      <c r="D8706" s="104" t="s">
        <v>2728</v>
      </c>
      <c r="E8706" s="104">
        <f t="shared" ref="E8706:E8769" si="136">VALUE(D8706)</f>
        <v>40781601</v>
      </c>
      <c r="F8706" s="104" t="s">
        <v>404</v>
      </c>
      <c r="G8706" s="104" t="s">
        <v>16776</v>
      </c>
      <c r="H8706" s="104" t="s">
        <v>2729</v>
      </c>
      <c r="I8706" s="104" t="s">
        <v>2730</v>
      </c>
    </row>
    <row r="8707" spans="1:12" x14ac:dyDescent="0.2">
      <c r="A8707" s="104" t="s">
        <v>10492</v>
      </c>
      <c r="D8707" s="104" t="s">
        <v>2731</v>
      </c>
      <c r="E8707" s="104">
        <f t="shared" si="136"/>
        <v>40781602</v>
      </c>
      <c r="F8707" s="104" t="s">
        <v>404</v>
      </c>
      <c r="G8707" s="104" t="s">
        <v>16776</v>
      </c>
      <c r="H8707" s="104" t="s">
        <v>2729</v>
      </c>
      <c r="I8707" s="104" t="s">
        <v>2732</v>
      </c>
    </row>
    <row r="8708" spans="1:12" x14ac:dyDescent="0.2">
      <c r="A8708" s="104" t="s">
        <v>10492</v>
      </c>
      <c r="D8708" s="104" t="s">
        <v>2733</v>
      </c>
      <c r="E8708" s="104">
        <f t="shared" si="136"/>
        <v>40781603</v>
      </c>
      <c r="F8708" s="104" t="s">
        <v>404</v>
      </c>
      <c r="G8708" s="104" t="s">
        <v>16776</v>
      </c>
      <c r="H8708" s="104" t="s">
        <v>2729</v>
      </c>
      <c r="I8708" s="104" t="s">
        <v>2734</v>
      </c>
    </row>
    <row r="8709" spans="1:12" x14ac:dyDescent="0.2">
      <c r="A8709" s="104" t="s">
        <v>10492</v>
      </c>
      <c r="D8709" s="104" t="s">
        <v>2735</v>
      </c>
      <c r="E8709" s="104">
        <f t="shared" si="136"/>
        <v>40781604</v>
      </c>
      <c r="F8709" s="104" t="s">
        <v>404</v>
      </c>
      <c r="G8709" s="104" t="s">
        <v>16776</v>
      </c>
      <c r="H8709" s="104" t="s">
        <v>2729</v>
      </c>
      <c r="I8709" s="104" t="s">
        <v>1876</v>
      </c>
    </row>
    <row r="8710" spans="1:12" x14ac:dyDescent="0.2">
      <c r="A8710" s="104" t="s">
        <v>10492</v>
      </c>
      <c r="D8710" s="104" t="s">
        <v>2736</v>
      </c>
      <c r="E8710" s="104">
        <f t="shared" si="136"/>
        <v>40781605</v>
      </c>
      <c r="F8710" s="104" t="s">
        <v>404</v>
      </c>
      <c r="G8710" s="104" t="s">
        <v>16776</v>
      </c>
      <c r="H8710" s="104" t="s">
        <v>2729</v>
      </c>
      <c r="I8710" s="104" t="s">
        <v>2737</v>
      </c>
    </row>
    <row r="8711" spans="1:12" x14ac:dyDescent="0.2">
      <c r="A8711" s="104" t="s">
        <v>10492</v>
      </c>
      <c r="D8711" s="104" t="s">
        <v>2738</v>
      </c>
      <c r="E8711" s="104">
        <f t="shared" si="136"/>
        <v>40781606</v>
      </c>
      <c r="F8711" s="104" t="s">
        <v>404</v>
      </c>
      <c r="G8711" s="104" t="s">
        <v>16776</v>
      </c>
      <c r="H8711" s="104" t="s">
        <v>2729</v>
      </c>
      <c r="I8711" s="104" t="s">
        <v>2739</v>
      </c>
    </row>
    <row r="8712" spans="1:12" x14ac:dyDescent="0.2">
      <c r="A8712" s="104" t="s">
        <v>10492</v>
      </c>
      <c r="D8712" s="104" t="s">
        <v>2740</v>
      </c>
      <c r="E8712" s="104">
        <f t="shared" si="136"/>
        <v>40781607</v>
      </c>
      <c r="F8712" s="104" t="s">
        <v>404</v>
      </c>
      <c r="G8712" s="104" t="s">
        <v>16776</v>
      </c>
      <c r="H8712" s="104" t="s">
        <v>2729</v>
      </c>
      <c r="I8712" s="104" t="s">
        <v>1554</v>
      </c>
    </row>
    <row r="8713" spans="1:12" x14ac:dyDescent="0.2">
      <c r="A8713" s="104" t="s">
        <v>10492</v>
      </c>
      <c r="D8713" s="104" t="s">
        <v>2741</v>
      </c>
      <c r="E8713" s="104">
        <f t="shared" si="136"/>
        <v>40781699</v>
      </c>
      <c r="F8713" s="104" t="s">
        <v>404</v>
      </c>
      <c r="G8713" s="104" t="s">
        <v>16776</v>
      </c>
      <c r="H8713" s="104" t="s">
        <v>2729</v>
      </c>
      <c r="I8713" s="104" t="s">
        <v>7493</v>
      </c>
    </row>
    <row r="8714" spans="1:12" x14ac:dyDescent="0.2">
      <c r="A8714" s="104" t="s">
        <v>10492</v>
      </c>
      <c r="D8714" s="104" t="s">
        <v>2742</v>
      </c>
      <c r="E8714" s="104">
        <f t="shared" si="136"/>
        <v>40782001</v>
      </c>
      <c r="F8714" s="104" t="s">
        <v>404</v>
      </c>
      <c r="G8714" s="104" t="s">
        <v>16776</v>
      </c>
      <c r="H8714" s="104" t="s">
        <v>2743</v>
      </c>
      <c r="I8714" s="104" t="s">
        <v>2744</v>
      </c>
      <c r="K8714" s="106"/>
      <c r="L8714" s="104"/>
    </row>
    <row r="8715" spans="1:12" x14ac:dyDescent="0.2">
      <c r="A8715" s="104" t="s">
        <v>10492</v>
      </c>
      <c r="D8715" s="104" t="s">
        <v>2745</v>
      </c>
      <c r="E8715" s="104">
        <f t="shared" si="136"/>
        <v>40782002</v>
      </c>
      <c r="F8715" s="104" t="s">
        <v>404</v>
      </c>
      <c r="G8715" s="104" t="s">
        <v>16776</v>
      </c>
      <c r="H8715" s="104" t="s">
        <v>2743</v>
      </c>
      <c r="I8715" s="104" t="s">
        <v>2746</v>
      </c>
    </row>
    <row r="8716" spans="1:12" x14ac:dyDescent="0.2">
      <c r="A8716" s="104" t="s">
        <v>10492</v>
      </c>
      <c r="D8716" s="104" t="s">
        <v>2747</v>
      </c>
      <c r="E8716" s="104">
        <f t="shared" si="136"/>
        <v>40782003</v>
      </c>
      <c r="F8716" s="104" t="s">
        <v>404</v>
      </c>
      <c r="G8716" s="104" t="s">
        <v>16776</v>
      </c>
      <c r="H8716" s="104" t="s">
        <v>2743</v>
      </c>
      <c r="I8716" s="104" t="s">
        <v>2748</v>
      </c>
    </row>
    <row r="8717" spans="1:12" x14ac:dyDescent="0.2">
      <c r="A8717" s="104" t="s">
        <v>10492</v>
      </c>
      <c r="D8717" s="104" t="s">
        <v>2749</v>
      </c>
      <c r="E8717" s="104">
        <f t="shared" si="136"/>
        <v>40782004</v>
      </c>
      <c r="F8717" s="104" t="s">
        <v>404</v>
      </c>
      <c r="G8717" s="104" t="s">
        <v>16776</v>
      </c>
      <c r="H8717" s="104" t="s">
        <v>2743</v>
      </c>
      <c r="I8717" s="104" t="s">
        <v>2750</v>
      </c>
    </row>
    <row r="8718" spans="1:12" x14ac:dyDescent="0.2">
      <c r="A8718" s="104" t="s">
        <v>10492</v>
      </c>
      <c r="D8718" s="104" t="s">
        <v>2751</v>
      </c>
      <c r="E8718" s="104">
        <f t="shared" si="136"/>
        <v>40782005</v>
      </c>
      <c r="F8718" s="104" t="s">
        <v>404</v>
      </c>
      <c r="G8718" s="104" t="s">
        <v>16776</v>
      </c>
      <c r="H8718" s="104" t="s">
        <v>2743</v>
      </c>
      <c r="I8718" s="104" t="s">
        <v>2752</v>
      </c>
    </row>
    <row r="8719" spans="1:12" x14ac:dyDescent="0.2">
      <c r="A8719" s="104" t="s">
        <v>10492</v>
      </c>
      <c r="D8719" s="104" t="s">
        <v>2753</v>
      </c>
      <c r="E8719" s="104">
        <f t="shared" si="136"/>
        <v>40782006</v>
      </c>
      <c r="F8719" s="104" t="s">
        <v>404</v>
      </c>
      <c r="G8719" s="104" t="s">
        <v>16776</v>
      </c>
      <c r="H8719" s="104" t="s">
        <v>2743</v>
      </c>
      <c r="I8719" s="104" t="s">
        <v>2754</v>
      </c>
    </row>
    <row r="8720" spans="1:12" x14ac:dyDescent="0.2">
      <c r="A8720" s="104" t="s">
        <v>10492</v>
      </c>
      <c r="D8720" s="104" t="s">
        <v>2755</v>
      </c>
      <c r="E8720" s="104">
        <f t="shared" si="136"/>
        <v>40782007</v>
      </c>
      <c r="F8720" s="104" t="s">
        <v>404</v>
      </c>
      <c r="G8720" s="104" t="s">
        <v>16776</v>
      </c>
      <c r="H8720" s="104" t="s">
        <v>2743</v>
      </c>
      <c r="I8720" s="104" t="s">
        <v>1571</v>
      </c>
    </row>
    <row r="8721" spans="1:9" x14ac:dyDescent="0.2">
      <c r="A8721" s="104" t="s">
        <v>10492</v>
      </c>
      <c r="D8721" s="104" t="s">
        <v>2756</v>
      </c>
      <c r="E8721" s="104">
        <f t="shared" si="136"/>
        <v>40782008</v>
      </c>
      <c r="F8721" s="104" t="s">
        <v>404</v>
      </c>
      <c r="G8721" s="104" t="s">
        <v>16776</v>
      </c>
      <c r="H8721" s="104" t="s">
        <v>2743</v>
      </c>
      <c r="I8721" s="104" t="s">
        <v>1575</v>
      </c>
    </row>
    <row r="8722" spans="1:9" x14ac:dyDescent="0.2">
      <c r="A8722" s="104" t="s">
        <v>10492</v>
      </c>
      <c r="D8722" s="104" t="s">
        <v>2757</v>
      </c>
      <c r="E8722" s="104">
        <f t="shared" si="136"/>
        <v>40782009</v>
      </c>
      <c r="F8722" s="104" t="s">
        <v>404</v>
      </c>
      <c r="G8722" s="104" t="s">
        <v>16776</v>
      </c>
      <c r="H8722" s="104" t="s">
        <v>2743</v>
      </c>
      <c r="I8722" s="104" t="s">
        <v>1579</v>
      </c>
    </row>
    <row r="8723" spans="1:9" x14ac:dyDescent="0.2">
      <c r="A8723" s="104" t="s">
        <v>10492</v>
      </c>
      <c r="D8723" s="104" t="s">
        <v>2758</v>
      </c>
      <c r="E8723" s="104">
        <f t="shared" si="136"/>
        <v>40782010</v>
      </c>
      <c r="F8723" s="104" t="s">
        <v>404</v>
      </c>
      <c r="G8723" s="104" t="s">
        <v>16776</v>
      </c>
      <c r="H8723" s="104" t="s">
        <v>2743</v>
      </c>
      <c r="I8723" s="104" t="s">
        <v>1583</v>
      </c>
    </row>
    <row r="8724" spans="1:9" x14ac:dyDescent="0.2">
      <c r="A8724" s="104" t="s">
        <v>10492</v>
      </c>
      <c r="D8724" s="104" t="s">
        <v>2759</v>
      </c>
      <c r="E8724" s="104">
        <f t="shared" si="136"/>
        <v>40782011</v>
      </c>
      <c r="F8724" s="104" t="s">
        <v>404</v>
      </c>
      <c r="G8724" s="104" t="s">
        <v>16776</v>
      </c>
      <c r="H8724" s="104" t="s">
        <v>2743</v>
      </c>
      <c r="I8724" s="104" t="s">
        <v>1587</v>
      </c>
    </row>
    <row r="8725" spans="1:9" x14ac:dyDescent="0.2">
      <c r="A8725" s="104" t="s">
        <v>10492</v>
      </c>
      <c r="D8725" s="104" t="s">
        <v>2760</v>
      </c>
      <c r="E8725" s="104">
        <f t="shared" si="136"/>
        <v>40782012</v>
      </c>
      <c r="F8725" s="104" t="s">
        <v>404</v>
      </c>
      <c r="G8725" s="104" t="s">
        <v>16776</v>
      </c>
      <c r="H8725" s="104" t="s">
        <v>2743</v>
      </c>
      <c r="I8725" s="104" t="s">
        <v>2761</v>
      </c>
    </row>
    <row r="8726" spans="1:9" x14ac:dyDescent="0.2">
      <c r="A8726" s="104" t="s">
        <v>10492</v>
      </c>
      <c r="D8726" s="104" t="s">
        <v>2762</v>
      </c>
      <c r="E8726" s="104">
        <f t="shared" si="136"/>
        <v>40782099</v>
      </c>
      <c r="F8726" s="104" t="s">
        <v>404</v>
      </c>
      <c r="G8726" s="104" t="s">
        <v>16776</v>
      </c>
      <c r="H8726" s="104" t="s">
        <v>2743</v>
      </c>
      <c r="I8726" s="104" t="s">
        <v>2763</v>
      </c>
    </row>
    <row r="8727" spans="1:9" x14ac:dyDescent="0.2">
      <c r="A8727" s="104" t="s">
        <v>10492</v>
      </c>
      <c r="D8727" s="104" t="s">
        <v>2764</v>
      </c>
      <c r="E8727" s="104">
        <f t="shared" si="136"/>
        <v>40782401</v>
      </c>
      <c r="F8727" s="104" t="s">
        <v>404</v>
      </c>
      <c r="G8727" s="104" t="s">
        <v>16776</v>
      </c>
      <c r="H8727" s="104" t="s">
        <v>2765</v>
      </c>
      <c r="I8727" s="104" t="s">
        <v>2766</v>
      </c>
    </row>
    <row r="8728" spans="1:9" x14ac:dyDescent="0.2">
      <c r="A8728" s="104" t="s">
        <v>10492</v>
      </c>
      <c r="D8728" s="104" t="s">
        <v>2767</v>
      </c>
      <c r="E8728" s="104">
        <f t="shared" si="136"/>
        <v>40782499</v>
      </c>
      <c r="F8728" s="104" t="s">
        <v>404</v>
      </c>
      <c r="G8728" s="104" t="s">
        <v>16776</v>
      </c>
      <c r="H8728" s="104" t="s">
        <v>2765</v>
      </c>
      <c r="I8728" s="104" t="s">
        <v>2768</v>
      </c>
    </row>
    <row r="8729" spans="1:9" x14ac:dyDescent="0.2">
      <c r="A8729" s="104" t="s">
        <v>10492</v>
      </c>
      <c r="D8729" s="104" t="s">
        <v>2769</v>
      </c>
      <c r="E8729" s="104">
        <f t="shared" si="136"/>
        <v>40783201</v>
      </c>
      <c r="F8729" s="104" t="s">
        <v>404</v>
      </c>
      <c r="G8729" s="104" t="s">
        <v>16776</v>
      </c>
      <c r="H8729" s="104" t="s">
        <v>2770</v>
      </c>
      <c r="I8729" s="104" t="s">
        <v>2771</v>
      </c>
    </row>
    <row r="8730" spans="1:9" x14ac:dyDescent="0.2">
      <c r="A8730" s="104" t="s">
        <v>10492</v>
      </c>
      <c r="D8730" s="104" t="s">
        <v>2772</v>
      </c>
      <c r="E8730" s="104">
        <f t="shared" si="136"/>
        <v>40783202</v>
      </c>
      <c r="F8730" s="104" t="s">
        <v>404</v>
      </c>
      <c r="G8730" s="104" t="s">
        <v>16776</v>
      </c>
      <c r="H8730" s="104" t="s">
        <v>2770</v>
      </c>
      <c r="I8730" s="104" t="s">
        <v>2773</v>
      </c>
    </row>
    <row r="8731" spans="1:9" x14ac:dyDescent="0.2">
      <c r="A8731" s="104" t="s">
        <v>10492</v>
      </c>
      <c r="D8731" s="104" t="s">
        <v>2774</v>
      </c>
      <c r="E8731" s="104">
        <f t="shared" si="136"/>
        <v>40783203</v>
      </c>
      <c r="F8731" s="104" t="s">
        <v>404</v>
      </c>
      <c r="G8731" s="104" t="s">
        <v>16776</v>
      </c>
      <c r="H8731" s="104" t="s">
        <v>2770</v>
      </c>
      <c r="I8731" s="104" t="s">
        <v>2775</v>
      </c>
    </row>
    <row r="8732" spans="1:9" x14ac:dyDescent="0.2">
      <c r="A8732" s="104" t="s">
        <v>10492</v>
      </c>
      <c r="D8732" s="104" t="s">
        <v>2776</v>
      </c>
      <c r="E8732" s="104">
        <f t="shared" si="136"/>
        <v>40783204</v>
      </c>
      <c r="F8732" s="104" t="s">
        <v>404</v>
      </c>
      <c r="G8732" s="104" t="s">
        <v>16776</v>
      </c>
      <c r="H8732" s="104" t="s">
        <v>2770</v>
      </c>
      <c r="I8732" s="104" t="s">
        <v>1589</v>
      </c>
    </row>
    <row r="8733" spans="1:9" x14ac:dyDescent="0.2">
      <c r="A8733" s="104" t="s">
        <v>10492</v>
      </c>
      <c r="D8733" s="104" t="s">
        <v>2777</v>
      </c>
      <c r="E8733" s="104">
        <f t="shared" si="136"/>
        <v>40783205</v>
      </c>
      <c r="F8733" s="104" t="s">
        <v>404</v>
      </c>
      <c r="G8733" s="104" t="s">
        <v>16776</v>
      </c>
      <c r="H8733" s="104" t="s">
        <v>2770</v>
      </c>
      <c r="I8733" s="104" t="s">
        <v>1277</v>
      </c>
    </row>
    <row r="8734" spans="1:9" x14ac:dyDescent="0.2">
      <c r="A8734" s="104" t="s">
        <v>10492</v>
      </c>
      <c r="D8734" s="104" t="s">
        <v>2778</v>
      </c>
      <c r="E8734" s="104">
        <f t="shared" si="136"/>
        <v>40783299</v>
      </c>
      <c r="F8734" s="104" t="s">
        <v>404</v>
      </c>
      <c r="G8734" s="104" t="s">
        <v>16776</v>
      </c>
      <c r="H8734" s="104" t="s">
        <v>2770</v>
      </c>
      <c r="I8734" s="104" t="s">
        <v>2779</v>
      </c>
    </row>
    <row r="8735" spans="1:9" x14ac:dyDescent="0.2">
      <c r="A8735" s="104" t="s">
        <v>10492</v>
      </c>
      <c r="D8735" s="104" t="s">
        <v>2780</v>
      </c>
      <c r="E8735" s="104">
        <f t="shared" si="136"/>
        <v>40783601</v>
      </c>
      <c r="F8735" s="104" t="s">
        <v>404</v>
      </c>
      <c r="G8735" s="104" t="s">
        <v>16776</v>
      </c>
      <c r="H8735" s="104" t="s">
        <v>2781</v>
      </c>
      <c r="I8735" s="104" t="s">
        <v>1598</v>
      </c>
    </row>
    <row r="8736" spans="1:9" x14ac:dyDescent="0.2">
      <c r="A8736" s="104" t="s">
        <v>10492</v>
      </c>
      <c r="D8736" s="104" t="s">
        <v>2782</v>
      </c>
      <c r="E8736" s="104">
        <f t="shared" si="136"/>
        <v>40783621</v>
      </c>
      <c r="F8736" s="104" t="s">
        <v>404</v>
      </c>
      <c r="G8736" s="104" t="s">
        <v>16776</v>
      </c>
      <c r="H8736" s="104" t="s">
        <v>2781</v>
      </c>
      <c r="I8736" s="104" t="s">
        <v>1612</v>
      </c>
    </row>
    <row r="8737" spans="1:9" x14ac:dyDescent="0.2">
      <c r="A8737" s="104" t="s">
        <v>10492</v>
      </c>
      <c r="D8737" s="104" t="s">
        <v>2783</v>
      </c>
      <c r="E8737" s="104">
        <f t="shared" si="136"/>
        <v>40784801</v>
      </c>
      <c r="F8737" s="104" t="s">
        <v>404</v>
      </c>
      <c r="G8737" s="104" t="s">
        <v>16776</v>
      </c>
      <c r="H8737" s="104" t="s">
        <v>2784</v>
      </c>
      <c r="I8737" s="104" t="s">
        <v>2785</v>
      </c>
    </row>
    <row r="8738" spans="1:9" x14ac:dyDescent="0.2">
      <c r="A8738" s="104" t="s">
        <v>10492</v>
      </c>
      <c r="D8738" s="104" t="s">
        <v>2786</v>
      </c>
      <c r="E8738" s="104">
        <f t="shared" si="136"/>
        <v>40784899</v>
      </c>
      <c r="F8738" s="104" t="s">
        <v>404</v>
      </c>
      <c r="G8738" s="104" t="s">
        <v>16776</v>
      </c>
      <c r="H8738" s="104" t="s">
        <v>2784</v>
      </c>
      <c r="I8738" s="104" t="s">
        <v>4413</v>
      </c>
    </row>
    <row r="8739" spans="1:9" x14ac:dyDescent="0.2">
      <c r="A8739" s="104" t="s">
        <v>10492</v>
      </c>
      <c r="D8739" s="104" t="s">
        <v>2787</v>
      </c>
      <c r="E8739" s="104">
        <f t="shared" si="136"/>
        <v>40786001</v>
      </c>
      <c r="F8739" s="104" t="s">
        <v>404</v>
      </c>
      <c r="G8739" s="104" t="s">
        <v>16776</v>
      </c>
      <c r="H8739" s="104" t="s">
        <v>2788</v>
      </c>
      <c r="I8739" s="104" t="s">
        <v>2789</v>
      </c>
    </row>
    <row r="8740" spans="1:9" x14ac:dyDescent="0.2">
      <c r="A8740" s="104" t="s">
        <v>10492</v>
      </c>
      <c r="D8740" s="104" t="s">
        <v>2790</v>
      </c>
      <c r="E8740" s="104">
        <f t="shared" si="136"/>
        <v>40786002</v>
      </c>
      <c r="F8740" s="104" t="s">
        <v>404</v>
      </c>
      <c r="G8740" s="104" t="s">
        <v>16776</v>
      </c>
      <c r="H8740" s="104" t="s">
        <v>2788</v>
      </c>
      <c r="I8740" s="104" t="s">
        <v>4469</v>
      </c>
    </row>
    <row r="8741" spans="1:9" x14ac:dyDescent="0.2">
      <c r="A8741" s="104" t="s">
        <v>10492</v>
      </c>
      <c r="D8741" s="104" t="s">
        <v>2791</v>
      </c>
      <c r="E8741" s="104">
        <f t="shared" si="136"/>
        <v>40786003</v>
      </c>
      <c r="F8741" s="104" t="s">
        <v>404</v>
      </c>
      <c r="G8741" s="104" t="s">
        <v>16776</v>
      </c>
      <c r="H8741" s="104" t="s">
        <v>2788</v>
      </c>
      <c r="I8741" s="104" t="s">
        <v>2792</v>
      </c>
    </row>
    <row r="8742" spans="1:9" x14ac:dyDescent="0.2">
      <c r="A8742" s="104" t="s">
        <v>10492</v>
      </c>
      <c r="D8742" s="104" t="s">
        <v>2793</v>
      </c>
      <c r="E8742" s="104">
        <f t="shared" si="136"/>
        <v>40786004</v>
      </c>
      <c r="F8742" s="104" t="s">
        <v>404</v>
      </c>
      <c r="G8742" s="104" t="s">
        <v>16776</v>
      </c>
      <c r="H8742" s="104" t="s">
        <v>2788</v>
      </c>
      <c r="I8742" s="104" t="s">
        <v>2794</v>
      </c>
    </row>
    <row r="8743" spans="1:9" x14ac:dyDescent="0.2">
      <c r="A8743" s="104" t="s">
        <v>10492</v>
      </c>
      <c r="D8743" s="104" t="s">
        <v>2795</v>
      </c>
      <c r="E8743" s="104">
        <f t="shared" si="136"/>
        <v>40786005</v>
      </c>
      <c r="F8743" s="104" t="s">
        <v>404</v>
      </c>
      <c r="G8743" s="104" t="s">
        <v>16776</v>
      </c>
      <c r="H8743" s="104" t="s">
        <v>2788</v>
      </c>
      <c r="I8743" s="104" t="s">
        <v>2796</v>
      </c>
    </row>
    <row r="8744" spans="1:9" x14ac:dyDescent="0.2">
      <c r="A8744" s="104" t="s">
        <v>10492</v>
      </c>
      <c r="D8744" s="104" t="s">
        <v>2797</v>
      </c>
      <c r="E8744" s="104">
        <f t="shared" si="136"/>
        <v>40786006</v>
      </c>
      <c r="F8744" s="104" t="s">
        <v>404</v>
      </c>
      <c r="G8744" s="104" t="s">
        <v>16776</v>
      </c>
      <c r="H8744" s="104" t="s">
        <v>2788</v>
      </c>
      <c r="I8744" s="104" t="s">
        <v>4436</v>
      </c>
    </row>
    <row r="8745" spans="1:9" x14ac:dyDescent="0.2">
      <c r="A8745" s="104" t="s">
        <v>10492</v>
      </c>
      <c r="D8745" s="104" t="s">
        <v>2798</v>
      </c>
      <c r="E8745" s="104">
        <f t="shared" si="136"/>
        <v>40786019</v>
      </c>
      <c r="F8745" s="104" t="s">
        <v>404</v>
      </c>
      <c r="G8745" s="104" t="s">
        <v>16776</v>
      </c>
      <c r="H8745" s="104" t="s">
        <v>2788</v>
      </c>
      <c r="I8745" s="104" t="s">
        <v>4448</v>
      </c>
    </row>
    <row r="8746" spans="1:9" x14ac:dyDescent="0.2">
      <c r="A8746" s="104" t="s">
        <v>10492</v>
      </c>
      <c r="D8746" s="104" t="s">
        <v>2799</v>
      </c>
      <c r="E8746" s="104">
        <f t="shared" si="136"/>
        <v>40786021</v>
      </c>
      <c r="F8746" s="104" t="s">
        <v>404</v>
      </c>
      <c r="G8746" s="104" t="s">
        <v>16776</v>
      </c>
      <c r="H8746" s="104" t="s">
        <v>2788</v>
      </c>
      <c r="I8746" s="104" t="s">
        <v>4461</v>
      </c>
    </row>
    <row r="8747" spans="1:9" x14ac:dyDescent="0.2">
      <c r="A8747" s="104" t="s">
        <v>10492</v>
      </c>
      <c r="D8747" s="104" t="s">
        <v>2800</v>
      </c>
      <c r="E8747" s="104">
        <f t="shared" si="136"/>
        <v>40786023</v>
      </c>
      <c r="F8747" s="104" t="s">
        <v>404</v>
      </c>
      <c r="G8747" s="104" t="s">
        <v>16776</v>
      </c>
      <c r="H8747" s="104" t="s">
        <v>2788</v>
      </c>
      <c r="I8747" s="104" t="s">
        <v>2801</v>
      </c>
    </row>
    <row r="8748" spans="1:9" x14ac:dyDescent="0.2">
      <c r="A8748" s="104" t="s">
        <v>10492</v>
      </c>
      <c r="D8748" s="104" t="s">
        <v>2802</v>
      </c>
      <c r="E8748" s="104">
        <f t="shared" si="136"/>
        <v>40786099</v>
      </c>
      <c r="F8748" s="104" t="s">
        <v>404</v>
      </c>
      <c r="G8748" s="104" t="s">
        <v>16776</v>
      </c>
      <c r="H8748" s="104" t="s">
        <v>2788</v>
      </c>
      <c r="I8748" s="104" t="s">
        <v>7244</v>
      </c>
    </row>
    <row r="8749" spans="1:9" x14ac:dyDescent="0.2">
      <c r="A8749" s="104" t="s">
        <v>10492</v>
      </c>
      <c r="D8749" s="104" t="s">
        <v>2803</v>
      </c>
      <c r="E8749" s="104">
        <f t="shared" si="136"/>
        <v>40786401</v>
      </c>
      <c r="F8749" s="104" t="s">
        <v>404</v>
      </c>
      <c r="G8749" s="104" t="s">
        <v>16776</v>
      </c>
      <c r="H8749" s="104" t="s">
        <v>2804</v>
      </c>
      <c r="I8749" s="104" t="s">
        <v>2805</v>
      </c>
    </row>
    <row r="8750" spans="1:9" x14ac:dyDescent="0.2">
      <c r="A8750" s="104" t="s">
        <v>10492</v>
      </c>
      <c r="D8750" s="104" t="s">
        <v>2806</v>
      </c>
      <c r="E8750" s="104">
        <f t="shared" si="136"/>
        <v>40786499</v>
      </c>
      <c r="F8750" s="104" t="s">
        <v>404</v>
      </c>
      <c r="G8750" s="104" t="s">
        <v>16776</v>
      </c>
      <c r="H8750" s="104" t="s">
        <v>2804</v>
      </c>
      <c r="I8750" s="104" t="s">
        <v>1241</v>
      </c>
    </row>
    <row r="8751" spans="1:9" x14ac:dyDescent="0.2">
      <c r="A8751" s="104" t="s">
        <v>10492</v>
      </c>
      <c r="D8751" s="104" t="s">
        <v>1242</v>
      </c>
      <c r="E8751" s="104">
        <f t="shared" si="136"/>
        <v>40786801</v>
      </c>
      <c r="F8751" s="104" t="s">
        <v>404</v>
      </c>
      <c r="G8751" s="104" t="s">
        <v>16776</v>
      </c>
      <c r="H8751" s="104" t="s">
        <v>1243</v>
      </c>
      <c r="I8751" s="104" t="s">
        <v>4487</v>
      </c>
    </row>
    <row r="8752" spans="1:9" x14ac:dyDescent="0.2">
      <c r="A8752" s="104" t="s">
        <v>10492</v>
      </c>
      <c r="D8752" s="104" t="s">
        <v>1244</v>
      </c>
      <c r="E8752" s="104">
        <f t="shared" si="136"/>
        <v>40786803</v>
      </c>
      <c r="F8752" s="104" t="s">
        <v>404</v>
      </c>
      <c r="G8752" s="104" t="s">
        <v>16776</v>
      </c>
      <c r="H8752" s="104" t="s">
        <v>1243</v>
      </c>
      <c r="I8752" s="104" t="s">
        <v>7249</v>
      </c>
    </row>
    <row r="8753" spans="1:9" x14ac:dyDescent="0.2">
      <c r="A8753" s="104" t="s">
        <v>10492</v>
      </c>
      <c r="D8753" s="104" t="s">
        <v>1245</v>
      </c>
      <c r="E8753" s="104">
        <f t="shared" si="136"/>
        <v>40786805</v>
      </c>
      <c r="F8753" s="104" t="s">
        <v>404</v>
      </c>
      <c r="G8753" s="104" t="s">
        <v>16776</v>
      </c>
      <c r="H8753" s="104" t="s">
        <v>1243</v>
      </c>
      <c r="I8753" s="104" t="s">
        <v>7253</v>
      </c>
    </row>
    <row r="8754" spans="1:9" x14ac:dyDescent="0.2">
      <c r="A8754" s="104" t="s">
        <v>10492</v>
      </c>
      <c r="D8754" s="104" t="s">
        <v>1246</v>
      </c>
      <c r="E8754" s="104">
        <f t="shared" si="136"/>
        <v>40787201</v>
      </c>
      <c r="F8754" s="104" t="s">
        <v>404</v>
      </c>
      <c r="G8754" s="104" t="s">
        <v>16776</v>
      </c>
      <c r="H8754" s="104" t="s">
        <v>1247</v>
      </c>
      <c r="I8754" s="104" t="s">
        <v>1248</v>
      </c>
    </row>
    <row r="8755" spans="1:9" x14ac:dyDescent="0.2">
      <c r="A8755" s="104" t="s">
        <v>10492</v>
      </c>
      <c r="D8755" s="104" t="s">
        <v>1249</v>
      </c>
      <c r="E8755" s="104">
        <f t="shared" si="136"/>
        <v>40787203</v>
      </c>
      <c r="F8755" s="104" t="s">
        <v>404</v>
      </c>
      <c r="G8755" s="104" t="s">
        <v>16776</v>
      </c>
      <c r="H8755" s="104" t="s">
        <v>1247</v>
      </c>
      <c r="I8755" s="104" t="s">
        <v>1813</v>
      </c>
    </row>
    <row r="8756" spans="1:9" x14ac:dyDescent="0.2">
      <c r="A8756" s="104" t="s">
        <v>10492</v>
      </c>
      <c r="D8756" s="104" t="s">
        <v>1250</v>
      </c>
      <c r="E8756" s="104">
        <f t="shared" si="136"/>
        <v>40787299</v>
      </c>
      <c r="F8756" s="104" t="s">
        <v>404</v>
      </c>
      <c r="G8756" s="104" t="s">
        <v>16776</v>
      </c>
      <c r="H8756" s="104" t="s">
        <v>1247</v>
      </c>
      <c r="I8756" s="104" t="s">
        <v>1817</v>
      </c>
    </row>
    <row r="8757" spans="1:9" x14ac:dyDescent="0.2">
      <c r="A8757" s="104" t="s">
        <v>10492</v>
      </c>
      <c r="D8757" s="104" t="s">
        <v>1251</v>
      </c>
      <c r="E8757" s="104">
        <f t="shared" si="136"/>
        <v>40788403</v>
      </c>
      <c r="F8757" s="104" t="s">
        <v>404</v>
      </c>
      <c r="G8757" s="104" t="s">
        <v>16776</v>
      </c>
      <c r="H8757" s="104" t="s">
        <v>1252</v>
      </c>
      <c r="I8757" s="104" t="s">
        <v>2696</v>
      </c>
    </row>
    <row r="8758" spans="1:9" x14ac:dyDescent="0.2">
      <c r="A8758" s="104" t="s">
        <v>10492</v>
      </c>
      <c r="D8758" s="104" t="s">
        <v>1253</v>
      </c>
      <c r="E8758" s="104">
        <f t="shared" si="136"/>
        <v>40788405</v>
      </c>
      <c r="F8758" s="104" t="s">
        <v>404</v>
      </c>
      <c r="G8758" s="104" t="s">
        <v>16776</v>
      </c>
      <c r="H8758" s="104" t="s">
        <v>1252</v>
      </c>
      <c r="I8758" s="104" t="s">
        <v>2700</v>
      </c>
    </row>
    <row r="8759" spans="1:9" x14ac:dyDescent="0.2">
      <c r="A8759" s="104" t="s">
        <v>10492</v>
      </c>
      <c r="D8759" s="104" t="s">
        <v>1254</v>
      </c>
      <c r="E8759" s="104">
        <f t="shared" si="136"/>
        <v>40799901</v>
      </c>
      <c r="F8759" s="104" t="s">
        <v>404</v>
      </c>
      <c r="G8759" s="104" t="s">
        <v>16776</v>
      </c>
      <c r="H8759" s="104" t="s">
        <v>6249</v>
      </c>
      <c r="I8759" s="104" t="s">
        <v>2705</v>
      </c>
    </row>
    <row r="8760" spans="1:9" x14ac:dyDescent="0.2">
      <c r="A8760" s="104" t="s">
        <v>10492</v>
      </c>
      <c r="D8760" s="104" t="s">
        <v>1255</v>
      </c>
      <c r="E8760" s="104">
        <f t="shared" si="136"/>
        <v>40799903</v>
      </c>
      <c r="F8760" s="104" t="s">
        <v>404</v>
      </c>
      <c r="G8760" s="104" t="s">
        <v>16776</v>
      </c>
      <c r="H8760" s="104" t="s">
        <v>6249</v>
      </c>
      <c r="I8760" s="104" t="s">
        <v>2709</v>
      </c>
    </row>
    <row r="8761" spans="1:9" x14ac:dyDescent="0.2">
      <c r="A8761" s="104" t="s">
        <v>10492</v>
      </c>
      <c r="D8761" s="104" t="s">
        <v>1256</v>
      </c>
      <c r="E8761" s="104">
        <f t="shared" si="136"/>
        <v>40799905</v>
      </c>
      <c r="F8761" s="104" t="s">
        <v>404</v>
      </c>
      <c r="G8761" s="104" t="s">
        <v>16776</v>
      </c>
      <c r="H8761" s="104" t="s">
        <v>6249</v>
      </c>
      <c r="I8761" s="104" t="s">
        <v>2713</v>
      </c>
    </row>
    <row r="8762" spans="1:9" x14ac:dyDescent="0.2">
      <c r="A8762" s="104" t="s">
        <v>10492</v>
      </c>
      <c r="D8762" s="104" t="s">
        <v>1257</v>
      </c>
      <c r="E8762" s="104">
        <f t="shared" si="136"/>
        <v>40799997</v>
      </c>
      <c r="F8762" s="104" t="s">
        <v>404</v>
      </c>
      <c r="G8762" s="104" t="s">
        <v>16776</v>
      </c>
      <c r="H8762" s="104" t="s">
        <v>6249</v>
      </c>
      <c r="I8762" s="104" t="s">
        <v>11024</v>
      </c>
    </row>
    <row r="8763" spans="1:9" x14ac:dyDescent="0.2">
      <c r="A8763" s="104" t="s">
        <v>10492</v>
      </c>
      <c r="D8763" s="104" t="s">
        <v>1258</v>
      </c>
      <c r="E8763" s="104">
        <f t="shared" si="136"/>
        <v>40799998</v>
      </c>
      <c r="F8763" s="104" t="s">
        <v>404</v>
      </c>
      <c r="G8763" s="104" t="s">
        <v>16776</v>
      </c>
      <c r="H8763" s="104" t="s">
        <v>6249</v>
      </c>
      <c r="I8763" s="104" t="s">
        <v>11024</v>
      </c>
    </row>
    <row r="8764" spans="1:9" x14ac:dyDescent="0.2">
      <c r="A8764" s="104" t="s">
        <v>10492</v>
      </c>
      <c r="D8764" s="104" t="s">
        <v>1259</v>
      </c>
      <c r="E8764" s="104">
        <f t="shared" si="136"/>
        <v>40799999</v>
      </c>
      <c r="F8764" s="104" t="s">
        <v>404</v>
      </c>
      <c r="G8764" s="104" t="s">
        <v>16776</v>
      </c>
      <c r="H8764" s="104" t="s">
        <v>6249</v>
      </c>
      <c r="I8764" s="104" t="s">
        <v>7791</v>
      </c>
    </row>
    <row r="8765" spans="1:9" x14ac:dyDescent="0.2">
      <c r="A8765" s="104" t="s">
        <v>10492</v>
      </c>
      <c r="D8765" s="104" t="s">
        <v>1260</v>
      </c>
      <c r="E8765" s="104">
        <f t="shared" si="136"/>
        <v>40880001</v>
      </c>
      <c r="F8765" s="104" t="s">
        <v>404</v>
      </c>
      <c r="G8765" s="104" t="s">
        <v>1261</v>
      </c>
      <c r="H8765" s="104" t="s">
        <v>13740</v>
      </c>
      <c r="I8765" s="104" t="s">
        <v>13740</v>
      </c>
    </row>
    <row r="8766" spans="1:9" x14ac:dyDescent="0.2">
      <c r="A8766" s="104" t="s">
        <v>10492</v>
      </c>
      <c r="D8766" s="104" t="s">
        <v>1262</v>
      </c>
      <c r="E8766" s="104">
        <f t="shared" si="136"/>
        <v>40899995</v>
      </c>
      <c r="F8766" s="104" t="s">
        <v>404</v>
      </c>
      <c r="G8766" s="104" t="s">
        <v>1261</v>
      </c>
      <c r="H8766" s="104" t="s">
        <v>1263</v>
      </c>
      <c r="I8766" s="104" t="s">
        <v>1264</v>
      </c>
    </row>
    <row r="8767" spans="1:9" x14ac:dyDescent="0.2">
      <c r="A8767" s="104" t="s">
        <v>10492</v>
      </c>
      <c r="D8767" s="104" t="s">
        <v>1265</v>
      </c>
      <c r="E8767" s="104">
        <f t="shared" si="136"/>
        <v>40899997</v>
      </c>
      <c r="F8767" s="104" t="s">
        <v>404</v>
      </c>
      <c r="G8767" s="104" t="s">
        <v>1261</v>
      </c>
      <c r="H8767" s="104" t="s">
        <v>1263</v>
      </c>
      <c r="I8767" s="104" t="s">
        <v>1266</v>
      </c>
    </row>
    <row r="8768" spans="1:9" x14ac:dyDescent="0.2">
      <c r="A8768" s="104" t="s">
        <v>10492</v>
      </c>
      <c r="D8768" s="104" t="s">
        <v>1267</v>
      </c>
      <c r="E8768" s="104">
        <f t="shared" si="136"/>
        <v>40899999</v>
      </c>
      <c r="F8768" s="104" t="s">
        <v>404</v>
      </c>
      <c r="G8768" s="104" t="s">
        <v>1261</v>
      </c>
      <c r="H8768" s="104" t="s">
        <v>1263</v>
      </c>
      <c r="I8768" s="104" t="s">
        <v>1268</v>
      </c>
    </row>
    <row r="8769" spans="1:9" x14ac:dyDescent="0.2">
      <c r="A8769" s="104" t="s">
        <v>10492</v>
      </c>
      <c r="D8769" s="104" t="s">
        <v>5856</v>
      </c>
      <c r="E8769" s="104">
        <f t="shared" si="136"/>
        <v>41000101</v>
      </c>
      <c r="F8769" s="104" t="s">
        <v>404</v>
      </c>
      <c r="G8769" s="104" t="s">
        <v>10756</v>
      </c>
      <c r="H8769" s="104" t="s">
        <v>5857</v>
      </c>
      <c r="I8769" s="104" t="s">
        <v>5858</v>
      </c>
    </row>
    <row r="8770" spans="1:9" x14ac:dyDescent="0.2">
      <c r="A8770" s="104" t="s">
        <v>10492</v>
      </c>
      <c r="D8770" s="104" t="s">
        <v>5859</v>
      </c>
      <c r="E8770" s="104">
        <f t="shared" ref="E8770:E8833" si="137">VALUE(D8770)</f>
        <v>41000102</v>
      </c>
      <c r="F8770" s="104" t="s">
        <v>404</v>
      </c>
      <c r="G8770" s="104" t="s">
        <v>10756</v>
      </c>
      <c r="H8770" s="104" t="s">
        <v>5857</v>
      </c>
      <c r="I8770" s="104" t="s">
        <v>5858</v>
      </c>
    </row>
    <row r="8771" spans="1:9" x14ac:dyDescent="0.2">
      <c r="A8771" s="104" t="s">
        <v>10492</v>
      </c>
      <c r="D8771" s="104" t="s">
        <v>5860</v>
      </c>
      <c r="E8771" s="104">
        <f t="shared" si="137"/>
        <v>41000115</v>
      </c>
      <c r="F8771" s="104" t="s">
        <v>404</v>
      </c>
      <c r="G8771" s="104" t="s">
        <v>10756</v>
      </c>
      <c r="H8771" s="104" t="s">
        <v>5857</v>
      </c>
      <c r="I8771" s="104" t="s">
        <v>5861</v>
      </c>
    </row>
    <row r="8772" spans="1:9" x14ac:dyDescent="0.2">
      <c r="A8772" s="104" t="s">
        <v>10492</v>
      </c>
      <c r="D8772" s="104" t="s">
        <v>5862</v>
      </c>
      <c r="E8772" s="104">
        <f t="shared" si="137"/>
        <v>41000125</v>
      </c>
      <c r="F8772" s="104" t="s">
        <v>404</v>
      </c>
      <c r="G8772" s="104" t="s">
        <v>10756</v>
      </c>
      <c r="H8772" s="104" t="s">
        <v>5857</v>
      </c>
      <c r="I8772" s="104" t="s">
        <v>3181</v>
      </c>
    </row>
    <row r="8773" spans="1:9" x14ac:dyDescent="0.2">
      <c r="A8773" s="104" t="s">
        <v>10492</v>
      </c>
      <c r="D8773" s="104" t="s">
        <v>3182</v>
      </c>
      <c r="E8773" s="104">
        <f t="shared" si="137"/>
        <v>41000126</v>
      </c>
      <c r="F8773" s="104" t="s">
        <v>404</v>
      </c>
      <c r="G8773" s="104" t="s">
        <v>10756</v>
      </c>
      <c r="H8773" s="104" t="s">
        <v>5857</v>
      </c>
      <c r="I8773" s="104" t="s">
        <v>3183</v>
      </c>
    </row>
    <row r="8774" spans="1:9" x14ac:dyDescent="0.2">
      <c r="A8774" s="104" t="s">
        <v>10492</v>
      </c>
      <c r="D8774" s="104" t="s">
        <v>3184</v>
      </c>
      <c r="E8774" s="104">
        <f t="shared" si="137"/>
        <v>41000130</v>
      </c>
      <c r="F8774" s="104" t="s">
        <v>404</v>
      </c>
      <c r="G8774" s="104" t="s">
        <v>10756</v>
      </c>
      <c r="H8774" s="104" t="s">
        <v>5857</v>
      </c>
      <c r="I8774" s="104" t="s">
        <v>11043</v>
      </c>
    </row>
    <row r="8775" spans="1:9" x14ac:dyDescent="0.2">
      <c r="A8775" s="104" t="s">
        <v>10492</v>
      </c>
      <c r="D8775" s="104" t="s">
        <v>3185</v>
      </c>
      <c r="E8775" s="104">
        <f t="shared" si="137"/>
        <v>41000131</v>
      </c>
      <c r="F8775" s="104" t="s">
        <v>404</v>
      </c>
      <c r="G8775" s="104" t="s">
        <v>10756</v>
      </c>
      <c r="H8775" s="104" t="s">
        <v>5857</v>
      </c>
      <c r="I8775" s="104" t="s">
        <v>3186</v>
      </c>
    </row>
    <row r="8776" spans="1:9" x14ac:dyDescent="0.2">
      <c r="A8776" s="104" t="s">
        <v>10492</v>
      </c>
      <c r="D8776" s="104" t="s">
        <v>3187</v>
      </c>
      <c r="E8776" s="104">
        <f t="shared" si="137"/>
        <v>41000132</v>
      </c>
      <c r="F8776" s="104" t="s">
        <v>404</v>
      </c>
      <c r="G8776" s="104" t="s">
        <v>10756</v>
      </c>
      <c r="H8776" s="104" t="s">
        <v>5857</v>
      </c>
      <c r="I8776" s="104" t="s">
        <v>3188</v>
      </c>
    </row>
    <row r="8777" spans="1:9" x14ac:dyDescent="0.2">
      <c r="A8777" s="104" t="s">
        <v>10492</v>
      </c>
      <c r="D8777" s="104" t="s">
        <v>3189</v>
      </c>
      <c r="E8777" s="104">
        <f t="shared" si="137"/>
        <v>41000133</v>
      </c>
      <c r="F8777" s="104" t="s">
        <v>404</v>
      </c>
      <c r="G8777" s="104" t="s">
        <v>10756</v>
      </c>
      <c r="H8777" s="104" t="s">
        <v>5857</v>
      </c>
      <c r="I8777" s="104" t="s">
        <v>3190</v>
      </c>
    </row>
    <row r="8778" spans="1:9" x14ac:dyDescent="0.2">
      <c r="A8778" s="104" t="s">
        <v>10492</v>
      </c>
      <c r="D8778" s="104" t="s">
        <v>3191</v>
      </c>
      <c r="E8778" s="104">
        <f t="shared" si="137"/>
        <v>41000140</v>
      </c>
      <c r="F8778" s="104" t="s">
        <v>404</v>
      </c>
      <c r="G8778" s="104" t="s">
        <v>10756</v>
      </c>
      <c r="H8778" s="104" t="s">
        <v>5857</v>
      </c>
      <c r="I8778" s="104" t="s">
        <v>435</v>
      </c>
    </row>
    <row r="8779" spans="1:9" x14ac:dyDescent="0.2">
      <c r="A8779" s="104" t="s">
        <v>10492</v>
      </c>
      <c r="D8779" s="104" t="s">
        <v>436</v>
      </c>
      <c r="E8779" s="104">
        <f t="shared" si="137"/>
        <v>41000141</v>
      </c>
      <c r="F8779" s="104" t="s">
        <v>404</v>
      </c>
      <c r="G8779" s="104" t="s">
        <v>10756</v>
      </c>
      <c r="H8779" s="104" t="s">
        <v>5857</v>
      </c>
      <c r="I8779" s="104" t="s">
        <v>437</v>
      </c>
    </row>
    <row r="8780" spans="1:9" x14ac:dyDescent="0.2">
      <c r="A8780" s="104" t="s">
        <v>10492</v>
      </c>
      <c r="D8780" s="104" t="s">
        <v>438</v>
      </c>
      <c r="E8780" s="104">
        <f t="shared" si="137"/>
        <v>41000142</v>
      </c>
      <c r="F8780" s="104" t="s">
        <v>404</v>
      </c>
      <c r="G8780" s="104" t="s">
        <v>10756</v>
      </c>
      <c r="H8780" s="104" t="s">
        <v>5857</v>
      </c>
      <c r="I8780" s="104" t="s">
        <v>439</v>
      </c>
    </row>
    <row r="8781" spans="1:9" x14ac:dyDescent="0.2">
      <c r="A8781" s="104" t="s">
        <v>10492</v>
      </c>
      <c r="D8781" s="104" t="s">
        <v>440</v>
      </c>
      <c r="E8781" s="104">
        <f t="shared" si="137"/>
        <v>41000143</v>
      </c>
      <c r="F8781" s="104" t="s">
        <v>404</v>
      </c>
      <c r="G8781" s="104" t="s">
        <v>10756</v>
      </c>
      <c r="H8781" s="104" t="s">
        <v>5857</v>
      </c>
      <c r="I8781" s="104" t="s">
        <v>441</v>
      </c>
    </row>
    <row r="8782" spans="1:9" x14ac:dyDescent="0.2">
      <c r="A8782" s="104" t="s">
        <v>10492</v>
      </c>
      <c r="D8782" s="104" t="s">
        <v>442</v>
      </c>
      <c r="E8782" s="104">
        <f t="shared" si="137"/>
        <v>41000144</v>
      </c>
      <c r="F8782" s="104" t="s">
        <v>404</v>
      </c>
      <c r="G8782" s="104" t="s">
        <v>10756</v>
      </c>
      <c r="H8782" s="104" t="s">
        <v>5857</v>
      </c>
      <c r="I8782" s="104" t="s">
        <v>443</v>
      </c>
    </row>
    <row r="8783" spans="1:9" x14ac:dyDescent="0.2">
      <c r="A8783" s="104" t="s">
        <v>10492</v>
      </c>
      <c r="D8783" s="104" t="s">
        <v>444</v>
      </c>
      <c r="E8783" s="104">
        <f t="shared" si="137"/>
        <v>41000145</v>
      </c>
      <c r="F8783" s="104" t="s">
        <v>404</v>
      </c>
      <c r="G8783" s="104" t="s">
        <v>10756</v>
      </c>
      <c r="H8783" s="104" t="s">
        <v>5857</v>
      </c>
      <c r="I8783" s="104" t="s">
        <v>445</v>
      </c>
    </row>
    <row r="8784" spans="1:9" x14ac:dyDescent="0.2">
      <c r="A8784" s="104" t="s">
        <v>10492</v>
      </c>
      <c r="D8784" s="104" t="s">
        <v>446</v>
      </c>
      <c r="E8784" s="104">
        <f t="shared" si="137"/>
        <v>41000146</v>
      </c>
      <c r="F8784" s="104" t="s">
        <v>404</v>
      </c>
      <c r="G8784" s="104" t="s">
        <v>10756</v>
      </c>
      <c r="H8784" s="104" t="s">
        <v>5857</v>
      </c>
      <c r="I8784" s="104" t="s">
        <v>447</v>
      </c>
    </row>
    <row r="8785" spans="1:9" x14ac:dyDescent="0.2">
      <c r="A8785" s="104" t="s">
        <v>10492</v>
      </c>
      <c r="D8785" s="104" t="s">
        <v>448</v>
      </c>
      <c r="E8785" s="104">
        <f t="shared" si="137"/>
        <v>41000147</v>
      </c>
      <c r="F8785" s="104" t="s">
        <v>404</v>
      </c>
      <c r="G8785" s="104" t="s">
        <v>10756</v>
      </c>
      <c r="H8785" s="104" t="s">
        <v>5857</v>
      </c>
      <c r="I8785" s="104" t="s">
        <v>449</v>
      </c>
    </row>
    <row r="8786" spans="1:9" x14ac:dyDescent="0.2">
      <c r="A8786" s="104" t="s">
        <v>10492</v>
      </c>
      <c r="D8786" s="104" t="s">
        <v>450</v>
      </c>
      <c r="E8786" s="104">
        <f t="shared" si="137"/>
        <v>41000160</v>
      </c>
      <c r="F8786" s="104" t="s">
        <v>404</v>
      </c>
      <c r="G8786" s="104" t="s">
        <v>10756</v>
      </c>
      <c r="H8786" s="104" t="s">
        <v>5857</v>
      </c>
      <c r="I8786" s="104" t="s">
        <v>451</v>
      </c>
    </row>
    <row r="8787" spans="1:9" x14ac:dyDescent="0.2">
      <c r="A8787" s="104" t="s">
        <v>10492</v>
      </c>
      <c r="D8787" s="104" t="s">
        <v>452</v>
      </c>
      <c r="E8787" s="104">
        <f t="shared" si="137"/>
        <v>41000161</v>
      </c>
      <c r="F8787" s="104" t="s">
        <v>404</v>
      </c>
      <c r="G8787" s="104" t="s">
        <v>10756</v>
      </c>
      <c r="H8787" s="104" t="s">
        <v>5857</v>
      </c>
      <c r="I8787" s="104" t="s">
        <v>453</v>
      </c>
    </row>
    <row r="8788" spans="1:9" x14ac:dyDescent="0.2">
      <c r="A8788" s="104" t="s">
        <v>10492</v>
      </c>
      <c r="D8788" s="104" t="s">
        <v>454</v>
      </c>
      <c r="E8788" s="104">
        <f t="shared" si="137"/>
        <v>41000162</v>
      </c>
      <c r="F8788" s="104" t="s">
        <v>404</v>
      </c>
      <c r="G8788" s="104" t="s">
        <v>10756</v>
      </c>
      <c r="H8788" s="104" t="s">
        <v>5857</v>
      </c>
      <c r="I8788" s="104" t="s">
        <v>455</v>
      </c>
    </row>
    <row r="8789" spans="1:9" x14ac:dyDescent="0.2">
      <c r="A8789" s="104" t="s">
        <v>10492</v>
      </c>
      <c r="D8789" s="104" t="s">
        <v>456</v>
      </c>
      <c r="E8789" s="104">
        <f t="shared" si="137"/>
        <v>41000163</v>
      </c>
      <c r="F8789" s="104" t="s">
        <v>404</v>
      </c>
      <c r="G8789" s="104" t="s">
        <v>10756</v>
      </c>
      <c r="H8789" s="104" t="s">
        <v>5857</v>
      </c>
      <c r="I8789" s="104" t="s">
        <v>457</v>
      </c>
    </row>
    <row r="8790" spans="1:9" x14ac:dyDescent="0.2">
      <c r="A8790" s="104" t="s">
        <v>10492</v>
      </c>
      <c r="D8790" s="104" t="s">
        <v>458</v>
      </c>
      <c r="E8790" s="104">
        <f t="shared" si="137"/>
        <v>41000164</v>
      </c>
      <c r="F8790" s="104" t="s">
        <v>404</v>
      </c>
      <c r="G8790" s="104" t="s">
        <v>10756</v>
      </c>
      <c r="H8790" s="104" t="s">
        <v>5857</v>
      </c>
      <c r="I8790" s="104" t="s">
        <v>459</v>
      </c>
    </row>
    <row r="8791" spans="1:9" x14ac:dyDescent="0.2">
      <c r="A8791" s="104" t="s">
        <v>10492</v>
      </c>
      <c r="D8791" s="104" t="s">
        <v>460</v>
      </c>
      <c r="E8791" s="104">
        <f t="shared" si="137"/>
        <v>41000165</v>
      </c>
      <c r="F8791" s="104" t="s">
        <v>404</v>
      </c>
      <c r="G8791" s="104" t="s">
        <v>10756</v>
      </c>
      <c r="H8791" s="104" t="s">
        <v>5857</v>
      </c>
      <c r="I8791" s="104" t="s">
        <v>461</v>
      </c>
    </row>
    <row r="8792" spans="1:9" x14ac:dyDescent="0.2">
      <c r="A8792" s="104" t="s">
        <v>10492</v>
      </c>
      <c r="D8792" s="104" t="s">
        <v>462</v>
      </c>
      <c r="E8792" s="104">
        <f t="shared" si="137"/>
        <v>41000166</v>
      </c>
      <c r="F8792" s="104" t="s">
        <v>404</v>
      </c>
      <c r="G8792" s="104" t="s">
        <v>10756</v>
      </c>
      <c r="H8792" s="104" t="s">
        <v>5857</v>
      </c>
      <c r="I8792" s="104" t="s">
        <v>463</v>
      </c>
    </row>
    <row r="8793" spans="1:9" x14ac:dyDescent="0.2">
      <c r="A8793" s="104" t="s">
        <v>10492</v>
      </c>
      <c r="D8793" s="104" t="s">
        <v>464</v>
      </c>
      <c r="E8793" s="104">
        <f t="shared" si="137"/>
        <v>41000201</v>
      </c>
      <c r="F8793" s="104" t="s">
        <v>404</v>
      </c>
      <c r="G8793" s="104" t="s">
        <v>10756</v>
      </c>
      <c r="H8793" s="104" t="s">
        <v>465</v>
      </c>
      <c r="I8793" s="104" t="s">
        <v>5858</v>
      </c>
    </row>
    <row r="8794" spans="1:9" x14ac:dyDescent="0.2">
      <c r="A8794" s="104" t="s">
        <v>10492</v>
      </c>
      <c r="D8794" s="104" t="s">
        <v>466</v>
      </c>
      <c r="E8794" s="104">
        <f t="shared" si="137"/>
        <v>41000202</v>
      </c>
      <c r="F8794" s="104" t="s">
        <v>404</v>
      </c>
      <c r="G8794" s="104" t="s">
        <v>10756</v>
      </c>
      <c r="H8794" s="104" t="s">
        <v>465</v>
      </c>
      <c r="I8794" s="104" t="s">
        <v>5858</v>
      </c>
    </row>
    <row r="8795" spans="1:9" x14ac:dyDescent="0.2">
      <c r="A8795" s="104" t="s">
        <v>10492</v>
      </c>
      <c r="D8795" s="104" t="s">
        <v>467</v>
      </c>
      <c r="E8795" s="104">
        <f t="shared" si="137"/>
        <v>41000215</v>
      </c>
      <c r="F8795" s="104" t="s">
        <v>404</v>
      </c>
      <c r="G8795" s="104" t="s">
        <v>10756</v>
      </c>
      <c r="H8795" s="104" t="s">
        <v>465</v>
      </c>
      <c r="I8795" s="104" t="s">
        <v>5861</v>
      </c>
    </row>
    <row r="8796" spans="1:9" x14ac:dyDescent="0.2">
      <c r="A8796" s="104" t="s">
        <v>10492</v>
      </c>
      <c r="D8796" s="104" t="s">
        <v>468</v>
      </c>
      <c r="E8796" s="104">
        <f t="shared" si="137"/>
        <v>41000225</v>
      </c>
      <c r="F8796" s="104" t="s">
        <v>404</v>
      </c>
      <c r="G8796" s="104" t="s">
        <v>10756</v>
      </c>
      <c r="H8796" s="104" t="s">
        <v>465</v>
      </c>
      <c r="I8796" s="104" t="s">
        <v>3181</v>
      </c>
    </row>
    <row r="8797" spans="1:9" x14ac:dyDescent="0.2">
      <c r="A8797" s="104" t="s">
        <v>10492</v>
      </c>
      <c r="D8797" s="104" t="s">
        <v>469</v>
      </c>
      <c r="E8797" s="104">
        <f t="shared" si="137"/>
        <v>41000226</v>
      </c>
      <c r="F8797" s="104" t="s">
        <v>404</v>
      </c>
      <c r="G8797" s="104" t="s">
        <v>10756</v>
      </c>
      <c r="H8797" s="104" t="s">
        <v>465</v>
      </c>
      <c r="I8797" s="104" t="s">
        <v>3183</v>
      </c>
    </row>
    <row r="8798" spans="1:9" x14ac:dyDescent="0.2">
      <c r="A8798" s="104" t="s">
        <v>10492</v>
      </c>
      <c r="D8798" s="104" t="s">
        <v>470</v>
      </c>
      <c r="E8798" s="104">
        <f t="shared" si="137"/>
        <v>41000230</v>
      </c>
      <c r="F8798" s="104" t="s">
        <v>404</v>
      </c>
      <c r="G8798" s="104" t="s">
        <v>10756</v>
      </c>
      <c r="H8798" s="104" t="s">
        <v>465</v>
      </c>
      <c r="I8798" s="104" t="s">
        <v>11043</v>
      </c>
    </row>
    <row r="8799" spans="1:9" x14ac:dyDescent="0.2">
      <c r="A8799" s="104" t="s">
        <v>10492</v>
      </c>
      <c r="D8799" s="104" t="s">
        <v>471</v>
      </c>
      <c r="E8799" s="104">
        <f t="shared" si="137"/>
        <v>41000231</v>
      </c>
      <c r="F8799" s="104" t="s">
        <v>404</v>
      </c>
      <c r="G8799" s="104" t="s">
        <v>10756</v>
      </c>
      <c r="H8799" s="104" t="s">
        <v>465</v>
      </c>
      <c r="I8799" s="104" t="s">
        <v>3186</v>
      </c>
    </row>
    <row r="8800" spans="1:9" x14ac:dyDescent="0.2">
      <c r="A8800" s="104" t="s">
        <v>10492</v>
      </c>
      <c r="D8800" s="104" t="s">
        <v>472</v>
      </c>
      <c r="E8800" s="104">
        <f t="shared" si="137"/>
        <v>41000232</v>
      </c>
      <c r="F8800" s="104" t="s">
        <v>404</v>
      </c>
      <c r="G8800" s="104" t="s">
        <v>10756</v>
      </c>
      <c r="H8800" s="104" t="s">
        <v>465</v>
      </c>
      <c r="I8800" s="104" t="s">
        <v>3188</v>
      </c>
    </row>
    <row r="8801" spans="1:9" x14ac:dyDescent="0.2">
      <c r="A8801" s="104" t="s">
        <v>10492</v>
      </c>
      <c r="D8801" s="104" t="s">
        <v>473</v>
      </c>
      <c r="E8801" s="104">
        <f t="shared" si="137"/>
        <v>41000233</v>
      </c>
      <c r="F8801" s="104" t="s">
        <v>404</v>
      </c>
      <c r="G8801" s="104" t="s">
        <v>10756</v>
      </c>
      <c r="H8801" s="104" t="s">
        <v>465</v>
      </c>
      <c r="I8801" s="104" t="s">
        <v>3190</v>
      </c>
    </row>
    <row r="8802" spans="1:9" x14ac:dyDescent="0.2">
      <c r="A8802" s="104" t="s">
        <v>10492</v>
      </c>
      <c r="D8802" s="104" t="s">
        <v>2012</v>
      </c>
      <c r="E8802" s="104">
        <f t="shared" si="137"/>
        <v>41000240</v>
      </c>
      <c r="F8802" s="104" t="s">
        <v>404</v>
      </c>
      <c r="G8802" s="104" t="s">
        <v>10756</v>
      </c>
      <c r="H8802" s="104" t="s">
        <v>465</v>
      </c>
      <c r="I8802" s="104" t="s">
        <v>435</v>
      </c>
    </row>
    <row r="8803" spans="1:9" x14ac:dyDescent="0.2">
      <c r="A8803" s="104" t="s">
        <v>10492</v>
      </c>
      <c r="D8803" s="104" t="s">
        <v>2013</v>
      </c>
      <c r="E8803" s="104">
        <f t="shared" si="137"/>
        <v>41000241</v>
      </c>
      <c r="F8803" s="104" t="s">
        <v>404</v>
      </c>
      <c r="G8803" s="104" t="s">
        <v>10756</v>
      </c>
      <c r="H8803" s="104" t="s">
        <v>465</v>
      </c>
      <c r="I8803" s="104" t="s">
        <v>437</v>
      </c>
    </row>
    <row r="8804" spans="1:9" x14ac:dyDescent="0.2">
      <c r="A8804" s="104" t="s">
        <v>10492</v>
      </c>
      <c r="D8804" s="104" t="s">
        <v>2014</v>
      </c>
      <c r="E8804" s="104">
        <f t="shared" si="137"/>
        <v>41000242</v>
      </c>
      <c r="F8804" s="104" t="s">
        <v>404</v>
      </c>
      <c r="G8804" s="104" t="s">
        <v>10756</v>
      </c>
      <c r="H8804" s="104" t="s">
        <v>465</v>
      </c>
      <c r="I8804" s="104" t="s">
        <v>439</v>
      </c>
    </row>
    <row r="8805" spans="1:9" x14ac:dyDescent="0.2">
      <c r="A8805" s="104" t="s">
        <v>10492</v>
      </c>
      <c r="D8805" s="104" t="s">
        <v>2015</v>
      </c>
      <c r="E8805" s="104">
        <f t="shared" si="137"/>
        <v>41000243</v>
      </c>
      <c r="F8805" s="104" t="s">
        <v>404</v>
      </c>
      <c r="G8805" s="104" t="s">
        <v>10756</v>
      </c>
      <c r="H8805" s="104" t="s">
        <v>465</v>
      </c>
      <c r="I8805" s="104" t="s">
        <v>441</v>
      </c>
    </row>
    <row r="8806" spans="1:9" x14ac:dyDescent="0.2">
      <c r="A8806" s="104" t="s">
        <v>10492</v>
      </c>
      <c r="D8806" s="104" t="s">
        <v>2016</v>
      </c>
      <c r="E8806" s="104">
        <f t="shared" si="137"/>
        <v>41000244</v>
      </c>
      <c r="F8806" s="104" t="s">
        <v>404</v>
      </c>
      <c r="G8806" s="104" t="s">
        <v>10756</v>
      </c>
      <c r="H8806" s="104" t="s">
        <v>465</v>
      </c>
      <c r="I8806" s="104" t="s">
        <v>443</v>
      </c>
    </row>
    <row r="8807" spans="1:9" x14ac:dyDescent="0.2">
      <c r="A8807" s="104" t="s">
        <v>10492</v>
      </c>
      <c r="D8807" s="104" t="s">
        <v>2017</v>
      </c>
      <c r="E8807" s="104">
        <f t="shared" si="137"/>
        <v>41000245</v>
      </c>
      <c r="F8807" s="104" t="s">
        <v>404</v>
      </c>
      <c r="G8807" s="104" t="s">
        <v>10756</v>
      </c>
      <c r="H8807" s="104" t="s">
        <v>465</v>
      </c>
      <c r="I8807" s="104" t="s">
        <v>445</v>
      </c>
    </row>
    <row r="8808" spans="1:9" x14ac:dyDescent="0.2">
      <c r="A8808" s="104" t="s">
        <v>10492</v>
      </c>
      <c r="D8808" s="104" t="s">
        <v>2018</v>
      </c>
      <c r="E8808" s="104">
        <f t="shared" si="137"/>
        <v>41000246</v>
      </c>
      <c r="F8808" s="104" t="s">
        <v>404</v>
      </c>
      <c r="G8808" s="104" t="s">
        <v>10756</v>
      </c>
      <c r="H8808" s="104" t="s">
        <v>465</v>
      </c>
      <c r="I8808" s="104" t="s">
        <v>447</v>
      </c>
    </row>
    <row r="8809" spans="1:9" x14ac:dyDescent="0.2">
      <c r="A8809" s="104" t="s">
        <v>10492</v>
      </c>
      <c r="D8809" s="104" t="s">
        <v>2019</v>
      </c>
      <c r="E8809" s="104">
        <f t="shared" si="137"/>
        <v>41000247</v>
      </c>
      <c r="F8809" s="104" t="s">
        <v>404</v>
      </c>
      <c r="G8809" s="104" t="s">
        <v>10756</v>
      </c>
      <c r="H8809" s="104" t="s">
        <v>465</v>
      </c>
      <c r="I8809" s="104" t="s">
        <v>449</v>
      </c>
    </row>
    <row r="8810" spans="1:9" x14ac:dyDescent="0.2">
      <c r="A8810" s="104" t="s">
        <v>10492</v>
      </c>
      <c r="D8810" s="104" t="s">
        <v>2020</v>
      </c>
      <c r="E8810" s="104">
        <f t="shared" si="137"/>
        <v>41000260</v>
      </c>
      <c r="F8810" s="104" t="s">
        <v>404</v>
      </c>
      <c r="G8810" s="104" t="s">
        <v>10756</v>
      </c>
      <c r="H8810" s="104" t="s">
        <v>465</v>
      </c>
      <c r="I8810" s="104" t="s">
        <v>451</v>
      </c>
    </row>
    <row r="8811" spans="1:9" x14ac:dyDescent="0.2">
      <c r="A8811" s="104" t="s">
        <v>10492</v>
      </c>
      <c r="D8811" s="104" t="s">
        <v>2021</v>
      </c>
      <c r="E8811" s="104">
        <f t="shared" si="137"/>
        <v>41000261</v>
      </c>
      <c r="F8811" s="104" t="s">
        <v>404</v>
      </c>
      <c r="G8811" s="104" t="s">
        <v>10756</v>
      </c>
      <c r="H8811" s="104" t="s">
        <v>465</v>
      </c>
      <c r="I8811" s="104" t="s">
        <v>453</v>
      </c>
    </row>
    <row r="8812" spans="1:9" x14ac:dyDescent="0.2">
      <c r="A8812" s="104" t="s">
        <v>10492</v>
      </c>
      <c r="D8812" s="104" t="s">
        <v>2022</v>
      </c>
      <c r="E8812" s="104">
        <f t="shared" si="137"/>
        <v>41000262</v>
      </c>
      <c r="F8812" s="104" t="s">
        <v>404</v>
      </c>
      <c r="G8812" s="104" t="s">
        <v>10756</v>
      </c>
      <c r="H8812" s="104" t="s">
        <v>465</v>
      </c>
      <c r="I8812" s="104" t="s">
        <v>455</v>
      </c>
    </row>
    <row r="8813" spans="1:9" x14ac:dyDescent="0.2">
      <c r="A8813" s="104" t="s">
        <v>10492</v>
      </c>
      <c r="D8813" s="104" t="s">
        <v>2023</v>
      </c>
      <c r="E8813" s="104">
        <f t="shared" si="137"/>
        <v>41000263</v>
      </c>
      <c r="F8813" s="104" t="s">
        <v>404</v>
      </c>
      <c r="G8813" s="104" t="s">
        <v>10756</v>
      </c>
      <c r="H8813" s="104" t="s">
        <v>465</v>
      </c>
      <c r="I8813" s="104" t="s">
        <v>457</v>
      </c>
    </row>
    <row r="8814" spans="1:9" x14ac:dyDescent="0.2">
      <c r="A8814" s="104" t="s">
        <v>10492</v>
      </c>
      <c r="D8814" s="104" t="s">
        <v>2024</v>
      </c>
      <c r="E8814" s="104">
        <f t="shared" si="137"/>
        <v>41000264</v>
      </c>
      <c r="F8814" s="104" t="s">
        <v>404</v>
      </c>
      <c r="G8814" s="104" t="s">
        <v>10756</v>
      </c>
      <c r="H8814" s="104" t="s">
        <v>465</v>
      </c>
      <c r="I8814" s="104" t="s">
        <v>459</v>
      </c>
    </row>
    <row r="8815" spans="1:9" x14ac:dyDescent="0.2">
      <c r="A8815" s="104" t="s">
        <v>10492</v>
      </c>
      <c r="D8815" s="104" t="s">
        <v>2025</v>
      </c>
      <c r="E8815" s="104">
        <f t="shared" si="137"/>
        <v>41000265</v>
      </c>
      <c r="F8815" s="104" t="s">
        <v>404</v>
      </c>
      <c r="G8815" s="104" t="s">
        <v>10756</v>
      </c>
      <c r="H8815" s="104" t="s">
        <v>465</v>
      </c>
      <c r="I8815" s="104" t="s">
        <v>461</v>
      </c>
    </row>
    <row r="8816" spans="1:9" x14ac:dyDescent="0.2">
      <c r="A8816" s="104" t="s">
        <v>10492</v>
      </c>
      <c r="D8816" s="104" t="s">
        <v>2026</v>
      </c>
      <c r="E8816" s="104">
        <f t="shared" si="137"/>
        <v>41000266</v>
      </c>
      <c r="F8816" s="104" t="s">
        <v>404</v>
      </c>
      <c r="G8816" s="104" t="s">
        <v>10756</v>
      </c>
      <c r="H8816" s="104" t="s">
        <v>465</v>
      </c>
      <c r="I8816" s="104" t="s">
        <v>463</v>
      </c>
    </row>
    <row r="8817" spans="1:9" x14ac:dyDescent="0.2">
      <c r="A8817" s="104" t="s">
        <v>10492</v>
      </c>
      <c r="D8817" s="104" t="s">
        <v>2027</v>
      </c>
      <c r="E8817" s="104">
        <f t="shared" si="137"/>
        <v>41080001</v>
      </c>
      <c r="F8817" s="104" t="s">
        <v>404</v>
      </c>
      <c r="G8817" s="104" t="s">
        <v>10756</v>
      </c>
      <c r="H8817" s="104" t="s">
        <v>2028</v>
      </c>
      <c r="I8817" s="104" t="s">
        <v>13740</v>
      </c>
    </row>
    <row r="8818" spans="1:9" x14ac:dyDescent="0.2">
      <c r="A8818" s="104" t="s">
        <v>10492</v>
      </c>
      <c r="D8818" s="104" t="s">
        <v>2029</v>
      </c>
      <c r="E8818" s="104">
        <f t="shared" si="137"/>
        <v>41082001</v>
      </c>
      <c r="F8818" s="104" t="s">
        <v>404</v>
      </c>
      <c r="G8818" s="104" t="s">
        <v>10756</v>
      </c>
      <c r="H8818" s="104" t="s">
        <v>2030</v>
      </c>
      <c r="I8818" s="104" t="s">
        <v>13743</v>
      </c>
    </row>
    <row r="8819" spans="1:9" x14ac:dyDescent="0.2">
      <c r="A8819" s="104" t="s">
        <v>10492</v>
      </c>
      <c r="D8819" s="104" t="s">
        <v>2031</v>
      </c>
      <c r="E8819" s="104">
        <f t="shared" si="137"/>
        <v>41082002</v>
      </c>
      <c r="F8819" s="104" t="s">
        <v>404</v>
      </c>
      <c r="G8819" s="104" t="s">
        <v>10756</v>
      </c>
      <c r="H8819" s="104" t="s">
        <v>2030</v>
      </c>
      <c r="I8819" s="104" t="s">
        <v>13745</v>
      </c>
    </row>
    <row r="8820" spans="1:9" x14ac:dyDescent="0.2">
      <c r="A8820" s="104" t="s">
        <v>10492</v>
      </c>
      <c r="D8820" s="104" t="s">
        <v>2032</v>
      </c>
      <c r="E8820" s="104">
        <f t="shared" si="137"/>
        <v>41082599</v>
      </c>
      <c r="F8820" s="104" t="s">
        <v>404</v>
      </c>
      <c r="G8820" s="104" t="s">
        <v>10756</v>
      </c>
      <c r="H8820" s="104" t="s">
        <v>2033</v>
      </c>
      <c r="I8820" s="104" t="s">
        <v>13748</v>
      </c>
    </row>
    <row r="8821" spans="1:9" x14ac:dyDescent="0.2">
      <c r="A8821" s="104" t="s">
        <v>10492</v>
      </c>
      <c r="D8821" s="104" t="s">
        <v>2034</v>
      </c>
      <c r="E8821" s="104">
        <f t="shared" si="137"/>
        <v>42500101</v>
      </c>
      <c r="F8821" s="104" t="s">
        <v>404</v>
      </c>
      <c r="I8821" s="104" t="s">
        <v>2035</v>
      </c>
    </row>
    <row r="8822" spans="1:9" x14ac:dyDescent="0.2">
      <c r="A8822" s="104" t="s">
        <v>10492</v>
      </c>
      <c r="D8822" s="104" t="s">
        <v>2036</v>
      </c>
      <c r="E8822" s="104">
        <f t="shared" si="137"/>
        <v>42500102</v>
      </c>
      <c r="F8822" s="104" t="s">
        <v>404</v>
      </c>
      <c r="I8822" s="104" t="s">
        <v>2037</v>
      </c>
    </row>
    <row r="8823" spans="1:9" x14ac:dyDescent="0.2">
      <c r="A8823" s="104" t="s">
        <v>10492</v>
      </c>
      <c r="D8823" s="104" t="s">
        <v>2038</v>
      </c>
      <c r="E8823" s="104">
        <f t="shared" si="137"/>
        <v>42500201</v>
      </c>
      <c r="F8823" s="104" t="s">
        <v>404</v>
      </c>
      <c r="I8823" s="104" t="s">
        <v>2039</v>
      </c>
    </row>
    <row r="8824" spans="1:9" x14ac:dyDescent="0.2">
      <c r="A8824" s="104" t="s">
        <v>10492</v>
      </c>
      <c r="D8824" s="104" t="s">
        <v>2040</v>
      </c>
      <c r="E8824" s="104">
        <f t="shared" si="137"/>
        <v>42500202</v>
      </c>
      <c r="F8824" s="104" t="s">
        <v>404</v>
      </c>
      <c r="I8824" s="104" t="s">
        <v>2041</v>
      </c>
    </row>
    <row r="8825" spans="1:9" x14ac:dyDescent="0.2">
      <c r="A8825" s="104" t="s">
        <v>10492</v>
      </c>
      <c r="D8825" s="104" t="s">
        <v>2042</v>
      </c>
      <c r="E8825" s="104">
        <f t="shared" si="137"/>
        <v>42500301</v>
      </c>
      <c r="F8825" s="104" t="s">
        <v>404</v>
      </c>
      <c r="I8825" s="104" t="s">
        <v>2043</v>
      </c>
    </row>
    <row r="8826" spans="1:9" x14ac:dyDescent="0.2">
      <c r="A8826" s="104" t="s">
        <v>10492</v>
      </c>
      <c r="D8826" s="104" t="s">
        <v>2044</v>
      </c>
      <c r="E8826" s="104">
        <f t="shared" si="137"/>
        <v>42500302</v>
      </c>
      <c r="F8826" s="104" t="s">
        <v>404</v>
      </c>
      <c r="I8826" s="104" t="s">
        <v>2045</v>
      </c>
    </row>
    <row r="8827" spans="1:9" x14ac:dyDescent="0.2">
      <c r="A8827" s="104" t="s">
        <v>10492</v>
      </c>
      <c r="D8827" s="104" t="s">
        <v>2046</v>
      </c>
      <c r="E8827" s="104">
        <f t="shared" si="137"/>
        <v>42505001</v>
      </c>
      <c r="F8827" s="104" t="s">
        <v>404</v>
      </c>
      <c r="I8827" s="104" t="s">
        <v>2047</v>
      </c>
    </row>
    <row r="8828" spans="1:9" x14ac:dyDescent="0.2">
      <c r="A8828" s="104" t="s">
        <v>10492</v>
      </c>
      <c r="D8828" s="104" t="s">
        <v>2048</v>
      </c>
      <c r="E8828" s="104">
        <f t="shared" si="137"/>
        <v>42505002</v>
      </c>
      <c r="F8828" s="104" t="s">
        <v>404</v>
      </c>
      <c r="I8828" s="104" t="s">
        <v>2049</v>
      </c>
    </row>
    <row r="8829" spans="1:9" x14ac:dyDescent="0.2">
      <c r="A8829" s="104" t="s">
        <v>10492</v>
      </c>
      <c r="D8829" s="104" t="s">
        <v>2050</v>
      </c>
      <c r="E8829" s="104">
        <f t="shared" si="137"/>
        <v>42505101</v>
      </c>
      <c r="F8829" s="104" t="s">
        <v>404</v>
      </c>
      <c r="I8829" s="104" t="s">
        <v>2051</v>
      </c>
    </row>
    <row r="8830" spans="1:9" x14ac:dyDescent="0.2">
      <c r="A8830" s="104" t="s">
        <v>10492</v>
      </c>
      <c r="D8830" s="104" t="s">
        <v>2052</v>
      </c>
      <c r="E8830" s="104">
        <f t="shared" si="137"/>
        <v>42505102</v>
      </c>
      <c r="F8830" s="104" t="s">
        <v>404</v>
      </c>
      <c r="I8830" s="104" t="s">
        <v>2053</v>
      </c>
    </row>
    <row r="8831" spans="1:9" x14ac:dyDescent="0.2">
      <c r="A8831" s="104" t="s">
        <v>10492</v>
      </c>
      <c r="D8831" s="104" t="s">
        <v>2054</v>
      </c>
      <c r="E8831" s="104">
        <f t="shared" si="137"/>
        <v>42505202</v>
      </c>
      <c r="F8831" s="104" t="s">
        <v>404</v>
      </c>
      <c r="I8831" s="104" t="s">
        <v>2049</v>
      </c>
    </row>
    <row r="8832" spans="1:9" x14ac:dyDescent="0.2">
      <c r="A8832" s="104" t="s">
        <v>10492</v>
      </c>
      <c r="D8832" s="104" t="s">
        <v>2055</v>
      </c>
      <c r="E8832" s="104">
        <f t="shared" si="137"/>
        <v>49000101</v>
      </c>
      <c r="F8832" s="104" t="s">
        <v>404</v>
      </c>
      <c r="G8832" s="104" t="s">
        <v>405</v>
      </c>
      <c r="H8832" s="104" t="s">
        <v>2056</v>
      </c>
      <c r="I8832" s="104" t="s">
        <v>4736</v>
      </c>
    </row>
    <row r="8833" spans="1:9" x14ac:dyDescent="0.2">
      <c r="A8833" s="104" t="s">
        <v>10492</v>
      </c>
      <c r="D8833" s="104" t="s">
        <v>4737</v>
      </c>
      <c r="E8833" s="104">
        <f t="shared" si="137"/>
        <v>49000102</v>
      </c>
      <c r="F8833" s="104" t="s">
        <v>404</v>
      </c>
      <c r="G8833" s="104" t="s">
        <v>405</v>
      </c>
      <c r="H8833" s="104" t="s">
        <v>2056</v>
      </c>
      <c r="I8833" s="104" t="s">
        <v>14051</v>
      </c>
    </row>
    <row r="8834" spans="1:9" x14ac:dyDescent="0.2">
      <c r="A8834" s="104" t="s">
        <v>10492</v>
      </c>
      <c r="D8834" s="104" t="s">
        <v>4738</v>
      </c>
      <c r="E8834" s="104">
        <f t="shared" ref="E8834:E8897" si="138">VALUE(D8834)</f>
        <v>49000103</v>
      </c>
      <c r="F8834" s="104" t="s">
        <v>404</v>
      </c>
      <c r="G8834" s="104" t="s">
        <v>405</v>
      </c>
      <c r="H8834" s="104" t="s">
        <v>2056</v>
      </c>
      <c r="I8834" s="104" t="s">
        <v>14053</v>
      </c>
    </row>
    <row r="8835" spans="1:9" x14ac:dyDescent="0.2">
      <c r="A8835" s="104" t="s">
        <v>10492</v>
      </c>
      <c r="D8835" s="104" t="s">
        <v>4739</v>
      </c>
      <c r="E8835" s="104">
        <f t="shared" si="138"/>
        <v>49000104</v>
      </c>
      <c r="F8835" s="104" t="s">
        <v>404</v>
      </c>
      <c r="G8835" s="104" t="s">
        <v>405</v>
      </c>
      <c r="H8835" s="104" t="s">
        <v>2056</v>
      </c>
      <c r="I8835" s="104" t="s">
        <v>4740</v>
      </c>
    </row>
    <row r="8836" spans="1:9" x14ac:dyDescent="0.2">
      <c r="A8836" s="104" t="s">
        <v>10492</v>
      </c>
      <c r="D8836" s="104" t="s">
        <v>4741</v>
      </c>
      <c r="E8836" s="104">
        <f t="shared" si="138"/>
        <v>49000105</v>
      </c>
      <c r="F8836" s="104" t="s">
        <v>404</v>
      </c>
      <c r="G8836" s="104" t="s">
        <v>405</v>
      </c>
      <c r="H8836" s="104" t="s">
        <v>2056</v>
      </c>
      <c r="I8836" s="104" t="s">
        <v>16849</v>
      </c>
    </row>
    <row r="8837" spans="1:9" x14ac:dyDescent="0.2">
      <c r="A8837" s="104" t="s">
        <v>10492</v>
      </c>
      <c r="D8837" s="104" t="s">
        <v>4742</v>
      </c>
      <c r="E8837" s="104">
        <f t="shared" si="138"/>
        <v>49000199</v>
      </c>
      <c r="F8837" s="104" t="s">
        <v>404</v>
      </c>
      <c r="G8837" s="104" t="s">
        <v>405</v>
      </c>
      <c r="H8837" s="104" t="s">
        <v>2056</v>
      </c>
      <c r="I8837" s="104" t="s">
        <v>7791</v>
      </c>
    </row>
    <row r="8838" spans="1:9" x14ac:dyDescent="0.2">
      <c r="A8838" s="104" t="s">
        <v>10492</v>
      </c>
      <c r="D8838" s="104" t="s">
        <v>4743</v>
      </c>
      <c r="E8838" s="104">
        <f t="shared" si="138"/>
        <v>49000201</v>
      </c>
      <c r="F8838" s="104" t="s">
        <v>404</v>
      </c>
      <c r="G8838" s="104" t="s">
        <v>405</v>
      </c>
      <c r="H8838" s="104" t="s">
        <v>4744</v>
      </c>
      <c r="I8838" s="104" t="s">
        <v>14616</v>
      </c>
    </row>
    <row r="8839" spans="1:9" x14ac:dyDescent="0.2">
      <c r="A8839" s="104" t="s">
        <v>10492</v>
      </c>
      <c r="D8839" s="104" t="s">
        <v>4745</v>
      </c>
      <c r="E8839" s="104">
        <f t="shared" si="138"/>
        <v>49000202</v>
      </c>
      <c r="F8839" s="104" t="s">
        <v>404</v>
      </c>
      <c r="G8839" s="104" t="s">
        <v>405</v>
      </c>
      <c r="H8839" s="104" t="s">
        <v>4744</v>
      </c>
      <c r="I8839" s="104" t="s">
        <v>4746</v>
      </c>
    </row>
    <row r="8840" spans="1:9" x14ac:dyDescent="0.2">
      <c r="A8840" s="104" t="s">
        <v>10492</v>
      </c>
      <c r="D8840" s="104" t="s">
        <v>4747</v>
      </c>
      <c r="E8840" s="104">
        <f t="shared" si="138"/>
        <v>49000203</v>
      </c>
      <c r="F8840" s="104" t="s">
        <v>404</v>
      </c>
      <c r="G8840" s="104" t="s">
        <v>405</v>
      </c>
      <c r="H8840" s="104" t="s">
        <v>4744</v>
      </c>
      <c r="I8840" s="104" t="s">
        <v>4748</v>
      </c>
    </row>
    <row r="8841" spans="1:9" x14ac:dyDescent="0.2">
      <c r="A8841" s="104" t="s">
        <v>10492</v>
      </c>
      <c r="D8841" s="104" t="s">
        <v>4749</v>
      </c>
      <c r="E8841" s="104">
        <f t="shared" si="138"/>
        <v>49000204</v>
      </c>
      <c r="F8841" s="104" t="s">
        <v>404</v>
      </c>
      <c r="G8841" s="104" t="s">
        <v>405</v>
      </c>
      <c r="H8841" s="104" t="s">
        <v>4744</v>
      </c>
      <c r="I8841" s="104" t="s">
        <v>4750</v>
      </c>
    </row>
    <row r="8842" spans="1:9" x14ac:dyDescent="0.2">
      <c r="A8842" s="104" t="s">
        <v>10492</v>
      </c>
      <c r="D8842" s="104" t="s">
        <v>4751</v>
      </c>
      <c r="E8842" s="104">
        <f t="shared" si="138"/>
        <v>49000205</v>
      </c>
      <c r="F8842" s="104" t="s">
        <v>404</v>
      </c>
      <c r="G8842" s="104" t="s">
        <v>405</v>
      </c>
      <c r="H8842" s="104" t="s">
        <v>4744</v>
      </c>
      <c r="I8842" s="104" t="s">
        <v>4752</v>
      </c>
    </row>
    <row r="8843" spans="1:9" x14ac:dyDescent="0.2">
      <c r="A8843" s="104" t="s">
        <v>10492</v>
      </c>
      <c r="D8843" s="104" t="s">
        <v>4753</v>
      </c>
      <c r="E8843" s="104">
        <f t="shared" si="138"/>
        <v>49000206</v>
      </c>
      <c r="F8843" s="104" t="s">
        <v>404</v>
      </c>
      <c r="G8843" s="104" t="s">
        <v>405</v>
      </c>
      <c r="H8843" s="104" t="s">
        <v>4744</v>
      </c>
      <c r="I8843" s="104" t="s">
        <v>6359</v>
      </c>
    </row>
    <row r="8844" spans="1:9" x14ac:dyDescent="0.2">
      <c r="A8844" s="104" t="s">
        <v>10492</v>
      </c>
      <c r="D8844" s="104" t="s">
        <v>4754</v>
      </c>
      <c r="E8844" s="104">
        <f t="shared" si="138"/>
        <v>49000207</v>
      </c>
      <c r="F8844" s="104" t="s">
        <v>404</v>
      </c>
      <c r="G8844" s="104" t="s">
        <v>405</v>
      </c>
      <c r="H8844" s="104" t="s">
        <v>4744</v>
      </c>
      <c r="I8844" s="104" t="s">
        <v>9553</v>
      </c>
    </row>
    <row r="8845" spans="1:9" x14ac:dyDescent="0.2">
      <c r="A8845" s="104" t="s">
        <v>10492</v>
      </c>
      <c r="D8845" s="104" t="s">
        <v>4755</v>
      </c>
      <c r="E8845" s="104">
        <f t="shared" si="138"/>
        <v>49000208</v>
      </c>
      <c r="F8845" s="104" t="s">
        <v>404</v>
      </c>
      <c r="G8845" s="104" t="s">
        <v>405</v>
      </c>
      <c r="H8845" s="104" t="s">
        <v>4744</v>
      </c>
      <c r="I8845" s="104" t="s">
        <v>4756</v>
      </c>
    </row>
    <row r="8846" spans="1:9" x14ac:dyDescent="0.2">
      <c r="A8846" s="104" t="s">
        <v>10492</v>
      </c>
      <c r="D8846" s="104" t="s">
        <v>4757</v>
      </c>
      <c r="E8846" s="104">
        <f t="shared" si="138"/>
        <v>49000209</v>
      </c>
      <c r="F8846" s="104" t="s">
        <v>404</v>
      </c>
      <c r="G8846" s="104" t="s">
        <v>405</v>
      </c>
      <c r="H8846" s="104" t="s">
        <v>4744</v>
      </c>
      <c r="I8846" s="104" t="s">
        <v>4758</v>
      </c>
    </row>
    <row r="8847" spans="1:9" x14ac:dyDescent="0.2">
      <c r="A8847" s="104" t="s">
        <v>10492</v>
      </c>
      <c r="D8847" s="104" t="s">
        <v>4759</v>
      </c>
      <c r="E8847" s="104">
        <f t="shared" si="138"/>
        <v>49000299</v>
      </c>
      <c r="F8847" s="104" t="s">
        <v>404</v>
      </c>
      <c r="G8847" s="104" t="s">
        <v>405</v>
      </c>
      <c r="H8847" s="104" t="s">
        <v>4744</v>
      </c>
      <c r="I8847" s="104" t="s">
        <v>7791</v>
      </c>
    </row>
    <row r="8848" spans="1:9" x14ac:dyDescent="0.2">
      <c r="A8848" s="104" t="s">
        <v>10492</v>
      </c>
      <c r="D8848" s="104" t="s">
        <v>4760</v>
      </c>
      <c r="E8848" s="104">
        <f t="shared" si="138"/>
        <v>49000301</v>
      </c>
      <c r="F8848" s="104" t="s">
        <v>404</v>
      </c>
      <c r="G8848" s="104" t="s">
        <v>405</v>
      </c>
      <c r="H8848" s="104" t="s">
        <v>4761</v>
      </c>
      <c r="I8848" s="104" t="s">
        <v>14035</v>
      </c>
    </row>
    <row r="8849" spans="1:9" x14ac:dyDescent="0.2">
      <c r="A8849" s="104" t="s">
        <v>10492</v>
      </c>
      <c r="D8849" s="104" t="s">
        <v>4762</v>
      </c>
      <c r="E8849" s="104">
        <f t="shared" si="138"/>
        <v>49000302</v>
      </c>
      <c r="F8849" s="104" t="s">
        <v>404</v>
      </c>
      <c r="G8849" s="104" t="s">
        <v>405</v>
      </c>
      <c r="H8849" s="104" t="s">
        <v>4761</v>
      </c>
      <c r="I8849" s="104" t="s">
        <v>9927</v>
      </c>
    </row>
    <row r="8850" spans="1:9" x14ac:dyDescent="0.2">
      <c r="A8850" s="104" t="s">
        <v>10492</v>
      </c>
      <c r="D8850" s="104" t="s">
        <v>4763</v>
      </c>
      <c r="E8850" s="104">
        <f t="shared" si="138"/>
        <v>49000303</v>
      </c>
      <c r="F8850" s="104" t="s">
        <v>404</v>
      </c>
      <c r="G8850" s="104" t="s">
        <v>405</v>
      </c>
      <c r="H8850" s="104" t="s">
        <v>4761</v>
      </c>
      <c r="I8850" s="104" t="s">
        <v>4764</v>
      </c>
    </row>
    <row r="8851" spans="1:9" x14ac:dyDescent="0.2">
      <c r="A8851" s="104" t="s">
        <v>10492</v>
      </c>
      <c r="D8851" s="104" t="s">
        <v>4765</v>
      </c>
      <c r="E8851" s="104">
        <f t="shared" si="138"/>
        <v>49000304</v>
      </c>
      <c r="F8851" s="104" t="s">
        <v>404</v>
      </c>
      <c r="G8851" s="104" t="s">
        <v>405</v>
      </c>
      <c r="H8851" s="104" t="s">
        <v>4761</v>
      </c>
      <c r="I8851" s="104" t="s">
        <v>8685</v>
      </c>
    </row>
    <row r="8852" spans="1:9" x14ac:dyDescent="0.2">
      <c r="A8852" s="104" t="s">
        <v>10492</v>
      </c>
      <c r="D8852" s="104" t="s">
        <v>4766</v>
      </c>
      <c r="E8852" s="104">
        <f t="shared" si="138"/>
        <v>49000399</v>
      </c>
      <c r="F8852" s="104" t="s">
        <v>404</v>
      </c>
      <c r="G8852" s="104" t="s">
        <v>405</v>
      </c>
      <c r="H8852" s="104" t="s">
        <v>4761</v>
      </c>
      <c r="I8852" s="104" t="s">
        <v>7791</v>
      </c>
    </row>
    <row r="8853" spans="1:9" x14ac:dyDescent="0.2">
      <c r="A8853" s="104" t="s">
        <v>10492</v>
      </c>
      <c r="D8853" s="104" t="s">
        <v>4767</v>
      </c>
      <c r="E8853" s="104">
        <f t="shared" si="138"/>
        <v>49000401</v>
      </c>
      <c r="F8853" s="104" t="s">
        <v>404</v>
      </c>
      <c r="G8853" s="104" t="s">
        <v>405</v>
      </c>
      <c r="H8853" s="104" t="s">
        <v>4768</v>
      </c>
      <c r="I8853" s="104" t="s">
        <v>16778</v>
      </c>
    </row>
    <row r="8854" spans="1:9" x14ac:dyDescent="0.2">
      <c r="A8854" s="104" t="s">
        <v>10492</v>
      </c>
      <c r="D8854" s="104" t="s">
        <v>4769</v>
      </c>
      <c r="E8854" s="104">
        <f t="shared" si="138"/>
        <v>49000402</v>
      </c>
      <c r="F8854" s="104" t="s">
        <v>404</v>
      </c>
      <c r="G8854" s="104" t="s">
        <v>405</v>
      </c>
      <c r="H8854" s="104" t="s">
        <v>4768</v>
      </c>
      <c r="I8854" s="104" t="s">
        <v>10758</v>
      </c>
    </row>
    <row r="8855" spans="1:9" x14ac:dyDescent="0.2">
      <c r="A8855" s="104" t="s">
        <v>10492</v>
      </c>
      <c r="D8855" s="104" t="s">
        <v>4770</v>
      </c>
      <c r="E8855" s="104">
        <f t="shared" si="138"/>
        <v>49000403</v>
      </c>
      <c r="F8855" s="104" t="s">
        <v>404</v>
      </c>
      <c r="G8855" s="104" t="s">
        <v>405</v>
      </c>
      <c r="H8855" s="104" t="s">
        <v>4768</v>
      </c>
      <c r="I8855" s="104" t="s">
        <v>15515</v>
      </c>
    </row>
    <row r="8856" spans="1:9" x14ac:dyDescent="0.2">
      <c r="A8856" s="104" t="s">
        <v>10492</v>
      </c>
      <c r="D8856" s="104" t="s">
        <v>4771</v>
      </c>
      <c r="E8856" s="104">
        <f t="shared" si="138"/>
        <v>49000404</v>
      </c>
      <c r="F8856" s="104" t="s">
        <v>404</v>
      </c>
      <c r="G8856" s="104" t="s">
        <v>405</v>
      </c>
      <c r="H8856" s="104" t="s">
        <v>4768</v>
      </c>
      <c r="I8856" s="104" t="s">
        <v>15574</v>
      </c>
    </row>
    <row r="8857" spans="1:9" x14ac:dyDescent="0.2">
      <c r="A8857" s="104" t="s">
        <v>10492</v>
      </c>
      <c r="D8857" s="104" t="s">
        <v>4772</v>
      </c>
      <c r="E8857" s="104">
        <f t="shared" si="138"/>
        <v>49000405</v>
      </c>
      <c r="F8857" s="104" t="s">
        <v>404</v>
      </c>
      <c r="G8857" s="104" t="s">
        <v>405</v>
      </c>
      <c r="H8857" s="104" t="s">
        <v>4768</v>
      </c>
      <c r="I8857" s="104" t="s">
        <v>16844</v>
      </c>
    </row>
    <row r="8858" spans="1:9" x14ac:dyDescent="0.2">
      <c r="A8858" s="104" t="s">
        <v>10492</v>
      </c>
      <c r="D8858" s="104" t="s">
        <v>4773</v>
      </c>
      <c r="E8858" s="104">
        <f t="shared" si="138"/>
        <v>49000499</v>
      </c>
      <c r="F8858" s="104" t="s">
        <v>404</v>
      </c>
      <c r="G8858" s="104" t="s">
        <v>405</v>
      </c>
      <c r="H8858" s="104" t="s">
        <v>4768</v>
      </c>
      <c r="I8858" s="104" t="s">
        <v>7791</v>
      </c>
    </row>
    <row r="8859" spans="1:9" x14ac:dyDescent="0.2">
      <c r="A8859" s="104" t="s">
        <v>10492</v>
      </c>
      <c r="D8859" s="104" t="s">
        <v>4774</v>
      </c>
      <c r="E8859" s="104">
        <f t="shared" si="138"/>
        <v>49000501</v>
      </c>
      <c r="F8859" s="104" t="s">
        <v>404</v>
      </c>
      <c r="G8859" s="104" t="s">
        <v>405</v>
      </c>
      <c r="H8859" s="104" t="s">
        <v>4775</v>
      </c>
      <c r="I8859" s="104" t="s">
        <v>16849</v>
      </c>
    </row>
    <row r="8860" spans="1:9" x14ac:dyDescent="0.2">
      <c r="A8860" s="104" t="s">
        <v>10492</v>
      </c>
      <c r="D8860" s="104" t="s">
        <v>4776</v>
      </c>
      <c r="E8860" s="104">
        <f t="shared" si="138"/>
        <v>49000502</v>
      </c>
      <c r="F8860" s="104" t="s">
        <v>404</v>
      </c>
      <c r="G8860" s="104" t="s">
        <v>405</v>
      </c>
      <c r="H8860" s="104" t="s">
        <v>4775</v>
      </c>
      <c r="I8860" s="104" t="s">
        <v>10758</v>
      </c>
    </row>
    <row r="8861" spans="1:9" x14ac:dyDescent="0.2">
      <c r="A8861" s="104" t="s">
        <v>10492</v>
      </c>
      <c r="D8861" s="104" t="s">
        <v>4777</v>
      </c>
      <c r="E8861" s="104">
        <f t="shared" si="138"/>
        <v>49000503</v>
      </c>
      <c r="F8861" s="104" t="s">
        <v>404</v>
      </c>
      <c r="G8861" s="104" t="s">
        <v>405</v>
      </c>
      <c r="H8861" s="104" t="s">
        <v>4775</v>
      </c>
      <c r="I8861" s="104" t="s">
        <v>4778</v>
      </c>
    </row>
    <row r="8862" spans="1:9" x14ac:dyDescent="0.2">
      <c r="A8862" s="104" t="s">
        <v>10492</v>
      </c>
      <c r="D8862" s="104" t="s">
        <v>4779</v>
      </c>
      <c r="E8862" s="104">
        <f t="shared" si="138"/>
        <v>49000504</v>
      </c>
      <c r="F8862" s="104" t="s">
        <v>404</v>
      </c>
      <c r="G8862" s="104" t="s">
        <v>405</v>
      </c>
      <c r="H8862" s="104" t="s">
        <v>4775</v>
      </c>
      <c r="I8862" s="104" t="s">
        <v>4780</v>
      </c>
    </row>
    <row r="8863" spans="1:9" x14ac:dyDescent="0.2">
      <c r="A8863" s="104" t="s">
        <v>10492</v>
      </c>
      <c r="D8863" s="104" t="s">
        <v>4781</v>
      </c>
      <c r="E8863" s="104">
        <f t="shared" si="138"/>
        <v>49000599</v>
      </c>
      <c r="F8863" s="104" t="s">
        <v>404</v>
      </c>
      <c r="G8863" s="104" t="s">
        <v>405</v>
      </c>
      <c r="H8863" s="104" t="s">
        <v>4775</v>
      </c>
      <c r="I8863" s="104" t="s">
        <v>4782</v>
      </c>
    </row>
    <row r="8864" spans="1:9" x14ac:dyDescent="0.2">
      <c r="A8864" s="104" t="s">
        <v>10492</v>
      </c>
      <c r="D8864" s="104" t="s">
        <v>4783</v>
      </c>
      <c r="E8864" s="104">
        <f t="shared" si="138"/>
        <v>49000601</v>
      </c>
      <c r="F8864" s="104" t="s">
        <v>404</v>
      </c>
      <c r="G8864" s="104" t="s">
        <v>405</v>
      </c>
      <c r="H8864" s="104" t="s">
        <v>4784</v>
      </c>
      <c r="I8864" s="104" t="s">
        <v>4785</v>
      </c>
    </row>
    <row r="8865" spans="1:9" x14ac:dyDescent="0.2">
      <c r="A8865" s="104" t="s">
        <v>10492</v>
      </c>
      <c r="D8865" s="104" t="s">
        <v>4786</v>
      </c>
      <c r="E8865" s="104">
        <f t="shared" si="138"/>
        <v>49090011</v>
      </c>
      <c r="F8865" s="104" t="s">
        <v>404</v>
      </c>
      <c r="G8865" s="104" t="s">
        <v>405</v>
      </c>
      <c r="H8865" s="104" t="s">
        <v>10519</v>
      </c>
      <c r="I8865" s="104" t="s">
        <v>13389</v>
      </c>
    </row>
    <row r="8866" spans="1:9" x14ac:dyDescent="0.2">
      <c r="A8866" s="104" t="s">
        <v>10492</v>
      </c>
      <c r="D8866" s="104" t="s">
        <v>4787</v>
      </c>
      <c r="E8866" s="104">
        <f t="shared" si="138"/>
        <v>49090012</v>
      </c>
      <c r="F8866" s="104" t="s">
        <v>404</v>
      </c>
      <c r="G8866" s="104" t="s">
        <v>405</v>
      </c>
      <c r="H8866" s="104" t="s">
        <v>10519</v>
      </c>
      <c r="I8866" s="104" t="s">
        <v>13391</v>
      </c>
    </row>
    <row r="8867" spans="1:9" x14ac:dyDescent="0.2">
      <c r="A8867" s="104" t="s">
        <v>10492</v>
      </c>
      <c r="D8867" s="104" t="s">
        <v>4788</v>
      </c>
      <c r="E8867" s="104">
        <f t="shared" si="138"/>
        <v>49090013</v>
      </c>
      <c r="F8867" s="104" t="s">
        <v>404</v>
      </c>
      <c r="G8867" s="104" t="s">
        <v>405</v>
      </c>
      <c r="H8867" s="104" t="s">
        <v>10519</v>
      </c>
      <c r="I8867" s="104" t="s">
        <v>13393</v>
      </c>
    </row>
    <row r="8868" spans="1:9" x14ac:dyDescent="0.2">
      <c r="A8868" s="104" t="s">
        <v>10492</v>
      </c>
      <c r="D8868" s="104" t="s">
        <v>4789</v>
      </c>
      <c r="E8868" s="104">
        <f t="shared" si="138"/>
        <v>49090015</v>
      </c>
      <c r="F8868" s="104" t="s">
        <v>404</v>
      </c>
      <c r="G8868" s="104" t="s">
        <v>405</v>
      </c>
      <c r="H8868" s="104" t="s">
        <v>10519</v>
      </c>
      <c r="I8868" s="104" t="s">
        <v>4790</v>
      </c>
    </row>
    <row r="8869" spans="1:9" x14ac:dyDescent="0.2">
      <c r="A8869" s="104" t="s">
        <v>10492</v>
      </c>
      <c r="D8869" s="104" t="s">
        <v>4791</v>
      </c>
      <c r="E8869" s="104">
        <f t="shared" si="138"/>
        <v>49090021</v>
      </c>
      <c r="F8869" s="104" t="s">
        <v>404</v>
      </c>
      <c r="G8869" s="104" t="s">
        <v>405</v>
      </c>
      <c r="H8869" s="104" t="s">
        <v>10519</v>
      </c>
      <c r="I8869" s="104" t="s">
        <v>13397</v>
      </c>
    </row>
    <row r="8870" spans="1:9" x14ac:dyDescent="0.2">
      <c r="A8870" s="104" t="s">
        <v>10492</v>
      </c>
      <c r="D8870" s="104" t="s">
        <v>4792</v>
      </c>
      <c r="E8870" s="104">
        <f t="shared" si="138"/>
        <v>49090022</v>
      </c>
      <c r="F8870" s="104" t="s">
        <v>404</v>
      </c>
      <c r="G8870" s="104" t="s">
        <v>405</v>
      </c>
      <c r="H8870" s="104" t="s">
        <v>10519</v>
      </c>
      <c r="I8870" s="104" t="s">
        <v>7526</v>
      </c>
    </row>
    <row r="8871" spans="1:9" x14ac:dyDescent="0.2">
      <c r="A8871" s="104" t="s">
        <v>10492</v>
      </c>
      <c r="D8871" s="104" t="s">
        <v>4793</v>
      </c>
      <c r="E8871" s="104">
        <f t="shared" si="138"/>
        <v>49090023</v>
      </c>
      <c r="F8871" s="104" t="s">
        <v>404</v>
      </c>
      <c r="G8871" s="104" t="s">
        <v>405</v>
      </c>
      <c r="H8871" s="104" t="s">
        <v>10519</v>
      </c>
      <c r="I8871" s="104" t="s">
        <v>7528</v>
      </c>
    </row>
    <row r="8872" spans="1:9" x14ac:dyDescent="0.2">
      <c r="A8872" s="104" t="s">
        <v>10492</v>
      </c>
      <c r="D8872" s="104" t="s">
        <v>4794</v>
      </c>
      <c r="E8872" s="104">
        <f t="shared" si="138"/>
        <v>49099998</v>
      </c>
      <c r="F8872" s="104" t="s">
        <v>404</v>
      </c>
      <c r="G8872" s="104" t="s">
        <v>405</v>
      </c>
      <c r="H8872" s="104" t="s">
        <v>4795</v>
      </c>
      <c r="I8872" s="104" t="s">
        <v>4796</v>
      </c>
    </row>
    <row r="8873" spans="1:9" x14ac:dyDescent="0.2">
      <c r="A8873" s="104" t="s">
        <v>10492</v>
      </c>
      <c r="D8873" s="104" t="s">
        <v>4797</v>
      </c>
      <c r="E8873" s="104">
        <f t="shared" si="138"/>
        <v>49099999</v>
      </c>
      <c r="F8873" s="104" t="s">
        <v>404</v>
      </c>
      <c r="G8873" s="104" t="s">
        <v>405</v>
      </c>
      <c r="H8873" s="104" t="s">
        <v>4795</v>
      </c>
      <c r="I8873" s="104" t="s">
        <v>4796</v>
      </c>
    </row>
    <row r="8874" spans="1:9" x14ac:dyDescent="0.2">
      <c r="A8874" s="104" t="s">
        <v>10492</v>
      </c>
      <c r="D8874" s="104" t="s">
        <v>4798</v>
      </c>
      <c r="E8874" s="104">
        <f t="shared" si="138"/>
        <v>50100101</v>
      </c>
      <c r="F8874" s="104" t="s">
        <v>451</v>
      </c>
      <c r="G8874" s="104" t="s">
        <v>4799</v>
      </c>
      <c r="H8874" s="104" t="s">
        <v>4800</v>
      </c>
      <c r="I8874" s="104" t="s">
        <v>4801</v>
      </c>
    </row>
    <row r="8875" spans="1:9" x14ac:dyDescent="0.2">
      <c r="A8875" s="104" t="s">
        <v>10492</v>
      </c>
      <c r="D8875" s="104" t="s">
        <v>4802</v>
      </c>
      <c r="E8875" s="104">
        <f t="shared" si="138"/>
        <v>50100102</v>
      </c>
      <c r="F8875" s="104" t="s">
        <v>451</v>
      </c>
      <c r="G8875" s="104" t="s">
        <v>4799</v>
      </c>
      <c r="H8875" s="104" t="s">
        <v>4800</v>
      </c>
      <c r="I8875" s="104" t="s">
        <v>4803</v>
      </c>
    </row>
    <row r="8876" spans="1:9" x14ac:dyDescent="0.2">
      <c r="A8876" s="104" t="s">
        <v>10492</v>
      </c>
      <c r="D8876" s="104" t="s">
        <v>4804</v>
      </c>
      <c r="E8876" s="104">
        <f t="shared" si="138"/>
        <v>50100103</v>
      </c>
      <c r="F8876" s="104" t="s">
        <v>451</v>
      </c>
      <c r="G8876" s="104" t="s">
        <v>4799</v>
      </c>
      <c r="H8876" s="104" t="s">
        <v>4800</v>
      </c>
      <c r="I8876" s="104" t="s">
        <v>13510</v>
      </c>
    </row>
    <row r="8877" spans="1:9" x14ac:dyDescent="0.2">
      <c r="A8877" s="104" t="s">
        <v>10492</v>
      </c>
      <c r="D8877" s="104" t="s">
        <v>4805</v>
      </c>
      <c r="E8877" s="104">
        <f t="shared" si="138"/>
        <v>50100104</v>
      </c>
      <c r="F8877" s="104" t="s">
        <v>451</v>
      </c>
      <c r="G8877" s="104" t="s">
        <v>4799</v>
      </c>
      <c r="H8877" s="104" t="s">
        <v>4800</v>
      </c>
      <c r="I8877" s="104" t="s">
        <v>4806</v>
      </c>
    </row>
    <row r="8878" spans="1:9" x14ac:dyDescent="0.2">
      <c r="A8878" s="104" t="s">
        <v>10492</v>
      </c>
      <c r="D8878" s="104" t="s">
        <v>4807</v>
      </c>
      <c r="E8878" s="104">
        <f t="shared" si="138"/>
        <v>50100105</v>
      </c>
      <c r="F8878" s="104" t="s">
        <v>451</v>
      </c>
      <c r="G8878" s="104" t="s">
        <v>4799</v>
      </c>
      <c r="H8878" s="104" t="s">
        <v>4800</v>
      </c>
      <c r="I8878" s="104" t="s">
        <v>4808</v>
      </c>
    </row>
    <row r="8879" spans="1:9" x14ac:dyDescent="0.2">
      <c r="A8879" s="104" t="s">
        <v>10492</v>
      </c>
      <c r="D8879" s="104" t="s">
        <v>4809</v>
      </c>
      <c r="E8879" s="104">
        <f t="shared" si="138"/>
        <v>50100106</v>
      </c>
      <c r="F8879" s="104" t="s">
        <v>451</v>
      </c>
      <c r="G8879" s="104" t="s">
        <v>4799</v>
      </c>
      <c r="H8879" s="104" t="s">
        <v>4800</v>
      </c>
      <c r="I8879" s="104" t="s">
        <v>4810</v>
      </c>
    </row>
    <row r="8880" spans="1:9" x14ac:dyDescent="0.2">
      <c r="A8880" s="104" t="s">
        <v>10492</v>
      </c>
      <c r="D8880" s="104" t="s">
        <v>4811</v>
      </c>
      <c r="E8880" s="104">
        <f t="shared" si="138"/>
        <v>50100107</v>
      </c>
      <c r="F8880" s="104" t="s">
        <v>451</v>
      </c>
      <c r="G8880" s="104" t="s">
        <v>4799</v>
      </c>
      <c r="H8880" s="104" t="s">
        <v>4800</v>
      </c>
      <c r="I8880" s="104" t="s">
        <v>4812</v>
      </c>
    </row>
    <row r="8881" spans="1:9" x14ac:dyDescent="0.2">
      <c r="A8881" s="104" t="s">
        <v>10492</v>
      </c>
      <c r="D8881" s="104" t="s">
        <v>4813</v>
      </c>
      <c r="E8881" s="104">
        <f t="shared" si="138"/>
        <v>50100108</v>
      </c>
      <c r="F8881" s="104" t="s">
        <v>451</v>
      </c>
      <c r="G8881" s="104" t="s">
        <v>4799</v>
      </c>
      <c r="H8881" s="104" t="s">
        <v>4800</v>
      </c>
      <c r="I8881" s="104" t="s">
        <v>4814</v>
      </c>
    </row>
    <row r="8882" spans="1:9" x14ac:dyDescent="0.2">
      <c r="A8882" s="104" t="s">
        <v>10492</v>
      </c>
      <c r="D8882" s="104" t="s">
        <v>4815</v>
      </c>
      <c r="E8882" s="104">
        <f t="shared" si="138"/>
        <v>50100201</v>
      </c>
      <c r="F8882" s="104" t="s">
        <v>451</v>
      </c>
      <c r="G8882" s="104" t="s">
        <v>4799</v>
      </c>
      <c r="H8882" s="104" t="s">
        <v>4816</v>
      </c>
      <c r="I8882" s="104" t="s">
        <v>4817</v>
      </c>
    </row>
    <row r="8883" spans="1:9" x14ac:dyDescent="0.2">
      <c r="A8883" s="104" t="s">
        <v>10492</v>
      </c>
      <c r="D8883" s="104" t="s">
        <v>4818</v>
      </c>
      <c r="E8883" s="104">
        <f t="shared" si="138"/>
        <v>50100202</v>
      </c>
      <c r="F8883" s="104" t="s">
        <v>451</v>
      </c>
      <c r="G8883" s="104" t="s">
        <v>4799</v>
      </c>
      <c r="H8883" s="104" t="s">
        <v>4816</v>
      </c>
      <c r="I8883" s="104" t="s">
        <v>4819</v>
      </c>
    </row>
    <row r="8884" spans="1:9" x14ac:dyDescent="0.2">
      <c r="A8884" s="104" t="s">
        <v>10492</v>
      </c>
      <c r="D8884" s="104" t="s">
        <v>4820</v>
      </c>
      <c r="E8884" s="104">
        <f t="shared" si="138"/>
        <v>50100401</v>
      </c>
      <c r="F8884" s="104" t="s">
        <v>451</v>
      </c>
      <c r="G8884" s="104" t="s">
        <v>4799</v>
      </c>
      <c r="H8884" s="104" t="s">
        <v>4821</v>
      </c>
      <c r="I8884" s="104" t="s">
        <v>4822</v>
      </c>
    </row>
    <row r="8885" spans="1:9" x14ac:dyDescent="0.2">
      <c r="A8885" s="104" t="s">
        <v>10492</v>
      </c>
      <c r="D8885" s="104" t="s">
        <v>4823</v>
      </c>
      <c r="E8885" s="104">
        <f t="shared" si="138"/>
        <v>50100402</v>
      </c>
      <c r="F8885" s="104" t="s">
        <v>451</v>
      </c>
      <c r="G8885" s="104" t="s">
        <v>4799</v>
      </c>
      <c r="H8885" s="104" t="s">
        <v>4821</v>
      </c>
      <c r="I8885" s="104" t="s">
        <v>11023</v>
      </c>
    </row>
    <row r="8886" spans="1:9" x14ac:dyDescent="0.2">
      <c r="A8886" s="104" t="s">
        <v>10492</v>
      </c>
      <c r="D8886" s="104" t="s">
        <v>4824</v>
      </c>
      <c r="E8886" s="104">
        <f t="shared" si="138"/>
        <v>50100403</v>
      </c>
      <c r="F8886" s="104" t="s">
        <v>451</v>
      </c>
      <c r="G8886" s="104" t="s">
        <v>4799</v>
      </c>
      <c r="H8886" s="104" t="s">
        <v>4821</v>
      </c>
      <c r="I8886" s="104" t="s">
        <v>4825</v>
      </c>
    </row>
    <row r="8887" spans="1:9" x14ac:dyDescent="0.2">
      <c r="A8887" s="104" t="s">
        <v>10492</v>
      </c>
      <c r="D8887" s="104" t="s">
        <v>4826</v>
      </c>
      <c r="E8887" s="104">
        <f t="shared" si="138"/>
        <v>50100404</v>
      </c>
      <c r="F8887" s="104" t="s">
        <v>451</v>
      </c>
      <c r="G8887" s="104" t="s">
        <v>4799</v>
      </c>
      <c r="H8887" s="104" t="s">
        <v>4821</v>
      </c>
      <c r="I8887" s="104" t="s">
        <v>4827</v>
      </c>
    </row>
    <row r="8888" spans="1:9" x14ac:dyDescent="0.2">
      <c r="A8888" s="104" t="s">
        <v>10492</v>
      </c>
      <c r="D8888" s="104" t="s">
        <v>4828</v>
      </c>
      <c r="E8888" s="104">
        <f t="shared" si="138"/>
        <v>50100405</v>
      </c>
      <c r="F8888" s="104" t="s">
        <v>451</v>
      </c>
      <c r="G8888" s="104" t="s">
        <v>4799</v>
      </c>
      <c r="H8888" s="104" t="s">
        <v>4821</v>
      </c>
      <c r="I8888" s="104" t="s">
        <v>4829</v>
      </c>
    </row>
    <row r="8889" spans="1:9" x14ac:dyDescent="0.2">
      <c r="A8889" s="104" t="s">
        <v>10492</v>
      </c>
      <c r="D8889" s="104" t="s">
        <v>4830</v>
      </c>
      <c r="E8889" s="104">
        <f t="shared" si="138"/>
        <v>50100406</v>
      </c>
      <c r="F8889" s="104" t="s">
        <v>451</v>
      </c>
      <c r="G8889" s="104" t="s">
        <v>4799</v>
      </c>
      <c r="H8889" s="104" t="s">
        <v>4821</v>
      </c>
      <c r="I8889" s="104" t="s">
        <v>4831</v>
      </c>
    </row>
    <row r="8890" spans="1:9" x14ac:dyDescent="0.2">
      <c r="A8890" s="104" t="s">
        <v>10492</v>
      </c>
      <c r="D8890" s="104" t="s">
        <v>4832</v>
      </c>
      <c r="E8890" s="104">
        <f t="shared" si="138"/>
        <v>50100410</v>
      </c>
      <c r="F8890" s="104" t="s">
        <v>451</v>
      </c>
      <c r="G8890" s="104" t="s">
        <v>4799</v>
      </c>
      <c r="H8890" s="104" t="s">
        <v>4821</v>
      </c>
      <c r="I8890" s="104" t="s">
        <v>2139</v>
      </c>
    </row>
    <row r="8891" spans="1:9" x14ac:dyDescent="0.2">
      <c r="A8891" s="104" t="s">
        <v>10492</v>
      </c>
      <c r="D8891" s="104" t="s">
        <v>2140</v>
      </c>
      <c r="E8891" s="104">
        <f t="shared" si="138"/>
        <v>50100411</v>
      </c>
      <c r="F8891" s="104" t="s">
        <v>451</v>
      </c>
      <c r="G8891" s="104" t="s">
        <v>4799</v>
      </c>
      <c r="H8891" s="104" t="s">
        <v>4821</v>
      </c>
      <c r="I8891" s="104" t="s">
        <v>2141</v>
      </c>
    </row>
    <row r="8892" spans="1:9" x14ac:dyDescent="0.2">
      <c r="A8892" s="104" t="s">
        <v>10492</v>
      </c>
      <c r="D8892" s="104" t="s">
        <v>2142</v>
      </c>
      <c r="E8892" s="104">
        <f t="shared" si="138"/>
        <v>50100412</v>
      </c>
      <c r="F8892" s="104" t="s">
        <v>451</v>
      </c>
      <c r="G8892" s="104" t="s">
        <v>4799</v>
      </c>
      <c r="H8892" s="104" t="s">
        <v>4821</v>
      </c>
      <c r="I8892" s="104" t="s">
        <v>2143</v>
      </c>
    </row>
    <row r="8893" spans="1:9" x14ac:dyDescent="0.2">
      <c r="A8893" s="104" t="s">
        <v>10492</v>
      </c>
      <c r="D8893" s="104" t="s">
        <v>2144</v>
      </c>
      <c r="E8893" s="104">
        <f t="shared" si="138"/>
        <v>50100420</v>
      </c>
      <c r="F8893" s="104" t="s">
        <v>451</v>
      </c>
      <c r="G8893" s="104" t="s">
        <v>4799</v>
      </c>
      <c r="H8893" s="104" t="s">
        <v>4821</v>
      </c>
      <c r="I8893" s="104" t="s">
        <v>2145</v>
      </c>
    </row>
    <row r="8894" spans="1:9" x14ac:dyDescent="0.2">
      <c r="A8894" s="104" t="s">
        <v>10492</v>
      </c>
      <c r="D8894" s="104" t="s">
        <v>2146</v>
      </c>
      <c r="E8894" s="104">
        <f t="shared" si="138"/>
        <v>50100421</v>
      </c>
      <c r="F8894" s="104" t="s">
        <v>451</v>
      </c>
      <c r="G8894" s="104" t="s">
        <v>4799</v>
      </c>
      <c r="H8894" s="104" t="s">
        <v>4821</v>
      </c>
      <c r="I8894" s="104" t="s">
        <v>2147</v>
      </c>
    </row>
    <row r="8895" spans="1:9" x14ac:dyDescent="0.2">
      <c r="A8895" s="104" t="s">
        <v>10492</v>
      </c>
      <c r="D8895" s="104" t="s">
        <v>2148</v>
      </c>
      <c r="E8895" s="104">
        <f t="shared" si="138"/>
        <v>50100422</v>
      </c>
      <c r="F8895" s="104" t="s">
        <v>451</v>
      </c>
      <c r="G8895" s="104" t="s">
        <v>4799</v>
      </c>
      <c r="H8895" s="104" t="s">
        <v>4821</v>
      </c>
      <c r="I8895" s="104" t="s">
        <v>2149</v>
      </c>
    </row>
    <row r="8896" spans="1:9" x14ac:dyDescent="0.2">
      <c r="A8896" s="104" t="s">
        <v>10492</v>
      </c>
      <c r="D8896" s="104" t="s">
        <v>2150</v>
      </c>
      <c r="E8896" s="104">
        <f t="shared" si="138"/>
        <v>50100423</v>
      </c>
      <c r="F8896" s="104" t="s">
        <v>451</v>
      </c>
      <c r="G8896" s="104" t="s">
        <v>4799</v>
      </c>
      <c r="H8896" s="104" t="s">
        <v>4821</v>
      </c>
      <c r="I8896" s="104" t="s">
        <v>2151</v>
      </c>
    </row>
    <row r="8897" spans="1:9" x14ac:dyDescent="0.2">
      <c r="A8897" s="104" t="s">
        <v>10492</v>
      </c>
      <c r="D8897" s="104" t="s">
        <v>2152</v>
      </c>
      <c r="E8897" s="104">
        <f t="shared" si="138"/>
        <v>50100430</v>
      </c>
      <c r="F8897" s="104" t="s">
        <v>451</v>
      </c>
      <c r="G8897" s="104" t="s">
        <v>4799</v>
      </c>
      <c r="H8897" s="104" t="s">
        <v>4821</v>
      </c>
      <c r="I8897" s="104" t="s">
        <v>2153</v>
      </c>
    </row>
    <row r="8898" spans="1:9" x14ac:dyDescent="0.2">
      <c r="A8898" s="104" t="s">
        <v>10492</v>
      </c>
      <c r="D8898" s="104" t="s">
        <v>2154</v>
      </c>
      <c r="E8898" s="104">
        <f t="shared" ref="E8898:E8961" si="139">VALUE(D8898)</f>
        <v>50100431</v>
      </c>
      <c r="F8898" s="104" t="s">
        <v>451</v>
      </c>
      <c r="G8898" s="104" t="s">
        <v>4799</v>
      </c>
      <c r="H8898" s="104" t="s">
        <v>4821</v>
      </c>
      <c r="I8898" s="104" t="s">
        <v>2155</v>
      </c>
    </row>
    <row r="8899" spans="1:9" x14ac:dyDescent="0.2">
      <c r="A8899" s="104" t="s">
        <v>10492</v>
      </c>
      <c r="D8899" s="104" t="s">
        <v>2156</v>
      </c>
      <c r="E8899" s="104">
        <f t="shared" si="139"/>
        <v>50100432</v>
      </c>
      <c r="F8899" s="104" t="s">
        <v>451</v>
      </c>
      <c r="G8899" s="104" t="s">
        <v>4799</v>
      </c>
      <c r="H8899" s="104" t="s">
        <v>4821</v>
      </c>
      <c r="I8899" s="104" t="s">
        <v>2157</v>
      </c>
    </row>
    <row r="8900" spans="1:9" x14ac:dyDescent="0.2">
      <c r="A8900" s="104" t="s">
        <v>10492</v>
      </c>
      <c r="D8900" s="104" t="s">
        <v>2158</v>
      </c>
      <c r="E8900" s="104">
        <f t="shared" si="139"/>
        <v>50100433</v>
      </c>
      <c r="F8900" s="104" t="s">
        <v>451</v>
      </c>
      <c r="G8900" s="104" t="s">
        <v>4799</v>
      </c>
      <c r="H8900" s="104" t="s">
        <v>4821</v>
      </c>
      <c r="I8900" s="104" t="s">
        <v>2159</v>
      </c>
    </row>
    <row r="8901" spans="1:9" x14ac:dyDescent="0.2">
      <c r="A8901" s="104" t="s">
        <v>10492</v>
      </c>
      <c r="D8901" s="104" t="s">
        <v>2160</v>
      </c>
      <c r="E8901" s="104">
        <f t="shared" si="139"/>
        <v>50100505</v>
      </c>
      <c r="F8901" s="104" t="s">
        <v>451</v>
      </c>
      <c r="G8901" s="104" t="s">
        <v>4799</v>
      </c>
      <c r="H8901" s="104" t="s">
        <v>2161</v>
      </c>
      <c r="I8901" s="104" t="s">
        <v>2162</v>
      </c>
    </row>
    <row r="8902" spans="1:9" x14ac:dyDescent="0.2">
      <c r="A8902" s="104" t="s">
        <v>10492</v>
      </c>
      <c r="D8902" s="104" t="s">
        <v>2163</v>
      </c>
      <c r="E8902" s="104">
        <f t="shared" si="139"/>
        <v>50100506</v>
      </c>
      <c r="F8902" s="104" t="s">
        <v>451</v>
      </c>
      <c r="G8902" s="104" t="s">
        <v>4799</v>
      </c>
      <c r="H8902" s="104" t="s">
        <v>2161</v>
      </c>
      <c r="I8902" s="104" t="s">
        <v>2164</v>
      </c>
    </row>
    <row r="8903" spans="1:9" x14ac:dyDescent="0.2">
      <c r="A8903" s="104" t="s">
        <v>10492</v>
      </c>
      <c r="D8903" s="104" t="s">
        <v>2165</v>
      </c>
      <c r="E8903" s="104">
        <f t="shared" si="139"/>
        <v>50100507</v>
      </c>
      <c r="F8903" s="104" t="s">
        <v>451</v>
      </c>
      <c r="G8903" s="104" t="s">
        <v>4799</v>
      </c>
      <c r="H8903" s="104" t="s">
        <v>2161</v>
      </c>
      <c r="I8903" s="104" t="s">
        <v>2166</v>
      </c>
    </row>
    <row r="8904" spans="1:9" x14ac:dyDescent="0.2">
      <c r="A8904" s="104" t="s">
        <v>10492</v>
      </c>
      <c r="D8904" s="104" t="s">
        <v>2167</v>
      </c>
      <c r="E8904" s="104">
        <f t="shared" si="139"/>
        <v>50100508</v>
      </c>
      <c r="F8904" s="104" t="s">
        <v>451</v>
      </c>
      <c r="G8904" s="104" t="s">
        <v>4799</v>
      </c>
      <c r="H8904" s="104" t="s">
        <v>2161</v>
      </c>
      <c r="I8904" s="104" t="s">
        <v>2168</v>
      </c>
    </row>
    <row r="8905" spans="1:9" x14ac:dyDescent="0.2">
      <c r="A8905" s="104" t="s">
        <v>10492</v>
      </c>
      <c r="D8905" s="104" t="s">
        <v>2169</v>
      </c>
      <c r="E8905" s="104">
        <f t="shared" si="139"/>
        <v>50100510</v>
      </c>
      <c r="F8905" s="104" t="s">
        <v>451</v>
      </c>
      <c r="G8905" s="104" t="s">
        <v>4799</v>
      </c>
      <c r="H8905" s="104" t="s">
        <v>2161</v>
      </c>
      <c r="I8905" s="104" t="s">
        <v>2170</v>
      </c>
    </row>
    <row r="8906" spans="1:9" x14ac:dyDescent="0.2">
      <c r="A8906" s="104" t="s">
        <v>10492</v>
      </c>
      <c r="D8906" s="104" t="s">
        <v>2171</v>
      </c>
      <c r="E8906" s="104">
        <f t="shared" si="139"/>
        <v>50100511</v>
      </c>
      <c r="F8906" s="104" t="s">
        <v>451</v>
      </c>
      <c r="G8906" s="104" t="s">
        <v>4799</v>
      </c>
      <c r="H8906" s="104" t="s">
        <v>2161</v>
      </c>
      <c r="I8906" s="104" t="s">
        <v>2172</v>
      </c>
    </row>
    <row r="8907" spans="1:9" x14ac:dyDescent="0.2">
      <c r="A8907" s="104" t="s">
        <v>10492</v>
      </c>
      <c r="D8907" s="104" t="s">
        <v>2173</v>
      </c>
      <c r="E8907" s="104">
        <f t="shared" si="139"/>
        <v>50100512</v>
      </c>
      <c r="F8907" s="104" t="s">
        <v>451</v>
      </c>
      <c r="G8907" s="104" t="s">
        <v>4799</v>
      </c>
      <c r="H8907" s="104" t="s">
        <v>2161</v>
      </c>
      <c r="I8907" s="104" t="s">
        <v>2174</v>
      </c>
    </row>
    <row r="8908" spans="1:9" x14ac:dyDescent="0.2">
      <c r="A8908" s="104" t="s">
        <v>10492</v>
      </c>
      <c r="D8908" s="104" t="s">
        <v>2175</v>
      </c>
      <c r="E8908" s="104">
        <f t="shared" si="139"/>
        <v>50100515</v>
      </c>
      <c r="F8908" s="104" t="s">
        <v>451</v>
      </c>
      <c r="G8908" s="104" t="s">
        <v>4799</v>
      </c>
      <c r="H8908" s="104" t="s">
        <v>2161</v>
      </c>
      <c r="I8908" s="104" t="s">
        <v>2176</v>
      </c>
    </row>
    <row r="8909" spans="1:9" x14ac:dyDescent="0.2">
      <c r="A8909" s="104" t="s">
        <v>10492</v>
      </c>
      <c r="D8909" s="104" t="s">
        <v>2177</v>
      </c>
      <c r="E8909" s="104">
        <f t="shared" si="139"/>
        <v>50100516</v>
      </c>
      <c r="F8909" s="104" t="s">
        <v>451</v>
      </c>
      <c r="G8909" s="104" t="s">
        <v>4799</v>
      </c>
      <c r="H8909" s="104" t="s">
        <v>2161</v>
      </c>
      <c r="I8909" s="104" t="s">
        <v>2178</v>
      </c>
    </row>
    <row r="8910" spans="1:9" x14ac:dyDescent="0.2">
      <c r="A8910" s="104" t="s">
        <v>10492</v>
      </c>
      <c r="D8910" s="104" t="s">
        <v>2179</v>
      </c>
      <c r="E8910" s="104">
        <f t="shared" si="139"/>
        <v>50100517</v>
      </c>
      <c r="F8910" s="104" t="s">
        <v>451</v>
      </c>
      <c r="G8910" s="104" t="s">
        <v>4799</v>
      </c>
      <c r="H8910" s="104" t="s">
        <v>2161</v>
      </c>
      <c r="I8910" s="104" t="s">
        <v>2180</v>
      </c>
    </row>
    <row r="8911" spans="1:9" x14ac:dyDescent="0.2">
      <c r="A8911" s="104" t="s">
        <v>10492</v>
      </c>
      <c r="D8911" s="104" t="s">
        <v>2181</v>
      </c>
      <c r="E8911" s="104">
        <f t="shared" si="139"/>
        <v>50100518</v>
      </c>
      <c r="F8911" s="104" t="s">
        <v>451</v>
      </c>
      <c r="G8911" s="104" t="s">
        <v>4799</v>
      </c>
      <c r="H8911" s="104" t="s">
        <v>2161</v>
      </c>
      <c r="I8911" s="104" t="s">
        <v>336</v>
      </c>
    </row>
    <row r="8912" spans="1:9" x14ac:dyDescent="0.2">
      <c r="A8912" s="104" t="s">
        <v>10492</v>
      </c>
      <c r="D8912" s="104" t="s">
        <v>337</v>
      </c>
      <c r="E8912" s="104">
        <f t="shared" si="139"/>
        <v>50100519</v>
      </c>
      <c r="F8912" s="104" t="s">
        <v>451</v>
      </c>
      <c r="G8912" s="104" t="s">
        <v>4799</v>
      </c>
      <c r="H8912" s="104" t="s">
        <v>2161</v>
      </c>
      <c r="I8912" s="104" t="s">
        <v>338</v>
      </c>
    </row>
    <row r="8913" spans="1:9" x14ac:dyDescent="0.2">
      <c r="A8913" s="104" t="s">
        <v>10492</v>
      </c>
      <c r="D8913" s="104" t="s">
        <v>339</v>
      </c>
      <c r="E8913" s="104">
        <f t="shared" si="139"/>
        <v>50100520</v>
      </c>
      <c r="F8913" s="104" t="s">
        <v>451</v>
      </c>
      <c r="G8913" s="104" t="s">
        <v>4799</v>
      </c>
      <c r="H8913" s="104" t="s">
        <v>2161</v>
      </c>
      <c r="I8913" s="104" t="s">
        <v>340</v>
      </c>
    </row>
    <row r="8914" spans="1:9" x14ac:dyDescent="0.2">
      <c r="A8914" s="104" t="s">
        <v>10492</v>
      </c>
      <c r="D8914" s="104" t="s">
        <v>341</v>
      </c>
      <c r="E8914" s="104">
        <f t="shared" si="139"/>
        <v>50100601</v>
      </c>
      <c r="F8914" s="104" t="s">
        <v>451</v>
      </c>
      <c r="G8914" s="104" t="s">
        <v>4799</v>
      </c>
      <c r="H8914" s="104" t="s">
        <v>342</v>
      </c>
      <c r="I8914" s="104" t="s">
        <v>343</v>
      </c>
    </row>
    <row r="8915" spans="1:9" x14ac:dyDescent="0.2">
      <c r="A8915" s="104" t="s">
        <v>10492</v>
      </c>
      <c r="D8915" s="104" t="s">
        <v>344</v>
      </c>
      <c r="E8915" s="104">
        <f t="shared" si="139"/>
        <v>50100602</v>
      </c>
      <c r="F8915" s="104" t="s">
        <v>451</v>
      </c>
      <c r="G8915" s="104" t="s">
        <v>4799</v>
      </c>
      <c r="H8915" s="104" t="s">
        <v>342</v>
      </c>
      <c r="I8915" s="104" t="s">
        <v>345</v>
      </c>
    </row>
    <row r="8916" spans="1:9" x14ac:dyDescent="0.2">
      <c r="A8916" s="104" t="s">
        <v>10492</v>
      </c>
      <c r="D8916" s="104" t="s">
        <v>346</v>
      </c>
      <c r="E8916" s="104">
        <f t="shared" si="139"/>
        <v>50100603</v>
      </c>
      <c r="F8916" s="104" t="s">
        <v>451</v>
      </c>
      <c r="G8916" s="104" t="s">
        <v>4799</v>
      </c>
      <c r="H8916" s="104" t="s">
        <v>342</v>
      </c>
      <c r="I8916" s="104" t="s">
        <v>347</v>
      </c>
    </row>
    <row r="8917" spans="1:9" x14ac:dyDescent="0.2">
      <c r="A8917" s="104" t="s">
        <v>10492</v>
      </c>
      <c r="D8917" s="104" t="s">
        <v>348</v>
      </c>
      <c r="E8917" s="104">
        <f t="shared" si="139"/>
        <v>50100604</v>
      </c>
      <c r="F8917" s="104" t="s">
        <v>451</v>
      </c>
      <c r="G8917" s="104" t="s">
        <v>4799</v>
      </c>
      <c r="H8917" s="104" t="s">
        <v>342</v>
      </c>
      <c r="I8917" s="104" t="s">
        <v>349</v>
      </c>
    </row>
    <row r="8918" spans="1:9" x14ac:dyDescent="0.2">
      <c r="A8918" s="104" t="s">
        <v>10492</v>
      </c>
      <c r="D8918" s="104" t="s">
        <v>350</v>
      </c>
      <c r="E8918" s="104">
        <f t="shared" si="139"/>
        <v>50100701</v>
      </c>
      <c r="F8918" s="104" t="s">
        <v>451</v>
      </c>
      <c r="G8918" s="104" t="s">
        <v>4799</v>
      </c>
      <c r="H8918" s="104" t="s">
        <v>636</v>
      </c>
      <c r="I8918" s="104" t="s">
        <v>14815</v>
      </c>
    </row>
    <row r="8919" spans="1:9" x14ac:dyDescent="0.2">
      <c r="A8919" s="104" t="s">
        <v>10492</v>
      </c>
      <c r="D8919" s="104" t="s">
        <v>637</v>
      </c>
      <c r="E8919" s="104">
        <f t="shared" si="139"/>
        <v>50100702</v>
      </c>
      <c r="F8919" s="104" t="s">
        <v>451</v>
      </c>
      <c r="G8919" s="104" t="s">
        <v>4799</v>
      </c>
      <c r="H8919" s="104" t="s">
        <v>636</v>
      </c>
      <c r="I8919" s="104" t="s">
        <v>638</v>
      </c>
    </row>
    <row r="8920" spans="1:9" x14ac:dyDescent="0.2">
      <c r="A8920" s="104" t="s">
        <v>10492</v>
      </c>
      <c r="D8920" s="104" t="s">
        <v>639</v>
      </c>
      <c r="E8920" s="104">
        <f t="shared" si="139"/>
        <v>50100703</v>
      </c>
      <c r="F8920" s="104" t="s">
        <v>451</v>
      </c>
      <c r="G8920" s="104" t="s">
        <v>4799</v>
      </c>
      <c r="H8920" s="104" t="s">
        <v>636</v>
      </c>
      <c r="I8920" s="104" t="s">
        <v>640</v>
      </c>
    </row>
    <row r="8921" spans="1:9" x14ac:dyDescent="0.2">
      <c r="A8921" s="104" t="s">
        <v>10492</v>
      </c>
      <c r="D8921" s="104" t="s">
        <v>641</v>
      </c>
      <c r="E8921" s="104">
        <f t="shared" si="139"/>
        <v>50100704</v>
      </c>
      <c r="F8921" s="104" t="s">
        <v>451</v>
      </c>
      <c r="G8921" s="104" t="s">
        <v>4799</v>
      </c>
      <c r="H8921" s="104" t="s">
        <v>636</v>
      </c>
      <c r="I8921" s="104" t="s">
        <v>642</v>
      </c>
    </row>
    <row r="8922" spans="1:9" x14ac:dyDescent="0.2">
      <c r="A8922" s="104" t="s">
        <v>10492</v>
      </c>
      <c r="D8922" s="104" t="s">
        <v>643</v>
      </c>
      <c r="E8922" s="104">
        <f t="shared" si="139"/>
        <v>50100707</v>
      </c>
      <c r="F8922" s="104" t="s">
        <v>451</v>
      </c>
      <c r="G8922" s="104" t="s">
        <v>4799</v>
      </c>
      <c r="H8922" s="104" t="s">
        <v>636</v>
      </c>
      <c r="I8922" s="104" t="s">
        <v>644</v>
      </c>
    </row>
    <row r="8923" spans="1:9" x14ac:dyDescent="0.2">
      <c r="A8923" s="104" t="s">
        <v>10492</v>
      </c>
      <c r="D8923" s="104" t="s">
        <v>645</v>
      </c>
      <c r="E8923" s="104">
        <f t="shared" si="139"/>
        <v>50100708</v>
      </c>
      <c r="F8923" s="104" t="s">
        <v>451</v>
      </c>
      <c r="G8923" s="104" t="s">
        <v>4799</v>
      </c>
      <c r="H8923" s="104" t="s">
        <v>636</v>
      </c>
      <c r="I8923" s="104" t="s">
        <v>646</v>
      </c>
    </row>
    <row r="8924" spans="1:9" x14ac:dyDescent="0.2">
      <c r="A8924" s="104" t="s">
        <v>10492</v>
      </c>
      <c r="D8924" s="104" t="s">
        <v>647</v>
      </c>
      <c r="E8924" s="104">
        <f t="shared" si="139"/>
        <v>50100710</v>
      </c>
      <c r="F8924" s="104" t="s">
        <v>451</v>
      </c>
      <c r="G8924" s="104" t="s">
        <v>4799</v>
      </c>
      <c r="H8924" s="104" t="s">
        <v>636</v>
      </c>
      <c r="I8924" s="104" t="s">
        <v>648</v>
      </c>
    </row>
    <row r="8925" spans="1:9" x14ac:dyDescent="0.2">
      <c r="A8925" s="104" t="s">
        <v>10492</v>
      </c>
      <c r="D8925" s="104" t="s">
        <v>649</v>
      </c>
      <c r="E8925" s="104">
        <f t="shared" si="139"/>
        <v>50100715</v>
      </c>
      <c r="F8925" s="104" t="s">
        <v>451</v>
      </c>
      <c r="G8925" s="104" t="s">
        <v>4799</v>
      </c>
      <c r="H8925" s="104" t="s">
        <v>636</v>
      </c>
      <c r="I8925" s="104" t="s">
        <v>650</v>
      </c>
    </row>
    <row r="8926" spans="1:9" x14ac:dyDescent="0.2">
      <c r="A8926" s="104" t="s">
        <v>10492</v>
      </c>
      <c r="D8926" s="104" t="s">
        <v>651</v>
      </c>
      <c r="E8926" s="104">
        <f t="shared" si="139"/>
        <v>50100719</v>
      </c>
      <c r="F8926" s="104" t="s">
        <v>451</v>
      </c>
      <c r="G8926" s="104" t="s">
        <v>4799</v>
      </c>
      <c r="H8926" s="104" t="s">
        <v>636</v>
      </c>
      <c r="I8926" s="104" t="s">
        <v>652</v>
      </c>
    </row>
    <row r="8927" spans="1:9" x14ac:dyDescent="0.2">
      <c r="A8927" s="104" t="s">
        <v>10492</v>
      </c>
      <c r="D8927" s="104" t="s">
        <v>653</v>
      </c>
      <c r="E8927" s="104">
        <f t="shared" si="139"/>
        <v>50100720</v>
      </c>
      <c r="F8927" s="104" t="s">
        <v>451</v>
      </c>
      <c r="G8927" s="104" t="s">
        <v>4799</v>
      </c>
      <c r="H8927" s="104" t="s">
        <v>636</v>
      </c>
      <c r="I8927" s="104" t="s">
        <v>654</v>
      </c>
    </row>
    <row r="8928" spans="1:9" x14ac:dyDescent="0.2">
      <c r="A8928" s="104" t="s">
        <v>10492</v>
      </c>
      <c r="D8928" s="104" t="s">
        <v>655</v>
      </c>
      <c r="E8928" s="104">
        <f t="shared" si="139"/>
        <v>50100731</v>
      </c>
      <c r="F8928" s="104" t="s">
        <v>451</v>
      </c>
      <c r="G8928" s="104" t="s">
        <v>4799</v>
      </c>
      <c r="H8928" s="104" t="s">
        <v>636</v>
      </c>
      <c r="I8928" s="104" t="s">
        <v>656</v>
      </c>
    </row>
    <row r="8929" spans="1:9" x14ac:dyDescent="0.2">
      <c r="A8929" s="104" t="s">
        <v>10492</v>
      </c>
      <c r="D8929" s="104" t="s">
        <v>657</v>
      </c>
      <c r="E8929" s="104">
        <f t="shared" si="139"/>
        <v>50100732</v>
      </c>
      <c r="F8929" s="104" t="s">
        <v>451</v>
      </c>
      <c r="G8929" s="104" t="s">
        <v>4799</v>
      </c>
      <c r="H8929" s="104" t="s">
        <v>636</v>
      </c>
      <c r="I8929" s="104" t="s">
        <v>658</v>
      </c>
    </row>
    <row r="8930" spans="1:9" x14ac:dyDescent="0.2">
      <c r="A8930" s="104" t="s">
        <v>10492</v>
      </c>
      <c r="D8930" s="104" t="s">
        <v>659</v>
      </c>
      <c r="E8930" s="104">
        <f t="shared" si="139"/>
        <v>50100733</v>
      </c>
      <c r="F8930" s="104" t="s">
        <v>451</v>
      </c>
      <c r="G8930" s="104" t="s">
        <v>4799</v>
      </c>
      <c r="H8930" s="104" t="s">
        <v>636</v>
      </c>
      <c r="I8930" s="104" t="s">
        <v>660</v>
      </c>
    </row>
    <row r="8931" spans="1:9" x14ac:dyDescent="0.2">
      <c r="A8931" s="104" t="s">
        <v>10492</v>
      </c>
      <c r="D8931" s="104" t="s">
        <v>661</v>
      </c>
      <c r="E8931" s="104">
        <f t="shared" si="139"/>
        <v>50100734</v>
      </c>
      <c r="F8931" s="104" t="s">
        <v>451</v>
      </c>
      <c r="G8931" s="104" t="s">
        <v>4799</v>
      </c>
      <c r="H8931" s="104" t="s">
        <v>636</v>
      </c>
      <c r="I8931" s="104" t="s">
        <v>662</v>
      </c>
    </row>
    <row r="8932" spans="1:9" x14ac:dyDescent="0.2">
      <c r="A8932" s="104" t="s">
        <v>10492</v>
      </c>
      <c r="D8932" s="104" t="s">
        <v>286</v>
      </c>
      <c r="E8932" s="104">
        <f t="shared" si="139"/>
        <v>50100740</v>
      </c>
      <c r="F8932" s="104" t="s">
        <v>451</v>
      </c>
      <c r="G8932" s="104" t="s">
        <v>4799</v>
      </c>
      <c r="H8932" s="104" t="s">
        <v>636</v>
      </c>
      <c r="I8932" s="104" t="s">
        <v>287</v>
      </c>
    </row>
    <row r="8933" spans="1:9" x14ac:dyDescent="0.2">
      <c r="A8933" s="104" t="s">
        <v>10492</v>
      </c>
      <c r="D8933" s="104" t="s">
        <v>288</v>
      </c>
      <c r="E8933" s="104">
        <f t="shared" si="139"/>
        <v>50100750</v>
      </c>
      <c r="F8933" s="104" t="s">
        <v>451</v>
      </c>
      <c r="G8933" s="104" t="s">
        <v>4799</v>
      </c>
      <c r="H8933" s="104" t="s">
        <v>636</v>
      </c>
      <c r="I8933" s="104" t="s">
        <v>289</v>
      </c>
    </row>
    <row r="8934" spans="1:9" x14ac:dyDescent="0.2">
      <c r="A8934" s="104" t="s">
        <v>10492</v>
      </c>
      <c r="D8934" s="104" t="s">
        <v>290</v>
      </c>
      <c r="E8934" s="104">
        <f t="shared" si="139"/>
        <v>50100760</v>
      </c>
      <c r="F8934" s="104" t="s">
        <v>451</v>
      </c>
      <c r="G8934" s="104" t="s">
        <v>4799</v>
      </c>
      <c r="H8934" s="104" t="s">
        <v>636</v>
      </c>
      <c r="I8934" s="104" t="s">
        <v>291</v>
      </c>
    </row>
    <row r="8935" spans="1:9" x14ac:dyDescent="0.2">
      <c r="A8935" s="104" t="s">
        <v>10492</v>
      </c>
      <c r="D8935" s="104" t="s">
        <v>292</v>
      </c>
      <c r="E8935" s="104">
        <f t="shared" si="139"/>
        <v>50100761</v>
      </c>
      <c r="F8935" s="104" t="s">
        <v>451</v>
      </c>
      <c r="G8935" s="104" t="s">
        <v>4799</v>
      </c>
      <c r="H8935" s="104" t="s">
        <v>636</v>
      </c>
      <c r="I8935" s="104" t="s">
        <v>293</v>
      </c>
    </row>
    <row r="8936" spans="1:9" x14ac:dyDescent="0.2">
      <c r="A8936" s="104" t="s">
        <v>10492</v>
      </c>
      <c r="D8936" s="104" t="s">
        <v>294</v>
      </c>
      <c r="E8936" s="104">
        <f t="shared" si="139"/>
        <v>50100765</v>
      </c>
      <c r="F8936" s="104" t="s">
        <v>451</v>
      </c>
      <c r="G8936" s="104" t="s">
        <v>4799</v>
      </c>
      <c r="H8936" s="104" t="s">
        <v>636</v>
      </c>
      <c r="I8936" s="104" t="s">
        <v>295</v>
      </c>
    </row>
    <row r="8937" spans="1:9" x14ac:dyDescent="0.2">
      <c r="A8937" s="104" t="s">
        <v>10492</v>
      </c>
      <c r="D8937" s="104" t="s">
        <v>296</v>
      </c>
      <c r="E8937" s="104">
        <f t="shared" si="139"/>
        <v>50100769</v>
      </c>
      <c r="F8937" s="104" t="s">
        <v>451</v>
      </c>
      <c r="G8937" s="104" t="s">
        <v>4799</v>
      </c>
      <c r="H8937" s="104" t="s">
        <v>636</v>
      </c>
      <c r="I8937" s="104" t="s">
        <v>297</v>
      </c>
    </row>
    <row r="8938" spans="1:9" x14ac:dyDescent="0.2">
      <c r="A8938" s="104" t="s">
        <v>10492</v>
      </c>
      <c r="D8938" s="104" t="s">
        <v>298</v>
      </c>
      <c r="E8938" s="104">
        <f t="shared" si="139"/>
        <v>50100771</v>
      </c>
      <c r="F8938" s="104" t="s">
        <v>451</v>
      </c>
      <c r="G8938" s="104" t="s">
        <v>4799</v>
      </c>
      <c r="H8938" s="104" t="s">
        <v>636</v>
      </c>
      <c r="I8938" s="104" t="s">
        <v>3016</v>
      </c>
    </row>
    <row r="8939" spans="1:9" x14ac:dyDescent="0.2">
      <c r="A8939" s="104" t="s">
        <v>10492</v>
      </c>
      <c r="D8939" s="104" t="s">
        <v>3017</v>
      </c>
      <c r="E8939" s="104">
        <f t="shared" si="139"/>
        <v>50100772</v>
      </c>
      <c r="F8939" s="104" t="s">
        <v>451</v>
      </c>
      <c r="G8939" s="104" t="s">
        <v>4799</v>
      </c>
      <c r="H8939" s="104" t="s">
        <v>636</v>
      </c>
      <c r="I8939" s="104" t="s">
        <v>3018</v>
      </c>
    </row>
    <row r="8940" spans="1:9" x14ac:dyDescent="0.2">
      <c r="A8940" s="104" t="s">
        <v>10492</v>
      </c>
      <c r="D8940" s="104" t="s">
        <v>3019</v>
      </c>
      <c r="E8940" s="104">
        <f t="shared" si="139"/>
        <v>50100781</v>
      </c>
      <c r="F8940" s="104" t="s">
        <v>451</v>
      </c>
      <c r="G8940" s="104" t="s">
        <v>4799</v>
      </c>
      <c r="H8940" s="104" t="s">
        <v>636</v>
      </c>
      <c r="I8940" s="104" t="s">
        <v>3020</v>
      </c>
    </row>
    <row r="8941" spans="1:9" x14ac:dyDescent="0.2">
      <c r="A8941" s="104" t="s">
        <v>10492</v>
      </c>
      <c r="D8941" s="104" t="s">
        <v>3021</v>
      </c>
      <c r="E8941" s="104">
        <f t="shared" si="139"/>
        <v>50100789</v>
      </c>
      <c r="F8941" s="104" t="s">
        <v>451</v>
      </c>
      <c r="G8941" s="104" t="s">
        <v>4799</v>
      </c>
      <c r="H8941" s="104" t="s">
        <v>636</v>
      </c>
      <c r="I8941" s="104" t="s">
        <v>3022</v>
      </c>
    </row>
    <row r="8942" spans="1:9" x14ac:dyDescent="0.2">
      <c r="A8942" s="104" t="s">
        <v>10492</v>
      </c>
      <c r="D8942" s="104" t="s">
        <v>3023</v>
      </c>
      <c r="E8942" s="104">
        <f t="shared" si="139"/>
        <v>50100791</v>
      </c>
      <c r="F8942" s="104" t="s">
        <v>451</v>
      </c>
      <c r="G8942" s="104" t="s">
        <v>4799</v>
      </c>
      <c r="H8942" s="104" t="s">
        <v>636</v>
      </c>
      <c r="I8942" s="104" t="s">
        <v>3024</v>
      </c>
    </row>
    <row r="8943" spans="1:9" x14ac:dyDescent="0.2">
      <c r="A8943" s="104" t="s">
        <v>10492</v>
      </c>
      <c r="D8943" s="104" t="s">
        <v>3025</v>
      </c>
      <c r="E8943" s="104">
        <f t="shared" si="139"/>
        <v>50100792</v>
      </c>
      <c r="F8943" s="104" t="s">
        <v>451</v>
      </c>
      <c r="G8943" s="104" t="s">
        <v>4799</v>
      </c>
      <c r="H8943" s="104" t="s">
        <v>636</v>
      </c>
      <c r="I8943" s="104" t="s">
        <v>3026</v>
      </c>
    </row>
    <row r="8944" spans="1:9" x14ac:dyDescent="0.2">
      <c r="A8944" s="104" t="s">
        <v>10492</v>
      </c>
      <c r="D8944" s="104" t="s">
        <v>3027</v>
      </c>
      <c r="E8944" s="104">
        <f t="shared" si="139"/>
        <v>50100793</v>
      </c>
      <c r="F8944" s="104" t="s">
        <v>451</v>
      </c>
      <c r="G8944" s="104" t="s">
        <v>4799</v>
      </c>
      <c r="H8944" s="104" t="s">
        <v>636</v>
      </c>
      <c r="I8944" s="104" t="s">
        <v>3028</v>
      </c>
    </row>
    <row r="8945" spans="1:9" x14ac:dyDescent="0.2">
      <c r="A8945" s="104" t="s">
        <v>10492</v>
      </c>
      <c r="D8945" s="104" t="s">
        <v>3029</v>
      </c>
      <c r="E8945" s="104">
        <f t="shared" si="139"/>
        <v>50100795</v>
      </c>
      <c r="F8945" s="104" t="s">
        <v>451</v>
      </c>
      <c r="G8945" s="104" t="s">
        <v>4799</v>
      </c>
      <c r="H8945" s="104" t="s">
        <v>636</v>
      </c>
      <c r="I8945" s="104" t="s">
        <v>3030</v>
      </c>
    </row>
    <row r="8946" spans="1:9" x14ac:dyDescent="0.2">
      <c r="A8946" s="104" t="s">
        <v>10492</v>
      </c>
      <c r="D8946" s="104" t="s">
        <v>3031</v>
      </c>
      <c r="E8946" s="104">
        <f t="shared" si="139"/>
        <v>50100799</v>
      </c>
      <c r="F8946" s="104" t="s">
        <v>451</v>
      </c>
      <c r="G8946" s="104" t="s">
        <v>4799</v>
      </c>
      <c r="H8946" s="104" t="s">
        <v>636</v>
      </c>
      <c r="I8946" s="104" t="s">
        <v>7791</v>
      </c>
    </row>
    <row r="8947" spans="1:9" x14ac:dyDescent="0.2">
      <c r="A8947" s="104" t="s">
        <v>10492</v>
      </c>
      <c r="D8947" s="104" t="s">
        <v>3032</v>
      </c>
      <c r="E8947" s="104">
        <f t="shared" si="139"/>
        <v>50180001</v>
      </c>
      <c r="F8947" s="104" t="s">
        <v>451</v>
      </c>
      <c r="G8947" s="104" t="s">
        <v>4799</v>
      </c>
      <c r="H8947" s="104" t="s">
        <v>13740</v>
      </c>
      <c r="I8947" s="104" t="s">
        <v>13740</v>
      </c>
    </row>
    <row r="8948" spans="1:9" x14ac:dyDescent="0.2">
      <c r="A8948" s="104" t="s">
        <v>10492</v>
      </c>
      <c r="D8948" s="104" t="s">
        <v>3033</v>
      </c>
      <c r="E8948" s="104">
        <f t="shared" si="139"/>
        <v>50182001</v>
      </c>
      <c r="F8948" s="104" t="s">
        <v>451</v>
      </c>
      <c r="G8948" s="104" t="s">
        <v>4799</v>
      </c>
      <c r="H8948" s="104" t="s">
        <v>13742</v>
      </c>
      <c r="I8948" s="104" t="s">
        <v>13743</v>
      </c>
    </row>
    <row r="8949" spans="1:9" x14ac:dyDescent="0.2">
      <c r="A8949" s="104" t="s">
        <v>10492</v>
      </c>
      <c r="D8949" s="104" t="s">
        <v>3034</v>
      </c>
      <c r="E8949" s="104">
        <f t="shared" si="139"/>
        <v>50182002</v>
      </c>
      <c r="F8949" s="104" t="s">
        <v>451</v>
      </c>
      <c r="G8949" s="104" t="s">
        <v>4799</v>
      </c>
      <c r="H8949" s="104" t="s">
        <v>13742</v>
      </c>
      <c r="I8949" s="104" t="s">
        <v>13745</v>
      </c>
    </row>
    <row r="8950" spans="1:9" x14ac:dyDescent="0.2">
      <c r="A8950" s="104" t="s">
        <v>10492</v>
      </c>
      <c r="D8950" s="104" t="s">
        <v>3035</v>
      </c>
      <c r="E8950" s="104">
        <f t="shared" si="139"/>
        <v>50182599</v>
      </c>
      <c r="F8950" s="104" t="s">
        <v>451</v>
      </c>
      <c r="G8950" s="104" t="s">
        <v>4799</v>
      </c>
      <c r="H8950" s="104" t="s">
        <v>13747</v>
      </c>
      <c r="I8950" s="104" t="s">
        <v>13748</v>
      </c>
    </row>
    <row r="8951" spans="1:9" x14ac:dyDescent="0.2">
      <c r="A8951" s="104" t="s">
        <v>10492</v>
      </c>
      <c r="D8951" s="104" t="s">
        <v>3036</v>
      </c>
      <c r="E8951" s="104">
        <f t="shared" si="139"/>
        <v>50190002</v>
      </c>
      <c r="F8951" s="104" t="s">
        <v>451</v>
      </c>
      <c r="G8951" s="104" t="s">
        <v>4799</v>
      </c>
      <c r="H8951" s="104" t="s">
        <v>3037</v>
      </c>
      <c r="I8951" s="104" t="s">
        <v>15439</v>
      </c>
    </row>
    <row r="8952" spans="1:9" x14ac:dyDescent="0.2">
      <c r="A8952" s="104" t="s">
        <v>10492</v>
      </c>
      <c r="D8952" s="104" t="s">
        <v>3038</v>
      </c>
      <c r="E8952" s="104">
        <f t="shared" si="139"/>
        <v>50190005</v>
      </c>
      <c r="F8952" s="104" t="s">
        <v>451</v>
      </c>
      <c r="G8952" s="104" t="s">
        <v>4799</v>
      </c>
      <c r="H8952" s="104" t="s">
        <v>3037</v>
      </c>
      <c r="I8952" s="104" t="s">
        <v>16128</v>
      </c>
    </row>
    <row r="8953" spans="1:9" x14ac:dyDescent="0.2">
      <c r="A8953" s="104" t="s">
        <v>10492</v>
      </c>
      <c r="D8953" s="104" t="s">
        <v>3039</v>
      </c>
      <c r="E8953" s="104">
        <f t="shared" si="139"/>
        <v>50190006</v>
      </c>
      <c r="F8953" s="104" t="s">
        <v>451</v>
      </c>
      <c r="G8953" s="104" t="s">
        <v>4799</v>
      </c>
      <c r="H8953" s="104" t="s">
        <v>3037</v>
      </c>
      <c r="I8953" s="104" t="s">
        <v>16137</v>
      </c>
    </row>
    <row r="8954" spans="1:9" x14ac:dyDescent="0.2">
      <c r="A8954" s="104" t="s">
        <v>10492</v>
      </c>
      <c r="D8954" s="104" t="s">
        <v>3040</v>
      </c>
      <c r="E8954" s="104">
        <f t="shared" si="139"/>
        <v>50190010</v>
      </c>
      <c r="F8954" s="104" t="s">
        <v>451</v>
      </c>
      <c r="G8954" s="104" t="s">
        <v>4799</v>
      </c>
      <c r="H8954" s="104" t="s">
        <v>3037</v>
      </c>
      <c r="I8954" s="104" t="s">
        <v>16141</v>
      </c>
    </row>
    <row r="8955" spans="1:9" x14ac:dyDescent="0.2">
      <c r="A8955" s="104" t="s">
        <v>10492</v>
      </c>
      <c r="D8955" s="104" t="s">
        <v>3041</v>
      </c>
      <c r="E8955" s="104">
        <f t="shared" si="139"/>
        <v>50200101</v>
      </c>
      <c r="F8955" s="104" t="s">
        <v>451</v>
      </c>
      <c r="G8955" s="104" t="s">
        <v>3042</v>
      </c>
      <c r="H8955" s="104" t="s">
        <v>3043</v>
      </c>
      <c r="I8955" s="104" t="s">
        <v>3044</v>
      </c>
    </row>
    <row r="8956" spans="1:9" x14ac:dyDescent="0.2">
      <c r="A8956" s="104" t="s">
        <v>10492</v>
      </c>
      <c r="D8956" s="104" t="s">
        <v>3045</v>
      </c>
      <c r="E8956" s="104">
        <f t="shared" si="139"/>
        <v>50200102</v>
      </c>
      <c r="F8956" s="104" t="s">
        <v>451</v>
      </c>
      <c r="G8956" s="104" t="s">
        <v>3042</v>
      </c>
      <c r="H8956" s="104" t="s">
        <v>3043</v>
      </c>
      <c r="I8956" s="104" t="s">
        <v>3046</v>
      </c>
    </row>
    <row r="8957" spans="1:9" x14ac:dyDescent="0.2">
      <c r="A8957" s="104" t="s">
        <v>10492</v>
      </c>
      <c r="D8957" s="104" t="s">
        <v>3047</v>
      </c>
      <c r="E8957" s="104">
        <f t="shared" si="139"/>
        <v>50200103</v>
      </c>
      <c r="F8957" s="104" t="s">
        <v>451</v>
      </c>
      <c r="G8957" s="104" t="s">
        <v>3042</v>
      </c>
      <c r="H8957" s="104" t="s">
        <v>3043</v>
      </c>
      <c r="I8957" s="104" t="s">
        <v>3048</v>
      </c>
    </row>
    <row r="8958" spans="1:9" x14ac:dyDescent="0.2">
      <c r="A8958" s="104" t="s">
        <v>10492</v>
      </c>
      <c r="D8958" s="104" t="s">
        <v>3049</v>
      </c>
      <c r="E8958" s="104">
        <f t="shared" si="139"/>
        <v>50200104</v>
      </c>
      <c r="F8958" s="104" t="s">
        <v>451</v>
      </c>
      <c r="G8958" s="104" t="s">
        <v>3042</v>
      </c>
      <c r="H8958" s="104" t="s">
        <v>3043</v>
      </c>
      <c r="I8958" s="104" t="s">
        <v>2166</v>
      </c>
    </row>
    <row r="8959" spans="1:9" x14ac:dyDescent="0.2">
      <c r="A8959" s="104" t="s">
        <v>10492</v>
      </c>
      <c r="D8959" s="104" t="s">
        <v>3050</v>
      </c>
      <c r="E8959" s="104">
        <f t="shared" si="139"/>
        <v>50200105</v>
      </c>
      <c r="F8959" s="104" t="s">
        <v>451</v>
      </c>
      <c r="G8959" s="104" t="s">
        <v>3042</v>
      </c>
      <c r="H8959" s="104" t="s">
        <v>3043</v>
      </c>
      <c r="I8959" s="104" t="s">
        <v>2168</v>
      </c>
    </row>
    <row r="8960" spans="1:9" x14ac:dyDescent="0.2">
      <c r="A8960" s="104" t="s">
        <v>10492</v>
      </c>
      <c r="D8960" s="104" t="s">
        <v>3051</v>
      </c>
      <c r="E8960" s="104">
        <f t="shared" si="139"/>
        <v>50200201</v>
      </c>
      <c r="F8960" s="104" t="s">
        <v>451</v>
      </c>
      <c r="G8960" s="104" t="s">
        <v>3042</v>
      </c>
      <c r="H8960" s="104" t="s">
        <v>14303</v>
      </c>
      <c r="I8960" s="104" t="s">
        <v>16143</v>
      </c>
    </row>
    <row r="8961" spans="1:9" x14ac:dyDescent="0.2">
      <c r="A8961" s="104" t="s">
        <v>10492</v>
      </c>
      <c r="D8961" s="104" t="s">
        <v>3052</v>
      </c>
      <c r="E8961" s="104">
        <f t="shared" si="139"/>
        <v>50200202</v>
      </c>
      <c r="F8961" s="104" t="s">
        <v>451</v>
      </c>
      <c r="G8961" s="104" t="s">
        <v>3042</v>
      </c>
      <c r="H8961" s="104" t="s">
        <v>14303</v>
      </c>
      <c r="I8961" s="104" t="s">
        <v>3053</v>
      </c>
    </row>
    <row r="8962" spans="1:9" x14ac:dyDescent="0.2">
      <c r="A8962" s="104" t="s">
        <v>10492</v>
      </c>
      <c r="D8962" s="104" t="s">
        <v>3054</v>
      </c>
      <c r="E8962" s="104">
        <f t="shared" ref="E8962:E9025" si="140">VALUE(D8962)</f>
        <v>50200203</v>
      </c>
      <c r="F8962" s="104" t="s">
        <v>451</v>
      </c>
      <c r="G8962" s="104" t="s">
        <v>3042</v>
      </c>
      <c r="H8962" s="104" t="s">
        <v>14303</v>
      </c>
      <c r="I8962" s="104" t="s">
        <v>3055</v>
      </c>
    </row>
    <row r="8963" spans="1:9" x14ac:dyDescent="0.2">
      <c r="A8963" s="104" t="s">
        <v>10492</v>
      </c>
      <c r="D8963" s="104" t="s">
        <v>3056</v>
      </c>
      <c r="E8963" s="104">
        <f t="shared" si="140"/>
        <v>50200204</v>
      </c>
      <c r="F8963" s="104" t="s">
        <v>451</v>
      </c>
      <c r="G8963" s="104" t="s">
        <v>3042</v>
      </c>
      <c r="H8963" s="104" t="s">
        <v>14303</v>
      </c>
      <c r="I8963" s="104" t="s">
        <v>48</v>
      </c>
    </row>
    <row r="8964" spans="1:9" x14ac:dyDescent="0.2">
      <c r="A8964" s="104" t="s">
        <v>10492</v>
      </c>
      <c r="D8964" s="104" t="s">
        <v>49</v>
      </c>
      <c r="E8964" s="104">
        <f t="shared" si="140"/>
        <v>50200205</v>
      </c>
      <c r="F8964" s="104" t="s">
        <v>451</v>
      </c>
      <c r="G8964" s="104" t="s">
        <v>3042</v>
      </c>
      <c r="H8964" s="104" t="s">
        <v>14303</v>
      </c>
      <c r="I8964" s="104" t="s">
        <v>50</v>
      </c>
    </row>
    <row r="8965" spans="1:9" x14ac:dyDescent="0.2">
      <c r="A8965" s="104" t="s">
        <v>10492</v>
      </c>
      <c r="D8965" s="104" t="s">
        <v>51</v>
      </c>
      <c r="E8965" s="104">
        <f t="shared" si="140"/>
        <v>50200206</v>
      </c>
      <c r="F8965" s="104" t="s">
        <v>451</v>
      </c>
      <c r="G8965" s="104" t="s">
        <v>3042</v>
      </c>
      <c r="H8965" s="104" t="s">
        <v>14303</v>
      </c>
      <c r="I8965" s="104" t="s">
        <v>52</v>
      </c>
    </row>
    <row r="8966" spans="1:9" x14ac:dyDescent="0.2">
      <c r="A8966" s="104" t="s">
        <v>10492</v>
      </c>
      <c r="D8966" s="104" t="s">
        <v>53</v>
      </c>
      <c r="E8966" s="104">
        <f t="shared" si="140"/>
        <v>50200207</v>
      </c>
      <c r="F8966" s="104" t="s">
        <v>451</v>
      </c>
      <c r="G8966" s="104" t="s">
        <v>3042</v>
      </c>
      <c r="H8966" s="104" t="s">
        <v>14303</v>
      </c>
      <c r="I8966" s="104" t="s">
        <v>54</v>
      </c>
    </row>
    <row r="8967" spans="1:9" x14ac:dyDescent="0.2">
      <c r="A8967" s="104" t="s">
        <v>10492</v>
      </c>
      <c r="D8967" s="104" t="s">
        <v>55</v>
      </c>
      <c r="E8967" s="104">
        <f t="shared" si="140"/>
        <v>50200301</v>
      </c>
      <c r="F8967" s="104" t="s">
        <v>451</v>
      </c>
      <c r="G8967" s="104" t="s">
        <v>3042</v>
      </c>
      <c r="H8967" s="104" t="s">
        <v>56</v>
      </c>
      <c r="I8967" s="104" t="s">
        <v>57</v>
      </c>
    </row>
    <row r="8968" spans="1:9" x14ac:dyDescent="0.2">
      <c r="A8968" s="104" t="s">
        <v>10492</v>
      </c>
      <c r="D8968" s="104" t="s">
        <v>58</v>
      </c>
      <c r="E8968" s="104">
        <f t="shared" si="140"/>
        <v>50200302</v>
      </c>
      <c r="F8968" s="104" t="s">
        <v>451</v>
      </c>
      <c r="G8968" s="104" t="s">
        <v>3042</v>
      </c>
      <c r="H8968" s="104" t="s">
        <v>56</v>
      </c>
      <c r="I8968" s="104" t="s">
        <v>59</v>
      </c>
    </row>
    <row r="8969" spans="1:9" x14ac:dyDescent="0.2">
      <c r="A8969" s="104" t="s">
        <v>10492</v>
      </c>
      <c r="D8969" s="104" t="s">
        <v>60</v>
      </c>
      <c r="E8969" s="104">
        <f t="shared" si="140"/>
        <v>50200501</v>
      </c>
      <c r="F8969" s="104" t="s">
        <v>451</v>
      </c>
      <c r="G8969" s="104" t="s">
        <v>3042</v>
      </c>
      <c r="H8969" s="104" t="s">
        <v>61</v>
      </c>
      <c r="I8969" s="104" t="s">
        <v>62</v>
      </c>
    </row>
    <row r="8970" spans="1:9" x14ac:dyDescent="0.2">
      <c r="A8970" s="104" t="s">
        <v>10492</v>
      </c>
      <c r="D8970" s="104" t="s">
        <v>63</v>
      </c>
      <c r="E8970" s="104">
        <f t="shared" si="140"/>
        <v>50200502</v>
      </c>
      <c r="F8970" s="104" t="s">
        <v>451</v>
      </c>
      <c r="G8970" s="104" t="s">
        <v>3042</v>
      </c>
      <c r="H8970" s="104" t="s">
        <v>61</v>
      </c>
      <c r="I8970" s="104" t="s">
        <v>64</v>
      </c>
    </row>
    <row r="8971" spans="1:9" x14ac:dyDescent="0.2">
      <c r="A8971" s="104" t="s">
        <v>10492</v>
      </c>
      <c r="D8971" s="104" t="s">
        <v>65</v>
      </c>
      <c r="E8971" s="104">
        <f t="shared" si="140"/>
        <v>50200503</v>
      </c>
      <c r="F8971" s="104" t="s">
        <v>451</v>
      </c>
      <c r="G8971" s="104" t="s">
        <v>3042</v>
      </c>
      <c r="H8971" s="104" t="s">
        <v>61</v>
      </c>
      <c r="I8971" s="104" t="s">
        <v>66</v>
      </c>
    </row>
    <row r="8972" spans="1:9" x14ac:dyDescent="0.2">
      <c r="A8972" s="104" t="s">
        <v>10492</v>
      </c>
      <c r="D8972" s="104" t="s">
        <v>67</v>
      </c>
      <c r="E8972" s="104">
        <f t="shared" si="140"/>
        <v>50200504</v>
      </c>
      <c r="F8972" s="104" t="s">
        <v>451</v>
      </c>
      <c r="G8972" s="104" t="s">
        <v>3042</v>
      </c>
      <c r="H8972" s="104" t="s">
        <v>61</v>
      </c>
      <c r="I8972" s="104" t="s">
        <v>68</v>
      </c>
    </row>
    <row r="8973" spans="1:9" x14ac:dyDescent="0.2">
      <c r="A8973" s="104" t="s">
        <v>10492</v>
      </c>
      <c r="D8973" s="104" t="s">
        <v>69</v>
      </c>
      <c r="E8973" s="104">
        <f t="shared" si="140"/>
        <v>50200505</v>
      </c>
      <c r="F8973" s="104" t="s">
        <v>451</v>
      </c>
      <c r="G8973" s="104" t="s">
        <v>3042</v>
      </c>
      <c r="H8973" s="104" t="s">
        <v>61</v>
      </c>
      <c r="I8973" s="104" t="s">
        <v>2162</v>
      </c>
    </row>
    <row r="8974" spans="1:9" x14ac:dyDescent="0.2">
      <c r="A8974" s="104" t="s">
        <v>10492</v>
      </c>
      <c r="D8974" s="104" t="s">
        <v>70</v>
      </c>
      <c r="E8974" s="104">
        <f t="shared" si="140"/>
        <v>50200506</v>
      </c>
      <c r="F8974" s="104" t="s">
        <v>451</v>
      </c>
      <c r="G8974" s="104" t="s">
        <v>3042</v>
      </c>
      <c r="H8974" s="104" t="s">
        <v>61</v>
      </c>
      <c r="I8974" s="104" t="s">
        <v>2164</v>
      </c>
    </row>
    <row r="8975" spans="1:9" x14ac:dyDescent="0.2">
      <c r="A8975" s="104" t="s">
        <v>10492</v>
      </c>
      <c r="D8975" s="104" t="s">
        <v>71</v>
      </c>
      <c r="E8975" s="104">
        <f t="shared" si="140"/>
        <v>50200507</v>
      </c>
      <c r="F8975" s="104" t="s">
        <v>451</v>
      </c>
      <c r="G8975" s="104" t="s">
        <v>3042</v>
      </c>
      <c r="H8975" s="104" t="s">
        <v>61</v>
      </c>
      <c r="I8975" s="104" t="s">
        <v>72</v>
      </c>
    </row>
    <row r="8976" spans="1:9" x14ac:dyDescent="0.2">
      <c r="A8976" s="104" t="s">
        <v>10492</v>
      </c>
      <c r="D8976" s="104" t="s">
        <v>73</v>
      </c>
      <c r="E8976" s="104">
        <f t="shared" si="140"/>
        <v>50200515</v>
      </c>
      <c r="F8976" s="104" t="s">
        <v>451</v>
      </c>
      <c r="G8976" s="104" t="s">
        <v>3042</v>
      </c>
      <c r="H8976" s="104" t="s">
        <v>61</v>
      </c>
      <c r="I8976" s="104" t="s">
        <v>74</v>
      </c>
    </row>
    <row r="8977" spans="1:9" x14ac:dyDescent="0.2">
      <c r="A8977" s="104" t="s">
        <v>10492</v>
      </c>
      <c r="D8977" s="104" t="s">
        <v>75</v>
      </c>
      <c r="E8977" s="104">
        <f t="shared" si="140"/>
        <v>50200516</v>
      </c>
      <c r="F8977" s="104" t="s">
        <v>451</v>
      </c>
      <c r="G8977" s="104" t="s">
        <v>3042</v>
      </c>
      <c r="H8977" s="104" t="s">
        <v>61</v>
      </c>
      <c r="I8977" s="104" t="s">
        <v>76</v>
      </c>
    </row>
    <row r="8978" spans="1:9" x14ac:dyDescent="0.2">
      <c r="A8978" s="104" t="s">
        <v>10492</v>
      </c>
      <c r="D8978" s="104" t="s">
        <v>77</v>
      </c>
      <c r="E8978" s="104">
        <f t="shared" si="140"/>
        <v>50200517</v>
      </c>
      <c r="F8978" s="104" t="s">
        <v>451</v>
      </c>
      <c r="G8978" s="104" t="s">
        <v>3042</v>
      </c>
      <c r="H8978" s="104" t="s">
        <v>61</v>
      </c>
      <c r="I8978" s="104" t="s">
        <v>78</v>
      </c>
    </row>
    <row r="8979" spans="1:9" x14ac:dyDescent="0.2">
      <c r="A8979" s="104" t="s">
        <v>10492</v>
      </c>
      <c r="D8979" s="104" t="s">
        <v>79</v>
      </c>
      <c r="E8979" s="104">
        <f t="shared" si="140"/>
        <v>50200518</v>
      </c>
      <c r="F8979" s="104" t="s">
        <v>451</v>
      </c>
      <c r="G8979" s="104" t="s">
        <v>3042</v>
      </c>
      <c r="H8979" s="104" t="s">
        <v>61</v>
      </c>
      <c r="I8979" s="104" t="s">
        <v>336</v>
      </c>
    </row>
    <row r="8980" spans="1:9" x14ac:dyDescent="0.2">
      <c r="A8980" s="104" t="s">
        <v>10492</v>
      </c>
      <c r="D8980" s="104" t="s">
        <v>80</v>
      </c>
      <c r="E8980" s="104">
        <f t="shared" si="140"/>
        <v>50200519</v>
      </c>
      <c r="F8980" s="104" t="s">
        <v>451</v>
      </c>
      <c r="G8980" s="104" t="s">
        <v>3042</v>
      </c>
      <c r="H8980" s="104" t="s">
        <v>61</v>
      </c>
      <c r="I8980" s="104" t="s">
        <v>338</v>
      </c>
    </row>
    <row r="8981" spans="1:9" x14ac:dyDescent="0.2">
      <c r="A8981" s="104" t="s">
        <v>10492</v>
      </c>
      <c r="D8981" s="104" t="s">
        <v>81</v>
      </c>
      <c r="E8981" s="104">
        <f t="shared" si="140"/>
        <v>50200520</v>
      </c>
      <c r="F8981" s="104" t="s">
        <v>451</v>
      </c>
      <c r="G8981" s="104" t="s">
        <v>3042</v>
      </c>
      <c r="H8981" s="104" t="s">
        <v>61</v>
      </c>
      <c r="I8981" s="104" t="s">
        <v>340</v>
      </c>
    </row>
    <row r="8982" spans="1:9" x14ac:dyDescent="0.2">
      <c r="A8982" s="104" t="s">
        <v>10492</v>
      </c>
      <c r="D8982" s="104" t="s">
        <v>82</v>
      </c>
      <c r="E8982" s="104">
        <f t="shared" si="140"/>
        <v>50200601</v>
      </c>
      <c r="F8982" s="104" t="s">
        <v>451</v>
      </c>
      <c r="G8982" s="104" t="s">
        <v>3042</v>
      </c>
      <c r="H8982" s="104" t="s">
        <v>4821</v>
      </c>
      <c r="I8982" s="104" t="s">
        <v>83</v>
      </c>
    </row>
    <row r="8983" spans="1:9" x14ac:dyDescent="0.2">
      <c r="A8983" s="104" t="s">
        <v>10492</v>
      </c>
      <c r="D8983" s="104" t="s">
        <v>84</v>
      </c>
      <c r="E8983" s="104">
        <f t="shared" si="140"/>
        <v>50200602</v>
      </c>
      <c r="F8983" s="104" t="s">
        <v>451</v>
      </c>
      <c r="G8983" s="104" t="s">
        <v>3042</v>
      </c>
      <c r="H8983" s="104" t="s">
        <v>4821</v>
      </c>
      <c r="I8983" s="104" t="s">
        <v>85</v>
      </c>
    </row>
    <row r="8984" spans="1:9" x14ac:dyDescent="0.2">
      <c r="A8984" s="104" t="s">
        <v>10492</v>
      </c>
      <c r="D8984" s="104" t="s">
        <v>86</v>
      </c>
      <c r="E8984" s="104">
        <f t="shared" si="140"/>
        <v>50200901</v>
      </c>
      <c r="F8984" s="104" t="s">
        <v>451</v>
      </c>
      <c r="G8984" s="104" t="s">
        <v>3042</v>
      </c>
      <c r="H8984" s="104" t="s">
        <v>87</v>
      </c>
      <c r="I8984" s="104" t="s">
        <v>14416</v>
      </c>
    </row>
    <row r="8985" spans="1:9" x14ac:dyDescent="0.2">
      <c r="A8985" s="104" t="s">
        <v>10492</v>
      </c>
      <c r="D8985" s="104" t="s">
        <v>88</v>
      </c>
      <c r="E8985" s="104">
        <f t="shared" si="140"/>
        <v>50280001</v>
      </c>
      <c r="F8985" s="104" t="s">
        <v>451</v>
      </c>
      <c r="G8985" s="104" t="s">
        <v>3042</v>
      </c>
      <c r="H8985" s="104" t="s">
        <v>13740</v>
      </c>
      <c r="I8985" s="104" t="s">
        <v>13740</v>
      </c>
    </row>
    <row r="8986" spans="1:9" x14ac:dyDescent="0.2">
      <c r="A8986" s="104" t="s">
        <v>10492</v>
      </c>
      <c r="D8986" s="104" t="s">
        <v>89</v>
      </c>
      <c r="E8986" s="104">
        <f t="shared" si="140"/>
        <v>50282001</v>
      </c>
      <c r="F8986" s="104" t="s">
        <v>451</v>
      </c>
      <c r="G8986" s="104" t="s">
        <v>3042</v>
      </c>
      <c r="H8986" s="104" t="s">
        <v>13742</v>
      </c>
      <c r="I8986" s="104" t="s">
        <v>13743</v>
      </c>
    </row>
    <row r="8987" spans="1:9" x14ac:dyDescent="0.2">
      <c r="A8987" s="104" t="s">
        <v>10492</v>
      </c>
      <c r="D8987" s="104" t="s">
        <v>90</v>
      </c>
      <c r="E8987" s="104">
        <f t="shared" si="140"/>
        <v>50282002</v>
      </c>
      <c r="F8987" s="104" t="s">
        <v>451</v>
      </c>
      <c r="G8987" s="104" t="s">
        <v>3042</v>
      </c>
      <c r="H8987" s="104" t="s">
        <v>13742</v>
      </c>
      <c r="I8987" s="104" t="s">
        <v>13745</v>
      </c>
    </row>
    <row r="8988" spans="1:9" x14ac:dyDescent="0.2">
      <c r="A8988" s="104" t="s">
        <v>10492</v>
      </c>
      <c r="D8988" s="104" t="s">
        <v>91</v>
      </c>
      <c r="E8988" s="104">
        <f t="shared" si="140"/>
        <v>50282599</v>
      </c>
      <c r="F8988" s="104" t="s">
        <v>451</v>
      </c>
      <c r="G8988" s="104" t="s">
        <v>3042</v>
      </c>
      <c r="H8988" s="104" t="s">
        <v>13747</v>
      </c>
      <c r="I8988" s="104" t="s">
        <v>13748</v>
      </c>
    </row>
    <row r="8989" spans="1:9" x14ac:dyDescent="0.2">
      <c r="A8989" s="104" t="s">
        <v>10492</v>
      </c>
      <c r="D8989" s="104" t="s">
        <v>92</v>
      </c>
      <c r="E8989" s="104">
        <f t="shared" si="140"/>
        <v>50290002</v>
      </c>
      <c r="F8989" s="104" t="s">
        <v>451</v>
      </c>
      <c r="G8989" s="104" t="s">
        <v>3042</v>
      </c>
      <c r="H8989" s="104" t="s">
        <v>3037</v>
      </c>
      <c r="I8989" s="104" t="s">
        <v>15439</v>
      </c>
    </row>
    <row r="8990" spans="1:9" x14ac:dyDescent="0.2">
      <c r="A8990" s="104" t="s">
        <v>10492</v>
      </c>
      <c r="D8990" s="104" t="s">
        <v>93</v>
      </c>
      <c r="E8990" s="104">
        <f t="shared" si="140"/>
        <v>50290005</v>
      </c>
      <c r="F8990" s="104" t="s">
        <v>451</v>
      </c>
      <c r="G8990" s="104" t="s">
        <v>3042</v>
      </c>
      <c r="H8990" s="104" t="s">
        <v>3037</v>
      </c>
      <c r="I8990" s="104" t="s">
        <v>16128</v>
      </c>
    </row>
    <row r="8991" spans="1:9" x14ac:dyDescent="0.2">
      <c r="A8991" s="104" t="s">
        <v>10492</v>
      </c>
      <c r="D8991" s="104" t="s">
        <v>94</v>
      </c>
      <c r="E8991" s="104">
        <f t="shared" si="140"/>
        <v>50290006</v>
      </c>
      <c r="F8991" s="104" t="s">
        <v>451</v>
      </c>
      <c r="G8991" s="104" t="s">
        <v>3042</v>
      </c>
      <c r="H8991" s="104" t="s">
        <v>3037</v>
      </c>
      <c r="I8991" s="104" t="s">
        <v>16137</v>
      </c>
    </row>
    <row r="8992" spans="1:9" x14ac:dyDescent="0.2">
      <c r="A8992" s="104" t="s">
        <v>10492</v>
      </c>
      <c r="D8992" s="104" t="s">
        <v>95</v>
      </c>
      <c r="E8992" s="104">
        <f t="shared" si="140"/>
        <v>50290010</v>
      </c>
      <c r="F8992" s="104" t="s">
        <v>451</v>
      </c>
      <c r="G8992" s="104" t="s">
        <v>3042</v>
      </c>
      <c r="H8992" s="104" t="s">
        <v>3037</v>
      </c>
      <c r="I8992" s="104" t="s">
        <v>16141</v>
      </c>
    </row>
    <row r="8993" spans="1:9" x14ac:dyDescent="0.2">
      <c r="A8993" s="104" t="s">
        <v>10492</v>
      </c>
      <c r="D8993" s="104" t="s">
        <v>96</v>
      </c>
      <c r="E8993" s="104">
        <f t="shared" si="140"/>
        <v>50300101</v>
      </c>
      <c r="F8993" s="104" t="s">
        <v>451</v>
      </c>
      <c r="G8993" s="104" t="s">
        <v>97</v>
      </c>
      <c r="H8993" s="104" t="s">
        <v>3043</v>
      </c>
      <c r="I8993" s="104" t="s">
        <v>3044</v>
      </c>
    </row>
    <row r="8994" spans="1:9" x14ac:dyDescent="0.2">
      <c r="A8994" s="104" t="s">
        <v>10492</v>
      </c>
      <c r="D8994" s="104" t="s">
        <v>98</v>
      </c>
      <c r="E8994" s="104">
        <f t="shared" si="140"/>
        <v>50300102</v>
      </c>
      <c r="F8994" s="104" t="s">
        <v>451</v>
      </c>
      <c r="G8994" s="104" t="s">
        <v>97</v>
      </c>
      <c r="H8994" s="104" t="s">
        <v>3043</v>
      </c>
      <c r="I8994" s="104" t="s">
        <v>3046</v>
      </c>
    </row>
    <row r="8995" spans="1:9" x14ac:dyDescent="0.2">
      <c r="A8995" s="104" t="s">
        <v>10492</v>
      </c>
      <c r="D8995" s="104" t="s">
        <v>99</v>
      </c>
      <c r="E8995" s="104">
        <f t="shared" si="140"/>
        <v>50300103</v>
      </c>
      <c r="F8995" s="104" t="s">
        <v>451</v>
      </c>
      <c r="G8995" s="104" t="s">
        <v>97</v>
      </c>
      <c r="H8995" s="104" t="s">
        <v>3043</v>
      </c>
      <c r="I8995" s="104" t="s">
        <v>3048</v>
      </c>
    </row>
    <row r="8996" spans="1:9" x14ac:dyDescent="0.2">
      <c r="A8996" s="104" t="s">
        <v>10492</v>
      </c>
      <c r="D8996" s="104" t="s">
        <v>100</v>
      </c>
      <c r="E8996" s="104">
        <f t="shared" si="140"/>
        <v>50300104</v>
      </c>
      <c r="F8996" s="104" t="s">
        <v>451</v>
      </c>
      <c r="G8996" s="104" t="s">
        <v>97</v>
      </c>
      <c r="H8996" s="104" t="s">
        <v>3043</v>
      </c>
      <c r="I8996" s="104" t="s">
        <v>2166</v>
      </c>
    </row>
    <row r="8997" spans="1:9" x14ac:dyDescent="0.2">
      <c r="A8997" s="104" t="s">
        <v>10492</v>
      </c>
      <c r="D8997" s="104" t="s">
        <v>101</v>
      </c>
      <c r="E8997" s="104">
        <f t="shared" si="140"/>
        <v>50300105</v>
      </c>
      <c r="F8997" s="104" t="s">
        <v>451</v>
      </c>
      <c r="G8997" s="104" t="s">
        <v>97</v>
      </c>
      <c r="H8997" s="104" t="s">
        <v>3043</v>
      </c>
      <c r="I8997" s="104" t="s">
        <v>2168</v>
      </c>
    </row>
    <row r="8998" spans="1:9" x14ac:dyDescent="0.2">
      <c r="A8998" s="104" t="s">
        <v>10492</v>
      </c>
      <c r="D8998" s="104" t="s">
        <v>102</v>
      </c>
      <c r="E8998" s="104">
        <f t="shared" si="140"/>
        <v>50300106</v>
      </c>
      <c r="F8998" s="104" t="s">
        <v>451</v>
      </c>
      <c r="G8998" s="104" t="s">
        <v>97</v>
      </c>
      <c r="H8998" s="104" t="s">
        <v>3043</v>
      </c>
      <c r="I8998" s="104" t="s">
        <v>2170</v>
      </c>
    </row>
    <row r="8999" spans="1:9" x14ac:dyDescent="0.2">
      <c r="A8999" s="104" t="s">
        <v>10492</v>
      </c>
      <c r="D8999" s="104" t="s">
        <v>103</v>
      </c>
      <c r="E8999" s="104">
        <f t="shared" si="140"/>
        <v>50300107</v>
      </c>
      <c r="F8999" s="104" t="s">
        <v>451</v>
      </c>
      <c r="G8999" s="104" t="s">
        <v>97</v>
      </c>
      <c r="H8999" s="104" t="s">
        <v>3043</v>
      </c>
      <c r="I8999" s="104" t="s">
        <v>2172</v>
      </c>
    </row>
    <row r="9000" spans="1:9" x14ac:dyDescent="0.2">
      <c r="A9000" s="104" t="s">
        <v>10492</v>
      </c>
      <c r="D9000" s="104" t="s">
        <v>104</v>
      </c>
      <c r="E9000" s="104">
        <f t="shared" si="140"/>
        <v>50300108</v>
      </c>
      <c r="F9000" s="104" t="s">
        <v>451</v>
      </c>
      <c r="G9000" s="104" t="s">
        <v>97</v>
      </c>
      <c r="H9000" s="104" t="s">
        <v>3043</v>
      </c>
      <c r="I9000" s="104" t="s">
        <v>105</v>
      </c>
    </row>
    <row r="9001" spans="1:9" x14ac:dyDescent="0.2">
      <c r="A9001" s="104" t="s">
        <v>10492</v>
      </c>
      <c r="D9001" s="104" t="s">
        <v>106</v>
      </c>
      <c r="E9001" s="104">
        <f t="shared" si="140"/>
        <v>50300109</v>
      </c>
      <c r="F9001" s="104" t="s">
        <v>451</v>
      </c>
      <c r="G9001" s="104" t="s">
        <v>97</v>
      </c>
      <c r="H9001" s="104" t="s">
        <v>3043</v>
      </c>
      <c r="I9001" s="104" t="s">
        <v>2174</v>
      </c>
    </row>
    <row r="9002" spans="1:9" x14ac:dyDescent="0.2">
      <c r="A9002" s="104" t="s">
        <v>10492</v>
      </c>
      <c r="D9002" s="104" t="s">
        <v>107</v>
      </c>
      <c r="E9002" s="104">
        <f t="shared" si="140"/>
        <v>50300111</v>
      </c>
      <c r="F9002" s="104" t="s">
        <v>451</v>
      </c>
      <c r="G9002" s="104" t="s">
        <v>97</v>
      </c>
      <c r="H9002" s="104" t="s">
        <v>3043</v>
      </c>
      <c r="I9002" s="104" t="s">
        <v>4806</v>
      </c>
    </row>
    <row r="9003" spans="1:9" x14ac:dyDescent="0.2">
      <c r="A9003" s="104" t="s">
        <v>10492</v>
      </c>
      <c r="D9003" s="104" t="s">
        <v>108</v>
      </c>
      <c r="E9003" s="104">
        <f t="shared" si="140"/>
        <v>50300112</v>
      </c>
      <c r="F9003" s="104" t="s">
        <v>451</v>
      </c>
      <c r="G9003" s="104" t="s">
        <v>97</v>
      </c>
      <c r="H9003" s="104" t="s">
        <v>3043</v>
      </c>
      <c r="I9003" s="104" t="s">
        <v>4808</v>
      </c>
    </row>
    <row r="9004" spans="1:9" x14ac:dyDescent="0.2">
      <c r="A9004" s="104" t="s">
        <v>10492</v>
      </c>
      <c r="D9004" s="104" t="s">
        <v>109</v>
      </c>
      <c r="E9004" s="104">
        <f t="shared" si="140"/>
        <v>50300113</v>
      </c>
      <c r="F9004" s="104" t="s">
        <v>451</v>
      </c>
      <c r="G9004" s="104" t="s">
        <v>97</v>
      </c>
      <c r="H9004" s="104" t="s">
        <v>3043</v>
      </c>
      <c r="I9004" s="104" t="s">
        <v>4810</v>
      </c>
    </row>
    <row r="9005" spans="1:9" x14ac:dyDescent="0.2">
      <c r="A9005" s="104" t="s">
        <v>10492</v>
      </c>
      <c r="D9005" s="104" t="s">
        <v>110</v>
      </c>
      <c r="E9005" s="104">
        <f t="shared" si="140"/>
        <v>50300114</v>
      </c>
      <c r="F9005" s="104" t="s">
        <v>451</v>
      </c>
      <c r="G9005" s="104" t="s">
        <v>97</v>
      </c>
      <c r="H9005" s="104" t="s">
        <v>3043</v>
      </c>
      <c r="I9005" s="104" t="s">
        <v>111</v>
      </c>
    </row>
    <row r="9006" spans="1:9" x14ac:dyDescent="0.2">
      <c r="A9006" s="104" t="s">
        <v>10492</v>
      </c>
      <c r="D9006" s="104" t="s">
        <v>112</v>
      </c>
      <c r="E9006" s="104">
        <f t="shared" si="140"/>
        <v>50300115</v>
      </c>
      <c r="F9006" s="104" t="s">
        <v>451</v>
      </c>
      <c r="G9006" s="104" t="s">
        <v>97</v>
      </c>
      <c r="H9006" s="104" t="s">
        <v>3043</v>
      </c>
      <c r="I9006" s="104" t="s">
        <v>113</v>
      </c>
    </row>
    <row r="9007" spans="1:9" x14ac:dyDescent="0.2">
      <c r="A9007" s="104" t="s">
        <v>10492</v>
      </c>
      <c r="D9007" s="104" t="s">
        <v>114</v>
      </c>
      <c r="E9007" s="104">
        <f t="shared" si="140"/>
        <v>50300201</v>
      </c>
      <c r="F9007" s="104" t="s">
        <v>451</v>
      </c>
      <c r="G9007" s="104" t="s">
        <v>97</v>
      </c>
      <c r="H9007" s="104" t="s">
        <v>14303</v>
      </c>
      <c r="I9007" s="104" t="s">
        <v>115</v>
      </c>
    </row>
    <row r="9008" spans="1:9" x14ac:dyDescent="0.2">
      <c r="A9008" s="104" t="s">
        <v>10492</v>
      </c>
      <c r="D9008" s="104" t="s">
        <v>116</v>
      </c>
      <c r="E9008" s="104">
        <f t="shared" si="140"/>
        <v>50300202</v>
      </c>
      <c r="F9008" s="104" t="s">
        <v>451</v>
      </c>
      <c r="G9008" s="104" t="s">
        <v>97</v>
      </c>
      <c r="H9008" s="104" t="s">
        <v>14303</v>
      </c>
      <c r="I9008" s="104" t="s">
        <v>3053</v>
      </c>
    </row>
    <row r="9009" spans="1:9" x14ac:dyDescent="0.2">
      <c r="A9009" s="104" t="s">
        <v>10492</v>
      </c>
      <c r="D9009" s="104" t="s">
        <v>117</v>
      </c>
      <c r="E9009" s="104">
        <f t="shared" si="140"/>
        <v>50300203</v>
      </c>
      <c r="F9009" s="104" t="s">
        <v>451</v>
      </c>
      <c r="G9009" s="104" t="s">
        <v>97</v>
      </c>
      <c r="H9009" s="104" t="s">
        <v>14303</v>
      </c>
      <c r="I9009" s="104" t="s">
        <v>105</v>
      </c>
    </row>
    <row r="9010" spans="1:9" x14ac:dyDescent="0.2">
      <c r="A9010" s="104" t="s">
        <v>10492</v>
      </c>
      <c r="D9010" s="104" t="s">
        <v>118</v>
      </c>
      <c r="E9010" s="104">
        <f t="shared" si="140"/>
        <v>50300204</v>
      </c>
      <c r="F9010" s="104" t="s">
        <v>451</v>
      </c>
      <c r="G9010" s="104" t="s">
        <v>97</v>
      </c>
      <c r="H9010" s="104" t="s">
        <v>14303</v>
      </c>
      <c r="I9010" s="104" t="s">
        <v>119</v>
      </c>
    </row>
    <row r="9011" spans="1:9" x14ac:dyDescent="0.2">
      <c r="A9011" s="104" t="s">
        <v>10492</v>
      </c>
      <c r="D9011" s="104" t="s">
        <v>120</v>
      </c>
      <c r="E9011" s="104">
        <f t="shared" si="140"/>
        <v>50300205</v>
      </c>
      <c r="F9011" s="104" t="s">
        <v>451</v>
      </c>
      <c r="G9011" s="104" t="s">
        <v>97</v>
      </c>
      <c r="H9011" s="104" t="s">
        <v>14303</v>
      </c>
      <c r="I9011" s="104" t="s">
        <v>121</v>
      </c>
    </row>
    <row r="9012" spans="1:9" x14ac:dyDescent="0.2">
      <c r="A9012" s="104" t="s">
        <v>10492</v>
      </c>
      <c r="D9012" s="104" t="s">
        <v>122</v>
      </c>
      <c r="E9012" s="104">
        <f t="shared" si="140"/>
        <v>50300501</v>
      </c>
      <c r="F9012" s="104" t="s">
        <v>451</v>
      </c>
      <c r="G9012" s="104" t="s">
        <v>97</v>
      </c>
      <c r="H9012" s="104" t="s">
        <v>3043</v>
      </c>
      <c r="I9012" s="104" t="s">
        <v>123</v>
      </c>
    </row>
    <row r="9013" spans="1:9" x14ac:dyDescent="0.2">
      <c r="A9013" s="104" t="s">
        <v>10492</v>
      </c>
      <c r="D9013" s="104" t="s">
        <v>124</v>
      </c>
      <c r="E9013" s="104">
        <f t="shared" si="140"/>
        <v>50300502</v>
      </c>
      <c r="F9013" s="104" t="s">
        <v>451</v>
      </c>
      <c r="G9013" s="104" t="s">
        <v>97</v>
      </c>
      <c r="H9013" s="104" t="s">
        <v>3043</v>
      </c>
      <c r="I9013" s="104" t="s">
        <v>125</v>
      </c>
    </row>
    <row r="9014" spans="1:9" x14ac:dyDescent="0.2">
      <c r="A9014" s="104" t="s">
        <v>10492</v>
      </c>
      <c r="D9014" s="104" t="s">
        <v>126</v>
      </c>
      <c r="E9014" s="104">
        <f t="shared" si="140"/>
        <v>50300503</v>
      </c>
      <c r="F9014" s="104" t="s">
        <v>451</v>
      </c>
      <c r="G9014" s="104" t="s">
        <v>97</v>
      </c>
      <c r="H9014" s="104" t="s">
        <v>3043</v>
      </c>
      <c r="I9014" s="104" t="s">
        <v>127</v>
      </c>
    </row>
    <row r="9015" spans="1:9" x14ac:dyDescent="0.2">
      <c r="A9015" s="104" t="s">
        <v>10492</v>
      </c>
      <c r="D9015" s="104" t="s">
        <v>128</v>
      </c>
      <c r="E9015" s="104">
        <f t="shared" si="140"/>
        <v>50300504</v>
      </c>
      <c r="F9015" s="104" t="s">
        <v>451</v>
      </c>
      <c r="G9015" s="104" t="s">
        <v>97</v>
      </c>
      <c r="H9015" s="104" t="s">
        <v>3043</v>
      </c>
      <c r="I9015" s="104" t="s">
        <v>129</v>
      </c>
    </row>
    <row r="9016" spans="1:9" x14ac:dyDescent="0.2">
      <c r="A9016" s="104" t="s">
        <v>10492</v>
      </c>
      <c r="D9016" s="104" t="s">
        <v>130</v>
      </c>
      <c r="E9016" s="104">
        <f t="shared" si="140"/>
        <v>50300505</v>
      </c>
      <c r="F9016" s="104" t="s">
        <v>451</v>
      </c>
      <c r="G9016" s="104" t="s">
        <v>97</v>
      </c>
      <c r="H9016" s="104" t="s">
        <v>3043</v>
      </c>
      <c r="I9016" s="104" t="s">
        <v>131</v>
      </c>
    </row>
    <row r="9017" spans="1:9" x14ac:dyDescent="0.2">
      <c r="A9017" s="104" t="s">
        <v>10492</v>
      </c>
      <c r="D9017" s="104" t="s">
        <v>132</v>
      </c>
      <c r="E9017" s="104">
        <f t="shared" si="140"/>
        <v>50300506</v>
      </c>
      <c r="F9017" s="104" t="s">
        <v>451</v>
      </c>
      <c r="G9017" s="104" t="s">
        <v>97</v>
      </c>
      <c r="H9017" s="104" t="s">
        <v>3043</v>
      </c>
      <c r="I9017" s="104" t="s">
        <v>2164</v>
      </c>
    </row>
    <row r="9018" spans="1:9" x14ac:dyDescent="0.2">
      <c r="A9018" s="104" t="s">
        <v>10492</v>
      </c>
      <c r="D9018" s="104" t="s">
        <v>133</v>
      </c>
      <c r="E9018" s="104">
        <f t="shared" si="140"/>
        <v>50300515</v>
      </c>
      <c r="F9018" s="104" t="s">
        <v>451</v>
      </c>
      <c r="G9018" s="104" t="s">
        <v>97</v>
      </c>
      <c r="H9018" s="104" t="s">
        <v>3043</v>
      </c>
      <c r="I9018" s="104" t="s">
        <v>74</v>
      </c>
    </row>
    <row r="9019" spans="1:9" x14ac:dyDescent="0.2">
      <c r="A9019" s="104" t="s">
        <v>10492</v>
      </c>
      <c r="D9019" s="104" t="s">
        <v>134</v>
      </c>
      <c r="E9019" s="104">
        <f t="shared" si="140"/>
        <v>50300516</v>
      </c>
      <c r="F9019" s="104" t="s">
        <v>451</v>
      </c>
      <c r="G9019" s="104" t="s">
        <v>97</v>
      </c>
      <c r="H9019" s="104" t="s">
        <v>3043</v>
      </c>
      <c r="I9019" s="104" t="s">
        <v>76</v>
      </c>
    </row>
    <row r="9020" spans="1:9" x14ac:dyDescent="0.2">
      <c r="A9020" s="104" t="s">
        <v>10492</v>
      </c>
      <c r="D9020" s="104" t="s">
        <v>135</v>
      </c>
      <c r="E9020" s="104">
        <f t="shared" si="140"/>
        <v>50300517</v>
      </c>
      <c r="F9020" s="104" t="s">
        <v>451</v>
      </c>
      <c r="G9020" s="104" t="s">
        <v>97</v>
      </c>
      <c r="H9020" s="104" t="s">
        <v>3043</v>
      </c>
      <c r="I9020" s="104" t="s">
        <v>78</v>
      </c>
    </row>
    <row r="9021" spans="1:9" x14ac:dyDescent="0.2">
      <c r="A9021" s="104" t="s">
        <v>10492</v>
      </c>
      <c r="D9021" s="104" t="s">
        <v>136</v>
      </c>
      <c r="E9021" s="104">
        <f t="shared" si="140"/>
        <v>50300518</v>
      </c>
      <c r="F9021" s="104" t="s">
        <v>451</v>
      </c>
      <c r="G9021" s="104" t="s">
        <v>97</v>
      </c>
      <c r="H9021" s="104" t="s">
        <v>3043</v>
      </c>
      <c r="I9021" s="104" t="s">
        <v>336</v>
      </c>
    </row>
    <row r="9022" spans="1:9" x14ac:dyDescent="0.2">
      <c r="A9022" s="104" t="s">
        <v>10492</v>
      </c>
      <c r="D9022" s="104" t="s">
        <v>137</v>
      </c>
      <c r="E9022" s="104">
        <f t="shared" si="140"/>
        <v>50300519</v>
      </c>
      <c r="F9022" s="104" t="s">
        <v>451</v>
      </c>
      <c r="G9022" s="104" t="s">
        <v>97</v>
      </c>
      <c r="H9022" s="104" t="s">
        <v>3043</v>
      </c>
      <c r="I9022" s="104" t="s">
        <v>338</v>
      </c>
    </row>
    <row r="9023" spans="1:9" x14ac:dyDescent="0.2">
      <c r="A9023" s="104" t="s">
        <v>10492</v>
      </c>
      <c r="D9023" s="104" t="s">
        <v>138</v>
      </c>
      <c r="E9023" s="104">
        <f t="shared" si="140"/>
        <v>50300520</v>
      </c>
      <c r="F9023" s="104" t="s">
        <v>451</v>
      </c>
      <c r="G9023" s="104" t="s">
        <v>97</v>
      </c>
      <c r="H9023" s="104" t="s">
        <v>3043</v>
      </c>
      <c r="I9023" s="104" t="s">
        <v>340</v>
      </c>
    </row>
    <row r="9024" spans="1:9" x14ac:dyDescent="0.2">
      <c r="A9024" s="104" t="s">
        <v>10492</v>
      </c>
      <c r="D9024" s="104" t="s">
        <v>139</v>
      </c>
      <c r="E9024" s="104">
        <f t="shared" si="140"/>
        <v>50300599</v>
      </c>
      <c r="F9024" s="104" t="s">
        <v>451</v>
      </c>
      <c r="G9024" s="104" t="s">
        <v>97</v>
      </c>
      <c r="H9024" s="104" t="s">
        <v>3043</v>
      </c>
      <c r="I9024" s="104" t="s">
        <v>140</v>
      </c>
    </row>
    <row r="9025" spans="1:9" x14ac:dyDescent="0.2">
      <c r="A9025" s="104" t="s">
        <v>10492</v>
      </c>
      <c r="D9025" s="104" t="s">
        <v>141</v>
      </c>
      <c r="E9025" s="104">
        <f t="shared" si="140"/>
        <v>50300601</v>
      </c>
      <c r="F9025" s="104" t="s">
        <v>451</v>
      </c>
      <c r="G9025" s="104" t="s">
        <v>97</v>
      </c>
      <c r="H9025" s="104" t="s">
        <v>4821</v>
      </c>
      <c r="I9025" s="104" t="s">
        <v>142</v>
      </c>
    </row>
    <row r="9026" spans="1:9" x14ac:dyDescent="0.2">
      <c r="A9026" s="104" t="s">
        <v>10492</v>
      </c>
      <c r="D9026" s="104" t="s">
        <v>143</v>
      </c>
      <c r="E9026" s="104">
        <f t="shared" ref="E9026:E9089" si="141">VALUE(D9026)</f>
        <v>50300602</v>
      </c>
      <c r="F9026" s="104" t="s">
        <v>451</v>
      </c>
      <c r="G9026" s="104" t="s">
        <v>97</v>
      </c>
      <c r="H9026" s="104" t="s">
        <v>4821</v>
      </c>
      <c r="I9026" s="104" t="s">
        <v>144</v>
      </c>
    </row>
    <row r="9027" spans="1:9" x14ac:dyDescent="0.2">
      <c r="A9027" s="104" t="s">
        <v>10492</v>
      </c>
      <c r="D9027" s="104" t="s">
        <v>145</v>
      </c>
      <c r="E9027" s="104">
        <f t="shared" si="141"/>
        <v>50300603</v>
      </c>
      <c r="F9027" s="104" t="s">
        <v>451</v>
      </c>
      <c r="G9027" s="104" t="s">
        <v>97</v>
      </c>
      <c r="H9027" s="104" t="s">
        <v>4821</v>
      </c>
      <c r="I9027" s="104" t="s">
        <v>146</v>
      </c>
    </row>
    <row r="9028" spans="1:9" x14ac:dyDescent="0.2">
      <c r="A9028" s="104" t="s">
        <v>10492</v>
      </c>
      <c r="D9028" s="104" t="s">
        <v>147</v>
      </c>
      <c r="E9028" s="104">
        <f t="shared" si="141"/>
        <v>50300701</v>
      </c>
      <c r="F9028" s="104" t="s">
        <v>451</v>
      </c>
      <c r="G9028" s="104" t="s">
        <v>97</v>
      </c>
      <c r="H9028" s="104" t="s">
        <v>13522</v>
      </c>
      <c r="I9028" s="104" t="s">
        <v>14416</v>
      </c>
    </row>
    <row r="9029" spans="1:9" x14ac:dyDescent="0.2">
      <c r="A9029" s="104" t="s">
        <v>10492</v>
      </c>
      <c r="D9029" s="104" t="s">
        <v>148</v>
      </c>
      <c r="E9029" s="104">
        <f t="shared" si="141"/>
        <v>50300702</v>
      </c>
      <c r="F9029" s="104" t="s">
        <v>451</v>
      </c>
      <c r="G9029" s="104" t="s">
        <v>97</v>
      </c>
      <c r="H9029" s="104" t="s">
        <v>13522</v>
      </c>
      <c r="I9029" s="104" t="s">
        <v>149</v>
      </c>
    </row>
    <row r="9030" spans="1:9" x14ac:dyDescent="0.2">
      <c r="A9030" s="104" t="s">
        <v>10492</v>
      </c>
      <c r="D9030" s="104" t="s">
        <v>150</v>
      </c>
      <c r="E9030" s="104">
        <f t="shared" si="141"/>
        <v>50300709</v>
      </c>
      <c r="F9030" s="104" t="s">
        <v>451</v>
      </c>
      <c r="G9030" s="104" t="s">
        <v>97</v>
      </c>
      <c r="H9030" s="104" t="s">
        <v>13522</v>
      </c>
      <c r="I9030" s="104" t="s">
        <v>151</v>
      </c>
    </row>
    <row r="9031" spans="1:9" x14ac:dyDescent="0.2">
      <c r="A9031" s="104" t="s">
        <v>10492</v>
      </c>
      <c r="D9031" s="104" t="s">
        <v>152</v>
      </c>
      <c r="E9031" s="104">
        <f t="shared" si="141"/>
        <v>50300710</v>
      </c>
      <c r="F9031" s="104" t="s">
        <v>451</v>
      </c>
      <c r="G9031" s="104" t="s">
        <v>97</v>
      </c>
      <c r="H9031" s="104" t="s">
        <v>13522</v>
      </c>
      <c r="I9031" s="104" t="s">
        <v>153</v>
      </c>
    </row>
    <row r="9032" spans="1:9" x14ac:dyDescent="0.2">
      <c r="A9032" s="104" t="s">
        <v>10492</v>
      </c>
      <c r="D9032" s="104" t="s">
        <v>154</v>
      </c>
      <c r="E9032" s="104">
        <f t="shared" si="141"/>
        <v>50300711</v>
      </c>
      <c r="F9032" s="104" t="s">
        <v>451</v>
      </c>
      <c r="G9032" s="104" t="s">
        <v>97</v>
      </c>
      <c r="H9032" s="104" t="s">
        <v>13522</v>
      </c>
      <c r="I9032" s="104" t="s">
        <v>155</v>
      </c>
    </row>
    <row r="9033" spans="1:9" x14ac:dyDescent="0.2">
      <c r="A9033" s="104" t="s">
        <v>10492</v>
      </c>
      <c r="D9033" s="104" t="s">
        <v>156</v>
      </c>
      <c r="E9033" s="104">
        <f t="shared" si="141"/>
        <v>50300713</v>
      </c>
      <c r="F9033" s="104" t="s">
        <v>451</v>
      </c>
      <c r="G9033" s="104" t="s">
        <v>97</v>
      </c>
      <c r="H9033" s="104" t="s">
        <v>13522</v>
      </c>
      <c r="I9033" s="104" t="s">
        <v>8391</v>
      </c>
    </row>
    <row r="9034" spans="1:9" x14ac:dyDescent="0.2">
      <c r="A9034" s="104" t="s">
        <v>10492</v>
      </c>
      <c r="D9034" s="104" t="s">
        <v>157</v>
      </c>
      <c r="E9034" s="104">
        <f t="shared" si="141"/>
        <v>50300719</v>
      </c>
      <c r="F9034" s="104" t="s">
        <v>451</v>
      </c>
      <c r="G9034" s="104" t="s">
        <v>97</v>
      </c>
      <c r="H9034" s="104" t="s">
        <v>13522</v>
      </c>
      <c r="I9034" s="104" t="s">
        <v>652</v>
      </c>
    </row>
    <row r="9035" spans="1:9" x14ac:dyDescent="0.2">
      <c r="A9035" s="104" t="s">
        <v>10492</v>
      </c>
      <c r="D9035" s="104" t="s">
        <v>158</v>
      </c>
      <c r="E9035" s="104">
        <f t="shared" si="141"/>
        <v>50300724</v>
      </c>
      <c r="F9035" s="104" t="s">
        <v>451</v>
      </c>
      <c r="G9035" s="104" t="s">
        <v>97</v>
      </c>
      <c r="H9035" s="104" t="s">
        <v>13522</v>
      </c>
      <c r="I9035" s="104" t="s">
        <v>159</v>
      </c>
    </row>
    <row r="9036" spans="1:9" x14ac:dyDescent="0.2">
      <c r="A9036" s="104" t="s">
        <v>10492</v>
      </c>
      <c r="D9036" s="104" t="s">
        <v>160</v>
      </c>
      <c r="E9036" s="104">
        <f t="shared" si="141"/>
        <v>50300727</v>
      </c>
      <c r="F9036" s="104" t="s">
        <v>451</v>
      </c>
      <c r="G9036" s="104" t="s">
        <v>97</v>
      </c>
      <c r="H9036" s="104" t="s">
        <v>13522</v>
      </c>
      <c r="I9036" s="104" t="s">
        <v>161</v>
      </c>
    </row>
    <row r="9037" spans="1:9" x14ac:dyDescent="0.2">
      <c r="A9037" s="104" t="s">
        <v>10492</v>
      </c>
      <c r="D9037" s="104" t="s">
        <v>162</v>
      </c>
      <c r="E9037" s="104">
        <f t="shared" si="141"/>
        <v>50300731</v>
      </c>
      <c r="F9037" s="104" t="s">
        <v>451</v>
      </c>
      <c r="G9037" s="104" t="s">
        <v>97</v>
      </c>
      <c r="H9037" s="104" t="s">
        <v>13522</v>
      </c>
      <c r="I9037" s="104" t="s">
        <v>163</v>
      </c>
    </row>
    <row r="9038" spans="1:9" x14ac:dyDescent="0.2">
      <c r="A9038" s="104" t="s">
        <v>10492</v>
      </c>
      <c r="D9038" s="104" t="s">
        <v>164</v>
      </c>
      <c r="E9038" s="104">
        <f t="shared" si="141"/>
        <v>50300732</v>
      </c>
      <c r="F9038" s="104" t="s">
        <v>451</v>
      </c>
      <c r="G9038" s="104" t="s">
        <v>97</v>
      </c>
      <c r="H9038" s="104" t="s">
        <v>13522</v>
      </c>
      <c r="I9038" s="104" t="s">
        <v>165</v>
      </c>
    </row>
    <row r="9039" spans="1:9" x14ac:dyDescent="0.2">
      <c r="A9039" s="104" t="s">
        <v>10492</v>
      </c>
      <c r="D9039" s="104" t="s">
        <v>166</v>
      </c>
      <c r="E9039" s="104">
        <f t="shared" si="141"/>
        <v>50300733</v>
      </c>
      <c r="F9039" s="104" t="s">
        <v>451</v>
      </c>
      <c r="G9039" s="104" t="s">
        <v>97</v>
      </c>
      <c r="H9039" s="104" t="s">
        <v>13522</v>
      </c>
      <c r="I9039" s="104" t="s">
        <v>167</v>
      </c>
    </row>
    <row r="9040" spans="1:9" x14ac:dyDescent="0.2">
      <c r="A9040" s="104" t="s">
        <v>10492</v>
      </c>
      <c r="D9040" s="104" t="s">
        <v>168</v>
      </c>
      <c r="E9040" s="104">
        <f t="shared" si="141"/>
        <v>50300734</v>
      </c>
      <c r="F9040" s="104" t="s">
        <v>451</v>
      </c>
      <c r="G9040" s="104" t="s">
        <v>97</v>
      </c>
      <c r="H9040" s="104" t="s">
        <v>13522</v>
      </c>
      <c r="I9040" s="104" t="s">
        <v>169</v>
      </c>
    </row>
    <row r="9041" spans="1:9" x14ac:dyDescent="0.2">
      <c r="A9041" s="104" t="s">
        <v>10492</v>
      </c>
      <c r="D9041" s="104" t="s">
        <v>170</v>
      </c>
      <c r="E9041" s="104">
        <f t="shared" si="141"/>
        <v>50300740</v>
      </c>
      <c r="F9041" s="104" t="s">
        <v>451</v>
      </c>
      <c r="G9041" s="104" t="s">
        <v>97</v>
      </c>
      <c r="H9041" s="104" t="s">
        <v>13522</v>
      </c>
      <c r="I9041" s="104" t="s">
        <v>8114</v>
      </c>
    </row>
    <row r="9042" spans="1:9" x14ac:dyDescent="0.2">
      <c r="A9042" s="104" t="s">
        <v>10492</v>
      </c>
      <c r="D9042" s="104" t="s">
        <v>1618</v>
      </c>
      <c r="E9042" s="104">
        <f t="shared" si="141"/>
        <v>50300760</v>
      </c>
      <c r="F9042" s="104" t="s">
        <v>451</v>
      </c>
      <c r="G9042" s="104" t="s">
        <v>97</v>
      </c>
      <c r="H9042" s="104" t="s">
        <v>13522</v>
      </c>
      <c r="I9042" s="104" t="s">
        <v>1619</v>
      </c>
    </row>
    <row r="9043" spans="1:9" x14ac:dyDescent="0.2">
      <c r="A9043" s="104" t="s">
        <v>10492</v>
      </c>
      <c r="D9043" s="104" t="s">
        <v>1620</v>
      </c>
      <c r="E9043" s="104">
        <f t="shared" si="141"/>
        <v>50300765</v>
      </c>
      <c r="F9043" s="104" t="s">
        <v>451</v>
      </c>
      <c r="G9043" s="104" t="s">
        <v>97</v>
      </c>
      <c r="H9043" s="104" t="s">
        <v>13522</v>
      </c>
      <c r="I9043" s="104" t="s">
        <v>295</v>
      </c>
    </row>
    <row r="9044" spans="1:9" x14ac:dyDescent="0.2">
      <c r="A9044" s="104" t="s">
        <v>10492</v>
      </c>
      <c r="D9044" s="104" t="s">
        <v>1621</v>
      </c>
      <c r="E9044" s="104">
        <f t="shared" si="141"/>
        <v>50300769</v>
      </c>
      <c r="F9044" s="104" t="s">
        <v>451</v>
      </c>
      <c r="G9044" s="104" t="s">
        <v>97</v>
      </c>
      <c r="H9044" s="104" t="s">
        <v>13522</v>
      </c>
      <c r="I9044" s="104" t="s">
        <v>297</v>
      </c>
    </row>
    <row r="9045" spans="1:9" x14ac:dyDescent="0.2">
      <c r="A9045" s="104" t="s">
        <v>10492</v>
      </c>
      <c r="D9045" s="104" t="s">
        <v>1622</v>
      </c>
      <c r="E9045" s="104">
        <f t="shared" si="141"/>
        <v>50300781</v>
      </c>
      <c r="F9045" s="104" t="s">
        <v>451</v>
      </c>
      <c r="G9045" s="104" t="s">
        <v>97</v>
      </c>
      <c r="H9045" s="104" t="s">
        <v>13522</v>
      </c>
      <c r="I9045" s="104" t="s">
        <v>1623</v>
      </c>
    </row>
    <row r="9046" spans="1:9" x14ac:dyDescent="0.2">
      <c r="A9046" s="104" t="s">
        <v>10492</v>
      </c>
      <c r="D9046" s="104" t="s">
        <v>1624</v>
      </c>
      <c r="E9046" s="104">
        <f t="shared" si="141"/>
        <v>50300789</v>
      </c>
      <c r="F9046" s="104" t="s">
        <v>451</v>
      </c>
      <c r="G9046" s="104" t="s">
        <v>97</v>
      </c>
      <c r="H9046" s="104" t="s">
        <v>13522</v>
      </c>
      <c r="I9046" s="104" t="s">
        <v>3022</v>
      </c>
    </row>
    <row r="9047" spans="1:9" x14ac:dyDescent="0.2">
      <c r="A9047" s="104" t="s">
        <v>10492</v>
      </c>
      <c r="D9047" s="104" t="s">
        <v>1625</v>
      </c>
      <c r="E9047" s="104">
        <f t="shared" si="141"/>
        <v>50300801</v>
      </c>
      <c r="F9047" s="104" t="s">
        <v>451</v>
      </c>
      <c r="G9047" s="104" t="s">
        <v>97</v>
      </c>
      <c r="H9047" s="104" t="s">
        <v>1626</v>
      </c>
      <c r="I9047" s="104" t="s">
        <v>1627</v>
      </c>
    </row>
    <row r="9048" spans="1:9" x14ac:dyDescent="0.2">
      <c r="A9048" s="104" t="s">
        <v>10492</v>
      </c>
      <c r="D9048" s="104" t="s">
        <v>1628</v>
      </c>
      <c r="E9048" s="104">
        <f t="shared" si="141"/>
        <v>50300810</v>
      </c>
      <c r="F9048" s="104" t="s">
        <v>451</v>
      </c>
      <c r="G9048" s="104" t="s">
        <v>97</v>
      </c>
      <c r="H9048" s="104" t="s">
        <v>1626</v>
      </c>
      <c r="I9048" s="104" t="s">
        <v>1629</v>
      </c>
    </row>
    <row r="9049" spans="1:9" x14ac:dyDescent="0.2">
      <c r="A9049" s="104" t="s">
        <v>10492</v>
      </c>
      <c r="D9049" s="104" t="s">
        <v>1630</v>
      </c>
      <c r="E9049" s="104">
        <f t="shared" si="141"/>
        <v>50300820</v>
      </c>
      <c r="F9049" s="104" t="s">
        <v>451</v>
      </c>
      <c r="G9049" s="104" t="s">
        <v>97</v>
      </c>
      <c r="H9049" s="104" t="s">
        <v>1626</v>
      </c>
      <c r="I9049" s="104" t="s">
        <v>1631</v>
      </c>
    </row>
    <row r="9050" spans="1:9" x14ac:dyDescent="0.2">
      <c r="A9050" s="104" t="s">
        <v>10492</v>
      </c>
      <c r="D9050" s="104" t="s">
        <v>1632</v>
      </c>
      <c r="E9050" s="104">
        <f t="shared" si="141"/>
        <v>50300830</v>
      </c>
      <c r="F9050" s="104" t="s">
        <v>451</v>
      </c>
      <c r="G9050" s="104" t="s">
        <v>97</v>
      </c>
      <c r="H9050" s="104" t="s">
        <v>1626</v>
      </c>
      <c r="I9050" s="104" t="s">
        <v>1633</v>
      </c>
    </row>
    <row r="9051" spans="1:9" x14ac:dyDescent="0.2">
      <c r="A9051" s="104" t="s">
        <v>10492</v>
      </c>
      <c r="D9051" s="104" t="s">
        <v>1634</v>
      </c>
      <c r="E9051" s="104">
        <f t="shared" si="141"/>
        <v>50300899</v>
      </c>
      <c r="F9051" s="104" t="s">
        <v>451</v>
      </c>
      <c r="G9051" s="104" t="s">
        <v>97</v>
      </c>
      <c r="H9051" s="104" t="s">
        <v>1626</v>
      </c>
      <c r="I9051" s="104" t="s">
        <v>1635</v>
      </c>
    </row>
    <row r="9052" spans="1:9" x14ac:dyDescent="0.2">
      <c r="A9052" s="104" t="s">
        <v>10492</v>
      </c>
      <c r="D9052" s="104" t="s">
        <v>1636</v>
      </c>
      <c r="E9052" s="104">
        <f t="shared" si="141"/>
        <v>50300901</v>
      </c>
      <c r="F9052" s="104" t="s">
        <v>451</v>
      </c>
      <c r="G9052" s="104" t="s">
        <v>97</v>
      </c>
      <c r="H9052" s="104" t="s">
        <v>87</v>
      </c>
      <c r="I9052" s="104" t="s">
        <v>14416</v>
      </c>
    </row>
    <row r="9053" spans="1:9" x14ac:dyDescent="0.2">
      <c r="A9053" s="104" t="s">
        <v>10492</v>
      </c>
      <c r="D9053" s="104" t="s">
        <v>1637</v>
      </c>
      <c r="E9053" s="104">
        <f t="shared" si="141"/>
        <v>50380001</v>
      </c>
      <c r="F9053" s="104" t="s">
        <v>451</v>
      </c>
      <c r="G9053" s="104" t="s">
        <v>97</v>
      </c>
      <c r="H9053" s="104" t="s">
        <v>13740</v>
      </c>
      <c r="I9053" s="104" t="s">
        <v>13740</v>
      </c>
    </row>
    <row r="9054" spans="1:9" x14ac:dyDescent="0.2">
      <c r="A9054" s="104" t="s">
        <v>10492</v>
      </c>
      <c r="D9054" s="104" t="s">
        <v>1638</v>
      </c>
      <c r="E9054" s="104">
        <f t="shared" si="141"/>
        <v>50382001</v>
      </c>
      <c r="F9054" s="104" t="s">
        <v>451</v>
      </c>
      <c r="G9054" s="104" t="s">
        <v>97</v>
      </c>
      <c r="H9054" s="104" t="s">
        <v>13742</v>
      </c>
      <c r="I9054" s="104" t="s">
        <v>13743</v>
      </c>
    </row>
    <row r="9055" spans="1:9" x14ac:dyDescent="0.2">
      <c r="A9055" s="104" t="s">
        <v>10492</v>
      </c>
      <c r="D9055" s="104" t="s">
        <v>1639</v>
      </c>
      <c r="E9055" s="104">
        <f t="shared" si="141"/>
        <v>50382002</v>
      </c>
      <c r="F9055" s="104" t="s">
        <v>451</v>
      </c>
      <c r="G9055" s="104" t="s">
        <v>97</v>
      </c>
      <c r="H9055" s="104" t="s">
        <v>13742</v>
      </c>
      <c r="I9055" s="104" t="s">
        <v>13745</v>
      </c>
    </row>
    <row r="9056" spans="1:9" x14ac:dyDescent="0.2">
      <c r="A9056" s="104" t="s">
        <v>10492</v>
      </c>
      <c r="D9056" s="104" t="s">
        <v>1640</v>
      </c>
      <c r="E9056" s="104">
        <f t="shared" si="141"/>
        <v>50382501</v>
      </c>
      <c r="F9056" s="104" t="s">
        <v>451</v>
      </c>
      <c r="G9056" s="104" t="s">
        <v>97</v>
      </c>
      <c r="H9056" s="104" t="s">
        <v>13747</v>
      </c>
      <c r="I9056" s="104" t="s">
        <v>1641</v>
      </c>
    </row>
    <row r="9057" spans="1:9" x14ac:dyDescent="0.2">
      <c r="A9057" s="104" t="s">
        <v>10492</v>
      </c>
      <c r="D9057" s="104" t="s">
        <v>1642</v>
      </c>
      <c r="E9057" s="104">
        <f t="shared" si="141"/>
        <v>50382599</v>
      </c>
      <c r="F9057" s="104" t="s">
        <v>451</v>
      </c>
      <c r="G9057" s="104" t="s">
        <v>97</v>
      </c>
      <c r="H9057" s="104" t="s">
        <v>13747</v>
      </c>
      <c r="I9057" s="104" t="s">
        <v>13748</v>
      </c>
    </row>
    <row r="9058" spans="1:9" x14ac:dyDescent="0.2">
      <c r="A9058" s="104" t="s">
        <v>10492</v>
      </c>
      <c r="D9058" s="104" t="s">
        <v>1643</v>
      </c>
      <c r="E9058" s="104">
        <f t="shared" si="141"/>
        <v>50390002</v>
      </c>
      <c r="F9058" s="104" t="s">
        <v>451</v>
      </c>
      <c r="G9058" s="104" t="s">
        <v>97</v>
      </c>
      <c r="H9058" s="104" t="s">
        <v>3037</v>
      </c>
      <c r="I9058" s="104" t="s">
        <v>15439</v>
      </c>
    </row>
    <row r="9059" spans="1:9" x14ac:dyDescent="0.2">
      <c r="A9059" s="104" t="s">
        <v>10492</v>
      </c>
      <c r="D9059" s="104" t="s">
        <v>1644</v>
      </c>
      <c r="E9059" s="104">
        <f t="shared" si="141"/>
        <v>50390005</v>
      </c>
      <c r="F9059" s="104" t="s">
        <v>451</v>
      </c>
      <c r="G9059" s="104" t="s">
        <v>97</v>
      </c>
      <c r="H9059" s="104" t="s">
        <v>3037</v>
      </c>
      <c r="I9059" s="104" t="s">
        <v>16128</v>
      </c>
    </row>
    <row r="9060" spans="1:9" x14ac:dyDescent="0.2">
      <c r="A9060" s="104" t="s">
        <v>10492</v>
      </c>
      <c r="D9060" s="104" t="s">
        <v>2067</v>
      </c>
      <c r="E9060" s="104">
        <f t="shared" si="141"/>
        <v>50390006</v>
      </c>
      <c r="F9060" s="104" t="s">
        <v>451</v>
      </c>
      <c r="G9060" s="104" t="s">
        <v>97</v>
      </c>
      <c r="H9060" s="104" t="s">
        <v>3037</v>
      </c>
      <c r="I9060" s="104" t="s">
        <v>16137</v>
      </c>
    </row>
    <row r="9061" spans="1:9" x14ac:dyDescent="0.2">
      <c r="A9061" s="104" t="s">
        <v>10492</v>
      </c>
      <c r="D9061" s="104" t="s">
        <v>2068</v>
      </c>
      <c r="E9061" s="104">
        <f t="shared" si="141"/>
        <v>50390007</v>
      </c>
      <c r="F9061" s="104" t="s">
        <v>451</v>
      </c>
      <c r="G9061" s="104" t="s">
        <v>97</v>
      </c>
      <c r="H9061" s="104" t="s">
        <v>3037</v>
      </c>
      <c r="I9061" s="104" t="s">
        <v>16148</v>
      </c>
    </row>
    <row r="9062" spans="1:9" x14ac:dyDescent="0.2">
      <c r="A9062" s="104" t="s">
        <v>10492</v>
      </c>
      <c r="D9062" s="104" t="s">
        <v>2069</v>
      </c>
      <c r="E9062" s="104">
        <f t="shared" si="141"/>
        <v>50390010</v>
      </c>
      <c r="F9062" s="104" t="s">
        <v>451</v>
      </c>
      <c r="G9062" s="104" t="s">
        <v>97</v>
      </c>
      <c r="H9062" s="104" t="s">
        <v>3037</v>
      </c>
      <c r="I9062" s="104" t="s">
        <v>16141</v>
      </c>
    </row>
    <row r="9063" spans="1:9" x14ac:dyDescent="0.2">
      <c r="A9063" s="104" t="s">
        <v>10492</v>
      </c>
      <c r="D9063" s="104" t="s">
        <v>2070</v>
      </c>
      <c r="E9063" s="104">
        <f t="shared" si="141"/>
        <v>50400101</v>
      </c>
      <c r="F9063" s="104" t="s">
        <v>451</v>
      </c>
      <c r="G9063" s="104" t="s">
        <v>2071</v>
      </c>
      <c r="I9063" s="104" t="s">
        <v>2072</v>
      </c>
    </row>
    <row r="9064" spans="1:9" x14ac:dyDescent="0.2">
      <c r="A9064" s="104" t="s">
        <v>10492</v>
      </c>
      <c r="D9064" s="104" t="s">
        <v>2073</v>
      </c>
      <c r="E9064" s="104">
        <f t="shared" si="141"/>
        <v>50400102</v>
      </c>
      <c r="F9064" s="104" t="s">
        <v>451</v>
      </c>
      <c r="G9064" s="104" t="s">
        <v>2071</v>
      </c>
      <c r="I9064" s="104" t="s">
        <v>2074</v>
      </c>
    </row>
    <row r="9065" spans="1:9" x14ac:dyDescent="0.2">
      <c r="A9065" s="104" t="s">
        <v>10492</v>
      </c>
      <c r="D9065" s="104" t="s">
        <v>2075</v>
      </c>
      <c r="E9065" s="104">
        <f t="shared" si="141"/>
        <v>50400103</v>
      </c>
      <c r="F9065" s="104" t="s">
        <v>451</v>
      </c>
      <c r="G9065" s="104" t="s">
        <v>2071</v>
      </c>
      <c r="I9065" s="104" t="s">
        <v>2076</v>
      </c>
    </row>
    <row r="9066" spans="1:9" x14ac:dyDescent="0.2">
      <c r="A9066" s="104" t="s">
        <v>10492</v>
      </c>
      <c r="D9066" s="104" t="s">
        <v>2077</v>
      </c>
      <c r="E9066" s="104">
        <f t="shared" si="141"/>
        <v>50400104</v>
      </c>
      <c r="F9066" s="104" t="s">
        <v>451</v>
      </c>
      <c r="G9066" s="104" t="s">
        <v>2071</v>
      </c>
      <c r="I9066" s="104" t="s">
        <v>2078</v>
      </c>
    </row>
    <row r="9067" spans="1:9" x14ac:dyDescent="0.2">
      <c r="A9067" s="104" t="s">
        <v>10492</v>
      </c>
      <c r="D9067" s="104" t="s">
        <v>2079</v>
      </c>
      <c r="E9067" s="104">
        <f t="shared" si="141"/>
        <v>50400150</v>
      </c>
      <c r="F9067" s="104" t="s">
        <v>451</v>
      </c>
      <c r="G9067" s="104" t="s">
        <v>2071</v>
      </c>
      <c r="I9067" s="104" t="s">
        <v>2080</v>
      </c>
    </row>
    <row r="9068" spans="1:9" x14ac:dyDescent="0.2">
      <c r="A9068" s="104" t="s">
        <v>10492</v>
      </c>
      <c r="D9068" s="104" t="s">
        <v>2081</v>
      </c>
      <c r="E9068" s="104">
        <f t="shared" si="141"/>
        <v>50400151</v>
      </c>
      <c r="F9068" s="104" t="s">
        <v>451</v>
      </c>
      <c r="G9068" s="104" t="s">
        <v>2071</v>
      </c>
      <c r="I9068" s="104" t="s">
        <v>2082</v>
      </c>
    </row>
    <row r="9069" spans="1:9" x14ac:dyDescent="0.2">
      <c r="A9069" s="104" t="s">
        <v>10492</v>
      </c>
      <c r="D9069" s="104" t="s">
        <v>2083</v>
      </c>
      <c r="E9069" s="104">
        <f t="shared" si="141"/>
        <v>50400201</v>
      </c>
      <c r="F9069" s="104" t="s">
        <v>451</v>
      </c>
      <c r="G9069" s="104" t="s">
        <v>2071</v>
      </c>
      <c r="I9069" s="104" t="s">
        <v>2084</v>
      </c>
    </row>
    <row r="9070" spans="1:9" x14ac:dyDescent="0.2">
      <c r="A9070" s="104" t="s">
        <v>10492</v>
      </c>
      <c r="D9070" s="104" t="s">
        <v>2085</v>
      </c>
      <c r="E9070" s="104">
        <f t="shared" si="141"/>
        <v>50400202</v>
      </c>
      <c r="F9070" s="104" t="s">
        <v>451</v>
      </c>
      <c r="G9070" s="104" t="s">
        <v>2071</v>
      </c>
      <c r="I9070" s="104" t="s">
        <v>2084</v>
      </c>
    </row>
    <row r="9071" spans="1:9" x14ac:dyDescent="0.2">
      <c r="A9071" s="104" t="s">
        <v>10492</v>
      </c>
      <c r="D9071" s="104" t="s">
        <v>2086</v>
      </c>
      <c r="E9071" s="104">
        <f t="shared" si="141"/>
        <v>50400301</v>
      </c>
      <c r="F9071" s="104" t="s">
        <v>451</v>
      </c>
      <c r="G9071" s="104" t="s">
        <v>2071</v>
      </c>
      <c r="I9071" s="104" t="s">
        <v>2087</v>
      </c>
    </row>
    <row r="9072" spans="1:9" x14ac:dyDescent="0.2">
      <c r="A9072" s="104" t="s">
        <v>10492</v>
      </c>
      <c r="D9072" s="104" t="s">
        <v>2088</v>
      </c>
      <c r="E9072" s="104">
        <f t="shared" si="141"/>
        <v>50400302</v>
      </c>
      <c r="F9072" s="104" t="s">
        <v>451</v>
      </c>
      <c r="G9072" s="104" t="s">
        <v>2071</v>
      </c>
      <c r="I9072" s="104" t="s">
        <v>2089</v>
      </c>
    </row>
    <row r="9073" spans="1:9" x14ac:dyDescent="0.2">
      <c r="A9073" s="104" t="s">
        <v>10492</v>
      </c>
      <c r="D9073" s="104" t="s">
        <v>2090</v>
      </c>
      <c r="E9073" s="104">
        <f t="shared" si="141"/>
        <v>50400303</v>
      </c>
      <c r="F9073" s="104" t="s">
        <v>451</v>
      </c>
      <c r="G9073" s="104" t="s">
        <v>2071</v>
      </c>
      <c r="I9073" s="104" t="s">
        <v>2091</v>
      </c>
    </row>
    <row r="9074" spans="1:9" x14ac:dyDescent="0.2">
      <c r="A9074" s="104" t="s">
        <v>10492</v>
      </c>
      <c r="D9074" s="104" t="s">
        <v>2092</v>
      </c>
      <c r="E9074" s="104">
        <f t="shared" si="141"/>
        <v>50400320</v>
      </c>
      <c r="F9074" s="104" t="s">
        <v>451</v>
      </c>
      <c r="G9074" s="104" t="s">
        <v>2071</v>
      </c>
      <c r="I9074" s="104" t="s">
        <v>2093</v>
      </c>
    </row>
    <row r="9075" spans="1:9" x14ac:dyDescent="0.2">
      <c r="A9075" s="104" t="s">
        <v>10492</v>
      </c>
      <c r="D9075" s="104" t="s">
        <v>2094</v>
      </c>
      <c r="E9075" s="104">
        <f t="shared" si="141"/>
        <v>50410001</v>
      </c>
      <c r="F9075" s="104" t="s">
        <v>451</v>
      </c>
      <c r="G9075" s="104" t="s">
        <v>2071</v>
      </c>
      <c r="H9075" s="104" t="s">
        <v>2095</v>
      </c>
      <c r="I9075" s="104" t="s">
        <v>2096</v>
      </c>
    </row>
    <row r="9076" spans="1:9" x14ac:dyDescent="0.2">
      <c r="A9076" s="104" t="s">
        <v>10492</v>
      </c>
      <c r="D9076" s="104" t="s">
        <v>2097</v>
      </c>
      <c r="E9076" s="104">
        <f t="shared" si="141"/>
        <v>50410002</v>
      </c>
      <c r="F9076" s="104" t="s">
        <v>451</v>
      </c>
      <c r="G9076" s="104" t="s">
        <v>2071</v>
      </c>
      <c r="H9076" s="104" t="s">
        <v>2095</v>
      </c>
      <c r="I9076" s="104" t="s">
        <v>2098</v>
      </c>
    </row>
    <row r="9077" spans="1:9" x14ac:dyDescent="0.2">
      <c r="A9077" s="104" t="s">
        <v>10492</v>
      </c>
      <c r="D9077" s="104" t="s">
        <v>2099</v>
      </c>
      <c r="E9077" s="104">
        <f t="shared" si="141"/>
        <v>50410003</v>
      </c>
      <c r="F9077" s="104" t="s">
        <v>451</v>
      </c>
      <c r="G9077" s="104" t="s">
        <v>2071</v>
      </c>
      <c r="H9077" s="104" t="s">
        <v>2095</v>
      </c>
      <c r="I9077" s="104" t="s">
        <v>2100</v>
      </c>
    </row>
    <row r="9078" spans="1:9" x14ac:dyDescent="0.2">
      <c r="A9078" s="104" t="s">
        <v>10492</v>
      </c>
      <c r="D9078" s="104" t="s">
        <v>2101</v>
      </c>
      <c r="E9078" s="104">
        <f t="shared" si="141"/>
        <v>50410004</v>
      </c>
      <c r="F9078" s="104" t="s">
        <v>451</v>
      </c>
      <c r="G9078" s="104" t="s">
        <v>2071</v>
      </c>
      <c r="H9078" s="104" t="s">
        <v>2095</v>
      </c>
      <c r="I9078" s="104" t="s">
        <v>2102</v>
      </c>
    </row>
    <row r="9079" spans="1:9" x14ac:dyDescent="0.2">
      <c r="A9079" s="104" t="s">
        <v>10492</v>
      </c>
      <c r="D9079" s="104" t="s">
        <v>2103</v>
      </c>
      <c r="E9079" s="104">
        <f t="shared" si="141"/>
        <v>50410005</v>
      </c>
      <c r="F9079" s="104" t="s">
        <v>451</v>
      </c>
      <c r="G9079" s="104" t="s">
        <v>2071</v>
      </c>
      <c r="H9079" s="104" t="s">
        <v>2095</v>
      </c>
      <c r="I9079" s="104" t="s">
        <v>5188</v>
      </c>
    </row>
    <row r="9080" spans="1:9" x14ac:dyDescent="0.2">
      <c r="A9080" s="104" t="s">
        <v>10492</v>
      </c>
      <c r="D9080" s="104" t="s">
        <v>5189</v>
      </c>
      <c r="E9080" s="104">
        <f t="shared" si="141"/>
        <v>50410010</v>
      </c>
      <c r="F9080" s="104" t="s">
        <v>451</v>
      </c>
      <c r="G9080" s="104" t="s">
        <v>2071</v>
      </c>
      <c r="H9080" s="104" t="s">
        <v>2095</v>
      </c>
      <c r="I9080" s="104" t="s">
        <v>14441</v>
      </c>
    </row>
    <row r="9081" spans="1:9" x14ac:dyDescent="0.2">
      <c r="A9081" s="104" t="s">
        <v>10492</v>
      </c>
      <c r="D9081" s="104" t="s">
        <v>5190</v>
      </c>
      <c r="E9081" s="104">
        <f t="shared" si="141"/>
        <v>50410020</v>
      </c>
      <c r="F9081" s="104" t="s">
        <v>451</v>
      </c>
      <c r="G9081" s="104" t="s">
        <v>2071</v>
      </c>
      <c r="H9081" s="104" t="s">
        <v>2095</v>
      </c>
      <c r="I9081" s="104" t="s">
        <v>5191</v>
      </c>
    </row>
    <row r="9082" spans="1:9" x14ac:dyDescent="0.2">
      <c r="A9082" s="104" t="s">
        <v>10492</v>
      </c>
      <c r="D9082" s="104" t="s">
        <v>5192</v>
      </c>
      <c r="E9082" s="104">
        <f t="shared" si="141"/>
        <v>50410021</v>
      </c>
      <c r="F9082" s="104" t="s">
        <v>451</v>
      </c>
      <c r="G9082" s="104" t="s">
        <v>2071</v>
      </c>
      <c r="H9082" s="104" t="s">
        <v>2095</v>
      </c>
      <c r="I9082" s="104" t="s">
        <v>5193</v>
      </c>
    </row>
    <row r="9083" spans="1:9" x14ac:dyDescent="0.2">
      <c r="A9083" s="104" t="s">
        <v>10492</v>
      </c>
      <c r="D9083" s="104" t="s">
        <v>5194</v>
      </c>
      <c r="E9083" s="104">
        <f t="shared" si="141"/>
        <v>50410022</v>
      </c>
      <c r="F9083" s="104" t="s">
        <v>451</v>
      </c>
      <c r="G9083" s="104" t="s">
        <v>2071</v>
      </c>
      <c r="H9083" s="104" t="s">
        <v>2095</v>
      </c>
      <c r="I9083" s="104" t="s">
        <v>5195</v>
      </c>
    </row>
    <row r="9084" spans="1:9" x14ac:dyDescent="0.2">
      <c r="A9084" s="104" t="s">
        <v>10492</v>
      </c>
      <c r="D9084" s="104" t="s">
        <v>5196</v>
      </c>
      <c r="E9084" s="104">
        <f t="shared" si="141"/>
        <v>50410030</v>
      </c>
      <c r="F9084" s="104" t="s">
        <v>451</v>
      </c>
      <c r="G9084" s="104" t="s">
        <v>2071</v>
      </c>
      <c r="H9084" s="104" t="s">
        <v>2095</v>
      </c>
      <c r="I9084" s="104" t="s">
        <v>11495</v>
      </c>
    </row>
    <row r="9085" spans="1:9" x14ac:dyDescent="0.2">
      <c r="A9085" s="104" t="s">
        <v>10492</v>
      </c>
      <c r="D9085" s="104" t="s">
        <v>5197</v>
      </c>
      <c r="E9085" s="104">
        <f t="shared" si="141"/>
        <v>50410040</v>
      </c>
      <c r="F9085" s="104" t="s">
        <v>451</v>
      </c>
      <c r="G9085" s="104" t="s">
        <v>2071</v>
      </c>
      <c r="H9085" s="104" t="s">
        <v>2095</v>
      </c>
      <c r="I9085" s="104" t="s">
        <v>4669</v>
      </c>
    </row>
    <row r="9086" spans="1:9" x14ac:dyDescent="0.2">
      <c r="A9086" s="104" t="s">
        <v>10492</v>
      </c>
      <c r="D9086" s="104" t="s">
        <v>5198</v>
      </c>
      <c r="E9086" s="104">
        <f t="shared" si="141"/>
        <v>50410101</v>
      </c>
      <c r="F9086" s="104" t="s">
        <v>451</v>
      </c>
      <c r="G9086" s="104" t="s">
        <v>2071</v>
      </c>
      <c r="H9086" s="104" t="s">
        <v>5199</v>
      </c>
      <c r="I9086" s="104" t="s">
        <v>14437</v>
      </c>
    </row>
    <row r="9087" spans="1:9" x14ac:dyDescent="0.2">
      <c r="A9087" s="104" t="s">
        <v>10492</v>
      </c>
      <c r="D9087" s="104" t="s">
        <v>5200</v>
      </c>
      <c r="E9087" s="104">
        <f t="shared" si="141"/>
        <v>50410110</v>
      </c>
      <c r="F9087" s="104" t="s">
        <v>451</v>
      </c>
      <c r="G9087" s="104" t="s">
        <v>2071</v>
      </c>
      <c r="H9087" s="104" t="s">
        <v>5199</v>
      </c>
      <c r="I9087" s="104" t="s">
        <v>8757</v>
      </c>
    </row>
    <row r="9088" spans="1:9" x14ac:dyDescent="0.2">
      <c r="A9088" s="104" t="s">
        <v>10492</v>
      </c>
      <c r="D9088" s="104" t="s">
        <v>5201</v>
      </c>
      <c r="E9088" s="104">
        <f t="shared" si="141"/>
        <v>50410111</v>
      </c>
      <c r="F9088" s="104" t="s">
        <v>451</v>
      </c>
      <c r="G9088" s="104" t="s">
        <v>2071</v>
      </c>
      <c r="H9088" s="104" t="s">
        <v>5199</v>
      </c>
      <c r="I9088" s="104" t="s">
        <v>5202</v>
      </c>
    </row>
    <row r="9089" spans="1:9" x14ac:dyDescent="0.2">
      <c r="A9089" s="104" t="s">
        <v>10492</v>
      </c>
      <c r="D9089" s="104" t="s">
        <v>5203</v>
      </c>
      <c r="E9089" s="104">
        <f t="shared" si="141"/>
        <v>50410112</v>
      </c>
      <c r="F9089" s="104" t="s">
        <v>451</v>
      </c>
      <c r="G9089" s="104" t="s">
        <v>2071</v>
      </c>
      <c r="H9089" s="104" t="s">
        <v>5199</v>
      </c>
      <c r="I9089" s="104" t="s">
        <v>5204</v>
      </c>
    </row>
    <row r="9090" spans="1:9" x14ac:dyDescent="0.2">
      <c r="A9090" s="104" t="s">
        <v>10492</v>
      </c>
      <c r="D9090" s="104" t="s">
        <v>5205</v>
      </c>
      <c r="E9090" s="104">
        <f t="shared" ref="E9090:E9153" si="142">VALUE(D9090)</f>
        <v>50410120</v>
      </c>
      <c r="F9090" s="104" t="s">
        <v>451</v>
      </c>
      <c r="G9090" s="104" t="s">
        <v>2071</v>
      </c>
      <c r="H9090" s="104" t="s">
        <v>5199</v>
      </c>
      <c r="I9090" s="104" t="s">
        <v>5206</v>
      </c>
    </row>
    <row r="9091" spans="1:9" x14ac:dyDescent="0.2">
      <c r="A9091" s="104" t="s">
        <v>10492</v>
      </c>
      <c r="D9091" s="104" t="s">
        <v>5207</v>
      </c>
      <c r="E9091" s="104">
        <f t="shared" si="142"/>
        <v>50410121</v>
      </c>
      <c r="F9091" s="104" t="s">
        <v>451</v>
      </c>
      <c r="G9091" s="104" t="s">
        <v>2071</v>
      </c>
      <c r="H9091" s="104" t="s">
        <v>5199</v>
      </c>
      <c r="I9091" s="104" t="s">
        <v>5208</v>
      </c>
    </row>
    <row r="9092" spans="1:9" x14ac:dyDescent="0.2">
      <c r="A9092" s="104" t="s">
        <v>10492</v>
      </c>
      <c r="D9092" s="104" t="s">
        <v>5209</v>
      </c>
      <c r="E9092" s="104">
        <f t="shared" si="142"/>
        <v>50410122</v>
      </c>
      <c r="F9092" s="104" t="s">
        <v>451</v>
      </c>
      <c r="G9092" s="104" t="s">
        <v>2071</v>
      </c>
      <c r="H9092" s="104" t="s">
        <v>5199</v>
      </c>
      <c r="I9092" s="104" t="s">
        <v>5210</v>
      </c>
    </row>
    <row r="9093" spans="1:9" x14ac:dyDescent="0.2">
      <c r="A9093" s="104" t="s">
        <v>10492</v>
      </c>
      <c r="D9093" s="104" t="s">
        <v>922</v>
      </c>
      <c r="E9093" s="104">
        <f t="shared" si="142"/>
        <v>50410123</v>
      </c>
      <c r="F9093" s="104" t="s">
        <v>451</v>
      </c>
      <c r="G9093" s="104" t="s">
        <v>2071</v>
      </c>
      <c r="H9093" s="104" t="s">
        <v>5199</v>
      </c>
      <c r="I9093" s="104" t="s">
        <v>923</v>
      </c>
    </row>
    <row r="9094" spans="1:9" x14ac:dyDescent="0.2">
      <c r="A9094" s="104" t="s">
        <v>10492</v>
      </c>
      <c r="D9094" s="104" t="s">
        <v>924</v>
      </c>
      <c r="E9094" s="104">
        <f t="shared" si="142"/>
        <v>50410124</v>
      </c>
      <c r="F9094" s="104" t="s">
        <v>451</v>
      </c>
      <c r="G9094" s="104" t="s">
        <v>2071</v>
      </c>
      <c r="H9094" s="104" t="s">
        <v>5199</v>
      </c>
      <c r="I9094" s="104" t="s">
        <v>925</v>
      </c>
    </row>
    <row r="9095" spans="1:9" x14ac:dyDescent="0.2">
      <c r="A9095" s="104" t="s">
        <v>10492</v>
      </c>
      <c r="D9095" s="104" t="s">
        <v>926</v>
      </c>
      <c r="E9095" s="104">
        <f t="shared" si="142"/>
        <v>50410210</v>
      </c>
      <c r="F9095" s="104" t="s">
        <v>451</v>
      </c>
      <c r="G9095" s="104" t="s">
        <v>2071</v>
      </c>
      <c r="H9095" s="104" t="s">
        <v>927</v>
      </c>
      <c r="I9095" s="104" t="s">
        <v>927</v>
      </c>
    </row>
    <row r="9096" spans="1:9" x14ac:dyDescent="0.2">
      <c r="A9096" s="104" t="s">
        <v>10492</v>
      </c>
      <c r="D9096" s="104" t="s">
        <v>928</v>
      </c>
      <c r="E9096" s="104">
        <f t="shared" si="142"/>
        <v>50410211</v>
      </c>
      <c r="F9096" s="104" t="s">
        <v>451</v>
      </c>
      <c r="G9096" s="104" t="s">
        <v>2071</v>
      </c>
      <c r="H9096" s="104" t="s">
        <v>927</v>
      </c>
      <c r="I9096" s="104" t="s">
        <v>929</v>
      </c>
    </row>
    <row r="9097" spans="1:9" x14ac:dyDescent="0.2">
      <c r="A9097" s="104" t="s">
        <v>10492</v>
      </c>
      <c r="D9097" s="104" t="s">
        <v>930</v>
      </c>
      <c r="E9097" s="104">
        <f t="shared" si="142"/>
        <v>50410212</v>
      </c>
      <c r="F9097" s="104" t="s">
        <v>451</v>
      </c>
      <c r="G9097" s="104" t="s">
        <v>2071</v>
      </c>
      <c r="H9097" s="104" t="s">
        <v>927</v>
      </c>
      <c r="I9097" s="104" t="s">
        <v>931</v>
      </c>
    </row>
    <row r="9098" spans="1:9" x14ac:dyDescent="0.2">
      <c r="A9098" s="104" t="s">
        <v>10492</v>
      </c>
      <c r="D9098" s="104" t="s">
        <v>932</v>
      </c>
      <c r="E9098" s="104">
        <f t="shared" si="142"/>
        <v>50410213</v>
      </c>
      <c r="F9098" s="104" t="s">
        <v>451</v>
      </c>
      <c r="G9098" s="104" t="s">
        <v>2071</v>
      </c>
      <c r="H9098" s="104" t="s">
        <v>927</v>
      </c>
      <c r="I9098" s="104" t="s">
        <v>933</v>
      </c>
    </row>
    <row r="9099" spans="1:9" x14ac:dyDescent="0.2">
      <c r="A9099" s="104" t="s">
        <v>10492</v>
      </c>
      <c r="D9099" s="104" t="s">
        <v>934</v>
      </c>
      <c r="E9099" s="104">
        <f t="shared" si="142"/>
        <v>50410214</v>
      </c>
      <c r="F9099" s="104" t="s">
        <v>451</v>
      </c>
      <c r="G9099" s="104" t="s">
        <v>2071</v>
      </c>
      <c r="H9099" s="104" t="s">
        <v>927</v>
      </c>
      <c r="I9099" s="104" t="s">
        <v>935</v>
      </c>
    </row>
    <row r="9100" spans="1:9" x14ac:dyDescent="0.2">
      <c r="A9100" s="104" t="s">
        <v>10492</v>
      </c>
      <c r="D9100" s="104" t="s">
        <v>936</v>
      </c>
      <c r="E9100" s="104">
        <f t="shared" si="142"/>
        <v>50410215</v>
      </c>
      <c r="F9100" s="104" t="s">
        <v>451</v>
      </c>
      <c r="G9100" s="104" t="s">
        <v>2071</v>
      </c>
      <c r="H9100" s="104" t="s">
        <v>927</v>
      </c>
      <c r="I9100" s="104" t="s">
        <v>937</v>
      </c>
    </row>
    <row r="9101" spans="1:9" x14ac:dyDescent="0.2">
      <c r="A9101" s="104" t="s">
        <v>10492</v>
      </c>
      <c r="D9101" s="104" t="s">
        <v>938</v>
      </c>
      <c r="E9101" s="104">
        <f t="shared" si="142"/>
        <v>50410216</v>
      </c>
      <c r="F9101" s="104" t="s">
        <v>451</v>
      </c>
      <c r="G9101" s="104" t="s">
        <v>2071</v>
      </c>
      <c r="H9101" s="104" t="s">
        <v>927</v>
      </c>
      <c r="I9101" s="104" t="s">
        <v>939</v>
      </c>
    </row>
    <row r="9102" spans="1:9" x14ac:dyDescent="0.2">
      <c r="A9102" s="104" t="s">
        <v>10492</v>
      </c>
      <c r="D9102" s="104" t="s">
        <v>940</v>
      </c>
      <c r="E9102" s="104">
        <f t="shared" si="142"/>
        <v>50410310</v>
      </c>
      <c r="F9102" s="104" t="s">
        <v>451</v>
      </c>
      <c r="G9102" s="104" t="s">
        <v>2071</v>
      </c>
      <c r="H9102" s="104" t="s">
        <v>941</v>
      </c>
      <c r="I9102" s="104" t="s">
        <v>942</v>
      </c>
    </row>
    <row r="9103" spans="1:9" x14ac:dyDescent="0.2">
      <c r="A9103" s="104" t="s">
        <v>10492</v>
      </c>
      <c r="D9103" s="104" t="s">
        <v>943</v>
      </c>
      <c r="E9103" s="104">
        <f t="shared" si="142"/>
        <v>50410311</v>
      </c>
      <c r="F9103" s="104" t="s">
        <v>451</v>
      </c>
      <c r="G9103" s="104" t="s">
        <v>2071</v>
      </c>
      <c r="H9103" s="104" t="s">
        <v>941</v>
      </c>
      <c r="I9103" s="104" t="s">
        <v>944</v>
      </c>
    </row>
    <row r="9104" spans="1:9" x14ac:dyDescent="0.2">
      <c r="A9104" s="104" t="s">
        <v>10492</v>
      </c>
      <c r="D9104" s="104" t="s">
        <v>945</v>
      </c>
      <c r="E9104" s="104">
        <f t="shared" si="142"/>
        <v>50410312</v>
      </c>
      <c r="F9104" s="104" t="s">
        <v>451</v>
      </c>
      <c r="G9104" s="104" t="s">
        <v>2071</v>
      </c>
      <c r="H9104" s="104" t="s">
        <v>941</v>
      </c>
      <c r="I9104" s="104" t="s">
        <v>946</v>
      </c>
    </row>
    <row r="9105" spans="1:9" x14ac:dyDescent="0.2">
      <c r="A9105" s="104" t="s">
        <v>10492</v>
      </c>
      <c r="D9105" s="104" t="s">
        <v>947</v>
      </c>
      <c r="E9105" s="104">
        <f t="shared" si="142"/>
        <v>50410313</v>
      </c>
      <c r="F9105" s="104" t="s">
        <v>451</v>
      </c>
      <c r="G9105" s="104" t="s">
        <v>2071</v>
      </c>
      <c r="H9105" s="104" t="s">
        <v>941</v>
      </c>
      <c r="I9105" s="104" t="s">
        <v>948</v>
      </c>
    </row>
    <row r="9106" spans="1:9" x14ac:dyDescent="0.2">
      <c r="A9106" s="104" t="s">
        <v>10492</v>
      </c>
      <c r="D9106" s="104" t="s">
        <v>949</v>
      </c>
      <c r="E9106" s="104">
        <f t="shared" si="142"/>
        <v>50410314</v>
      </c>
      <c r="F9106" s="104" t="s">
        <v>451</v>
      </c>
      <c r="G9106" s="104" t="s">
        <v>2071</v>
      </c>
      <c r="H9106" s="104" t="s">
        <v>941</v>
      </c>
      <c r="I9106" s="104" t="s">
        <v>950</v>
      </c>
    </row>
    <row r="9107" spans="1:9" x14ac:dyDescent="0.2">
      <c r="A9107" s="104" t="s">
        <v>10492</v>
      </c>
      <c r="D9107" s="104" t="s">
        <v>951</v>
      </c>
      <c r="E9107" s="104">
        <f t="shared" si="142"/>
        <v>50410321</v>
      </c>
      <c r="F9107" s="104" t="s">
        <v>451</v>
      </c>
      <c r="G9107" s="104" t="s">
        <v>2071</v>
      </c>
      <c r="H9107" s="104" t="s">
        <v>941</v>
      </c>
      <c r="I9107" s="104" t="s">
        <v>952</v>
      </c>
    </row>
    <row r="9108" spans="1:9" x14ac:dyDescent="0.2">
      <c r="A9108" s="104" t="s">
        <v>10492</v>
      </c>
      <c r="D9108" s="104" t="s">
        <v>953</v>
      </c>
      <c r="E9108" s="104">
        <f t="shared" si="142"/>
        <v>50410322</v>
      </c>
      <c r="F9108" s="104" t="s">
        <v>451</v>
      </c>
      <c r="G9108" s="104" t="s">
        <v>2071</v>
      </c>
      <c r="H9108" s="104" t="s">
        <v>941</v>
      </c>
      <c r="I9108" s="104" t="s">
        <v>954</v>
      </c>
    </row>
    <row r="9109" spans="1:9" x14ac:dyDescent="0.2">
      <c r="A9109" s="104" t="s">
        <v>10492</v>
      </c>
      <c r="D9109" s="104" t="s">
        <v>955</v>
      </c>
      <c r="E9109" s="104">
        <f t="shared" si="142"/>
        <v>50410405</v>
      </c>
      <c r="F9109" s="104" t="s">
        <v>451</v>
      </c>
      <c r="G9109" s="104" t="s">
        <v>2071</v>
      </c>
      <c r="H9109" s="104" t="s">
        <v>956</v>
      </c>
      <c r="I9109" s="104" t="s">
        <v>8391</v>
      </c>
    </row>
    <row r="9110" spans="1:9" x14ac:dyDescent="0.2">
      <c r="A9110" s="104" t="s">
        <v>10492</v>
      </c>
      <c r="D9110" s="104" t="s">
        <v>957</v>
      </c>
      <c r="E9110" s="104">
        <f t="shared" si="142"/>
        <v>50410406</v>
      </c>
      <c r="F9110" s="104" t="s">
        <v>451</v>
      </c>
      <c r="G9110" s="104" t="s">
        <v>2071</v>
      </c>
      <c r="H9110" s="104" t="s">
        <v>956</v>
      </c>
      <c r="I9110" s="104" t="s">
        <v>958</v>
      </c>
    </row>
    <row r="9111" spans="1:9" x14ac:dyDescent="0.2">
      <c r="A9111" s="104" t="s">
        <v>10492</v>
      </c>
      <c r="D9111" s="104" t="s">
        <v>959</v>
      </c>
      <c r="E9111" s="104">
        <f t="shared" si="142"/>
        <v>50410407</v>
      </c>
      <c r="F9111" s="104" t="s">
        <v>451</v>
      </c>
      <c r="G9111" s="104" t="s">
        <v>2071</v>
      </c>
      <c r="H9111" s="104" t="s">
        <v>956</v>
      </c>
      <c r="I9111" s="104" t="s">
        <v>960</v>
      </c>
    </row>
    <row r="9112" spans="1:9" x14ac:dyDescent="0.2">
      <c r="A9112" s="104" t="s">
        <v>10492</v>
      </c>
      <c r="D9112" s="104" t="s">
        <v>961</v>
      </c>
      <c r="E9112" s="104">
        <f t="shared" si="142"/>
        <v>50410408</v>
      </c>
      <c r="F9112" s="104" t="s">
        <v>451</v>
      </c>
      <c r="G9112" s="104" t="s">
        <v>2071</v>
      </c>
      <c r="H9112" s="104" t="s">
        <v>956</v>
      </c>
      <c r="I9112" s="104" t="s">
        <v>962</v>
      </c>
    </row>
    <row r="9113" spans="1:9" x14ac:dyDescent="0.2">
      <c r="A9113" s="104" t="s">
        <v>10492</v>
      </c>
      <c r="D9113" s="104" t="s">
        <v>963</v>
      </c>
      <c r="E9113" s="104">
        <f t="shared" si="142"/>
        <v>50410409</v>
      </c>
      <c r="F9113" s="104" t="s">
        <v>451</v>
      </c>
      <c r="G9113" s="104" t="s">
        <v>2071</v>
      </c>
      <c r="H9113" s="104" t="s">
        <v>956</v>
      </c>
      <c r="I9113" s="104" t="s">
        <v>964</v>
      </c>
    </row>
    <row r="9114" spans="1:9" x14ac:dyDescent="0.2">
      <c r="A9114" s="104" t="s">
        <v>10492</v>
      </c>
      <c r="D9114" s="104" t="s">
        <v>965</v>
      </c>
      <c r="E9114" s="104">
        <f t="shared" si="142"/>
        <v>50410420</v>
      </c>
      <c r="F9114" s="104" t="s">
        <v>451</v>
      </c>
      <c r="G9114" s="104" t="s">
        <v>2071</v>
      </c>
      <c r="H9114" s="104" t="s">
        <v>956</v>
      </c>
      <c r="I9114" s="104" t="s">
        <v>4775</v>
      </c>
    </row>
    <row r="9115" spans="1:9" x14ac:dyDescent="0.2">
      <c r="A9115" s="104" t="s">
        <v>10492</v>
      </c>
      <c r="D9115" s="104" t="s">
        <v>966</v>
      </c>
      <c r="E9115" s="104">
        <f t="shared" si="142"/>
        <v>50410510</v>
      </c>
      <c r="F9115" s="104" t="s">
        <v>451</v>
      </c>
      <c r="G9115" s="104" t="s">
        <v>2071</v>
      </c>
      <c r="H9115" s="104" t="s">
        <v>967</v>
      </c>
      <c r="I9115" s="104" t="s">
        <v>968</v>
      </c>
    </row>
    <row r="9116" spans="1:9" x14ac:dyDescent="0.2">
      <c r="A9116" s="104" t="s">
        <v>10492</v>
      </c>
      <c r="D9116" s="104" t="s">
        <v>969</v>
      </c>
      <c r="E9116" s="104">
        <f t="shared" si="142"/>
        <v>50410511</v>
      </c>
      <c r="F9116" s="104" t="s">
        <v>451</v>
      </c>
      <c r="G9116" s="104" t="s">
        <v>2071</v>
      </c>
      <c r="H9116" s="104" t="s">
        <v>967</v>
      </c>
      <c r="I9116" s="104" t="s">
        <v>970</v>
      </c>
    </row>
    <row r="9117" spans="1:9" x14ac:dyDescent="0.2">
      <c r="A9117" s="104" t="s">
        <v>10492</v>
      </c>
      <c r="D9117" s="104" t="s">
        <v>971</v>
      </c>
      <c r="E9117" s="104">
        <f t="shared" si="142"/>
        <v>50410512</v>
      </c>
      <c r="F9117" s="104" t="s">
        <v>451</v>
      </c>
      <c r="G9117" s="104" t="s">
        <v>2071</v>
      </c>
      <c r="H9117" s="104" t="s">
        <v>967</v>
      </c>
      <c r="I9117" s="104" t="s">
        <v>972</v>
      </c>
    </row>
    <row r="9118" spans="1:9" x14ac:dyDescent="0.2">
      <c r="A9118" s="104" t="s">
        <v>10492</v>
      </c>
      <c r="D9118" s="104" t="s">
        <v>973</v>
      </c>
      <c r="E9118" s="104">
        <f t="shared" si="142"/>
        <v>50410513</v>
      </c>
      <c r="F9118" s="104" t="s">
        <v>451</v>
      </c>
      <c r="G9118" s="104" t="s">
        <v>2071</v>
      </c>
      <c r="H9118" s="104" t="s">
        <v>967</v>
      </c>
      <c r="I9118" s="104" t="s">
        <v>974</v>
      </c>
    </row>
    <row r="9119" spans="1:9" x14ac:dyDescent="0.2">
      <c r="A9119" s="104" t="s">
        <v>10492</v>
      </c>
      <c r="D9119" s="104" t="s">
        <v>975</v>
      </c>
      <c r="E9119" s="104">
        <f t="shared" si="142"/>
        <v>50410514</v>
      </c>
      <c r="F9119" s="104" t="s">
        <v>451</v>
      </c>
      <c r="G9119" s="104" t="s">
        <v>2071</v>
      </c>
      <c r="H9119" s="104" t="s">
        <v>967</v>
      </c>
      <c r="I9119" s="104" t="s">
        <v>976</v>
      </c>
    </row>
    <row r="9120" spans="1:9" x14ac:dyDescent="0.2">
      <c r="A9120" s="104" t="s">
        <v>10492</v>
      </c>
      <c r="D9120" s="104" t="s">
        <v>977</v>
      </c>
      <c r="E9120" s="104">
        <f t="shared" si="142"/>
        <v>50410520</v>
      </c>
      <c r="F9120" s="104" t="s">
        <v>451</v>
      </c>
      <c r="G9120" s="104" t="s">
        <v>2071</v>
      </c>
      <c r="H9120" s="104" t="s">
        <v>967</v>
      </c>
      <c r="I9120" s="104" t="s">
        <v>978</v>
      </c>
    </row>
    <row r="9121" spans="1:9" x14ac:dyDescent="0.2">
      <c r="A9121" s="104" t="s">
        <v>10492</v>
      </c>
      <c r="D9121" s="104" t="s">
        <v>979</v>
      </c>
      <c r="E9121" s="104">
        <f t="shared" si="142"/>
        <v>50410521</v>
      </c>
      <c r="F9121" s="104" t="s">
        <v>451</v>
      </c>
      <c r="G9121" s="104" t="s">
        <v>2071</v>
      </c>
      <c r="H9121" s="104" t="s">
        <v>967</v>
      </c>
      <c r="I9121" s="104" t="s">
        <v>980</v>
      </c>
    </row>
    <row r="9122" spans="1:9" x14ac:dyDescent="0.2">
      <c r="A9122" s="104" t="s">
        <v>10492</v>
      </c>
      <c r="D9122" s="104" t="s">
        <v>981</v>
      </c>
      <c r="E9122" s="104">
        <f t="shared" si="142"/>
        <v>50410522</v>
      </c>
      <c r="F9122" s="104" t="s">
        <v>451</v>
      </c>
      <c r="G9122" s="104" t="s">
        <v>2071</v>
      </c>
      <c r="H9122" s="104" t="s">
        <v>967</v>
      </c>
      <c r="I9122" s="104" t="s">
        <v>982</v>
      </c>
    </row>
    <row r="9123" spans="1:9" x14ac:dyDescent="0.2">
      <c r="A9123" s="104" t="s">
        <v>10492</v>
      </c>
      <c r="D9123" s="104" t="s">
        <v>983</v>
      </c>
      <c r="E9123" s="104">
        <f t="shared" si="142"/>
        <v>50410523</v>
      </c>
      <c r="F9123" s="104" t="s">
        <v>451</v>
      </c>
      <c r="G9123" s="104" t="s">
        <v>2071</v>
      </c>
      <c r="H9123" s="104" t="s">
        <v>967</v>
      </c>
      <c r="I9123" s="104" t="s">
        <v>984</v>
      </c>
    </row>
    <row r="9124" spans="1:9" x14ac:dyDescent="0.2">
      <c r="A9124" s="104" t="s">
        <v>10492</v>
      </c>
      <c r="D9124" s="104" t="s">
        <v>985</v>
      </c>
      <c r="E9124" s="104">
        <f t="shared" si="142"/>
        <v>50410524</v>
      </c>
      <c r="F9124" s="104" t="s">
        <v>451</v>
      </c>
      <c r="G9124" s="104" t="s">
        <v>2071</v>
      </c>
      <c r="H9124" s="104" t="s">
        <v>967</v>
      </c>
      <c r="I9124" s="104" t="s">
        <v>986</v>
      </c>
    </row>
    <row r="9125" spans="1:9" x14ac:dyDescent="0.2">
      <c r="A9125" s="104" t="s">
        <v>10492</v>
      </c>
      <c r="D9125" s="104" t="s">
        <v>987</v>
      </c>
      <c r="E9125" s="104">
        <f t="shared" si="142"/>
        <v>50410525</v>
      </c>
      <c r="F9125" s="104" t="s">
        <v>451</v>
      </c>
      <c r="G9125" s="104" t="s">
        <v>2071</v>
      </c>
      <c r="H9125" s="104" t="s">
        <v>967</v>
      </c>
      <c r="I9125" s="104" t="s">
        <v>988</v>
      </c>
    </row>
    <row r="9126" spans="1:9" x14ac:dyDescent="0.2">
      <c r="A9126" s="104" t="s">
        <v>10492</v>
      </c>
      <c r="D9126" s="104" t="s">
        <v>989</v>
      </c>
      <c r="E9126" s="104">
        <f t="shared" si="142"/>
        <v>50410530</v>
      </c>
      <c r="F9126" s="104" t="s">
        <v>451</v>
      </c>
      <c r="G9126" s="104" t="s">
        <v>2071</v>
      </c>
      <c r="H9126" s="104" t="s">
        <v>967</v>
      </c>
      <c r="I9126" s="104" t="s">
        <v>990</v>
      </c>
    </row>
    <row r="9127" spans="1:9" x14ac:dyDescent="0.2">
      <c r="A9127" s="104" t="s">
        <v>10492</v>
      </c>
      <c r="D9127" s="104" t="s">
        <v>991</v>
      </c>
      <c r="E9127" s="104">
        <f t="shared" si="142"/>
        <v>50410531</v>
      </c>
      <c r="F9127" s="104" t="s">
        <v>451</v>
      </c>
      <c r="G9127" s="104" t="s">
        <v>2071</v>
      </c>
      <c r="H9127" s="104" t="s">
        <v>967</v>
      </c>
      <c r="I9127" s="104" t="s">
        <v>992</v>
      </c>
    </row>
    <row r="9128" spans="1:9" x14ac:dyDescent="0.2">
      <c r="A9128" s="104" t="s">
        <v>10492</v>
      </c>
      <c r="D9128" s="104" t="s">
        <v>993</v>
      </c>
      <c r="E9128" s="104">
        <f t="shared" si="142"/>
        <v>50410532</v>
      </c>
      <c r="F9128" s="104" t="s">
        <v>451</v>
      </c>
      <c r="G9128" s="104" t="s">
        <v>2071</v>
      </c>
      <c r="H9128" s="104" t="s">
        <v>967</v>
      </c>
      <c r="I9128" s="104" t="s">
        <v>994</v>
      </c>
    </row>
    <row r="9129" spans="1:9" x14ac:dyDescent="0.2">
      <c r="A9129" s="104" t="s">
        <v>10492</v>
      </c>
      <c r="D9129" s="104" t="s">
        <v>995</v>
      </c>
      <c r="E9129" s="104">
        <f t="shared" si="142"/>
        <v>50410533</v>
      </c>
      <c r="F9129" s="104" t="s">
        <v>451</v>
      </c>
      <c r="G9129" s="104" t="s">
        <v>2071</v>
      </c>
      <c r="H9129" s="104" t="s">
        <v>967</v>
      </c>
      <c r="I9129" s="104" t="s">
        <v>996</v>
      </c>
    </row>
    <row r="9130" spans="1:9" x14ac:dyDescent="0.2">
      <c r="A9130" s="104" t="s">
        <v>10492</v>
      </c>
      <c r="D9130" s="104" t="s">
        <v>997</v>
      </c>
      <c r="E9130" s="104">
        <f t="shared" si="142"/>
        <v>50410534</v>
      </c>
      <c r="F9130" s="104" t="s">
        <v>451</v>
      </c>
      <c r="G9130" s="104" t="s">
        <v>2071</v>
      </c>
      <c r="H9130" s="104" t="s">
        <v>967</v>
      </c>
      <c r="I9130" s="104" t="s">
        <v>998</v>
      </c>
    </row>
    <row r="9131" spans="1:9" x14ac:dyDescent="0.2">
      <c r="A9131" s="104" t="s">
        <v>10492</v>
      </c>
      <c r="D9131" s="104" t="s">
        <v>999</v>
      </c>
      <c r="E9131" s="104">
        <f t="shared" si="142"/>
        <v>50410535</v>
      </c>
      <c r="F9131" s="104" t="s">
        <v>451</v>
      </c>
      <c r="G9131" s="104" t="s">
        <v>2071</v>
      </c>
      <c r="H9131" s="104" t="s">
        <v>967</v>
      </c>
      <c r="I9131" s="104" t="s">
        <v>1000</v>
      </c>
    </row>
    <row r="9132" spans="1:9" x14ac:dyDescent="0.2">
      <c r="A9132" s="104" t="s">
        <v>10492</v>
      </c>
      <c r="D9132" s="104" t="s">
        <v>1001</v>
      </c>
      <c r="E9132" s="104">
        <f t="shared" si="142"/>
        <v>50410536</v>
      </c>
      <c r="F9132" s="104" t="s">
        <v>451</v>
      </c>
      <c r="G9132" s="104" t="s">
        <v>2071</v>
      </c>
      <c r="H9132" s="104" t="s">
        <v>967</v>
      </c>
      <c r="I9132" s="104" t="s">
        <v>1002</v>
      </c>
    </row>
    <row r="9133" spans="1:9" x14ac:dyDescent="0.2">
      <c r="A9133" s="104" t="s">
        <v>10492</v>
      </c>
      <c r="D9133" s="104" t="s">
        <v>1003</v>
      </c>
      <c r="E9133" s="104">
        <f t="shared" si="142"/>
        <v>50410537</v>
      </c>
      <c r="F9133" s="104" t="s">
        <v>451</v>
      </c>
      <c r="G9133" s="104" t="s">
        <v>2071</v>
      </c>
      <c r="H9133" s="104" t="s">
        <v>967</v>
      </c>
      <c r="I9133" s="104" t="s">
        <v>1004</v>
      </c>
    </row>
    <row r="9134" spans="1:9" x14ac:dyDescent="0.2">
      <c r="A9134" s="104" t="s">
        <v>10492</v>
      </c>
      <c r="D9134" s="104" t="s">
        <v>1005</v>
      </c>
      <c r="E9134" s="104">
        <f t="shared" si="142"/>
        <v>50410538</v>
      </c>
      <c r="F9134" s="104" t="s">
        <v>451</v>
      </c>
      <c r="G9134" s="104" t="s">
        <v>2071</v>
      </c>
      <c r="H9134" s="104" t="s">
        <v>967</v>
      </c>
      <c r="I9134" s="104" t="s">
        <v>1006</v>
      </c>
    </row>
    <row r="9135" spans="1:9" x14ac:dyDescent="0.2">
      <c r="A9135" s="104" t="s">
        <v>10492</v>
      </c>
      <c r="D9135" s="104" t="s">
        <v>1007</v>
      </c>
      <c r="E9135" s="104">
        <f t="shared" si="142"/>
        <v>50410539</v>
      </c>
      <c r="F9135" s="104" t="s">
        <v>451</v>
      </c>
      <c r="G9135" s="104" t="s">
        <v>2071</v>
      </c>
      <c r="H9135" s="104" t="s">
        <v>967</v>
      </c>
      <c r="I9135" s="104" t="s">
        <v>1008</v>
      </c>
    </row>
    <row r="9136" spans="1:9" x14ac:dyDescent="0.2">
      <c r="A9136" s="104" t="s">
        <v>10492</v>
      </c>
      <c r="D9136" s="104" t="s">
        <v>1009</v>
      </c>
      <c r="E9136" s="104">
        <f t="shared" si="142"/>
        <v>50410540</v>
      </c>
      <c r="F9136" s="104" t="s">
        <v>451</v>
      </c>
      <c r="G9136" s="104" t="s">
        <v>2071</v>
      </c>
      <c r="H9136" s="104" t="s">
        <v>967</v>
      </c>
      <c r="I9136" s="104" t="s">
        <v>1010</v>
      </c>
    </row>
    <row r="9137" spans="1:9" x14ac:dyDescent="0.2">
      <c r="A9137" s="104" t="s">
        <v>10492</v>
      </c>
      <c r="D9137" s="104" t="s">
        <v>1011</v>
      </c>
      <c r="E9137" s="104">
        <f t="shared" si="142"/>
        <v>50410541</v>
      </c>
      <c r="F9137" s="104" t="s">
        <v>451</v>
      </c>
      <c r="G9137" s="104" t="s">
        <v>2071</v>
      </c>
      <c r="H9137" s="104" t="s">
        <v>967</v>
      </c>
      <c r="I9137" s="104" t="s">
        <v>1012</v>
      </c>
    </row>
    <row r="9138" spans="1:9" x14ac:dyDescent="0.2">
      <c r="A9138" s="104" t="s">
        <v>10492</v>
      </c>
      <c r="D9138" s="104" t="s">
        <v>1013</v>
      </c>
      <c r="E9138" s="104">
        <f t="shared" si="142"/>
        <v>50410542</v>
      </c>
      <c r="F9138" s="104" t="s">
        <v>451</v>
      </c>
      <c r="G9138" s="104" t="s">
        <v>2071</v>
      </c>
      <c r="H9138" s="104" t="s">
        <v>967</v>
      </c>
      <c r="I9138" s="104" t="s">
        <v>1014</v>
      </c>
    </row>
    <row r="9139" spans="1:9" x14ac:dyDescent="0.2">
      <c r="A9139" s="104" t="s">
        <v>10492</v>
      </c>
      <c r="D9139" s="104" t="s">
        <v>1015</v>
      </c>
      <c r="E9139" s="104">
        <f t="shared" si="142"/>
        <v>50410543</v>
      </c>
      <c r="F9139" s="104" t="s">
        <v>451</v>
      </c>
      <c r="G9139" s="104" t="s">
        <v>2071</v>
      </c>
      <c r="H9139" s="104" t="s">
        <v>967</v>
      </c>
      <c r="I9139" s="104" t="s">
        <v>1016</v>
      </c>
    </row>
    <row r="9140" spans="1:9" x14ac:dyDescent="0.2">
      <c r="A9140" s="104" t="s">
        <v>10492</v>
      </c>
      <c r="D9140" s="104" t="s">
        <v>1017</v>
      </c>
      <c r="E9140" s="104">
        <f t="shared" si="142"/>
        <v>50410560</v>
      </c>
      <c r="F9140" s="104" t="s">
        <v>451</v>
      </c>
      <c r="G9140" s="104" t="s">
        <v>2071</v>
      </c>
      <c r="H9140" s="104" t="s">
        <v>967</v>
      </c>
      <c r="I9140" s="104" t="s">
        <v>451</v>
      </c>
    </row>
    <row r="9141" spans="1:9" x14ac:dyDescent="0.2">
      <c r="A9141" s="104" t="s">
        <v>10492</v>
      </c>
      <c r="D9141" s="104" t="s">
        <v>1018</v>
      </c>
      <c r="E9141" s="104">
        <f t="shared" si="142"/>
        <v>50410561</v>
      </c>
      <c r="F9141" s="104" t="s">
        <v>451</v>
      </c>
      <c r="G9141" s="104" t="s">
        <v>2071</v>
      </c>
      <c r="H9141" s="104" t="s">
        <v>967</v>
      </c>
      <c r="I9141" s="104" t="s">
        <v>1019</v>
      </c>
    </row>
    <row r="9142" spans="1:9" x14ac:dyDescent="0.2">
      <c r="A9142" s="104" t="s">
        <v>10492</v>
      </c>
      <c r="D9142" s="104" t="s">
        <v>1020</v>
      </c>
      <c r="E9142" s="104">
        <f t="shared" si="142"/>
        <v>50410562</v>
      </c>
      <c r="F9142" s="104" t="s">
        <v>451</v>
      </c>
      <c r="G9142" s="104" t="s">
        <v>2071</v>
      </c>
      <c r="H9142" s="104" t="s">
        <v>967</v>
      </c>
      <c r="I9142" s="104" t="s">
        <v>1021</v>
      </c>
    </row>
    <row r="9143" spans="1:9" x14ac:dyDescent="0.2">
      <c r="A9143" s="104" t="s">
        <v>10492</v>
      </c>
      <c r="D9143" s="104" t="s">
        <v>1022</v>
      </c>
      <c r="E9143" s="104">
        <f t="shared" si="142"/>
        <v>50410563</v>
      </c>
      <c r="F9143" s="104" t="s">
        <v>451</v>
      </c>
      <c r="G9143" s="104" t="s">
        <v>2071</v>
      </c>
      <c r="H9143" s="104" t="s">
        <v>967</v>
      </c>
      <c r="I9143" s="104" t="s">
        <v>1023</v>
      </c>
    </row>
    <row r="9144" spans="1:9" x14ac:dyDescent="0.2">
      <c r="A9144" s="104" t="s">
        <v>10492</v>
      </c>
      <c r="D9144" s="104" t="s">
        <v>1024</v>
      </c>
      <c r="E9144" s="104">
        <f t="shared" si="142"/>
        <v>50410564</v>
      </c>
      <c r="F9144" s="104" t="s">
        <v>451</v>
      </c>
      <c r="G9144" s="104" t="s">
        <v>2071</v>
      </c>
      <c r="H9144" s="104" t="s">
        <v>967</v>
      </c>
      <c r="I9144" s="104" t="s">
        <v>1025</v>
      </c>
    </row>
    <row r="9145" spans="1:9" x14ac:dyDescent="0.2">
      <c r="A9145" s="104" t="s">
        <v>10492</v>
      </c>
      <c r="D9145" s="104" t="s">
        <v>1026</v>
      </c>
      <c r="E9145" s="104">
        <f t="shared" si="142"/>
        <v>50410565</v>
      </c>
      <c r="F9145" s="104" t="s">
        <v>451</v>
      </c>
      <c r="G9145" s="104" t="s">
        <v>2071</v>
      </c>
      <c r="H9145" s="104" t="s">
        <v>967</v>
      </c>
      <c r="I9145" s="104" t="s">
        <v>1027</v>
      </c>
    </row>
    <row r="9146" spans="1:9" x14ac:dyDescent="0.2">
      <c r="A9146" s="104" t="s">
        <v>10492</v>
      </c>
      <c r="D9146" s="104" t="s">
        <v>1028</v>
      </c>
      <c r="E9146" s="104">
        <f t="shared" si="142"/>
        <v>50410610</v>
      </c>
      <c r="F9146" s="104" t="s">
        <v>451</v>
      </c>
      <c r="G9146" s="104" t="s">
        <v>2071</v>
      </c>
      <c r="H9146" s="104" t="s">
        <v>1029</v>
      </c>
      <c r="I9146" s="104" t="s">
        <v>1030</v>
      </c>
    </row>
    <row r="9147" spans="1:9" x14ac:dyDescent="0.2">
      <c r="A9147" s="104" t="s">
        <v>10492</v>
      </c>
      <c r="D9147" s="104" t="s">
        <v>1031</v>
      </c>
      <c r="E9147" s="104">
        <f t="shared" si="142"/>
        <v>50410620</v>
      </c>
      <c r="F9147" s="104" t="s">
        <v>451</v>
      </c>
      <c r="G9147" s="104" t="s">
        <v>2071</v>
      </c>
      <c r="H9147" s="104" t="s">
        <v>1029</v>
      </c>
      <c r="I9147" s="104" t="s">
        <v>1032</v>
      </c>
    </row>
    <row r="9148" spans="1:9" x14ac:dyDescent="0.2">
      <c r="A9148" s="104" t="s">
        <v>10492</v>
      </c>
      <c r="D9148" s="104" t="s">
        <v>1033</v>
      </c>
      <c r="E9148" s="104">
        <f t="shared" si="142"/>
        <v>50410621</v>
      </c>
      <c r="F9148" s="104" t="s">
        <v>451</v>
      </c>
      <c r="G9148" s="104" t="s">
        <v>2071</v>
      </c>
      <c r="H9148" s="104" t="s">
        <v>1029</v>
      </c>
      <c r="I9148" s="104" t="s">
        <v>1034</v>
      </c>
    </row>
    <row r="9149" spans="1:9" x14ac:dyDescent="0.2">
      <c r="A9149" s="104" t="s">
        <v>10492</v>
      </c>
      <c r="D9149" s="104" t="s">
        <v>1035</v>
      </c>
      <c r="E9149" s="104">
        <f t="shared" si="142"/>
        <v>50410622</v>
      </c>
      <c r="F9149" s="104" t="s">
        <v>451</v>
      </c>
      <c r="G9149" s="104" t="s">
        <v>2071</v>
      </c>
      <c r="H9149" s="104" t="s">
        <v>1029</v>
      </c>
      <c r="I9149" s="104" t="s">
        <v>1036</v>
      </c>
    </row>
    <row r="9150" spans="1:9" x14ac:dyDescent="0.2">
      <c r="A9150" s="104" t="s">
        <v>10492</v>
      </c>
      <c r="D9150" s="104" t="s">
        <v>1037</v>
      </c>
      <c r="E9150" s="104">
        <f t="shared" si="142"/>
        <v>50410623</v>
      </c>
      <c r="F9150" s="104" t="s">
        <v>451</v>
      </c>
      <c r="G9150" s="104" t="s">
        <v>2071</v>
      </c>
      <c r="H9150" s="104" t="s">
        <v>1029</v>
      </c>
      <c r="I9150" s="104" t="s">
        <v>1038</v>
      </c>
    </row>
    <row r="9151" spans="1:9" x14ac:dyDescent="0.2">
      <c r="A9151" s="104" t="s">
        <v>10492</v>
      </c>
      <c r="D9151" s="104" t="s">
        <v>1039</v>
      </c>
      <c r="E9151" s="104">
        <f t="shared" si="142"/>
        <v>50410640</v>
      </c>
      <c r="F9151" s="104" t="s">
        <v>451</v>
      </c>
      <c r="G9151" s="104" t="s">
        <v>2071</v>
      </c>
      <c r="H9151" s="104" t="s">
        <v>1029</v>
      </c>
      <c r="I9151" s="104" t="s">
        <v>3737</v>
      </c>
    </row>
    <row r="9152" spans="1:9" x14ac:dyDescent="0.2">
      <c r="A9152" s="104" t="s">
        <v>10492</v>
      </c>
      <c r="D9152" s="104" t="s">
        <v>3738</v>
      </c>
      <c r="E9152" s="104">
        <f t="shared" si="142"/>
        <v>50410641</v>
      </c>
      <c r="F9152" s="104" t="s">
        <v>451</v>
      </c>
      <c r="G9152" s="104" t="s">
        <v>2071</v>
      </c>
      <c r="H9152" s="104" t="s">
        <v>1029</v>
      </c>
      <c r="I9152" s="104" t="s">
        <v>3739</v>
      </c>
    </row>
    <row r="9153" spans="1:9" x14ac:dyDescent="0.2">
      <c r="A9153" s="104" t="s">
        <v>10492</v>
      </c>
      <c r="D9153" s="104" t="s">
        <v>3740</v>
      </c>
      <c r="E9153" s="104">
        <f t="shared" si="142"/>
        <v>50410642</v>
      </c>
      <c r="F9153" s="104" t="s">
        <v>451</v>
      </c>
      <c r="G9153" s="104" t="s">
        <v>2071</v>
      </c>
      <c r="H9153" s="104" t="s">
        <v>1029</v>
      </c>
      <c r="I9153" s="104" t="s">
        <v>3741</v>
      </c>
    </row>
    <row r="9154" spans="1:9" x14ac:dyDescent="0.2">
      <c r="A9154" s="104" t="s">
        <v>10492</v>
      </c>
      <c r="D9154" s="104" t="s">
        <v>3742</v>
      </c>
      <c r="E9154" s="104">
        <f t="shared" ref="E9154:E9217" si="143">VALUE(D9154)</f>
        <v>50410643</v>
      </c>
      <c r="F9154" s="104" t="s">
        <v>451</v>
      </c>
      <c r="G9154" s="104" t="s">
        <v>2071</v>
      </c>
      <c r="H9154" s="104" t="s">
        <v>1029</v>
      </c>
      <c r="I9154" s="104" t="s">
        <v>3743</v>
      </c>
    </row>
    <row r="9155" spans="1:9" x14ac:dyDescent="0.2">
      <c r="A9155" s="104" t="s">
        <v>10492</v>
      </c>
      <c r="D9155" s="104" t="s">
        <v>3744</v>
      </c>
      <c r="E9155" s="104">
        <f t="shared" si="143"/>
        <v>50410644</v>
      </c>
      <c r="F9155" s="104" t="s">
        <v>451</v>
      </c>
      <c r="G9155" s="104" t="s">
        <v>2071</v>
      </c>
      <c r="H9155" s="104" t="s">
        <v>1029</v>
      </c>
      <c r="I9155" s="104" t="s">
        <v>3745</v>
      </c>
    </row>
    <row r="9156" spans="1:9" x14ac:dyDescent="0.2">
      <c r="A9156" s="104" t="s">
        <v>10492</v>
      </c>
      <c r="D9156" s="104" t="s">
        <v>3746</v>
      </c>
      <c r="E9156" s="104">
        <f t="shared" si="143"/>
        <v>50410645</v>
      </c>
      <c r="F9156" s="104" t="s">
        <v>451</v>
      </c>
      <c r="G9156" s="104" t="s">
        <v>2071</v>
      </c>
      <c r="H9156" s="104" t="s">
        <v>1029</v>
      </c>
      <c r="I9156" s="104" t="s">
        <v>3747</v>
      </c>
    </row>
    <row r="9157" spans="1:9" x14ac:dyDescent="0.2">
      <c r="A9157" s="104" t="s">
        <v>10492</v>
      </c>
      <c r="D9157" s="104" t="s">
        <v>3748</v>
      </c>
      <c r="E9157" s="104">
        <f t="shared" si="143"/>
        <v>50410710</v>
      </c>
      <c r="F9157" s="104" t="s">
        <v>451</v>
      </c>
      <c r="G9157" s="104" t="s">
        <v>2071</v>
      </c>
      <c r="H9157" s="104" t="s">
        <v>3749</v>
      </c>
      <c r="I9157" s="104" t="s">
        <v>3750</v>
      </c>
    </row>
    <row r="9158" spans="1:9" x14ac:dyDescent="0.2">
      <c r="A9158" s="104" t="s">
        <v>10492</v>
      </c>
      <c r="D9158" s="104" t="s">
        <v>3751</v>
      </c>
      <c r="E9158" s="104">
        <f t="shared" si="143"/>
        <v>50410711</v>
      </c>
      <c r="F9158" s="104" t="s">
        <v>451</v>
      </c>
      <c r="G9158" s="104" t="s">
        <v>2071</v>
      </c>
      <c r="H9158" s="104" t="s">
        <v>3749</v>
      </c>
      <c r="I9158" s="104" t="s">
        <v>3752</v>
      </c>
    </row>
    <row r="9159" spans="1:9" x14ac:dyDescent="0.2">
      <c r="A9159" s="104" t="s">
        <v>10492</v>
      </c>
      <c r="D9159" s="104" t="s">
        <v>3753</v>
      </c>
      <c r="E9159" s="104">
        <f t="shared" si="143"/>
        <v>50410712</v>
      </c>
      <c r="F9159" s="104" t="s">
        <v>451</v>
      </c>
      <c r="G9159" s="104" t="s">
        <v>2071</v>
      </c>
      <c r="H9159" s="104" t="s">
        <v>3749</v>
      </c>
      <c r="I9159" s="104" t="s">
        <v>3754</v>
      </c>
    </row>
    <row r="9160" spans="1:9" x14ac:dyDescent="0.2">
      <c r="A9160" s="104" t="s">
        <v>10492</v>
      </c>
      <c r="D9160" s="104" t="s">
        <v>3755</v>
      </c>
      <c r="E9160" s="104">
        <f t="shared" si="143"/>
        <v>50410720</v>
      </c>
      <c r="F9160" s="104" t="s">
        <v>451</v>
      </c>
      <c r="G9160" s="104" t="s">
        <v>2071</v>
      </c>
      <c r="H9160" s="104" t="s">
        <v>3749</v>
      </c>
      <c r="I9160" s="104" t="s">
        <v>3756</v>
      </c>
    </row>
    <row r="9161" spans="1:9" x14ac:dyDescent="0.2">
      <c r="A9161" s="104" t="s">
        <v>10492</v>
      </c>
      <c r="D9161" s="104" t="s">
        <v>3757</v>
      </c>
      <c r="E9161" s="104">
        <f t="shared" si="143"/>
        <v>50410721</v>
      </c>
      <c r="F9161" s="104" t="s">
        <v>451</v>
      </c>
      <c r="G9161" s="104" t="s">
        <v>2071</v>
      </c>
      <c r="H9161" s="104" t="s">
        <v>3749</v>
      </c>
      <c r="I9161" s="104" t="s">
        <v>3758</v>
      </c>
    </row>
    <row r="9162" spans="1:9" x14ac:dyDescent="0.2">
      <c r="A9162" s="104" t="s">
        <v>10492</v>
      </c>
      <c r="D9162" s="104" t="s">
        <v>3759</v>
      </c>
      <c r="E9162" s="104">
        <f t="shared" si="143"/>
        <v>50410722</v>
      </c>
      <c r="F9162" s="104" t="s">
        <v>451</v>
      </c>
      <c r="G9162" s="104" t="s">
        <v>2071</v>
      </c>
      <c r="H9162" s="104" t="s">
        <v>3749</v>
      </c>
      <c r="I9162" s="104" t="s">
        <v>3760</v>
      </c>
    </row>
    <row r="9163" spans="1:9" x14ac:dyDescent="0.2">
      <c r="A9163" s="104" t="s">
        <v>10492</v>
      </c>
      <c r="D9163" s="104" t="s">
        <v>3761</v>
      </c>
      <c r="E9163" s="104">
        <f t="shared" si="143"/>
        <v>50410723</v>
      </c>
      <c r="F9163" s="104" t="s">
        <v>451</v>
      </c>
      <c r="G9163" s="104" t="s">
        <v>2071</v>
      </c>
      <c r="H9163" s="104" t="s">
        <v>3749</v>
      </c>
      <c r="I9163" s="104" t="s">
        <v>3762</v>
      </c>
    </row>
    <row r="9164" spans="1:9" x14ac:dyDescent="0.2">
      <c r="A9164" s="104" t="s">
        <v>10492</v>
      </c>
      <c r="D9164" s="104" t="s">
        <v>3763</v>
      </c>
      <c r="E9164" s="104">
        <f t="shared" si="143"/>
        <v>50410724</v>
      </c>
      <c r="F9164" s="104" t="s">
        <v>451</v>
      </c>
      <c r="G9164" s="104" t="s">
        <v>2071</v>
      </c>
      <c r="H9164" s="104" t="s">
        <v>3749</v>
      </c>
      <c r="I9164" s="104" t="s">
        <v>3764</v>
      </c>
    </row>
    <row r="9165" spans="1:9" x14ac:dyDescent="0.2">
      <c r="A9165" s="104" t="s">
        <v>10492</v>
      </c>
      <c r="D9165" s="104" t="s">
        <v>3765</v>
      </c>
      <c r="E9165" s="104">
        <f t="shared" si="143"/>
        <v>50410725</v>
      </c>
      <c r="F9165" s="104" t="s">
        <v>451</v>
      </c>
      <c r="G9165" s="104" t="s">
        <v>2071</v>
      </c>
      <c r="H9165" s="104" t="s">
        <v>3749</v>
      </c>
      <c r="I9165" s="104" t="s">
        <v>3766</v>
      </c>
    </row>
    <row r="9166" spans="1:9" x14ac:dyDescent="0.2">
      <c r="A9166" s="104" t="s">
        <v>10492</v>
      </c>
      <c r="D9166" s="104" t="s">
        <v>3767</v>
      </c>
      <c r="E9166" s="104">
        <f t="shared" si="143"/>
        <v>50410726</v>
      </c>
      <c r="F9166" s="104" t="s">
        <v>451</v>
      </c>
      <c r="G9166" s="104" t="s">
        <v>2071</v>
      </c>
      <c r="H9166" s="104" t="s">
        <v>3749</v>
      </c>
      <c r="I9166" s="104" t="s">
        <v>5401</v>
      </c>
    </row>
    <row r="9167" spans="1:9" x14ac:dyDescent="0.2">
      <c r="A9167" s="104" t="s">
        <v>10492</v>
      </c>
      <c r="D9167" s="104" t="s">
        <v>5402</v>
      </c>
      <c r="E9167" s="104">
        <f t="shared" si="143"/>
        <v>50410740</v>
      </c>
      <c r="F9167" s="104" t="s">
        <v>451</v>
      </c>
      <c r="G9167" s="104" t="s">
        <v>2071</v>
      </c>
      <c r="H9167" s="104" t="s">
        <v>3749</v>
      </c>
      <c r="I9167" s="104" t="s">
        <v>5403</v>
      </c>
    </row>
    <row r="9168" spans="1:9" x14ac:dyDescent="0.2">
      <c r="A9168" s="104" t="s">
        <v>10492</v>
      </c>
      <c r="D9168" s="104" t="s">
        <v>5404</v>
      </c>
      <c r="E9168" s="104">
        <f t="shared" si="143"/>
        <v>50410760</v>
      </c>
      <c r="F9168" s="104" t="s">
        <v>451</v>
      </c>
      <c r="G9168" s="104" t="s">
        <v>2071</v>
      </c>
      <c r="H9168" s="104" t="s">
        <v>3749</v>
      </c>
      <c r="I9168" s="104" t="s">
        <v>5405</v>
      </c>
    </row>
    <row r="9169" spans="1:9" x14ac:dyDescent="0.2">
      <c r="A9169" s="104" t="s">
        <v>10492</v>
      </c>
      <c r="D9169" s="104" t="s">
        <v>5406</v>
      </c>
      <c r="E9169" s="104">
        <f t="shared" si="143"/>
        <v>50410761</v>
      </c>
      <c r="F9169" s="104" t="s">
        <v>451</v>
      </c>
      <c r="G9169" s="104" t="s">
        <v>2071</v>
      </c>
      <c r="H9169" s="104" t="s">
        <v>3749</v>
      </c>
      <c r="I9169" s="104" t="s">
        <v>5407</v>
      </c>
    </row>
    <row r="9170" spans="1:9" x14ac:dyDescent="0.2">
      <c r="A9170" s="104" t="s">
        <v>10492</v>
      </c>
      <c r="D9170" s="104" t="s">
        <v>5408</v>
      </c>
      <c r="E9170" s="104">
        <f t="shared" si="143"/>
        <v>50410762</v>
      </c>
      <c r="F9170" s="104" t="s">
        <v>451</v>
      </c>
      <c r="G9170" s="104" t="s">
        <v>2071</v>
      </c>
      <c r="H9170" s="104" t="s">
        <v>3749</v>
      </c>
      <c r="I9170" s="104" t="s">
        <v>5409</v>
      </c>
    </row>
    <row r="9171" spans="1:9" x14ac:dyDescent="0.2">
      <c r="A9171" s="104" t="s">
        <v>10492</v>
      </c>
      <c r="D9171" s="104" t="s">
        <v>5410</v>
      </c>
      <c r="E9171" s="104">
        <f t="shared" si="143"/>
        <v>50410763</v>
      </c>
      <c r="F9171" s="104" t="s">
        <v>451</v>
      </c>
      <c r="G9171" s="104" t="s">
        <v>2071</v>
      </c>
      <c r="H9171" s="104" t="s">
        <v>3749</v>
      </c>
      <c r="I9171" s="104" t="s">
        <v>5411</v>
      </c>
    </row>
    <row r="9172" spans="1:9" x14ac:dyDescent="0.2">
      <c r="A9172" s="104" t="s">
        <v>10492</v>
      </c>
      <c r="D9172" s="104" t="s">
        <v>5412</v>
      </c>
      <c r="E9172" s="104">
        <f t="shared" si="143"/>
        <v>50410764</v>
      </c>
      <c r="F9172" s="104" t="s">
        <v>451</v>
      </c>
      <c r="G9172" s="104" t="s">
        <v>2071</v>
      </c>
      <c r="H9172" s="104" t="s">
        <v>3749</v>
      </c>
      <c r="I9172" s="104" t="s">
        <v>5413</v>
      </c>
    </row>
    <row r="9173" spans="1:9" x14ac:dyDescent="0.2">
      <c r="A9173" s="104" t="s">
        <v>10492</v>
      </c>
      <c r="D9173" s="104" t="s">
        <v>5414</v>
      </c>
      <c r="E9173" s="104">
        <f t="shared" si="143"/>
        <v>50410765</v>
      </c>
      <c r="F9173" s="104" t="s">
        <v>451</v>
      </c>
      <c r="G9173" s="104" t="s">
        <v>2071</v>
      </c>
      <c r="H9173" s="104" t="s">
        <v>3749</v>
      </c>
      <c r="I9173" s="104" t="s">
        <v>5415</v>
      </c>
    </row>
    <row r="9174" spans="1:9" x14ac:dyDescent="0.2">
      <c r="A9174" s="104" t="s">
        <v>10492</v>
      </c>
      <c r="D9174" s="104" t="s">
        <v>5416</v>
      </c>
      <c r="E9174" s="104">
        <f t="shared" si="143"/>
        <v>50410766</v>
      </c>
      <c r="F9174" s="104" t="s">
        <v>451</v>
      </c>
      <c r="G9174" s="104" t="s">
        <v>2071</v>
      </c>
      <c r="H9174" s="104" t="s">
        <v>3749</v>
      </c>
      <c r="I9174" s="104" t="s">
        <v>5417</v>
      </c>
    </row>
    <row r="9175" spans="1:9" x14ac:dyDescent="0.2">
      <c r="A9175" s="104" t="s">
        <v>10492</v>
      </c>
      <c r="D9175" s="104" t="s">
        <v>5418</v>
      </c>
      <c r="E9175" s="104">
        <f t="shared" si="143"/>
        <v>50410780</v>
      </c>
      <c r="F9175" s="104" t="s">
        <v>451</v>
      </c>
      <c r="G9175" s="104" t="s">
        <v>2071</v>
      </c>
      <c r="H9175" s="104" t="s">
        <v>3749</v>
      </c>
      <c r="I9175" s="104" t="s">
        <v>5419</v>
      </c>
    </row>
    <row r="9176" spans="1:9" x14ac:dyDescent="0.2">
      <c r="A9176" s="104" t="s">
        <v>10492</v>
      </c>
      <c r="D9176" s="104" t="s">
        <v>5420</v>
      </c>
      <c r="E9176" s="104">
        <f t="shared" si="143"/>
        <v>50480001</v>
      </c>
      <c r="F9176" s="104" t="s">
        <v>451</v>
      </c>
      <c r="G9176" s="104" t="s">
        <v>2071</v>
      </c>
      <c r="H9176" s="104" t="s">
        <v>13740</v>
      </c>
      <c r="I9176" s="104" t="s">
        <v>13740</v>
      </c>
    </row>
    <row r="9177" spans="1:9" x14ac:dyDescent="0.2">
      <c r="A9177" s="104" t="s">
        <v>10492</v>
      </c>
      <c r="D9177" s="104" t="s">
        <v>5421</v>
      </c>
      <c r="E9177" s="104">
        <f t="shared" si="143"/>
        <v>50482001</v>
      </c>
      <c r="F9177" s="104" t="s">
        <v>451</v>
      </c>
      <c r="G9177" s="104" t="s">
        <v>2071</v>
      </c>
      <c r="H9177" s="104" t="s">
        <v>13742</v>
      </c>
      <c r="I9177" s="104" t="s">
        <v>13743</v>
      </c>
    </row>
    <row r="9178" spans="1:9" x14ac:dyDescent="0.2">
      <c r="A9178" s="104" t="s">
        <v>10492</v>
      </c>
      <c r="D9178" s="104" t="s">
        <v>5422</v>
      </c>
      <c r="E9178" s="104">
        <f t="shared" si="143"/>
        <v>50482002</v>
      </c>
      <c r="F9178" s="104" t="s">
        <v>451</v>
      </c>
      <c r="G9178" s="104" t="s">
        <v>2071</v>
      </c>
      <c r="H9178" s="104" t="s">
        <v>13742</v>
      </c>
      <c r="I9178" s="104" t="s">
        <v>13745</v>
      </c>
    </row>
    <row r="9179" spans="1:9" x14ac:dyDescent="0.2">
      <c r="A9179" s="104" t="s">
        <v>10492</v>
      </c>
      <c r="D9179" s="104" t="s">
        <v>5423</v>
      </c>
      <c r="E9179" s="104">
        <f t="shared" si="143"/>
        <v>50482599</v>
      </c>
      <c r="F9179" s="104" t="s">
        <v>451</v>
      </c>
      <c r="G9179" s="104" t="s">
        <v>2071</v>
      </c>
      <c r="H9179" s="104" t="s">
        <v>13747</v>
      </c>
      <c r="I9179" s="104" t="s">
        <v>13748</v>
      </c>
    </row>
    <row r="9180" spans="1:9" x14ac:dyDescent="0.2">
      <c r="A9180" s="104" t="s">
        <v>10492</v>
      </c>
      <c r="D9180" s="104" t="s">
        <v>5424</v>
      </c>
      <c r="E9180" s="104">
        <f t="shared" si="143"/>
        <v>50490004</v>
      </c>
      <c r="F9180" s="104" t="s">
        <v>451</v>
      </c>
      <c r="G9180" s="104" t="s">
        <v>2071</v>
      </c>
      <c r="I9180" s="104" t="s">
        <v>5425</v>
      </c>
    </row>
    <row r="9181" spans="1:9" x14ac:dyDescent="0.2">
      <c r="A9181" s="104" t="s">
        <v>10492</v>
      </c>
      <c r="D9181" s="104" t="s">
        <v>5426</v>
      </c>
      <c r="E9181" s="104">
        <f t="shared" si="143"/>
        <v>62540001</v>
      </c>
      <c r="F9181" s="104" t="s">
        <v>5427</v>
      </c>
      <c r="G9181" s="104" t="s">
        <v>5428</v>
      </c>
      <c r="H9181" s="104" t="s">
        <v>5429</v>
      </c>
      <c r="I9181" s="104" t="s">
        <v>5430</v>
      </c>
    </row>
    <row r="9182" spans="1:9" x14ac:dyDescent="0.2">
      <c r="A9182" s="104" t="s">
        <v>10492</v>
      </c>
      <c r="D9182" s="104" t="s">
        <v>5431</v>
      </c>
      <c r="E9182" s="104">
        <f t="shared" si="143"/>
        <v>62540010</v>
      </c>
      <c r="F9182" s="104" t="s">
        <v>5427</v>
      </c>
      <c r="G9182" s="104" t="s">
        <v>5428</v>
      </c>
      <c r="H9182" s="104" t="s">
        <v>5429</v>
      </c>
      <c r="I9182" s="104" t="s">
        <v>5432</v>
      </c>
    </row>
    <row r="9183" spans="1:9" x14ac:dyDescent="0.2">
      <c r="A9183" s="104" t="s">
        <v>10492</v>
      </c>
      <c r="D9183" s="104" t="s">
        <v>5433</v>
      </c>
      <c r="E9183" s="104">
        <f t="shared" si="143"/>
        <v>62540020</v>
      </c>
      <c r="F9183" s="104" t="s">
        <v>5427</v>
      </c>
      <c r="G9183" s="104" t="s">
        <v>5428</v>
      </c>
      <c r="H9183" s="104" t="s">
        <v>5429</v>
      </c>
      <c r="I9183" s="104" t="s">
        <v>5434</v>
      </c>
    </row>
    <row r="9184" spans="1:9" x14ac:dyDescent="0.2">
      <c r="A9184" s="104" t="s">
        <v>10492</v>
      </c>
      <c r="D9184" s="104" t="s">
        <v>5435</v>
      </c>
      <c r="E9184" s="104">
        <f t="shared" si="143"/>
        <v>62540021</v>
      </c>
      <c r="F9184" s="104" t="s">
        <v>5427</v>
      </c>
      <c r="G9184" s="104" t="s">
        <v>5428</v>
      </c>
      <c r="H9184" s="104" t="s">
        <v>5429</v>
      </c>
      <c r="I9184" s="104" t="s">
        <v>5436</v>
      </c>
    </row>
    <row r="9185" spans="1:9" x14ac:dyDescent="0.2">
      <c r="A9185" s="104" t="s">
        <v>10492</v>
      </c>
      <c r="D9185" s="104" t="s">
        <v>5437</v>
      </c>
      <c r="E9185" s="104">
        <f t="shared" si="143"/>
        <v>62540022</v>
      </c>
      <c r="F9185" s="104" t="s">
        <v>5427</v>
      </c>
      <c r="G9185" s="104" t="s">
        <v>5428</v>
      </c>
      <c r="H9185" s="104" t="s">
        <v>5429</v>
      </c>
      <c r="I9185" s="104" t="s">
        <v>5438</v>
      </c>
    </row>
    <row r="9186" spans="1:9" x14ac:dyDescent="0.2">
      <c r="A9186" s="104" t="s">
        <v>10492</v>
      </c>
      <c r="D9186" s="104" t="s">
        <v>5439</v>
      </c>
      <c r="E9186" s="104">
        <f t="shared" si="143"/>
        <v>62540023</v>
      </c>
      <c r="F9186" s="104" t="s">
        <v>5427</v>
      </c>
      <c r="G9186" s="104" t="s">
        <v>5428</v>
      </c>
      <c r="H9186" s="104" t="s">
        <v>5429</v>
      </c>
      <c r="I9186" s="104" t="s">
        <v>5440</v>
      </c>
    </row>
    <row r="9187" spans="1:9" x14ac:dyDescent="0.2">
      <c r="A9187" s="104" t="s">
        <v>10492</v>
      </c>
      <c r="D9187" s="104" t="s">
        <v>5441</v>
      </c>
      <c r="E9187" s="104">
        <f t="shared" si="143"/>
        <v>62540024</v>
      </c>
      <c r="F9187" s="104" t="s">
        <v>5427</v>
      </c>
      <c r="G9187" s="104" t="s">
        <v>5428</v>
      </c>
      <c r="H9187" s="104" t="s">
        <v>5429</v>
      </c>
      <c r="I9187" s="104" t="s">
        <v>5442</v>
      </c>
    </row>
    <row r="9188" spans="1:9" x14ac:dyDescent="0.2">
      <c r="A9188" s="104" t="s">
        <v>10492</v>
      </c>
      <c r="D9188" s="104" t="s">
        <v>5443</v>
      </c>
      <c r="E9188" s="104">
        <f t="shared" si="143"/>
        <v>62540025</v>
      </c>
      <c r="F9188" s="104" t="s">
        <v>5427</v>
      </c>
      <c r="G9188" s="104" t="s">
        <v>5428</v>
      </c>
      <c r="H9188" s="104" t="s">
        <v>5429</v>
      </c>
      <c r="I9188" s="104" t="s">
        <v>5444</v>
      </c>
    </row>
    <row r="9189" spans="1:9" x14ac:dyDescent="0.2">
      <c r="A9189" s="104" t="s">
        <v>10492</v>
      </c>
      <c r="D9189" s="104" t="s">
        <v>5445</v>
      </c>
      <c r="E9189" s="104">
        <f t="shared" si="143"/>
        <v>62540030</v>
      </c>
      <c r="F9189" s="104" t="s">
        <v>5427</v>
      </c>
      <c r="G9189" s="104" t="s">
        <v>5428</v>
      </c>
      <c r="H9189" s="104" t="s">
        <v>5429</v>
      </c>
      <c r="I9189" s="104" t="s">
        <v>5446</v>
      </c>
    </row>
    <row r="9190" spans="1:9" x14ac:dyDescent="0.2">
      <c r="A9190" s="104" t="s">
        <v>10492</v>
      </c>
      <c r="D9190" s="104" t="s">
        <v>5447</v>
      </c>
      <c r="E9190" s="104">
        <f t="shared" si="143"/>
        <v>62540040</v>
      </c>
      <c r="F9190" s="104" t="s">
        <v>5427</v>
      </c>
      <c r="G9190" s="104" t="s">
        <v>5428</v>
      </c>
      <c r="H9190" s="104" t="s">
        <v>5429</v>
      </c>
      <c r="I9190" s="104" t="s">
        <v>5448</v>
      </c>
    </row>
    <row r="9191" spans="1:9" x14ac:dyDescent="0.2">
      <c r="A9191" s="104" t="s">
        <v>10492</v>
      </c>
      <c r="D9191" s="104" t="s">
        <v>5449</v>
      </c>
      <c r="E9191" s="104">
        <f t="shared" si="143"/>
        <v>62540041</v>
      </c>
      <c r="F9191" s="104" t="s">
        <v>5427</v>
      </c>
      <c r="G9191" s="104" t="s">
        <v>5428</v>
      </c>
      <c r="H9191" s="104" t="s">
        <v>5429</v>
      </c>
      <c r="I9191" s="104" t="s">
        <v>5450</v>
      </c>
    </row>
    <row r="9192" spans="1:9" x14ac:dyDescent="0.2">
      <c r="A9192" s="104" t="s">
        <v>10492</v>
      </c>
      <c r="D9192" s="104" t="s">
        <v>5451</v>
      </c>
      <c r="E9192" s="104">
        <f t="shared" si="143"/>
        <v>62540042</v>
      </c>
      <c r="F9192" s="104" t="s">
        <v>5427</v>
      </c>
      <c r="G9192" s="104" t="s">
        <v>5428</v>
      </c>
      <c r="H9192" s="104" t="s">
        <v>5429</v>
      </c>
      <c r="I9192" s="104" t="s">
        <v>5452</v>
      </c>
    </row>
    <row r="9193" spans="1:9" x14ac:dyDescent="0.2">
      <c r="A9193" s="104" t="s">
        <v>10492</v>
      </c>
      <c r="D9193" s="104" t="s">
        <v>5453</v>
      </c>
      <c r="E9193" s="104">
        <f t="shared" si="143"/>
        <v>62540050</v>
      </c>
      <c r="F9193" s="104" t="s">
        <v>5427</v>
      </c>
      <c r="G9193" s="104" t="s">
        <v>5428</v>
      </c>
      <c r="H9193" s="104" t="s">
        <v>5429</v>
      </c>
      <c r="I9193" s="104" t="s">
        <v>5454</v>
      </c>
    </row>
    <row r="9194" spans="1:9" x14ac:dyDescent="0.2">
      <c r="A9194" s="104" t="s">
        <v>10492</v>
      </c>
      <c r="D9194" s="104" t="s">
        <v>5455</v>
      </c>
      <c r="E9194" s="104">
        <f t="shared" si="143"/>
        <v>62580001</v>
      </c>
      <c r="F9194" s="104" t="s">
        <v>5427</v>
      </c>
      <c r="G9194" s="104" t="s">
        <v>5428</v>
      </c>
      <c r="H9194" s="104" t="s">
        <v>13740</v>
      </c>
      <c r="I9194" s="104" t="s">
        <v>13740</v>
      </c>
    </row>
    <row r="9195" spans="1:9" x14ac:dyDescent="0.2">
      <c r="A9195" s="104" t="s">
        <v>10492</v>
      </c>
      <c r="D9195" s="104" t="s">
        <v>5456</v>
      </c>
      <c r="E9195" s="104">
        <f t="shared" si="143"/>
        <v>62582001</v>
      </c>
      <c r="F9195" s="104" t="s">
        <v>5427</v>
      </c>
      <c r="G9195" s="104" t="s">
        <v>5428</v>
      </c>
      <c r="H9195" s="104" t="s">
        <v>13742</v>
      </c>
      <c r="I9195" s="104" t="s">
        <v>13743</v>
      </c>
    </row>
    <row r="9196" spans="1:9" x14ac:dyDescent="0.2">
      <c r="A9196" s="104" t="s">
        <v>10492</v>
      </c>
      <c r="D9196" s="104" t="s">
        <v>5457</v>
      </c>
      <c r="E9196" s="104">
        <f t="shared" si="143"/>
        <v>62582002</v>
      </c>
      <c r="F9196" s="104" t="s">
        <v>5427</v>
      </c>
      <c r="G9196" s="104" t="s">
        <v>5428</v>
      </c>
      <c r="H9196" s="104" t="s">
        <v>13742</v>
      </c>
      <c r="I9196" s="104" t="s">
        <v>13745</v>
      </c>
    </row>
    <row r="9197" spans="1:9" x14ac:dyDescent="0.2">
      <c r="A9197" s="104" t="s">
        <v>10492</v>
      </c>
      <c r="D9197" s="104" t="s">
        <v>5458</v>
      </c>
      <c r="E9197" s="104">
        <f t="shared" si="143"/>
        <v>62582501</v>
      </c>
      <c r="F9197" s="104" t="s">
        <v>5427</v>
      </c>
      <c r="G9197" s="104" t="s">
        <v>5428</v>
      </c>
      <c r="H9197" s="104" t="s">
        <v>13747</v>
      </c>
      <c r="I9197" s="104" t="s">
        <v>5459</v>
      </c>
    </row>
    <row r="9198" spans="1:9" x14ac:dyDescent="0.2">
      <c r="A9198" s="104" t="s">
        <v>10492</v>
      </c>
      <c r="D9198" s="104" t="s">
        <v>5460</v>
      </c>
      <c r="E9198" s="104">
        <f t="shared" si="143"/>
        <v>62582502</v>
      </c>
      <c r="F9198" s="104" t="s">
        <v>5427</v>
      </c>
      <c r="G9198" s="104" t="s">
        <v>5428</v>
      </c>
      <c r="H9198" s="104" t="s">
        <v>13747</v>
      </c>
      <c r="I9198" s="104" t="s">
        <v>5461</v>
      </c>
    </row>
    <row r="9199" spans="1:9" x14ac:dyDescent="0.2">
      <c r="A9199" s="104" t="s">
        <v>10492</v>
      </c>
      <c r="D9199" s="104" t="s">
        <v>5462</v>
      </c>
      <c r="E9199" s="104">
        <f t="shared" si="143"/>
        <v>62582503</v>
      </c>
      <c r="F9199" s="104" t="s">
        <v>5427</v>
      </c>
      <c r="G9199" s="104" t="s">
        <v>5428</v>
      </c>
      <c r="H9199" s="104" t="s">
        <v>13747</v>
      </c>
      <c r="I9199" s="104" t="s">
        <v>5463</v>
      </c>
    </row>
    <row r="9200" spans="1:9" x14ac:dyDescent="0.2">
      <c r="A9200" s="104" t="s">
        <v>10492</v>
      </c>
      <c r="D9200" s="104" t="s">
        <v>5464</v>
      </c>
      <c r="E9200" s="104">
        <f t="shared" si="143"/>
        <v>62582599</v>
      </c>
      <c r="F9200" s="104" t="s">
        <v>5427</v>
      </c>
      <c r="G9200" s="104" t="s">
        <v>5428</v>
      </c>
      <c r="H9200" s="104" t="s">
        <v>13747</v>
      </c>
      <c r="I9200" s="104" t="s">
        <v>13748</v>
      </c>
    </row>
    <row r="9201" spans="1:9" x14ac:dyDescent="0.2">
      <c r="A9201" s="104" t="s">
        <v>10492</v>
      </c>
      <c r="D9201" s="104" t="s">
        <v>5465</v>
      </c>
      <c r="E9201" s="104">
        <f t="shared" si="143"/>
        <v>63111001</v>
      </c>
      <c r="F9201" s="104" t="s">
        <v>5427</v>
      </c>
      <c r="G9201" s="104" t="s">
        <v>5466</v>
      </c>
      <c r="H9201" s="104" t="s">
        <v>5467</v>
      </c>
      <c r="I9201" s="104" t="s">
        <v>5467</v>
      </c>
    </row>
    <row r="9202" spans="1:9" x14ac:dyDescent="0.2">
      <c r="A9202" s="104" t="s">
        <v>10492</v>
      </c>
      <c r="D9202" s="104" t="s">
        <v>5468</v>
      </c>
      <c r="E9202" s="104">
        <f t="shared" si="143"/>
        <v>63111010</v>
      </c>
      <c r="F9202" s="104" t="s">
        <v>5427</v>
      </c>
      <c r="G9202" s="104" t="s">
        <v>5466</v>
      </c>
      <c r="H9202" s="104" t="s">
        <v>5467</v>
      </c>
      <c r="I9202" s="104" t="s">
        <v>5469</v>
      </c>
    </row>
    <row r="9203" spans="1:9" x14ac:dyDescent="0.2">
      <c r="A9203" s="104" t="s">
        <v>10492</v>
      </c>
      <c r="D9203" s="104" t="s">
        <v>5470</v>
      </c>
      <c r="E9203" s="104">
        <f t="shared" si="143"/>
        <v>63111011</v>
      </c>
      <c r="F9203" s="104" t="s">
        <v>5427</v>
      </c>
      <c r="G9203" s="104" t="s">
        <v>5466</v>
      </c>
      <c r="H9203" s="104" t="s">
        <v>5467</v>
      </c>
      <c r="I9203" s="104" t="s">
        <v>5471</v>
      </c>
    </row>
    <row r="9204" spans="1:9" x14ac:dyDescent="0.2">
      <c r="A9204" s="104" t="s">
        <v>10492</v>
      </c>
      <c r="D9204" s="104" t="s">
        <v>5472</v>
      </c>
      <c r="E9204" s="104">
        <f t="shared" si="143"/>
        <v>63111012</v>
      </c>
      <c r="F9204" s="104" t="s">
        <v>5427</v>
      </c>
      <c r="G9204" s="104" t="s">
        <v>5466</v>
      </c>
      <c r="H9204" s="104" t="s">
        <v>5467</v>
      </c>
      <c r="I9204" s="104" t="s">
        <v>5473</v>
      </c>
    </row>
    <row r="9205" spans="1:9" x14ac:dyDescent="0.2">
      <c r="A9205" s="104" t="s">
        <v>10492</v>
      </c>
      <c r="D9205" s="104" t="s">
        <v>5474</v>
      </c>
      <c r="E9205" s="104">
        <f t="shared" si="143"/>
        <v>63111020</v>
      </c>
      <c r="F9205" s="104" t="s">
        <v>5427</v>
      </c>
      <c r="G9205" s="104" t="s">
        <v>5466</v>
      </c>
      <c r="H9205" s="104" t="s">
        <v>5467</v>
      </c>
      <c r="I9205" s="104" t="s">
        <v>5475</v>
      </c>
    </row>
    <row r="9206" spans="1:9" x14ac:dyDescent="0.2">
      <c r="A9206" s="104" t="s">
        <v>10492</v>
      </c>
      <c r="D9206" s="104" t="s">
        <v>5476</v>
      </c>
      <c r="E9206" s="104">
        <f t="shared" si="143"/>
        <v>63111021</v>
      </c>
      <c r="F9206" s="104" t="s">
        <v>5427</v>
      </c>
      <c r="G9206" s="104" t="s">
        <v>5466</v>
      </c>
      <c r="H9206" s="104" t="s">
        <v>5467</v>
      </c>
      <c r="I9206" s="104" t="s">
        <v>5477</v>
      </c>
    </row>
    <row r="9207" spans="1:9" x14ac:dyDescent="0.2">
      <c r="A9207" s="104" t="s">
        <v>10492</v>
      </c>
      <c r="D9207" s="104" t="s">
        <v>5478</v>
      </c>
      <c r="E9207" s="104">
        <f t="shared" si="143"/>
        <v>63111030</v>
      </c>
      <c r="F9207" s="104" t="s">
        <v>5427</v>
      </c>
      <c r="G9207" s="104" t="s">
        <v>5466</v>
      </c>
      <c r="H9207" s="104" t="s">
        <v>5467</v>
      </c>
      <c r="I9207" s="104" t="s">
        <v>5479</v>
      </c>
    </row>
    <row r="9208" spans="1:9" x14ac:dyDescent="0.2">
      <c r="A9208" s="104" t="s">
        <v>10492</v>
      </c>
      <c r="D9208" s="104" t="s">
        <v>5480</v>
      </c>
      <c r="E9208" s="104">
        <f t="shared" si="143"/>
        <v>63111040</v>
      </c>
      <c r="F9208" s="104" t="s">
        <v>5427</v>
      </c>
      <c r="G9208" s="104" t="s">
        <v>5466</v>
      </c>
      <c r="H9208" s="104" t="s">
        <v>5467</v>
      </c>
      <c r="I9208" s="104" t="s">
        <v>5481</v>
      </c>
    </row>
    <row r="9209" spans="1:9" x14ac:dyDescent="0.2">
      <c r="A9209" s="104" t="s">
        <v>10492</v>
      </c>
      <c r="D9209" s="104" t="s">
        <v>5482</v>
      </c>
      <c r="E9209" s="104">
        <f t="shared" si="143"/>
        <v>63111041</v>
      </c>
      <c r="F9209" s="104" t="s">
        <v>5427</v>
      </c>
      <c r="G9209" s="104" t="s">
        <v>5466</v>
      </c>
      <c r="H9209" s="104" t="s">
        <v>5467</v>
      </c>
      <c r="I9209" s="104" t="s">
        <v>5483</v>
      </c>
    </row>
    <row r="9210" spans="1:9" x14ac:dyDescent="0.2">
      <c r="A9210" s="104" t="s">
        <v>10492</v>
      </c>
      <c r="D9210" s="104" t="s">
        <v>5484</v>
      </c>
      <c r="E9210" s="104">
        <f t="shared" si="143"/>
        <v>63111042</v>
      </c>
      <c r="F9210" s="104" t="s">
        <v>5427</v>
      </c>
      <c r="G9210" s="104" t="s">
        <v>5466</v>
      </c>
      <c r="H9210" s="104" t="s">
        <v>5467</v>
      </c>
      <c r="I9210" s="104" t="s">
        <v>5485</v>
      </c>
    </row>
    <row r="9211" spans="1:9" x14ac:dyDescent="0.2">
      <c r="A9211" s="104" t="s">
        <v>10492</v>
      </c>
      <c r="D9211" s="104" t="s">
        <v>5486</v>
      </c>
      <c r="E9211" s="104">
        <f t="shared" si="143"/>
        <v>63111043</v>
      </c>
      <c r="F9211" s="104" t="s">
        <v>5427</v>
      </c>
      <c r="G9211" s="104" t="s">
        <v>5466</v>
      </c>
      <c r="H9211" s="104" t="s">
        <v>5467</v>
      </c>
      <c r="I9211" s="104" t="s">
        <v>5487</v>
      </c>
    </row>
    <row r="9212" spans="1:9" x14ac:dyDescent="0.2">
      <c r="A9212" s="104" t="s">
        <v>10492</v>
      </c>
      <c r="D9212" s="104" t="s">
        <v>5488</v>
      </c>
      <c r="E9212" s="104">
        <f t="shared" si="143"/>
        <v>63111044</v>
      </c>
      <c r="F9212" s="104" t="s">
        <v>5427</v>
      </c>
      <c r="G9212" s="104" t="s">
        <v>5466</v>
      </c>
      <c r="H9212" s="104" t="s">
        <v>5467</v>
      </c>
      <c r="I9212" s="104" t="s">
        <v>5489</v>
      </c>
    </row>
    <row r="9213" spans="1:9" x14ac:dyDescent="0.2">
      <c r="A9213" s="104" t="s">
        <v>10492</v>
      </c>
      <c r="D9213" s="104" t="s">
        <v>5490</v>
      </c>
      <c r="E9213" s="104">
        <f t="shared" si="143"/>
        <v>63111045</v>
      </c>
      <c r="F9213" s="104" t="s">
        <v>5427</v>
      </c>
      <c r="G9213" s="104" t="s">
        <v>5466</v>
      </c>
      <c r="H9213" s="104" t="s">
        <v>5467</v>
      </c>
      <c r="I9213" s="104" t="s">
        <v>5491</v>
      </c>
    </row>
    <row r="9214" spans="1:9" x14ac:dyDescent="0.2">
      <c r="A9214" s="104" t="s">
        <v>10492</v>
      </c>
      <c r="D9214" s="104" t="s">
        <v>5492</v>
      </c>
      <c r="E9214" s="104">
        <f t="shared" si="143"/>
        <v>63111050</v>
      </c>
      <c r="F9214" s="104" t="s">
        <v>5427</v>
      </c>
      <c r="G9214" s="104" t="s">
        <v>5466</v>
      </c>
      <c r="H9214" s="104" t="s">
        <v>5467</v>
      </c>
      <c r="I9214" s="104" t="s">
        <v>5493</v>
      </c>
    </row>
    <row r="9215" spans="1:9" x14ac:dyDescent="0.2">
      <c r="A9215" s="104" t="s">
        <v>10492</v>
      </c>
      <c r="D9215" s="104" t="s">
        <v>5494</v>
      </c>
      <c r="E9215" s="104">
        <f t="shared" si="143"/>
        <v>63111070</v>
      </c>
      <c r="F9215" s="104" t="s">
        <v>5427</v>
      </c>
      <c r="G9215" s="104" t="s">
        <v>5466</v>
      </c>
      <c r="H9215" s="104" t="s">
        <v>5467</v>
      </c>
      <c r="I9215" s="104" t="s">
        <v>5495</v>
      </c>
    </row>
    <row r="9216" spans="1:9" x14ac:dyDescent="0.2">
      <c r="A9216" s="104" t="s">
        <v>10492</v>
      </c>
      <c r="D9216" s="104" t="s">
        <v>5496</v>
      </c>
      <c r="E9216" s="104">
        <f t="shared" si="143"/>
        <v>63111071</v>
      </c>
      <c r="F9216" s="104" t="s">
        <v>5427</v>
      </c>
      <c r="G9216" s="104" t="s">
        <v>5466</v>
      </c>
      <c r="H9216" s="104" t="s">
        <v>5467</v>
      </c>
      <c r="I9216" s="104" t="s">
        <v>5497</v>
      </c>
    </row>
    <row r="9217" spans="1:9" x14ac:dyDescent="0.2">
      <c r="A9217" s="104" t="s">
        <v>10492</v>
      </c>
      <c r="D9217" s="104" t="s">
        <v>5498</v>
      </c>
      <c r="E9217" s="104">
        <f t="shared" si="143"/>
        <v>63111072</v>
      </c>
      <c r="F9217" s="104" t="s">
        <v>5427</v>
      </c>
      <c r="G9217" s="104" t="s">
        <v>5466</v>
      </c>
      <c r="H9217" s="104" t="s">
        <v>5467</v>
      </c>
      <c r="I9217" s="104" t="s">
        <v>5499</v>
      </c>
    </row>
    <row r="9218" spans="1:9" x14ac:dyDescent="0.2">
      <c r="A9218" s="104" t="s">
        <v>10492</v>
      </c>
      <c r="D9218" s="104" t="s">
        <v>5500</v>
      </c>
      <c r="E9218" s="104">
        <f t="shared" ref="E9218:E9281" si="144">VALUE(D9218)</f>
        <v>63125001</v>
      </c>
      <c r="F9218" s="104" t="s">
        <v>5427</v>
      </c>
      <c r="G9218" s="104" t="s">
        <v>5466</v>
      </c>
      <c r="H9218" s="104" t="s">
        <v>5501</v>
      </c>
      <c r="I9218" s="104" t="s">
        <v>5501</v>
      </c>
    </row>
    <row r="9219" spans="1:9" x14ac:dyDescent="0.2">
      <c r="A9219" s="104" t="s">
        <v>10492</v>
      </c>
      <c r="D9219" s="104" t="s">
        <v>5502</v>
      </c>
      <c r="E9219" s="104">
        <f t="shared" si="144"/>
        <v>63125010</v>
      </c>
      <c r="F9219" s="104" t="s">
        <v>5427</v>
      </c>
      <c r="G9219" s="104" t="s">
        <v>5466</v>
      </c>
      <c r="H9219" s="104" t="s">
        <v>5501</v>
      </c>
      <c r="I9219" s="104" t="s">
        <v>5503</v>
      </c>
    </row>
    <row r="9220" spans="1:9" x14ac:dyDescent="0.2">
      <c r="A9220" s="104" t="s">
        <v>10492</v>
      </c>
      <c r="D9220" s="104" t="s">
        <v>5504</v>
      </c>
      <c r="E9220" s="104">
        <f t="shared" si="144"/>
        <v>63125011</v>
      </c>
      <c r="F9220" s="104" t="s">
        <v>5427</v>
      </c>
      <c r="G9220" s="104" t="s">
        <v>5466</v>
      </c>
      <c r="H9220" s="104" t="s">
        <v>5501</v>
      </c>
      <c r="I9220" s="104" t="s">
        <v>5505</v>
      </c>
    </row>
    <row r="9221" spans="1:9" x14ac:dyDescent="0.2">
      <c r="A9221" s="104" t="s">
        <v>10492</v>
      </c>
      <c r="D9221" s="104" t="s">
        <v>5506</v>
      </c>
      <c r="E9221" s="104">
        <f t="shared" si="144"/>
        <v>63125012</v>
      </c>
      <c r="F9221" s="104" t="s">
        <v>5427</v>
      </c>
      <c r="G9221" s="104" t="s">
        <v>5466</v>
      </c>
      <c r="H9221" s="104" t="s">
        <v>5501</v>
      </c>
      <c r="I9221" s="104" t="s">
        <v>5507</v>
      </c>
    </row>
    <row r="9222" spans="1:9" x14ac:dyDescent="0.2">
      <c r="A9222" s="104" t="s">
        <v>10492</v>
      </c>
      <c r="D9222" s="104" t="s">
        <v>5508</v>
      </c>
      <c r="E9222" s="104">
        <f t="shared" si="144"/>
        <v>63125013</v>
      </c>
      <c r="F9222" s="104" t="s">
        <v>5427</v>
      </c>
      <c r="G9222" s="104" t="s">
        <v>5466</v>
      </c>
      <c r="H9222" s="104" t="s">
        <v>5501</v>
      </c>
      <c r="I9222" s="104" t="s">
        <v>5509</v>
      </c>
    </row>
    <row r="9223" spans="1:9" x14ac:dyDescent="0.2">
      <c r="A9223" s="104" t="s">
        <v>10492</v>
      </c>
      <c r="D9223" s="104" t="s">
        <v>5510</v>
      </c>
      <c r="E9223" s="104">
        <f t="shared" si="144"/>
        <v>63125014</v>
      </c>
      <c r="F9223" s="104" t="s">
        <v>5427</v>
      </c>
      <c r="G9223" s="104" t="s">
        <v>5466</v>
      </c>
      <c r="H9223" s="104" t="s">
        <v>5501</v>
      </c>
      <c r="I9223" s="104" t="s">
        <v>5511</v>
      </c>
    </row>
    <row r="9224" spans="1:9" x14ac:dyDescent="0.2">
      <c r="A9224" s="104" t="s">
        <v>10492</v>
      </c>
      <c r="D9224" s="104" t="s">
        <v>5512</v>
      </c>
      <c r="E9224" s="104">
        <f t="shared" si="144"/>
        <v>63125015</v>
      </c>
      <c r="F9224" s="104" t="s">
        <v>5427</v>
      </c>
      <c r="G9224" s="104" t="s">
        <v>5466</v>
      </c>
      <c r="H9224" s="104" t="s">
        <v>5501</v>
      </c>
      <c r="I9224" s="104" t="s">
        <v>5513</v>
      </c>
    </row>
    <row r="9225" spans="1:9" x14ac:dyDescent="0.2">
      <c r="A9225" s="104" t="s">
        <v>10492</v>
      </c>
      <c r="D9225" s="104" t="s">
        <v>5514</v>
      </c>
      <c r="E9225" s="104">
        <f t="shared" si="144"/>
        <v>63125030</v>
      </c>
      <c r="F9225" s="104" t="s">
        <v>5427</v>
      </c>
      <c r="G9225" s="104" t="s">
        <v>5466</v>
      </c>
      <c r="H9225" s="104" t="s">
        <v>5501</v>
      </c>
      <c r="I9225" s="104" t="s">
        <v>5515</v>
      </c>
    </row>
    <row r="9226" spans="1:9" x14ac:dyDescent="0.2">
      <c r="A9226" s="104" t="s">
        <v>10492</v>
      </c>
      <c r="D9226" s="104" t="s">
        <v>5516</v>
      </c>
      <c r="E9226" s="104">
        <f t="shared" si="144"/>
        <v>63125031</v>
      </c>
      <c r="F9226" s="104" t="s">
        <v>5427</v>
      </c>
      <c r="G9226" s="104" t="s">
        <v>5466</v>
      </c>
      <c r="H9226" s="104" t="s">
        <v>5501</v>
      </c>
      <c r="I9226" s="104" t="s">
        <v>5517</v>
      </c>
    </row>
    <row r="9227" spans="1:9" x14ac:dyDescent="0.2">
      <c r="A9227" s="104" t="s">
        <v>10492</v>
      </c>
      <c r="D9227" s="104" t="s">
        <v>5518</v>
      </c>
      <c r="E9227" s="104">
        <f t="shared" si="144"/>
        <v>63125032</v>
      </c>
      <c r="F9227" s="104" t="s">
        <v>5427</v>
      </c>
      <c r="G9227" s="104" t="s">
        <v>5466</v>
      </c>
      <c r="H9227" s="104" t="s">
        <v>5501</v>
      </c>
      <c r="I9227" s="104" t="s">
        <v>5519</v>
      </c>
    </row>
    <row r="9228" spans="1:9" x14ac:dyDescent="0.2">
      <c r="A9228" s="104" t="s">
        <v>10492</v>
      </c>
      <c r="D9228" s="104" t="s">
        <v>5520</v>
      </c>
      <c r="E9228" s="104">
        <f t="shared" si="144"/>
        <v>63125040</v>
      </c>
      <c r="F9228" s="104" t="s">
        <v>5427</v>
      </c>
      <c r="G9228" s="104" t="s">
        <v>5466</v>
      </c>
      <c r="H9228" s="104" t="s">
        <v>5501</v>
      </c>
      <c r="I9228" s="104" t="s">
        <v>5521</v>
      </c>
    </row>
    <row r="9229" spans="1:9" x14ac:dyDescent="0.2">
      <c r="A9229" s="104" t="s">
        <v>10492</v>
      </c>
      <c r="D9229" s="104" t="s">
        <v>5522</v>
      </c>
      <c r="E9229" s="104">
        <f t="shared" si="144"/>
        <v>63125041</v>
      </c>
      <c r="F9229" s="104" t="s">
        <v>5427</v>
      </c>
      <c r="G9229" s="104" t="s">
        <v>5466</v>
      </c>
      <c r="H9229" s="104" t="s">
        <v>5501</v>
      </c>
      <c r="I9229" s="104" t="s">
        <v>5523</v>
      </c>
    </row>
    <row r="9230" spans="1:9" x14ac:dyDescent="0.2">
      <c r="A9230" s="104" t="s">
        <v>10492</v>
      </c>
      <c r="D9230" s="104" t="s">
        <v>2807</v>
      </c>
      <c r="E9230" s="104">
        <f t="shared" si="144"/>
        <v>63125042</v>
      </c>
      <c r="F9230" s="104" t="s">
        <v>5427</v>
      </c>
      <c r="G9230" s="104" t="s">
        <v>5466</v>
      </c>
      <c r="H9230" s="104" t="s">
        <v>5501</v>
      </c>
      <c r="I9230" s="104" t="s">
        <v>2808</v>
      </c>
    </row>
    <row r="9231" spans="1:9" x14ac:dyDescent="0.2">
      <c r="A9231" s="104" t="s">
        <v>10492</v>
      </c>
      <c r="D9231" s="104" t="s">
        <v>2809</v>
      </c>
      <c r="E9231" s="104">
        <f t="shared" si="144"/>
        <v>63125080</v>
      </c>
      <c r="F9231" s="104" t="s">
        <v>5427</v>
      </c>
      <c r="G9231" s="104" t="s">
        <v>5466</v>
      </c>
      <c r="H9231" s="104" t="s">
        <v>5501</v>
      </c>
      <c r="I9231" s="104" t="s">
        <v>2810</v>
      </c>
    </row>
    <row r="9232" spans="1:9" x14ac:dyDescent="0.2">
      <c r="A9232" s="104" t="s">
        <v>10492</v>
      </c>
      <c r="D9232" s="104" t="s">
        <v>2811</v>
      </c>
      <c r="E9232" s="104">
        <f t="shared" si="144"/>
        <v>63131001</v>
      </c>
      <c r="F9232" s="104" t="s">
        <v>5427</v>
      </c>
      <c r="G9232" s="104" t="s">
        <v>5466</v>
      </c>
      <c r="H9232" s="104" t="s">
        <v>2812</v>
      </c>
      <c r="I9232" s="104" t="s">
        <v>2812</v>
      </c>
    </row>
    <row r="9233" spans="1:9" x14ac:dyDescent="0.2">
      <c r="A9233" s="104" t="s">
        <v>10492</v>
      </c>
      <c r="D9233" s="104" t="s">
        <v>2813</v>
      </c>
      <c r="E9233" s="104">
        <f t="shared" si="144"/>
        <v>63131010</v>
      </c>
      <c r="F9233" s="104" t="s">
        <v>5427</v>
      </c>
      <c r="G9233" s="104" t="s">
        <v>5466</v>
      </c>
      <c r="H9233" s="104" t="s">
        <v>2812</v>
      </c>
      <c r="I9233" s="104" t="s">
        <v>2814</v>
      </c>
    </row>
    <row r="9234" spans="1:9" x14ac:dyDescent="0.2">
      <c r="A9234" s="104" t="s">
        <v>10492</v>
      </c>
      <c r="D9234" s="104" t="s">
        <v>2815</v>
      </c>
      <c r="E9234" s="104">
        <f t="shared" si="144"/>
        <v>63131011</v>
      </c>
      <c r="F9234" s="104" t="s">
        <v>5427</v>
      </c>
      <c r="G9234" s="104" t="s">
        <v>5466</v>
      </c>
      <c r="H9234" s="104" t="s">
        <v>2812</v>
      </c>
      <c r="I9234" s="104" t="s">
        <v>2816</v>
      </c>
    </row>
    <row r="9235" spans="1:9" x14ac:dyDescent="0.2">
      <c r="A9235" s="104" t="s">
        <v>10492</v>
      </c>
      <c r="D9235" s="104" t="s">
        <v>2817</v>
      </c>
      <c r="E9235" s="104">
        <f t="shared" si="144"/>
        <v>63131012</v>
      </c>
      <c r="F9235" s="104" t="s">
        <v>5427</v>
      </c>
      <c r="G9235" s="104" t="s">
        <v>5466</v>
      </c>
      <c r="H9235" s="104" t="s">
        <v>2812</v>
      </c>
      <c r="I9235" s="104" t="s">
        <v>2818</v>
      </c>
    </row>
    <row r="9236" spans="1:9" x14ac:dyDescent="0.2">
      <c r="A9236" s="104" t="s">
        <v>10492</v>
      </c>
      <c r="D9236" s="104" t="s">
        <v>2819</v>
      </c>
      <c r="E9236" s="104">
        <f t="shared" si="144"/>
        <v>63131013</v>
      </c>
      <c r="F9236" s="104" t="s">
        <v>5427</v>
      </c>
      <c r="G9236" s="104" t="s">
        <v>5466</v>
      </c>
      <c r="H9236" s="104" t="s">
        <v>2812</v>
      </c>
      <c r="I9236" s="104" t="s">
        <v>2820</v>
      </c>
    </row>
    <row r="9237" spans="1:9" x14ac:dyDescent="0.2">
      <c r="A9237" s="104" t="s">
        <v>10492</v>
      </c>
      <c r="D9237" s="104" t="s">
        <v>2821</v>
      </c>
      <c r="E9237" s="104">
        <f t="shared" si="144"/>
        <v>63131014</v>
      </c>
      <c r="F9237" s="104" t="s">
        <v>5427</v>
      </c>
      <c r="G9237" s="104" t="s">
        <v>5466</v>
      </c>
      <c r="H9237" s="104" t="s">
        <v>2812</v>
      </c>
      <c r="I9237" s="104" t="s">
        <v>2822</v>
      </c>
    </row>
    <row r="9238" spans="1:9" x14ac:dyDescent="0.2">
      <c r="A9238" s="104" t="s">
        <v>10492</v>
      </c>
      <c r="D9238" s="104" t="s">
        <v>2823</v>
      </c>
      <c r="E9238" s="104">
        <f t="shared" si="144"/>
        <v>63131015</v>
      </c>
      <c r="F9238" s="104" t="s">
        <v>5427</v>
      </c>
      <c r="G9238" s="104" t="s">
        <v>5466</v>
      </c>
      <c r="H9238" s="104" t="s">
        <v>2812</v>
      </c>
      <c r="I9238" s="104" t="s">
        <v>2824</v>
      </c>
    </row>
    <row r="9239" spans="1:9" x14ac:dyDescent="0.2">
      <c r="A9239" s="104" t="s">
        <v>10492</v>
      </c>
      <c r="D9239" s="104" t="s">
        <v>2825</v>
      </c>
      <c r="E9239" s="104">
        <f t="shared" si="144"/>
        <v>63131016</v>
      </c>
      <c r="F9239" s="104" t="s">
        <v>5427</v>
      </c>
      <c r="G9239" s="104" t="s">
        <v>5466</v>
      </c>
      <c r="H9239" s="104" t="s">
        <v>2812</v>
      </c>
      <c r="I9239" s="104" t="s">
        <v>2826</v>
      </c>
    </row>
    <row r="9240" spans="1:9" x14ac:dyDescent="0.2">
      <c r="A9240" s="104" t="s">
        <v>10492</v>
      </c>
      <c r="D9240" s="104" t="s">
        <v>2827</v>
      </c>
      <c r="E9240" s="104">
        <f t="shared" si="144"/>
        <v>63131017</v>
      </c>
      <c r="F9240" s="104" t="s">
        <v>5427</v>
      </c>
      <c r="G9240" s="104" t="s">
        <v>5466</v>
      </c>
      <c r="H9240" s="104" t="s">
        <v>2812</v>
      </c>
      <c r="I9240" s="104" t="s">
        <v>2828</v>
      </c>
    </row>
    <row r="9241" spans="1:9" x14ac:dyDescent="0.2">
      <c r="A9241" s="104" t="s">
        <v>10492</v>
      </c>
      <c r="D9241" s="104" t="s">
        <v>2829</v>
      </c>
      <c r="E9241" s="104">
        <f t="shared" si="144"/>
        <v>63131018</v>
      </c>
      <c r="F9241" s="104" t="s">
        <v>5427</v>
      </c>
      <c r="G9241" s="104" t="s">
        <v>5466</v>
      </c>
      <c r="H9241" s="104" t="s">
        <v>2812</v>
      </c>
      <c r="I9241" s="104" t="s">
        <v>2830</v>
      </c>
    </row>
    <row r="9242" spans="1:9" x14ac:dyDescent="0.2">
      <c r="A9242" s="104" t="s">
        <v>10492</v>
      </c>
      <c r="D9242" s="104" t="s">
        <v>2831</v>
      </c>
      <c r="E9242" s="104">
        <f t="shared" si="144"/>
        <v>63131030</v>
      </c>
      <c r="F9242" s="104" t="s">
        <v>5427</v>
      </c>
      <c r="G9242" s="104" t="s">
        <v>5466</v>
      </c>
      <c r="H9242" s="104" t="s">
        <v>2812</v>
      </c>
      <c r="I9242" s="104" t="s">
        <v>2832</v>
      </c>
    </row>
    <row r="9243" spans="1:9" x14ac:dyDescent="0.2">
      <c r="A9243" s="104" t="s">
        <v>10492</v>
      </c>
      <c r="D9243" s="104" t="s">
        <v>2833</v>
      </c>
      <c r="E9243" s="104">
        <f t="shared" si="144"/>
        <v>63131031</v>
      </c>
      <c r="F9243" s="104" t="s">
        <v>5427</v>
      </c>
      <c r="G9243" s="104" t="s">
        <v>5466</v>
      </c>
      <c r="H9243" s="104" t="s">
        <v>2812</v>
      </c>
      <c r="I9243" s="104" t="s">
        <v>5571</v>
      </c>
    </row>
    <row r="9244" spans="1:9" x14ac:dyDescent="0.2">
      <c r="A9244" s="104" t="s">
        <v>10492</v>
      </c>
      <c r="D9244" s="104" t="s">
        <v>2854</v>
      </c>
      <c r="E9244" s="104">
        <f t="shared" si="144"/>
        <v>63131032</v>
      </c>
      <c r="F9244" s="104" t="s">
        <v>5427</v>
      </c>
      <c r="G9244" s="104" t="s">
        <v>5466</v>
      </c>
      <c r="H9244" s="104" t="s">
        <v>2812</v>
      </c>
      <c r="I9244" s="104" t="s">
        <v>2855</v>
      </c>
    </row>
    <row r="9245" spans="1:9" x14ac:dyDescent="0.2">
      <c r="A9245" s="104" t="s">
        <v>10492</v>
      </c>
      <c r="D9245" s="104" t="s">
        <v>2856</v>
      </c>
      <c r="E9245" s="104">
        <f t="shared" si="144"/>
        <v>63131033</v>
      </c>
      <c r="F9245" s="104" t="s">
        <v>5427</v>
      </c>
      <c r="G9245" s="104" t="s">
        <v>5466</v>
      </c>
      <c r="H9245" s="104" t="s">
        <v>2812</v>
      </c>
      <c r="I9245" s="104" t="s">
        <v>2857</v>
      </c>
    </row>
    <row r="9246" spans="1:9" x14ac:dyDescent="0.2">
      <c r="A9246" s="104" t="s">
        <v>10492</v>
      </c>
      <c r="D9246" s="104" t="s">
        <v>2858</v>
      </c>
      <c r="E9246" s="104">
        <f t="shared" si="144"/>
        <v>63131034</v>
      </c>
      <c r="F9246" s="104" t="s">
        <v>5427</v>
      </c>
      <c r="G9246" s="104" t="s">
        <v>5466</v>
      </c>
      <c r="H9246" s="104" t="s">
        <v>2812</v>
      </c>
      <c r="I9246" s="104" t="s">
        <v>2859</v>
      </c>
    </row>
    <row r="9247" spans="1:9" x14ac:dyDescent="0.2">
      <c r="A9247" s="104" t="s">
        <v>10492</v>
      </c>
      <c r="D9247" s="104" t="s">
        <v>2860</v>
      </c>
      <c r="E9247" s="104">
        <f t="shared" si="144"/>
        <v>63131038</v>
      </c>
      <c r="F9247" s="104" t="s">
        <v>5427</v>
      </c>
      <c r="G9247" s="104" t="s">
        <v>5466</v>
      </c>
      <c r="H9247" s="104" t="s">
        <v>2812</v>
      </c>
      <c r="I9247" s="104" t="s">
        <v>2861</v>
      </c>
    </row>
    <row r="9248" spans="1:9" x14ac:dyDescent="0.2">
      <c r="A9248" s="104" t="s">
        <v>10492</v>
      </c>
      <c r="D9248" s="104" t="s">
        <v>2862</v>
      </c>
      <c r="E9248" s="104">
        <f t="shared" si="144"/>
        <v>63131080</v>
      </c>
      <c r="F9248" s="104" t="s">
        <v>5427</v>
      </c>
      <c r="G9248" s="104" t="s">
        <v>5466</v>
      </c>
      <c r="H9248" s="104" t="s">
        <v>2812</v>
      </c>
      <c r="I9248" s="104" t="s">
        <v>2863</v>
      </c>
    </row>
    <row r="9249" spans="1:9" x14ac:dyDescent="0.2">
      <c r="A9249" s="104" t="s">
        <v>10492</v>
      </c>
      <c r="D9249" s="104" t="s">
        <v>2864</v>
      </c>
      <c r="E9249" s="104">
        <f t="shared" si="144"/>
        <v>63134001</v>
      </c>
      <c r="F9249" s="104" t="s">
        <v>5427</v>
      </c>
      <c r="G9249" s="104" t="s">
        <v>5466</v>
      </c>
      <c r="H9249" s="104" t="s">
        <v>2865</v>
      </c>
      <c r="I9249" s="104" t="s">
        <v>2865</v>
      </c>
    </row>
    <row r="9250" spans="1:9" x14ac:dyDescent="0.2">
      <c r="A9250" s="104" t="s">
        <v>10492</v>
      </c>
      <c r="D9250" s="104" t="s">
        <v>2866</v>
      </c>
      <c r="E9250" s="104">
        <f t="shared" si="144"/>
        <v>63134010</v>
      </c>
      <c r="F9250" s="104" t="s">
        <v>5427</v>
      </c>
      <c r="G9250" s="104" t="s">
        <v>5466</v>
      </c>
      <c r="H9250" s="104" t="s">
        <v>2865</v>
      </c>
      <c r="I9250" s="104" t="s">
        <v>2867</v>
      </c>
    </row>
    <row r="9251" spans="1:9" x14ac:dyDescent="0.2">
      <c r="A9251" s="104" t="s">
        <v>10492</v>
      </c>
      <c r="D9251" s="104" t="s">
        <v>2868</v>
      </c>
      <c r="E9251" s="104">
        <f t="shared" si="144"/>
        <v>63134011</v>
      </c>
      <c r="F9251" s="104" t="s">
        <v>5427</v>
      </c>
      <c r="G9251" s="104" t="s">
        <v>5466</v>
      </c>
      <c r="H9251" s="104" t="s">
        <v>2865</v>
      </c>
      <c r="I9251" s="104" t="s">
        <v>2869</v>
      </c>
    </row>
    <row r="9252" spans="1:9" x14ac:dyDescent="0.2">
      <c r="A9252" s="104" t="s">
        <v>10492</v>
      </c>
      <c r="D9252" s="104" t="s">
        <v>2870</v>
      </c>
      <c r="E9252" s="104">
        <f t="shared" si="144"/>
        <v>63134012</v>
      </c>
      <c r="F9252" s="104" t="s">
        <v>5427</v>
      </c>
      <c r="G9252" s="104" t="s">
        <v>5466</v>
      </c>
      <c r="H9252" s="104" t="s">
        <v>2865</v>
      </c>
      <c r="I9252" s="104" t="s">
        <v>2871</v>
      </c>
    </row>
    <row r="9253" spans="1:9" x14ac:dyDescent="0.2">
      <c r="A9253" s="104" t="s">
        <v>10492</v>
      </c>
      <c r="D9253" s="104" t="s">
        <v>2872</v>
      </c>
      <c r="E9253" s="104">
        <f t="shared" si="144"/>
        <v>63134013</v>
      </c>
      <c r="F9253" s="104" t="s">
        <v>5427</v>
      </c>
      <c r="G9253" s="104" t="s">
        <v>5466</v>
      </c>
      <c r="H9253" s="104" t="s">
        <v>2865</v>
      </c>
      <c r="I9253" s="104" t="s">
        <v>2873</v>
      </c>
    </row>
    <row r="9254" spans="1:9" x14ac:dyDescent="0.2">
      <c r="A9254" s="104" t="s">
        <v>10492</v>
      </c>
      <c r="D9254" s="104" t="s">
        <v>2874</v>
      </c>
      <c r="E9254" s="104">
        <f t="shared" si="144"/>
        <v>63134014</v>
      </c>
      <c r="F9254" s="104" t="s">
        <v>5427</v>
      </c>
      <c r="G9254" s="104" t="s">
        <v>5466</v>
      </c>
      <c r="H9254" s="104" t="s">
        <v>2865</v>
      </c>
      <c r="I9254" s="104" t="s">
        <v>2875</v>
      </c>
    </row>
    <row r="9255" spans="1:9" x14ac:dyDescent="0.2">
      <c r="A9255" s="104" t="s">
        <v>10492</v>
      </c>
      <c r="D9255" s="104" t="s">
        <v>2876</v>
      </c>
      <c r="E9255" s="104">
        <f t="shared" si="144"/>
        <v>63134015</v>
      </c>
      <c r="F9255" s="104" t="s">
        <v>5427</v>
      </c>
      <c r="G9255" s="104" t="s">
        <v>5466</v>
      </c>
      <c r="H9255" s="104" t="s">
        <v>2865</v>
      </c>
      <c r="I9255" s="104" t="s">
        <v>2877</v>
      </c>
    </row>
    <row r="9256" spans="1:9" x14ac:dyDescent="0.2">
      <c r="A9256" s="104" t="s">
        <v>10492</v>
      </c>
      <c r="D9256" s="104" t="s">
        <v>2878</v>
      </c>
      <c r="E9256" s="104">
        <f t="shared" si="144"/>
        <v>63134016</v>
      </c>
      <c r="F9256" s="104" t="s">
        <v>5427</v>
      </c>
      <c r="G9256" s="104" t="s">
        <v>5466</v>
      </c>
      <c r="H9256" s="104" t="s">
        <v>2865</v>
      </c>
      <c r="I9256" s="104" t="s">
        <v>2879</v>
      </c>
    </row>
    <row r="9257" spans="1:9" x14ac:dyDescent="0.2">
      <c r="A9257" s="104" t="s">
        <v>10492</v>
      </c>
      <c r="D9257" s="104" t="s">
        <v>2880</v>
      </c>
      <c r="E9257" s="104">
        <f t="shared" si="144"/>
        <v>63134017</v>
      </c>
      <c r="F9257" s="104" t="s">
        <v>5427</v>
      </c>
      <c r="G9257" s="104" t="s">
        <v>5466</v>
      </c>
      <c r="H9257" s="104" t="s">
        <v>2865</v>
      </c>
      <c r="I9257" s="104" t="s">
        <v>2881</v>
      </c>
    </row>
    <row r="9258" spans="1:9" x14ac:dyDescent="0.2">
      <c r="A9258" s="104" t="s">
        <v>10492</v>
      </c>
      <c r="D9258" s="104" t="s">
        <v>2882</v>
      </c>
      <c r="E9258" s="104">
        <f t="shared" si="144"/>
        <v>63134018</v>
      </c>
      <c r="F9258" s="104" t="s">
        <v>5427</v>
      </c>
      <c r="G9258" s="104" t="s">
        <v>5466</v>
      </c>
      <c r="H9258" s="104" t="s">
        <v>2865</v>
      </c>
      <c r="I9258" s="104" t="s">
        <v>2883</v>
      </c>
    </row>
    <row r="9259" spans="1:9" x14ac:dyDescent="0.2">
      <c r="A9259" s="104" t="s">
        <v>10492</v>
      </c>
      <c r="D9259" s="104" t="s">
        <v>2884</v>
      </c>
      <c r="E9259" s="104">
        <f t="shared" si="144"/>
        <v>63134019</v>
      </c>
      <c r="F9259" s="104" t="s">
        <v>5427</v>
      </c>
      <c r="G9259" s="104" t="s">
        <v>5466</v>
      </c>
      <c r="H9259" s="104" t="s">
        <v>2865</v>
      </c>
      <c r="I9259" s="104" t="s">
        <v>2885</v>
      </c>
    </row>
    <row r="9260" spans="1:9" x14ac:dyDescent="0.2">
      <c r="A9260" s="104" t="s">
        <v>10492</v>
      </c>
      <c r="D9260" s="104" t="s">
        <v>2886</v>
      </c>
      <c r="E9260" s="104">
        <f t="shared" si="144"/>
        <v>63134020</v>
      </c>
      <c r="F9260" s="104" t="s">
        <v>5427</v>
      </c>
      <c r="G9260" s="104" t="s">
        <v>5466</v>
      </c>
      <c r="H9260" s="104" t="s">
        <v>2865</v>
      </c>
      <c r="I9260" s="104" t="s">
        <v>2887</v>
      </c>
    </row>
    <row r="9261" spans="1:9" x14ac:dyDescent="0.2">
      <c r="A9261" s="104" t="s">
        <v>10492</v>
      </c>
      <c r="D9261" s="104" t="s">
        <v>2888</v>
      </c>
      <c r="E9261" s="104">
        <f t="shared" si="144"/>
        <v>63134021</v>
      </c>
      <c r="F9261" s="104" t="s">
        <v>5427</v>
      </c>
      <c r="G9261" s="104" t="s">
        <v>5466</v>
      </c>
      <c r="H9261" s="104" t="s">
        <v>2865</v>
      </c>
      <c r="I9261" s="104" t="s">
        <v>2889</v>
      </c>
    </row>
    <row r="9262" spans="1:9" x14ac:dyDescent="0.2">
      <c r="A9262" s="104" t="s">
        <v>10492</v>
      </c>
      <c r="D9262" s="104" t="s">
        <v>2890</v>
      </c>
      <c r="E9262" s="104">
        <f t="shared" si="144"/>
        <v>63134022</v>
      </c>
      <c r="F9262" s="104" t="s">
        <v>5427</v>
      </c>
      <c r="G9262" s="104" t="s">
        <v>5466</v>
      </c>
      <c r="H9262" s="104" t="s">
        <v>2865</v>
      </c>
      <c r="I9262" s="104" t="s">
        <v>171</v>
      </c>
    </row>
    <row r="9263" spans="1:9" x14ac:dyDescent="0.2">
      <c r="A9263" s="104" t="s">
        <v>10492</v>
      </c>
      <c r="D9263" s="104" t="s">
        <v>172</v>
      </c>
      <c r="E9263" s="104">
        <f t="shared" si="144"/>
        <v>63134023</v>
      </c>
      <c r="F9263" s="104" t="s">
        <v>5427</v>
      </c>
      <c r="G9263" s="104" t="s">
        <v>5466</v>
      </c>
      <c r="H9263" s="104" t="s">
        <v>2865</v>
      </c>
      <c r="I9263" s="104" t="s">
        <v>173</v>
      </c>
    </row>
    <row r="9264" spans="1:9" x14ac:dyDescent="0.2">
      <c r="A9264" s="104" t="s">
        <v>10492</v>
      </c>
      <c r="D9264" s="104" t="s">
        <v>174</v>
      </c>
      <c r="E9264" s="104">
        <f t="shared" si="144"/>
        <v>63134024</v>
      </c>
      <c r="F9264" s="104" t="s">
        <v>5427</v>
      </c>
      <c r="G9264" s="104" t="s">
        <v>5466</v>
      </c>
      <c r="H9264" s="104" t="s">
        <v>2865</v>
      </c>
      <c r="I9264" s="104" t="s">
        <v>175</v>
      </c>
    </row>
    <row r="9265" spans="1:9" x14ac:dyDescent="0.2">
      <c r="A9265" s="104" t="s">
        <v>10492</v>
      </c>
      <c r="D9265" s="104" t="s">
        <v>176</v>
      </c>
      <c r="E9265" s="104">
        <f t="shared" si="144"/>
        <v>63134025</v>
      </c>
      <c r="F9265" s="104" t="s">
        <v>5427</v>
      </c>
      <c r="G9265" s="104" t="s">
        <v>5466</v>
      </c>
      <c r="H9265" s="104" t="s">
        <v>2865</v>
      </c>
      <c r="I9265" s="104" t="s">
        <v>1313</v>
      </c>
    </row>
    <row r="9266" spans="1:9" x14ac:dyDescent="0.2">
      <c r="A9266" s="104" t="s">
        <v>10492</v>
      </c>
      <c r="D9266" s="104" t="s">
        <v>1314</v>
      </c>
      <c r="E9266" s="104">
        <f t="shared" si="144"/>
        <v>63134026</v>
      </c>
      <c r="F9266" s="104" t="s">
        <v>5427</v>
      </c>
      <c r="G9266" s="104" t="s">
        <v>5466</v>
      </c>
      <c r="H9266" s="104" t="s">
        <v>2865</v>
      </c>
      <c r="I9266" s="104" t="s">
        <v>1315</v>
      </c>
    </row>
    <row r="9267" spans="1:9" x14ac:dyDescent="0.2">
      <c r="A9267" s="104" t="s">
        <v>10492</v>
      </c>
      <c r="D9267" s="104" t="s">
        <v>1316</v>
      </c>
      <c r="E9267" s="104">
        <f t="shared" si="144"/>
        <v>63134027</v>
      </c>
      <c r="F9267" s="104" t="s">
        <v>5427</v>
      </c>
      <c r="G9267" s="104" t="s">
        <v>5466</v>
      </c>
      <c r="H9267" s="104" t="s">
        <v>2865</v>
      </c>
      <c r="I9267" s="104" t="s">
        <v>1317</v>
      </c>
    </row>
    <row r="9268" spans="1:9" x14ac:dyDescent="0.2">
      <c r="A9268" s="104" t="s">
        <v>10492</v>
      </c>
      <c r="D9268" s="104" t="s">
        <v>1318</v>
      </c>
      <c r="E9268" s="104">
        <f t="shared" si="144"/>
        <v>63134028</v>
      </c>
      <c r="F9268" s="104" t="s">
        <v>5427</v>
      </c>
      <c r="G9268" s="104" t="s">
        <v>5466</v>
      </c>
      <c r="H9268" s="104" t="s">
        <v>2865</v>
      </c>
      <c r="I9268" s="104" t="s">
        <v>1319</v>
      </c>
    </row>
    <row r="9269" spans="1:9" x14ac:dyDescent="0.2">
      <c r="A9269" s="104" t="s">
        <v>10492</v>
      </c>
      <c r="D9269" s="104" t="s">
        <v>1320</v>
      </c>
      <c r="E9269" s="104">
        <f t="shared" si="144"/>
        <v>63134029</v>
      </c>
      <c r="F9269" s="104" t="s">
        <v>5427</v>
      </c>
      <c r="G9269" s="104" t="s">
        <v>5466</v>
      </c>
      <c r="H9269" s="104" t="s">
        <v>2865</v>
      </c>
      <c r="I9269" s="104" t="s">
        <v>1321</v>
      </c>
    </row>
    <row r="9270" spans="1:9" x14ac:dyDescent="0.2">
      <c r="A9270" s="104" t="s">
        <v>10492</v>
      </c>
      <c r="D9270" s="104" t="s">
        <v>1322</v>
      </c>
      <c r="E9270" s="104">
        <f t="shared" si="144"/>
        <v>63134030</v>
      </c>
      <c r="F9270" s="104" t="s">
        <v>5427</v>
      </c>
      <c r="G9270" s="104" t="s">
        <v>5466</v>
      </c>
      <c r="H9270" s="104" t="s">
        <v>2865</v>
      </c>
      <c r="I9270" s="104" t="s">
        <v>1323</v>
      </c>
    </row>
    <row r="9271" spans="1:9" x14ac:dyDescent="0.2">
      <c r="A9271" s="104" t="s">
        <v>10492</v>
      </c>
      <c r="D9271" s="104" t="s">
        <v>1324</v>
      </c>
      <c r="E9271" s="104">
        <f t="shared" si="144"/>
        <v>63134031</v>
      </c>
      <c r="F9271" s="104" t="s">
        <v>5427</v>
      </c>
      <c r="G9271" s="104" t="s">
        <v>5466</v>
      </c>
      <c r="H9271" s="104" t="s">
        <v>2865</v>
      </c>
      <c r="I9271" s="104" t="s">
        <v>1325</v>
      </c>
    </row>
    <row r="9272" spans="1:9" x14ac:dyDescent="0.2">
      <c r="A9272" s="104" t="s">
        <v>10492</v>
      </c>
      <c r="D9272" s="104" t="s">
        <v>1326</v>
      </c>
      <c r="E9272" s="104">
        <f t="shared" si="144"/>
        <v>63134032</v>
      </c>
      <c r="F9272" s="104" t="s">
        <v>5427</v>
      </c>
      <c r="G9272" s="104" t="s">
        <v>5466</v>
      </c>
      <c r="H9272" s="104" t="s">
        <v>2865</v>
      </c>
      <c r="I9272" s="104" t="s">
        <v>1327</v>
      </c>
    </row>
    <row r="9273" spans="1:9" x14ac:dyDescent="0.2">
      <c r="A9273" s="104" t="s">
        <v>10492</v>
      </c>
      <c r="D9273" s="104" t="s">
        <v>1328</v>
      </c>
      <c r="E9273" s="104">
        <f t="shared" si="144"/>
        <v>63134033</v>
      </c>
      <c r="F9273" s="104" t="s">
        <v>5427</v>
      </c>
      <c r="G9273" s="104" t="s">
        <v>5466</v>
      </c>
      <c r="H9273" s="104" t="s">
        <v>2865</v>
      </c>
      <c r="I9273" s="104" t="s">
        <v>1329</v>
      </c>
    </row>
    <row r="9274" spans="1:9" x14ac:dyDescent="0.2">
      <c r="A9274" s="104" t="s">
        <v>10492</v>
      </c>
      <c r="D9274" s="104" t="s">
        <v>1330</v>
      </c>
      <c r="E9274" s="104">
        <f t="shared" si="144"/>
        <v>63134034</v>
      </c>
      <c r="F9274" s="104" t="s">
        <v>5427</v>
      </c>
      <c r="G9274" s="104" t="s">
        <v>5466</v>
      </c>
      <c r="H9274" s="104" t="s">
        <v>2865</v>
      </c>
      <c r="I9274" s="104" t="s">
        <v>1331</v>
      </c>
    </row>
    <row r="9275" spans="1:9" x14ac:dyDescent="0.2">
      <c r="A9275" s="104" t="s">
        <v>10492</v>
      </c>
      <c r="D9275" s="104" t="s">
        <v>1332</v>
      </c>
      <c r="E9275" s="104">
        <f t="shared" si="144"/>
        <v>63134035</v>
      </c>
      <c r="F9275" s="104" t="s">
        <v>5427</v>
      </c>
      <c r="G9275" s="104" t="s">
        <v>5466</v>
      </c>
      <c r="H9275" s="104" t="s">
        <v>2865</v>
      </c>
      <c r="I9275" s="104" t="s">
        <v>1333</v>
      </c>
    </row>
    <row r="9276" spans="1:9" x14ac:dyDescent="0.2">
      <c r="A9276" s="104" t="s">
        <v>10492</v>
      </c>
      <c r="D9276" s="104" t="s">
        <v>1334</v>
      </c>
      <c r="E9276" s="104">
        <f t="shared" si="144"/>
        <v>63134036</v>
      </c>
      <c r="F9276" s="104" t="s">
        <v>5427</v>
      </c>
      <c r="G9276" s="104" t="s">
        <v>5466</v>
      </c>
      <c r="H9276" s="104" t="s">
        <v>2865</v>
      </c>
      <c r="I9276" s="104" t="s">
        <v>1335</v>
      </c>
    </row>
    <row r="9277" spans="1:9" x14ac:dyDescent="0.2">
      <c r="A9277" s="104" t="s">
        <v>10492</v>
      </c>
      <c r="D9277" s="104" t="s">
        <v>1336</v>
      </c>
      <c r="E9277" s="104">
        <f t="shared" si="144"/>
        <v>63134037</v>
      </c>
      <c r="F9277" s="104" t="s">
        <v>5427</v>
      </c>
      <c r="G9277" s="104" t="s">
        <v>5466</v>
      </c>
      <c r="H9277" s="104" t="s">
        <v>2865</v>
      </c>
      <c r="I9277" s="104" t="s">
        <v>1337</v>
      </c>
    </row>
    <row r="9278" spans="1:9" x14ac:dyDescent="0.2">
      <c r="A9278" s="104" t="s">
        <v>10492</v>
      </c>
      <c r="D9278" s="104" t="s">
        <v>1338</v>
      </c>
      <c r="E9278" s="104">
        <f t="shared" si="144"/>
        <v>63134038</v>
      </c>
      <c r="F9278" s="104" t="s">
        <v>5427</v>
      </c>
      <c r="G9278" s="104" t="s">
        <v>5466</v>
      </c>
      <c r="H9278" s="104" t="s">
        <v>2865</v>
      </c>
      <c r="I9278" s="104" t="s">
        <v>1339</v>
      </c>
    </row>
    <row r="9279" spans="1:9" x14ac:dyDescent="0.2">
      <c r="A9279" s="104" t="s">
        <v>10492</v>
      </c>
      <c r="D9279" s="104" t="s">
        <v>1340</v>
      </c>
      <c r="E9279" s="104">
        <f t="shared" si="144"/>
        <v>63134039</v>
      </c>
      <c r="F9279" s="104" t="s">
        <v>5427</v>
      </c>
      <c r="G9279" s="104" t="s">
        <v>5466</v>
      </c>
      <c r="H9279" s="104" t="s">
        <v>2865</v>
      </c>
      <c r="I9279" s="104" t="s">
        <v>1341</v>
      </c>
    </row>
    <row r="9280" spans="1:9" x14ac:dyDescent="0.2">
      <c r="A9280" s="104" t="s">
        <v>10492</v>
      </c>
      <c r="D9280" s="104" t="s">
        <v>1342</v>
      </c>
      <c r="E9280" s="104">
        <f t="shared" si="144"/>
        <v>63134040</v>
      </c>
      <c r="F9280" s="104" t="s">
        <v>5427</v>
      </c>
      <c r="G9280" s="104" t="s">
        <v>5466</v>
      </c>
      <c r="H9280" s="104" t="s">
        <v>2865</v>
      </c>
      <c r="I9280" s="104" t="s">
        <v>1343</v>
      </c>
    </row>
    <row r="9281" spans="1:9" x14ac:dyDescent="0.2">
      <c r="A9281" s="104" t="s">
        <v>10492</v>
      </c>
      <c r="D9281" s="104" t="s">
        <v>1344</v>
      </c>
      <c r="E9281" s="104">
        <f t="shared" si="144"/>
        <v>63134061</v>
      </c>
      <c r="F9281" s="104" t="s">
        <v>5427</v>
      </c>
      <c r="G9281" s="104" t="s">
        <v>5466</v>
      </c>
      <c r="H9281" s="104" t="s">
        <v>2865</v>
      </c>
      <c r="I9281" s="104" t="s">
        <v>1345</v>
      </c>
    </row>
    <row r="9282" spans="1:9" x14ac:dyDescent="0.2">
      <c r="A9282" s="104" t="s">
        <v>10492</v>
      </c>
      <c r="D9282" s="104" t="s">
        <v>1346</v>
      </c>
      <c r="E9282" s="104">
        <f t="shared" ref="E9282:E9345" si="145">VALUE(D9282)</f>
        <v>63134062</v>
      </c>
      <c r="F9282" s="104" t="s">
        <v>5427</v>
      </c>
      <c r="G9282" s="104" t="s">
        <v>5466</v>
      </c>
      <c r="H9282" s="104" t="s">
        <v>2865</v>
      </c>
      <c r="I9282" s="104" t="s">
        <v>1347</v>
      </c>
    </row>
    <row r="9283" spans="1:9" x14ac:dyDescent="0.2">
      <c r="A9283" s="104" t="s">
        <v>10492</v>
      </c>
      <c r="D9283" s="104" t="s">
        <v>1348</v>
      </c>
      <c r="E9283" s="104">
        <f t="shared" si="145"/>
        <v>63134063</v>
      </c>
      <c r="F9283" s="104" t="s">
        <v>5427</v>
      </c>
      <c r="G9283" s="104" t="s">
        <v>5466</v>
      </c>
      <c r="H9283" s="104" t="s">
        <v>2865</v>
      </c>
      <c r="I9283" s="104" t="s">
        <v>1349</v>
      </c>
    </row>
    <row r="9284" spans="1:9" x14ac:dyDescent="0.2">
      <c r="A9284" s="104" t="s">
        <v>10492</v>
      </c>
      <c r="D9284" s="104" t="s">
        <v>1350</v>
      </c>
      <c r="E9284" s="104">
        <f t="shared" si="145"/>
        <v>63134064</v>
      </c>
      <c r="F9284" s="104" t="s">
        <v>5427</v>
      </c>
      <c r="G9284" s="104" t="s">
        <v>5466</v>
      </c>
      <c r="H9284" s="104" t="s">
        <v>2865</v>
      </c>
      <c r="I9284" s="104" t="s">
        <v>1351</v>
      </c>
    </row>
    <row r="9285" spans="1:9" x14ac:dyDescent="0.2">
      <c r="A9285" s="104" t="s">
        <v>10492</v>
      </c>
      <c r="D9285" s="104" t="s">
        <v>1352</v>
      </c>
      <c r="E9285" s="104">
        <f t="shared" si="145"/>
        <v>63134065</v>
      </c>
      <c r="F9285" s="104" t="s">
        <v>5427</v>
      </c>
      <c r="G9285" s="104" t="s">
        <v>5466</v>
      </c>
      <c r="H9285" s="104" t="s">
        <v>2865</v>
      </c>
      <c r="I9285" s="104" t="s">
        <v>1353</v>
      </c>
    </row>
    <row r="9286" spans="1:9" x14ac:dyDescent="0.2">
      <c r="A9286" s="104" t="s">
        <v>10492</v>
      </c>
      <c r="D9286" s="104" t="s">
        <v>1354</v>
      </c>
      <c r="E9286" s="104">
        <f t="shared" si="145"/>
        <v>63134066</v>
      </c>
      <c r="F9286" s="104" t="s">
        <v>5427</v>
      </c>
      <c r="G9286" s="104" t="s">
        <v>5466</v>
      </c>
      <c r="H9286" s="104" t="s">
        <v>2865</v>
      </c>
      <c r="I9286" s="104" t="s">
        <v>1355</v>
      </c>
    </row>
    <row r="9287" spans="1:9" x14ac:dyDescent="0.2">
      <c r="A9287" s="104" t="s">
        <v>10492</v>
      </c>
      <c r="D9287" s="104" t="s">
        <v>1356</v>
      </c>
      <c r="E9287" s="104">
        <f t="shared" si="145"/>
        <v>63134067</v>
      </c>
      <c r="F9287" s="104" t="s">
        <v>5427</v>
      </c>
      <c r="G9287" s="104" t="s">
        <v>5466</v>
      </c>
      <c r="H9287" s="104" t="s">
        <v>2865</v>
      </c>
      <c r="I9287" s="104" t="s">
        <v>1357</v>
      </c>
    </row>
    <row r="9288" spans="1:9" x14ac:dyDescent="0.2">
      <c r="A9288" s="104" t="s">
        <v>10492</v>
      </c>
      <c r="D9288" s="104" t="s">
        <v>1358</v>
      </c>
      <c r="E9288" s="104">
        <f t="shared" si="145"/>
        <v>63134068</v>
      </c>
      <c r="F9288" s="104" t="s">
        <v>5427</v>
      </c>
      <c r="G9288" s="104" t="s">
        <v>5466</v>
      </c>
      <c r="H9288" s="104" t="s">
        <v>2865</v>
      </c>
      <c r="I9288" s="104" t="s">
        <v>199</v>
      </c>
    </row>
    <row r="9289" spans="1:9" x14ac:dyDescent="0.2">
      <c r="A9289" s="104" t="s">
        <v>10492</v>
      </c>
      <c r="D9289" s="104" t="s">
        <v>200</v>
      </c>
      <c r="E9289" s="104">
        <f t="shared" si="145"/>
        <v>63134069</v>
      </c>
      <c r="F9289" s="104" t="s">
        <v>5427</v>
      </c>
      <c r="G9289" s="104" t="s">
        <v>5466</v>
      </c>
      <c r="H9289" s="104" t="s">
        <v>2865</v>
      </c>
      <c r="I9289" s="104" t="s">
        <v>201</v>
      </c>
    </row>
    <row r="9290" spans="1:9" x14ac:dyDescent="0.2">
      <c r="A9290" s="104" t="s">
        <v>10492</v>
      </c>
      <c r="D9290" s="104" t="s">
        <v>202</v>
      </c>
      <c r="E9290" s="104">
        <f t="shared" si="145"/>
        <v>63134070</v>
      </c>
      <c r="F9290" s="104" t="s">
        <v>5427</v>
      </c>
      <c r="G9290" s="104" t="s">
        <v>5466</v>
      </c>
      <c r="H9290" s="104" t="s">
        <v>2865</v>
      </c>
      <c r="I9290" s="104" t="s">
        <v>203</v>
      </c>
    </row>
    <row r="9291" spans="1:9" x14ac:dyDescent="0.2">
      <c r="A9291" s="104" t="s">
        <v>10492</v>
      </c>
      <c r="D9291" s="104" t="s">
        <v>204</v>
      </c>
      <c r="E9291" s="104">
        <f t="shared" si="145"/>
        <v>63134071</v>
      </c>
      <c r="F9291" s="104" t="s">
        <v>5427</v>
      </c>
      <c r="G9291" s="104" t="s">
        <v>5466</v>
      </c>
      <c r="H9291" s="104" t="s">
        <v>2865</v>
      </c>
      <c r="I9291" s="104" t="s">
        <v>205</v>
      </c>
    </row>
    <row r="9292" spans="1:9" x14ac:dyDescent="0.2">
      <c r="A9292" s="104" t="s">
        <v>10492</v>
      </c>
      <c r="D9292" s="104" t="s">
        <v>206</v>
      </c>
      <c r="E9292" s="104">
        <f t="shared" si="145"/>
        <v>63134072</v>
      </c>
      <c r="F9292" s="104" t="s">
        <v>5427</v>
      </c>
      <c r="G9292" s="104" t="s">
        <v>5466</v>
      </c>
      <c r="H9292" s="104" t="s">
        <v>2865</v>
      </c>
      <c r="I9292" s="104" t="s">
        <v>207</v>
      </c>
    </row>
    <row r="9293" spans="1:9" x14ac:dyDescent="0.2">
      <c r="A9293" s="104" t="s">
        <v>10492</v>
      </c>
      <c r="D9293" s="104" t="s">
        <v>208</v>
      </c>
      <c r="E9293" s="104">
        <f t="shared" si="145"/>
        <v>63134073</v>
      </c>
      <c r="F9293" s="104" t="s">
        <v>5427</v>
      </c>
      <c r="G9293" s="104" t="s">
        <v>5466</v>
      </c>
      <c r="H9293" s="104" t="s">
        <v>2865</v>
      </c>
      <c r="I9293" s="104" t="s">
        <v>209</v>
      </c>
    </row>
    <row r="9294" spans="1:9" x14ac:dyDescent="0.2">
      <c r="A9294" s="104" t="s">
        <v>10492</v>
      </c>
      <c r="D9294" s="104" t="s">
        <v>210</v>
      </c>
      <c r="E9294" s="104">
        <f t="shared" si="145"/>
        <v>63134074</v>
      </c>
      <c r="F9294" s="104" t="s">
        <v>5427</v>
      </c>
      <c r="G9294" s="104" t="s">
        <v>5466</v>
      </c>
      <c r="H9294" s="104" t="s">
        <v>2865</v>
      </c>
      <c r="I9294" s="104" t="s">
        <v>211</v>
      </c>
    </row>
    <row r="9295" spans="1:9" x14ac:dyDescent="0.2">
      <c r="A9295" s="104" t="s">
        <v>10492</v>
      </c>
      <c r="D9295" s="104" t="s">
        <v>212</v>
      </c>
      <c r="E9295" s="104">
        <f t="shared" si="145"/>
        <v>63134075</v>
      </c>
      <c r="F9295" s="104" t="s">
        <v>5427</v>
      </c>
      <c r="G9295" s="104" t="s">
        <v>5466</v>
      </c>
      <c r="H9295" s="104" t="s">
        <v>2865</v>
      </c>
      <c r="I9295" s="104" t="s">
        <v>213</v>
      </c>
    </row>
    <row r="9296" spans="1:9" x14ac:dyDescent="0.2">
      <c r="A9296" s="104" t="s">
        <v>10492</v>
      </c>
      <c r="D9296" s="104" t="s">
        <v>214</v>
      </c>
      <c r="E9296" s="104">
        <f t="shared" si="145"/>
        <v>63134076</v>
      </c>
      <c r="F9296" s="104" t="s">
        <v>5427</v>
      </c>
      <c r="G9296" s="104" t="s">
        <v>5466</v>
      </c>
      <c r="H9296" s="104" t="s">
        <v>2865</v>
      </c>
      <c r="I9296" s="104" t="s">
        <v>215</v>
      </c>
    </row>
    <row r="9297" spans="1:9" x14ac:dyDescent="0.2">
      <c r="A9297" s="104" t="s">
        <v>10492</v>
      </c>
      <c r="D9297" s="104" t="s">
        <v>216</v>
      </c>
      <c r="E9297" s="104">
        <f t="shared" si="145"/>
        <v>63134077</v>
      </c>
      <c r="F9297" s="104" t="s">
        <v>5427</v>
      </c>
      <c r="G9297" s="104" t="s">
        <v>5466</v>
      </c>
      <c r="H9297" s="104" t="s">
        <v>2865</v>
      </c>
      <c r="I9297" s="104" t="s">
        <v>217</v>
      </c>
    </row>
    <row r="9298" spans="1:9" x14ac:dyDescent="0.2">
      <c r="A9298" s="104" t="s">
        <v>10492</v>
      </c>
      <c r="D9298" s="104" t="s">
        <v>218</v>
      </c>
      <c r="E9298" s="104">
        <f t="shared" si="145"/>
        <v>63134078</v>
      </c>
      <c r="F9298" s="104" t="s">
        <v>5427</v>
      </c>
      <c r="G9298" s="104" t="s">
        <v>5466</v>
      </c>
      <c r="H9298" s="104" t="s">
        <v>2865</v>
      </c>
      <c r="I9298" s="104" t="s">
        <v>219</v>
      </c>
    </row>
    <row r="9299" spans="1:9" x14ac:dyDescent="0.2">
      <c r="A9299" s="104" t="s">
        <v>10492</v>
      </c>
      <c r="D9299" s="104" t="s">
        <v>220</v>
      </c>
      <c r="E9299" s="104">
        <f t="shared" si="145"/>
        <v>63134079</v>
      </c>
      <c r="F9299" s="104" t="s">
        <v>5427</v>
      </c>
      <c r="G9299" s="104" t="s">
        <v>5466</v>
      </c>
      <c r="H9299" s="104" t="s">
        <v>2865</v>
      </c>
      <c r="I9299" s="104" t="s">
        <v>221</v>
      </c>
    </row>
    <row r="9300" spans="1:9" x14ac:dyDescent="0.2">
      <c r="A9300" s="104" t="s">
        <v>10492</v>
      </c>
      <c r="D9300" s="104" t="s">
        <v>222</v>
      </c>
      <c r="E9300" s="104">
        <f t="shared" si="145"/>
        <v>63134080</v>
      </c>
      <c r="F9300" s="104" t="s">
        <v>5427</v>
      </c>
      <c r="G9300" s="104" t="s">
        <v>5466</v>
      </c>
      <c r="H9300" s="104" t="s">
        <v>2865</v>
      </c>
      <c r="I9300" s="104" t="s">
        <v>223</v>
      </c>
    </row>
    <row r="9301" spans="1:9" x14ac:dyDescent="0.2">
      <c r="A9301" s="104" t="s">
        <v>10492</v>
      </c>
      <c r="D9301" s="104" t="s">
        <v>224</v>
      </c>
      <c r="E9301" s="104">
        <f t="shared" si="145"/>
        <v>63134081</v>
      </c>
      <c r="F9301" s="104" t="s">
        <v>5427</v>
      </c>
      <c r="G9301" s="104" t="s">
        <v>5466</v>
      </c>
      <c r="H9301" s="104" t="s">
        <v>2865</v>
      </c>
      <c r="I9301" s="104" t="s">
        <v>225</v>
      </c>
    </row>
    <row r="9302" spans="1:9" x14ac:dyDescent="0.2">
      <c r="A9302" s="104" t="s">
        <v>10492</v>
      </c>
      <c r="D9302" s="104" t="s">
        <v>226</v>
      </c>
      <c r="E9302" s="104">
        <f t="shared" si="145"/>
        <v>63134082</v>
      </c>
      <c r="F9302" s="104" t="s">
        <v>5427</v>
      </c>
      <c r="G9302" s="104" t="s">
        <v>5466</v>
      </c>
      <c r="H9302" s="104" t="s">
        <v>2865</v>
      </c>
      <c r="I9302" s="104" t="s">
        <v>227</v>
      </c>
    </row>
    <row r="9303" spans="1:9" x14ac:dyDescent="0.2">
      <c r="A9303" s="104" t="s">
        <v>10492</v>
      </c>
      <c r="D9303" s="104" t="s">
        <v>228</v>
      </c>
      <c r="E9303" s="104">
        <f t="shared" si="145"/>
        <v>63134083</v>
      </c>
      <c r="F9303" s="104" t="s">
        <v>5427</v>
      </c>
      <c r="G9303" s="104" t="s">
        <v>5466</v>
      </c>
      <c r="H9303" s="104" t="s">
        <v>2865</v>
      </c>
      <c r="I9303" s="104" t="s">
        <v>229</v>
      </c>
    </row>
    <row r="9304" spans="1:9" x14ac:dyDescent="0.2">
      <c r="A9304" s="104" t="s">
        <v>10492</v>
      </c>
      <c r="D9304" s="104" t="s">
        <v>230</v>
      </c>
      <c r="E9304" s="104">
        <f t="shared" si="145"/>
        <v>63134084</v>
      </c>
      <c r="F9304" s="104" t="s">
        <v>5427</v>
      </c>
      <c r="G9304" s="104" t="s">
        <v>5466</v>
      </c>
      <c r="H9304" s="104" t="s">
        <v>2865</v>
      </c>
      <c r="I9304" s="104" t="s">
        <v>231</v>
      </c>
    </row>
    <row r="9305" spans="1:9" x14ac:dyDescent="0.2">
      <c r="A9305" s="104" t="s">
        <v>10492</v>
      </c>
      <c r="D9305" s="104" t="s">
        <v>232</v>
      </c>
      <c r="E9305" s="104">
        <f t="shared" si="145"/>
        <v>63134085</v>
      </c>
      <c r="F9305" s="104" t="s">
        <v>5427</v>
      </c>
      <c r="G9305" s="104" t="s">
        <v>5466</v>
      </c>
      <c r="H9305" s="104" t="s">
        <v>2865</v>
      </c>
      <c r="I9305" s="104" t="s">
        <v>233</v>
      </c>
    </row>
    <row r="9306" spans="1:9" x14ac:dyDescent="0.2">
      <c r="A9306" s="104" t="s">
        <v>10492</v>
      </c>
      <c r="D9306" s="104" t="s">
        <v>234</v>
      </c>
      <c r="E9306" s="104">
        <f t="shared" si="145"/>
        <v>63142001</v>
      </c>
      <c r="F9306" s="104" t="s">
        <v>5427</v>
      </c>
      <c r="G9306" s="104" t="s">
        <v>5466</v>
      </c>
      <c r="H9306" s="104" t="s">
        <v>235</v>
      </c>
      <c r="I9306" s="104" t="s">
        <v>236</v>
      </c>
    </row>
    <row r="9307" spans="1:9" x14ac:dyDescent="0.2">
      <c r="A9307" s="104" t="s">
        <v>10492</v>
      </c>
      <c r="D9307" s="104" t="s">
        <v>237</v>
      </c>
      <c r="E9307" s="104">
        <f t="shared" si="145"/>
        <v>63142010</v>
      </c>
      <c r="F9307" s="104" t="s">
        <v>5427</v>
      </c>
      <c r="G9307" s="104" t="s">
        <v>5466</v>
      </c>
      <c r="H9307" s="104" t="s">
        <v>235</v>
      </c>
      <c r="I9307" s="104" t="s">
        <v>238</v>
      </c>
    </row>
    <row r="9308" spans="1:9" x14ac:dyDescent="0.2">
      <c r="A9308" s="104" t="s">
        <v>10492</v>
      </c>
      <c r="D9308" s="104" t="s">
        <v>239</v>
      </c>
      <c r="E9308" s="104">
        <f t="shared" si="145"/>
        <v>63142011</v>
      </c>
      <c r="F9308" s="104" t="s">
        <v>5427</v>
      </c>
      <c r="G9308" s="104" t="s">
        <v>5466</v>
      </c>
      <c r="H9308" s="104" t="s">
        <v>235</v>
      </c>
      <c r="I9308" s="104" t="s">
        <v>240</v>
      </c>
    </row>
    <row r="9309" spans="1:9" x14ac:dyDescent="0.2">
      <c r="A9309" s="104" t="s">
        <v>10492</v>
      </c>
      <c r="D9309" s="104" t="s">
        <v>241</v>
      </c>
      <c r="E9309" s="104">
        <f t="shared" si="145"/>
        <v>63142012</v>
      </c>
      <c r="F9309" s="104" t="s">
        <v>5427</v>
      </c>
      <c r="G9309" s="104" t="s">
        <v>5466</v>
      </c>
      <c r="H9309" s="104" t="s">
        <v>235</v>
      </c>
      <c r="I9309" s="104" t="s">
        <v>242</v>
      </c>
    </row>
    <row r="9310" spans="1:9" x14ac:dyDescent="0.2">
      <c r="A9310" s="104" t="s">
        <v>10492</v>
      </c>
      <c r="D9310" s="104" t="s">
        <v>243</v>
      </c>
      <c r="E9310" s="104">
        <f t="shared" si="145"/>
        <v>63142013</v>
      </c>
      <c r="F9310" s="104" t="s">
        <v>5427</v>
      </c>
      <c r="G9310" s="104" t="s">
        <v>5466</v>
      </c>
      <c r="H9310" s="104" t="s">
        <v>235</v>
      </c>
      <c r="I9310" s="104" t="s">
        <v>244</v>
      </c>
    </row>
    <row r="9311" spans="1:9" x14ac:dyDescent="0.2">
      <c r="A9311" s="104" t="s">
        <v>10492</v>
      </c>
      <c r="D9311" s="104" t="s">
        <v>245</v>
      </c>
      <c r="E9311" s="104">
        <f t="shared" si="145"/>
        <v>63142014</v>
      </c>
      <c r="F9311" s="104" t="s">
        <v>5427</v>
      </c>
      <c r="G9311" s="104" t="s">
        <v>5466</v>
      </c>
      <c r="H9311" s="104" t="s">
        <v>235</v>
      </c>
      <c r="I9311" s="104" t="s">
        <v>246</v>
      </c>
    </row>
    <row r="9312" spans="1:9" x14ac:dyDescent="0.2">
      <c r="A9312" s="104" t="s">
        <v>10492</v>
      </c>
      <c r="D9312" s="104" t="s">
        <v>247</v>
      </c>
      <c r="E9312" s="104">
        <f t="shared" si="145"/>
        <v>63142015</v>
      </c>
      <c r="F9312" s="104" t="s">
        <v>5427</v>
      </c>
      <c r="G9312" s="104" t="s">
        <v>5466</v>
      </c>
      <c r="H9312" s="104" t="s">
        <v>235</v>
      </c>
      <c r="I9312" s="104" t="s">
        <v>248</v>
      </c>
    </row>
    <row r="9313" spans="1:9" x14ac:dyDescent="0.2">
      <c r="A9313" s="104" t="s">
        <v>10492</v>
      </c>
      <c r="D9313" s="104" t="s">
        <v>249</v>
      </c>
      <c r="E9313" s="104">
        <f t="shared" si="145"/>
        <v>63142030</v>
      </c>
      <c r="F9313" s="104" t="s">
        <v>5427</v>
      </c>
      <c r="G9313" s="104" t="s">
        <v>5466</v>
      </c>
      <c r="H9313" s="104" t="s">
        <v>235</v>
      </c>
      <c r="I9313" s="104" t="s">
        <v>2863</v>
      </c>
    </row>
    <row r="9314" spans="1:9" x14ac:dyDescent="0.2">
      <c r="A9314" s="104" t="s">
        <v>10492</v>
      </c>
      <c r="D9314" s="104" t="s">
        <v>250</v>
      </c>
      <c r="E9314" s="104">
        <f t="shared" si="145"/>
        <v>63142031</v>
      </c>
      <c r="F9314" s="104" t="s">
        <v>5427</v>
      </c>
      <c r="G9314" s="104" t="s">
        <v>5466</v>
      </c>
      <c r="H9314" s="104" t="s">
        <v>235</v>
      </c>
      <c r="I9314" s="104" t="s">
        <v>251</v>
      </c>
    </row>
    <row r="9315" spans="1:9" x14ac:dyDescent="0.2">
      <c r="A9315" s="104" t="s">
        <v>10492</v>
      </c>
      <c r="D9315" s="104" t="s">
        <v>252</v>
      </c>
      <c r="E9315" s="104">
        <f t="shared" si="145"/>
        <v>63142032</v>
      </c>
      <c r="F9315" s="104" t="s">
        <v>5427</v>
      </c>
      <c r="G9315" s="104" t="s">
        <v>5466</v>
      </c>
      <c r="H9315" s="104" t="s">
        <v>235</v>
      </c>
      <c r="I9315" s="104" t="s">
        <v>253</v>
      </c>
    </row>
    <row r="9316" spans="1:9" x14ac:dyDescent="0.2">
      <c r="A9316" s="104" t="s">
        <v>10492</v>
      </c>
      <c r="D9316" s="104" t="s">
        <v>254</v>
      </c>
      <c r="E9316" s="104">
        <f t="shared" si="145"/>
        <v>63143001</v>
      </c>
      <c r="F9316" s="104" t="s">
        <v>5427</v>
      </c>
      <c r="G9316" s="104" t="s">
        <v>5466</v>
      </c>
      <c r="H9316" s="104" t="s">
        <v>255</v>
      </c>
      <c r="I9316" s="104" t="s">
        <v>256</v>
      </c>
    </row>
    <row r="9317" spans="1:9" x14ac:dyDescent="0.2">
      <c r="A9317" s="104" t="s">
        <v>10492</v>
      </c>
      <c r="D9317" s="104" t="s">
        <v>257</v>
      </c>
      <c r="E9317" s="104">
        <f t="shared" si="145"/>
        <v>63143010</v>
      </c>
      <c r="F9317" s="104" t="s">
        <v>5427</v>
      </c>
      <c r="G9317" s="104" t="s">
        <v>5466</v>
      </c>
      <c r="H9317" s="104" t="s">
        <v>255</v>
      </c>
      <c r="I9317" s="104" t="s">
        <v>258</v>
      </c>
    </row>
    <row r="9318" spans="1:9" x14ac:dyDescent="0.2">
      <c r="A9318" s="104" t="s">
        <v>10492</v>
      </c>
      <c r="D9318" s="104" t="s">
        <v>259</v>
      </c>
      <c r="E9318" s="104">
        <f t="shared" si="145"/>
        <v>63143011</v>
      </c>
      <c r="F9318" s="104" t="s">
        <v>5427</v>
      </c>
      <c r="G9318" s="104" t="s">
        <v>5466</v>
      </c>
      <c r="H9318" s="104" t="s">
        <v>255</v>
      </c>
      <c r="I9318" s="104" t="s">
        <v>260</v>
      </c>
    </row>
    <row r="9319" spans="1:9" x14ac:dyDescent="0.2">
      <c r="A9319" s="104" t="s">
        <v>10492</v>
      </c>
      <c r="D9319" s="104" t="s">
        <v>261</v>
      </c>
      <c r="E9319" s="104">
        <f t="shared" si="145"/>
        <v>63143012</v>
      </c>
      <c r="F9319" s="104" t="s">
        <v>5427</v>
      </c>
      <c r="G9319" s="104" t="s">
        <v>5466</v>
      </c>
      <c r="H9319" s="104" t="s">
        <v>255</v>
      </c>
      <c r="I9319" s="104" t="s">
        <v>262</v>
      </c>
    </row>
    <row r="9320" spans="1:9" x14ac:dyDescent="0.2">
      <c r="A9320" s="104" t="s">
        <v>10492</v>
      </c>
      <c r="D9320" s="104" t="s">
        <v>263</v>
      </c>
      <c r="E9320" s="104">
        <f t="shared" si="145"/>
        <v>63143013</v>
      </c>
      <c r="F9320" s="104" t="s">
        <v>5427</v>
      </c>
      <c r="G9320" s="104" t="s">
        <v>5466</v>
      </c>
      <c r="H9320" s="104" t="s">
        <v>255</v>
      </c>
      <c r="I9320" s="104" t="s">
        <v>264</v>
      </c>
    </row>
    <row r="9321" spans="1:9" x14ac:dyDescent="0.2">
      <c r="A9321" s="104" t="s">
        <v>10492</v>
      </c>
      <c r="D9321" s="104" t="s">
        <v>265</v>
      </c>
      <c r="E9321" s="104">
        <f t="shared" si="145"/>
        <v>63143014</v>
      </c>
      <c r="F9321" s="104" t="s">
        <v>5427</v>
      </c>
      <c r="G9321" s="104" t="s">
        <v>5466</v>
      </c>
      <c r="H9321" s="104" t="s">
        <v>255</v>
      </c>
      <c r="I9321" s="104" t="s">
        <v>266</v>
      </c>
    </row>
    <row r="9322" spans="1:9" x14ac:dyDescent="0.2">
      <c r="A9322" s="104" t="s">
        <v>10492</v>
      </c>
      <c r="D9322" s="104" t="s">
        <v>267</v>
      </c>
      <c r="E9322" s="104">
        <f t="shared" si="145"/>
        <v>63143015</v>
      </c>
      <c r="F9322" s="104" t="s">
        <v>5427</v>
      </c>
      <c r="G9322" s="104" t="s">
        <v>5466</v>
      </c>
      <c r="H9322" s="104" t="s">
        <v>255</v>
      </c>
      <c r="I9322" s="104" t="s">
        <v>1377</v>
      </c>
    </row>
    <row r="9323" spans="1:9" x14ac:dyDescent="0.2">
      <c r="A9323" s="104" t="s">
        <v>10492</v>
      </c>
      <c r="D9323" s="104" t="s">
        <v>1378</v>
      </c>
      <c r="E9323" s="104">
        <f t="shared" si="145"/>
        <v>63143016</v>
      </c>
      <c r="F9323" s="104" t="s">
        <v>5427</v>
      </c>
      <c r="G9323" s="104" t="s">
        <v>5466</v>
      </c>
      <c r="H9323" s="104" t="s">
        <v>255</v>
      </c>
      <c r="I9323" s="104" t="s">
        <v>1379</v>
      </c>
    </row>
    <row r="9324" spans="1:9" x14ac:dyDescent="0.2">
      <c r="A9324" s="104" t="s">
        <v>10492</v>
      </c>
      <c r="D9324" s="104" t="s">
        <v>1380</v>
      </c>
      <c r="E9324" s="104">
        <f t="shared" si="145"/>
        <v>63143017</v>
      </c>
      <c r="F9324" s="104" t="s">
        <v>5427</v>
      </c>
      <c r="G9324" s="104" t="s">
        <v>5466</v>
      </c>
      <c r="H9324" s="104" t="s">
        <v>255</v>
      </c>
      <c r="I9324" s="104" t="s">
        <v>1381</v>
      </c>
    </row>
    <row r="9325" spans="1:9" x14ac:dyDescent="0.2">
      <c r="A9325" s="104" t="s">
        <v>10492</v>
      </c>
      <c r="D9325" s="104" t="s">
        <v>1382</v>
      </c>
      <c r="E9325" s="104">
        <f t="shared" si="145"/>
        <v>63143018</v>
      </c>
      <c r="F9325" s="104" t="s">
        <v>5427</v>
      </c>
      <c r="G9325" s="104" t="s">
        <v>5466</v>
      </c>
      <c r="H9325" s="104" t="s">
        <v>255</v>
      </c>
      <c r="I9325" s="104" t="s">
        <v>1383</v>
      </c>
    </row>
    <row r="9326" spans="1:9" x14ac:dyDescent="0.2">
      <c r="A9326" s="104" t="s">
        <v>10492</v>
      </c>
      <c r="D9326" s="104" t="s">
        <v>1384</v>
      </c>
      <c r="E9326" s="104">
        <f t="shared" si="145"/>
        <v>63143019</v>
      </c>
      <c r="F9326" s="104" t="s">
        <v>5427</v>
      </c>
      <c r="G9326" s="104" t="s">
        <v>5466</v>
      </c>
      <c r="H9326" s="104" t="s">
        <v>255</v>
      </c>
      <c r="I9326" s="104" t="s">
        <v>1385</v>
      </c>
    </row>
    <row r="9327" spans="1:9" x14ac:dyDescent="0.2">
      <c r="A9327" s="104" t="s">
        <v>10492</v>
      </c>
      <c r="D9327" s="104" t="s">
        <v>1386</v>
      </c>
      <c r="E9327" s="104">
        <f t="shared" si="145"/>
        <v>63143020</v>
      </c>
      <c r="F9327" s="104" t="s">
        <v>5427</v>
      </c>
      <c r="G9327" s="104" t="s">
        <v>5466</v>
      </c>
      <c r="H9327" s="104" t="s">
        <v>255</v>
      </c>
      <c r="I9327" s="104" t="s">
        <v>246</v>
      </c>
    </row>
    <row r="9328" spans="1:9" x14ac:dyDescent="0.2">
      <c r="A9328" s="104" t="s">
        <v>10492</v>
      </c>
      <c r="D9328" s="104" t="s">
        <v>1387</v>
      </c>
      <c r="E9328" s="104">
        <f t="shared" si="145"/>
        <v>63143030</v>
      </c>
      <c r="F9328" s="104" t="s">
        <v>5427</v>
      </c>
      <c r="G9328" s="104" t="s">
        <v>5466</v>
      </c>
      <c r="H9328" s="104" t="s">
        <v>255</v>
      </c>
      <c r="I9328" s="104" t="s">
        <v>2863</v>
      </c>
    </row>
    <row r="9329" spans="1:9" x14ac:dyDescent="0.2">
      <c r="A9329" s="104" t="s">
        <v>10492</v>
      </c>
      <c r="D9329" s="104" t="s">
        <v>1388</v>
      </c>
      <c r="E9329" s="104">
        <f t="shared" si="145"/>
        <v>63180001</v>
      </c>
      <c r="F9329" s="104" t="s">
        <v>5427</v>
      </c>
      <c r="G9329" s="104" t="s">
        <v>5466</v>
      </c>
      <c r="H9329" s="104" t="s">
        <v>13740</v>
      </c>
      <c r="I9329" s="104" t="s">
        <v>13740</v>
      </c>
    </row>
    <row r="9330" spans="1:9" x14ac:dyDescent="0.2">
      <c r="A9330" s="104" t="s">
        <v>10492</v>
      </c>
      <c r="D9330" s="104" t="s">
        <v>1389</v>
      </c>
      <c r="E9330" s="104">
        <f t="shared" si="145"/>
        <v>63182001</v>
      </c>
      <c r="F9330" s="104" t="s">
        <v>5427</v>
      </c>
      <c r="G9330" s="104" t="s">
        <v>5466</v>
      </c>
      <c r="H9330" s="104" t="s">
        <v>13742</v>
      </c>
      <c r="I9330" s="104" t="s">
        <v>1390</v>
      </c>
    </row>
    <row r="9331" spans="1:9" x14ac:dyDescent="0.2">
      <c r="A9331" s="104" t="s">
        <v>10492</v>
      </c>
      <c r="D9331" s="104" t="s">
        <v>1391</v>
      </c>
      <c r="E9331" s="104">
        <f t="shared" si="145"/>
        <v>63182002</v>
      </c>
      <c r="F9331" s="104" t="s">
        <v>5427</v>
      </c>
      <c r="G9331" s="104" t="s">
        <v>5466</v>
      </c>
      <c r="H9331" s="104" t="s">
        <v>13742</v>
      </c>
      <c r="I9331" s="104" t="s">
        <v>13745</v>
      </c>
    </row>
    <row r="9332" spans="1:9" x14ac:dyDescent="0.2">
      <c r="A9332" s="104" t="s">
        <v>10492</v>
      </c>
      <c r="D9332" s="104" t="s">
        <v>1392</v>
      </c>
      <c r="E9332" s="104">
        <f t="shared" si="145"/>
        <v>63182501</v>
      </c>
      <c r="F9332" s="104" t="s">
        <v>5427</v>
      </c>
      <c r="G9332" s="104" t="s">
        <v>5466</v>
      </c>
      <c r="H9332" s="104" t="s">
        <v>13747</v>
      </c>
      <c r="I9332" s="104" t="s">
        <v>1393</v>
      </c>
    </row>
    <row r="9333" spans="1:9" x14ac:dyDescent="0.2">
      <c r="A9333" s="104" t="s">
        <v>10492</v>
      </c>
      <c r="D9333" s="104" t="s">
        <v>1394</v>
      </c>
      <c r="E9333" s="104">
        <f t="shared" si="145"/>
        <v>63182507</v>
      </c>
      <c r="F9333" s="104" t="s">
        <v>5427</v>
      </c>
      <c r="G9333" s="104" t="s">
        <v>5466</v>
      </c>
      <c r="H9333" s="104" t="s">
        <v>13747</v>
      </c>
      <c r="I9333" s="104" t="s">
        <v>1395</v>
      </c>
    </row>
    <row r="9334" spans="1:9" x14ac:dyDescent="0.2">
      <c r="A9334" s="104" t="s">
        <v>10492</v>
      </c>
      <c r="D9334" s="104" t="s">
        <v>1396</v>
      </c>
      <c r="E9334" s="104">
        <f t="shared" si="145"/>
        <v>63182508</v>
      </c>
      <c r="F9334" s="104" t="s">
        <v>5427</v>
      </c>
      <c r="G9334" s="104" t="s">
        <v>5466</v>
      </c>
      <c r="H9334" s="104" t="s">
        <v>13747</v>
      </c>
      <c r="I9334" s="104" t="s">
        <v>1397</v>
      </c>
    </row>
    <row r="9335" spans="1:9" x14ac:dyDescent="0.2">
      <c r="A9335" s="104" t="s">
        <v>10492</v>
      </c>
      <c r="D9335" s="104" t="s">
        <v>1398</v>
      </c>
      <c r="E9335" s="104">
        <f t="shared" si="145"/>
        <v>63182509</v>
      </c>
      <c r="F9335" s="104" t="s">
        <v>5427</v>
      </c>
      <c r="G9335" s="104" t="s">
        <v>5466</v>
      </c>
      <c r="H9335" s="104" t="s">
        <v>13747</v>
      </c>
      <c r="I9335" s="104" t="s">
        <v>1399</v>
      </c>
    </row>
    <row r="9336" spans="1:9" x14ac:dyDescent="0.2">
      <c r="A9336" s="104" t="s">
        <v>10492</v>
      </c>
      <c r="D9336" s="104" t="s">
        <v>1400</v>
      </c>
      <c r="E9336" s="104">
        <f t="shared" si="145"/>
        <v>63182537</v>
      </c>
      <c r="F9336" s="104" t="s">
        <v>5427</v>
      </c>
      <c r="G9336" s="104" t="s">
        <v>5466</v>
      </c>
      <c r="H9336" s="104" t="s">
        <v>13747</v>
      </c>
      <c r="I9336" s="104" t="s">
        <v>1401</v>
      </c>
    </row>
    <row r="9337" spans="1:9" x14ac:dyDescent="0.2">
      <c r="A9337" s="104" t="s">
        <v>10492</v>
      </c>
      <c r="D9337" s="104" t="s">
        <v>1402</v>
      </c>
      <c r="E9337" s="104">
        <f t="shared" si="145"/>
        <v>63182538</v>
      </c>
      <c r="F9337" s="104" t="s">
        <v>5427</v>
      </c>
      <c r="G9337" s="104" t="s">
        <v>5466</v>
      </c>
      <c r="H9337" s="104" t="s">
        <v>13747</v>
      </c>
      <c r="I9337" s="104" t="s">
        <v>1403</v>
      </c>
    </row>
    <row r="9338" spans="1:9" x14ac:dyDescent="0.2">
      <c r="A9338" s="104" t="s">
        <v>10492</v>
      </c>
      <c r="D9338" s="104" t="s">
        <v>1404</v>
      </c>
      <c r="E9338" s="104">
        <f t="shared" si="145"/>
        <v>63182539</v>
      </c>
      <c r="F9338" s="104" t="s">
        <v>5427</v>
      </c>
      <c r="G9338" s="104" t="s">
        <v>5466</v>
      </c>
      <c r="H9338" s="104" t="s">
        <v>13747</v>
      </c>
      <c r="I9338" s="104" t="s">
        <v>1405</v>
      </c>
    </row>
    <row r="9339" spans="1:9" x14ac:dyDescent="0.2">
      <c r="A9339" s="104" t="s">
        <v>10492</v>
      </c>
      <c r="D9339" s="104" t="s">
        <v>1406</v>
      </c>
      <c r="E9339" s="104">
        <f t="shared" si="145"/>
        <v>63182540</v>
      </c>
      <c r="F9339" s="104" t="s">
        <v>5427</v>
      </c>
      <c r="G9339" s="104" t="s">
        <v>5466</v>
      </c>
      <c r="H9339" s="104" t="s">
        <v>13747</v>
      </c>
      <c r="I9339" s="104" t="s">
        <v>1407</v>
      </c>
    </row>
    <row r="9340" spans="1:9" x14ac:dyDescent="0.2">
      <c r="A9340" s="104" t="s">
        <v>10492</v>
      </c>
      <c r="D9340" s="104" t="s">
        <v>1408</v>
      </c>
      <c r="E9340" s="104">
        <f t="shared" si="145"/>
        <v>63182541</v>
      </c>
      <c r="F9340" s="104" t="s">
        <v>5427</v>
      </c>
      <c r="G9340" s="104" t="s">
        <v>5466</v>
      </c>
      <c r="H9340" s="104" t="s">
        <v>13747</v>
      </c>
      <c r="I9340" s="104" t="s">
        <v>1409</v>
      </c>
    </row>
    <row r="9341" spans="1:9" x14ac:dyDescent="0.2">
      <c r="A9341" s="104" t="s">
        <v>10492</v>
      </c>
      <c r="D9341" s="104" t="s">
        <v>1410</v>
      </c>
      <c r="E9341" s="104">
        <f t="shared" si="145"/>
        <v>63182542</v>
      </c>
      <c r="F9341" s="104" t="s">
        <v>5427</v>
      </c>
      <c r="G9341" s="104" t="s">
        <v>5466</v>
      </c>
      <c r="H9341" s="104" t="s">
        <v>13747</v>
      </c>
      <c r="I9341" s="104" t="s">
        <v>1411</v>
      </c>
    </row>
    <row r="9342" spans="1:9" x14ac:dyDescent="0.2">
      <c r="A9342" s="104" t="s">
        <v>10492</v>
      </c>
      <c r="D9342" s="104" t="s">
        <v>1412</v>
      </c>
      <c r="E9342" s="104">
        <f t="shared" si="145"/>
        <v>63182573</v>
      </c>
      <c r="F9342" s="104" t="s">
        <v>5427</v>
      </c>
      <c r="G9342" s="104" t="s">
        <v>5466</v>
      </c>
      <c r="H9342" s="104" t="s">
        <v>13747</v>
      </c>
      <c r="I9342" s="104" t="s">
        <v>1413</v>
      </c>
    </row>
    <row r="9343" spans="1:9" x14ac:dyDescent="0.2">
      <c r="A9343" s="104" t="s">
        <v>10492</v>
      </c>
      <c r="D9343" s="104" t="s">
        <v>1076</v>
      </c>
      <c r="E9343" s="104">
        <f t="shared" si="145"/>
        <v>63182580</v>
      </c>
      <c r="F9343" s="104" t="s">
        <v>5427</v>
      </c>
      <c r="G9343" s="104" t="s">
        <v>5466</v>
      </c>
      <c r="H9343" s="104" t="s">
        <v>13747</v>
      </c>
      <c r="I9343" s="104" t="s">
        <v>1077</v>
      </c>
    </row>
    <row r="9344" spans="1:9" x14ac:dyDescent="0.2">
      <c r="A9344" s="104" t="s">
        <v>10492</v>
      </c>
      <c r="D9344" s="104" t="s">
        <v>1078</v>
      </c>
      <c r="E9344" s="104">
        <f t="shared" si="145"/>
        <v>63182581</v>
      </c>
      <c r="F9344" s="104" t="s">
        <v>5427</v>
      </c>
      <c r="G9344" s="104" t="s">
        <v>5466</v>
      </c>
      <c r="H9344" s="104" t="s">
        <v>13747</v>
      </c>
      <c r="I9344" s="104" t="s">
        <v>1079</v>
      </c>
    </row>
    <row r="9345" spans="1:9" x14ac:dyDescent="0.2">
      <c r="A9345" s="104" t="s">
        <v>10492</v>
      </c>
      <c r="D9345" s="104" t="s">
        <v>1080</v>
      </c>
      <c r="E9345" s="104">
        <f t="shared" si="145"/>
        <v>63182582</v>
      </c>
      <c r="F9345" s="104" t="s">
        <v>5427</v>
      </c>
      <c r="G9345" s="104" t="s">
        <v>5466</v>
      </c>
      <c r="H9345" s="104" t="s">
        <v>13747</v>
      </c>
      <c r="I9345" s="104" t="s">
        <v>1081</v>
      </c>
    </row>
    <row r="9346" spans="1:9" x14ac:dyDescent="0.2">
      <c r="A9346" s="104" t="s">
        <v>10492</v>
      </c>
      <c r="D9346" s="104" t="s">
        <v>2676</v>
      </c>
      <c r="E9346" s="104">
        <f t="shared" ref="E9346:E9409" si="146">VALUE(D9346)</f>
        <v>63182599</v>
      </c>
      <c r="F9346" s="104" t="s">
        <v>5427</v>
      </c>
      <c r="G9346" s="104" t="s">
        <v>5466</v>
      </c>
      <c r="H9346" s="104" t="s">
        <v>13747</v>
      </c>
      <c r="I9346" s="104" t="s">
        <v>13748</v>
      </c>
    </row>
    <row r="9347" spans="1:9" x14ac:dyDescent="0.2">
      <c r="A9347" s="104" t="s">
        <v>10492</v>
      </c>
      <c r="D9347" s="104" t="s">
        <v>2677</v>
      </c>
      <c r="E9347" s="104">
        <f t="shared" si="146"/>
        <v>64130001</v>
      </c>
      <c r="F9347" s="104" t="s">
        <v>5427</v>
      </c>
      <c r="G9347" s="104" t="s">
        <v>2678</v>
      </c>
      <c r="H9347" s="104" t="s">
        <v>2679</v>
      </c>
      <c r="I9347" s="104" t="s">
        <v>2680</v>
      </c>
    </row>
    <row r="9348" spans="1:9" x14ac:dyDescent="0.2">
      <c r="A9348" s="104" t="s">
        <v>10492</v>
      </c>
      <c r="D9348" s="104" t="s">
        <v>2681</v>
      </c>
      <c r="E9348" s="104">
        <f t="shared" si="146"/>
        <v>64130010</v>
      </c>
      <c r="F9348" s="104" t="s">
        <v>5427</v>
      </c>
      <c r="G9348" s="104" t="s">
        <v>2678</v>
      </c>
      <c r="H9348" s="104" t="s">
        <v>2679</v>
      </c>
      <c r="I9348" s="104" t="s">
        <v>2682</v>
      </c>
    </row>
    <row r="9349" spans="1:9" x14ac:dyDescent="0.2">
      <c r="A9349" s="104" t="s">
        <v>10492</v>
      </c>
      <c r="D9349" s="104" t="s">
        <v>2683</v>
      </c>
      <c r="E9349" s="104">
        <f t="shared" si="146"/>
        <v>64130011</v>
      </c>
      <c r="F9349" s="104" t="s">
        <v>5427</v>
      </c>
      <c r="G9349" s="104" t="s">
        <v>2678</v>
      </c>
      <c r="H9349" s="104" t="s">
        <v>2679</v>
      </c>
      <c r="I9349" s="104" t="s">
        <v>2820</v>
      </c>
    </row>
    <row r="9350" spans="1:9" x14ac:dyDescent="0.2">
      <c r="A9350" s="104" t="s">
        <v>10492</v>
      </c>
      <c r="D9350" s="104" t="s">
        <v>2684</v>
      </c>
      <c r="E9350" s="104">
        <f t="shared" si="146"/>
        <v>64130025</v>
      </c>
      <c r="F9350" s="104" t="s">
        <v>5427</v>
      </c>
      <c r="G9350" s="104" t="s">
        <v>2678</v>
      </c>
      <c r="H9350" s="104" t="s">
        <v>2679</v>
      </c>
      <c r="I9350" s="104" t="s">
        <v>2863</v>
      </c>
    </row>
    <row r="9351" spans="1:9" x14ac:dyDescent="0.2">
      <c r="A9351" s="104" t="s">
        <v>10492</v>
      </c>
      <c r="D9351" s="104" t="s">
        <v>2685</v>
      </c>
      <c r="E9351" s="104">
        <f t="shared" si="146"/>
        <v>64130101</v>
      </c>
      <c r="F9351" s="104" t="s">
        <v>5427</v>
      </c>
      <c r="G9351" s="104" t="s">
        <v>2678</v>
      </c>
      <c r="H9351" s="104" t="s">
        <v>2686</v>
      </c>
      <c r="I9351" s="104" t="s">
        <v>2687</v>
      </c>
    </row>
    <row r="9352" spans="1:9" x14ac:dyDescent="0.2">
      <c r="A9352" s="104" t="s">
        <v>10492</v>
      </c>
      <c r="D9352" s="104" t="s">
        <v>2688</v>
      </c>
      <c r="E9352" s="104">
        <f t="shared" si="146"/>
        <v>64130110</v>
      </c>
      <c r="F9352" s="104" t="s">
        <v>5427</v>
      </c>
      <c r="G9352" s="104" t="s">
        <v>2678</v>
      </c>
      <c r="H9352" s="104" t="s">
        <v>2686</v>
      </c>
      <c r="I9352" s="104" t="s">
        <v>2689</v>
      </c>
    </row>
    <row r="9353" spans="1:9" x14ac:dyDescent="0.2">
      <c r="A9353" s="104" t="s">
        <v>10492</v>
      </c>
      <c r="D9353" s="104" t="s">
        <v>2690</v>
      </c>
      <c r="E9353" s="104">
        <f t="shared" si="146"/>
        <v>64130111</v>
      </c>
      <c r="F9353" s="104" t="s">
        <v>5427</v>
      </c>
      <c r="G9353" s="104" t="s">
        <v>2678</v>
      </c>
      <c r="H9353" s="104" t="s">
        <v>2686</v>
      </c>
      <c r="I9353" s="104" t="s">
        <v>2691</v>
      </c>
    </row>
    <row r="9354" spans="1:9" x14ac:dyDescent="0.2">
      <c r="A9354" s="104" t="s">
        <v>10492</v>
      </c>
      <c r="D9354" s="104" t="s">
        <v>2692</v>
      </c>
      <c r="E9354" s="104">
        <f t="shared" si="146"/>
        <v>64130112</v>
      </c>
      <c r="F9354" s="104" t="s">
        <v>5427</v>
      </c>
      <c r="G9354" s="104" t="s">
        <v>2678</v>
      </c>
      <c r="H9354" s="104" t="s">
        <v>2686</v>
      </c>
      <c r="I9354" s="104" t="s">
        <v>5747</v>
      </c>
    </row>
    <row r="9355" spans="1:9" x14ac:dyDescent="0.2">
      <c r="A9355" s="104" t="s">
        <v>10492</v>
      </c>
      <c r="D9355" s="104" t="s">
        <v>5748</v>
      </c>
      <c r="E9355" s="104">
        <f t="shared" si="146"/>
        <v>64130125</v>
      </c>
      <c r="F9355" s="104" t="s">
        <v>5427</v>
      </c>
      <c r="G9355" s="104" t="s">
        <v>2678</v>
      </c>
      <c r="H9355" s="104" t="s">
        <v>2686</v>
      </c>
      <c r="I9355" s="104" t="s">
        <v>2863</v>
      </c>
    </row>
    <row r="9356" spans="1:9" x14ac:dyDescent="0.2">
      <c r="A9356" s="104" t="s">
        <v>10492</v>
      </c>
      <c r="D9356" s="104" t="s">
        <v>5749</v>
      </c>
      <c r="E9356" s="104">
        <f t="shared" si="146"/>
        <v>64130201</v>
      </c>
      <c r="F9356" s="104" t="s">
        <v>5427</v>
      </c>
      <c r="G9356" s="104" t="s">
        <v>2678</v>
      </c>
      <c r="H9356" s="104" t="s">
        <v>5750</v>
      </c>
      <c r="I9356" s="104" t="s">
        <v>5751</v>
      </c>
    </row>
    <row r="9357" spans="1:9" x14ac:dyDescent="0.2">
      <c r="A9357" s="104" t="s">
        <v>10492</v>
      </c>
      <c r="D9357" s="104" t="s">
        <v>5752</v>
      </c>
      <c r="E9357" s="104">
        <f t="shared" si="146"/>
        <v>64130210</v>
      </c>
      <c r="F9357" s="104" t="s">
        <v>5427</v>
      </c>
      <c r="G9357" s="104" t="s">
        <v>2678</v>
      </c>
      <c r="H9357" s="104" t="s">
        <v>5750</v>
      </c>
      <c r="I9357" s="104" t="s">
        <v>3057</v>
      </c>
    </row>
    <row r="9358" spans="1:9" x14ac:dyDescent="0.2">
      <c r="A9358" s="104" t="s">
        <v>10492</v>
      </c>
      <c r="D9358" s="104" t="s">
        <v>3058</v>
      </c>
      <c r="E9358" s="104">
        <f t="shared" si="146"/>
        <v>64130211</v>
      </c>
      <c r="F9358" s="104" t="s">
        <v>5427</v>
      </c>
      <c r="G9358" s="104" t="s">
        <v>2678</v>
      </c>
      <c r="H9358" s="104" t="s">
        <v>5750</v>
      </c>
      <c r="I9358" s="104" t="s">
        <v>2820</v>
      </c>
    </row>
    <row r="9359" spans="1:9" x14ac:dyDescent="0.2">
      <c r="A9359" s="104" t="s">
        <v>10492</v>
      </c>
      <c r="D9359" s="104" t="s">
        <v>3059</v>
      </c>
      <c r="E9359" s="104">
        <f t="shared" si="146"/>
        <v>64130225</v>
      </c>
      <c r="F9359" s="104" t="s">
        <v>5427</v>
      </c>
      <c r="G9359" s="104" t="s">
        <v>2678</v>
      </c>
      <c r="H9359" s="104" t="s">
        <v>5750</v>
      </c>
      <c r="I9359" s="104" t="s">
        <v>2863</v>
      </c>
    </row>
    <row r="9360" spans="1:9" x14ac:dyDescent="0.2">
      <c r="A9360" s="104" t="s">
        <v>10492</v>
      </c>
      <c r="D9360" s="104" t="s">
        <v>3060</v>
      </c>
      <c r="E9360" s="104">
        <f t="shared" si="146"/>
        <v>64131001</v>
      </c>
      <c r="F9360" s="104" t="s">
        <v>5427</v>
      </c>
      <c r="G9360" s="104" t="s">
        <v>2678</v>
      </c>
      <c r="H9360" s="104" t="s">
        <v>3061</v>
      </c>
      <c r="I9360" s="104" t="s">
        <v>3062</v>
      </c>
    </row>
    <row r="9361" spans="1:9" x14ac:dyDescent="0.2">
      <c r="A9361" s="104" t="s">
        <v>10492</v>
      </c>
      <c r="D9361" s="104" t="s">
        <v>3063</v>
      </c>
      <c r="E9361" s="104">
        <f t="shared" si="146"/>
        <v>64131010</v>
      </c>
      <c r="F9361" s="104" t="s">
        <v>5427</v>
      </c>
      <c r="G9361" s="104" t="s">
        <v>2678</v>
      </c>
      <c r="H9361" s="104" t="s">
        <v>3061</v>
      </c>
      <c r="I9361" s="104" t="s">
        <v>3064</v>
      </c>
    </row>
    <row r="9362" spans="1:9" x14ac:dyDescent="0.2">
      <c r="A9362" s="104" t="s">
        <v>10492</v>
      </c>
      <c r="D9362" s="104" t="s">
        <v>3065</v>
      </c>
      <c r="E9362" s="104">
        <f t="shared" si="146"/>
        <v>64131011</v>
      </c>
      <c r="F9362" s="104" t="s">
        <v>5427</v>
      </c>
      <c r="G9362" s="104" t="s">
        <v>2678</v>
      </c>
      <c r="H9362" s="104" t="s">
        <v>3061</v>
      </c>
      <c r="I9362" s="104" t="s">
        <v>2820</v>
      </c>
    </row>
    <row r="9363" spans="1:9" x14ac:dyDescent="0.2">
      <c r="A9363" s="104" t="s">
        <v>10492</v>
      </c>
      <c r="D9363" s="104" t="s">
        <v>3066</v>
      </c>
      <c r="E9363" s="104">
        <f t="shared" si="146"/>
        <v>64131015</v>
      </c>
      <c r="F9363" s="104" t="s">
        <v>5427</v>
      </c>
      <c r="G9363" s="104" t="s">
        <v>2678</v>
      </c>
      <c r="H9363" s="104" t="s">
        <v>3061</v>
      </c>
      <c r="I9363" s="104" t="s">
        <v>3067</v>
      </c>
    </row>
    <row r="9364" spans="1:9" x14ac:dyDescent="0.2">
      <c r="A9364" s="104" t="s">
        <v>10492</v>
      </c>
      <c r="D9364" s="104" t="s">
        <v>3068</v>
      </c>
      <c r="E9364" s="104">
        <f t="shared" si="146"/>
        <v>64131020</v>
      </c>
      <c r="F9364" s="104" t="s">
        <v>5427</v>
      </c>
      <c r="G9364" s="104" t="s">
        <v>2678</v>
      </c>
      <c r="H9364" s="104" t="s">
        <v>3061</v>
      </c>
      <c r="I9364" s="104" t="s">
        <v>246</v>
      </c>
    </row>
    <row r="9365" spans="1:9" x14ac:dyDescent="0.2">
      <c r="A9365" s="104" t="s">
        <v>10492</v>
      </c>
      <c r="D9365" s="104" t="s">
        <v>3069</v>
      </c>
      <c r="E9365" s="104">
        <f t="shared" si="146"/>
        <v>64131025</v>
      </c>
      <c r="F9365" s="104" t="s">
        <v>5427</v>
      </c>
      <c r="G9365" s="104" t="s">
        <v>2678</v>
      </c>
      <c r="H9365" s="104" t="s">
        <v>3061</v>
      </c>
      <c r="I9365" s="104" t="s">
        <v>3070</v>
      </c>
    </row>
    <row r="9366" spans="1:9" x14ac:dyDescent="0.2">
      <c r="A9366" s="104" t="s">
        <v>10492</v>
      </c>
      <c r="D9366" s="104" t="s">
        <v>3071</v>
      </c>
      <c r="E9366" s="104">
        <f t="shared" si="146"/>
        <v>64131030</v>
      </c>
      <c r="F9366" s="104" t="s">
        <v>5427</v>
      </c>
      <c r="G9366" s="104" t="s">
        <v>2678</v>
      </c>
      <c r="H9366" s="104" t="s">
        <v>3061</v>
      </c>
      <c r="I9366" s="104" t="s">
        <v>2863</v>
      </c>
    </row>
    <row r="9367" spans="1:9" x14ac:dyDescent="0.2">
      <c r="A9367" s="104" t="s">
        <v>10492</v>
      </c>
      <c r="D9367" s="104" t="s">
        <v>3072</v>
      </c>
      <c r="E9367" s="104">
        <f t="shared" si="146"/>
        <v>64132001</v>
      </c>
      <c r="F9367" s="104" t="s">
        <v>5427</v>
      </c>
      <c r="G9367" s="104" t="s">
        <v>2678</v>
      </c>
      <c r="H9367" s="104" t="s">
        <v>3073</v>
      </c>
      <c r="I9367" s="104" t="s">
        <v>3074</v>
      </c>
    </row>
    <row r="9368" spans="1:9" x14ac:dyDescent="0.2">
      <c r="A9368" s="104" t="s">
        <v>10492</v>
      </c>
      <c r="D9368" s="104" t="s">
        <v>3075</v>
      </c>
      <c r="E9368" s="104">
        <f t="shared" si="146"/>
        <v>64132010</v>
      </c>
      <c r="F9368" s="104" t="s">
        <v>5427</v>
      </c>
      <c r="G9368" s="104" t="s">
        <v>2678</v>
      </c>
      <c r="H9368" s="104" t="s">
        <v>3073</v>
      </c>
      <c r="I9368" s="104" t="s">
        <v>3076</v>
      </c>
    </row>
    <row r="9369" spans="1:9" x14ac:dyDescent="0.2">
      <c r="A9369" s="104" t="s">
        <v>10492</v>
      </c>
      <c r="D9369" s="104" t="s">
        <v>3077</v>
      </c>
      <c r="E9369" s="104">
        <f t="shared" si="146"/>
        <v>64132011</v>
      </c>
      <c r="F9369" s="104" t="s">
        <v>5427</v>
      </c>
      <c r="G9369" s="104" t="s">
        <v>2678</v>
      </c>
      <c r="H9369" s="104" t="s">
        <v>3073</v>
      </c>
      <c r="I9369" s="104" t="s">
        <v>2820</v>
      </c>
    </row>
    <row r="9370" spans="1:9" x14ac:dyDescent="0.2">
      <c r="A9370" s="104" t="s">
        <v>10492</v>
      </c>
      <c r="D9370" s="104" t="s">
        <v>3078</v>
      </c>
      <c r="E9370" s="104">
        <f t="shared" si="146"/>
        <v>64132020</v>
      </c>
      <c r="F9370" s="104" t="s">
        <v>5427</v>
      </c>
      <c r="G9370" s="104" t="s">
        <v>2678</v>
      </c>
      <c r="H9370" s="104" t="s">
        <v>3073</v>
      </c>
      <c r="I9370" s="104" t="s">
        <v>3067</v>
      </c>
    </row>
    <row r="9371" spans="1:9" x14ac:dyDescent="0.2">
      <c r="A9371" s="104" t="s">
        <v>10492</v>
      </c>
      <c r="D9371" s="104" t="s">
        <v>3079</v>
      </c>
      <c r="E9371" s="104">
        <f t="shared" si="146"/>
        <v>64132025</v>
      </c>
      <c r="F9371" s="104" t="s">
        <v>5427</v>
      </c>
      <c r="G9371" s="104" t="s">
        <v>2678</v>
      </c>
      <c r="H9371" s="104" t="s">
        <v>3073</v>
      </c>
      <c r="I9371" s="104" t="s">
        <v>246</v>
      </c>
    </row>
    <row r="9372" spans="1:9" x14ac:dyDescent="0.2">
      <c r="A9372" s="104" t="s">
        <v>10492</v>
      </c>
      <c r="D9372" s="104" t="s">
        <v>3080</v>
      </c>
      <c r="E9372" s="104">
        <f t="shared" si="146"/>
        <v>64132030</v>
      </c>
      <c r="F9372" s="104" t="s">
        <v>5427</v>
      </c>
      <c r="G9372" s="104" t="s">
        <v>2678</v>
      </c>
      <c r="H9372" s="104" t="s">
        <v>3073</v>
      </c>
      <c r="I9372" s="104" t="s">
        <v>3081</v>
      </c>
    </row>
    <row r="9373" spans="1:9" x14ac:dyDescent="0.2">
      <c r="A9373" s="104" t="s">
        <v>10492</v>
      </c>
      <c r="D9373" s="104" t="s">
        <v>3082</v>
      </c>
      <c r="E9373" s="104">
        <f t="shared" si="146"/>
        <v>64133001</v>
      </c>
      <c r="F9373" s="104" t="s">
        <v>5427</v>
      </c>
      <c r="G9373" s="104" t="s">
        <v>2678</v>
      </c>
      <c r="H9373" s="104" t="s">
        <v>3083</v>
      </c>
      <c r="I9373" s="104" t="s">
        <v>3084</v>
      </c>
    </row>
    <row r="9374" spans="1:9" x14ac:dyDescent="0.2">
      <c r="A9374" s="104" t="s">
        <v>10492</v>
      </c>
      <c r="D9374" s="104" t="s">
        <v>3085</v>
      </c>
      <c r="E9374" s="104">
        <f t="shared" si="146"/>
        <v>64133010</v>
      </c>
      <c r="F9374" s="104" t="s">
        <v>5427</v>
      </c>
      <c r="G9374" s="104" t="s">
        <v>2678</v>
      </c>
      <c r="H9374" s="104" t="s">
        <v>3083</v>
      </c>
      <c r="I9374" s="104" t="s">
        <v>3086</v>
      </c>
    </row>
    <row r="9375" spans="1:9" x14ac:dyDescent="0.2">
      <c r="A9375" s="104" t="s">
        <v>10492</v>
      </c>
      <c r="D9375" s="104" t="s">
        <v>3087</v>
      </c>
      <c r="E9375" s="104">
        <f t="shared" si="146"/>
        <v>64133011</v>
      </c>
      <c r="F9375" s="104" t="s">
        <v>5427</v>
      </c>
      <c r="G9375" s="104" t="s">
        <v>2678</v>
      </c>
      <c r="H9375" s="104" t="s">
        <v>3083</v>
      </c>
      <c r="I9375" s="104" t="s">
        <v>2820</v>
      </c>
    </row>
    <row r="9376" spans="1:9" x14ac:dyDescent="0.2">
      <c r="A9376" s="104" t="s">
        <v>10492</v>
      </c>
      <c r="D9376" s="104" t="s">
        <v>3088</v>
      </c>
      <c r="E9376" s="104">
        <f t="shared" si="146"/>
        <v>64133020</v>
      </c>
      <c r="F9376" s="104" t="s">
        <v>5427</v>
      </c>
      <c r="G9376" s="104" t="s">
        <v>2678</v>
      </c>
      <c r="H9376" s="104" t="s">
        <v>3083</v>
      </c>
      <c r="I9376" s="104" t="s">
        <v>3067</v>
      </c>
    </row>
    <row r="9377" spans="1:9" x14ac:dyDescent="0.2">
      <c r="A9377" s="104" t="s">
        <v>10492</v>
      </c>
      <c r="D9377" s="104" t="s">
        <v>3089</v>
      </c>
      <c r="E9377" s="104">
        <f t="shared" si="146"/>
        <v>64133025</v>
      </c>
      <c r="F9377" s="104" t="s">
        <v>5427</v>
      </c>
      <c r="G9377" s="104" t="s">
        <v>2678</v>
      </c>
      <c r="H9377" s="104" t="s">
        <v>3083</v>
      </c>
      <c r="I9377" s="104" t="s">
        <v>246</v>
      </c>
    </row>
    <row r="9378" spans="1:9" x14ac:dyDescent="0.2">
      <c r="A9378" s="104" t="s">
        <v>10492</v>
      </c>
      <c r="D9378" s="104" t="s">
        <v>3090</v>
      </c>
      <c r="E9378" s="104">
        <f t="shared" si="146"/>
        <v>64133030</v>
      </c>
      <c r="F9378" s="104" t="s">
        <v>5427</v>
      </c>
      <c r="G9378" s="104" t="s">
        <v>2678</v>
      </c>
      <c r="H9378" s="104" t="s">
        <v>3083</v>
      </c>
      <c r="I9378" s="104" t="s">
        <v>3081</v>
      </c>
    </row>
    <row r="9379" spans="1:9" x14ac:dyDescent="0.2">
      <c r="A9379" s="104" t="s">
        <v>10492</v>
      </c>
      <c r="D9379" s="104" t="s">
        <v>3091</v>
      </c>
      <c r="E9379" s="104">
        <f t="shared" si="146"/>
        <v>64180001</v>
      </c>
      <c r="F9379" s="104" t="s">
        <v>5427</v>
      </c>
      <c r="G9379" s="104" t="s">
        <v>2678</v>
      </c>
      <c r="H9379" s="104" t="s">
        <v>13740</v>
      </c>
      <c r="I9379" s="104" t="s">
        <v>13740</v>
      </c>
    </row>
    <row r="9380" spans="1:9" x14ac:dyDescent="0.2">
      <c r="A9380" s="104" t="s">
        <v>10492</v>
      </c>
      <c r="D9380" s="104" t="s">
        <v>3092</v>
      </c>
      <c r="E9380" s="104">
        <f t="shared" si="146"/>
        <v>64182001</v>
      </c>
      <c r="F9380" s="104" t="s">
        <v>5427</v>
      </c>
      <c r="G9380" s="104" t="s">
        <v>2678</v>
      </c>
      <c r="H9380" s="104" t="s">
        <v>13742</v>
      </c>
      <c r="I9380" s="104" t="s">
        <v>13743</v>
      </c>
    </row>
    <row r="9381" spans="1:9" x14ac:dyDescent="0.2">
      <c r="A9381" s="104" t="s">
        <v>10492</v>
      </c>
      <c r="D9381" s="104" t="s">
        <v>3093</v>
      </c>
      <c r="E9381" s="104">
        <f t="shared" si="146"/>
        <v>64182002</v>
      </c>
      <c r="F9381" s="104" t="s">
        <v>5427</v>
      </c>
      <c r="G9381" s="104" t="s">
        <v>2678</v>
      </c>
      <c r="H9381" s="104" t="s">
        <v>13742</v>
      </c>
      <c r="I9381" s="104" t="s">
        <v>13745</v>
      </c>
    </row>
    <row r="9382" spans="1:9" x14ac:dyDescent="0.2">
      <c r="A9382" s="104" t="s">
        <v>10492</v>
      </c>
      <c r="D9382" s="104" t="s">
        <v>3094</v>
      </c>
      <c r="E9382" s="104">
        <f t="shared" si="146"/>
        <v>64182599</v>
      </c>
      <c r="F9382" s="104" t="s">
        <v>5427</v>
      </c>
      <c r="G9382" s="104" t="s">
        <v>2678</v>
      </c>
      <c r="H9382" s="104" t="s">
        <v>13747</v>
      </c>
      <c r="I9382" s="104" t="s">
        <v>13748</v>
      </c>
    </row>
    <row r="9383" spans="1:9" x14ac:dyDescent="0.2">
      <c r="A9383" s="104" t="s">
        <v>10492</v>
      </c>
      <c r="D9383" s="104" t="s">
        <v>3095</v>
      </c>
      <c r="E9383" s="104">
        <f t="shared" si="146"/>
        <v>64420001</v>
      </c>
      <c r="F9383" s="104" t="s">
        <v>5427</v>
      </c>
      <c r="G9383" s="104" t="s">
        <v>3096</v>
      </c>
      <c r="H9383" s="104" t="s">
        <v>3097</v>
      </c>
      <c r="I9383" s="104" t="s">
        <v>3097</v>
      </c>
    </row>
    <row r="9384" spans="1:9" x14ac:dyDescent="0.2">
      <c r="A9384" s="104" t="s">
        <v>10492</v>
      </c>
      <c r="D9384" s="104" t="s">
        <v>3098</v>
      </c>
      <c r="E9384" s="104">
        <f t="shared" si="146"/>
        <v>64420010</v>
      </c>
      <c r="F9384" s="104" t="s">
        <v>5427</v>
      </c>
      <c r="G9384" s="104" t="s">
        <v>3096</v>
      </c>
      <c r="H9384" s="104" t="s">
        <v>3097</v>
      </c>
      <c r="I9384" s="104" t="s">
        <v>3099</v>
      </c>
    </row>
    <row r="9385" spans="1:9" x14ac:dyDescent="0.2">
      <c r="A9385" s="104" t="s">
        <v>10492</v>
      </c>
      <c r="D9385" s="104" t="s">
        <v>3100</v>
      </c>
      <c r="E9385" s="104">
        <f t="shared" si="146"/>
        <v>64420011</v>
      </c>
      <c r="F9385" s="104" t="s">
        <v>5427</v>
      </c>
      <c r="G9385" s="104" t="s">
        <v>3096</v>
      </c>
      <c r="H9385" s="104" t="s">
        <v>3097</v>
      </c>
      <c r="I9385" s="104" t="s">
        <v>3101</v>
      </c>
    </row>
    <row r="9386" spans="1:9" x14ac:dyDescent="0.2">
      <c r="A9386" s="104" t="s">
        <v>10492</v>
      </c>
      <c r="D9386" s="104" t="s">
        <v>3102</v>
      </c>
      <c r="E9386" s="104">
        <f t="shared" si="146"/>
        <v>64420012</v>
      </c>
      <c r="F9386" s="104" t="s">
        <v>5427</v>
      </c>
      <c r="G9386" s="104" t="s">
        <v>3096</v>
      </c>
      <c r="H9386" s="104" t="s">
        <v>3097</v>
      </c>
      <c r="I9386" s="104" t="s">
        <v>3103</v>
      </c>
    </row>
    <row r="9387" spans="1:9" x14ac:dyDescent="0.2">
      <c r="A9387" s="104" t="s">
        <v>10492</v>
      </c>
      <c r="D9387" s="104" t="s">
        <v>3104</v>
      </c>
      <c r="E9387" s="104">
        <f t="shared" si="146"/>
        <v>64420013</v>
      </c>
      <c r="F9387" s="104" t="s">
        <v>5427</v>
      </c>
      <c r="G9387" s="104" t="s">
        <v>3096</v>
      </c>
      <c r="H9387" s="104" t="s">
        <v>3097</v>
      </c>
      <c r="I9387" s="104" t="s">
        <v>3105</v>
      </c>
    </row>
    <row r="9388" spans="1:9" x14ac:dyDescent="0.2">
      <c r="A9388" s="104" t="s">
        <v>10492</v>
      </c>
      <c r="D9388" s="104" t="s">
        <v>3106</v>
      </c>
      <c r="E9388" s="104">
        <f t="shared" si="146"/>
        <v>64420014</v>
      </c>
      <c r="F9388" s="104" t="s">
        <v>5427</v>
      </c>
      <c r="G9388" s="104" t="s">
        <v>3096</v>
      </c>
      <c r="H9388" s="104" t="s">
        <v>3097</v>
      </c>
      <c r="I9388" s="104" t="s">
        <v>3107</v>
      </c>
    </row>
    <row r="9389" spans="1:9" x14ac:dyDescent="0.2">
      <c r="A9389" s="104" t="s">
        <v>10492</v>
      </c>
      <c r="D9389" s="104" t="s">
        <v>3108</v>
      </c>
      <c r="E9389" s="104">
        <f t="shared" si="146"/>
        <v>64420015</v>
      </c>
      <c r="F9389" s="104" t="s">
        <v>5427</v>
      </c>
      <c r="G9389" s="104" t="s">
        <v>3096</v>
      </c>
      <c r="H9389" s="104" t="s">
        <v>3097</v>
      </c>
      <c r="I9389" s="104" t="s">
        <v>3105</v>
      </c>
    </row>
    <row r="9390" spans="1:9" x14ac:dyDescent="0.2">
      <c r="A9390" s="104" t="s">
        <v>10492</v>
      </c>
      <c r="D9390" s="104" t="s">
        <v>3109</v>
      </c>
      <c r="E9390" s="104">
        <f t="shared" si="146"/>
        <v>64420016</v>
      </c>
      <c r="F9390" s="104" t="s">
        <v>5427</v>
      </c>
      <c r="G9390" s="104" t="s">
        <v>3096</v>
      </c>
      <c r="H9390" s="104" t="s">
        <v>3097</v>
      </c>
      <c r="I9390" s="104" t="s">
        <v>3110</v>
      </c>
    </row>
    <row r="9391" spans="1:9" x14ac:dyDescent="0.2">
      <c r="A9391" s="104" t="s">
        <v>10492</v>
      </c>
      <c r="D9391" s="104" t="s">
        <v>3111</v>
      </c>
      <c r="E9391" s="104">
        <f t="shared" si="146"/>
        <v>64420020</v>
      </c>
      <c r="F9391" s="104" t="s">
        <v>5427</v>
      </c>
      <c r="G9391" s="104" t="s">
        <v>3096</v>
      </c>
      <c r="H9391" s="104" t="s">
        <v>3097</v>
      </c>
      <c r="I9391" s="104" t="s">
        <v>3112</v>
      </c>
    </row>
    <row r="9392" spans="1:9" x14ac:dyDescent="0.2">
      <c r="A9392" s="104" t="s">
        <v>10492</v>
      </c>
      <c r="D9392" s="104" t="s">
        <v>3113</v>
      </c>
      <c r="E9392" s="104">
        <f t="shared" si="146"/>
        <v>64420021</v>
      </c>
      <c r="F9392" s="104" t="s">
        <v>5427</v>
      </c>
      <c r="G9392" s="104" t="s">
        <v>3096</v>
      </c>
      <c r="H9392" s="104" t="s">
        <v>3097</v>
      </c>
      <c r="I9392" s="104" t="s">
        <v>3114</v>
      </c>
    </row>
    <row r="9393" spans="1:9" x14ac:dyDescent="0.2">
      <c r="A9393" s="104" t="s">
        <v>10492</v>
      </c>
      <c r="D9393" s="104" t="s">
        <v>3115</v>
      </c>
      <c r="E9393" s="104">
        <f t="shared" si="146"/>
        <v>64420022</v>
      </c>
      <c r="F9393" s="104" t="s">
        <v>5427</v>
      </c>
      <c r="G9393" s="104" t="s">
        <v>3096</v>
      </c>
      <c r="H9393" s="104" t="s">
        <v>3097</v>
      </c>
      <c r="I9393" s="104" t="s">
        <v>3116</v>
      </c>
    </row>
    <row r="9394" spans="1:9" x14ac:dyDescent="0.2">
      <c r="A9394" s="104" t="s">
        <v>10492</v>
      </c>
      <c r="D9394" s="104" t="s">
        <v>3117</v>
      </c>
      <c r="E9394" s="104">
        <f t="shared" si="146"/>
        <v>64420030</v>
      </c>
      <c r="F9394" s="104" t="s">
        <v>5427</v>
      </c>
      <c r="G9394" s="104" t="s">
        <v>3096</v>
      </c>
      <c r="H9394" s="104" t="s">
        <v>3097</v>
      </c>
      <c r="I9394" s="104" t="s">
        <v>16737</v>
      </c>
    </row>
    <row r="9395" spans="1:9" x14ac:dyDescent="0.2">
      <c r="A9395" s="104" t="s">
        <v>10492</v>
      </c>
      <c r="D9395" s="104" t="s">
        <v>3118</v>
      </c>
      <c r="E9395" s="104">
        <f t="shared" si="146"/>
        <v>64420031</v>
      </c>
      <c r="F9395" s="104" t="s">
        <v>5427</v>
      </c>
      <c r="G9395" s="104" t="s">
        <v>3096</v>
      </c>
      <c r="H9395" s="104" t="s">
        <v>3097</v>
      </c>
      <c r="I9395" s="104" t="s">
        <v>3119</v>
      </c>
    </row>
    <row r="9396" spans="1:9" x14ac:dyDescent="0.2">
      <c r="A9396" s="104" t="s">
        <v>10492</v>
      </c>
      <c r="D9396" s="104" t="s">
        <v>3120</v>
      </c>
      <c r="E9396" s="104">
        <f t="shared" si="146"/>
        <v>64420032</v>
      </c>
      <c r="F9396" s="104" t="s">
        <v>5427</v>
      </c>
      <c r="G9396" s="104" t="s">
        <v>3096</v>
      </c>
      <c r="H9396" s="104" t="s">
        <v>3097</v>
      </c>
      <c r="I9396" s="104" t="s">
        <v>3121</v>
      </c>
    </row>
    <row r="9397" spans="1:9" x14ac:dyDescent="0.2">
      <c r="A9397" s="104" t="s">
        <v>10492</v>
      </c>
      <c r="D9397" s="104" t="s">
        <v>3122</v>
      </c>
      <c r="E9397" s="104">
        <f t="shared" si="146"/>
        <v>64420033</v>
      </c>
      <c r="F9397" s="104" t="s">
        <v>5427</v>
      </c>
      <c r="G9397" s="104" t="s">
        <v>3096</v>
      </c>
      <c r="H9397" s="104" t="s">
        <v>3097</v>
      </c>
      <c r="I9397" s="104" t="s">
        <v>3123</v>
      </c>
    </row>
    <row r="9398" spans="1:9" x14ac:dyDescent="0.2">
      <c r="A9398" s="104" t="s">
        <v>10492</v>
      </c>
      <c r="D9398" s="104" t="s">
        <v>3124</v>
      </c>
      <c r="E9398" s="104">
        <f t="shared" si="146"/>
        <v>64420034</v>
      </c>
      <c r="F9398" s="104" t="s">
        <v>5427</v>
      </c>
      <c r="G9398" s="104" t="s">
        <v>3096</v>
      </c>
      <c r="H9398" s="104" t="s">
        <v>3097</v>
      </c>
      <c r="I9398" s="104" t="s">
        <v>3125</v>
      </c>
    </row>
    <row r="9399" spans="1:9" x14ac:dyDescent="0.2">
      <c r="A9399" s="104" t="s">
        <v>10492</v>
      </c>
      <c r="D9399" s="104" t="s">
        <v>3126</v>
      </c>
      <c r="E9399" s="104">
        <f t="shared" si="146"/>
        <v>64420040</v>
      </c>
      <c r="F9399" s="104" t="s">
        <v>5427</v>
      </c>
      <c r="G9399" s="104" t="s">
        <v>3096</v>
      </c>
      <c r="H9399" s="104" t="s">
        <v>3097</v>
      </c>
      <c r="I9399" s="104" t="s">
        <v>11451</v>
      </c>
    </row>
    <row r="9400" spans="1:9" x14ac:dyDescent="0.2">
      <c r="A9400" s="104" t="s">
        <v>10492</v>
      </c>
      <c r="D9400" s="104" t="s">
        <v>3127</v>
      </c>
      <c r="E9400" s="104">
        <f t="shared" si="146"/>
        <v>64420041</v>
      </c>
      <c r="F9400" s="104" t="s">
        <v>5427</v>
      </c>
      <c r="G9400" s="104" t="s">
        <v>3096</v>
      </c>
      <c r="H9400" s="104" t="s">
        <v>3097</v>
      </c>
      <c r="I9400" s="104" t="s">
        <v>3128</v>
      </c>
    </row>
    <row r="9401" spans="1:9" x14ac:dyDescent="0.2">
      <c r="A9401" s="104" t="s">
        <v>10492</v>
      </c>
      <c r="D9401" s="104" t="s">
        <v>3129</v>
      </c>
      <c r="E9401" s="104">
        <f t="shared" si="146"/>
        <v>64420042</v>
      </c>
      <c r="F9401" s="104" t="s">
        <v>5427</v>
      </c>
      <c r="G9401" s="104" t="s">
        <v>3096</v>
      </c>
      <c r="H9401" s="104" t="s">
        <v>3097</v>
      </c>
      <c r="I9401" s="104" t="s">
        <v>3130</v>
      </c>
    </row>
    <row r="9402" spans="1:9" x14ac:dyDescent="0.2">
      <c r="A9402" s="104" t="s">
        <v>10492</v>
      </c>
      <c r="D9402" s="104" t="s">
        <v>3131</v>
      </c>
      <c r="E9402" s="104">
        <f t="shared" si="146"/>
        <v>64430001</v>
      </c>
      <c r="F9402" s="104" t="s">
        <v>5427</v>
      </c>
      <c r="G9402" s="104" t="s">
        <v>3096</v>
      </c>
      <c r="H9402" s="104" t="s">
        <v>3132</v>
      </c>
      <c r="I9402" s="104" t="s">
        <v>3133</v>
      </c>
    </row>
    <row r="9403" spans="1:9" x14ac:dyDescent="0.2">
      <c r="A9403" s="104" t="s">
        <v>10492</v>
      </c>
      <c r="D9403" s="104" t="s">
        <v>3134</v>
      </c>
      <c r="E9403" s="104">
        <f t="shared" si="146"/>
        <v>64430010</v>
      </c>
      <c r="F9403" s="104" t="s">
        <v>5427</v>
      </c>
      <c r="G9403" s="104" t="s">
        <v>3096</v>
      </c>
      <c r="H9403" s="104" t="s">
        <v>3132</v>
      </c>
      <c r="I9403" s="104" t="s">
        <v>3135</v>
      </c>
    </row>
    <row r="9404" spans="1:9" x14ac:dyDescent="0.2">
      <c r="A9404" s="104" t="s">
        <v>10492</v>
      </c>
      <c r="D9404" s="104" t="s">
        <v>3136</v>
      </c>
      <c r="E9404" s="104">
        <f t="shared" si="146"/>
        <v>64430011</v>
      </c>
      <c r="F9404" s="104" t="s">
        <v>5427</v>
      </c>
      <c r="G9404" s="104" t="s">
        <v>3096</v>
      </c>
      <c r="H9404" s="104" t="s">
        <v>3132</v>
      </c>
      <c r="I9404" s="104" t="s">
        <v>3137</v>
      </c>
    </row>
    <row r="9405" spans="1:9" x14ac:dyDescent="0.2">
      <c r="A9405" s="104" t="s">
        <v>10492</v>
      </c>
      <c r="D9405" s="104" t="s">
        <v>3138</v>
      </c>
      <c r="E9405" s="104">
        <f t="shared" si="146"/>
        <v>64430012</v>
      </c>
      <c r="F9405" s="104" t="s">
        <v>5427</v>
      </c>
      <c r="G9405" s="104" t="s">
        <v>3096</v>
      </c>
      <c r="H9405" s="104" t="s">
        <v>3132</v>
      </c>
      <c r="I9405" s="104" t="s">
        <v>3139</v>
      </c>
    </row>
    <row r="9406" spans="1:9" x14ac:dyDescent="0.2">
      <c r="A9406" s="104" t="s">
        <v>10492</v>
      </c>
      <c r="D9406" s="104" t="s">
        <v>3140</v>
      </c>
      <c r="E9406" s="104">
        <f t="shared" si="146"/>
        <v>64430013</v>
      </c>
      <c r="F9406" s="104" t="s">
        <v>5427</v>
      </c>
      <c r="G9406" s="104" t="s">
        <v>3096</v>
      </c>
      <c r="H9406" s="104" t="s">
        <v>3132</v>
      </c>
      <c r="I9406" s="104" t="s">
        <v>3141</v>
      </c>
    </row>
    <row r="9407" spans="1:9" x14ac:dyDescent="0.2">
      <c r="A9407" s="104" t="s">
        <v>10492</v>
      </c>
      <c r="D9407" s="104" t="s">
        <v>3142</v>
      </c>
      <c r="E9407" s="104">
        <f t="shared" si="146"/>
        <v>64430014</v>
      </c>
      <c r="F9407" s="104" t="s">
        <v>5427</v>
      </c>
      <c r="G9407" s="104" t="s">
        <v>3096</v>
      </c>
      <c r="H9407" s="104" t="s">
        <v>3132</v>
      </c>
      <c r="I9407" s="104" t="s">
        <v>3143</v>
      </c>
    </row>
    <row r="9408" spans="1:9" x14ac:dyDescent="0.2">
      <c r="A9408" s="104" t="s">
        <v>10492</v>
      </c>
      <c r="D9408" s="104" t="s">
        <v>3144</v>
      </c>
      <c r="E9408" s="104">
        <f t="shared" si="146"/>
        <v>64430015</v>
      </c>
      <c r="F9408" s="104" t="s">
        <v>5427</v>
      </c>
      <c r="G9408" s="104" t="s">
        <v>3096</v>
      </c>
      <c r="H9408" s="104" t="s">
        <v>3132</v>
      </c>
      <c r="I9408" s="104" t="s">
        <v>3145</v>
      </c>
    </row>
    <row r="9409" spans="1:9" x14ac:dyDescent="0.2">
      <c r="A9409" s="104" t="s">
        <v>10492</v>
      </c>
      <c r="D9409" s="104" t="s">
        <v>3146</v>
      </c>
      <c r="E9409" s="104">
        <f t="shared" si="146"/>
        <v>64430016</v>
      </c>
      <c r="F9409" s="104" t="s">
        <v>5427</v>
      </c>
      <c r="G9409" s="104" t="s">
        <v>3096</v>
      </c>
      <c r="H9409" s="104" t="s">
        <v>3132</v>
      </c>
      <c r="I9409" s="104" t="s">
        <v>3147</v>
      </c>
    </row>
    <row r="9410" spans="1:9" x14ac:dyDescent="0.2">
      <c r="A9410" s="104" t="s">
        <v>10492</v>
      </c>
      <c r="D9410" s="104" t="s">
        <v>3148</v>
      </c>
      <c r="E9410" s="104">
        <f t="shared" ref="E9410:E9473" si="147">VALUE(D9410)</f>
        <v>64430017</v>
      </c>
      <c r="F9410" s="104" t="s">
        <v>5427</v>
      </c>
      <c r="G9410" s="104" t="s">
        <v>3096</v>
      </c>
      <c r="H9410" s="104" t="s">
        <v>3132</v>
      </c>
      <c r="I9410" s="104" t="s">
        <v>3149</v>
      </c>
    </row>
    <row r="9411" spans="1:9" x14ac:dyDescent="0.2">
      <c r="A9411" s="104" t="s">
        <v>10492</v>
      </c>
      <c r="D9411" s="104" t="s">
        <v>3150</v>
      </c>
      <c r="E9411" s="104">
        <f t="shared" si="147"/>
        <v>64430030</v>
      </c>
      <c r="F9411" s="104" t="s">
        <v>5427</v>
      </c>
      <c r="G9411" s="104" t="s">
        <v>3096</v>
      </c>
      <c r="H9411" s="104" t="s">
        <v>3132</v>
      </c>
      <c r="I9411" s="104" t="s">
        <v>2863</v>
      </c>
    </row>
    <row r="9412" spans="1:9" x14ac:dyDescent="0.2">
      <c r="A9412" s="104" t="s">
        <v>10492</v>
      </c>
      <c r="D9412" s="104" t="s">
        <v>3151</v>
      </c>
      <c r="E9412" s="104">
        <f t="shared" si="147"/>
        <v>64431001</v>
      </c>
      <c r="F9412" s="104" t="s">
        <v>5427</v>
      </c>
      <c r="G9412" s="104" t="s">
        <v>3096</v>
      </c>
      <c r="H9412" s="104" t="s">
        <v>3152</v>
      </c>
      <c r="I9412" s="104" t="s">
        <v>3153</v>
      </c>
    </row>
    <row r="9413" spans="1:9" x14ac:dyDescent="0.2">
      <c r="A9413" s="104" t="s">
        <v>10492</v>
      </c>
      <c r="D9413" s="104" t="s">
        <v>3154</v>
      </c>
      <c r="E9413" s="104">
        <f t="shared" si="147"/>
        <v>64431010</v>
      </c>
      <c r="F9413" s="104" t="s">
        <v>5427</v>
      </c>
      <c r="G9413" s="104" t="s">
        <v>3096</v>
      </c>
      <c r="H9413" s="104" t="s">
        <v>3152</v>
      </c>
      <c r="I9413" s="104" t="s">
        <v>3155</v>
      </c>
    </row>
    <row r="9414" spans="1:9" x14ac:dyDescent="0.2">
      <c r="A9414" s="104" t="s">
        <v>10492</v>
      </c>
      <c r="D9414" s="104" t="s">
        <v>3156</v>
      </c>
      <c r="E9414" s="104">
        <f t="shared" si="147"/>
        <v>64431011</v>
      </c>
      <c r="F9414" s="104" t="s">
        <v>5427</v>
      </c>
      <c r="G9414" s="104" t="s">
        <v>3096</v>
      </c>
      <c r="H9414" s="104" t="s">
        <v>3152</v>
      </c>
      <c r="I9414" s="104" t="s">
        <v>3157</v>
      </c>
    </row>
    <row r="9415" spans="1:9" x14ac:dyDescent="0.2">
      <c r="A9415" s="104" t="s">
        <v>10492</v>
      </c>
      <c r="D9415" s="104" t="s">
        <v>3158</v>
      </c>
      <c r="E9415" s="104">
        <f t="shared" si="147"/>
        <v>64431012</v>
      </c>
      <c r="F9415" s="104" t="s">
        <v>5427</v>
      </c>
      <c r="G9415" s="104" t="s">
        <v>3096</v>
      </c>
      <c r="H9415" s="104" t="s">
        <v>3152</v>
      </c>
      <c r="I9415" s="104" t="s">
        <v>3159</v>
      </c>
    </row>
    <row r="9416" spans="1:9" x14ac:dyDescent="0.2">
      <c r="A9416" s="104" t="s">
        <v>10492</v>
      </c>
      <c r="D9416" s="104" t="s">
        <v>3160</v>
      </c>
      <c r="E9416" s="104">
        <f t="shared" si="147"/>
        <v>64431013</v>
      </c>
      <c r="F9416" s="104" t="s">
        <v>5427</v>
      </c>
      <c r="G9416" s="104" t="s">
        <v>3096</v>
      </c>
      <c r="H9416" s="104" t="s">
        <v>3152</v>
      </c>
      <c r="I9416" s="104" t="s">
        <v>262</v>
      </c>
    </row>
    <row r="9417" spans="1:9" x14ac:dyDescent="0.2">
      <c r="A9417" s="104" t="s">
        <v>10492</v>
      </c>
      <c r="D9417" s="104" t="s">
        <v>3161</v>
      </c>
      <c r="E9417" s="104">
        <f t="shared" si="147"/>
        <v>64431014</v>
      </c>
      <c r="F9417" s="104" t="s">
        <v>5427</v>
      </c>
      <c r="G9417" s="104" t="s">
        <v>3096</v>
      </c>
      <c r="H9417" s="104" t="s">
        <v>3152</v>
      </c>
      <c r="I9417" s="104" t="s">
        <v>3143</v>
      </c>
    </row>
    <row r="9418" spans="1:9" x14ac:dyDescent="0.2">
      <c r="A9418" s="104" t="s">
        <v>10492</v>
      </c>
      <c r="D9418" s="104" t="s">
        <v>3162</v>
      </c>
      <c r="E9418" s="104">
        <f t="shared" si="147"/>
        <v>64431015</v>
      </c>
      <c r="F9418" s="104" t="s">
        <v>5427</v>
      </c>
      <c r="G9418" s="104" t="s">
        <v>3096</v>
      </c>
      <c r="H9418" s="104" t="s">
        <v>3152</v>
      </c>
      <c r="I9418" s="104" t="s">
        <v>3145</v>
      </c>
    </row>
    <row r="9419" spans="1:9" x14ac:dyDescent="0.2">
      <c r="A9419" s="104" t="s">
        <v>10492</v>
      </c>
      <c r="D9419" s="104" t="s">
        <v>3163</v>
      </c>
      <c r="E9419" s="104">
        <f t="shared" si="147"/>
        <v>64431016</v>
      </c>
      <c r="F9419" s="104" t="s">
        <v>5427</v>
      </c>
      <c r="G9419" s="104" t="s">
        <v>3096</v>
      </c>
      <c r="H9419" s="104" t="s">
        <v>3152</v>
      </c>
      <c r="I9419" s="104" t="s">
        <v>3147</v>
      </c>
    </row>
    <row r="9420" spans="1:9" x14ac:dyDescent="0.2">
      <c r="A9420" s="104" t="s">
        <v>10492</v>
      </c>
      <c r="D9420" s="104" t="s">
        <v>3164</v>
      </c>
      <c r="E9420" s="104">
        <f t="shared" si="147"/>
        <v>64431017</v>
      </c>
      <c r="F9420" s="104" t="s">
        <v>5427</v>
      </c>
      <c r="G9420" s="104" t="s">
        <v>3096</v>
      </c>
      <c r="H9420" s="104" t="s">
        <v>3152</v>
      </c>
      <c r="I9420" s="104" t="s">
        <v>3149</v>
      </c>
    </row>
    <row r="9421" spans="1:9" x14ac:dyDescent="0.2">
      <c r="A9421" s="104" t="s">
        <v>10492</v>
      </c>
      <c r="D9421" s="104" t="s">
        <v>3165</v>
      </c>
      <c r="E9421" s="104">
        <f t="shared" si="147"/>
        <v>64431030</v>
      </c>
      <c r="F9421" s="104" t="s">
        <v>5427</v>
      </c>
      <c r="G9421" s="104" t="s">
        <v>3096</v>
      </c>
      <c r="H9421" s="104" t="s">
        <v>3152</v>
      </c>
      <c r="I9421" s="104" t="s">
        <v>2863</v>
      </c>
    </row>
    <row r="9422" spans="1:9" x14ac:dyDescent="0.2">
      <c r="A9422" s="104" t="s">
        <v>10492</v>
      </c>
      <c r="D9422" s="104" t="s">
        <v>3166</v>
      </c>
      <c r="E9422" s="104">
        <f t="shared" si="147"/>
        <v>64450001</v>
      </c>
      <c r="F9422" s="104" t="s">
        <v>5427</v>
      </c>
      <c r="G9422" s="104" t="s">
        <v>3096</v>
      </c>
      <c r="H9422" s="104" t="s">
        <v>3167</v>
      </c>
      <c r="I9422" s="104" t="s">
        <v>3167</v>
      </c>
    </row>
    <row r="9423" spans="1:9" x14ac:dyDescent="0.2">
      <c r="A9423" s="104" t="s">
        <v>10492</v>
      </c>
      <c r="D9423" s="104" t="s">
        <v>3168</v>
      </c>
      <c r="E9423" s="104">
        <f t="shared" si="147"/>
        <v>64450010</v>
      </c>
      <c r="F9423" s="104" t="s">
        <v>5427</v>
      </c>
      <c r="G9423" s="104" t="s">
        <v>3096</v>
      </c>
      <c r="H9423" s="104" t="s">
        <v>3167</v>
      </c>
      <c r="I9423" s="104" t="s">
        <v>3169</v>
      </c>
    </row>
    <row r="9424" spans="1:9" x14ac:dyDescent="0.2">
      <c r="A9424" s="104" t="s">
        <v>10492</v>
      </c>
      <c r="D9424" s="104" t="s">
        <v>3170</v>
      </c>
      <c r="E9424" s="104">
        <f t="shared" si="147"/>
        <v>64450011</v>
      </c>
      <c r="F9424" s="104" t="s">
        <v>5427</v>
      </c>
      <c r="G9424" s="104" t="s">
        <v>3096</v>
      </c>
      <c r="H9424" s="104" t="s">
        <v>3167</v>
      </c>
      <c r="I9424" s="104" t="s">
        <v>3171</v>
      </c>
    </row>
    <row r="9425" spans="1:9" x14ac:dyDescent="0.2">
      <c r="A9425" s="104" t="s">
        <v>10492</v>
      </c>
      <c r="D9425" s="104" t="s">
        <v>3172</v>
      </c>
      <c r="E9425" s="104">
        <f t="shared" si="147"/>
        <v>64450012</v>
      </c>
      <c r="F9425" s="104" t="s">
        <v>5427</v>
      </c>
      <c r="G9425" s="104" t="s">
        <v>3096</v>
      </c>
      <c r="H9425" s="104" t="s">
        <v>3167</v>
      </c>
      <c r="I9425" s="104" t="s">
        <v>3173</v>
      </c>
    </row>
    <row r="9426" spans="1:9" x14ac:dyDescent="0.2">
      <c r="A9426" s="104" t="s">
        <v>10492</v>
      </c>
      <c r="D9426" s="104" t="s">
        <v>3174</v>
      </c>
      <c r="E9426" s="104">
        <f t="shared" si="147"/>
        <v>64450013</v>
      </c>
      <c r="F9426" s="104" t="s">
        <v>5427</v>
      </c>
      <c r="G9426" s="104" t="s">
        <v>3096</v>
      </c>
      <c r="H9426" s="104" t="s">
        <v>3167</v>
      </c>
      <c r="I9426" s="104" t="s">
        <v>3175</v>
      </c>
    </row>
    <row r="9427" spans="1:9" x14ac:dyDescent="0.2">
      <c r="A9427" s="104" t="s">
        <v>10492</v>
      </c>
      <c r="D9427" s="104" t="s">
        <v>3176</v>
      </c>
      <c r="E9427" s="104">
        <f t="shared" si="147"/>
        <v>64450014</v>
      </c>
      <c r="F9427" s="104" t="s">
        <v>5427</v>
      </c>
      <c r="G9427" s="104" t="s">
        <v>3096</v>
      </c>
      <c r="H9427" s="104" t="s">
        <v>3167</v>
      </c>
      <c r="I9427" s="104" t="s">
        <v>3177</v>
      </c>
    </row>
    <row r="9428" spans="1:9" x14ac:dyDescent="0.2">
      <c r="A9428" s="104" t="s">
        <v>10492</v>
      </c>
      <c r="D9428" s="104" t="s">
        <v>3178</v>
      </c>
      <c r="E9428" s="104">
        <f t="shared" si="147"/>
        <v>64450020</v>
      </c>
      <c r="F9428" s="104" t="s">
        <v>5427</v>
      </c>
      <c r="G9428" s="104" t="s">
        <v>3096</v>
      </c>
      <c r="H9428" s="104" t="s">
        <v>3167</v>
      </c>
      <c r="I9428" s="104" t="s">
        <v>3179</v>
      </c>
    </row>
    <row r="9429" spans="1:9" x14ac:dyDescent="0.2">
      <c r="A9429" s="104" t="s">
        <v>10492</v>
      </c>
      <c r="D9429" s="104" t="s">
        <v>3180</v>
      </c>
      <c r="E9429" s="104">
        <f t="shared" si="147"/>
        <v>64450021</v>
      </c>
      <c r="F9429" s="104" t="s">
        <v>5427</v>
      </c>
      <c r="G9429" s="104" t="s">
        <v>3096</v>
      </c>
      <c r="H9429" s="104" t="s">
        <v>3167</v>
      </c>
      <c r="I9429" s="104" t="s">
        <v>5852</v>
      </c>
    </row>
    <row r="9430" spans="1:9" x14ac:dyDescent="0.2">
      <c r="A9430" s="104" t="s">
        <v>10492</v>
      </c>
      <c r="D9430" s="104" t="s">
        <v>5853</v>
      </c>
      <c r="E9430" s="104">
        <f t="shared" si="147"/>
        <v>64450022</v>
      </c>
      <c r="F9430" s="104" t="s">
        <v>5427</v>
      </c>
      <c r="G9430" s="104" t="s">
        <v>3096</v>
      </c>
      <c r="H9430" s="104" t="s">
        <v>3167</v>
      </c>
      <c r="I9430" s="104" t="s">
        <v>5854</v>
      </c>
    </row>
    <row r="9431" spans="1:9" x14ac:dyDescent="0.2">
      <c r="A9431" s="104" t="s">
        <v>10492</v>
      </c>
      <c r="D9431" s="104" t="s">
        <v>5855</v>
      </c>
      <c r="E9431" s="104">
        <f t="shared" si="147"/>
        <v>64450030</v>
      </c>
      <c r="F9431" s="104" t="s">
        <v>5427</v>
      </c>
      <c r="G9431" s="104" t="s">
        <v>3096</v>
      </c>
      <c r="H9431" s="104" t="s">
        <v>3167</v>
      </c>
      <c r="I9431" s="104" t="s">
        <v>3198</v>
      </c>
    </row>
    <row r="9432" spans="1:9" x14ac:dyDescent="0.2">
      <c r="A9432" s="104" t="s">
        <v>10492</v>
      </c>
      <c r="D9432" s="104" t="s">
        <v>3199</v>
      </c>
      <c r="E9432" s="104">
        <f t="shared" si="147"/>
        <v>64450031</v>
      </c>
      <c r="F9432" s="104" t="s">
        <v>5427</v>
      </c>
      <c r="G9432" s="104" t="s">
        <v>3096</v>
      </c>
      <c r="H9432" s="104" t="s">
        <v>3167</v>
      </c>
      <c r="I9432" s="104" t="s">
        <v>3200</v>
      </c>
    </row>
    <row r="9433" spans="1:9" x14ac:dyDescent="0.2">
      <c r="A9433" s="104" t="s">
        <v>10492</v>
      </c>
      <c r="D9433" s="104" t="s">
        <v>3201</v>
      </c>
      <c r="E9433" s="104">
        <f t="shared" si="147"/>
        <v>64450032</v>
      </c>
      <c r="F9433" s="104" t="s">
        <v>5427</v>
      </c>
      <c r="G9433" s="104" t="s">
        <v>3096</v>
      </c>
      <c r="H9433" s="104" t="s">
        <v>3167</v>
      </c>
      <c r="I9433" s="104" t="s">
        <v>3202</v>
      </c>
    </row>
    <row r="9434" spans="1:9" x14ac:dyDescent="0.2">
      <c r="A9434" s="104" t="s">
        <v>10492</v>
      </c>
      <c r="D9434" s="104" t="s">
        <v>3203</v>
      </c>
      <c r="E9434" s="104">
        <f t="shared" si="147"/>
        <v>64450033</v>
      </c>
      <c r="F9434" s="104" t="s">
        <v>5427</v>
      </c>
      <c r="G9434" s="104" t="s">
        <v>3096</v>
      </c>
      <c r="H9434" s="104" t="s">
        <v>3167</v>
      </c>
      <c r="I9434" s="104" t="s">
        <v>3204</v>
      </c>
    </row>
    <row r="9435" spans="1:9" x14ac:dyDescent="0.2">
      <c r="A9435" s="104" t="s">
        <v>10492</v>
      </c>
      <c r="D9435" s="104" t="s">
        <v>3205</v>
      </c>
      <c r="E9435" s="104">
        <f t="shared" si="147"/>
        <v>64450034</v>
      </c>
      <c r="F9435" s="104" t="s">
        <v>5427</v>
      </c>
      <c r="G9435" s="104" t="s">
        <v>3096</v>
      </c>
      <c r="H9435" s="104" t="s">
        <v>3167</v>
      </c>
      <c r="I9435" s="104" t="s">
        <v>3206</v>
      </c>
    </row>
    <row r="9436" spans="1:9" x14ac:dyDescent="0.2">
      <c r="A9436" s="104" t="s">
        <v>10492</v>
      </c>
      <c r="D9436" s="104" t="s">
        <v>3207</v>
      </c>
      <c r="E9436" s="104">
        <f t="shared" si="147"/>
        <v>64450035</v>
      </c>
      <c r="F9436" s="104" t="s">
        <v>5427</v>
      </c>
      <c r="G9436" s="104" t="s">
        <v>3096</v>
      </c>
      <c r="H9436" s="104" t="s">
        <v>3167</v>
      </c>
      <c r="I9436" s="104" t="s">
        <v>3208</v>
      </c>
    </row>
    <row r="9437" spans="1:9" x14ac:dyDescent="0.2">
      <c r="A9437" s="104" t="s">
        <v>10492</v>
      </c>
      <c r="D9437" s="104" t="s">
        <v>3209</v>
      </c>
      <c r="E9437" s="104">
        <f t="shared" si="147"/>
        <v>64450036</v>
      </c>
      <c r="F9437" s="104" t="s">
        <v>5427</v>
      </c>
      <c r="G9437" s="104" t="s">
        <v>3096</v>
      </c>
      <c r="H9437" s="104" t="s">
        <v>3167</v>
      </c>
      <c r="I9437" s="104" t="s">
        <v>3210</v>
      </c>
    </row>
    <row r="9438" spans="1:9" x14ac:dyDescent="0.2">
      <c r="A9438" s="104" t="s">
        <v>10492</v>
      </c>
      <c r="D9438" s="104" t="s">
        <v>3413</v>
      </c>
      <c r="E9438" s="104">
        <f t="shared" si="147"/>
        <v>64450040</v>
      </c>
      <c r="F9438" s="104" t="s">
        <v>5427</v>
      </c>
      <c r="G9438" s="104" t="s">
        <v>3096</v>
      </c>
      <c r="H9438" s="104" t="s">
        <v>3167</v>
      </c>
      <c r="I9438" s="104" t="s">
        <v>3414</v>
      </c>
    </row>
    <row r="9439" spans="1:9" x14ac:dyDescent="0.2">
      <c r="A9439" s="104" t="s">
        <v>10492</v>
      </c>
      <c r="D9439" s="104" t="s">
        <v>3415</v>
      </c>
      <c r="E9439" s="104">
        <f t="shared" si="147"/>
        <v>64450041</v>
      </c>
      <c r="F9439" s="104" t="s">
        <v>5427</v>
      </c>
      <c r="G9439" s="104" t="s">
        <v>3096</v>
      </c>
      <c r="H9439" s="104" t="s">
        <v>3167</v>
      </c>
      <c r="I9439" s="104" t="s">
        <v>3416</v>
      </c>
    </row>
    <row r="9440" spans="1:9" x14ac:dyDescent="0.2">
      <c r="A9440" s="104" t="s">
        <v>10492</v>
      </c>
      <c r="D9440" s="104" t="s">
        <v>3417</v>
      </c>
      <c r="E9440" s="104">
        <f t="shared" si="147"/>
        <v>64450042</v>
      </c>
      <c r="F9440" s="104" t="s">
        <v>5427</v>
      </c>
      <c r="G9440" s="104" t="s">
        <v>3096</v>
      </c>
      <c r="H9440" s="104" t="s">
        <v>3167</v>
      </c>
      <c r="I9440" s="104" t="s">
        <v>3418</v>
      </c>
    </row>
    <row r="9441" spans="1:9" x14ac:dyDescent="0.2">
      <c r="A9441" s="104" t="s">
        <v>10492</v>
      </c>
      <c r="D9441" s="104" t="s">
        <v>3419</v>
      </c>
      <c r="E9441" s="104">
        <f t="shared" si="147"/>
        <v>64450050</v>
      </c>
      <c r="F9441" s="104" t="s">
        <v>5427</v>
      </c>
      <c r="G9441" s="104" t="s">
        <v>3096</v>
      </c>
      <c r="H9441" s="104" t="s">
        <v>3167</v>
      </c>
      <c r="I9441" s="104" t="s">
        <v>6300</v>
      </c>
    </row>
    <row r="9442" spans="1:9" x14ac:dyDescent="0.2">
      <c r="A9442" s="104" t="s">
        <v>10492</v>
      </c>
      <c r="D9442" s="104" t="s">
        <v>3420</v>
      </c>
      <c r="E9442" s="104">
        <f t="shared" si="147"/>
        <v>64450051</v>
      </c>
      <c r="F9442" s="104" t="s">
        <v>5427</v>
      </c>
      <c r="G9442" s="104" t="s">
        <v>3096</v>
      </c>
      <c r="H9442" s="104" t="s">
        <v>3167</v>
      </c>
      <c r="I9442" s="104" t="s">
        <v>3421</v>
      </c>
    </row>
    <row r="9443" spans="1:9" x14ac:dyDescent="0.2">
      <c r="A9443" s="104" t="s">
        <v>10492</v>
      </c>
      <c r="D9443" s="104" t="s">
        <v>3422</v>
      </c>
      <c r="E9443" s="104">
        <f t="shared" si="147"/>
        <v>64450052</v>
      </c>
      <c r="F9443" s="104" t="s">
        <v>5427</v>
      </c>
      <c r="G9443" s="104" t="s">
        <v>3096</v>
      </c>
      <c r="H9443" s="104" t="s">
        <v>3167</v>
      </c>
      <c r="I9443" s="104" t="s">
        <v>3423</v>
      </c>
    </row>
    <row r="9444" spans="1:9" x14ac:dyDescent="0.2">
      <c r="A9444" s="104" t="s">
        <v>10492</v>
      </c>
      <c r="D9444" s="104" t="s">
        <v>3424</v>
      </c>
      <c r="E9444" s="104">
        <f t="shared" si="147"/>
        <v>64450053</v>
      </c>
      <c r="F9444" s="104" t="s">
        <v>5427</v>
      </c>
      <c r="G9444" s="104" t="s">
        <v>3096</v>
      </c>
      <c r="H9444" s="104" t="s">
        <v>3167</v>
      </c>
      <c r="I9444" s="104" t="s">
        <v>3425</v>
      </c>
    </row>
    <row r="9445" spans="1:9" x14ac:dyDescent="0.2">
      <c r="A9445" s="104" t="s">
        <v>10492</v>
      </c>
      <c r="D9445" s="104" t="s">
        <v>3426</v>
      </c>
      <c r="E9445" s="104">
        <f t="shared" si="147"/>
        <v>64450060</v>
      </c>
      <c r="F9445" s="104" t="s">
        <v>5427</v>
      </c>
      <c r="G9445" s="104" t="s">
        <v>3096</v>
      </c>
      <c r="H9445" s="104" t="s">
        <v>3167</v>
      </c>
      <c r="I9445" s="104" t="s">
        <v>11451</v>
      </c>
    </row>
    <row r="9446" spans="1:9" x14ac:dyDescent="0.2">
      <c r="A9446" s="104" t="s">
        <v>10492</v>
      </c>
      <c r="D9446" s="104" t="s">
        <v>3427</v>
      </c>
      <c r="E9446" s="104">
        <f t="shared" si="147"/>
        <v>64450061</v>
      </c>
      <c r="F9446" s="104" t="s">
        <v>5427</v>
      </c>
      <c r="G9446" s="104" t="s">
        <v>3096</v>
      </c>
      <c r="H9446" s="104" t="s">
        <v>3167</v>
      </c>
      <c r="I9446" s="104" t="s">
        <v>3428</v>
      </c>
    </row>
    <row r="9447" spans="1:9" x14ac:dyDescent="0.2">
      <c r="A9447" s="104" t="s">
        <v>10492</v>
      </c>
      <c r="D9447" s="104" t="s">
        <v>3429</v>
      </c>
      <c r="E9447" s="104">
        <f t="shared" si="147"/>
        <v>64450062</v>
      </c>
      <c r="F9447" s="104" t="s">
        <v>5427</v>
      </c>
      <c r="G9447" s="104" t="s">
        <v>3096</v>
      </c>
      <c r="H9447" s="104" t="s">
        <v>3167</v>
      </c>
      <c r="I9447" s="104" t="s">
        <v>3430</v>
      </c>
    </row>
    <row r="9448" spans="1:9" x14ac:dyDescent="0.2">
      <c r="A9448" s="104" t="s">
        <v>10492</v>
      </c>
      <c r="D9448" s="104" t="s">
        <v>3431</v>
      </c>
      <c r="E9448" s="104">
        <f t="shared" si="147"/>
        <v>64470001</v>
      </c>
      <c r="F9448" s="104" t="s">
        <v>5427</v>
      </c>
      <c r="G9448" s="104" t="s">
        <v>3096</v>
      </c>
      <c r="H9448" s="104" t="s">
        <v>3432</v>
      </c>
      <c r="I9448" s="104" t="s">
        <v>3432</v>
      </c>
    </row>
    <row r="9449" spans="1:9" x14ac:dyDescent="0.2">
      <c r="A9449" s="104" t="s">
        <v>10492</v>
      </c>
      <c r="D9449" s="104" t="s">
        <v>3433</v>
      </c>
      <c r="E9449" s="104">
        <f t="shared" si="147"/>
        <v>64470010</v>
      </c>
      <c r="F9449" s="104" t="s">
        <v>5427</v>
      </c>
      <c r="G9449" s="104" t="s">
        <v>3096</v>
      </c>
      <c r="H9449" s="104" t="s">
        <v>3432</v>
      </c>
      <c r="I9449" s="104" t="s">
        <v>3434</v>
      </c>
    </row>
    <row r="9450" spans="1:9" x14ac:dyDescent="0.2">
      <c r="A9450" s="104" t="s">
        <v>10492</v>
      </c>
      <c r="D9450" s="104" t="s">
        <v>3435</v>
      </c>
      <c r="E9450" s="104">
        <f t="shared" si="147"/>
        <v>64470011</v>
      </c>
      <c r="F9450" s="104" t="s">
        <v>5427</v>
      </c>
      <c r="G9450" s="104" t="s">
        <v>3096</v>
      </c>
      <c r="H9450" s="104" t="s">
        <v>3432</v>
      </c>
      <c r="I9450" s="104" t="s">
        <v>3436</v>
      </c>
    </row>
    <row r="9451" spans="1:9" x14ac:dyDescent="0.2">
      <c r="A9451" s="104" t="s">
        <v>10492</v>
      </c>
      <c r="D9451" s="104" t="s">
        <v>3437</v>
      </c>
      <c r="E9451" s="104">
        <f t="shared" si="147"/>
        <v>64470012</v>
      </c>
      <c r="F9451" s="104" t="s">
        <v>5427</v>
      </c>
      <c r="G9451" s="104" t="s">
        <v>3096</v>
      </c>
      <c r="H9451" s="104" t="s">
        <v>3432</v>
      </c>
      <c r="I9451" s="104" t="s">
        <v>3438</v>
      </c>
    </row>
    <row r="9452" spans="1:9" x14ac:dyDescent="0.2">
      <c r="A9452" s="104" t="s">
        <v>10492</v>
      </c>
      <c r="D9452" s="104" t="s">
        <v>3439</v>
      </c>
      <c r="E9452" s="104">
        <f t="shared" si="147"/>
        <v>64470013</v>
      </c>
      <c r="F9452" s="104" t="s">
        <v>5427</v>
      </c>
      <c r="G9452" s="104" t="s">
        <v>3096</v>
      </c>
      <c r="H9452" s="104" t="s">
        <v>3432</v>
      </c>
      <c r="I9452" s="104" t="s">
        <v>3440</v>
      </c>
    </row>
    <row r="9453" spans="1:9" x14ac:dyDescent="0.2">
      <c r="A9453" s="104" t="s">
        <v>10492</v>
      </c>
      <c r="D9453" s="104" t="s">
        <v>3441</v>
      </c>
      <c r="E9453" s="104">
        <f t="shared" si="147"/>
        <v>64470020</v>
      </c>
      <c r="F9453" s="104" t="s">
        <v>5427</v>
      </c>
      <c r="G9453" s="104" t="s">
        <v>3096</v>
      </c>
      <c r="H9453" s="104" t="s">
        <v>3432</v>
      </c>
      <c r="I9453" s="104" t="s">
        <v>3442</v>
      </c>
    </row>
    <row r="9454" spans="1:9" x14ac:dyDescent="0.2">
      <c r="A9454" s="104" t="s">
        <v>10492</v>
      </c>
      <c r="D9454" s="104" t="s">
        <v>3443</v>
      </c>
      <c r="E9454" s="104">
        <f t="shared" si="147"/>
        <v>64470021</v>
      </c>
      <c r="F9454" s="104" t="s">
        <v>5427</v>
      </c>
      <c r="G9454" s="104" t="s">
        <v>3096</v>
      </c>
      <c r="H9454" s="104" t="s">
        <v>3432</v>
      </c>
      <c r="I9454" s="104" t="s">
        <v>3444</v>
      </c>
    </row>
    <row r="9455" spans="1:9" x14ac:dyDescent="0.2">
      <c r="A9455" s="104" t="s">
        <v>10492</v>
      </c>
      <c r="D9455" s="104" t="s">
        <v>3445</v>
      </c>
      <c r="E9455" s="104">
        <f t="shared" si="147"/>
        <v>64470022</v>
      </c>
      <c r="F9455" s="104" t="s">
        <v>5427</v>
      </c>
      <c r="G9455" s="104" t="s">
        <v>3096</v>
      </c>
      <c r="H9455" s="104" t="s">
        <v>3432</v>
      </c>
      <c r="I9455" s="104" t="s">
        <v>3446</v>
      </c>
    </row>
    <row r="9456" spans="1:9" x14ac:dyDescent="0.2">
      <c r="A9456" s="104" t="s">
        <v>10492</v>
      </c>
      <c r="D9456" s="104" t="s">
        <v>3447</v>
      </c>
      <c r="E9456" s="104">
        <f t="shared" si="147"/>
        <v>64470023</v>
      </c>
      <c r="F9456" s="104" t="s">
        <v>5427</v>
      </c>
      <c r="G9456" s="104" t="s">
        <v>3096</v>
      </c>
      <c r="H9456" s="104" t="s">
        <v>3432</v>
      </c>
      <c r="I9456" s="104" t="s">
        <v>3448</v>
      </c>
    </row>
    <row r="9457" spans="1:9" x14ac:dyDescent="0.2">
      <c r="A9457" s="104" t="s">
        <v>10492</v>
      </c>
      <c r="D9457" s="104" t="s">
        <v>3449</v>
      </c>
      <c r="E9457" s="104">
        <f t="shared" si="147"/>
        <v>64470024</v>
      </c>
      <c r="F9457" s="104" t="s">
        <v>5427</v>
      </c>
      <c r="G9457" s="104" t="s">
        <v>3096</v>
      </c>
      <c r="H9457" s="104" t="s">
        <v>3432</v>
      </c>
      <c r="I9457" s="104" t="s">
        <v>3450</v>
      </c>
    </row>
    <row r="9458" spans="1:9" x14ac:dyDescent="0.2">
      <c r="A9458" s="104" t="s">
        <v>10492</v>
      </c>
      <c r="D9458" s="104" t="s">
        <v>3451</v>
      </c>
      <c r="E9458" s="104">
        <f t="shared" si="147"/>
        <v>64470025</v>
      </c>
      <c r="F9458" s="104" t="s">
        <v>5427</v>
      </c>
      <c r="G9458" s="104" t="s">
        <v>3096</v>
      </c>
      <c r="H9458" s="104" t="s">
        <v>3432</v>
      </c>
      <c r="I9458" s="104" t="s">
        <v>3452</v>
      </c>
    </row>
    <row r="9459" spans="1:9" x14ac:dyDescent="0.2">
      <c r="A9459" s="104" t="s">
        <v>10492</v>
      </c>
      <c r="D9459" s="104" t="s">
        <v>3453</v>
      </c>
      <c r="E9459" s="104">
        <f t="shared" si="147"/>
        <v>64470026</v>
      </c>
      <c r="F9459" s="104" t="s">
        <v>5427</v>
      </c>
      <c r="G9459" s="104" t="s">
        <v>3096</v>
      </c>
      <c r="H9459" s="104" t="s">
        <v>3432</v>
      </c>
      <c r="I9459" s="104" t="s">
        <v>3454</v>
      </c>
    </row>
    <row r="9460" spans="1:9" x14ac:dyDescent="0.2">
      <c r="A9460" s="104" t="s">
        <v>10492</v>
      </c>
      <c r="D9460" s="104" t="s">
        <v>3455</v>
      </c>
      <c r="E9460" s="104">
        <f t="shared" si="147"/>
        <v>64470040</v>
      </c>
      <c r="F9460" s="104" t="s">
        <v>5427</v>
      </c>
      <c r="G9460" s="104" t="s">
        <v>3096</v>
      </c>
      <c r="H9460" s="104" t="s">
        <v>3432</v>
      </c>
      <c r="I9460" s="104" t="s">
        <v>8681</v>
      </c>
    </row>
    <row r="9461" spans="1:9" x14ac:dyDescent="0.2">
      <c r="A9461" s="104" t="s">
        <v>10492</v>
      </c>
      <c r="D9461" s="104" t="s">
        <v>3456</v>
      </c>
      <c r="E9461" s="104">
        <f t="shared" si="147"/>
        <v>64480001</v>
      </c>
      <c r="F9461" s="104" t="s">
        <v>5427</v>
      </c>
      <c r="G9461" s="104" t="s">
        <v>3096</v>
      </c>
      <c r="H9461" s="104" t="s">
        <v>13740</v>
      </c>
      <c r="I9461" s="104" t="s">
        <v>13740</v>
      </c>
    </row>
    <row r="9462" spans="1:9" x14ac:dyDescent="0.2">
      <c r="A9462" s="104" t="s">
        <v>10492</v>
      </c>
      <c r="D9462" s="104" t="s">
        <v>3457</v>
      </c>
      <c r="E9462" s="104">
        <f t="shared" si="147"/>
        <v>64482001</v>
      </c>
      <c r="F9462" s="104" t="s">
        <v>5427</v>
      </c>
      <c r="G9462" s="104" t="s">
        <v>3096</v>
      </c>
      <c r="H9462" s="104" t="s">
        <v>13742</v>
      </c>
      <c r="I9462" s="104" t="s">
        <v>13743</v>
      </c>
    </row>
    <row r="9463" spans="1:9" x14ac:dyDescent="0.2">
      <c r="A9463" s="104" t="s">
        <v>10492</v>
      </c>
      <c r="D9463" s="104" t="s">
        <v>3458</v>
      </c>
      <c r="E9463" s="104">
        <f t="shared" si="147"/>
        <v>64482002</v>
      </c>
      <c r="F9463" s="104" t="s">
        <v>5427</v>
      </c>
      <c r="G9463" s="104" t="s">
        <v>3096</v>
      </c>
      <c r="H9463" s="104" t="s">
        <v>13742</v>
      </c>
      <c r="I9463" s="104" t="s">
        <v>13745</v>
      </c>
    </row>
    <row r="9464" spans="1:9" x14ac:dyDescent="0.2">
      <c r="A9464" s="104" t="s">
        <v>10492</v>
      </c>
      <c r="D9464" s="104" t="s">
        <v>3459</v>
      </c>
      <c r="E9464" s="104">
        <f t="shared" si="147"/>
        <v>64482599</v>
      </c>
      <c r="F9464" s="104" t="s">
        <v>5427</v>
      </c>
      <c r="G9464" s="104" t="s">
        <v>3096</v>
      </c>
      <c r="H9464" s="104" t="s">
        <v>13747</v>
      </c>
      <c r="I9464" s="104" t="s">
        <v>13748</v>
      </c>
    </row>
    <row r="9465" spans="1:9" x14ac:dyDescent="0.2">
      <c r="A9465" s="104" t="s">
        <v>10492</v>
      </c>
      <c r="D9465" s="104" t="s">
        <v>3460</v>
      </c>
      <c r="E9465" s="104">
        <f t="shared" si="147"/>
        <v>64520001</v>
      </c>
      <c r="F9465" s="104" t="s">
        <v>5427</v>
      </c>
      <c r="G9465" s="104" t="s">
        <v>3461</v>
      </c>
      <c r="H9465" s="104" t="s">
        <v>3462</v>
      </c>
      <c r="I9465" s="104" t="s">
        <v>3463</v>
      </c>
    </row>
    <row r="9466" spans="1:9" x14ac:dyDescent="0.2">
      <c r="A9466" s="104" t="s">
        <v>10492</v>
      </c>
      <c r="D9466" s="104" t="s">
        <v>3464</v>
      </c>
      <c r="E9466" s="104">
        <f t="shared" si="147"/>
        <v>64520010</v>
      </c>
      <c r="F9466" s="104" t="s">
        <v>5427</v>
      </c>
      <c r="G9466" s="104" t="s">
        <v>3461</v>
      </c>
      <c r="H9466" s="104" t="s">
        <v>3462</v>
      </c>
      <c r="I9466" s="104" t="s">
        <v>3465</v>
      </c>
    </row>
    <row r="9467" spans="1:9" x14ac:dyDescent="0.2">
      <c r="A9467" s="104" t="s">
        <v>10492</v>
      </c>
      <c r="D9467" s="104" t="s">
        <v>3466</v>
      </c>
      <c r="E9467" s="104">
        <f t="shared" si="147"/>
        <v>64520011</v>
      </c>
      <c r="F9467" s="104" t="s">
        <v>5427</v>
      </c>
      <c r="G9467" s="104" t="s">
        <v>3461</v>
      </c>
      <c r="H9467" s="104" t="s">
        <v>3462</v>
      </c>
      <c r="I9467" s="104" t="s">
        <v>3467</v>
      </c>
    </row>
    <row r="9468" spans="1:9" x14ac:dyDescent="0.2">
      <c r="A9468" s="104" t="s">
        <v>10492</v>
      </c>
      <c r="D9468" s="104" t="s">
        <v>3468</v>
      </c>
      <c r="E9468" s="104">
        <f t="shared" si="147"/>
        <v>64520020</v>
      </c>
      <c r="F9468" s="104" t="s">
        <v>5427</v>
      </c>
      <c r="G9468" s="104" t="s">
        <v>3461</v>
      </c>
      <c r="H9468" s="104" t="s">
        <v>3462</v>
      </c>
      <c r="I9468" s="104" t="s">
        <v>16737</v>
      </c>
    </row>
    <row r="9469" spans="1:9" x14ac:dyDescent="0.2">
      <c r="A9469" s="104" t="s">
        <v>10492</v>
      </c>
      <c r="D9469" s="104" t="s">
        <v>3469</v>
      </c>
      <c r="E9469" s="104">
        <f t="shared" si="147"/>
        <v>64520021</v>
      </c>
      <c r="F9469" s="104" t="s">
        <v>5427</v>
      </c>
      <c r="G9469" s="104" t="s">
        <v>3461</v>
      </c>
      <c r="H9469" s="104" t="s">
        <v>3462</v>
      </c>
      <c r="I9469" s="104" t="s">
        <v>3470</v>
      </c>
    </row>
    <row r="9470" spans="1:9" x14ac:dyDescent="0.2">
      <c r="A9470" s="104" t="s">
        <v>10492</v>
      </c>
      <c r="D9470" s="104" t="s">
        <v>3471</v>
      </c>
      <c r="E9470" s="104">
        <f t="shared" si="147"/>
        <v>64520022</v>
      </c>
      <c r="F9470" s="104" t="s">
        <v>5427</v>
      </c>
      <c r="G9470" s="104" t="s">
        <v>3461</v>
      </c>
      <c r="H9470" s="104" t="s">
        <v>3462</v>
      </c>
      <c r="I9470" s="104" t="s">
        <v>3472</v>
      </c>
    </row>
    <row r="9471" spans="1:9" x14ac:dyDescent="0.2">
      <c r="A9471" s="104" t="s">
        <v>10492</v>
      </c>
      <c r="D9471" s="104" t="s">
        <v>3473</v>
      </c>
      <c r="E9471" s="104">
        <f t="shared" si="147"/>
        <v>64520023</v>
      </c>
      <c r="F9471" s="104" t="s">
        <v>5427</v>
      </c>
      <c r="G9471" s="104" t="s">
        <v>3461</v>
      </c>
      <c r="H9471" s="104" t="s">
        <v>3462</v>
      </c>
      <c r="I9471" s="104" t="s">
        <v>3474</v>
      </c>
    </row>
    <row r="9472" spans="1:9" x14ac:dyDescent="0.2">
      <c r="A9472" s="104" t="s">
        <v>10492</v>
      </c>
      <c r="D9472" s="104" t="s">
        <v>3475</v>
      </c>
      <c r="E9472" s="104">
        <f t="shared" si="147"/>
        <v>64520030</v>
      </c>
      <c r="F9472" s="104" t="s">
        <v>5427</v>
      </c>
      <c r="G9472" s="104" t="s">
        <v>3461</v>
      </c>
      <c r="H9472" s="104" t="s">
        <v>3462</v>
      </c>
      <c r="I9472" s="104" t="s">
        <v>11508</v>
      </c>
    </row>
    <row r="9473" spans="1:9" x14ac:dyDescent="0.2">
      <c r="A9473" s="104" t="s">
        <v>10492</v>
      </c>
      <c r="D9473" s="104" t="s">
        <v>3476</v>
      </c>
      <c r="E9473" s="104">
        <f t="shared" si="147"/>
        <v>64520031</v>
      </c>
      <c r="F9473" s="104" t="s">
        <v>5427</v>
      </c>
      <c r="G9473" s="104" t="s">
        <v>3461</v>
      </c>
      <c r="H9473" s="104" t="s">
        <v>3462</v>
      </c>
      <c r="I9473" s="104" t="s">
        <v>3477</v>
      </c>
    </row>
    <row r="9474" spans="1:9" x14ac:dyDescent="0.2">
      <c r="A9474" s="104" t="s">
        <v>10492</v>
      </c>
      <c r="D9474" s="104" t="s">
        <v>3478</v>
      </c>
      <c r="E9474" s="104">
        <f t="shared" ref="E9474:E9537" si="148">VALUE(D9474)</f>
        <v>64520032</v>
      </c>
      <c r="F9474" s="104" t="s">
        <v>5427</v>
      </c>
      <c r="G9474" s="104" t="s">
        <v>3461</v>
      </c>
      <c r="H9474" s="104" t="s">
        <v>3462</v>
      </c>
      <c r="I9474" s="104" t="s">
        <v>3479</v>
      </c>
    </row>
    <row r="9475" spans="1:9" x14ac:dyDescent="0.2">
      <c r="A9475" s="104" t="s">
        <v>10492</v>
      </c>
      <c r="D9475" s="104" t="s">
        <v>3480</v>
      </c>
      <c r="E9475" s="104">
        <f t="shared" si="148"/>
        <v>64520040</v>
      </c>
      <c r="F9475" s="104" t="s">
        <v>5427</v>
      </c>
      <c r="G9475" s="104" t="s">
        <v>3461</v>
      </c>
      <c r="H9475" s="104" t="s">
        <v>3462</v>
      </c>
      <c r="I9475" s="104" t="s">
        <v>11451</v>
      </c>
    </row>
    <row r="9476" spans="1:9" x14ac:dyDescent="0.2">
      <c r="A9476" s="104" t="s">
        <v>10492</v>
      </c>
      <c r="D9476" s="104" t="s">
        <v>3481</v>
      </c>
      <c r="E9476" s="104">
        <f t="shared" si="148"/>
        <v>64520041</v>
      </c>
      <c r="F9476" s="104" t="s">
        <v>5427</v>
      </c>
      <c r="G9476" s="104" t="s">
        <v>3461</v>
      </c>
      <c r="H9476" s="104" t="s">
        <v>3462</v>
      </c>
      <c r="I9476" s="104" t="s">
        <v>3482</v>
      </c>
    </row>
    <row r="9477" spans="1:9" x14ac:dyDescent="0.2">
      <c r="A9477" s="104" t="s">
        <v>10492</v>
      </c>
      <c r="D9477" s="104" t="s">
        <v>3483</v>
      </c>
      <c r="E9477" s="104">
        <f t="shared" si="148"/>
        <v>64521001</v>
      </c>
      <c r="F9477" s="104" t="s">
        <v>5427</v>
      </c>
      <c r="G9477" s="104" t="s">
        <v>3461</v>
      </c>
      <c r="H9477" s="104" t="s">
        <v>3484</v>
      </c>
      <c r="I9477" s="104" t="s">
        <v>3485</v>
      </c>
    </row>
    <row r="9478" spans="1:9" x14ac:dyDescent="0.2">
      <c r="A9478" s="104" t="s">
        <v>10492</v>
      </c>
      <c r="D9478" s="104" t="s">
        <v>3486</v>
      </c>
      <c r="E9478" s="104">
        <f t="shared" si="148"/>
        <v>64521010</v>
      </c>
      <c r="F9478" s="104" t="s">
        <v>5427</v>
      </c>
      <c r="G9478" s="104" t="s">
        <v>3461</v>
      </c>
      <c r="H9478" s="104" t="s">
        <v>3484</v>
      </c>
      <c r="I9478" s="104" t="s">
        <v>3465</v>
      </c>
    </row>
    <row r="9479" spans="1:9" x14ac:dyDescent="0.2">
      <c r="A9479" s="104" t="s">
        <v>10492</v>
      </c>
      <c r="D9479" s="104" t="s">
        <v>3487</v>
      </c>
      <c r="E9479" s="104">
        <f t="shared" si="148"/>
        <v>64521011</v>
      </c>
      <c r="F9479" s="104" t="s">
        <v>5427</v>
      </c>
      <c r="G9479" s="104" t="s">
        <v>3461</v>
      </c>
      <c r="H9479" s="104" t="s">
        <v>3484</v>
      </c>
      <c r="I9479" s="104" t="s">
        <v>3467</v>
      </c>
    </row>
    <row r="9480" spans="1:9" x14ac:dyDescent="0.2">
      <c r="A9480" s="104" t="s">
        <v>10492</v>
      </c>
      <c r="D9480" s="104" t="s">
        <v>3488</v>
      </c>
      <c r="E9480" s="104">
        <f t="shared" si="148"/>
        <v>64521020</v>
      </c>
      <c r="F9480" s="104" t="s">
        <v>5427</v>
      </c>
      <c r="G9480" s="104" t="s">
        <v>3461</v>
      </c>
      <c r="H9480" s="104" t="s">
        <v>3484</v>
      </c>
      <c r="I9480" s="104" t="s">
        <v>16737</v>
      </c>
    </row>
    <row r="9481" spans="1:9" x14ac:dyDescent="0.2">
      <c r="A9481" s="104" t="s">
        <v>10492</v>
      </c>
      <c r="D9481" s="104" t="s">
        <v>3489</v>
      </c>
      <c r="E9481" s="104">
        <f t="shared" si="148"/>
        <v>64521021</v>
      </c>
      <c r="F9481" s="104" t="s">
        <v>5427</v>
      </c>
      <c r="G9481" s="104" t="s">
        <v>3461</v>
      </c>
      <c r="H9481" s="104" t="s">
        <v>3484</v>
      </c>
      <c r="I9481" s="104" t="s">
        <v>3470</v>
      </c>
    </row>
    <row r="9482" spans="1:9" x14ac:dyDescent="0.2">
      <c r="A9482" s="104" t="s">
        <v>10492</v>
      </c>
      <c r="D9482" s="104" t="s">
        <v>3490</v>
      </c>
      <c r="E9482" s="104">
        <f t="shared" si="148"/>
        <v>64521022</v>
      </c>
      <c r="F9482" s="104" t="s">
        <v>5427</v>
      </c>
      <c r="G9482" s="104" t="s">
        <v>3461</v>
      </c>
      <c r="H9482" s="104" t="s">
        <v>3484</v>
      </c>
      <c r="I9482" s="104" t="s">
        <v>3472</v>
      </c>
    </row>
    <row r="9483" spans="1:9" x14ac:dyDescent="0.2">
      <c r="A9483" s="104" t="s">
        <v>10492</v>
      </c>
      <c r="D9483" s="104" t="s">
        <v>3491</v>
      </c>
      <c r="E9483" s="104">
        <f t="shared" si="148"/>
        <v>64521023</v>
      </c>
      <c r="F9483" s="104" t="s">
        <v>5427</v>
      </c>
      <c r="G9483" s="104" t="s">
        <v>3461</v>
      </c>
      <c r="H9483" s="104" t="s">
        <v>3484</v>
      </c>
      <c r="I9483" s="104" t="s">
        <v>3474</v>
      </c>
    </row>
    <row r="9484" spans="1:9" x14ac:dyDescent="0.2">
      <c r="A9484" s="104" t="s">
        <v>10492</v>
      </c>
      <c r="D9484" s="104" t="s">
        <v>3492</v>
      </c>
      <c r="E9484" s="104">
        <f t="shared" si="148"/>
        <v>64521040</v>
      </c>
      <c r="F9484" s="104" t="s">
        <v>5427</v>
      </c>
      <c r="G9484" s="104" t="s">
        <v>3461</v>
      </c>
      <c r="H9484" s="104" t="s">
        <v>3484</v>
      </c>
      <c r="I9484" s="104" t="s">
        <v>11451</v>
      </c>
    </row>
    <row r="9485" spans="1:9" x14ac:dyDescent="0.2">
      <c r="A9485" s="104" t="s">
        <v>10492</v>
      </c>
      <c r="D9485" s="104" t="s">
        <v>3493</v>
      </c>
      <c r="E9485" s="104">
        <f t="shared" si="148"/>
        <v>64521041</v>
      </c>
      <c r="F9485" s="104" t="s">
        <v>5427</v>
      </c>
      <c r="G9485" s="104" t="s">
        <v>3461</v>
      </c>
      <c r="H9485" s="104" t="s">
        <v>3484</v>
      </c>
      <c r="I9485" s="104" t="s">
        <v>3482</v>
      </c>
    </row>
    <row r="9486" spans="1:9" x14ac:dyDescent="0.2">
      <c r="A9486" s="104" t="s">
        <v>10492</v>
      </c>
      <c r="D9486" s="104" t="s">
        <v>3494</v>
      </c>
      <c r="E9486" s="104">
        <f t="shared" si="148"/>
        <v>64580001</v>
      </c>
      <c r="F9486" s="104" t="s">
        <v>5427</v>
      </c>
      <c r="G9486" s="104" t="s">
        <v>3461</v>
      </c>
      <c r="H9486" s="104" t="s">
        <v>13740</v>
      </c>
      <c r="I9486" s="104" t="s">
        <v>13740</v>
      </c>
    </row>
    <row r="9487" spans="1:9" x14ac:dyDescent="0.2">
      <c r="A9487" s="104" t="s">
        <v>10492</v>
      </c>
      <c r="D9487" s="104" t="s">
        <v>3495</v>
      </c>
      <c r="E9487" s="104">
        <f t="shared" si="148"/>
        <v>64582001</v>
      </c>
      <c r="F9487" s="104" t="s">
        <v>5427</v>
      </c>
      <c r="G9487" s="104" t="s">
        <v>3461</v>
      </c>
      <c r="H9487" s="104" t="s">
        <v>13742</v>
      </c>
      <c r="I9487" s="104" t="s">
        <v>13743</v>
      </c>
    </row>
    <row r="9488" spans="1:9" x14ac:dyDescent="0.2">
      <c r="A9488" s="104" t="s">
        <v>10492</v>
      </c>
      <c r="D9488" s="104" t="s">
        <v>3496</v>
      </c>
      <c r="E9488" s="104">
        <f t="shared" si="148"/>
        <v>64582002</v>
      </c>
      <c r="F9488" s="104" t="s">
        <v>5427</v>
      </c>
      <c r="G9488" s="104" t="s">
        <v>3461</v>
      </c>
      <c r="H9488" s="104" t="s">
        <v>13742</v>
      </c>
      <c r="I9488" s="104" t="s">
        <v>13745</v>
      </c>
    </row>
    <row r="9489" spans="1:9" x14ac:dyDescent="0.2">
      <c r="A9489" s="104" t="s">
        <v>10492</v>
      </c>
      <c r="D9489" s="104" t="s">
        <v>3497</v>
      </c>
      <c r="E9489" s="104">
        <f t="shared" si="148"/>
        <v>64582501</v>
      </c>
      <c r="F9489" s="104" t="s">
        <v>5427</v>
      </c>
      <c r="G9489" s="104" t="s">
        <v>3461</v>
      </c>
      <c r="H9489" s="104" t="s">
        <v>13747</v>
      </c>
      <c r="I9489" s="104" t="s">
        <v>3498</v>
      </c>
    </row>
    <row r="9490" spans="1:9" x14ac:dyDescent="0.2">
      <c r="A9490" s="104" t="s">
        <v>10492</v>
      </c>
      <c r="D9490" s="104" t="s">
        <v>3499</v>
      </c>
      <c r="E9490" s="104">
        <f t="shared" si="148"/>
        <v>64582502</v>
      </c>
      <c r="F9490" s="104" t="s">
        <v>5427</v>
      </c>
      <c r="G9490" s="104" t="s">
        <v>3461</v>
      </c>
      <c r="H9490" s="104" t="s">
        <v>13747</v>
      </c>
      <c r="I9490" s="104" t="s">
        <v>3500</v>
      </c>
    </row>
    <row r="9491" spans="1:9" x14ac:dyDescent="0.2">
      <c r="A9491" s="104" t="s">
        <v>10492</v>
      </c>
      <c r="D9491" s="104" t="s">
        <v>3501</v>
      </c>
      <c r="E9491" s="104">
        <f t="shared" si="148"/>
        <v>64582599</v>
      </c>
      <c r="F9491" s="104" t="s">
        <v>5427</v>
      </c>
      <c r="G9491" s="104" t="s">
        <v>3461</v>
      </c>
      <c r="H9491" s="104" t="s">
        <v>13747</v>
      </c>
      <c r="I9491" s="104" t="s">
        <v>13748</v>
      </c>
    </row>
    <row r="9492" spans="1:9" x14ac:dyDescent="0.2">
      <c r="A9492" s="104" t="s">
        <v>10492</v>
      </c>
      <c r="D9492" s="104" t="s">
        <v>3502</v>
      </c>
      <c r="E9492" s="104">
        <f t="shared" si="148"/>
        <v>64610001</v>
      </c>
      <c r="F9492" s="104" t="s">
        <v>5427</v>
      </c>
      <c r="G9492" s="104" t="s">
        <v>750</v>
      </c>
      <c r="H9492" s="104" t="s">
        <v>751</v>
      </c>
      <c r="I9492" s="104" t="s">
        <v>752</v>
      </c>
    </row>
    <row r="9493" spans="1:9" x14ac:dyDescent="0.2">
      <c r="A9493" s="104" t="s">
        <v>10492</v>
      </c>
      <c r="D9493" s="104" t="s">
        <v>753</v>
      </c>
      <c r="E9493" s="104">
        <f t="shared" si="148"/>
        <v>64610010</v>
      </c>
      <c r="F9493" s="104" t="s">
        <v>5427</v>
      </c>
      <c r="G9493" s="104" t="s">
        <v>750</v>
      </c>
      <c r="H9493" s="104" t="s">
        <v>751</v>
      </c>
      <c r="I9493" s="104" t="s">
        <v>754</v>
      </c>
    </row>
    <row r="9494" spans="1:9" x14ac:dyDescent="0.2">
      <c r="A9494" s="104" t="s">
        <v>10492</v>
      </c>
      <c r="D9494" s="104" t="s">
        <v>755</v>
      </c>
      <c r="E9494" s="104">
        <f t="shared" si="148"/>
        <v>64610011</v>
      </c>
      <c r="F9494" s="104" t="s">
        <v>5427</v>
      </c>
      <c r="G9494" s="104" t="s">
        <v>750</v>
      </c>
      <c r="H9494" s="104" t="s">
        <v>751</v>
      </c>
      <c r="I9494" s="104" t="s">
        <v>756</v>
      </c>
    </row>
    <row r="9495" spans="1:9" x14ac:dyDescent="0.2">
      <c r="A9495" s="104" t="s">
        <v>10492</v>
      </c>
      <c r="D9495" s="104" t="s">
        <v>757</v>
      </c>
      <c r="E9495" s="104">
        <f t="shared" si="148"/>
        <v>64610012</v>
      </c>
      <c r="F9495" s="104" t="s">
        <v>5427</v>
      </c>
      <c r="G9495" s="104" t="s">
        <v>750</v>
      </c>
      <c r="H9495" s="104" t="s">
        <v>751</v>
      </c>
      <c r="I9495" s="104" t="s">
        <v>758</v>
      </c>
    </row>
    <row r="9496" spans="1:9" x14ac:dyDescent="0.2">
      <c r="A9496" s="104" t="s">
        <v>10492</v>
      </c>
      <c r="D9496" s="104" t="s">
        <v>759</v>
      </c>
      <c r="E9496" s="104">
        <f t="shared" si="148"/>
        <v>64610020</v>
      </c>
      <c r="F9496" s="104" t="s">
        <v>5427</v>
      </c>
      <c r="G9496" s="104" t="s">
        <v>750</v>
      </c>
      <c r="H9496" s="104" t="s">
        <v>751</v>
      </c>
      <c r="I9496" s="104" t="s">
        <v>760</v>
      </c>
    </row>
    <row r="9497" spans="1:9" x14ac:dyDescent="0.2">
      <c r="A9497" s="104" t="s">
        <v>10492</v>
      </c>
      <c r="D9497" s="104" t="s">
        <v>761</v>
      </c>
      <c r="E9497" s="104">
        <f t="shared" si="148"/>
        <v>64610021</v>
      </c>
      <c r="F9497" s="104" t="s">
        <v>5427</v>
      </c>
      <c r="G9497" s="104" t="s">
        <v>750</v>
      </c>
      <c r="H9497" s="104" t="s">
        <v>751</v>
      </c>
      <c r="I9497" s="104" t="s">
        <v>762</v>
      </c>
    </row>
    <row r="9498" spans="1:9" x14ac:dyDescent="0.2">
      <c r="A9498" s="104" t="s">
        <v>10492</v>
      </c>
      <c r="D9498" s="104" t="s">
        <v>763</v>
      </c>
      <c r="E9498" s="104">
        <f t="shared" si="148"/>
        <v>64610022</v>
      </c>
      <c r="F9498" s="104" t="s">
        <v>5427</v>
      </c>
      <c r="G9498" s="104" t="s">
        <v>750</v>
      </c>
      <c r="H9498" s="104" t="s">
        <v>751</v>
      </c>
      <c r="I9498" s="104" t="s">
        <v>764</v>
      </c>
    </row>
    <row r="9499" spans="1:9" x14ac:dyDescent="0.2">
      <c r="A9499" s="104" t="s">
        <v>10492</v>
      </c>
      <c r="D9499" s="104" t="s">
        <v>765</v>
      </c>
      <c r="E9499" s="104">
        <f t="shared" si="148"/>
        <v>64610030</v>
      </c>
      <c r="F9499" s="104" t="s">
        <v>5427</v>
      </c>
      <c r="G9499" s="104" t="s">
        <v>750</v>
      </c>
      <c r="H9499" s="104" t="s">
        <v>751</v>
      </c>
      <c r="I9499" s="104" t="s">
        <v>3414</v>
      </c>
    </row>
    <row r="9500" spans="1:9" x14ac:dyDescent="0.2">
      <c r="A9500" s="104" t="s">
        <v>10492</v>
      </c>
      <c r="D9500" s="104" t="s">
        <v>766</v>
      </c>
      <c r="E9500" s="104">
        <f t="shared" si="148"/>
        <v>64610031</v>
      </c>
      <c r="F9500" s="104" t="s">
        <v>5427</v>
      </c>
      <c r="G9500" s="104" t="s">
        <v>750</v>
      </c>
      <c r="H9500" s="104" t="s">
        <v>751</v>
      </c>
      <c r="I9500" s="104" t="s">
        <v>767</v>
      </c>
    </row>
    <row r="9501" spans="1:9" x14ac:dyDescent="0.2">
      <c r="A9501" s="104" t="s">
        <v>10492</v>
      </c>
      <c r="D9501" s="104" t="s">
        <v>768</v>
      </c>
      <c r="E9501" s="104">
        <f t="shared" si="148"/>
        <v>64610032</v>
      </c>
      <c r="F9501" s="104" t="s">
        <v>5427</v>
      </c>
      <c r="G9501" s="104" t="s">
        <v>750</v>
      </c>
      <c r="H9501" s="104" t="s">
        <v>751</v>
      </c>
      <c r="I9501" s="104" t="s">
        <v>769</v>
      </c>
    </row>
    <row r="9502" spans="1:9" x14ac:dyDescent="0.2">
      <c r="A9502" s="104" t="s">
        <v>10492</v>
      </c>
      <c r="D9502" s="104" t="s">
        <v>770</v>
      </c>
      <c r="E9502" s="104">
        <f t="shared" si="148"/>
        <v>64610040</v>
      </c>
      <c r="F9502" s="104" t="s">
        <v>5427</v>
      </c>
      <c r="G9502" s="104" t="s">
        <v>750</v>
      </c>
      <c r="H9502" s="104" t="s">
        <v>751</v>
      </c>
      <c r="I9502" s="104" t="s">
        <v>16737</v>
      </c>
    </row>
    <row r="9503" spans="1:9" x14ac:dyDescent="0.2">
      <c r="A9503" s="104" t="s">
        <v>10492</v>
      </c>
      <c r="D9503" s="104" t="s">
        <v>771</v>
      </c>
      <c r="E9503" s="104">
        <f t="shared" si="148"/>
        <v>64610041</v>
      </c>
      <c r="F9503" s="104" t="s">
        <v>5427</v>
      </c>
      <c r="G9503" s="104" t="s">
        <v>750</v>
      </c>
      <c r="H9503" s="104" t="s">
        <v>751</v>
      </c>
      <c r="I9503" s="104" t="s">
        <v>772</v>
      </c>
    </row>
    <row r="9504" spans="1:9" x14ac:dyDescent="0.2">
      <c r="A9504" s="104" t="s">
        <v>10492</v>
      </c>
      <c r="D9504" s="104" t="s">
        <v>773</v>
      </c>
      <c r="E9504" s="104">
        <f t="shared" si="148"/>
        <v>64610050</v>
      </c>
      <c r="F9504" s="104" t="s">
        <v>5427</v>
      </c>
      <c r="G9504" s="104" t="s">
        <v>750</v>
      </c>
      <c r="H9504" s="104" t="s">
        <v>751</v>
      </c>
      <c r="I9504" s="104" t="s">
        <v>11451</v>
      </c>
    </row>
    <row r="9505" spans="1:9" x14ac:dyDescent="0.2">
      <c r="A9505" s="104" t="s">
        <v>10492</v>
      </c>
      <c r="D9505" s="104" t="s">
        <v>774</v>
      </c>
      <c r="E9505" s="104">
        <f t="shared" si="148"/>
        <v>64610101</v>
      </c>
      <c r="F9505" s="104" t="s">
        <v>5427</v>
      </c>
      <c r="G9505" s="104" t="s">
        <v>750</v>
      </c>
      <c r="H9505" s="104" t="s">
        <v>5105</v>
      </c>
      <c r="I9505" s="104" t="s">
        <v>5106</v>
      </c>
    </row>
    <row r="9506" spans="1:9" x14ac:dyDescent="0.2">
      <c r="A9506" s="104" t="s">
        <v>10492</v>
      </c>
      <c r="D9506" s="104" t="s">
        <v>5107</v>
      </c>
      <c r="E9506" s="104">
        <f t="shared" si="148"/>
        <v>64610110</v>
      </c>
      <c r="F9506" s="104" t="s">
        <v>5427</v>
      </c>
      <c r="G9506" s="104" t="s">
        <v>750</v>
      </c>
      <c r="H9506" s="104" t="s">
        <v>5105</v>
      </c>
      <c r="I9506" s="104" t="s">
        <v>754</v>
      </c>
    </row>
    <row r="9507" spans="1:9" x14ac:dyDescent="0.2">
      <c r="A9507" s="104" t="s">
        <v>10492</v>
      </c>
      <c r="D9507" s="104" t="s">
        <v>5108</v>
      </c>
      <c r="E9507" s="104">
        <f t="shared" si="148"/>
        <v>64610111</v>
      </c>
      <c r="F9507" s="104" t="s">
        <v>5427</v>
      </c>
      <c r="G9507" s="104" t="s">
        <v>750</v>
      </c>
      <c r="H9507" s="104" t="s">
        <v>5105</v>
      </c>
      <c r="I9507" s="104" t="s">
        <v>756</v>
      </c>
    </row>
    <row r="9508" spans="1:9" x14ac:dyDescent="0.2">
      <c r="A9508" s="104" t="s">
        <v>10492</v>
      </c>
      <c r="D9508" s="104" t="s">
        <v>5109</v>
      </c>
      <c r="E9508" s="104">
        <f t="shared" si="148"/>
        <v>64610112</v>
      </c>
      <c r="F9508" s="104" t="s">
        <v>5427</v>
      </c>
      <c r="G9508" s="104" t="s">
        <v>750</v>
      </c>
      <c r="H9508" s="104" t="s">
        <v>5105</v>
      </c>
      <c r="I9508" s="104" t="s">
        <v>758</v>
      </c>
    </row>
    <row r="9509" spans="1:9" x14ac:dyDescent="0.2">
      <c r="A9509" s="104" t="s">
        <v>10492</v>
      </c>
      <c r="D9509" s="104" t="s">
        <v>5110</v>
      </c>
      <c r="E9509" s="104">
        <f t="shared" si="148"/>
        <v>64610120</v>
      </c>
      <c r="F9509" s="104" t="s">
        <v>5427</v>
      </c>
      <c r="G9509" s="104" t="s">
        <v>750</v>
      </c>
      <c r="H9509" s="104" t="s">
        <v>5105</v>
      </c>
      <c r="I9509" s="104" t="s">
        <v>760</v>
      </c>
    </row>
    <row r="9510" spans="1:9" x14ac:dyDescent="0.2">
      <c r="A9510" s="104" t="s">
        <v>10492</v>
      </c>
      <c r="D9510" s="104" t="s">
        <v>5111</v>
      </c>
      <c r="E9510" s="104">
        <f t="shared" si="148"/>
        <v>64610121</v>
      </c>
      <c r="F9510" s="104" t="s">
        <v>5427</v>
      </c>
      <c r="G9510" s="104" t="s">
        <v>750</v>
      </c>
      <c r="H9510" s="104" t="s">
        <v>5105</v>
      </c>
      <c r="I9510" s="104" t="s">
        <v>762</v>
      </c>
    </row>
    <row r="9511" spans="1:9" x14ac:dyDescent="0.2">
      <c r="A9511" s="104" t="s">
        <v>10492</v>
      </c>
      <c r="D9511" s="104" t="s">
        <v>5112</v>
      </c>
      <c r="E9511" s="104">
        <f t="shared" si="148"/>
        <v>64610122</v>
      </c>
      <c r="F9511" s="104" t="s">
        <v>5427</v>
      </c>
      <c r="G9511" s="104" t="s">
        <v>750</v>
      </c>
      <c r="H9511" s="104" t="s">
        <v>5105</v>
      </c>
      <c r="I9511" s="104" t="s">
        <v>764</v>
      </c>
    </row>
    <row r="9512" spans="1:9" x14ac:dyDescent="0.2">
      <c r="A9512" s="104" t="s">
        <v>10492</v>
      </c>
      <c r="D9512" s="104" t="s">
        <v>5113</v>
      </c>
      <c r="E9512" s="104">
        <f t="shared" si="148"/>
        <v>64610130</v>
      </c>
      <c r="F9512" s="104" t="s">
        <v>5427</v>
      </c>
      <c r="G9512" s="104" t="s">
        <v>750</v>
      </c>
      <c r="H9512" s="104" t="s">
        <v>5105</v>
      </c>
      <c r="I9512" s="104" t="s">
        <v>3414</v>
      </c>
    </row>
    <row r="9513" spans="1:9" x14ac:dyDescent="0.2">
      <c r="A9513" s="104" t="s">
        <v>10492</v>
      </c>
      <c r="D9513" s="104" t="s">
        <v>5114</v>
      </c>
      <c r="E9513" s="104">
        <f t="shared" si="148"/>
        <v>64610131</v>
      </c>
      <c r="F9513" s="104" t="s">
        <v>5427</v>
      </c>
      <c r="G9513" s="104" t="s">
        <v>750</v>
      </c>
      <c r="H9513" s="104" t="s">
        <v>5105</v>
      </c>
      <c r="I9513" s="104" t="s">
        <v>767</v>
      </c>
    </row>
    <row r="9514" spans="1:9" x14ac:dyDescent="0.2">
      <c r="A9514" s="104" t="s">
        <v>10492</v>
      </c>
      <c r="D9514" s="104" t="s">
        <v>5115</v>
      </c>
      <c r="E9514" s="104">
        <f t="shared" si="148"/>
        <v>64610132</v>
      </c>
      <c r="F9514" s="104" t="s">
        <v>5427</v>
      </c>
      <c r="G9514" s="104" t="s">
        <v>750</v>
      </c>
      <c r="H9514" s="104" t="s">
        <v>5105</v>
      </c>
      <c r="I9514" s="104" t="s">
        <v>769</v>
      </c>
    </row>
    <row r="9515" spans="1:9" x14ac:dyDescent="0.2">
      <c r="A9515" s="104" t="s">
        <v>10492</v>
      </c>
      <c r="D9515" s="104" t="s">
        <v>5116</v>
      </c>
      <c r="E9515" s="104">
        <f t="shared" si="148"/>
        <v>64610140</v>
      </c>
      <c r="F9515" s="104" t="s">
        <v>5427</v>
      </c>
      <c r="G9515" s="104" t="s">
        <v>750</v>
      </c>
      <c r="H9515" s="104" t="s">
        <v>5105</v>
      </c>
      <c r="I9515" s="104" t="s">
        <v>16737</v>
      </c>
    </row>
    <row r="9516" spans="1:9" x14ac:dyDescent="0.2">
      <c r="A9516" s="104" t="s">
        <v>10492</v>
      </c>
      <c r="D9516" s="104" t="s">
        <v>5117</v>
      </c>
      <c r="E9516" s="104">
        <f t="shared" si="148"/>
        <v>64610141</v>
      </c>
      <c r="F9516" s="104" t="s">
        <v>5427</v>
      </c>
      <c r="G9516" s="104" t="s">
        <v>750</v>
      </c>
      <c r="H9516" s="104" t="s">
        <v>5105</v>
      </c>
      <c r="I9516" s="104" t="s">
        <v>772</v>
      </c>
    </row>
    <row r="9517" spans="1:9" x14ac:dyDescent="0.2">
      <c r="A9517" s="104" t="s">
        <v>10492</v>
      </c>
      <c r="D9517" s="104" t="s">
        <v>5118</v>
      </c>
      <c r="E9517" s="104">
        <f t="shared" si="148"/>
        <v>64610142</v>
      </c>
      <c r="F9517" s="104" t="s">
        <v>5427</v>
      </c>
      <c r="G9517" s="104" t="s">
        <v>750</v>
      </c>
      <c r="H9517" s="104" t="s">
        <v>5105</v>
      </c>
      <c r="I9517" s="104" t="s">
        <v>5119</v>
      </c>
    </row>
    <row r="9518" spans="1:9" x14ac:dyDescent="0.2">
      <c r="A9518" s="104" t="s">
        <v>10492</v>
      </c>
      <c r="D9518" s="104" t="s">
        <v>5120</v>
      </c>
      <c r="E9518" s="104">
        <f t="shared" si="148"/>
        <v>64610143</v>
      </c>
      <c r="F9518" s="104" t="s">
        <v>5427</v>
      </c>
      <c r="G9518" s="104" t="s">
        <v>750</v>
      </c>
      <c r="H9518" s="104" t="s">
        <v>5105</v>
      </c>
      <c r="I9518" s="104" t="s">
        <v>5121</v>
      </c>
    </row>
    <row r="9519" spans="1:9" x14ac:dyDescent="0.2">
      <c r="A9519" s="104" t="s">
        <v>10492</v>
      </c>
      <c r="D9519" s="104" t="s">
        <v>5122</v>
      </c>
      <c r="E9519" s="104">
        <f t="shared" si="148"/>
        <v>64610150</v>
      </c>
      <c r="F9519" s="104" t="s">
        <v>5427</v>
      </c>
      <c r="G9519" s="104" t="s">
        <v>750</v>
      </c>
      <c r="H9519" s="104" t="s">
        <v>5105</v>
      </c>
      <c r="I9519" s="104" t="s">
        <v>11451</v>
      </c>
    </row>
    <row r="9520" spans="1:9" x14ac:dyDescent="0.2">
      <c r="A9520" s="104" t="s">
        <v>10492</v>
      </c>
      <c r="D9520" s="104" t="s">
        <v>5123</v>
      </c>
      <c r="E9520" s="104">
        <f t="shared" si="148"/>
        <v>64610201</v>
      </c>
      <c r="F9520" s="104" t="s">
        <v>5427</v>
      </c>
      <c r="G9520" s="104" t="s">
        <v>750</v>
      </c>
      <c r="H9520" s="104" t="s">
        <v>5124</v>
      </c>
      <c r="I9520" s="104" t="s">
        <v>5125</v>
      </c>
    </row>
    <row r="9521" spans="1:9" x14ac:dyDescent="0.2">
      <c r="A9521" s="104" t="s">
        <v>10492</v>
      </c>
      <c r="D9521" s="104" t="s">
        <v>5126</v>
      </c>
      <c r="E9521" s="104">
        <f t="shared" si="148"/>
        <v>64610210</v>
      </c>
      <c r="F9521" s="104" t="s">
        <v>5427</v>
      </c>
      <c r="G9521" s="104" t="s">
        <v>750</v>
      </c>
      <c r="H9521" s="104" t="s">
        <v>5124</v>
      </c>
      <c r="I9521" s="104" t="s">
        <v>754</v>
      </c>
    </row>
    <row r="9522" spans="1:9" x14ac:dyDescent="0.2">
      <c r="A9522" s="104" t="s">
        <v>10492</v>
      </c>
      <c r="D9522" s="104" t="s">
        <v>5127</v>
      </c>
      <c r="E9522" s="104">
        <f t="shared" si="148"/>
        <v>64610211</v>
      </c>
      <c r="F9522" s="104" t="s">
        <v>5427</v>
      </c>
      <c r="G9522" s="104" t="s">
        <v>750</v>
      </c>
      <c r="H9522" s="104" t="s">
        <v>5124</v>
      </c>
      <c r="I9522" s="104" t="s">
        <v>756</v>
      </c>
    </row>
    <row r="9523" spans="1:9" x14ac:dyDescent="0.2">
      <c r="A9523" s="104" t="s">
        <v>10492</v>
      </c>
      <c r="D9523" s="104" t="s">
        <v>5128</v>
      </c>
      <c r="E9523" s="104">
        <f t="shared" si="148"/>
        <v>64610212</v>
      </c>
      <c r="F9523" s="104" t="s">
        <v>5427</v>
      </c>
      <c r="G9523" s="104" t="s">
        <v>750</v>
      </c>
      <c r="H9523" s="104" t="s">
        <v>5124</v>
      </c>
      <c r="I9523" s="104" t="s">
        <v>758</v>
      </c>
    </row>
    <row r="9524" spans="1:9" x14ac:dyDescent="0.2">
      <c r="A9524" s="104" t="s">
        <v>10492</v>
      </c>
      <c r="D9524" s="104" t="s">
        <v>5129</v>
      </c>
      <c r="E9524" s="104">
        <f t="shared" si="148"/>
        <v>64610220</v>
      </c>
      <c r="F9524" s="104" t="s">
        <v>5427</v>
      </c>
      <c r="G9524" s="104" t="s">
        <v>750</v>
      </c>
      <c r="H9524" s="104" t="s">
        <v>5124</v>
      </c>
      <c r="I9524" s="104" t="s">
        <v>760</v>
      </c>
    </row>
    <row r="9525" spans="1:9" x14ac:dyDescent="0.2">
      <c r="A9525" s="104" t="s">
        <v>10492</v>
      </c>
      <c r="D9525" s="104" t="s">
        <v>5130</v>
      </c>
      <c r="E9525" s="104">
        <f t="shared" si="148"/>
        <v>64610221</v>
      </c>
      <c r="F9525" s="104" t="s">
        <v>5427</v>
      </c>
      <c r="G9525" s="104" t="s">
        <v>750</v>
      </c>
      <c r="H9525" s="104" t="s">
        <v>5124</v>
      </c>
      <c r="I9525" s="104" t="s">
        <v>762</v>
      </c>
    </row>
    <row r="9526" spans="1:9" x14ac:dyDescent="0.2">
      <c r="A9526" s="104" t="s">
        <v>10492</v>
      </c>
      <c r="D9526" s="104" t="s">
        <v>5131</v>
      </c>
      <c r="E9526" s="104">
        <f t="shared" si="148"/>
        <v>64610222</v>
      </c>
      <c r="F9526" s="104" t="s">
        <v>5427</v>
      </c>
      <c r="G9526" s="104" t="s">
        <v>750</v>
      </c>
      <c r="H9526" s="104" t="s">
        <v>5124</v>
      </c>
      <c r="I9526" s="104" t="s">
        <v>764</v>
      </c>
    </row>
    <row r="9527" spans="1:9" x14ac:dyDescent="0.2">
      <c r="A9527" s="104" t="s">
        <v>10492</v>
      </c>
      <c r="D9527" s="104" t="s">
        <v>5132</v>
      </c>
      <c r="E9527" s="104">
        <f t="shared" si="148"/>
        <v>64610230</v>
      </c>
      <c r="F9527" s="104" t="s">
        <v>5427</v>
      </c>
      <c r="G9527" s="104" t="s">
        <v>750</v>
      </c>
      <c r="H9527" s="104" t="s">
        <v>5124</v>
      </c>
      <c r="I9527" s="104" t="s">
        <v>3414</v>
      </c>
    </row>
    <row r="9528" spans="1:9" x14ac:dyDescent="0.2">
      <c r="A9528" s="104" t="s">
        <v>10492</v>
      </c>
      <c r="D9528" s="104" t="s">
        <v>5133</v>
      </c>
      <c r="E9528" s="104">
        <f t="shared" si="148"/>
        <v>64610231</v>
      </c>
      <c r="F9528" s="104" t="s">
        <v>5427</v>
      </c>
      <c r="G9528" s="104" t="s">
        <v>750</v>
      </c>
      <c r="H9528" s="104" t="s">
        <v>5124</v>
      </c>
      <c r="I9528" s="104" t="s">
        <v>767</v>
      </c>
    </row>
    <row r="9529" spans="1:9" x14ac:dyDescent="0.2">
      <c r="A9529" s="104" t="s">
        <v>10492</v>
      </c>
      <c r="D9529" s="104" t="s">
        <v>5134</v>
      </c>
      <c r="E9529" s="104">
        <f t="shared" si="148"/>
        <v>64610232</v>
      </c>
      <c r="F9529" s="104" t="s">
        <v>5427</v>
      </c>
      <c r="G9529" s="104" t="s">
        <v>750</v>
      </c>
      <c r="H9529" s="104" t="s">
        <v>5124</v>
      </c>
      <c r="I9529" s="104" t="s">
        <v>769</v>
      </c>
    </row>
    <row r="9530" spans="1:9" x14ac:dyDescent="0.2">
      <c r="A9530" s="104" t="s">
        <v>10492</v>
      </c>
      <c r="D9530" s="104" t="s">
        <v>5135</v>
      </c>
      <c r="E9530" s="104">
        <f t="shared" si="148"/>
        <v>64610240</v>
      </c>
      <c r="F9530" s="104" t="s">
        <v>5427</v>
      </c>
      <c r="G9530" s="104" t="s">
        <v>750</v>
      </c>
      <c r="H9530" s="104" t="s">
        <v>5124</v>
      </c>
      <c r="I9530" s="104" t="s">
        <v>16737</v>
      </c>
    </row>
    <row r="9531" spans="1:9" x14ac:dyDescent="0.2">
      <c r="A9531" s="104" t="s">
        <v>10492</v>
      </c>
      <c r="D9531" s="104" t="s">
        <v>5136</v>
      </c>
      <c r="E9531" s="104">
        <f t="shared" si="148"/>
        <v>64610241</v>
      </c>
      <c r="F9531" s="104" t="s">
        <v>5427</v>
      </c>
      <c r="G9531" s="104" t="s">
        <v>750</v>
      </c>
      <c r="H9531" s="104" t="s">
        <v>5124</v>
      </c>
      <c r="I9531" s="104" t="s">
        <v>772</v>
      </c>
    </row>
    <row r="9532" spans="1:9" x14ac:dyDescent="0.2">
      <c r="A9532" s="104" t="s">
        <v>10492</v>
      </c>
      <c r="D9532" s="104" t="s">
        <v>5137</v>
      </c>
      <c r="E9532" s="104">
        <f t="shared" si="148"/>
        <v>64610242</v>
      </c>
      <c r="F9532" s="104" t="s">
        <v>5427</v>
      </c>
      <c r="G9532" s="104" t="s">
        <v>750</v>
      </c>
      <c r="H9532" s="104" t="s">
        <v>5124</v>
      </c>
      <c r="I9532" s="104" t="s">
        <v>5121</v>
      </c>
    </row>
    <row r="9533" spans="1:9" x14ac:dyDescent="0.2">
      <c r="A9533" s="104" t="s">
        <v>10492</v>
      </c>
      <c r="D9533" s="104" t="s">
        <v>5138</v>
      </c>
      <c r="E9533" s="104">
        <f t="shared" si="148"/>
        <v>64610250</v>
      </c>
      <c r="F9533" s="104" t="s">
        <v>5427</v>
      </c>
      <c r="G9533" s="104" t="s">
        <v>750</v>
      </c>
      <c r="H9533" s="104" t="s">
        <v>5124</v>
      </c>
      <c r="I9533" s="104" t="s">
        <v>11451</v>
      </c>
    </row>
    <row r="9534" spans="1:9" x14ac:dyDescent="0.2">
      <c r="A9534" s="104" t="s">
        <v>10492</v>
      </c>
      <c r="D9534" s="104" t="s">
        <v>5139</v>
      </c>
      <c r="E9534" s="104">
        <f t="shared" si="148"/>
        <v>64610301</v>
      </c>
      <c r="F9534" s="104" t="s">
        <v>5427</v>
      </c>
      <c r="G9534" s="104" t="s">
        <v>750</v>
      </c>
      <c r="H9534" s="104" t="s">
        <v>5140</v>
      </c>
      <c r="I9534" s="104" t="s">
        <v>5141</v>
      </c>
    </row>
    <row r="9535" spans="1:9" x14ac:dyDescent="0.2">
      <c r="A9535" s="104" t="s">
        <v>10492</v>
      </c>
      <c r="D9535" s="104" t="s">
        <v>5142</v>
      </c>
      <c r="E9535" s="104">
        <f t="shared" si="148"/>
        <v>64610310</v>
      </c>
      <c r="F9535" s="104" t="s">
        <v>5427</v>
      </c>
      <c r="G9535" s="104" t="s">
        <v>750</v>
      </c>
      <c r="H9535" s="104" t="s">
        <v>5140</v>
      </c>
      <c r="I9535" s="104" t="s">
        <v>754</v>
      </c>
    </row>
    <row r="9536" spans="1:9" x14ac:dyDescent="0.2">
      <c r="A9536" s="104" t="s">
        <v>10492</v>
      </c>
      <c r="D9536" s="104" t="s">
        <v>2479</v>
      </c>
      <c r="E9536" s="104">
        <f t="shared" si="148"/>
        <v>64610311</v>
      </c>
      <c r="F9536" s="104" t="s">
        <v>5427</v>
      </c>
      <c r="G9536" s="104" t="s">
        <v>750</v>
      </c>
      <c r="H9536" s="104" t="s">
        <v>5140</v>
      </c>
      <c r="I9536" s="104" t="s">
        <v>756</v>
      </c>
    </row>
    <row r="9537" spans="1:9" x14ac:dyDescent="0.2">
      <c r="A9537" s="104" t="s">
        <v>10492</v>
      </c>
      <c r="D9537" s="104" t="s">
        <v>2480</v>
      </c>
      <c r="E9537" s="104">
        <f t="shared" si="148"/>
        <v>64610312</v>
      </c>
      <c r="F9537" s="104" t="s">
        <v>5427</v>
      </c>
      <c r="G9537" s="104" t="s">
        <v>750</v>
      </c>
      <c r="H9537" s="104" t="s">
        <v>5140</v>
      </c>
      <c r="I9537" s="104" t="s">
        <v>758</v>
      </c>
    </row>
    <row r="9538" spans="1:9" x14ac:dyDescent="0.2">
      <c r="A9538" s="104" t="s">
        <v>10492</v>
      </c>
      <c r="D9538" s="104" t="s">
        <v>2481</v>
      </c>
      <c r="E9538" s="104">
        <f t="shared" ref="E9538:E9601" si="149">VALUE(D9538)</f>
        <v>64610320</v>
      </c>
      <c r="F9538" s="104" t="s">
        <v>5427</v>
      </c>
      <c r="G9538" s="104" t="s">
        <v>750</v>
      </c>
      <c r="H9538" s="104" t="s">
        <v>5140</v>
      </c>
      <c r="I9538" s="104" t="s">
        <v>760</v>
      </c>
    </row>
    <row r="9539" spans="1:9" x14ac:dyDescent="0.2">
      <c r="A9539" s="104" t="s">
        <v>10492</v>
      </c>
      <c r="D9539" s="104" t="s">
        <v>2482</v>
      </c>
      <c r="E9539" s="104">
        <f t="shared" si="149"/>
        <v>64610321</v>
      </c>
      <c r="F9539" s="104" t="s">
        <v>5427</v>
      </c>
      <c r="G9539" s="104" t="s">
        <v>750</v>
      </c>
      <c r="H9539" s="104" t="s">
        <v>5140</v>
      </c>
      <c r="I9539" s="104" t="s">
        <v>762</v>
      </c>
    </row>
    <row r="9540" spans="1:9" x14ac:dyDescent="0.2">
      <c r="A9540" s="104" t="s">
        <v>10492</v>
      </c>
      <c r="D9540" s="104" t="s">
        <v>2483</v>
      </c>
      <c r="E9540" s="104">
        <f t="shared" si="149"/>
        <v>64610322</v>
      </c>
      <c r="F9540" s="104" t="s">
        <v>5427</v>
      </c>
      <c r="G9540" s="104" t="s">
        <v>750</v>
      </c>
      <c r="H9540" s="104" t="s">
        <v>5140</v>
      </c>
      <c r="I9540" s="104" t="s">
        <v>764</v>
      </c>
    </row>
    <row r="9541" spans="1:9" x14ac:dyDescent="0.2">
      <c r="A9541" s="104" t="s">
        <v>10492</v>
      </c>
      <c r="D9541" s="104" t="s">
        <v>2484</v>
      </c>
      <c r="E9541" s="104">
        <f t="shared" si="149"/>
        <v>64610330</v>
      </c>
      <c r="F9541" s="104" t="s">
        <v>5427</v>
      </c>
      <c r="G9541" s="104" t="s">
        <v>750</v>
      </c>
      <c r="H9541" s="104" t="s">
        <v>5140</v>
      </c>
      <c r="I9541" s="104" t="s">
        <v>3414</v>
      </c>
    </row>
    <row r="9542" spans="1:9" x14ac:dyDescent="0.2">
      <c r="A9542" s="104" t="s">
        <v>10492</v>
      </c>
      <c r="D9542" s="104" t="s">
        <v>2485</v>
      </c>
      <c r="E9542" s="104">
        <f t="shared" si="149"/>
        <v>64610331</v>
      </c>
      <c r="F9542" s="104" t="s">
        <v>5427</v>
      </c>
      <c r="G9542" s="104" t="s">
        <v>750</v>
      </c>
      <c r="H9542" s="104" t="s">
        <v>5140</v>
      </c>
      <c r="I9542" s="104" t="s">
        <v>767</v>
      </c>
    </row>
    <row r="9543" spans="1:9" x14ac:dyDescent="0.2">
      <c r="A9543" s="104" t="s">
        <v>10492</v>
      </c>
      <c r="D9543" s="104" t="s">
        <v>2486</v>
      </c>
      <c r="E9543" s="104">
        <f t="shared" si="149"/>
        <v>64610332</v>
      </c>
      <c r="F9543" s="104" t="s">
        <v>5427</v>
      </c>
      <c r="G9543" s="104" t="s">
        <v>750</v>
      </c>
      <c r="H9543" s="104" t="s">
        <v>5140</v>
      </c>
      <c r="I9543" s="104" t="s">
        <v>769</v>
      </c>
    </row>
    <row r="9544" spans="1:9" x14ac:dyDescent="0.2">
      <c r="A9544" s="104" t="s">
        <v>10492</v>
      </c>
      <c r="D9544" s="104" t="s">
        <v>2487</v>
      </c>
      <c r="E9544" s="104">
        <f t="shared" si="149"/>
        <v>64610340</v>
      </c>
      <c r="F9544" s="104" t="s">
        <v>5427</v>
      </c>
      <c r="G9544" s="104" t="s">
        <v>750</v>
      </c>
      <c r="H9544" s="104" t="s">
        <v>5140</v>
      </c>
      <c r="I9544" s="104" t="s">
        <v>16737</v>
      </c>
    </row>
    <row r="9545" spans="1:9" x14ac:dyDescent="0.2">
      <c r="A9545" s="104" t="s">
        <v>10492</v>
      </c>
      <c r="D9545" s="104" t="s">
        <v>2488</v>
      </c>
      <c r="E9545" s="104">
        <f t="shared" si="149"/>
        <v>64610350</v>
      </c>
      <c r="F9545" s="104" t="s">
        <v>5427</v>
      </c>
      <c r="G9545" s="104" t="s">
        <v>750</v>
      </c>
      <c r="H9545" s="104" t="s">
        <v>5140</v>
      </c>
      <c r="I9545" s="104" t="s">
        <v>11451</v>
      </c>
    </row>
    <row r="9546" spans="1:9" x14ac:dyDescent="0.2">
      <c r="A9546" s="104" t="s">
        <v>10492</v>
      </c>
      <c r="D9546" s="104" t="s">
        <v>2489</v>
      </c>
      <c r="E9546" s="104">
        <f t="shared" si="149"/>
        <v>64615001</v>
      </c>
      <c r="F9546" s="104" t="s">
        <v>5427</v>
      </c>
      <c r="G9546" s="104" t="s">
        <v>750</v>
      </c>
      <c r="H9546" s="104" t="s">
        <v>1232</v>
      </c>
      <c r="I9546" s="104" t="s">
        <v>1233</v>
      </c>
    </row>
    <row r="9547" spans="1:9" x14ac:dyDescent="0.2">
      <c r="A9547" s="104" t="s">
        <v>10492</v>
      </c>
      <c r="D9547" s="104" t="s">
        <v>1234</v>
      </c>
      <c r="E9547" s="104">
        <f t="shared" si="149"/>
        <v>64615010</v>
      </c>
      <c r="F9547" s="104" t="s">
        <v>5427</v>
      </c>
      <c r="G9547" s="104" t="s">
        <v>750</v>
      </c>
      <c r="H9547" s="104" t="s">
        <v>1232</v>
      </c>
      <c r="I9547" s="104" t="s">
        <v>760</v>
      </c>
    </row>
    <row r="9548" spans="1:9" x14ac:dyDescent="0.2">
      <c r="A9548" s="104" t="s">
        <v>10492</v>
      </c>
      <c r="D9548" s="104" t="s">
        <v>1235</v>
      </c>
      <c r="E9548" s="104">
        <f t="shared" si="149"/>
        <v>64615011</v>
      </c>
      <c r="F9548" s="104" t="s">
        <v>5427</v>
      </c>
      <c r="G9548" s="104" t="s">
        <v>750</v>
      </c>
      <c r="H9548" s="104" t="s">
        <v>1232</v>
      </c>
      <c r="I9548" s="104" t="s">
        <v>1236</v>
      </c>
    </row>
    <row r="9549" spans="1:9" x14ac:dyDescent="0.2">
      <c r="A9549" s="104" t="s">
        <v>10492</v>
      </c>
      <c r="D9549" s="104" t="s">
        <v>1237</v>
      </c>
      <c r="E9549" s="104">
        <f t="shared" si="149"/>
        <v>64615012</v>
      </c>
      <c r="F9549" s="104" t="s">
        <v>5427</v>
      </c>
      <c r="G9549" s="104" t="s">
        <v>750</v>
      </c>
      <c r="H9549" s="104" t="s">
        <v>1232</v>
      </c>
      <c r="I9549" s="104" t="s">
        <v>1238</v>
      </c>
    </row>
    <row r="9550" spans="1:9" x14ac:dyDescent="0.2">
      <c r="A9550" s="104" t="s">
        <v>10492</v>
      </c>
      <c r="D9550" s="104" t="s">
        <v>1239</v>
      </c>
      <c r="E9550" s="104">
        <f t="shared" si="149"/>
        <v>64615020</v>
      </c>
      <c r="F9550" s="104" t="s">
        <v>5427</v>
      </c>
      <c r="G9550" s="104" t="s">
        <v>750</v>
      </c>
      <c r="H9550" s="104" t="s">
        <v>1232</v>
      </c>
      <c r="I9550" s="104" t="s">
        <v>3414</v>
      </c>
    </row>
    <row r="9551" spans="1:9" x14ac:dyDescent="0.2">
      <c r="A9551" s="104" t="s">
        <v>10492</v>
      </c>
      <c r="D9551" s="104" t="s">
        <v>1240</v>
      </c>
      <c r="E9551" s="104">
        <f t="shared" si="149"/>
        <v>64615021</v>
      </c>
      <c r="F9551" s="104" t="s">
        <v>5427</v>
      </c>
      <c r="G9551" s="104" t="s">
        <v>750</v>
      </c>
      <c r="H9551" s="104" t="s">
        <v>1232</v>
      </c>
      <c r="I9551" s="104" t="s">
        <v>3977</v>
      </c>
    </row>
    <row r="9552" spans="1:9" x14ac:dyDescent="0.2">
      <c r="A9552" s="104" t="s">
        <v>10492</v>
      </c>
      <c r="D9552" s="104" t="s">
        <v>3978</v>
      </c>
      <c r="E9552" s="104">
        <f t="shared" si="149"/>
        <v>64615022</v>
      </c>
      <c r="F9552" s="104" t="s">
        <v>5427</v>
      </c>
      <c r="G9552" s="104" t="s">
        <v>750</v>
      </c>
      <c r="H9552" s="104" t="s">
        <v>1232</v>
      </c>
      <c r="I9552" s="104" t="s">
        <v>3979</v>
      </c>
    </row>
    <row r="9553" spans="1:9" x14ac:dyDescent="0.2">
      <c r="A9553" s="104" t="s">
        <v>10492</v>
      </c>
      <c r="D9553" s="104" t="s">
        <v>3980</v>
      </c>
      <c r="E9553" s="104">
        <f t="shared" si="149"/>
        <v>64615023</v>
      </c>
      <c r="F9553" s="104" t="s">
        <v>5427</v>
      </c>
      <c r="G9553" s="104" t="s">
        <v>750</v>
      </c>
      <c r="H9553" s="104" t="s">
        <v>1232</v>
      </c>
      <c r="I9553" s="104" t="s">
        <v>3981</v>
      </c>
    </row>
    <row r="9554" spans="1:9" x14ac:dyDescent="0.2">
      <c r="A9554" s="104" t="s">
        <v>10492</v>
      </c>
      <c r="D9554" s="104" t="s">
        <v>3982</v>
      </c>
      <c r="E9554" s="104">
        <f t="shared" si="149"/>
        <v>64615030</v>
      </c>
      <c r="F9554" s="104" t="s">
        <v>5427</v>
      </c>
      <c r="G9554" s="104" t="s">
        <v>750</v>
      </c>
      <c r="H9554" s="104" t="s">
        <v>1232</v>
      </c>
      <c r="I9554" s="104" t="s">
        <v>11451</v>
      </c>
    </row>
    <row r="9555" spans="1:9" x14ac:dyDescent="0.2">
      <c r="A9555" s="104" t="s">
        <v>10492</v>
      </c>
      <c r="D9555" s="104" t="s">
        <v>3983</v>
      </c>
      <c r="E9555" s="104">
        <f t="shared" si="149"/>
        <v>64620001</v>
      </c>
      <c r="F9555" s="104" t="s">
        <v>5427</v>
      </c>
      <c r="G9555" s="104" t="s">
        <v>750</v>
      </c>
      <c r="H9555" s="104" t="s">
        <v>3984</v>
      </c>
      <c r="I9555" s="104" t="s">
        <v>3985</v>
      </c>
    </row>
    <row r="9556" spans="1:9" x14ac:dyDescent="0.2">
      <c r="A9556" s="104" t="s">
        <v>10492</v>
      </c>
      <c r="D9556" s="104" t="s">
        <v>3986</v>
      </c>
      <c r="E9556" s="104">
        <f t="shared" si="149"/>
        <v>64620011</v>
      </c>
      <c r="F9556" s="104" t="s">
        <v>5427</v>
      </c>
      <c r="G9556" s="104" t="s">
        <v>750</v>
      </c>
      <c r="H9556" s="104" t="s">
        <v>3984</v>
      </c>
      <c r="I9556" s="104" t="s">
        <v>754</v>
      </c>
    </row>
    <row r="9557" spans="1:9" x14ac:dyDescent="0.2">
      <c r="A9557" s="104" t="s">
        <v>10492</v>
      </c>
      <c r="D9557" s="104" t="s">
        <v>3987</v>
      </c>
      <c r="E9557" s="104">
        <f t="shared" si="149"/>
        <v>64620012</v>
      </c>
      <c r="F9557" s="104" t="s">
        <v>5427</v>
      </c>
      <c r="G9557" s="104" t="s">
        <v>750</v>
      </c>
      <c r="H9557" s="104" t="s">
        <v>3984</v>
      </c>
      <c r="I9557" s="104" t="s">
        <v>3988</v>
      </c>
    </row>
    <row r="9558" spans="1:9" x14ac:dyDescent="0.2">
      <c r="A9558" s="104" t="s">
        <v>10492</v>
      </c>
      <c r="D9558" s="104" t="s">
        <v>3989</v>
      </c>
      <c r="E9558" s="104">
        <f t="shared" si="149"/>
        <v>64620013</v>
      </c>
      <c r="F9558" s="104" t="s">
        <v>5427</v>
      </c>
      <c r="G9558" s="104" t="s">
        <v>750</v>
      </c>
      <c r="H9558" s="104" t="s">
        <v>3984</v>
      </c>
      <c r="I9558" s="104" t="s">
        <v>3990</v>
      </c>
    </row>
    <row r="9559" spans="1:9" x14ac:dyDescent="0.2">
      <c r="A9559" s="104" t="s">
        <v>10492</v>
      </c>
      <c r="D9559" s="104" t="s">
        <v>3991</v>
      </c>
      <c r="E9559" s="104">
        <f t="shared" si="149"/>
        <v>64620015</v>
      </c>
      <c r="F9559" s="104" t="s">
        <v>5427</v>
      </c>
      <c r="G9559" s="104" t="s">
        <v>750</v>
      </c>
      <c r="H9559" s="104" t="s">
        <v>3984</v>
      </c>
      <c r="I9559" s="104" t="s">
        <v>3992</v>
      </c>
    </row>
    <row r="9560" spans="1:9" x14ac:dyDescent="0.2">
      <c r="A9560" s="104" t="s">
        <v>10492</v>
      </c>
      <c r="D9560" s="104" t="s">
        <v>3993</v>
      </c>
      <c r="E9560" s="104">
        <f t="shared" si="149"/>
        <v>64620016</v>
      </c>
      <c r="F9560" s="104" t="s">
        <v>5427</v>
      </c>
      <c r="G9560" s="104" t="s">
        <v>750</v>
      </c>
      <c r="H9560" s="104" t="s">
        <v>3984</v>
      </c>
      <c r="I9560" s="104" t="s">
        <v>3994</v>
      </c>
    </row>
    <row r="9561" spans="1:9" x14ac:dyDescent="0.2">
      <c r="A9561" s="104" t="s">
        <v>10492</v>
      </c>
      <c r="D9561" s="104" t="s">
        <v>3995</v>
      </c>
      <c r="E9561" s="104">
        <f t="shared" si="149"/>
        <v>64620017</v>
      </c>
      <c r="F9561" s="104" t="s">
        <v>5427</v>
      </c>
      <c r="G9561" s="104" t="s">
        <v>750</v>
      </c>
      <c r="H9561" s="104" t="s">
        <v>3984</v>
      </c>
      <c r="I9561" s="104" t="s">
        <v>3996</v>
      </c>
    </row>
    <row r="9562" spans="1:9" x14ac:dyDescent="0.2">
      <c r="A9562" s="104" t="s">
        <v>10492</v>
      </c>
      <c r="D9562" s="104" t="s">
        <v>3997</v>
      </c>
      <c r="E9562" s="104">
        <f t="shared" si="149"/>
        <v>64620018</v>
      </c>
      <c r="F9562" s="104" t="s">
        <v>5427</v>
      </c>
      <c r="G9562" s="104" t="s">
        <v>750</v>
      </c>
      <c r="H9562" s="104" t="s">
        <v>3984</v>
      </c>
      <c r="I9562" s="104" t="s">
        <v>3998</v>
      </c>
    </row>
    <row r="9563" spans="1:9" x14ac:dyDescent="0.2">
      <c r="A9563" s="104" t="s">
        <v>10492</v>
      </c>
      <c r="D9563" s="104" t="s">
        <v>3999</v>
      </c>
      <c r="E9563" s="104">
        <f t="shared" si="149"/>
        <v>64620020</v>
      </c>
      <c r="F9563" s="104" t="s">
        <v>5427</v>
      </c>
      <c r="G9563" s="104" t="s">
        <v>750</v>
      </c>
      <c r="H9563" s="104" t="s">
        <v>3984</v>
      </c>
      <c r="I9563" s="104" t="s">
        <v>16737</v>
      </c>
    </row>
    <row r="9564" spans="1:9" x14ac:dyDescent="0.2">
      <c r="A9564" s="104" t="s">
        <v>10492</v>
      </c>
      <c r="D9564" s="104" t="s">
        <v>4000</v>
      </c>
      <c r="E9564" s="104">
        <f t="shared" si="149"/>
        <v>64620021</v>
      </c>
      <c r="F9564" s="104" t="s">
        <v>5427</v>
      </c>
      <c r="G9564" s="104" t="s">
        <v>750</v>
      </c>
      <c r="H9564" s="104" t="s">
        <v>3984</v>
      </c>
      <c r="I9564" s="104" t="s">
        <v>4001</v>
      </c>
    </row>
    <row r="9565" spans="1:9" x14ac:dyDescent="0.2">
      <c r="A9565" s="104" t="s">
        <v>10492</v>
      </c>
      <c r="D9565" s="104" t="s">
        <v>4002</v>
      </c>
      <c r="E9565" s="104">
        <f t="shared" si="149"/>
        <v>64620022</v>
      </c>
      <c r="F9565" s="104" t="s">
        <v>5427</v>
      </c>
      <c r="G9565" s="104" t="s">
        <v>750</v>
      </c>
      <c r="H9565" s="104" t="s">
        <v>3984</v>
      </c>
      <c r="I9565" s="104" t="s">
        <v>5121</v>
      </c>
    </row>
    <row r="9566" spans="1:9" x14ac:dyDescent="0.2">
      <c r="A9566" s="104" t="s">
        <v>10492</v>
      </c>
      <c r="D9566" s="104" t="s">
        <v>4003</v>
      </c>
      <c r="E9566" s="104">
        <f t="shared" si="149"/>
        <v>64620025</v>
      </c>
      <c r="F9566" s="104" t="s">
        <v>5427</v>
      </c>
      <c r="G9566" s="104" t="s">
        <v>750</v>
      </c>
      <c r="H9566" s="104" t="s">
        <v>3984</v>
      </c>
      <c r="I9566" s="104" t="s">
        <v>11662</v>
      </c>
    </row>
    <row r="9567" spans="1:9" x14ac:dyDescent="0.2">
      <c r="A9567" s="104" t="s">
        <v>10492</v>
      </c>
      <c r="D9567" s="104" t="s">
        <v>4004</v>
      </c>
      <c r="E9567" s="104">
        <f t="shared" si="149"/>
        <v>64620026</v>
      </c>
      <c r="F9567" s="104" t="s">
        <v>5427</v>
      </c>
      <c r="G9567" s="104" t="s">
        <v>750</v>
      </c>
      <c r="H9567" s="104" t="s">
        <v>3984</v>
      </c>
      <c r="I9567" s="104" t="s">
        <v>4005</v>
      </c>
    </row>
    <row r="9568" spans="1:9" x14ac:dyDescent="0.2">
      <c r="A9568" s="104" t="s">
        <v>10492</v>
      </c>
      <c r="D9568" s="104" t="s">
        <v>4006</v>
      </c>
      <c r="E9568" s="104">
        <f t="shared" si="149"/>
        <v>64620027</v>
      </c>
      <c r="F9568" s="104" t="s">
        <v>5427</v>
      </c>
      <c r="G9568" s="104" t="s">
        <v>750</v>
      </c>
      <c r="H9568" s="104" t="s">
        <v>3984</v>
      </c>
      <c r="I9568" s="104" t="s">
        <v>4007</v>
      </c>
    </row>
    <row r="9569" spans="1:9" x14ac:dyDescent="0.2">
      <c r="A9569" s="104" t="s">
        <v>10492</v>
      </c>
      <c r="D9569" s="104" t="s">
        <v>4008</v>
      </c>
      <c r="E9569" s="104">
        <f t="shared" si="149"/>
        <v>64620030</v>
      </c>
      <c r="F9569" s="104" t="s">
        <v>5427</v>
      </c>
      <c r="G9569" s="104" t="s">
        <v>750</v>
      </c>
      <c r="H9569" s="104" t="s">
        <v>3984</v>
      </c>
      <c r="I9569" s="104" t="s">
        <v>3414</v>
      </c>
    </row>
    <row r="9570" spans="1:9" x14ac:dyDescent="0.2">
      <c r="A9570" s="104" t="s">
        <v>10492</v>
      </c>
      <c r="D9570" s="104" t="s">
        <v>4009</v>
      </c>
      <c r="E9570" s="104">
        <f t="shared" si="149"/>
        <v>64620031</v>
      </c>
      <c r="F9570" s="104" t="s">
        <v>5427</v>
      </c>
      <c r="G9570" s="104" t="s">
        <v>750</v>
      </c>
      <c r="H9570" s="104" t="s">
        <v>3984</v>
      </c>
      <c r="I9570" s="104" t="s">
        <v>4010</v>
      </c>
    </row>
    <row r="9571" spans="1:9" x14ac:dyDescent="0.2">
      <c r="A9571" s="104" t="s">
        <v>10492</v>
      </c>
      <c r="D9571" s="104" t="s">
        <v>4011</v>
      </c>
      <c r="E9571" s="104">
        <f t="shared" si="149"/>
        <v>64620032</v>
      </c>
      <c r="F9571" s="104" t="s">
        <v>5427</v>
      </c>
      <c r="G9571" s="104" t="s">
        <v>750</v>
      </c>
      <c r="H9571" s="104" t="s">
        <v>3984</v>
      </c>
      <c r="I9571" s="104" t="s">
        <v>4012</v>
      </c>
    </row>
    <row r="9572" spans="1:9" x14ac:dyDescent="0.2">
      <c r="A9572" s="104" t="s">
        <v>10492</v>
      </c>
      <c r="D9572" s="104" t="s">
        <v>4013</v>
      </c>
      <c r="E9572" s="104">
        <f t="shared" si="149"/>
        <v>64620033</v>
      </c>
      <c r="F9572" s="104" t="s">
        <v>5427</v>
      </c>
      <c r="G9572" s="104" t="s">
        <v>750</v>
      </c>
      <c r="H9572" s="104" t="s">
        <v>3984</v>
      </c>
      <c r="I9572" s="104" t="s">
        <v>4014</v>
      </c>
    </row>
    <row r="9573" spans="1:9" x14ac:dyDescent="0.2">
      <c r="A9573" s="104" t="s">
        <v>10492</v>
      </c>
      <c r="D9573" s="104" t="s">
        <v>4015</v>
      </c>
      <c r="E9573" s="104">
        <f t="shared" si="149"/>
        <v>64620034</v>
      </c>
      <c r="F9573" s="104" t="s">
        <v>5427</v>
      </c>
      <c r="G9573" s="104" t="s">
        <v>750</v>
      </c>
      <c r="H9573" s="104" t="s">
        <v>3984</v>
      </c>
      <c r="I9573" s="104" t="s">
        <v>4016</v>
      </c>
    </row>
    <row r="9574" spans="1:9" x14ac:dyDescent="0.2">
      <c r="A9574" s="104" t="s">
        <v>10492</v>
      </c>
      <c r="D9574" s="104" t="s">
        <v>4017</v>
      </c>
      <c r="E9574" s="104">
        <f t="shared" si="149"/>
        <v>64620035</v>
      </c>
      <c r="F9574" s="104" t="s">
        <v>5427</v>
      </c>
      <c r="G9574" s="104" t="s">
        <v>750</v>
      </c>
      <c r="H9574" s="104" t="s">
        <v>3984</v>
      </c>
      <c r="I9574" s="104" t="s">
        <v>4018</v>
      </c>
    </row>
    <row r="9575" spans="1:9" x14ac:dyDescent="0.2">
      <c r="A9575" s="104" t="s">
        <v>10492</v>
      </c>
      <c r="D9575" s="104" t="s">
        <v>4019</v>
      </c>
      <c r="E9575" s="104">
        <f t="shared" si="149"/>
        <v>64620036</v>
      </c>
      <c r="F9575" s="104" t="s">
        <v>5427</v>
      </c>
      <c r="G9575" s="104" t="s">
        <v>750</v>
      </c>
      <c r="H9575" s="104" t="s">
        <v>3984</v>
      </c>
      <c r="I9575" s="104" t="s">
        <v>4020</v>
      </c>
    </row>
    <row r="9576" spans="1:9" x14ac:dyDescent="0.2">
      <c r="A9576" s="104" t="s">
        <v>10492</v>
      </c>
      <c r="D9576" s="104" t="s">
        <v>4021</v>
      </c>
      <c r="E9576" s="104">
        <f t="shared" si="149"/>
        <v>64620037</v>
      </c>
      <c r="F9576" s="104" t="s">
        <v>5427</v>
      </c>
      <c r="G9576" s="104" t="s">
        <v>750</v>
      </c>
      <c r="H9576" s="104" t="s">
        <v>3984</v>
      </c>
      <c r="I9576" s="104" t="s">
        <v>4022</v>
      </c>
    </row>
    <row r="9577" spans="1:9" x14ac:dyDescent="0.2">
      <c r="A9577" s="104" t="s">
        <v>10492</v>
      </c>
      <c r="D9577" s="104" t="s">
        <v>4023</v>
      </c>
      <c r="E9577" s="104">
        <f t="shared" si="149"/>
        <v>64620038</v>
      </c>
      <c r="F9577" s="104" t="s">
        <v>5427</v>
      </c>
      <c r="G9577" s="104" t="s">
        <v>750</v>
      </c>
      <c r="H9577" s="104" t="s">
        <v>3984</v>
      </c>
      <c r="I9577" s="104" t="s">
        <v>4024</v>
      </c>
    </row>
    <row r="9578" spans="1:9" x14ac:dyDescent="0.2">
      <c r="A9578" s="104" t="s">
        <v>10492</v>
      </c>
      <c r="D9578" s="104" t="s">
        <v>4025</v>
      </c>
      <c r="E9578" s="104">
        <f t="shared" si="149"/>
        <v>64630001</v>
      </c>
      <c r="F9578" s="104" t="s">
        <v>5427</v>
      </c>
      <c r="G9578" s="104" t="s">
        <v>750</v>
      </c>
      <c r="H9578" s="104" t="s">
        <v>4026</v>
      </c>
      <c r="I9578" s="104" t="s">
        <v>4027</v>
      </c>
    </row>
    <row r="9579" spans="1:9" x14ac:dyDescent="0.2">
      <c r="A9579" s="104" t="s">
        <v>10492</v>
      </c>
      <c r="D9579" s="104" t="s">
        <v>4028</v>
      </c>
      <c r="E9579" s="104">
        <f t="shared" si="149"/>
        <v>64630010</v>
      </c>
      <c r="F9579" s="104" t="s">
        <v>5427</v>
      </c>
      <c r="G9579" s="104" t="s">
        <v>750</v>
      </c>
      <c r="H9579" s="104" t="s">
        <v>4026</v>
      </c>
      <c r="I9579" s="104" t="s">
        <v>3086</v>
      </c>
    </row>
    <row r="9580" spans="1:9" x14ac:dyDescent="0.2">
      <c r="A9580" s="104" t="s">
        <v>10492</v>
      </c>
      <c r="D9580" s="104" t="s">
        <v>4029</v>
      </c>
      <c r="E9580" s="104">
        <f t="shared" si="149"/>
        <v>64630011</v>
      </c>
      <c r="F9580" s="104" t="s">
        <v>5427</v>
      </c>
      <c r="G9580" s="104" t="s">
        <v>750</v>
      </c>
      <c r="H9580" s="104" t="s">
        <v>4026</v>
      </c>
      <c r="I9580" s="104" t="s">
        <v>4030</v>
      </c>
    </row>
    <row r="9581" spans="1:9" x14ac:dyDescent="0.2">
      <c r="A9581" s="104" t="s">
        <v>10492</v>
      </c>
      <c r="D9581" s="104" t="s">
        <v>4031</v>
      </c>
      <c r="E9581" s="104">
        <f t="shared" si="149"/>
        <v>64630012</v>
      </c>
      <c r="F9581" s="104" t="s">
        <v>5427</v>
      </c>
      <c r="G9581" s="104" t="s">
        <v>750</v>
      </c>
      <c r="H9581" s="104" t="s">
        <v>4026</v>
      </c>
      <c r="I9581" s="104" t="s">
        <v>4032</v>
      </c>
    </row>
    <row r="9582" spans="1:9" x14ac:dyDescent="0.2">
      <c r="A9582" s="104" t="s">
        <v>10492</v>
      </c>
      <c r="D9582" s="104" t="s">
        <v>4033</v>
      </c>
      <c r="E9582" s="104">
        <f t="shared" si="149"/>
        <v>64630015</v>
      </c>
      <c r="F9582" s="104" t="s">
        <v>5427</v>
      </c>
      <c r="G9582" s="104" t="s">
        <v>750</v>
      </c>
      <c r="H9582" s="104" t="s">
        <v>4026</v>
      </c>
      <c r="I9582" s="104" t="s">
        <v>4034</v>
      </c>
    </row>
    <row r="9583" spans="1:9" x14ac:dyDescent="0.2">
      <c r="A9583" s="104" t="s">
        <v>10492</v>
      </c>
      <c r="D9583" s="104" t="s">
        <v>4035</v>
      </c>
      <c r="E9583" s="104">
        <f t="shared" si="149"/>
        <v>64630016</v>
      </c>
      <c r="F9583" s="104" t="s">
        <v>5427</v>
      </c>
      <c r="G9583" s="104" t="s">
        <v>750</v>
      </c>
      <c r="H9583" s="104" t="s">
        <v>4026</v>
      </c>
      <c r="I9583" s="104" t="s">
        <v>4036</v>
      </c>
    </row>
    <row r="9584" spans="1:9" x14ac:dyDescent="0.2">
      <c r="A9584" s="104" t="s">
        <v>10492</v>
      </c>
      <c r="D9584" s="104" t="s">
        <v>4037</v>
      </c>
      <c r="E9584" s="104">
        <f t="shared" si="149"/>
        <v>64630025</v>
      </c>
      <c r="F9584" s="104" t="s">
        <v>5427</v>
      </c>
      <c r="G9584" s="104" t="s">
        <v>750</v>
      </c>
      <c r="H9584" s="104" t="s">
        <v>4026</v>
      </c>
      <c r="I9584" s="104" t="s">
        <v>4038</v>
      </c>
    </row>
    <row r="9585" spans="1:9" x14ac:dyDescent="0.2">
      <c r="A9585" s="104" t="s">
        <v>10492</v>
      </c>
      <c r="D9585" s="104" t="s">
        <v>4039</v>
      </c>
      <c r="E9585" s="104">
        <f t="shared" si="149"/>
        <v>64630026</v>
      </c>
      <c r="F9585" s="104" t="s">
        <v>5427</v>
      </c>
      <c r="G9585" s="104" t="s">
        <v>750</v>
      </c>
      <c r="H9585" s="104" t="s">
        <v>4026</v>
      </c>
      <c r="I9585" s="104" t="s">
        <v>4040</v>
      </c>
    </row>
    <row r="9586" spans="1:9" x14ac:dyDescent="0.2">
      <c r="A9586" s="104" t="s">
        <v>10492</v>
      </c>
      <c r="D9586" s="104" t="s">
        <v>4041</v>
      </c>
      <c r="E9586" s="104">
        <f t="shared" si="149"/>
        <v>64630030</v>
      </c>
      <c r="F9586" s="104" t="s">
        <v>5427</v>
      </c>
      <c r="G9586" s="104" t="s">
        <v>750</v>
      </c>
      <c r="H9586" s="104" t="s">
        <v>4026</v>
      </c>
      <c r="I9586" s="104" t="s">
        <v>4042</v>
      </c>
    </row>
    <row r="9587" spans="1:9" x14ac:dyDescent="0.2">
      <c r="A9587" s="104" t="s">
        <v>10492</v>
      </c>
      <c r="D9587" s="104" t="s">
        <v>4043</v>
      </c>
      <c r="E9587" s="104">
        <f t="shared" si="149"/>
        <v>64630035</v>
      </c>
      <c r="F9587" s="104" t="s">
        <v>5427</v>
      </c>
      <c r="G9587" s="104" t="s">
        <v>750</v>
      </c>
      <c r="H9587" s="104" t="s">
        <v>4026</v>
      </c>
      <c r="I9587" s="104" t="s">
        <v>4044</v>
      </c>
    </row>
    <row r="9588" spans="1:9" x14ac:dyDescent="0.2">
      <c r="A9588" s="104" t="s">
        <v>10492</v>
      </c>
      <c r="D9588" s="104" t="s">
        <v>4045</v>
      </c>
      <c r="E9588" s="104">
        <f t="shared" si="149"/>
        <v>64630040</v>
      </c>
      <c r="F9588" s="104" t="s">
        <v>5427</v>
      </c>
      <c r="G9588" s="104" t="s">
        <v>750</v>
      </c>
      <c r="H9588" s="104" t="s">
        <v>4026</v>
      </c>
      <c r="I9588" s="104" t="s">
        <v>4046</v>
      </c>
    </row>
    <row r="9589" spans="1:9" x14ac:dyDescent="0.2">
      <c r="A9589" s="104" t="s">
        <v>10492</v>
      </c>
      <c r="D9589" s="104" t="s">
        <v>4047</v>
      </c>
      <c r="E9589" s="104">
        <f t="shared" si="149"/>
        <v>64630041</v>
      </c>
      <c r="F9589" s="104" t="s">
        <v>5427</v>
      </c>
      <c r="G9589" s="104" t="s">
        <v>750</v>
      </c>
      <c r="H9589" s="104" t="s">
        <v>4026</v>
      </c>
      <c r="I9589" s="104" t="s">
        <v>4048</v>
      </c>
    </row>
    <row r="9590" spans="1:9" x14ac:dyDescent="0.2">
      <c r="A9590" s="104" t="s">
        <v>10492</v>
      </c>
      <c r="D9590" s="104" t="s">
        <v>4049</v>
      </c>
      <c r="E9590" s="104">
        <f t="shared" si="149"/>
        <v>64630042</v>
      </c>
      <c r="F9590" s="104" t="s">
        <v>5427</v>
      </c>
      <c r="G9590" s="104" t="s">
        <v>750</v>
      </c>
      <c r="H9590" s="104" t="s">
        <v>4026</v>
      </c>
      <c r="I9590" s="104" t="s">
        <v>4050</v>
      </c>
    </row>
    <row r="9591" spans="1:9" x14ac:dyDescent="0.2">
      <c r="A9591" s="104" t="s">
        <v>10492</v>
      </c>
      <c r="D9591" s="104" t="s">
        <v>4051</v>
      </c>
      <c r="E9591" s="104">
        <f t="shared" si="149"/>
        <v>64630050</v>
      </c>
      <c r="F9591" s="104" t="s">
        <v>5427</v>
      </c>
      <c r="G9591" s="104" t="s">
        <v>750</v>
      </c>
      <c r="H9591" s="104" t="s">
        <v>4026</v>
      </c>
      <c r="I9591" s="104" t="s">
        <v>4052</v>
      </c>
    </row>
    <row r="9592" spans="1:9" x14ac:dyDescent="0.2">
      <c r="A9592" s="104" t="s">
        <v>10492</v>
      </c>
      <c r="D9592" s="104" t="s">
        <v>4053</v>
      </c>
      <c r="E9592" s="104">
        <f t="shared" si="149"/>
        <v>64630051</v>
      </c>
      <c r="F9592" s="104" t="s">
        <v>5427</v>
      </c>
      <c r="G9592" s="104" t="s">
        <v>750</v>
      </c>
      <c r="H9592" s="104" t="s">
        <v>4026</v>
      </c>
      <c r="I9592" s="104" t="s">
        <v>4054</v>
      </c>
    </row>
    <row r="9593" spans="1:9" x14ac:dyDescent="0.2">
      <c r="A9593" s="104" t="s">
        <v>10492</v>
      </c>
      <c r="D9593" s="104" t="s">
        <v>4055</v>
      </c>
      <c r="E9593" s="104">
        <f t="shared" si="149"/>
        <v>64630052</v>
      </c>
      <c r="F9593" s="104" t="s">
        <v>5427</v>
      </c>
      <c r="G9593" s="104" t="s">
        <v>750</v>
      </c>
      <c r="H9593" s="104" t="s">
        <v>4026</v>
      </c>
      <c r="I9593" s="104" t="s">
        <v>4056</v>
      </c>
    </row>
    <row r="9594" spans="1:9" x14ac:dyDescent="0.2">
      <c r="A9594" s="104" t="s">
        <v>10492</v>
      </c>
      <c r="D9594" s="104" t="s">
        <v>4057</v>
      </c>
      <c r="E9594" s="104">
        <f t="shared" si="149"/>
        <v>64630053</v>
      </c>
      <c r="F9594" s="104" t="s">
        <v>5427</v>
      </c>
      <c r="G9594" s="104" t="s">
        <v>750</v>
      </c>
      <c r="H9594" s="104" t="s">
        <v>4026</v>
      </c>
      <c r="I9594" s="104" t="s">
        <v>4058</v>
      </c>
    </row>
    <row r="9595" spans="1:9" x14ac:dyDescent="0.2">
      <c r="A9595" s="104" t="s">
        <v>10492</v>
      </c>
      <c r="D9595" s="104" t="s">
        <v>4059</v>
      </c>
      <c r="E9595" s="104">
        <f t="shared" si="149"/>
        <v>64630080</v>
      </c>
      <c r="F9595" s="104" t="s">
        <v>5427</v>
      </c>
      <c r="G9595" s="104" t="s">
        <v>750</v>
      </c>
      <c r="H9595" s="104" t="s">
        <v>4026</v>
      </c>
      <c r="I9595" s="104" t="s">
        <v>11023</v>
      </c>
    </row>
    <row r="9596" spans="1:9" x14ac:dyDescent="0.2">
      <c r="A9596" s="104" t="s">
        <v>10492</v>
      </c>
      <c r="D9596" s="104" t="s">
        <v>4060</v>
      </c>
      <c r="E9596" s="104">
        <f t="shared" si="149"/>
        <v>64630081</v>
      </c>
      <c r="F9596" s="104" t="s">
        <v>5427</v>
      </c>
      <c r="G9596" s="104" t="s">
        <v>750</v>
      </c>
      <c r="H9596" s="104" t="s">
        <v>4026</v>
      </c>
      <c r="I9596" s="104" t="s">
        <v>4061</v>
      </c>
    </row>
    <row r="9597" spans="1:9" x14ac:dyDescent="0.2">
      <c r="A9597" s="104" t="s">
        <v>10492</v>
      </c>
      <c r="D9597" s="104" t="s">
        <v>4062</v>
      </c>
      <c r="E9597" s="104">
        <f t="shared" si="149"/>
        <v>64630082</v>
      </c>
      <c r="F9597" s="104" t="s">
        <v>5427</v>
      </c>
      <c r="G9597" s="104" t="s">
        <v>750</v>
      </c>
      <c r="H9597" s="104" t="s">
        <v>4026</v>
      </c>
      <c r="I9597" s="104" t="s">
        <v>4063</v>
      </c>
    </row>
    <row r="9598" spans="1:9" x14ac:dyDescent="0.2">
      <c r="A9598" s="104" t="s">
        <v>10492</v>
      </c>
      <c r="D9598" s="104" t="s">
        <v>4064</v>
      </c>
      <c r="E9598" s="104">
        <f t="shared" si="149"/>
        <v>64630083</v>
      </c>
      <c r="F9598" s="104" t="s">
        <v>5427</v>
      </c>
      <c r="G9598" s="104" t="s">
        <v>750</v>
      </c>
      <c r="H9598" s="104" t="s">
        <v>4026</v>
      </c>
      <c r="I9598" s="104" t="s">
        <v>4065</v>
      </c>
    </row>
    <row r="9599" spans="1:9" x14ac:dyDescent="0.2">
      <c r="A9599" s="104" t="s">
        <v>10492</v>
      </c>
      <c r="D9599" s="104" t="s">
        <v>4066</v>
      </c>
      <c r="E9599" s="104">
        <f t="shared" si="149"/>
        <v>64631001</v>
      </c>
      <c r="F9599" s="104" t="s">
        <v>5427</v>
      </c>
      <c r="G9599" s="104" t="s">
        <v>750</v>
      </c>
      <c r="H9599" s="104" t="s">
        <v>4067</v>
      </c>
      <c r="I9599" s="104" t="s">
        <v>4068</v>
      </c>
    </row>
    <row r="9600" spans="1:9" x14ac:dyDescent="0.2">
      <c r="A9600" s="104" t="s">
        <v>10492</v>
      </c>
      <c r="D9600" s="104" t="s">
        <v>4069</v>
      </c>
      <c r="E9600" s="104">
        <f t="shared" si="149"/>
        <v>64631010</v>
      </c>
      <c r="F9600" s="104" t="s">
        <v>5427</v>
      </c>
      <c r="G9600" s="104" t="s">
        <v>750</v>
      </c>
      <c r="H9600" s="104" t="s">
        <v>4067</v>
      </c>
      <c r="I9600" s="104" t="s">
        <v>4070</v>
      </c>
    </row>
    <row r="9601" spans="1:9" x14ac:dyDescent="0.2">
      <c r="A9601" s="104" t="s">
        <v>10492</v>
      </c>
      <c r="D9601" s="104" t="s">
        <v>4071</v>
      </c>
      <c r="E9601" s="104">
        <f t="shared" si="149"/>
        <v>64631011</v>
      </c>
      <c r="F9601" s="104" t="s">
        <v>5427</v>
      </c>
      <c r="G9601" s="104" t="s">
        <v>750</v>
      </c>
      <c r="H9601" s="104" t="s">
        <v>4067</v>
      </c>
      <c r="I9601" s="104" t="s">
        <v>4030</v>
      </c>
    </row>
    <row r="9602" spans="1:9" x14ac:dyDescent="0.2">
      <c r="A9602" s="104" t="s">
        <v>10492</v>
      </c>
      <c r="D9602" s="104" t="s">
        <v>4072</v>
      </c>
      <c r="E9602" s="104">
        <f t="shared" ref="E9602:E9665" si="150">VALUE(D9602)</f>
        <v>64631012</v>
      </c>
      <c r="F9602" s="104" t="s">
        <v>5427</v>
      </c>
      <c r="G9602" s="104" t="s">
        <v>750</v>
      </c>
      <c r="H9602" s="104" t="s">
        <v>4067</v>
      </c>
      <c r="I9602" s="104" t="s">
        <v>4032</v>
      </c>
    </row>
    <row r="9603" spans="1:9" x14ac:dyDescent="0.2">
      <c r="A9603" s="104" t="s">
        <v>10492</v>
      </c>
      <c r="D9603" s="104" t="s">
        <v>4073</v>
      </c>
      <c r="E9603" s="104">
        <f t="shared" si="150"/>
        <v>64631015</v>
      </c>
      <c r="F9603" s="104" t="s">
        <v>5427</v>
      </c>
      <c r="G9603" s="104" t="s">
        <v>750</v>
      </c>
      <c r="H9603" s="104" t="s">
        <v>4067</v>
      </c>
      <c r="I9603" s="104" t="s">
        <v>4034</v>
      </c>
    </row>
    <row r="9604" spans="1:9" x14ac:dyDescent="0.2">
      <c r="A9604" s="104" t="s">
        <v>10492</v>
      </c>
      <c r="D9604" s="104" t="s">
        <v>4074</v>
      </c>
      <c r="E9604" s="104">
        <f t="shared" si="150"/>
        <v>64631016</v>
      </c>
      <c r="F9604" s="104" t="s">
        <v>5427</v>
      </c>
      <c r="G9604" s="104" t="s">
        <v>750</v>
      </c>
      <c r="H9604" s="104" t="s">
        <v>4067</v>
      </c>
      <c r="I9604" s="104" t="s">
        <v>4036</v>
      </c>
    </row>
    <row r="9605" spans="1:9" x14ac:dyDescent="0.2">
      <c r="A9605" s="104" t="s">
        <v>10492</v>
      </c>
      <c r="D9605" s="104" t="s">
        <v>4075</v>
      </c>
      <c r="E9605" s="104">
        <f t="shared" si="150"/>
        <v>64631025</v>
      </c>
      <c r="F9605" s="104" t="s">
        <v>5427</v>
      </c>
      <c r="G9605" s="104" t="s">
        <v>750</v>
      </c>
      <c r="H9605" s="104" t="s">
        <v>4067</v>
      </c>
      <c r="I9605" s="104" t="s">
        <v>4038</v>
      </c>
    </row>
    <row r="9606" spans="1:9" x14ac:dyDescent="0.2">
      <c r="A9606" s="104" t="s">
        <v>10492</v>
      </c>
      <c r="D9606" s="104" t="s">
        <v>4076</v>
      </c>
      <c r="E9606" s="104">
        <f t="shared" si="150"/>
        <v>64631026</v>
      </c>
      <c r="F9606" s="104" t="s">
        <v>5427</v>
      </c>
      <c r="G9606" s="104" t="s">
        <v>750</v>
      </c>
      <c r="H9606" s="104" t="s">
        <v>4067</v>
      </c>
      <c r="I9606" s="104" t="s">
        <v>4040</v>
      </c>
    </row>
    <row r="9607" spans="1:9" x14ac:dyDescent="0.2">
      <c r="A9607" s="104" t="s">
        <v>10492</v>
      </c>
      <c r="D9607" s="104" t="s">
        <v>4077</v>
      </c>
      <c r="E9607" s="104">
        <f t="shared" si="150"/>
        <v>64631030</v>
      </c>
      <c r="F9607" s="104" t="s">
        <v>5427</v>
      </c>
      <c r="G9607" s="104" t="s">
        <v>750</v>
      </c>
      <c r="H9607" s="104" t="s">
        <v>4067</v>
      </c>
      <c r="I9607" s="104" t="s">
        <v>4042</v>
      </c>
    </row>
    <row r="9608" spans="1:9" x14ac:dyDescent="0.2">
      <c r="A9608" s="104" t="s">
        <v>10492</v>
      </c>
      <c r="D9608" s="104" t="s">
        <v>4078</v>
      </c>
      <c r="E9608" s="104">
        <f t="shared" si="150"/>
        <v>64631040</v>
      </c>
      <c r="F9608" s="104" t="s">
        <v>5427</v>
      </c>
      <c r="G9608" s="104" t="s">
        <v>750</v>
      </c>
      <c r="H9608" s="104" t="s">
        <v>4067</v>
      </c>
      <c r="I9608" s="104" t="s">
        <v>4079</v>
      </c>
    </row>
    <row r="9609" spans="1:9" x14ac:dyDescent="0.2">
      <c r="A9609" s="104" t="s">
        <v>10492</v>
      </c>
      <c r="D9609" s="104" t="s">
        <v>4080</v>
      </c>
      <c r="E9609" s="104">
        <f t="shared" si="150"/>
        <v>64631050</v>
      </c>
      <c r="F9609" s="104" t="s">
        <v>5427</v>
      </c>
      <c r="G9609" s="104" t="s">
        <v>750</v>
      </c>
      <c r="H9609" s="104" t="s">
        <v>4067</v>
      </c>
      <c r="I9609" s="104" t="s">
        <v>4052</v>
      </c>
    </row>
    <row r="9610" spans="1:9" x14ac:dyDescent="0.2">
      <c r="A9610" s="104" t="s">
        <v>10492</v>
      </c>
      <c r="D9610" s="104" t="s">
        <v>4081</v>
      </c>
      <c r="E9610" s="104">
        <f t="shared" si="150"/>
        <v>64631051</v>
      </c>
      <c r="F9610" s="104" t="s">
        <v>5427</v>
      </c>
      <c r="G9610" s="104" t="s">
        <v>750</v>
      </c>
      <c r="H9610" s="104" t="s">
        <v>4067</v>
      </c>
      <c r="I9610" s="104" t="s">
        <v>4054</v>
      </c>
    </row>
    <row r="9611" spans="1:9" x14ac:dyDescent="0.2">
      <c r="A9611" s="104" t="s">
        <v>10492</v>
      </c>
      <c r="D9611" s="104" t="s">
        <v>4082</v>
      </c>
      <c r="E9611" s="104">
        <f t="shared" si="150"/>
        <v>64631052</v>
      </c>
      <c r="F9611" s="104" t="s">
        <v>5427</v>
      </c>
      <c r="G9611" s="104" t="s">
        <v>750</v>
      </c>
      <c r="H9611" s="104" t="s">
        <v>4067</v>
      </c>
      <c r="I9611" s="104" t="s">
        <v>4056</v>
      </c>
    </row>
    <row r="9612" spans="1:9" x14ac:dyDescent="0.2">
      <c r="A9612" s="104" t="s">
        <v>10492</v>
      </c>
      <c r="D9612" s="104" t="s">
        <v>4083</v>
      </c>
      <c r="E9612" s="104">
        <f t="shared" si="150"/>
        <v>64631053</v>
      </c>
      <c r="F9612" s="104" t="s">
        <v>5427</v>
      </c>
      <c r="G9612" s="104" t="s">
        <v>750</v>
      </c>
      <c r="H9612" s="104" t="s">
        <v>4067</v>
      </c>
      <c r="I9612" s="104" t="s">
        <v>4058</v>
      </c>
    </row>
    <row r="9613" spans="1:9" x14ac:dyDescent="0.2">
      <c r="A9613" s="104" t="s">
        <v>10492</v>
      </c>
      <c r="D9613" s="104" t="s">
        <v>1359</v>
      </c>
      <c r="E9613" s="104">
        <f t="shared" si="150"/>
        <v>64631080</v>
      </c>
      <c r="F9613" s="104" t="s">
        <v>5427</v>
      </c>
      <c r="G9613" s="104" t="s">
        <v>750</v>
      </c>
      <c r="H9613" s="104" t="s">
        <v>4067</v>
      </c>
      <c r="I9613" s="104" t="s">
        <v>11023</v>
      </c>
    </row>
    <row r="9614" spans="1:9" x14ac:dyDescent="0.2">
      <c r="A9614" s="104" t="s">
        <v>10492</v>
      </c>
      <c r="D9614" s="104" t="s">
        <v>1360</v>
      </c>
      <c r="E9614" s="104">
        <f t="shared" si="150"/>
        <v>64631081</v>
      </c>
      <c r="F9614" s="104" t="s">
        <v>5427</v>
      </c>
      <c r="G9614" s="104" t="s">
        <v>750</v>
      </c>
      <c r="H9614" s="104" t="s">
        <v>4067</v>
      </c>
      <c r="I9614" s="104" t="s">
        <v>4061</v>
      </c>
    </row>
    <row r="9615" spans="1:9" x14ac:dyDescent="0.2">
      <c r="A9615" s="104" t="s">
        <v>10492</v>
      </c>
      <c r="D9615" s="104" t="s">
        <v>1361</v>
      </c>
      <c r="E9615" s="104">
        <f t="shared" si="150"/>
        <v>64631082</v>
      </c>
      <c r="F9615" s="104" t="s">
        <v>5427</v>
      </c>
      <c r="G9615" s="104" t="s">
        <v>750</v>
      </c>
      <c r="H9615" s="104" t="s">
        <v>4067</v>
      </c>
      <c r="I9615" s="104" t="s">
        <v>4063</v>
      </c>
    </row>
    <row r="9616" spans="1:9" x14ac:dyDescent="0.2">
      <c r="A9616" s="104" t="s">
        <v>10492</v>
      </c>
      <c r="D9616" s="104" t="s">
        <v>1362</v>
      </c>
      <c r="E9616" s="104">
        <f t="shared" si="150"/>
        <v>64631083</v>
      </c>
      <c r="F9616" s="104" t="s">
        <v>5427</v>
      </c>
      <c r="G9616" s="104" t="s">
        <v>750</v>
      </c>
      <c r="H9616" s="104" t="s">
        <v>4067</v>
      </c>
      <c r="I9616" s="104" t="s">
        <v>4065</v>
      </c>
    </row>
    <row r="9617" spans="1:9" x14ac:dyDescent="0.2">
      <c r="A9617" s="104" t="s">
        <v>10492</v>
      </c>
      <c r="D9617" s="104" t="s">
        <v>1363</v>
      </c>
      <c r="E9617" s="104">
        <f t="shared" si="150"/>
        <v>64632001</v>
      </c>
      <c r="F9617" s="104" t="s">
        <v>5427</v>
      </c>
      <c r="G9617" s="104" t="s">
        <v>750</v>
      </c>
      <c r="H9617" s="104" t="s">
        <v>1364</v>
      </c>
      <c r="I9617" s="104" t="s">
        <v>1365</v>
      </c>
    </row>
    <row r="9618" spans="1:9" x14ac:dyDescent="0.2">
      <c r="A9618" s="104" t="s">
        <v>10492</v>
      </c>
      <c r="D9618" s="104" t="s">
        <v>1366</v>
      </c>
      <c r="E9618" s="104">
        <f t="shared" si="150"/>
        <v>64632010</v>
      </c>
      <c r="F9618" s="104" t="s">
        <v>5427</v>
      </c>
      <c r="G9618" s="104" t="s">
        <v>750</v>
      </c>
      <c r="H9618" s="104" t="s">
        <v>1364</v>
      </c>
      <c r="I9618" s="104" t="s">
        <v>3064</v>
      </c>
    </row>
    <row r="9619" spans="1:9" x14ac:dyDescent="0.2">
      <c r="A9619" s="104" t="s">
        <v>10492</v>
      </c>
      <c r="D9619" s="104" t="s">
        <v>1367</v>
      </c>
      <c r="E9619" s="104">
        <f t="shared" si="150"/>
        <v>64632011</v>
      </c>
      <c r="F9619" s="104" t="s">
        <v>5427</v>
      </c>
      <c r="G9619" s="104" t="s">
        <v>750</v>
      </c>
      <c r="H9619" s="104" t="s">
        <v>1364</v>
      </c>
      <c r="I9619" s="104" t="s">
        <v>1368</v>
      </c>
    </row>
    <row r="9620" spans="1:9" x14ac:dyDescent="0.2">
      <c r="A9620" s="104" t="s">
        <v>10492</v>
      </c>
      <c r="D9620" s="104" t="s">
        <v>1369</v>
      </c>
      <c r="E9620" s="104">
        <f t="shared" si="150"/>
        <v>64632015</v>
      </c>
      <c r="F9620" s="104" t="s">
        <v>5427</v>
      </c>
      <c r="G9620" s="104" t="s">
        <v>750</v>
      </c>
      <c r="H9620" s="104" t="s">
        <v>1364</v>
      </c>
      <c r="I9620" s="104" t="s">
        <v>4034</v>
      </c>
    </row>
    <row r="9621" spans="1:9" x14ac:dyDescent="0.2">
      <c r="A9621" s="104" t="s">
        <v>10492</v>
      </c>
      <c r="D9621" s="104" t="s">
        <v>1370</v>
      </c>
      <c r="E9621" s="104">
        <f t="shared" si="150"/>
        <v>64632016</v>
      </c>
      <c r="F9621" s="104" t="s">
        <v>5427</v>
      </c>
      <c r="G9621" s="104" t="s">
        <v>750</v>
      </c>
      <c r="H9621" s="104" t="s">
        <v>1364</v>
      </c>
      <c r="I9621" s="104" t="s">
        <v>4036</v>
      </c>
    </row>
    <row r="9622" spans="1:9" x14ac:dyDescent="0.2">
      <c r="A9622" s="104" t="s">
        <v>10492</v>
      </c>
      <c r="D9622" s="104" t="s">
        <v>1371</v>
      </c>
      <c r="E9622" s="104">
        <f t="shared" si="150"/>
        <v>64632020</v>
      </c>
      <c r="F9622" s="104" t="s">
        <v>5427</v>
      </c>
      <c r="G9622" s="104" t="s">
        <v>750</v>
      </c>
      <c r="H9622" s="104" t="s">
        <v>1364</v>
      </c>
      <c r="I9622" s="104" t="s">
        <v>1372</v>
      </c>
    </row>
    <row r="9623" spans="1:9" x14ac:dyDescent="0.2">
      <c r="A9623" s="104" t="s">
        <v>10492</v>
      </c>
      <c r="D9623" s="104" t="s">
        <v>1373</v>
      </c>
      <c r="E9623" s="104">
        <f t="shared" si="150"/>
        <v>64632030</v>
      </c>
      <c r="F9623" s="104" t="s">
        <v>5427</v>
      </c>
      <c r="G9623" s="104" t="s">
        <v>750</v>
      </c>
      <c r="H9623" s="104" t="s">
        <v>1364</v>
      </c>
      <c r="I9623" s="104" t="s">
        <v>246</v>
      </c>
    </row>
    <row r="9624" spans="1:9" x14ac:dyDescent="0.2">
      <c r="A9624" s="104" t="s">
        <v>10492</v>
      </c>
      <c r="D9624" s="104" t="s">
        <v>1374</v>
      </c>
      <c r="E9624" s="104">
        <f t="shared" si="150"/>
        <v>64632040</v>
      </c>
      <c r="F9624" s="104" t="s">
        <v>5427</v>
      </c>
      <c r="G9624" s="104" t="s">
        <v>750</v>
      </c>
      <c r="H9624" s="104" t="s">
        <v>1364</v>
      </c>
      <c r="I9624" s="104" t="s">
        <v>3070</v>
      </c>
    </row>
    <row r="9625" spans="1:9" x14ac:dyDescent="0.2">
      <c r="A9625" s="104" t="s">
        <v>10492</v>
      </c>
      <c r="D9625" s="104" t="s">
        <v>1375</v>
      </c>
      <c r="E9625" s="104">
        <f t="shared" si="150"/>
        <v>64632041</v>
      </c>
      <c r="F9625" s="104" t="s">
        <v>5427</v>
      </c>
      <c r="G9625" s="104" t="s">
        <v>750</v>
      </c>
      <c r="H9625" s="104" t="s">
        <v>1364</v>
      </c>
      <c r="I9625" s="104" t="s">
        <v>1376</v>
      </c>
    </row>
    <row r="9626" spans="1:9" x14ac:dyDescent="0.2">
      <c r="A9626" s="104" t="s">
        <v>10492</v>
      </c>
      <c r="D9626" s="104" t="s">
        <v>4132</v>
      </c>
      <c r="E9626" s="104">
        <f t="shared" si="150"/>
        <v>64632042</v>
      </c>
      <c r="F9626" s="104" t="s">
        <v>5427</v>
      </c>
      <c r="G9626" s="104" t="s">
        <v>750</v>
      </c>
      <c r="H9626" s="104" t="s">
        <v>1364</v>
      </c>
      <c r="I9626" s="104" t="s">
        <v>4133</v>
      </c>
    </row>
    <row r="9627" spans="1:9" x14ac:dyDescent="0.2">
      <c r="A9627" s="104" t="s">
        <v>10492</v>
      </c>
      <c r="D9627" s="104" t="s">
        <v>4134</v>
      </c>
      <c r="E9627" s="104">
        <f t="shared" si="150"/>
        <v>64632050</v>
      </c>
      <c r="F9627" s="104" t="s">
        <v>5427</v>
      </c>
      <c r="G9627" s="104" t="s">
        <v>750</v>
      </c>
      <c r="H9627" s="104" t="s">
        <v>1364</v>
      </c>
      <c r="I9627" s="104" t="s">
        <v>4052</v>
      </c>
    </row>
    <row r="9628" spans="1:9" x14ac:dyDescent="0.2">
      <c r="A9628" s="104" t="s">
        <v>10492</v>
      </c>
      <c r="D9628" s="104" t="s">
        <v>4135</v>
      </c>
      <c r="E9628" s="104">
        <f t="shared" si="150"/>
        <v>64632051</v>
      </c>
      <c r="F9628" s="104" t="s">
        <v>5427</v>
      </c>
      <c r="G9628" s="104" t="s">
        <v>750</v>
      </c>
      <c r="H9628" s="104" t="s">
        <v>1364</v>
      </c>
      <c r="I9628" s="104" t="s">
        <v>4054</v>
      </c>
    </row>
    <row r="9629" spans="1:9" x14ac:dyDescent="0.2">
      <c r="A9629" s="104" t="s">
        <v>10492</v>
      </c>
      <c r="D9629" s="104" t="s">
        <v>4136</v>
      </c>
      <c r="E9629" s="104">
        <f t="shared" si="150"/>
        <v>64632052</v>
      </c>
      <c r="F9629" s="104" t="s">
        <v>5427</v>
      </c>
      <c r="G9629" s="104" t="s">
        <v>750</v>
      </c>
      <c r="H9629" s="104" t="s">
        <v>1364</v>
      </c>
      <c r="I9629" s="104" t="s">
        <v>4056</v>
      </c>
    </row>
    <row r="9630" spans="1:9" x14ac:dyDescent="0.2">
      <c r="A9630" s="104" t="s">
        <v>10492</v>
      </c>
      <c r="D9630" s="104" t="s">
        <v>4137</v>
      </c>
      <c r="E9630" s="104">
        <f t="shared" si="150"/>
        <v>64632053</v>
      </c>
      <c r="F9630" s="104" t="s">
        <v>5427</v>
      </c>
      <c r="G9630" s="104" t="s">
        <v>750</v>
      </c>
      <c r="H9630" s="104" t="s">
        <v>1364</v>
      </c>
      <c r="I9630" s="104" t="s">
        <v>4058</v>
      </c>
    </row>
    <row r="9631" spans="1:9" x14ac:dyDescent="0.2">
      <c r="A9631" s="104" t="s">
        <v>10492</v>
      </c>
      <c r="D9631" s="104" t="s">
        <v>4138</v>
      </c>
      <c r="E9631" s="104">
        <f t="shared" si="150"/>
        <v>64632080</v>
      </c>
      <c r="F9631" s="104" t="s">
        <v>5427</v>
      </c>
      <c r="G9631" s="104" t="s">
        <v>750</v>
      </c>
      <c r="H9631" s="104" t="s">
        <v>1364</v>
      </c>
      <c r="I9631" s="104" t="s">
        <v>11023</v>
      </c>
    </row>
    <row r="9632" spans="1:9" x14ac:dyDescent="0.2">
      <c r="A9632" s="104" t="s">
        <v>10492</v>
      </c>
      <c r="D9632" s="104" t="s">
        <v>4139</v>
      </c>
      <c r="E9632" s="104">
        <f t="shared" si="150"/>
        <v>64632081</v>
      </c>
      <c r="F9632" s="104" t="s">
        <v>5427</v>
      </c>
      <c r="G9632" s="104" t="s">
        <v>750</v>
      </c>
      <c r="H9632" s="104" t="s">
        <v>1364</v>
      </c>
      <c r="I9632" s="104" t="s">
        <v>4061</v>
      </c>
    </row>
    <row r="9633" spans="1:9" x14ac:dyDescent="0.2">
      <c r="A9633" s="104" t="s">
        <v>10492</v>
      </c>
      <c r="D9633" s="104" t="s">
        <v>4140</v>
      </c>
      <c r="E9633" s="104">
        <f t="shared" si="150"/>
        <v>64632082</v>
      </c>
      <c r="F9633" s="104" t="s">
        <v>5427</v>
      </c>
      <c r="G9633" s="104" t="s">
        <v>750</v>
      </c>
      <c r="H9633" s="104" t="s">
        <v>1364</v>
      </c>
      <c r="I9633" s="104" t="s">
        <v>4063</v>
      </c>
    </row>
    <row r="9634" spans="1:9" x14ac:dyDescent="0.2">
      <c r="A9634" s="104" t="s">
        <v>10492</v>
      </c>
      <c r="D9634" s="104" t="s">
        <v>4141</v>
      </c>
      <c r="E9634" s="104">
        <f t="shared" si="150"/>
        <v>64632083</v>
      </c>
      <c r="F9634" s="104" t="s">
        <v>5427</v>
      </c>
      <c r="G9634" s="104" t="s">
        <v>750</v>
      </c>
      <c r="H9634" s="104" t="s">
        <v>1364</v>
      </c>
      <c r="I9634" s="104" t="s">
        <v>4065</v>
      </c>
    </row>
    <row r="9635" spans="1:9" x14ac:dyDescent="0.2">
      <c r="A9635" s="104" t="s">
        <v>10492</v>
      </c>
      <c r="D9635" s="104" t="s">
        <v>4142</v>
      </c>
      <c r="E9635" s="104">
        <f t="shared" si="150"/>
        <v>64633001</v>
      </c>
      <c r="F9635" s="104" t="s">
        <v>5427</v>
      </c>
      <c r="G9635" s="104" t="s">
        <v>750</v>
      </c>
      <c r="H9635" s="104" t="s">
        <v>4143</v>
      </c>
      <c r="I9635" s="104" t="s">
        <v>4144</v>
      </c>
    </row>
    <row r="9636" spans="1:9" x14ac:dyDescent="0.2">
      <c r="A9636" s="104" t="s">
        <v>10492</v>
      </c>
      <c r="D9636" s="104" t="s">
        <v>4145</v>
      </c>
      <c r="E9636" s="104">
        <f t="shared" si="150"/>
        <v>64633010</v>
      </c>
      <c r="F9636" s="104" t="s">
        <v>5427</v>
      </c>
      <c r="G9636" s="104" t="s">
        <v>750</v>
      </c>
      <c r="H9636" s="104" t="s">
        <v>4143</v>
      </c>
      <c r="I9636" s="104" t="s">
        <v>4146</v>
      </c>
    </row>
    <row r="9637" spans="1:9" x14ac:dyDescent="0.2">
      <c r="A9637" s="104" t="s">
        <v>10492</v>
      </c>
      <c r="D9637" s="104" t="s">
        <v>4147</v>
      </c>
      <c r="E9637" s="104">
        <f t="shared" si="150"/>
        <v>64633011</v>
      </c>
      <c r="F9637" s="104" t="s">
        <v>5427</v>
      </c>
      <c r="G9637" s="104" t="s">
        <v>750</v>
      </c>
      <c r="H9637" s="104" t="s">
        <v>4143</v>
      </c>
      <c r="I9637" s="104" t="s">
        <v>1368</v>
      </c>
    </row>
    <row r="9638" spans="1:9" x14ac:dyDescent="0.2">
      <c r="A9638" s="104" t="s">
        <v>10492</v>
      </c>
      <c r="D9638" s="104" t="s">
        <v>4148</v>
      </c>
      <c r="E9638" s="104">
        <f t="shared" si="150"/>
        <v>64633015</v>
      </c>
      <c r="F9638" s="104" t="s">
        <v>5427</v>
      </c>
      <c r="G9638" s="104" t="s">
        <v>750</v>
      </c>
      <c r="H9638" s="104" t="s">
        <v>4143</v>
      </c>
      <c r="I9638" s="104" t="s">
        <v>1414</v>
      </c>
    </row>
    <row r="9639" spans="1:9" x14ac:dyDescent="0.2">
      <c r="A9639" s="104" t="s">
        <v>10492</v>
      </c>
      <c r="D9639" s="104" t="s">
        <v>1415</v>
      </c>
      <c r="E9639" s="104">
        <f t="shared" si="150"/>
        <v>64633016</v>
      </c>
      <c r="F9639" s="104" t="s">
        <v>5427</v>
      </c>
      <c r="G9639" s="104" t="s">
        <v>750</v>
      </c>
      <c r="H9639" s="104" t="s">
        <v>4143</v>
      </c>
      <c r="I9639" s="104" t="s">
        <v>1416</v>
      </c>
    </row>
    <row r="9640" spans="1:9" x14ac:dyDescent="0.2">
      <c r="A9640" s="104" t="s">
        <v>10492</v>
      </c>
      <c r="D9640" s="104" t="s">
        <v>1417</v>
      </c>
      <c r="E9640" s="104">
        <f t="shared" si="150"/>
        <v>64633017</v>
      </c>
      <c r="F9640" s="104" t="s">
        <v>5427</v>
      </c>
      <c r="G9640" s="104" t="s">
        <v>750</v>
      </c>
      <c r="H9640" s="104" t="s">
        <v>4143</v>
      </c>
      <c r="I9640" s="104" t="s">
        <v>1418</v>
      </c>
    </row>
    <row r="9641" spans="1:9" x14ac:dyDescent="0.2">
      <c r="A9641" s="104" t="s">
        <v>10492</v>
      </c>
      <c r="D9641" s="104" t="s">
        <v>1419</v>
      </c>
      <c r="E9641" s="104">
        <f t="shared" si="150"/>
        <v>64633020</v>
      </c>
      <c r="F9641" s="104" t="s">
        <v>5427</v>
      </c>
      <c r="G9641" s="104" t="s">
        <v>750</v>
      </c>
      <c r="H9641" s="104" t="s">
        <v>4143</v>
      </c>
      <c r="I9641" s="104" t="s">
        <v>1420</v>
      </c>
    </row>
    <row r="9642" spans="1:9" x14ac:dyDescent="0.2">
      <c r="A9642" s="104" t="s">
        <v>10492</v>
      </c>
      <c r="D9642" s="104" t="s">
        <v>1421</v>
      </c>
      <c r="E9642" s="104">
        <f t="shared" si="150"/>
        <v>64633021</v>
      </c>
      <c r="F9642" s="104" t="s">
        <v>5427</v>
      </c>
      <c r="G9642" s="104" t="s">
        <v>750</v>
      </c>
      <c r="H9642" s="104" t="s">
        <v>4143</v>
      </c>
      <c r="I9642" s="104" t="s">
        <v>1422</v>
      </c>
    </row>
    <row r="9643" spans="1:9" x14ac:dyDescent="0.2">
      <c r="A9643" s="104" t="s">
        <v>10492</v>
      </c>
      <c r="D9643" s="104" t="s">
        <v>1423</v>
      </c>
      <c r="E9643" s="104">
        <f t="shared" si="150"/>
        <v>64633030</v>
      </c>
      <c r="F9643" s="104" t="s">
        <v>5427</v>
      </c>
      <c r="G9643" s="104" t="s">
        <v>750</v>
      </c>
      <c r="H9643" s="104" t="s">
        <v>4143</v>
      </c>
      <c r="I9643" s="104" t="s">
        <v>1424</v>
      </c>
    </row>
    <row r="9644" spans="1:9" x14ac:dyDescent="0.2">
      <c r="A9644" s="104" t="s">
        <v>10492</v>
      </c>
      <c r="D9644" s="104" t="s">
        <v>1425</v>
      </c>
      <c r="E9644" s="104">
        <f t="shared" si="150"/>
        <v>64633050</v>
      </c>
      <c r="F9644" s="104" t="s">
        <v>5427</v>
      </c>
      <c r="G9644" s="104" t="s">
        <v>750</v>
      </c>
      <c r="H9644" s="104" t="s">
        <v>4143</v>
      </c>
      <c r="I9644" s="104" t="s">
        <v>4052</v>
      </c>
    </row>
    <row r="9645" spans="1:9" x14ac:dyDescent="0.2">
      <c r="A9645" s="104" t="s">
        <v>10492</v>
      </c>
      <c r="D9645" s="104" t="s">
        <v>1426</v>
      </c>
      <c r="E9645" s="104">
        <f t="shared" si="150"/>
        <v>64633051</v>
      </c>
      <c r="F9645" s="104" t="s">
        <v>5427</v>
      </c>
      <c r="G9645" s="104" t="s">
        <v>750</v>
      </c>
      <c r="H9645" s="104" t="s">
        <v>4143</v>
      </c>
      <c r="I9645" s="104" t="s">
        <v>1427</v>
      </c>
    </row>
    <row r="9646" spans="1:9" x14ac:dyDescent="0.2">
      <c r="A9646" s="104" t="s">
        <v>10492</v>
      </c>
      <c r="D9646" s="104" t="s">
        <v>1428</v>
      </c>
      <c r="E9646" s="104">
        <f t="shared" si="150"/>
        <v>64633052</v>
      </c>
      <c r="F9646" s="104" t="s">
        <v>5427</v>
      </c>
      <c r="G9646" s="104" t="s">
        <v>750</v>
      </c>
      <c r="H9646" s="104" t="s">
        <v>4143</v>
      </c>
      <c r="I9646" s="104" t="s">
        <v>4054</v>
      </c>
    </row>
    <row r="9647" spans="1:9" x14ac:dyDescent="0.2">
      <c r="A9647" s="104" t="s">
        <v>10492</v>
      </c>
      <c r="D9647" s="104" t="s">
        <v>1429</v>
      </c>
      <c r="E9647" s="104">
        <f t="shared" si="150"/>
        <v>64633053</v>
      </c>
      <c r="F9647" s="104" t="s">
        <v>5427</v>
      </c>
      <c r="G9647" s="104" t="s">
        <v>750</v>
      </c>
      <c r="H9647" s="104" t="s">
        <v>4143</v>
      </c>
      <c r="I9647" s="104" t="s">
        <v>4056</v>
      </c>
    </row>
    <row r="9648" spans="1:9" x14ac:dyDescent="0.2">
      <c r="A9648" s="104" t="s">
        <v>10492</v>
      </c>
      <c r="D9648" s="104" t="s">
        <v>1430</v>
      </c>
      <c r="E9648" s="104">
        <f t="shared" si="150"/>
        <v>64633054</v>
      </c>
      <c r="F9648" s="104" t="s">
        <v>5427</v>
      </c>
      <c r="G9648" s="104" t="s">
        <v>750</v>
      </c>
      <c r="H9648" s="104" t="s">
        <v>4143</v>
      </c>
      <c r="I9648" s="104" t="s">
        <v>4058</v>
      </c>
    </row>
    <row r="9649" spans="1:9" x14ac:dyDescent="0.2">
      <c r="A9649" s="104" t="s">
        <v>10492</v>
      </c>
      <c r="D9649" s="104" t="s">
        <v>1431</v>
      </c>
      <c r="E9649" s="104">
        <f t="shared" si="150"/>
        <v>64633080</v>
      </c>
      <c r="F9649" s="104" t="s">
        <v>5427</v>
      </c>
      <c r="G9649" s="104" t="s">
        <v>750</v>
      </c>
      <c r="H9649" s="104" t="s">
        <v>4143</v>
      </c>
      <c r="I9649" s="104" t="s">
        <v>11023</v>
      </c>
    </row>
    <row r="9650" spans="1:9" x14ac:dyDescent="0.2">
      <c r="A9650" s="104" t="s">
        <v>10492</v>
      </c>
      <c r="D9650" s="104" t="s">
        <v>1432</v>
      </c>
      <c r="E9650" s="104">
        <f t="shared" si="150"/>
        <v>64633081</v>
      </c>
      <c r="F9650" s="104" t="s">
        <v>5427</v>
      </c>
      <c r="G9650" s="104" t="s">
        <v>750</v>
      </c>
      <c r="H9650" s="104" t="s">
        <v>4143</v>
      </c>
      <c r="I9650" s="104" t="s">
        <v>4061</v>
      </c>
    </row>
    <row r="9651" spans="1:9" x14ac:dyDescent="0.2">
      <c r="A9651" s="104" t="s">
        <v>10492</v>
      </c>
      <c r="D9651" s="104" t="s">
        <v>1433</v>
      </c>
      <c r="E9651" s="104">
        <f t="shared" si="150"/>
        <v>64633082</v>
      </c>
      <c r="F9651" s="104" t="s">
        <v>5427</v>
      </c>
      <c r="G9651" s="104" t="s">
        <v>750</v>
      </c>
      <c r="H9651" s="104" t="s">
        <v>4143</v>
      </c>
      <c r="I9651" s="104" t="s">
        <v>4063</v>
      </c>
    </row>
    <row r="9652" spans="1:9" x14ac:dyDescent="0.2">
      <c r="A9652" s="104" t="s">
        <v>10492</v>
      </c>
      <c r="D9652" s="104" t="s">
        <v>1434</v>
      </c>
      <c r="E9652" s="104">
        <f t="shared" si="150"/>
        <v>64633083</v>
      </c>
      <c r="F9652" s="104" t="s">
        <v>5427</v>
      </c>
      <c r="G9652" s="104" t="s">
        <v>750</v>
      </c>
      <c r="H9652" s="104" t="s">
        <v>4143</v>
      </c>
      <c r="I9652" s="104" t="s">
        <v>4065</v>
      </c>
    </row>
    <row r="9653" spans="1:9" x14ac:dyDescent="0.2">
      <c r="A9653" s="104" t="s">
        <v>10492</v>
      </c>
      <c r="D9653" s="104" t="s">
        <v>1435</v>
      </c>
      <c r="E9653" s="104">
        <f t="shared" si="150"/>
        <v>64680001</v>
      </c>
      <c r="F9653" s="104" t="s">
        <v>5427</v>
      </c>
      <c r="G9653" s="104" t="s">
        <v>750</v>
      </c>
      <c r="H9653" s="104" t="s">
        <v>13740</v>
      </c>
      <c r="I9653" s="104" t="s">
        <v>13740</v>
      </c>
    </row>
    <row r="9654" spans="1:9" x14ac:dyDescent="0.2">
      <c r="A9654" s="104" t="s">
        <v>10492</v>
      </c>
      <c r="D9654" s="104" t="s">
        <v>1436</v>
      </c>
      <c r="E9654" s="104">
        <f t="shared" si="150"/>
        <v>64682001</v>
      </c>
      <c r="F9654" s="104" t="s">
        <v>5427</v>
      </c>
      <c r="G9654" s="104" t="s">
        <v>750</v>
      </c>
      <c r="H9654" s="104" t="s">
        <v>13742</v>
      </c>
      <c r="I9654" s="104" t="s">
        <v>13743</v>
      </c>
    </row>
    <row r="9655" spans="1:9" x14ac:dyDescent="0.2">
      <c r="A9655" s="104" t="s">
        <v>10492</v>
      </c>
      <c r="D9655" s="104" t="s">
        <v>1437</v>
      </c>
      <c r="E9655" s="104">
        <f t="shared" si="150"/>
        <v>64682002</v>
      </c>
      <c r="F9655" s="104" t="s">
        <v>5427</v>
      </c>
      <c r="G9655" s="104" t="s">
        <v>750</v>
      </c>
      <c r="H9655" s="104" t="s">
        <v>13742</v>
      </c>
      <c r="I9655" s="104" t="s">
        <v>13745</v>
      </c>
    </row>
    <row r="9656" spans="1:9" x14ac:dyDescent="0.2">
      <c r="A9656" s="104" t="s">
        <v>10492</v>
      </c>
      <c r="D9656" s="104" t="s">
        <v>1438</v>
      </c>
      <c r="E9656" s="104">
        <f t="shared" si="150"/>
        <v>64682501</v>
      </c>
      <c r="F9656" s="104" t="s">
        <v>5427</v>
      </c>
      <c r="G9656" s="104" t="s">
        <v>750</v>
      </c>
      <c r="H9656" s="104" t="s">
        <v>13747</v>
      </c>
      <c r="I9656" s="104" t="s">
        <v>1439</v>
      </c>
    </row>
    <row r="9657" spans="1:9" x14ac:dyDescent="0.2">
      <c r="A9657" s="104" t="s">
        <v>10492</v>
      </c>
      <c r="D9657" s="104" t="s">
        <v>1440</v>
      </c>
      <c r="E9657" s="104">
        <f t="shared" si="150"/>
        <v>64682502</v>
      </c>
      <c r="F9657" s="104" t="s">
        <v>5427</v>
      </c>
      <c r="G9657" s="104" t="s">
        <v>750</v>
      </c>
      <c r="H9657" s="104" t="s">
        <v>13747</v>
      </c>
      <c r="I9657" s="104" t="s">
        <v>1441</v>
      </c>
    </row>
    <row r="9658" spans="1:9" x14ac:dyDescent="0.2">
      <c r="A9658" s="104" t="s">
        <v>10492</v>
      </c>
      <c r="D9658" s="104" t="s">
        <v>1442</v>
      </c>
      <c r="E9658" s="104">
        <f t="shared" si="150"/>
        <v>64682599</v>
      </c>
      <c r="F9658" s="104" t="s">
        <v>5427</v>
      </c>
      <c r="G9658" s="104" t="s">
        <v>750</v>
      </c>
      <c r="H9658" s="104" t="s">
        <v>13747</v>
      </c>
      <c r="I9658" s="104" t="s">
        <v>13748</v>
      </c>
    </row>
    <row r="9659" spans="1:9" x14ac:dyDescent="0.2">
      <c r="A9659" s="104" t="s">
        <v>10492</v>
      </c>
      <c r="D9659" s="104" t="s">
        <v>1443</v>
      </c>
      <c r="E9659" s="104">
        <f t="shared" si="150"/>
        <v>64820001</v>
      </c>
      <c r="F9659" s="104" t="s">
        <v>5427</v>
      </c>
      <c r="G9659" s="104" t="s">
        <v>1444</v>
      </c>
      <c r="H9659" s="104" t="s">
        <v>1445</v>
      </c>
      <c r="I9659" s="104" t="s">
        <v>1446</v>
      </c>
    </row>
    <row r="9660" spans="1:9" x14ac:dyDescent="0.2">
      <c r="A9660" s="104" t="s">
        <v>10492</v>
      </c>
      <c r="D9660" s="104" t="s">
        <v>1447</v>
      </c>
      <c r="E9660" s="104">
        <f t="shared" si="150"/>
        <v>64820010</v>
      </c>
      <c r="F9660" s="104" t="s">
        <v>5427</v>
      </c>
      <c r="G9660" s="104" t="s">
        <v>1444</v>
      </c>
      <c r="H9660" s="104" t="s">
        <v>1445</v>
      </c>
      <c r="I9660" s="104" t="s">
        <v>4146</v>
      </c>
    </row>
    <row r="9661" spans="1:9" x14ac:dyDescent="0.2">
      <c r="A9661" s="104" t="s">
        <v>10492</v>
      </c>
      <c r="D9661" s="104" t="s">
        <v>1448</v>
      </c>
      <c r="E9661" s="104">
        <f t="shared" si="150"/>
        <v>64821001</v>
      </c>
      <c r="F9661" s="104" t="s">
        <v>5427</v>
      </c>
      <c r="G9661" s="104" t="s">
        <v>1444</v>
      </c>
      <c r="H9661" s="104" t="s">
        <v>3768</v>
      </c>
      <c r="I9661" s="104" t="s">
        <v>3769</v>
      </c>
    </row>
    <row r="9662" spans="1:9" x14ac:dyDescent="0.2">
      <c r="A9662" s="104" t="s">
        <v>10492</v>
      </c>
      <c r="D9662" s="104" t="s">
        <v>3770</v>
      </c>
      <c r="E9662" s="104">
        <f t="shared" si="150"/>
        <v>64821010</v>
      </c>
      <c r="F9662" s="104" t="s">
        <v>5427</v>
      </c>
      <c r="G9662" s="104" t="s">
        <v>1444</v>
      </c>
      <c r="H9662" s="104" t="s">
        <v>3768</v>
      </c>
      <c r="I9662" s="104" t="s">
        <v>3771</v>
      </c>
    </row>
    <row r="9663" spans="1:9" x14ac:dyDescent="0.2">
      <c r="A9663" s="104" t="s">
        <v>10492</v>
      </c>
      <c r="D9663" s="104" t="s">
        <v>3772</v>
      </c>
      <c r="E9663" s="104">
        <f t="shared" si="150"/>
        <v>64822001</v>
      </c>
      <c r="F9663" s="104" t="s">
        <v>5427</v>
      </c>
      <c r="G9663" s="104" t="s">
        <v>1444</v>
      </c>
      <c r="H9663" s="104" t="s">
        <v>3773</v>
      </c>
      <c r="I9663" s="104" t="s">
        <v>3774</v>
      </c>
    </row>
    <row r="9664" spans="1:9" x14ac:dyDescent="0.2">
      <c r="A9664" s="104" t="s">
        <v>10492</v>
      </c>
      <c r="D9664" s="104" t="s">
        <v>3775</v>
      </c>
      <c r="E9664" s="104">
        <f t="shared" si="150"/>
        <v>64822010</v>
      </c>
      <c r="F9664" s="104" t="s">
        <v>5427</v>
      </c>
      <c r="G9664" s="104" t="s">
        <v>1444</v>
      </c>
      <c r="H9664" s="104" t="s">
        <v>3773</v>
      </c>
      <c r="I9664" s="104" t="s">
        <v>3076</v>
      </c>
    </row>
    <row r="9665" spans="1:9" x14ac:dyDescent="0.2">
      <c r="A9665" s="104" t="s">
        <v>10492</v>
      </c>
      <c r="D9665" s="104" t="s">
        <v>3776</v>
      </c>
      <c r="E9665" s="104">
        <f t="shared" si="150"/>
        <v>64823001</v>
      </c>
      <c r="F9665" s="104" t="s">
        <v>5427</v>
      </c>
      <c r="G9665" s="104" t="s">
        <v>1444</v>
      </c>
      <c r="H9665" s="104" t="s">
        <v>3777</v>
      </c>
      <c r="I9665" s="104" t="s">
        <v>3778</v>
      </c>
    </row>
    <row r="9666" spans="1:9" x14ac:dyDescent="0.2">
      <c r="A9666" s="104" t="s">
        <v>10492</v>
      </c>
      <c r="D9666" s="104" t="s">
        <v>3779</v>
      </c>
      <c r="E9666" s="104">
        <f t="shared" ref="E9666:E9729" si="151">VALUE(D9666)</f>
        <v>64823010</v>
      </c>
      <c r="F9666" s="104" t="s">
        <v>5427</v>
      </c>
      <c r="G9666" s="104" t="s">
        <v>1444</v>
      </c>
      <c r="H9666" s="104" t="s">
        <v>3777</v>
      </c>
      <c r="I9666" s="104" t="s">
        <v>3780</v>
      </c>
    </row>
    <row r="9667" spans="1:9" x14ac:dyDescent="0.2">
      <c r="A9667" s="104" t="s">
        <v>10492</v>
      </c>
      <c r="D9667" s="104" t="s">
        <v>3781</v>
      </c>
      <c r="E9667" s="104">
        <f t="shared" si="151"/>
        <v>64824001</v>
      </c>
      <c r="F9667" s="104" t="s">
        <v>5427</v>
      </c>
      <c r="G9667" s="104" t="s">
        <v>1444</v>
      </c>
      <c r="H9667" s="104" t="s">
        <v>3782</v>
      </c>
      <c r="I9667" s="104" t="s">
        <v>3783</v>
      </c>
    </row>
    <row r="9668" spans="1:9" x14ac:dyDescent="0.2">
      <c r="A9668" s="104" t="s">
        <v>10492</v>
      </c>
      <c r="D9668" s="104" t="s">
        <v>3784</v>
      </c>
      <c r="E9668" s="104">
        <f t="shared" si="151"/>
        <v>64824010</v>
      </c>
      <c r="F9668" s="104" t="s">
        <v>5427</v>
      </c>
      <c r="G9668" s="104" t="s">
        <v>1444</v>
      </c>
      <c r="H9668" s="104" t="s">
        <v>3782</v>
      </c>
      <c r="I9668" s="104" t="s">
        <v>3785</v>
      </c>
    </row>
    <row r="9669" spans="1:9" x14ac:dyDescent="0.2">
      <c r="A9669" s="104" t="s">
        <v>10492</v>
      </c>
      <c r="D9669" s="104" t="s">
        <v>3786</v>
      </c>
      <c r="E9669" s="104">
        <f t="shared" si="151"/>
        <v>64880001</v>
      </c>
      <c r="F9669" s="104" t="s">
        <v>5427</v>
      </c>
      <c r="G9669" s="104" t="s">
        <v>1444</v>
      </c>
      <c r="H9669" s="104" t="s">
        <v>13740</v>
      </c>
      <c r="I9669" s="104" t="s">
        <v>13740</v>
      </c>
    </row>
    <row r="9670" spans="1:9" x14ac:dyDescent="0.2">
      <c r="A9670" s="104" t="s">
        <v>10492</v>
      </c>
      <c r="D9670" s="104" t="s">
        <v>3787</v>
      </c>
      <c r="E9670" s="104">
        <f t="shared" si="151"/>
        <v>64882001</v>
      </c>
      <c r="F9670" s="104" t="s">
        <v>5427</v>
      </c>
      <c r="G9670" s="104" t="s">
        <v>1444</v>
      </c>
      <c r="H9670" s="104" t="s">
        <v>13742</v>
      </c>
      <c r="I9670" s="104" t="s">
        <v>13743</v>
      </c>
    </row>
    <row r="9671" spans="1:9" x14ac:dyDescent="0.2">
      <c r="A9671" s="104" t="s">
        <v>10492</v>
      </c>
      <c r="D9671" s="104" t="s">
        <v>3788</v>
      </c>
      <c r="E9671" s="104">
        <f t="shared" si="151"/>
        <v>64882002</v>
      </c>
      <c r="F9671" s="104" t="s">
        <v>5427</v>
      </c>
      <c r="G9671" s="104" t="s">
        <v>1444</v>
      </c>
      <c r="H9671" s="104" t="s">
        <v>13742</v>
      </c>
      <c r="I9671" s="104" t="s">
        <v>13745</v>
      </c>
    </row>
    <row r="9672" spans="1:9" x14ac:dyDescent="0.2">
      <c r="A9672" s="104" t="s">
        <v>10492</v>
      </c>
      <c r="D9672" s="104" t="s">
        <v>3789</v>
      </c>
      <c r="E9672" s="104">
        <f t="shared" si="151"/>
        <v>64882599</v>
      </c>
      <c r="F9672" s="104" t="s">
        <v>5427</v>
      </c>
      <c r="G9672" s="104" t="s">
        <v>1444</v>
      </c>
      <c r="H9672" s="104" t="s">
        <v>13747</v>
      </c>
      <c r="I9672" s="104" t="s">
        <v>13748</v>
      </c>
    </row>
    <row r="9673" spans="1:9" x14ac:dyDescent="0.2">
      <c r="A9673" s="104" t="s">
        <v>10492</v>
      </c>
      <c r="D9673" s="104" t="s">
        <v>3790</v>
      </c>
      <c r="E9673" s="104">
        <f t="shared" si="151"/>
        <v>64920001</v>
      </c>
      <c r="F9673" s="104" t="s">
        <v>5427</v>
      </c>
      <c r="G9673" s="104" t="s">
        <v>3791</v>
      </c>
      <c r="H9673" s="104" t="s">
        <v>3792</v>
      </c>
      <c r="I9673" s="104" t="s">
        <v>3793</v>
      </c>
    </row>
    <row r="9674" spans="1:9" x14ac:dyDescent="0.2">
      <c r="A9674" s="104" t="s">
        <v>10492</v>
      </c>
      <c r="D9674" s="104" t="s">
        <v>3794</v>
      </c>
      <c r="E9674" s="104">
        <f t="shared" si="151"/>
        <v>64920010</v>
      </c>
      <c r="F9674" s="104" t="s">
        <v>5427</v>
      </c>
      <c r="G9674" s="104" t="s">
        <v>3791</v>
      </c>
      <c r="H9674" s="104" t="s">
        <v>3792</v>
      </c>
      <c r="I9674" s="104" t="s">
        <v>3434</v>
      </c>
    </row>
    <row r="9675" spans="1:9" x14ac:dyDescent="0.2">
      <c r="A9675" s="104" t="s">
        <v>10492</v>
      </c>
      <c r="D9675" s="104" t="s">
        <v>3795</v>
      </c>
      <c r="E9675" s="104">
        <f t="shared" si="151"/>
        <v>64920011</v>
      </c>
      <c r="F9675" s="104" t="s">
        <v>5427</v>
      </c>
      <c r="G9675" s="104" t="s">
        <v>3791</v>
      </c>
      <c r="H9675" s="104" t="s">
        <v>3792</v>
      </c>
      <c r="I9675" s="104" t="s">
        <v>3436</v>
      </c>
    </row>
    <row r="9676" spans="1:9" x14ac:dyDescent="0.2">
      <c r="A9676" s="104" t="s">
        <v>10492</v>
      </c>
      <c r="D9676" s="104" t="s">
        <v>3796</v>
      </c>
      <c r="E9676" s="104">
        <f t="shared" si="151"/>
        <v>64920012</v>
      </c>
      <c r="F9676" s="104" t="s">
        <v>5427</v>
      </c>
      <c r="G9676" s="104" t="s">
        <v>3791</v>
      </c>
      <c r="H9676" s="104" t="s">
        <v>3792</v>
      </c>
      <c r="I9676" s="104" t="s">
        <v>3438</v>
      </c>
    </row>
    <row r="9677" spans="1:9" x14ac:dyDescent="0.2">
      <c r="A9677" s="104" t="s">
        <v>10492</v>
      </c>
      <c r="D9677" s="104" t="s">
        <v>3797</v>
      </c>
      <c r="E9677" s="104">
        <f t="shared" si="151"/>
        <v>64920013</v>
      </c>
      <c r="F9677" s="104" t="s">
        <v>5427</v>
      </c>
      <c r="G9677" s="104" t="s">
        <v>3791</v>
      </c>
      <c r="H9677" s="104" t="s">
        <v>3792</v>
      </c>
      <c r="I9677" s="104" t="s">
        <v>3440</v>
      </c>
    </row>
    <row r="9678" spans="1:9" x14ac:dyDescent="0.2">
      <c r="A9678" s="104" t="s">
        <v>10492</v>
      </c>
      <c r="D9678" s="104" t="s">
        <v>3798</v>
      </c>
      <c r="E9678" s="104">
        <f t="shared" si="151"/>
        <v>64920020</v>
      </c>
      <c r="F9678" s="104" t="s">
        <v>5427</v>
      </c>
      <c r="G9678" s="104" t="s">
        <v>3791</v>
      </c>
      <c r="H9678" s="104" t="s">
        <v>3792</v>
      </c>
      <c r="I9678" s="104" t="s">
        <v>3799</v>
      </c>
    </row>
    <row r="9679" spans="1:9" x14ac:dyDescent="0.2">
      <c r="A9679" s="104" t="s">
        <v>10492</v>
      </c>
      <c r="D9679" s="104" t="s">
        <v>3800</v>
      </c>
      <c r="E9679" s="104">
        <f t="shared" si="151"/>
        <v>64920021</v>
      </c>
      <c r="F9679" s="104" t="s">
        <v>5427</v>
      </c>
      <c r="G9679" s="104" t="s">
        <v>3791</v>
      </c>
      <c r="H9679" s="104" t="s">
        <v>3792</v>
      </c>
      <c r="I9679" s="104" t="s">
        <v>3801</v>
      </c>
    </row>
    <row r="9680" spans="1:9" x14ac:dyDescent="0.2">
      <c r="A9680" s="104" t="s">
        <v>10492</v>
      </c>
      <c r="D9680" s="104" t="s">
        <v>3802</v>
      </c>
      <c r="E9680" s="104">
        <f t="shared" si="151"/>
        <v>64920022</v>
      </c>
      <c r="F9680" s="104" t="s">
        <v>5427</v>
      </c>
      <c r="G9680" s="104" t="s">
        <v>3791</v>
      </c>
      <c r="H9680" s="104" t="s">
        <v>3792</v>
      </c>
      <c r="I9680" s="104" t="s">
        <v>3803</v>
      </c>
    </row>
    <row r="9681" spans="1:9" x14ac:dyDescent="0.2">
      <c r="A9681" s="104" t="s">
        <v>10492</v>
      </c>
      <c r="D9681" s="104" t="s">
        <v>3804</v>
      </c>
      <c r="E9681" s="104">
        <f t="shared" si="151"/>
        <v>64920030</v>
      </c>
      <c r="F9681" s="104" t="s">
        <v>5427</v>
      </c>
      <c r="G9681" s="104" t="s">
        <v>3791</v>
      </c>
      <c r="H9681" s="104" t="s">
        <v>3792</v>
      </c>
      <c r="I9681" s="104" t="s">
        <v>3805</v>
      </c>
    </row>
    <row r="9682" spans="1:9" x14ac:dyDescent="0.2">
      <c r="A9682" s="104" t="s">
        <v>10492</v>
      </c>
      <c r="D9682" s="104" t="s">
        <v>3806</v>
      </c>
      <c r="E9682" s="104">
        <f t="shared" si="151"/>
        <v>64920031</v>
      </c>
      <c r="F9682" s="104" t="s">
        <v>5427</v>
      </c>
      <c r="G9682" s="104" t="s">
        <v>3791</v>
      </c>
      <c r="H9682" s="104" t="s">
        <v>3792</v>
      </c>
      <c r="I9682" s="104" t="s">
        <v>3807</v>
      </c>
    </row>
    <row r="9683" spans="1:9" x14ac:dyDescent="0.2">
      <c r="A9683" s="104" t="s">
        <v>10492</v>
      </c>
      <c r="D9683" s="104" t="s">
        <v>3808</v>
      </c>
      <c r="E9683" s="104">
        <f t="shared" si="151"/>
        <v>64920032</v>
      </c>
      <c r="F9683" s="104" t="s">
        <v>5427</v>
      </c>
      <c r="G9683" s="104" t="s">
        <v>3791</v>
      </c>
      <c r="H9683" s="104" t="s">
        <v>3792</v>
      </c>
      <c r="I9683" s="104" t="s">
        <v>3809</v>
      </c>
    </row>
    <row r="9684" spans="1:9" x14ac:dyDescent="0.2">
      <c r="A9684" s="104" t="s">
        <v>10492</v>
      </c>
      <c r="D9684" s="104" t="s">
        <v>3810</v>
      </c>
      <c r="E9684" s="104">
        <f t="shared" si="151"/>
        <v>64920033</v>
      </c>
      <c r="F9684" s="104" t="s">
        <v>5427</v>
      </c>
      <c r="G9684" s="104" t="s">
        <v>3791</v>
      </c>
      <c r="H9684" s="104" t="s">
        <v>3792</v>
      </c>
      <c r="I9684" s="104" t="s">
        <v>3811</v>
      </c>
    </row>
    <row r="9685" spans="1:9" x14ac:dyDescent="0.2">
      <c r="A9685" s="104" t="s">
        <v>10492</v>
      </c>
      <c r="D9685" s="104" t="s">
        <v>3812</v>
      </c>
      <c r="E9685" s="104">
        <f t="shared" si="151"/>
        <v>64920034</v>
      </c>
      <c r="F9685" s="104" t="s">
        <v>5427</v>
      </c>
      <c r="G9685" s="104" t="s">
        <v>3791</v>
      </c>
      <c r="H9685" s="104" t="s">
        <v>3792</v>
      </c>
      <c r="I9685" s="104" t="s">
        <v>3813</v>
      </c>
    </row>
    <row r="9686" spans="1:9" x14ac:dyDescent="0.2">
      <c r="A9686" s="104" t="s">
        <v>10492</v>
      </c>
      <c r="D9686" s="104" t="s">
        <v>3814</v>
      </c>
      <c r="E9686" s="104">
        <f t="shared" si="151"/>
        <v>64930001</v>
      </c>
      <c r="F9686" s="104" t="s">
        <v>5427</v>
      </c>
      <c r="G9686" s="104" t="s">
        <v>3791</v>
      </c>
      <c r="H9686" s="104" t="s">
        <v>3815</v>
      </c>
      <c r="I9686" s="104" t="s">
        <v>3816</v>
      </c>
    </row>
    <row r="9687" spans="1:9" x14ac:dyDescent="0.2">
      <c r="A9687" s="104" t="s">
        <v>10492</v>
      </c>
      <c r="D9687" s="104" t="s">
        <v>3817</v>
      </c>
      <c r="E9687" s="104">
        <f t="shared" si="151"/>
        <v>64930010</v>
      </c>
      <c r="F9687" s="104" t="s">
        <v>5427</v>
      </c>
      <c r="G9687" s="104" t="s">
        <v>3791</v>
      </c>
      <c r="H9687" s="104" t="s">
        <v>3815</v>
      </c>
      <c r="I9687" s="104" t="s">
        <v>2335</v>
      </c>
    </row>
    <row r="9688" spans="1:9" x14ac:dyDescent="0.2">
      <c r="A9688" s="104" t="s">
        <v>10492</v>
      </c>
      <c r="D9688" s="104" t="s">
        <v>2336</v>
      </c>
      <c r="E9688" s="104">
        <f t="shared" si="151"/>
        <v>64930011</v>
      </c>
      <c r="F9688" s="104" t="s">
        <v>5427</v>
      </c>
      <c r="G9688" s="104" t="s">
        <v>3791</v>
      </c>
      <c r="H9688" s="104" t="s">
        <v>3815</v>
      </c>
      <c r="I9688" s="104" t="s">
        <v>2337</v>
      </c>
    </row>
    <row r="9689" spans="1:9" x14ac:dyDescent="0.2">
      <c r="A9689" s="104" t="s">
        <v>10492</v>
      </c>
      <c r="D9689" s="104" t="s">
        <v>2338</v>
      </c>
      <c r="E9689" s="104">
        <f t="shared" si="151"/>
        <v>64930012</v>
      </c>
      <c r="F9689" s="104" t="s">
        <v>5427</v>
      </c>
      <c r="G9689" s="104" t="s">
        <v>3791</v>
      </c>
      <c r="H9689" s="104" t="s">
        <v>3815</v>
      </c>
      <c r="I9689" s="104" t="s">
        <v>2339</v>
      </c>
    </row>
    <row r="9690" spans="1:9" x14ac:dyDescent="0.2">
      <c r="A9690" s="104" t="s">
        <v>10492</v>
      </c>
      <c r="D9690" s="104" t="s">
        <v>2340</v>
      </c>
      <c r="E9690" s="104">
        <f t="shared" si="151"/>
        <v>64930020</v>
      </c>
      <c r="F9690" s="104" t="s">
        <v>5427</v>
      </c>
      <c r="G9690" s="104" t="s">
        <v>3791</v>
      </c>
      <c r="H9690" s="104" t="s">
        <v>3815</v>
      </c>
      <c r="I9690" s="104" t="s">
        <v>2341</v>
      </c>
    </row>
    <row r="9691" spans="1:9" x14ac:dyDescent="0.2">
      <c r="A9691" s="104" t="s">
        <v>10492</v>
      </c>
      <c r="D9691" s="104" t="s">
        <v>2342</v>
      </c>
      <c r="E9691" s="104">
        <f t="shared" si="151"/>
        <v>64930021</v>
      </c>
      <c r="F9691" s="104" t="s">
        <v>5427</v>
      </c>
      <c r="G9691" s="104" t="s">
        <v>3791</v>
      </c>
      <c r="H9691" s="104" t="s">
        <v>3815</v>
      </c>
      <c r="I9691" s="104" t="s">
        <v>2343</v>
      </c>
    </row>
    <row r="9692" spans="1:9" x14ac:dyDescent="0.2">
      <c r="A9692" s="104" t="s">
        <v>10492</v>
      </c>
      <c r="D9692" s="104" t="s">
        <v>2344</v>
      </c>
      <c r="E9692" s="104">
        <f t="shared" si="151"/>
        <v>64930030</v>
      </c>
      <c r="F9692" s="104" t="s">
        <v>5427</v>
      </c>
      <c r="G9692" s="104" t="s">
        <v>3791</v>
      </c>
      <c r="H9692" s="104" t="s">
        <v>3815</v>
      </c>
      <c r="I9692" s="104" t="s">
        <v>3805</v>
      </c>
    </row>
    <row r="9693" spans="1:9" x14ac:dyDescent="0.2">
      <c r="A9693" s="104" t="s">
        <v>10492</v>
      </c>
      <c r="D9693" s="104" t="s">
        <v>2345</v>
      </c>
      <c r="E9693" s="104">
        <f t="shared" si="151"/>
        <v>64930031</v>
      </c>
      <c r="F9693" s="104" t="s">
        <v>5427</v>
      </c>
      <c r="G9693" s="104" t="s">
        <v>3791</v>
      </c>
      <c r="H9693" s="104" t="s">
        <v>3815</v>
      </c>
      <c r="I9693" s="104" t="s">
        <v>2346</v>
      </c>
    </row>
    <row r="9694" spans="1:9" x14ac:dyDescent="0.2">
      <c r="A9694" s="104" t="s">
        <v>10492</v>
      </c>
      <c r="D9694" s="104" t="s">
        <v>2347</v>
      </c>
      <c r="E9694" s="104">
        <f t="shared" si="151"/>
        <v>64930035</v>
      </c>
      <c r="F9694" s="104" t="s">
        <v>5427</v>
      </c>
      <c r="G9694" s="104" t="s">
        <v>3791</v>
      </c>
      <c r="H9694" s="104" t="s">
        <v>3815</v>
      </c>
      <c r="I9694" s="104" t="s">
        <v>2348</v>
      </c>
    </row>
    <row r="9695" spans="1:9" x14ac:dyDescent="0.2">
      <c r="A9695" s="104" t="s">
        <v>10492</v>
      </c>
      <c r="D9695" s="104" t="s">
        <v>2349</v>
      </c>
      <c r="E9695" s="104">
        <f t="shared" si="151"/>
        <v>64930040</v>
      </c>
      <c r="F9695" s="104" t="s">
        <v>5427</v>
      </c>
      <c r="G9695" s="104" t="s">
        <v>3791</v>
      </c>
      <c r="H9695" s="104" t="s">
        <v>3815</v>
      </c>
      <c r="I9695" s="104" t="s">
        <v>11451</v>
      </c>
    </row>
    <row r="9696" spans="1:9" x14ac:dyDescent="0.2">
      <c r="A9696" s="104" t="s">
        <v>10492</v>
      </c>
      <c r="D9696" s="104" t="s">
        <v>2350</v>
      </c>
      <c r="E9696" s="104">
        <f t="shared" si="151"/>
        <v>64930041</v>
      </c>
      <c r="F9696" s="104" t="s">
        <v>5427</v>
      </c>
      <c r="G9696" s="104" t="s">
        <v>3791</v>
      </c>
      <c r="H9696" s="104" t="s">
        <v>3815</v>
      </c>
      <c r="I9696" s="104" t="s">
        <v>2351</v>
      </c>
    </row>
    <row r="9697" spans="1:9" x14ac:dyDescent="0.2">
      <c r="A9697" s="104" t="s">
        <v>10492</v>
      </c>
      <c r="D9697" s="104" t="s">
        <v>2352</v>
      </c>
      <c r="E9697" s="104">
        <f t="shared" si="151"/>
        <v>64930045</v>
      </c>
      <c r="F9697" s="104" t="s">
        <v>5427</v>
      </c>
      <c r="G9697" s="104" t="s">
        <v>3791</v>
      </c>
      <c r="H9697" s="104" t="s">
        <v>3815</v>
      </c>
      <c r="I9697" s="104" t="s">
        <v>2353</v>
      </c>
    </row>
    <row r="9698" spans="1:9" x14ac:dyDescent="0.2">
      <c r="A9698" s="104" t="s">
        <v>10492</v>
      </c>
      <c r="D9698" s="104" t="s">
        <v>2354</v>
      </c>
      <c r="E9698" s="104">
        <f t="shared" si="151"/>
        <v>64930050</v>
      </c>
      <c r="F9698" s="104" t="s">
        <v>5427</v>
      </c>
      <c r="G9698" s="104" t="s">
        <v>3791</v>
      </c>
      <c r="H9698" s="104" t="s">
        <v>3815</v>
      </c>
      <c r="I9698" s="104" t="s">
        <v>2251</v>
      </c>
    </row>
    <row r="9699" spans="1:9" x14ac:dyDescent="0.2">
      <c r="A9699" s="104" t="s">
        <v>10492</v>
      </c>
      <c r="D9699" s="104" t="s">
        <v>2355</v>
      </c>
      <c r="E9699" s="104">
        <f t="shared" si="151"/>
        <v>64931001</v>
      </c>
      <c r="F9699" s="104" t="s">
        <v>5427</v>
      </c>
      <c r="G9699" s="104" t="s">
        <v>3791</v>
      </c>
      <c r="H9699" s="104" t="s">
        <v>2356</v>
      </c>
      <c r="I9699" s="104" t="s">
        <v>2357</v>
      </c>
    </row>
    <row r="9700" spans="1:9" x14ac:dyDescent="0.2">
      <c r="A9700" s="104" t="s">
        <v>10492</v>
      </c>
      <c r="D9700" s="104" t="s">
        <v>2358</v>
      </c>
      <c r="E9700" s="104">
        <f t="shared" si="151"/>
        <v>64931010</v>
      </c>
      <c r="F9700" s="104" t="s">
        <v>5427</v>
      </c>
      <c r="G9700" s="104" t="s">
        <v>3791</v>
      </c>
      <c r="H9700" s="104" t="s">
        <v>2356</v>
      </c>
      <c r="I9700" s="104" t="s">
        <v>754</v>
      </c>
    </row>
    <row r="9701" spans="1:9" x14ac:dyDescent="0.2">
      <c r="A9701" s="104" t="s">
        <v>10492</v>
      </c>
      <c r="D9701" s="104" t="s">
        <v>2359</v>
      </c>
      <c r="E9701" s="104">
        <f t="shared" si="151"/>
        <v>64931011</v>
      </c>
      <c r="F9701" s="104" t="s">
        <v>5427</v>
      </c>
      <c r="G9701" s="104" t="s">
        <v>3791</v>
      </c>
      <c r="H9701" s="104" t="s">
        <v>2356</v>
      </c>
      <c r="I9701" s="104" t="s">
        <v>2360</v>
      </c>
    </row>
    <row r="9702" spans="1:9" x14ac:dyDescent="0.2">
      <c r="A9702" s="104" t="s">
        <v>10492</v>
      </c>
      <c r="D9702" s="104" t="s">
        <v>2361</v>
      </c>
      <c r="E9702" s="104">
        <f t="shared" si="151"/>
        <v>64931012</v>
      </c>
      <c r="F9702" s="104" t="s">
        <v>5427</v>
      </c>
      <c r="G9702" s="104" t="s">
        <v>3791</v>
      </c>
      <c r="H9702" s="104" t="s">
        <v>2356</v>
      </c>
      <c r="I9702" s="104" t="s">
        <v>2339</v>
      </c>
    </row>
    <row r="9703" spans="1:9" x14ac:dyDescent="0.2">
      <c r="A9703" s="104" t="s">
        <v>10492</v>
      </c>
      <c r="D9703" s="104" t="s">
        <v>2362</v>
      </c>
      <c r="E9703" s="104">
        <f t="shared" si="151"/>
        <v>64931020</v>
      </c>
      <c r="F9703" s="104" t="s">
        <v>5427</v>
      </c>
      <c r="G9703" s="104" t="s">
        <v>3791</v>
      </c>
      <c r="H9703" s="104" t="s">
        <v>2356</v>
      </c>
      <c r="I9703" s="104" t="s">
        <v>2363</v>
      </c>
    </row>
    <row r="9704" spans="1:9" x14ac:dyDescent="0.2">
      <c r="A9704" s="104" t="s">
        <v>10492</v>
      </c>
      <c r="D9704" s="104" t="s">
        <v>2364</v>
      </c>
      <c r="E9704" s="104">
        <f t="shared" si="151"/>
        <v>64931021</v>
      </c>
      <c r="F9704" s="104" t="s">
        <v>5427</v>
      </c>
      <c r="G9704" s="104" t="s">
        <v>3791</v>
      </c>
      <c r="H9704" s="104" t="s">
        <v>2356</v>
      </c>
      <c r="I9704" s="104" t="s">
        <v>2365</v>
      </c>
    </row>
    <row r="9705" spans="1:9" x14ac:dyDescent="0.2">
      <c r="A9705" s="104" t="s">
        <v>10492</v>
      </c>
      <c r="D9705" s="104" t="s">
        <v>2366</v>
      </c>
      <c r="E9705" s="104">
        <f t="shared" si="151"/>
        <v>64931022</v>
      </c>
      <c r="F9705" s="104" t="s">
        <v>5427</v>
      </c>
      <c r="G9705" s="104" t="s">
        <v>3791</v>
      </c>
      <c r="H9705" s="104" t="s">
        <v>2356</v>
      </c>
      <c r="I9705" s="104" t="s">
        <v>2367</v>
      </c>
    </row>
    <row r="9706" spans="1:9" x14ac:dyDescent="0.2">
      <c r="A9706" s="104" t="s">
        <v>10492</v>
      </c>
      <c r="D9706" s="104" t="s">
        <v>2368</v>
      </c>
      <c r="E9706" s="104">
        <f t="shared" si="151"/>
        <v>64931030</v>
      </c>
      <c r="F9706" s="104" t="s">
        <v>5427</v>
      </c>
      <c r="G9706" s="104" t="s">
        <v>3791</v>
      </c>
      <c r="H9706" s="104" t="s">
        <v>2356</v>
      </c>
      <c r="I9706" s="104" t="s">
        <v>3805</v>
      </c>
    </row>
    <row r="9707" spans="1:9" x14ac:dyDescent="0.2">
      <c r="A9707" s="104" t="s">
        <v>10492</v>
      </c>
      <c r="D9707" s="104" t="s">
        <v>2369</v>
      </c>
      <c r="E9707" s="104">
        <f t="shared" si="151"/>
        <v>64931031</v>
      </c>
      <c r="F9707" s="104" t="s">
        <v>5427</v>
      </c>
      <c r="G9707" s="104" t="s">
        <v>3791</v>
      </c>
      <c r="H9707" s="104" t="s">
        <v>2356</v>
      </c>
      <c r="I9707" s="104" t="s">
        <v>2370</v>
      </c>
    </row>
    <row r="9708" spans="1:9" x14ac:dyDescent="0.2">
      <c r="A9708" s="104" t="s">
        <v>10492</v>
      </c>
      <c r="D9708" s="104" t="s">
        <v>2371</v>
      </c>
      <c r="E9708" s="104">
        <f t="shared" si="151"/>
        <v>64931032</v>
      </c>
      <c r="F9708" s="104" t="s">
        <v>5427</v>
      </c>
      <c r="G9708" s="104" t="s">
        <v>3791</v>
      </c>
      <c r="H9708" s="104" t="s">
        <v>2356</v>
      </c>
      <c r="I9708" s="104" t="s">
        <v>2372</v>
      </c>
    </row>
    <row r="9709" spans="1:9" x14ac:dyDescent="0.2">
      <c r="A9709" s="104" t="s">
        <v>10492</v>
      </c>
      <c r="D9709" s="104" t="s">
        <v>2373</v>
      </c>
      <c r="E9709" s="104">
        <f t="shared" si="151"/>
        <v>64931040</v>
      </c>
      <c r="F9709" s="104" t="s">
        <v>5427</v>
      </c>
      <c r="G9709" s="104" t="s">
        <v>3791</v>
      </c>
      <c r="H9709" s="104" t="s">
        <v>2356</v>
      </c>
      <c r="I9709" s="104" t="s">
        <v>11451</v>
      </c>
    </row>
    <row r="9710" spans="1:9" x14ac:dyDescent="0.2">
      <c r="A9710" s="104" t="s">
        <v>10492</v>
      </c>
      <c r="D9710" s="104" t="s">
        <v>2374</v>
      </c>
      <c r="E9710" s="104">
        <f t="shared" si="151"/>
        <v>64931041</v>
      </c>
      <c r="F9710" s="104" t="s">
        <v>5427</v>
      </c>
      <c r="G9710" s="104" t="s">
        <v>3791</v>
      </c>
      <c r="H9710" s="104" t="s">
        <v>2356</v>
      </c>
      <c r="I9710" s="104" t="s">
        <v>2375</v>
      </c>
    </row>
    <row r="9711" spans="1:9" x14ac:dyDescent="0.2">
      <c r="A9711" s="104" t="s">
        <v>10492</v>
      </c>
      <c r="D9711" s="104" t="s">
        <v>2376</v>
      </c>
      <c r="E9711" s="104">
        <f t="shared" si="151"/>
        <v>64931050</v>
      </c>
      <c r="F9711" s="104" t="s">
        <v>5427</v>
      </c>
      <c r="G9711" s="104" t="s">
        <v>3791</v>
      </c>
      <c r="H9711" s="104" t="s">
        <v>2356</v>
      </c>
      <c r="I9711" s="104" t="s">
        <v>2251</v>
      </c>
    </row>
    <row r="9712" spans="1:9" x14ac:dyDescent="0.2">
      <c r="A9712" s="104" t="s">
        <v>10492</v>
      </c>
      <c r="D9712" s="104" t="s">
        <v>2377</v>
      </c>
      <c r="E9712" s="104">
        <f t="shared" si="151"/>
        <v>64980001</v>
      </c>
      <c r="F9712" s="104" t="s">
        <v>5427</v>
      </c>
      <c r="G9712" s="104" t="s">
        <v>3791</v>
      </c>
      <c r="H9712" s="104" t="s">
        <v>13740</v>
      </c>
      <c r="I9712" s="104" t="s">
        <v>13740</v>
      </c>
    </row>
    <row r="9713" spans="1:9" x14ac:dyDescent="0.2">
      <c r="A9713" s="104" t="s">
        <v>10492</v>
      </c>
      <c r="D9713" s="104" t="s">
        <v>2378</v>
      </c>
      <c r="E9713" s="104">
        <f t="shared" si="151"/>
        <v>64982001</v>
      </c>
      <c r="F9713" s="104" t="s">
        <v>5427</v>
      </c>
      <c r="G9713" s="104" t="s">
        <v>3791</v>
      </c>
      <c r="H9713" s="104" t="s">
        <v>13742</v>
      </c>
      <c r="I9713" s="104" t="s">
        <v>13743</v>
      </c>
    </row>
    <row r="9714" spans="1:9" x14ac:dyDescent="0.2">
      <c r="A9714" s="104" t="s">
        <v>10492</v>
      </c>
      <c r="D9714" s="104" t="s">
        <v>2379</v>
      </c>
      <c r="E9714" s="104">
        <f t="shared" si="151"/>
        <v>64982002</v>
      </c>
      <c r="F9714" s="104" t="s">
        <v>5427</v>
      </c>
      <c r="G9714" s="104" t="s">
        <v>3791</v>
      </c>
      <c r="H9714" s="104" t="s">
        <v>13742</v>
      </c>
      <c r="I9714" s="104" t="s">
        <v>13745</v>
      </c>
    </row>
    <row r="9715" spans="1:9" x14ac:dyDescent="0.2">
      <c r="A9715" s="104" t="s">
        <v>10492</v>
      </c>
      <c r="D9715" s="104" t="s">
        <v>2380</v>
      </c>
      <c r="E9715" s="104">
        <f t="shared" si="151"/>
        <v>64982599</v>
      </c>
      <c r="F9715" s="104" t="s">
        <v>5427</v>
      </c>
      <c r="G9715" s="104" t="s">
        <v>3791</v>
      </c>
      <c r="H9715" s="104" t="s">
        <v>13747</v>
      </c>
      <c r="I9715" s="104" t="s">
        <v>13748</v>
      </c>
    </row>
    <row r="9716" spans="1:9" x14ac:dyDescent="0.2">
      <c r="A9716" s="104" t="s">
        <v>10492</v>
      </c>
      <c r="D9716" s="104" t="s">
        <v>2381</v>
      </c>
      <c r="E9716" s="104">
        <f t="shared" si="151"/>
        <v>65110001</v>
      </c>
      <c r="F9716" s="104" t="s">
        <v>5427</v>
      </c>
      <c r="G9716" s="104" t="s">
        <v>2382</v>
      </c>
      <c r="H9716" s="104" t="s">
        <v>2383</v>
      </c>
      <c r="I9716" s="104" t="s">
        <v>2384</v>
      </c>
    </row>
    <row r="9717" spans="1:9" x14ac:dyDescent="0.2">
      <c r="A9717" s="104" t="s">
        <v>10492</v>
      </c>
      <c r="D9717" s="104" t="s">
        <v>2385</v>
      </c>
      <c r="E9717" s="104">
        <f t="shared" si="151"/>
        <v>65110010</v>
      </c>
      <c r="F9717" s="104" t="s">
        <v>5427</v>
      </c>
      <c r="G9717" s="104" t="s">
        <v>2382</v>
      </c>
      <c r="H9717" s="104" t="s">
        <v>2383</v>
      </c>
      <c r="I9717" s="104" t="s">
        <v>2386</v>
      </c>
    </row>
    <row r="9718" spans="1:9" x14ac:dyDescent="0.2">
      <c r="A9718" s="104" t="s">
        <v>10492</v>
      </c>
      <c r="D9718" s="104" t="s">
        <v>2387</v>
      </c>
      <c r="E9718" s="104">
        <f t="shared" si="151"/>
        <v>65110011</v>
      </c>
      <c r="F9718" s="104" t="s">
        <v>5427</v>
      </c>
      <c r="G9718" s="104" t="s">
        <v>2382</v>
      </c>
      <c r="H9718" s="104" t="s">
        <v>2383</v>
      </c>
      <c r="I9718" s="104" t="s">
        <v>2388</v>
      </c>
    </row>
    <row r="9719" spans="1:9" x14ac:dyDescent="0.2">
      <c r="A9719" s="104" t="s">
        <v>10492</v>
      </c>
      <c r="D9719" s="104" t="s">
        <v>2389</v>
      </c>
      <c r="E9719" s="104">
        <f t="shared" si="151"/>
        <v>65110012</v>
      </c>
      <c r="F9719" s="104" t="s">
        <v>5427</v>
      </c>
      <c r="G9719" s="104" t="s">
        <v>2382</v>
      </c>
      <c r="H9719" s="104" t="s">
        <v>2383</v>
      </c>
      <c r="I9719" s="104" t="s">
        <v>2390</v>
      </c>
    </row>
    <row r="9720" spans="1:9" x14ac:dyDescent="0.2">
      <c r="A9720" s="104" t="s">
        <v>10492</v>
      </c>
      <c r="D9720" s="104" t="s">
        <v>2391</v>
      </c>
      <c r="E9720" s="104">
        <f t="shared" si="151"/>
        <v>65110013</v>
      </c>
      <c r="F9720" s="104" t="s">
        <v>5427</v>
      </c>
      <c r="G9720" s="104" t="s">
        <v>2382</v>
      </c>
      <c r="H9720" s="104" t="s">
        <v>2383</v>
      </c>
      <c r="I9720" s="104" t="s">
        <v>2392</v>
      </c>
    </row>
    <row r="9721" spans="1:9" x14ac:dyDescent="0.2">
      <c r="A9721" s="104" t="s">
        <v>10492</v>
      </c>
      <c r="D9721" s="104" t="s">
        <v>2393</v>
      </c>
      <c r="E9721" s="104">
        <f t="shared" si="151"/>
        <v>65110014</v>
      </c>
      <c r="F9721" s="104" t="s">
        <v>5427</v>
      </c>
      <c r="G9721" s="104" t="s">
        <v>2382</v>
      </c>
      <c r="H9721" s="104" t="s">
        <v>2383</v>
      </c>
      <c r="I9721" s="104" t="s">
        <v>2394</v>
      </c>
    </row>
    <row r="9722" spans="1:9" x14ac:dyDescent="0.2">
      <c r="A9722" s="104" t="s">
        <v>10492</v>
      </c>
      <c r="D9722" s="104" t="s">
        <v>2395</v>
      </c>
      <c r="E9722" s="104">
        <f t="shared" si="151"/>
        <v>65110020</v>
      </c>
      <c r="F9722" s="104" t="s">
        <v>5427</v>
      </c>
      <c r="G9722" s="104" t="s">
        <v>2382</v>
      </c>
      <c r="H9722" s="104" t="s">
        <v>2383</v>
      </c>
      <c r="I9722" s="104" t="s">
        <v>2396</v>
      </c>
    </row>
    <row r="9723" spans="1:9" x14ac:dyDescent="0.2">
      <c r="A9723" s="104" t="s">
        <v>10492</v>
      </c>
      <c r="D9723" s="104" t="s">
        <v>2397</v>
      </c>
      <c r="E9723" s="104">
        <f t="shared" si="151"/>
        <v>65110021</v>
      </c>
      <c r="F9723" s="104" t="s">
        <v>5427</v>
      </c>
      <c r="G9723" s="104" t="s">
        <v>2382</v>
      </c>
      <c r="H9723" s="104" t="s">
        <v>2383</v>
      </c>
      <c r="I9723" s="104" t="s">
        <v>2398</v>
      </c>
    </row>
    <row r="9724" spans="1:9" x14ac:dyDescent="0.2">
      <c r="A9724" s="104" t="s">
        <v>10492</v>
      </c>
      <c r="D9724" s="104" t="s">
        <v>2399</v>
      </c>
      <c r="E9724" s="104">
        <f t="shared" si="151"/>
        <v>65110022</v>
      </c>
      <c r="F9724" s="104" t="s">
        <v>5427</v>
      </c>
      <c r="G9724" s="104" t="s">
        <v>2382</v>
      </c>
      <c r="H9724" s="104" t="s">
        <v>2383</v>
      </c>
      <c r="I9724" s="104" t="s">
        <v>2400</v>
      </c>
    </row>
    <row r="9725" spans="1:9" x14ac:dyDescent="0.2">
      <c r="A9725" s="104" t="s">
        <v>10492</v>
      </c>
      <c r="D9725" s="104" t="s">
        <v>2401</v>
      </c>
      <c r="E9725" s="104">
        <f t="shared" si="151"/>
        <v>65110023</v>
      </c>
      <c r="F9725" s="104" t="s">
        <v>5427</v>
      </c>
      <c r="G9725" s="104" t="s">
        <v>2382</v>
      </c>
      <c r="H9725" s="104" t="s">
        <v>2383</v>
      </c>
      <c r="I9725" s="104" t="s">
        <v>2402</v>
      </c>
    </row>
    <row r="9726" spans="1:9" x14ac:dyDescent="0.2">
      <c r="A9726" s="104" t="s">
        <v>10492</v>
      </c>
      <c r="D9726" s="104" t="s">
        <v>2403</v>
      </c>
      <c r="E9726" s="104">
        <f t="shared" si="151"/>
        <v>65110024</v>
      </c>
      <c r="F9726" s="104" t="s">
        <v>5427</v>
      </c>
      <c r="G9726" s="104" t="s">
        <v>2382</v>
      </c>
      <c r="H9726" s="104" t="s">
        <v>2383</v>
      </c>
      <c r="I9726" s="104" t="s">
        <v>2404</v>
      </c>
    </row>
    <row r="9727" spans="1:9" x14ac:dyDescent="0.2">
      <c r="A9727" s="104" t="s">
        <v>10492</v>
      </c>
      <c r="D9727" s="104" t="s">
        <v>2405</v>
      </c>
      <c r="E9727" s="104">
        <f t="shared" si="151"/>
        <v>65110029</v>
      </c>
      <c r="F9727" s="104" t="s">
        <v>5427</v>
      </c>
      <c r="G9727" s="104" t="s">
        <v>2382</v>
      </c>
      <c r="H9727" s="104" t="s">
        <v>2383</v>
      </c>
      <c r="I9727" s="104" t="s">
        <v>2406</v>
      </c>
    </row>
    <row r="9728" spans="1:9" x14ac:dyDescent="0.2">
      <c r="A9728" s="104" t="s">
        <v>10492</v>
      </c>
      <c r="D9728" s="104" t="s">
        <v>2407</v>
      </c>
      <c r="E9728" s="104">
        <f t="shared" si="151"/>
        <v>65130001</v>
      </c>
      <c r="F9728" s="104" t="s">
        <v>5427</v>
      </c>
      <c r="G9728" s="104" t="s">
        <v>2382</v>
      </c>
      <c r="H9728" s="104" t="s">
        <v>2408</v>
      </c>
      <c r="I9728" s="104" t="s">
        <v>2409</v>
      </c>
    </row>
    <row r="9729" spans="1:9" x14ac:dyDescent="0.2">
      <c r="A9729" s="104" t="s">
        <v>10492</v>
      </c>
      <c r="D9729" s="104" t="s">
        <v>2410</v>
      </c>
      <c r="E9729" s="104">
        <f t="shared" si="151"/>
        <v>65130010</v>
      </c>
      <c r="F9729" s="104" t="s">
        <v>5427</v>
      </c>
      <c r="G9729" s="104" t="s">
        <v>2382</v>
      </c>
      <c r="H9729" s="104" t="s">
        <v>2408</v>
      </c>
      <c r="I9729" s="104" t="s">
        <v>9453</v>
      </c>
    </row>
    <row r="9730" spans="1:9" x14ac:dyDescent="0.2">
      <c r="A9730" s="104" t="s">
        <v>10492</v>
      </c>
      <c r="D9730" s="104" t="s">
        <v>2411</v>
      </c>
      <c r="E9730" s="104">
        <f t="shared" ref="E9730:E9793" si="152">VALUE(D9730)</f>
        <v>65130011</v>
      </c>
      <c r="F9730" s="104" t="s">
        <v>5427</v>
      </c>
      <c r="G9730" s="104" t="s">
        <v>2382</v>
      </c>
      <c r="H9730" s="104" t="s">
        <v>2408</v>
      </c>
      <c r="I9730" s="104" t="s">
        <v>2412</v>
      </c>
    </row>
    <row r="9731" spans="1:9" x14ac:dyDescent="0.2">
      <c r="A9731" s="104" t="s">
        <v>10492</v>
      </c>
      <c r="D9731" s="104" t="s">
        <v>2413</v>
      </c>
      <c r="E9731" s="104">
        <f t="shared" si="152"/>
        <v>65130020</v>
      </c>
      <c r="F9731" s="104" t="s">
        <v>5427</v>
      </c>
      <c r="G9731" s="104" t="s">
        <v>2382</v>
      </c>
      <c r="H9731" s="104" t="s">
        <v>2408</v>
      </c>
      <c r="I9731" s="104" t="s">
        <v>2414</v>
      </c>
    </row>
    <row r="9732" spans="1:9" x14ac:dyDescent="0.2">
      <c r="A9732" s="104" t="s">
        <v>10492</v>
      </c>
      <c r="D9732" s="104" t="s">
        <v>2415</v>
      </c>
      <c r="E9732" s="104">
        <f t="shared" si="152"/>
        <v>65130040</v>
      </c>
      <c r="F9732" s="104" t="s">
        <v>5427</v>
      </c>
      <c r="G9732" s="104" t="s">
        <v>2382</v>
      </c>
      <c r="H9732" s="104" t="s">
        <v>2408</v>
      </c>
      <c r="I9732" s="104" t="s">
        <v>2863</v>
      </c>
    </row>
    <row r="9733" spans="1:9" x14ac:dyDescent="0.2">
      <c r="A9733" s="104" t="s">
        <v>10492</v>
      </c>
      <c r="D9733" s="104" t="s">
        <v>2416</v>
      </c>
      <c r="E9733" s="104">
        <f t="shared" si="152"/>
        <v>65135001</v>
      </c>
      <c r="F9733" s="104" t="s">
        <v>5427</v>
      </c>
      <c r="G9733" s="104" t="s">
        <v>2382</v>
      </c>
      <c r="H9733" s="104" t="s">
        <v>2417</v>
      </c>
      <c r="I9733" s="104" t="s">
        <v>2418</v>
      </c>
    </row>
    <row r="9734" spans="1:9" x14ac:dyDescent="0.2">
      <c r="A9734" s="104" t="s">
        <v>10492</v>
      </c>
      <c r="D9734" s="104" t="s">
        <v>2419</v>
      </c>
      <c r="E9734" s="104">
        <f t="shared" si="152"/>
        <v>65135010</v>
      </c>
      <c r="F9734" s="104" t="s">
        <v>5427</v>
      </c>
      <c r="G9734" s="104" t="s">
        <v>2382</v>
      </c>
      <c r="H9734" s="104" t="s">
        <v>2417</v>
      </c>
      <c r="I9734" s="104" t="s">
        <v>9453</v>
      </c>
    </row>
    <row r="9735" spans="1:9" x14ac:dyDescent="0.2">
      <c r="A9735" s="104" t="s">
        <v>10492</v>
      </c>
      <c r="D9735" s="104" t="s">
        <v>2420</v>
      </c>
      <c r="E9735" s="104">
        <f t="shared" si="152"/>
        <v>65135011</v>
      </c>
      <c r="F9735" s="104" t="s">
        <v>5427</v>
      </c>
      <c r="G9735" s="104" t="s">
        <v>2382</v>
      </c>
      <c r="H9735" s="104" t="s">
        <v>2417</v>
      </c>
      <c r="I9735" s="104" t="s">
        <v>2820</v>
      </c>
    </row>
    <row r="9736" spans="1:9" x14ac:dyDescent="0.2">
      <c r="A9736" s="104" t="s">
        <v>10492</v>
      </c>
      <c r="D9736" s="104" t="s">
        <v>2421</v>
      </c>
      <c r="E9736" s="104">
        <f t="shared" si="152"/>
        <v>65135012</v>
      </c>
      <c r="F9736" s="104" t="s">
        <v>5427</v>
      </c>
      <c r="G9736" s="104" t="s">
        <v>2382</v>
      </c>
      <c r="H9736" s="104" t="s">
        <v>2417</v>
      </c>
      <c r="I9736" s="104" t="s">
        <v>2422</v>
      </c>
    </row>
    <row r="9737" spans="1:9" x14ac:dyDescent="0.2">
      <c r="A9737" s="104" t="s">
        <v>10492</v>
      </c>
      <c r="D9737" s="104" t="s">
        <v>2423</v>
      </c>
      <c r="E9737" s="104">
        <f t="shared" si="152"/>
        <v>65135013</v>
      </c>
      <c r="F9737" s="104" t="s">
        <v>5427</v>
      </c>
      <c r="G9737" s="104" t="s">
        <v>2382</v>
      </c>
      <c r="H9737" s="104" t="s">
        <v>2417</v>
      </c>
      <c r="I9737" s="104" t="s">
        <v>2424</v>
      </c>
    </row>
    <row r="9738" spans="1:9" x14ac:dyDescent="0.2">
      <c r="A9738" s="104" t="s">
        <v>10492</v>
      </c>
      <c r="D9738" s="104" t="s">
        <v>2425</v>
      </c>
      <c r="E9738" s="104">
        <f t="shared" si="152"/>
        <v>65135014</v>
      </c>
      <c r="F9738" s="104" t="s">
        <v>5427</v>
      </c>
      <c r="G9738" s="104" t="s">
        <v>2382</v>
      </c>
      <c r="H9738" s="104" t="s">
        <v>2417</v>
      </c>
      <c r="I9738" s="104" t="s">
        <v>2426</v>
      </c>
    </row>
    <row r="9739" spans="1:9" x14ac:dyDescent="0.2">
      <c r="A9739" s="104" t="s">
        <v>10492</v>
      </c>
      <c r="D9739" s="104" t="s">
        <v>2427</v>
      </c>
      <c r="E9739" s="104">
        <f t="shared" si="152"/>
        <v>65135030</v>
      </c>
      <c r="F9739" s="104" t="s">
        <v>5427</v>
      </c>
      <c r="G9739" s="104" t="s">
        <v>2382</v>
      </c>
      <c r="H9739" s="104" t="s">
        <v>2417</v>
      </c>
      <c r="I9739" s="104" t="s">
        <v>2863</v>
      </c>
    </row>
    <row r="9740" spans="1:9" x14ac:dyDescent="0.2">
      <c r="A9740" s="104" t="s">
        <v>10492</v>
      </c>
      <c r="D9740" s="104" t="s">
        <v>2428</v>
      </c>
      <c r="E9740" s="104">
        <f t="shared" si="152"/>
        <v>65140001</v>
      </c>
      <c r="F9740" s="104" t="s">
        <v>5427</v>
      </c>
      <c r="G9740" s="104" t="s">
        <v>2382</v>
      </c>
      <c r="H9740" s="104" t="s">
        <v>2429</v>
      </c>
      <c r="I9740" s="104" t="s">
        <v>2430</v>
      </c>
    </row>
    <row r="9741" spans="1:9" x14ac:dyDescent="0.2">
      <c r="A9741" s="104" t="s">
        <v>10492</v>
      </c>
      <c r="D9741" s="104" t="s">
        <v>2431</v>
      </c>
      <c r="E9741" s="104">
        <f t="shared" si="152"/>
        <v>65140010</v>
      </c>
      <c r="F9741" s="104" t="s">
        <v>5427</v>
      </c>
      <c r="G9741" s="104" t="s">
        <v>2382</v>
      </c>
      <c r="H9741" s="104" t="s">
        <v>2429</v>
      </c>
      <c r="I9741" s="104" t="s">
        <v>9453</v>
      </c>
    </row>
    <row r="9742" spans="1:9" x14ac:dyDescent="0.2">
      <c r="A9742" s="104" t="s">
        <v>10492</v>
      </c>
      <c r="D9742" s="104" t="s">
        <v>2432</v>
      </c>
      <c r="E9742" s="104">
        <f t="shared" si="152"/>
        <v>65140011</v>
      </c>
      <c r="F9742" s="104" t="s">
        <v>5427</v>
      </c>
      <c r="G9742" s="104" t="s">
        <v>2382</v>
      </c>
      <c r="H9742" s="104" t="s">
        <v>2429</v>
      </c>
      <c r="I9742" s="104" t="s">
        <v>2820</v>
      </c>
    </row>
    <row r="9743" spans="1:9" x14ac:dyDescent="0.2">
      <c r="A9743" s="104" t="s">
        <v>10492</v>
      </c>
      <c r="D9743" s="104" t="s">
        <v>2433</v>
      </c>
      <c r="E9743" s="104">
        <f t="shared" si="152"/>
        <v>65140012</v>
      </c>
      <c r="F9743" s="104" t="s">
        <v>5427</v>
      </c>
      <c r="G9743" s="104" t="s">
        <v>2382</v>
      </c>
      <c r="H9743" s="104" t="s">
        <v>2429</v>
      </c>
      <c r="I9743" s="104" t="s">
        <v>2434</v>
      </c>
    </row>
    <row r="9744" spans="1:9" x14ac:dyDescent="0.2">
      <c r="A9744" s="104" t="s">
        <v>10492</v>
      </c>
      <c r="D9744" s="104" t="s">
        <v>2435</v>
      </c>
      <c r="E9744" s="104">
        <f t="shared" si="152"/>
        <v>65140013</v>
      </c>
      <c r="F9744" s="104" t="s">
        <v>5427</v>
      </c>
      <c r="G9744" s="104" t="s">
        <v>2382</v>
      </c>
      <c r="H9744" s="104" t="s">
        <v>2429</v>
      </c>
      <c r="I9744" s="104" t="s">
        <v>2426</v>
      </c>
    </row>
    <row r="9745" spans="1:9" x14ac:dyDescent="0.2">
      <c r="A9745" s="104" t="s">
        <v>10492</v>
      </c>
      <c r="D9745" s="104" t="s">
        <v>2436</v>
      </c>
      <c r="E9745" s="104">
        <f t="shared" si="152"/>
        <v>65140014</v>
      </c>
      <c r="F9745" s="104" t="s">
        <v>5427</v>
      </c>
      <c r="G9745" s="104" t="s">
        <v>2382</v>
      </c>
      <c r="H9745" s="104" t="s">
        <v>2429</v>
      </c>
      <c r="I9745" s="104" t="s">
        <v>2437</v>
      </c>
    </row>
    <row r="9746" spans="1:9" x14ac:dyDescent="0.2">
      <c r="A9746" s="104" t="s">
        <v>10492</v>
      </c>
      <c r="D9746" s="104" t="s">
        <v>2438</v>
      </c>
      <c r="E9746" s="104">
        <f t="shared" si="152"/>
        <v>65140015</v>
      </c>
      <c r="F9746" s="104" t="s">
        <v>5427</v>
      </c>
      <c r="G9746" s="104" t="s">
        <v>2382</v>
      </c>
      <c r="H9746" s="104" t="s">
        <v>2429</v>
      </c>
      <c r="I9746" s="104" t="s">
        <v>3143</v>
      </c>
    </row>
    <row r="9747" spans="1:9" x14ac:dyDescent="0.2">
      <c r="A9747" s="104" t="s">
        <v>10492</v>
      </c>
      <c r="D9747" s="104" t="s">
        <v>2439</v>
      </c>
      <c r="E9747" s="104">
        <f t="shared" si="152"/>
        <v>65140016</v>
      </c>
      <c r="F9747" s="104" t="s">
        <v>5427</v>
      </c>
      <c r="G9747" s="104" t="s">
        <v>2382</v>
      </c>
      <c r="H9747" s="104" t="s">
        <v>2429</v>
      </c>
      <c r="I9747" s="104" t="s">
        <v>2440</v>
      </c>
    </row>
    <row r="9748" spans="1:9" x14ac:dyDescent="0.2">
      <c r="A9748" s="104" t="s">
        <v>10492</v>
      </c>
      <c r="D9748" s="104" t="s">
        <v>2441</v>
      </c>
      <c r="E9748" s="104">
        <f t="shared" si="152"/>
        <v>65140017</v>
      </c>
      <c r="F9748" s="104" t="s">
        <v>5427</v>
      </c>
      <c r="G9748" s="104" t="s">
        <v>2382</v>
      </c>
      <c r="H9748" s="104" t="s">
        <v>2429</v>
      </c>
      <c r="I9748" s="104" t="s">
        <v>2442</v>
      </c>
    </row>
    <row r="9749" spans="1:9" x14ac:dyDescent="0.2">
      <c r="A9749" s="104" t="s">
        <v>10492</v>
      </c>
      <c r="D9749" s="104" t="s">
        <v>2443</v>
      </c>
      <c r="E9749" s="104">
        <f t="shared" si="152"/>
        <v>65140018</v>
      </c>
      <c r="F9749" s="104" t="s">
        <v>5427</v>
      </c>
      <c r="G9749" s="104" t="s">
        <v>2382</v>
      </c>
      <c r="H9749" s="104" t="s">
        <v>2429</v>
      </c>
      <c r="I9749" s="104" t="s">
        <v>2444</v>
      </c>
    </row>
    <row r="9750" spans="1:9" x14ac:dyDescent="0.2">
      <c r="A9750" s="104" t="s">
        <v>10492</v>
      </c>
      <c r="D9750" s="104" t="s">
        <v>2834</v>
      </c>
      <c r="E9750" s="104">
        <f t="shared" si="152"/>
        <v>65140030</v>
      </c>
      <c r="F9750" s="104" t="s">
        <v>5427</v>
      </c>
      <c r="G9750" s="104" t="s">
        <v>2382</v>
      </c>
      <c r="H9750" s="104" t="s">
        <v>2429</v>
      </c>
      <c r="I9750" s="104" t="s">
        <v>2863</v>
      </c>
    </row>
    <row r="9751" spans="1:9" x14ac:dyDescent="0.2">
      <c r="A9751" s="104" t="s">
        <v>10492</v>
      </c>
      <c r="D9751" s="104" t="s">
        <v>2835</v>
      </c>
      <c r="E9751" s="104">
        <f t="shared" si="152"/>
        <v>65145001</v>
      </c>
      <c r="F9751" s="104" t="s">
        <v>5427</v>
      </c>
      <c r="G9751" s="104" t="s">
        <v>2382</v>
      </c>
      <c r="H9751" s="104" t="s">
        <v>2836</v>
      </c>
      <c r="I9751" s="104" t="s">
        <v>2837</v>
      </c>
    </row>
    <row r="9752" spans="1:9" x14ac:dyDescent="0.2">
      <c r="A9752" s="104" t="s">
        <v>10492</v>
      </c>
      <c r="D9752" s="104" t="s">
        <v>2838</v>
      </c>
      <c r="E9752" s="104">
        <f t="shared" si="152"/>
        <v>65145010</v>
      </c>
      <c r="F9752" s="104" t="s">
        <v>5427</v>
      </c>
      <c r="G9752" s="104" t="s">
        <v>2382</v>
      </c>
      <c r="H9752" s="104" t="s">
        <v>2836</v>
      </c>
      <c r="I9752" s="104" t="s">
        <v>2839</v>
      </c>
    </row>
    <row r="9753" spans="1:9" x14ac:dyDescent="0.2">
      <c r="A9753" s="104" t="s">
        <v>10492</v>
      </c>
      <c r="D9753" s="104" t="s">
        <v>2840</v>
      </c>
      <c r="E9753" s="104">
        <f t="shared" si="152"/>
        <v>65145011</v>
      </c>
      <c r="F9753" s="104" t="s">
        <v>5427</v>
      </c>
      <c r="G9753" s="104" t="s">
        <v>2382</v>
      </c>
      <c r="H9753" s="104" t="s">
        <v>2836</v>
      </c>
      <c r="I9753" s="104" t="s">
        <v>2841</v>
      </c>
    </row>
    <row r="9754" spans="1:9" x14ac:dyDescent="0.2">
      <c r="A9754" s="104" t="s">
        <v>10492</v>
      </c>
      <c r="D9754" s="104" t="s">
        <v>2842</v>
      </c>
      <c r="E9754" s="104">
        <f t="shared" si="152"/>
        <v>65145020</v>
      </c>
      <c r="F9754" s="104" t="s">
        <v>5427</v>
      </c>
      <c r="G9754" s="104" t="s">
        <v>2382</v>
      </c>
      <c r="H9754" s="104" t="s">
        <v>2836</v>
      </c>
      <c r="I9754" s="104" t="s">
        <v>16737</v>
      </c>
    </row>
    <row r="9755" spans="1:9" x14ac:dyDescent="0.2">
      <c r="A9755" s="104" t="s">
        <v>10492</v>
      </c>
      <c r="D9755" s="104" t="s">
        <v>2843</v>
      </c>
      <c r="E9755" s="104">
        <f t="shared" si="152"/>
        <v>65145021</v>
      </c>
      <c r="F9755" s="104" t="s">
        <v>5427</v>
      </c>
      <c r="G9755" s="104" t="s">
        <v>2382</v>
      </c>
      <c r="H9755" s="104" t="s">
        <v>2836</v>
      </c>
      <c r="I9755" s="104" t="s">
        <v>2844</v>
      </c>
    </row>
    <row r="9756" spans="1:9" x14ac:dyDescent="0.2">
      <c r="A9756" s="104" t="s">
        <v>10492</v>
      </c>
      <c r="D9756" s="104" t="s">
        <v>2845</v>
      </c>
      <c r="E9756" s="104">
        <f t="shared" si="152"/>
        <v>65145022</v>
      </c>
      <c r="F9756" s="104" t="s">
        <v>5427</v>
      </c>
      <c r="G9756" s="104" t="s">
        <v>2382</v>
      </c>
      <c r="H9756" s="104" t="s">
        <v>2836</v>
      </c>
      <c r="I9756" s="104" t="s">
        <v>2846</v>
      </c>
    </row>
    <row r="9757" spans="1:9" x14ac:dyDescent="0.2">
      <c r="A9757" s="104" t="s">
        <v>10492</v>
      </c>
      <c r="D9757" s="104" t="s">
        <v>2847</v>
      </c>
      <c r="E9757" s="104">
        <f t="shared" si="152"/>
        <v>65145023</v>
      </c>
      <c r="F9757" s="104" t="s">
        <v>5427</v>
      </c>
      <c r="G9757" s="104" t="s">
        <v>2382</v>
      </c>
      <c r="H9757" s="104" t="s">
        <v>2836</v>
      </c>
      <c r="I9757" s="104" t="s">
        <v>2848</v>
      </c>
    </row>
    <row r="9758" spans="1:9" x14ac:dyDescent="0.2">
      <c r="A9758" s="104" t="s">
        <v>10492</v>
      </c>
      <c r="D9758" s="104" t="s">
        <v>2849</v>
      </c>
      <c r="E9758" s="104">
        <f t="shared" si="152"/>
        <v>65145030</v>
      </c>
      <c r="F9758" s="104" t="s">
        <v>5427</v>
      </c>
      <c r="G9758" s="104" t="s">
        <v>2382</v>
      </c>
      <c r="H9758" s="104" t="s">
        <v>2836</v>
      </c>
      <c r="I9758" s="104" t="s">
        <v>2850</v>
      </c>
    </row>
    <row r="9759" spans="1:9" x14ac:dyDescent="0.2">
      <c r="A9759" s="104" t="s">
        <v>10492</v>
      </c>
      <c r="D9759" s="104" t="s">
        <v>2851</v>
      </c>
      <c r="E9759" s="104">
        <f t="shared" si="152"/>
        <v>65145031</v>
      </c>
      <c r="F9759" s="104" t="s">
        <v>5427</v>
      </c>
      <c r="G9759" s="104" t="s">
        <v>2382</v>
      </c>
      <c r="H9759" s="104" t="s">
        <v>2836</v>
      </c>
      <c r="I9759" s="104" t="s">
        <v>2852</v>
      </c>
    </row>
    <row r="9760" spans="1:9" x14ac:dyDescent="0.2">
      <c r="A9760" s="104" t="s">
        <v>10492</v>
      </c>
      <c r="D9760" s="104" t="s">
        <v>2853</v>
      </c>
      <c r="E9760" s="104">
        <f t="shared" si="152"/>
        <v>65180001</v>
      </c>
      <c r="F9760" s="104" t="s">
        <v>5427</v>
      </c>
      <c r="G9760" s="104" t="s">
        <v>2382</v>
      </c>
      <c r="H9760" s="104" t="s">
        <v>13740</v>
      </c>
      <c r="I9760" s="104" t="s">
        <v>13740</v>
      </c>
    </row>
    <row r="9761" spans="1:9" x14ac:dyDescent="0.2">
      <c r="A9761" s="104" t="s">
        <v>10492</v>
      </c>
      <c r="D9761" s="104" t="s">
        <v>1288</v>
      </c>
      <c r="E9761" s="104">
        <f t="shared" si="152"/>
        <v>65182001</v>
      </c>
      <c r="F9761" s="104" t="s">
        <v>5427</v>
      </c>
      <c r="G9761" s="104" t="s">
        <v>2382</v>
      </c>
      <c r="H9761" s="104" t="s">
        <v>1289</v>
      </c>
      <c r="I9761" s="104" t="s">
        <v>13743</v>
      </c>
    </row>
    <row r="9762" spans="1:9" x14ac:dyDescent="0.2">
      <c r="A9762" s="104" t="s">
        <v>10492</v>
      </c>
      <c r="D9762" s="104" t="s">
        <v>1290</v>
      </c>
      <c r="E9762" s="104">
        <f t="shared" si="152"/>
        <v>65182002</v>
      </c>
      <c r="F9762" s="104" t="s">
        <v>5427</v>
      </c>
      <c r="G9762" s="104" t="s">
        <v>2382</v>
      </c>
      <c r="H9762" s="104" t="s">
        <v>1289</v>
      </c>
      <c r="I9762" s="104" t="s">
        <v>13745</v>
      </c>
    </row>
    <row r="9763" spans="1:9" x14ac:dyDescent="0.2">
      <c r="A9763" s="104" t="s">
        <v>10492</v>
      </c>
      <c r="D9763" s="104" t="s">
        <v>1291</v>
      </c>
      <c r="E9763" s="104">
        <f t="shared" si="152"/>
        <v>65182501</v>
      </c>
      <c r="F9763" s="104" t="s">
        <v>5427</v>
      </c>
      <c r="G9763" s="104" t="s">
        <v>2382</v>
      </c>
      <c r="H9763" s="104" t="s">
        <v>13747</v>
      </c>
      <c r="I9763" s="104" t="s">
        <v>435</v>
      </c>
    </row>
    <row r="9764" spans="1:9" x14ac:dyDescent="0.2">
      <c r="A9764" s="104" t="s">
        <v>10492</v>
      </c>
      <c r="D9764" s="104" t="s">
        <v>1292</v>
      </c>
      <c r="E9764" s="104">
        <f t="shared" si="152"/>
        <v>65182599</v>
      </c>
      <c r="F9764" s="104" t="s">
        <v>5427</v>
      </c>
      <c r="G9764" s="104" t="s">
        <v>2382</v>
      </c>
      <c r="H9764" s="104" t="s">
        <v>13747</v>
      </c>
      <c r="I9764" s="104" t="s">
        <v>13748</v>
      </c>
    </row>
    <row r="9765" spans="1:9" x14ac:dyDescent="0.2">
      <c r="A9765" s="104" t="s">
        <v>10492</v>
      </c>
      <c r="D9765" s="104" t="s">
        <v>1293</v>
      </c>
      <c r="E9765" s="104">
        <f t="shared" si="152"/>
        <v>68110001</v>
      </c>
      <c r="F9765" s="104" t="s">
        <v>5427</v>
      </c>
      <c r="G9765" s="104" t="s">
        <v>1294</v>
      </c>
      <c r="H9765" s="104" t="s">
        <v>1295</v>
      </c>
      <c r="I9765" s="104" t="s">
        <v>1296</v>
      </c>
    </row>
    <row r="9766" spans="1:9" x14ac:dyDescent="0.2">
      <c r="A9766" s="104" t="s">
        <v>10492</v>
      </c>
      <c r="D9766" s="104" t="s">
        <v>1297</v>
      </c>
      <c r="E9766" s="104">
        <f t="shared" si="152"/>
        <v>68110010</v>
      </c>
      <c r="F9766" s="104" t="s">
        <v>5427</v>
      </c>
      <c r="G9766" s="104" t="s">
        <v>1294</v>
      </c>
      <c r="H9766" s="104" t="s">
        <v>1295</v>
      </c>
      <c r="I9766" s="104" t="s">
        <v>9453</v>
      </c>
    </row>
    <row r="9767" spans="1:9" x14ac:dyDescent="0.2">
      <c r="A9767" s="104" t="s">
        <v>10492</v>
      </c>
      <c r="D9767" s="104" t="s">
        <v>1298</v>
      </c>
      <c r="E9767" s="104">
        <f t="shared" si="152"/>
        <v>68110011</v>
      </c>
      <c r="F9767" s="104" t="s">
        <v>5427</v>
      </c>
      <c r="G9767" s="104" t="s">
        <v>1294</v>
      </c>
      <c r="H9767" s="104" t="s">
        <v>1295</v>
      </c>
      <c r="I9767" s="104" t="s">
        <v>1299</v>
      </c>
    </row>
    <row r="9768" spans="1:9" x14ac:dyDescent="0.2">
      <c r="A9768" s="104" t="s">
        <v>10492</v>
      </c>
      <c r="D9768" s="104" t="s">
        <v>1300</v>
      </c>
      <c r="E9768" s="104">
        <f t="shared" si="152"/>
        <v>68110020</v>
      </c>
      <c r="F9768" s="104" t="s">
        <v>5427</v>
      </c>
      <c r="G9768" s="104" t="s">
        <v>1294</v>
      </c>
      <c r="H9768" s="104" t="s">
        <v>1295</v>
      </c>
      <c r="I9768" s="104" t="s">
        <v>1301</v>
      </c>
    </row>
    <row r="9769" spans="1:9" x14ac:dyDescent="0.2">
      <c r="A9769" s="104" t="s">
        <v>10492</v>
      </c>
      <c r="D9769" s="104" t="s">
        <v>1302</v>
      </c>
      <c r="E9769" s="104">
        <f t="shared" si="152"/>
        <v>68110021</v>
      </c>
      <c r="F9769" s="104" t="s">
        <v>5427</v>
      </c>
      <c r="G9769" s="104" t="s">
        <v>1294</v>
      </c>
      <c r="H9769" s="104" t="s">
        <v>1295</v>
      </c>
      <c r="I9769" s="104" t="s">
        <v>1303</v>
      </c>
    </row>
    <row r="9770" spans="1:9" x14ac:dyDescent="0.2">
      <c r="A9770" s="104" t="s">
        <v>10492</v>
      </c>
      <c r="D9770" s="104" t="s">
        <v>1304</v>
      </c>
      <c r="E9770" s="104">
        <f t="shared" si="152"/>
        <v>68110022</v>
      </c>
      <c r="F9770" s="104" t="s">
        <v>5427</v>
      </c>
      <c r="G9770" s="104" t="s">
        <v>1294</v>
      </c>
      <c r="H9770" s="104" t="s">
        <v>1295</v>
      </c>
      <c r="I9770" s="104" t="s">
        <v>1305</v>
      </c>
    </row>
    <row r="9771" spans="1:9" x14ac:dyDescent="0.2">
      <c r="A9771" s="104" t="s">
        <v>10492</v>
      </c>
      <c r="D9771" s="104" t="s">
        <v>1306</v>
      </c>
      <c r="E9771" s="104">
        <f t="shared" si="152"/>
        <v>68110023</v>
      </c>
      <c r="F9771" s="104" t="s">
        <v>5427</v>
      </c>
      <c r="G9771" s="104" t="s">
        <v>1294</v>
      </c>
      <c r="H9771" s="104" t="s">
        <v>1295</v>
      </c>
      <c r="I9771" s="104" t="s">
        <v>1307</v>
      </c>
    </row>
    <row r="9772" spans="1:9" x14ac:dyDescent="0.2">
      <c r="A9772" s="104" t="s">
        <v>10492</v>
      </c>
      <c r="D9772" s="104" t="s">
        <v>1308</v>
      </c>
      <c r="E9772" s="104">
        <f t="shared" si="152"/>
        <v>68110024</v>
      </c>
      <c r="F9772" s="104" t="s">
        <v>5427</v>
      </c>
      <c r="G9772" s="104" t="s">
        <v>1294</v>
      </c>
      <c r="H9772" s="104" t="s">
        <v>1295</v>
      </c>
      <c r="I9772" s="104" t="s">
        <v>1309</v>
      </c>
    </row>
    <row r="9773" spans="1:9" x14ac:dyDescent="0.2">
      <c r="A9773" s="104" t="s">
        <v>10492</v>
      </c>
      <c r="D9773" s="104" t="s">
        <v>1310</v>
      </c>
      <c r="E9773" s="104">
        <f t="shared" si="152"/>
        <v>68110030</v>
      </c>
      <c r="F9773" s="104" t="s">
        <v>5427</v>
      </c>
      <c r="G9773" s="104" t="s">
        <v>1294</v>
      </c>
      <c r="H9773" s="104" t="s">
        <v>1295</v>
      </c>
      <c r="I9773" s="104" t="s">
        <v>1311</v>
      </c>
    </row>
    <row r="9774" spans="1:9" x14ac:dyDescent="0.2">
      <c r="A9774" s="104" t="s">
        <v>10492</v>
      </c>
      <c r="D9774" s="104" t="s">
        <v>1312</v>
      </c>
      <c r="E9774" s="104">
        <f t="shared" si="152"/>
        <v>68110035</v>
      </c>
      <c r="F9774" s="104" t="s">
        <v>5427</v>
      </c>
      <c r="G9774" s="104" t="s">
        <v>1294</v>
      </c>
      <c r="H9774" s="104" t="s">
        <v>1295</v>
      </c>
      <c r="I9774" s="104" t="s">
        <v>4327</v>
      </c>
    </row>
    <row r="9775" spans="1:9" x14ac:dyDescent="0.2">
      <c r="A9775" s="104" t="s">
        <v>10492</v>
      </c>
      <c r="D9775" s="104" t="s">
        <v>4328</v>
      </c>
      <c r="E9775" s="104">
        <f t="shared" si="152"/>
        <v>68180001</v>
      </c>
      <c r="F9775" s="104" t="s">
        <v>5427</v>
      </c>
      <c r="G9775" s="104" t="s">
        <v>1294</v>
      </c>
      <c r="H9775" s="104" t="s">
        <v>13740</v>
      </c>
      <c r="I9775" s="104" t="s">
        <v>13740</v>
      </c>
    </row>
    <row r="9776" spans="1:9" x14ac:dyDescent="0.2">
      <c r="A9776" s="104" t="s">
        <v>10492</v>
      </c>
      <c r="D9776" s="104" t="s">
        <v>4329</v>
      </c>
      <c r="E9776" s="104">
        <f t="shared" si="152"/>
        <v>68182001</v>
      </c>
      <c r="F9776" s="104" t="s">
        <v>5427</v>
      </c>
      <c r="G9776" s="104" t="s">
        <v>1294</v>
      </c>
      <c r="H9776" s="104" t="s">
        <v>13742</v>
      </c>
      <c r="I9776" s="104" t="s">
        <v>13743</v>
      </c>
    </row>
    <row r="9777" spans="1:9" x14ac:dyDescent="0.2">
      <c r="A9777" s="104" t="s">
        <v>10492</v>
      </c>
      <c r="D9777" s="104" t="s">
        <v>4330</v>
      </c>
      <c r="E9777" s="104">
        <f t="shared" si="152"/>
        <v>68182002</v>
      </c>
      <c r="F9777" s="104" t="s">
        <v>5427</v>
      </c>
      <c r="G9777" s="104" t="s">
        <v>1294</v>
      </c>
      <c r="H9777" s="104" t="s">
        <v>13742</v>
      </c>
      <c r="I9777" s="104" t="s">
        <v>13745</v>
      </c>
    </row>
    <row r="9778" spans="1:9" x14ac:dyDescent="0.2">
      <c r="A9778" s="104" t="s">
        <v>10492</v>
      </c>
      <c r="D9778" s="104" t="s">
        <v>4331</v>
      </c>
      <c r="E9778" s="104">
        <f t="shared" si="152"/>
        <v>68182599</v>
      </c>
      <c r="F9778" s="104" t="s">
        <v>5427</v>
      </c>
      <c r="G9778" s="104" t="s">
        <v>1294</v>
      </c>
      <c r="H9778" s="104" t="s">
        <v>13747</v>
      </c>
      <c r="I9778" s="104" t="s">
        <v>13748</v>
      </c>
    </row>
    <row r="9779" spans="1:9" x14ac:dyDescent="0.2">
      <c r="A9779" s="104" t="s">
        <v>10492</v>
      </c>
      <c r="D9779" s="104" t="s">
        <v>4332</v>
      </c>
      <c r="E9779" s="104">
        <f t="shared" si="152"/>
        <v>68240030</v>
      </c>
      <c r="F9779" s="104" t="s">
        <v>5427</v>
      </c>
      <c r="G9779" s="104" t="s">
        <v>14910</v>
      </c>
      <c r="H9779" s="104" t="s">
        <v>4333</v>
      </c>
      <c r="I9779" s="104" t="s">
        <v>4334</v>
      </c>
    </row>
    <row r="9780" spans="1:9" x14ac:dyDescent="0.2">
      <c r="A9780" s="104" t="s">
        <v>10492</v>
      </c>
      <c r="D9780" s="104" t="s">
        <v>4335</v>
      </c>
      <c r="E9780" s="104">
        <f t="shared" si="152"/>
        <v>68240031</v>
      </c>
      <c r="F9780" s="104" t="s">
        <v>5427</v>
      </c>
      <c r="G9780" s="104" t="s">
        <v>14910</v>
      </c>
      <c r="H9780" s="104" t="s">
        <v>4333</v>
      </c>
      <c r="I9780" s="104" t="s">
        <v>4336</v>
      </c>
    </row>
    <row r="9781" spans="1:9" x14ac:dyDescent="0.2">
      <c r="A9781" s="104" t="s">
        <v>10492</v>
      </c>
      <c r="D9781" s="104" t="s">
        <v>4337</v>
      </c>
      <c r="E9781" s="104">
        <f t="shared" si="152"/>
        <v>68240059</v>
      </c>
      <c r="F9781" s="104" t="s">
        <v>5427</v>
      </c>
      <c r="G9781" s="104" t="s">
        <v>14910</v>
      </c>
      <c r="H9781" s="104" t="s">
        <v>4333</v>
      </c>
      <c r="I9781" s="104" t="s">
        <v>4338</v>
      </c>
    </row>
    <row r="9782" spans="1:9" x14ac:dyDescent="0.2">
      <c r="A9782" s="104" t="s">
        <v>10492</v>
      </c>
      <c r="D9782" s="104" t="s">
        <v>4339</v>
      </c>
      <c r="E9782" s="104">
        <f t="shared" si="152"/>
        <v>68241001</v>
      </c>
      <c r="F9782" s="104" t="s">
        <v>5427</v>
      </c>
      <c r="G9782" s="104" t="s">
        <v>14910</v>
      </c>
      <c r="H9782" s="104" t="s">
        <v>4340</v>
      </c>
      <c r="I9782" s="104" t="s">
        <v>4341</v>
      </c>
    </row>
    <row r="9783" spans="1:9" x14ac:dyDescent="0.2">
      <c r="A9783" s="104" t="s">
        <v>10492</v>
      </c>
      <c r="D9783" s="104" t="s">
        <v>1651</v>
      </c>
      <c r="E9783" s="104">
        <f t="shared" si="152"/>
        <v>68241002</v>
      </c>
      <c r="F9783" s="104" t="s">
        <v>5427</v>
      </c>
      <c r="G9783" s="104" t="s">
        <v>14910</v>
      </c>
      <c r="H9783" s="104" t="s">
        <v>4340</v>
      </c>
      <c r="I9783" s="104" t="s">
        <v>1652</v>
      </c>
    </row>
    <row r="9784" spans="1:9" x14ac:dyDescent="0.2">
      <c r="A9784" s="104" t="s">
        <v>10492</v>
      </c>
      <c r="D9784" s="104" t="s">
        <v>1653</v>
      </c>
      <c r="E9784" s="104">
        <f t="shared" si="152"/>
        <v>68241004</v>
      </c>
      <c r="F9784" s="104" t="s">
        <v>5427</v>
      </c>
      <c r="G9784" s="104" t="s">
        <v>14910</v>
      </c>
      <c r="H9784" s="104" t="s">
        <v>4340</v>
      </c>
      <c r="I9784" s="104" t="s">
        <v>1654</v>
      </c>
    </row>
    <row r="9785" spans="1:9" x14ac:dyDescent="0.2">
      <c r="A9785" s="104" t="s">
        <v>10492</v>
      </c>
      <c r="D9785" s="104" t="s">
        <v>1655</v>
      </c>
      <c r="E9785" s="104">
        <f t="shared" si="152"/>
        <v>68241006</v>
      </c>
      <c r="F9785" s="104" t="s">
        <v>5427</v>
      </c>
      <c r="G9785" s="104" t="s">
        <v>14910</v>
      </c>
      <c r="H9785" s="104" t="s">
        <v>4340</v>
      </c>
      <c r="I9785" s="104" t="s">
        <v>1656</v>
      </c>
    </row>
    <row r="9786" spans="1:9" x14ac:dyDescent="0.2">
      <c r="A9786" s="104" t="s">
        <v>10492</v>
      </c>
      <c r="D9786" s="104" t="s">
        <v>1657</v>
      </c>
      <c r="E9786" s="104">
        <f t="shared" si="152"/>
        <v>68241008</v>
      </c>
      <c r="F9786" s="104" t="s">
        <v>5427</v>
      </c>
      <c r="G9786" s="104" t="s">
        <v>14910</v>
      </c>
      <c r="H9786" s="104" t="s">
        <v>4340</v>
      </c>
      <c r="I9786" s="104" t="s">
        <v>1658</v>
      </c>
    </row>
    <row r="9787" spans="1:9" x14ac:dyDescent="0.2">
      <c r="A9787" s="104" t="s">
        <v>10492</v>
      </c>
      <c r="D9787" s="104" t="s">
        <v>1659</v>
      </c>
      <c r="E9787" s="104">
        <f t="shared" si="152"/>
        <v>68241010</v>
      </c>
      <c r="F9787" s="104" t="s">
        <v>5427</v>
      </c>
      <c r="G9787" s="104" t="s">
        <v>14910</v>
      </c>
      <c r="H9787" s="104" t="s">
        <v>4340</v>
      </c>
      <c r="I9787" s="104" t="s">
        <v>1660</v>
      </c>
    </row>
    <row r="9788" spans="1:9" x14ac:dyDescent="0.2">
      <c r="A9788" s="104" t="s">
        <v>10492</v>
      </c>
      <c r="D9788" s="104" t="s">
        <v>1661</v>
      </c>
      <c r="E9788" s="104">
        <f t="shared" si="152"/>
        <v>68241012</v>
      </c>
      <c r="F9788" s="104" t="s">
        <v>5427</v>
      </c>
      <c r="G9788" s="104" t="s">
        <v>14910</v>
      </c>
      <c r="H9788" s="104" t="s">
        <v>4340</v>
      </c>
      <c r="I9788" s="104" t="s">
        <v>1662</v>
      </c>
    </row>
    <row r="9789" spans="1:9" x14ac:dyDescent="0.2">
      <c r="A9789" s="104" t="s">
        <v>10492</v>
      </c>
      <c r="D9789" s="104" t="s">
        <v>1663</v>
      </c>
      <c r="E9789" s="104">
        <f t="shared" si="152"/>
        <v>68241013</v>
      </c>
      <c r="F9789" s="104" t="s">
        <v>5427</v>
      </c>
      <c r="G9789" s="104" t="s">
        <v>14910</v>
      </c>
      <c r="H9789" s="104" t="s">
        <v>4340</v>
      </c>
      <c r="I9789" s="104" t="s">
        <v>1664</v>
      </c>
    </row>
    <row r="9790" spans="1:9" x14ac:dyDescent="0.2">
      <c r="A9790" s="104" t="s">
        <v>10492</v>
      </c>
      <c r="D9790" s="104" t="s">
        <v>1665</v>
      </c>
      <c r="E9790" s="104">
        <f t="shared" si="152"/>
        <v>68241030</v>
      </c>
      <c r="F9790" s="104" t="s">
        <v>5427</v>
      </c>
      <c r="G9790" s="104" t="s">
        <v>14910</v>
      </c>
      <c r="H9790" s="104" t="s">
        <v>4340</v>
      </c>
      <c r="I9790" s="104" t="s">
        <v>1666</v>
      </c>
    </row>
    <row r="9791" spans="1:9" x14ac:dyDescent="0.2">
      <c r="A9791" s="104" t="s">
        <v>10492</v>
      </c>
      <c r="D9791" s="104" t="s">
        <v>1667</v>
      </c>
      <c r="E9791" s="104">
        <f t="shared" si="152"/>
        <v>68241036</v>
      </c>
      <c r="F9791" s="104" t="s">
        <v>5427</v>
      </c>
      <c r="G9791" s="104" t="s">
        <v>14910</v>
      </c>
      <c r="H9791" s="104" t="s">
        <v>4340</v>
      </c>
      <c r="I9791" s="104" t="s">
        <v>1668</v>
      </c>
    </row>
    <row r="9792" spans="1:9" x14ac:dyDescent="0.2">
      <c r="A9792" s="104" t="s">
        <v>10492</v>
      </c>
      <c r="D9792" s="104" t="s">
        <v>1669</v>
      </c>
      <c r="E9792" s="104">
        <f t="shared" si="152"/>
        <v>68241038</v>
      </c>
      <c r="F9792" s="104" t="s">
        <v>5427</v>
      </c>
      <c r="G9792" s="104" t="s">
        <v>14910</v>
      </c>
      <c r="H9792" s="104" t="s">
        <v>4340</v>
      </c>
      <c r="I9792" s="104" t="s">
        <v>1670</v>
      </c>
    </row>
    <row r="9793" spans="1:9" x14ac:dyDescent="0.2">
      <c r="A9793" s="104" t="s">
        <v>10492</v>
      </c>
      <c r="D9793" s="104" t="s">
        <v>1671</v>
      </c>
      <c r="E9793" s="104">
        <f t="shared" si="152"/>
        <v>68241039</v>
      </c>
      <c r="F9793" s="104" t="s">
        <v>5427</v>
      </c>
      <c r="G9793" s="104" t="s">
        <v>14910</v>
      </c>
      <c r="H9793" s="104" t="s">
        <v>4340</v>
      </c>
      <c r="I9793" s="104" t="s">
        <v>1672</v>
      </c>
    </row>
    <row r="9794" spans="1:9" x14ac:dyDescent="0.2">
      <c r="A9794" s="104" t="s">
        <v>10492</v>
      </c>
      <c r="D9794" s="104" t="s">
        <v>1673</v>
      </c>
      <c r="E9794" s="104">
        <f t="shared" ref="E9794:E9857" si="153">VALUE(D9794)</f>
        <v>68241042</v>
      </c>
      <c r="F9794" s="104" t="s">
        <v>5427</v>
      </c>
      <c r="G9794" s="104" t="s">
        <v>14910</v>
      </c>
      <c r="H9794" s="104" t="s">
        <v>4340</v>
      </c>
      <c r="I9794" s="104" t="s">
        <v>1674</v>
      </c>
    </row>
    <row r="9795" spans="1:9" x14ac:dyDescent="0.2">
      <c r="A9795" s="104" t="s">
        <v>10492</v>
      </c>
      <c r="D9795" s="104" t="s">
        <v>1675</v>
      </c>
      <c r="E9795" s="104">
        <f t="shared" si="153"/>
        <v>68241044</v>
      </c>
      <c r="F9795" s="104" t="s">
        <v>5427</v>
      </c>
      <c r="G9795" s="104" t="s">
        <v>14910</v>
      </c>
      <c r="H9795" s="104" t="s">
        <v>4340</v>
      </c>
      <c r="I9795" s="104" t="s">
        <v>1676</v>
      </c>
    </row>
    <row r="9796" spans="1:9" x14ac:dyDescent="0.2">
      <c r="A9796" s="104" t="s">
        <v>10492</v>
      </c>
      <c r="D9796" s="104" t="s">
        <v>1677</v>
      </c>
      <c r="E9796" s="104">
        <f t="shared" si="153"/>
        <v>68241046</v>
      </c>
      <c r="F9796" s="104" t="s">
        <v>5427</v>
      </c>
      <c r="G9796" s="104" t="s">
        <v>14910</v>
      </c>
      <c r="H9796" s="104" t="s">
        <v>4340</v>
      </c>
      <c r="I9796" s="104" t="s">
        <v>1678</v>
      </c>
    </row>
    <row r="9797" spans="1:9" x14ac:dyDescent="0.2">
      <c r="A9797" s="104" t="s">
        <v>10492</v>
      </c>
      <c r="D9797" s="104" t="s">
        <v>1679</v>
      </c>
      <c r="E9797" s="104">
        <f t="shared" si="153"/>
        <v>68241098</v>
      </c>
      <c r="F9797" s="104" t="s">
        <v>5427</v>
      </c>
      <c r="G9797" s="104" t="s">
        <v>14910</v>
      </c>
      <c r="H9797" s="104" t="s">
        <v>4340</v>
      </c>
      <c r="I9797" s="104" t="s">
        <v>1680</v>
      </c>
    </row>
    <row r="9798" spans="1:9" x14ac:dyDescent="0.2">
      <c r="A9798" s="104" t="s">
        <v>10492</v>
      </c>
      <c r="D9798" s="104" t="s">
        <v>1681</v>
      </c>
      <c r="E9798" s="104">
        <f t="shared" si="153"/>
        <v>68282001</v>
      </c>
      <c r="F9798" s="104" t="s">
        <v>5427</v>
      </c>
      <c r="G9798" s="104" t="s">
        <v>14910</v>
      </c>
      <c r="H9798" s="104" t="s">
        <v>13742</v>
      </c>
      <c r="I9798" s="104" t="s">
        <v>13743</v>
      </c>
    </row>
    <row r="9799" spans="1:9" x14ac:dyDescent="0.2">
      <c r="A9799" s="104" t="s">
        <v>10492</v>
      </c>
      <c r="D9799" s="104" t="s">
        <v>1682</v>
      </c>
      <c r="E9799" s="104">
        <f t="shared" si="153"/>
        <v>68282002</v>
      </c>
      <c r="F9799" s="104" t="s">
        <v>5427</v>
      </c>
      <c r="G9799" s="104" t="s">
        <v>14910</v>
      </c>
      <c r="H9799" s="104" t="s">
        <v>13742</v>
      </c>
      <c r="I9799" s="104" t="s">
        <v>13745</v>
      </c>
    </row>
    <row r="9800" spans="1:9" x14ac:dyDescent="0.2">
      <c r="A9800" s="104" t="s">
        <v>10492</v>
      </c>
      <c r="D9800" s="104" t="s">
        <v>1683</v>
      </c>
      <c r="E9800" s="104">
        <f t="shared" si="153"/>
        <v>68282599</v>
      </c>
      <c r="F9800" s="104" t="s">
        <v>5427</v>
      </c>
      <c r="G9800" s="104" t="s">
        <v>14910</v>
      </c>
      <c r="H9800" s="104" t="s">
        <v>13747</v>
      </c>
      <c r="I9800" s="104" t="s">
        <v>13748</v>
      </c>
    </row>
    <row r="9801" spans="1:9" x14ac:dyDescent="0.2">
      <c r="A9801" s="104" t="s">
        <v>10492</v>
      </c>
      <c r="D9801" s="104" t="s">
        <v>1684</v>
      </c>
      <c r="E9801" s="104">
        <f t="shared" si="153"/>
        <v>68430001</v>
      </c>
      <c r="F9801" s="104" t="s">
        <v>5427</v>
      </c>
      <c r="G9801" s="104" t="s">
        <v>1685</v>
      </c>
      <c r="H9801" s="104" t="s">
        <v>1686</v>
      </c>
      <c r="I9801" s="104" t="s">
        <v>1687</v>
      </c>
    </row>
    <row r="9802" spans="1:9" x14ac:dyDescent="0.2">
      <c r="A9802" s="104" t="s">
        <v>10492</v>
      </c>
      <c r="D9802" s="104" t="s">
        <v>1688</v>
      </c>
      <c r="E9802" s="104">
        <f t="shared" si="153"/>
        <v>68430010</v>
      </c>
      <c r="F9802" s="104" t="s">
        <v>5427</v>
      </c>
      <c r="G9802" s="104" t="s">
        <v>1685</v>
      </c>
      <c r="H9802" s="104" t="s">
        <v>1686</v>
      </c>
      <c r="I9802" s="104" t="s">
        <v>9453</v>
      </c>
    </row>
    <row r="9803" spans="1:9" x14ac:dyDescent="0.2">
      <c r="A9803" s="104" t="s">
        <v>10492</v>
      </c>
      <c r="D9803" s="104" t="s">
        <v>1689</v>
      </c>
      <c r="E9803" s="104">
        <f t="shared" si="153"/>
        <v>68430011</v>
      </c>
      <c r="F9803" s="104" t="s">
        <v>5427</v>
      </c>
      <c r="G9803" s="104" t="s">
        <v>1685</v>
      </c>
      <c r="H9803" s="104" t="s">
        <v>1686</v>
      </c>
      <c r="I9803" s="104" t="s">
        <v>1690</v>
      </c>
    </row>
    <row r="9804" spans="1:9" x14ac:dyDescent="0.2">
      <c r="A9804" s="104" t="s">
        <v>10492</v>
      </c>
      <c r="D9804" s="104" t="s">
        <v>1691</v>
      </c>
      <c r="E9804" s="104">
        <f t="shared" si="153"/>
        <v>68430020</v>
      </c>
      <c r="F9804" s="104" t="s">
        <v>5427</v>
      </c>
      <c r="G9804" s="104" t="s">
        <v>1685</v>
      </c>
      <c r="H9804" s="104" t="s">
        <v>1686</v>
      </c>
      <c r="I9804" s="104" t="s">
        <v>1692</v>
      </c>
    </row>
    <row r="9805" spans="1:9" x14ac:dyDescent="0.2">
      <c r="A9805" s="104" t="s">
        <v>10492</v>
      </c>
      <c r="D9805" s="104" t="s">
        <v>1693</v>
      </c>
      <c r="E9805" s="104">
        <f t="shared" si="153"/>
        <v>68430030</v>
      </c>
      <c r="F9805" s="104" t="s">
        <v>5427</v>
      </c>
      <c r="G9805" s="104" t="s">
        <v>1685</v>
      </c>
      <c r="H9805" s="104" t="s">
        <v>1686</v>
      </c>
      <c r="I9805" s="104" t="s">
        <v>3081</v>
      </c>
    </row>
    <row r="9806" spans="1:9" x14ac:dyDescent="0.2">
      <c r="A9806" s="104" t="s">
        <v>10492</v>
      </c>
      <c r="D9806" s="104" t="s">
        <v>1694</v>
      </c>
      <c r="E9806" s="104">
        <f t="shared" si="153"/>
        <v>68430031</v>
      </c>
      <c r="F9806" s="104" t="s">
        <v>5427</v>
      </c>
      <c r="G9806" s="104" t="s">
        <v>1685</v>
      </c>
      <c r="H9806" s="104" t="s">
        <v>1686</v>
      </c>
      <c r="I9806" s="104" t="s">
        <v>1695</v>
      </c>
    </row>
    <row r="9807" spans="1:9" x14ac:dyDescent="0.2">
      <c r="A9807" s="104" t="s">
        <v>10492</v>
      </c>
      <c r="D9807" s="104" t="s">
        <v>1696</v>
      </c>
      <c r="E9807" s="104">
        <f t="shared" si="153"/>
        <v>68430032</v>
      </c>
      <c r="F9807" s="104" t="s">
        <v>5427</v>
      </c>
      <c r="G9807" s="104" t="s">
        <v>1685</v>
      </c>
      <c r="H9807" s="104" t="s">
        <v>1686</v>
      </c>
      <c r="I9807" s="104" t="s">
        <v>1697</v>
      </c>
    </row>
    <row r="9808" spans="1:9" x14ac:dyDescent="0.2">
      <c r="A9808" s="104" t="s">
        <v>10492</v>
      </c>
      <c r="D9808" s="104" t="s">
        <v>1698</v>
      </c>
      <c r="E9808" s="104">
        <f t="shared" si="153"/>
        <v>68430101</v>
      </c>
      <c r="F9808" s="104" t="s">
        <v>5427</v>
      </c>
      <c r="G9808" s="104" t="s">
        <v>1685</v>
      </c>
      <c r="H9808" s="104" t="s">
        <v>1699</v>
      </c>
      <c r="I9808" s="104" t="s">
        <v>1700</v>
      </c>
    </row>
    <row r="9809" spans="1:9" x14ac:dyDescent="0.2">
      <c r="A9809" s="104" t="s">
        <v>10492</v>
      </c>
      <c r="D9809" s="104" t="s">
        <v>1701</v>
      </c>
      <c r="E9809" s="104">
        <f t="shared" si="153"/>
        <v>68430110</v>
      </c>
      <c r="F9809" s="104" t="s">
        <v>5427</v>
      </c>
      <c r="G9809" s="104" t="s">
        <v>1685</v>
      </c>
      <c r="H9809" s="104" t="s">
        <v>1699</v>
      </c>
      <c r="I9809" s="104" t="s">
        <v>9453</v>
      </c>
    </row>
    <row r="9810" spans="1:9" x14ac:dyDescent="0.2">
      <c r="A9810" s="104" t="s">
        <v>10492</v>
      </c>
      <c r="D9810" s="104" t="s">
        <v>1702</v>
      </c>
      <c r="E9810" s="104">
        <f t="shared" si="153"/>
        <v>68430111</v>
      </c>
      <c r="F9810" s="104" t="s">
        <v>5427</v>
      </c>
      <c r="G9810" s="104" t="s">
        <v>1685</v>
      </c>
      <c r="H9810" s="104" t="s">
        <v>1699</v>
      </c>
      <c r="I9810" s="104" t="s">
        <v>1703</v>
      </c>
    </row>
    <row r="9811" spans="1:9" x14ac:dyDescent="0.2">
      <c r="A9811" s="104" t="s">
        <v>10492</v>
      </c>
      <c r="D9811" s="104" t="s">
        <v>1704</v>
      </c>
      <c r="E9811" s="104">
        <f t="shared" si="153"/>
        <v>68430120</v>
      </c>
      <c r="F9811" s="104" t="s">
        <v>5427</v>
      </c>
      <c r="G9811" s="104" t="s">
        <v>1685</v>
      </c>
      <c r="H9811" s="104" t="s">
        <v>1699</v>
      </c>
      <c r="I9811" s="104" t="s">
        <v>1692</v>
      </c>
    </row>
    <row r="9812" spans="1:9" x14ac:dyDescent="0.2">
      <c r="A9812" s="104" t="s">
        <v>10492</v>
      </c>
      <c r="D9812" s="104" t="s">
        <v>1705</v>
      </c>
      <c r="E9812" s="104">
        <f t="shared" si="153"/>
        <v>68430130</v>
      </c>
      <c r="F9812" s="104" t="s">
        <v>5427</v>
      </c>
      <c r="G9812" s="104" t="s">
        <v>1685</v>
      </c>
      <c r="H9812" s="104" t="s">
        <v>1699</v>
      </c>
      <c r="I9812" s="104" t="s">
        <v>3081</v>
      </c>
    </row>
    <row r="9813" spans="1:9" x14ac:dyDescent="0.2">
      <c r="A9813" s="104" t="s">
        <v>10492</v>
      </c>
      <c r="D9813" s="104" t="s">
        <v>1706</v>
      </c>
      <c r="E9813" s="104">
        <f t="shared" si="153"/>
        <v>68430131</v>
      </c>
      <c r="F9813" s="104" t="s">
        <v>5427</v>
      </c>
      <c r="G9813" s="104" t="s">
        <v>1685</v>
      </c>
      <c r="H9813" s="104" t="s">
        <v>1699</v>
      </c>
      <c r="I9813" s="104" t="s">
        <v>1695</v>
      </c>
    </row>
    <row r="9814" spans="1:9" x14ac:dyDescent="0.2">
      <c r="A9814" s="104" t="s">
        <v>10492</v>
      </c>
      <c r="D9814" s="104" t="s">
        <v>1707</v>
      </c>
      <c r="E9814" s="104">
        <f t="shared" si="153"/>
        <v>68430132</v>
      </c>
      <c r="F9814" s="104" t="s">
        <v>5427</v>
      </c>
      <c r="G9814" s="104" t="s">
        <v>1685</v>
      </c>
      <c r="H9814" s="104" t="s">
        <v>1699</v>
      </c>
      <c r="I9814" s="104" t="s">
        <v>1708</v>
      </c>
    </row>
    <row r="9815" spans="1:9" x14ac:dyDescent="0.2">
      <c r="A9815" s="104" t="s">
        <v>10492</v>
      </c>
      <c r="D9815" s="104" t="s">
        <v>1709</v>
      </c>
      <c r="E9815" s="104">
        <f t="shared" si="153"/>
        <v>68435001</v>
      </c>
      <c r="F9815" s="104" t="s">
        <v>5427</v>
      </c>
      <c r="G9815" s="104" t="s">
        <v>1685</v>
      </c>
      <c r="H9815" s="104" t="s">
        <v>1710</v>
      </c>
      <c r="I9815" s="104" t="s">
        <v>1711</v>
      </c>
    </row>
    <row r="9816" spans="1:9" x14ac:dyDescent="0.2">
      <c r="A9816" s="104" t="s">
        <v>10492</v>
      </c>
      <c r="D9816" s="104" t="s">
        <v>1712</v>
      </c>
      <c r="E9816" s="104">
        <f t="shared" si="153"/>
        <v>68435010</v>
      </c>
      <c r="F9816" s="104" t="s">
        <v>5427</v>
      </c>
      <c r="G9816" s="104" t="s">
        <v>1685</v>
      </c>
      <c r="H9816" s="104" t="s">
        <v>1710</v>
      </c>
      <c r="I9816" s="104" t="s">
        <v>9453</v>
      </c>
    </row>
    <row r="9817" spans="1:9" x14ac:dyDescent="0.2">
      <c r="A9817" s="104" t="s">
        <v>10492</v>
      </c>
      <c r="D9817" s="104" t="s">
        <v>1713</v>
      </c>
      <c r="E9817" s="104">
        <f t="shared" si="153"/>
        <v>68435011</v>
      </c>
      <c r="F9817" s="104" t="s">
        <v>5427</v>
      </c>
      <c r="G9817" s="104" t="s">
        <v>1685</v>
      </c>
      <c r="H9817" s="104" t="s">
        <v>1710</v>
      </c>
      <c r="I9817" s="104" t="s">
        <v>1714</v>
      </c>
    </row>
    <row r="9818" spans="1:9" x14ac:dyDescent="0.2">
      <c r="A9818" s="104" t="s">
        <v>10492</v>
      </c>
      <c r="D9818" s="104" t="s">
        <v>1715</v>
      </c>
      <c r="E9818" s="104">
        <f t="shared" si="153"/>
        <v>68435012</v>
      </c>
      <c r="F9818" s="104" t="s">
        <v>5427</v>
      </c>
      <c r="G9818" s="104" t="s">
        <v>1685</v>
      </c>
      <c r="H9818" s="104" t="s">
        <v>1710</v>
      </c>
      <c r="I9818" s="104" t="s">
        <v>2820</v>
      </c>
    </row>
    <row r="9819" spans="1:9" x14ac:dyDescent="0.2">
      <c r="A9819" s="104" t="s">
        <v>10492</v>
      </c>
      <c r="D9819" s="104" t="s">
        <v>1716</v>
      </c>
      <c r="E9819" s="104">
        <f t="shared" si="153"/>
        <v>68435013</v>
      </c>
      <c r="F9819" s="104" t="s">
        <v>5427</v>
      </c>
      <c r="G9819" s="104" t="s">
        <v>1685</v>
      </c>
      <c r="H9819" s="104" t="s">
        <v>1710</v>
      </c>
      <c r="I9819" s="104" t="s">
        <v>1717</v>
      </c>
    </row>
    <row r="9820" spans="1:9" x14ac:dyDescent="0.2">
      <c r="A9820" s="104" t="s">
        <v>10492</v>
      </c>
      <c r="D9820" s="104" t="s">
        <v>1718</v>
      </c>
      <c r="E9820" s="104">
        <f t="shared" si="153"/>
        <v>68435040</v>
      </c>
      <c r="F9820" s="104" t="s">
        <v>5427</v>
      </c>
      <c r="G9820" s="104" t="s">
        <v>1685</v>
      </c>
      <c r="H9820" s="104" t="s">
        <v>1710</v>
      </c>
      <c r="I9820" s="104" t="s">
        <v>1719</v>
      </c>
    </row>
    <row r="9821" spans="1:9" x14ac:dyDescent="0.2">
      <c r="A9821" s="104" t="s">
        <v>10492</v>
      </c>
      <c r="D9821" s="104" t="s">
        <v>1720</v>
      </c>
      <c r="E9821" s="104">
        <f t="shared" si="153"/>
        <v>68440001</v>
      </c>
      <c r="F9821" s="104" t="s">
        <v>5427</v>
      </c>
      <c r="G9821" s="104" t="s">
        <v>1685</v>
      </c>
      <c r="H9821" s="104" t="s">
        <v>1721</v>
      </c>
      <c r="I9821" s="104" t="s">
        <v>1721</v>
      </c>
    </row>
    <row r="9822" spans="1:9" x14ac:dyDescent="0.2">
      <c r="A9822" s="104" t="s">
        <v>10492</v>
      </c>
      <c r="D9822" s="104" t="s">
        <v>1722</v>
      </c>
      <c r="E9822" s="104">
        <f t="shared" si="153"/>
        <v>68440010</v>
      </c>
      <c r="F9822" s="104" t="s">
        <v>5427</v>
      </c>
      <c r="G9822" s="104" t="s">
        <v>1685</v>
      </c>
      <c r="H9822" s="104" t="s">
        <v>1721</v>
      </c>
      <c r="I9822" s="104" t="s">
        <v>9453</v>
      </c>
    </row>
    <row r="9823" spans="1:9" x14ac:dyDescent="0.2">
      <c r="A9823" s="104" t="s">
        <v>10492</v>
      </c>
      <c r="D9823" s="104" t="s">
        <v>1723</v>
      </c>
      <c r="E9823" s="104">
        <f t="shared" si="153"/>
        <v>68445001</v>
      </c>
      <c r="F9823" s="104" t="s">
        <v>5427</v>
      </c>
      <c r="G9823" s="104" t="s">
        <v>1685</v>
      </c>
      <c r="H9823" s="104" t="s">
        <v>1724</v>
      </c>
      <c r="I9823" s="104" t="s">
        <v>1724</v>
      </c>
    </row>
    <row r="9824" spans="1:9" x14ac:dyDescent="0.2">
      <c r="A9824" s="104" t="s">
        <v>10492</v>
      </c>
      <c r="D9824" s="104" t="s">
        <v>1725</v>
      </c>
      <c r="E9824" s="104">
        <f t="shared" si="153"/>
        <v>68445010</v>
      </c>
      <c r="F9824" s="104" t="s">
        <v>5427</v>
      </c>
      <c r="G9824" s="104" t="s">
        <v>1685</v>
      </c>
      <c r="H9824" s="104" t="s">
        <v>1724</v>
      </c>
      <c r="I9824" s="104" t="s">
        <v>1726</v>
      </c>
    </row>
    <row r="9825" spans="1:9" x14ac:dyDescent="0.2">
      <c r="A9825" s="104" t="s">
        <v>10492</v>
      </c>
      <c r="D9825" s="104" t="s">
        <v>1727</v>
      </c>
      <c r="E9825" s="104">
        <f t="shared" si="153"/>
        <v>68445011</v>
      </c>
      <c r="F9825" s="104" t="s">
        <v>5427</v>
      </c>
      <c r="G9825" s="104" t="s">
        <v>1685</v>
      </c>
      <c r="H9825" s="104" t="s">
        <v>1724</v>
      </c>
      <c r="I9825" s="104" t="s">
        <v>1728</v>
      </c>
    </row>
    <row r="9826" spans="1:9" x14ac:dyDescent="0.2">
      <c r="A9826" s="104" t="s">
        <v>10492</v>
      </c>
      <c r="D9826" s="104" t="s">
        <v>1729</v>
      </c>
      <c r="E9826" s="104">
        <f t="shared" si="153"/>
        <v>68445012</v>
      </c>
      <c r="F9826" s="104" t="s">
        <v>5427</v>
      </c>
      <c r="G9826" s="104" t="s">
        <v>1685</v>
      </c>
      <c r="H9826" s="104" t="s">
        <v>1724</v>
      </c>
      <c r="I9826" s="104" t="s">
        <v>1730</v>
      </c>
    </row>
    <row r="9827" spans="1:9" x14ac:dyDescent="0.2">
      <c r="A9827" s="104" t="s">
        <v>10492</v>
      </c>
      <c r="D9827" s="104" t="s">
        <v>1731</v>
      </c>
      <c r="E9827" s="104">
        <f t="shared" si="153"/>
        <v>68445013</v>
      </c>
      <c r="F9827" s="104" t="s">
        <v>5427</v>
      </c>
      <c r="G9827" s="104" t="s">
        <v>1685</v>
      </c>
      <c r="H9827" s="104" t="s">
        <v>1724</v>
      </c>
      <c r="I9827" s="104" t="s">
        <v>1732</v>
      </c>
    </row>
    <row r="9828" spans="1:9" x14ac:dyDescent="0.2">
      <c r="A9828" s="104" t="s">
        <v>10492</v>
      </c>
      <c r="D9828" s="104" t="s">
        <v>1733</v>
      </c>
      <c r="E9828" s="104">
        <f t="shared" si="153"/>
        <v>68445014</v>
      </c>
      <c r="F9828" s="104" t="s">
        <v>5427</v>
      </c>
      <c r="G9828" s="104" t="s">
        <v>1685</v>
      </c>
      <c r="H9828" s="104" t="s">
        <v>1724</v>
      </c>
      <c r="I9828" s="104" t="s">
        <v>1734</v>
      </c>
    </row>
    <row r="9829" spans="1:9" x14ac:dyDescent="0.2">
      <c r="A9829" s="104" t="s">
        <v>10492</v>
      </c>
      <c r="D9829" s="104" t="s">
        <v>1735</v>
      </c>
      <c r="E9829" s="104">
        <f t="shared" si="153"/>
        <v>68445015</v>
      </c>
      <c r="F9829" s="104" t="s">
        <v>5427</v>
      </c>
      <c r="G9829" s="104" t="s">
        <v>1685</v>
      </c>
      <c r="H9829" s="104" t="s">
        <v>1724</v>
      </c>
      <c r="I9829" s="104" t="s">
        <v>1736</v>
      </c>
    </row>
    <row r="9830" spans="1:9" x14ac:dyDescent="0.2">
      <c r="A9830" s="104" t="s">
        <v>10492</v>
      </c>
      <c r="D9830" s="104" t="s">
        <v>1737</v>
      </c>
      <c r="E9830" s="104">
        <f t="shared" si="153"/>
        <v>68445020</v>
      </c>
      <c r="F9830" s="104" t="s">
        <v>5427</v>
      </c>
      <c r="G9830" s="104" t="s">
        <v>1685</v>
      </c>
      <c r="H9830" s="104" t="s">
        <v>1724</v>
      </c>
      <c r="I9830" s="104" t="s">
        <v>1738</v>
      </c>
    </row>
    <row r="9831" spans="1:9" x14ac:dyDescent="0.2">
      <c r="A9831" s="104" t="s">
        <v>10492</v>
      </c>
      <c r="D9831" s="104" t="s">
        <v>1739</v>
      </c>
      <c r="E9831" s="104">
        <f t="shared" si="153"/>
        <v>68445021</v>
      </c>
      <c r="F9831" s="104" t="s">
        <v>5427</v>
      </c>
      <c r="G9831" s="104" t="s">
        <v>1685</v>
      </c>
      <c r="H9831" s="104" t="s">
        <v>1724</v>
      </c>
      <c r="I9831" s="104" t="s">
        <v>1740</v>
      </c>
    </row>
    <row r="9832" spans="1:9" x14ac:dyDescent="0.2">
      <c r="A9832" s="104" t="s">
        <v>10492</v>
      </c>
      <c r="D9832" s="104" t="s">
        <v>1741</v>
      </c>
      <c r="E9832" s="104">
        <f t="shared" si="153"/>
        <v>68445022</v>
      </c>
      <c r="F9832" s="104" t="s">
        <v>5427</v>
      </c>
      <c r="G9832" s="104" t="s">
        <v>1685</v>
      </c>
      <c r="H9832" s="104" t="s">
        <v>1724</v>
      </c>
      <c r="I9832" s="104" t="s">
        <v>1742</v>
      </c>
    </row>
    <row r="9833" spans="1:9" x14ac:dyDescent="0.2">
      <c r="A9833" s="104" t="s">
        <v>10492</v>
      </c>
      <c r="D9833" s="104" t="s">
        <v>1743</v>
      </c>
      <c r="E9833" s="104">
        <f t="shared" si="153"/>
        <v>68445030</v>
      </c>
      <c r="F9833" s="104" t="s">
        <v>5427</v>
      </c>
      <c r="G9833" s="104" t="s">
        <v>1685</v>
      </c>
      <c r="H9833" s="104" t="s">
        <v>1724</v>
      </c>
      <c r="I9833" s="104" t="s">
        <v>1744</v>
      </c>
    </row>
    <row r="9834" spans="1:9" x14ac:dyDescent="0.2">
      <c r="A9834" s="104" t="s">
        <v>10492</v>
      </c>
      <c r="D9834" s="104" t="s">
        <v>1745</v>
      </c>
      <c r="E9834" s="104">
        <f t="shared" si="153"/>
        <v>68445040</v>
      </c>
      <c r="F9834" s="104" t="s">
        <v>5427</v>
      </c>
      <c r="G9834" s="104" t="s">
        <v>1685</v>
      </c>
      <c r="H9834" s="104" t="s">
        <v>1724</v>
      </c>
      <c r="I9834" s="104" t="s">
        <v>11662</v>
      </c>
    </row>
    <row r="9835" spans="1:9" x14ac:dyDescent="0.2">
      <c r="A9835" s="104" t="s">
        <v>10492</v>
      </c>
      <c r="D9835" s="104" t="s">
        <v>1746</v>
      </c>
      <c r="E9835" s="104">
        <f t="shared" si="153"/>
        <v>68445101</v>
      </c>
      <c r="F9835" s="104" t="s">
        <v>5427</v>
      </c>
      <c r="G9835" s="104" t="s">
        <v>1685</v>
      </c>
      <c r="H9835" s="104" t="s">
        <v>1747</v>
      </c>
      <c r="I9835" s="104" t="s">
        <v>1747</v>
      </c>
    </row>
    <row r="9836" spans="1:9" x14ac:dyDescent="0.2">
      <c r="A9836" s="104" t="s">
        <v>10492</v>
      </c>
      <c r="D9836" s="104" t="s">
        <v>1748</v>
      </c>
      <c r="E9836" s="104">
        <f t="shared" si="153"/>
        <v>68445110</v>
      </c>
      <c r="F9836" s="104" t="s">
        <v>5427</v>
      </c>
      <c r="G9836" s="104" t="s">
        <v>1685</v>
      </c>
      <c r="H9836" s="104" t="s">
        <v>1747</v>
      </c>
      <c r="I9836" s="104" t="s">
        <v>1749</v>
      </c>
    </row>
    <row r="9837" spans="1:9" x14ac:dyDescent="0.2">
      <c r="A9837" s="104" t="s">
        <v>10492</v>
      </c>
      <c r="D9837" s="104" t="s">
        <v>1750</v>
      </c>
      <c r="E9837" s="104">
        <f t="shared" si="153"/>
        <v>68445111</v>
      </c>
      <c r="F9837" s="104" t="s">
        <v>5427</v>
      </c>
      <c r="G9837" s="104" t="s">
        <v>1685</v>
      </c>
      <c r="H9837" s="104" t="s">
        <v>1747</v>
      </c>
      <c r="I9837" s="104" t="s">
        <v>1751</v>
      </c>
    </row>
    <row r="9838" spans="1:9" x14ac:dyDescent="0.2">
      <c r="A9838" s="104" t="s">
        <v>10492</v>
      </c>
      <c r="D9838" s="104" t="s">
        <v>1752</v>
      </c>
      <c r="E9838" s="104">
        <f t="shared" si="153"/>
        <v>68445115</v>
      </c>
      <c r="F9838" s="104" t="s">
        <v>5427</v>
      </c>
      <c r="G9838" s="104" t="s">
        <v>1685</v>
      </c>
      <c r="H9838" s="104" t="s">
        <v>1747</v>
      </c>
      <c r="I9838" s="104" t="s">
        <v>1753</v>
      </c>
    </row>
    <row r="9839" spans="1:9" x14ac:dyDescent="0.2">
      <c r="A9839" s="104" t="s">
        <v>10492</v>
      </c>
      <c r="D9839" s="104" t="s">
        <v>1754</v>
      </c>
      <c r="E9839" s="104">
        <f t="shared" si="153"/>
        <v>68445120</v>
      </c>
      <c r="F9839" s="104" t="s">
        <v>5427</v>
      </c>
      <c r="G9839" s="104" t="s">
        <v>1685</v>
      </c>
      <c r="H9839" s="104" t="s">
        <v>1747</v>
      </c>
      <c r="I9839" s="104" t="s">
        <v>1755</v>
      </c>
    </row>
    <row r="9840" spans="1:9" x14ac:dyDescent="0.2">
      <c r="A9840" s="104" t="s">
        <v>10492</v>
      </c>
      <c r="D9840" s="104" t="s">
        <v>1756</v>
      </c>
      <c r="E9840" s="104">
        <f t="shared" si="153"/>
        <v>68445125</v>
      </c>
      <c r="F9840" s="104" t="s">
        <v>5427</v>
      </c>
      <c r="G9840" s="104" t="s">
        <v>1685</v>
      </c>
      <c r="H9840" s="104" t="s">
        <v>1747</v>
      </c>
      <c r="I9840" s="104" t="s">
        <v>1757</v>
      </c>
    </row>
    <row r="9841" spans="1:9" x14ac:dyDescent="0.2">
      <c r="A9841" s="104" t="s">
        <v>10492</v>
      </c>
      <c r="D9841" s="104" t="s">
        <v>1758</v>
      </c>
      <c r="E9841" s="104">
        <f t="shared" si="153"/>
        <v>68445130</v>
      </c>
      <c r="F9841" s="104" t="s">
        <v>5427</v>
      </c>
      <c r="G9841" s="104" t="s">
        <v>1685</v>
      </c>
      <c r="H9841" s="104" t="s">
        <v>1747</v>
      </c>
      <c r="I9841" s="104" t="s">
        <v>1759</v>
      </c>
    </row>
    <row r="9842" spans="1:9" x14ac:dyDescent="0.2">
      <c r="A9842" s="104" t="s">
        <v>10492</v>
      </c>
      <c r="D9842" s="104" t="s">
        <v>1760</v>
      </c>
      <c r="E9842" s="104">
        <f t="shared" si="153"/>
        <v>68445135</v>
      </c>
      <c r="F9842" s="104" t="s">
        <v>5427</v>
      </c>
      <c r="G9842" s="104" t="s">
        <v>1685</v>
      </c>
      <c r="H9842" s="104" t="s">
        <v>1747</v>
      </c>
      <c r="I9842" s="104" t="s">
        <v>1761</v>
      </c>
    </row>
    <row r="9843" spans="1:9" x14ac:dyDescent="0.2">
      <c r="A9843" s="104" t="s">
        <v>10492</v>
      </c>
      <c r="D9843" s="104" t="s">
        <v>1762</v>
      </c>
      <c r="E9843" s="104">
        <f t="shared" si="153"/>
        <v>68445140</v>
      </c>
      <c r="F9843" s="104" t="s">
        <v>5427</v>
      </c>
      <c r="G9843" s="104" t="s">
        <v>1685</v>
      </c>
      <c r="H9843" s="104" t="s">
        <v>1747</v>
      </c>
      <c r="I9843" s="104" t="s">
        <v>2863</v>
      </c>
    </row>
    <row r="9844" spans="1:9" x14ac:dyDescent="0.2">
      <c r="A9844" s="104" t="s">
        <v>10492</v>
      </c>
      <c r="D9844" s="104" t="s">
        <v>1763</v>
      </c>
      <c r="E9844" s="104">
        <f t="shared" si="153"/>
        <v>68445201</v>
      </c>
      <c r="F9844" s="104" t="s">
        <v>5427</v>
      </c>
      <c r="G9844" s="104" t="s">
        <v>1685</v>
      </c>
      <c r="H9844" s="104" t="s">
        <v>1764</v>
      </c>
      <c r="I9844" s="104" t="s">
        <v>1764</v>
      </c>
    </row>
    <row r="9845" spans="1:9" x14ac:dyDescent="0.2">
      <c r="A9845" s="104" t="s">
        <v>10492</v>
      </c>
      <c r="D9845" s="104" t="s">
        <v>1765</v>
      </c>
      <c r="E9845" s="104">
        <f t="shared" si="153"/>
        <v>68445210</v>
      </c>
      <c r="F9845" s="104" t="s">
        <v>5427</v>
      </c>
      <c r="G9845" s="104" t="s">
        <v>1685</v>
      </c>
      <c r="H9845" s="104" t="s">
        <v>1764</v>
      </c>
      <c r="I9845" s="104" t="s">
        <v>1766</v>
      </c>
    </row>
    <row r="9846" spans="1:9" x14ac:dyDescent="0.2">
      <c r="A9846" s="104" t="s">
        <v>10492</v>
      </c>
      <c r="D9846" s="104" t="s">
        <v>1767</v>
      </c>
      <c r="E9846" s="104">
        <f t="shared" si="153"/>
        <v>68445211</v>
      </c>
      <c r="F9846" s="104" t="s">
        <v>5427</v>
      </c>
      <c r="G9846" s="104" t="s">
        <v>1685</v>
      </c>
      <c r="H9846" s="104" t="s">
        <v>1764</v>
      </c>
      <c r="I9846" s="104" t="s">
        <v>1768</v>
      </c>
    </row>
    <row r="9847" spans="1:9" x14ac:dyDescent="0.2">
      <c r="A9847" s="104" t="s">
        <v>10492</v>
      </c>
      <c r="D9847" s="104" t="s">
        <v>1769</v>
      </c>
      <c r="E9847" s="104">
        <f t="shared" si="153"/>
        <v>68445212</v>
      </c>
      <c r="F9847" s="104" t="s">
        <v>5427</v>
      </c>
      <c r="G9847" s="104" t="s">
        <v>1685</v>
      </c>
      <c r="H9847" s="104" t="s">
        <v>1764</v>
      </c>
      <c r="I9847" s="104" t="s">
        <v>1770</v>
      </c>
    </row>
    <row r="9848" spans="1:9" x14ac:dyDescent="0.2">
      <c r="A9848" s="104" t="s">
        <v>10492</v>
      </c>
      <c r="D9848" s="104" t="s">
        <v>1771</v>
      </c>
      <c r="E9848" s="104">
        <f t="shared" si="153"/>
        <v>68445213</v>
      </c>
      <c r="F9848" s="104" t="s">
        <v>5427</v>
      </c>
      <c r="G9848" s="104" t="s">
        <v>1685</v>
      </c>
      <c r="H9848" s="104" t="s">
        <v>1764</v>
      </c>
      <c r="I9848" s="104" t="s">
        <v>1772</v>
      </c>
    </row>
    <row r="9849" spans="1:9" x14ac:dyDescent="0.2">
      <c r="A9849" s="104" t="s">
        <v>10492</v>
      </c>
      <c r="D9849" s="104" t="s">
        <v>4488</v>
      </c>
      <c r="E9849" s="104">
        <f t="shared" si="153"/>
        <v>68445214</v>
      </c>
      <c r="F9849" s="104" t="s">
        <v>5427</v>
      </c>
      <c r="G9849" s="104" t="s">
        <v>1685</v>
      </c>
      <c r="H9849" s="104" t="s">
        <v>1764</v>
      </c>
      <c r="I9849" s="104" t="s">
        <v>242</v>
      </c>
    </row>
    <row r="9850" spans="1:9" x14ac:dyDescent="0.2">
      <c r="A9850" s="104" t="s">
        <v>10492</v>
      </c>
      <c r="D9850" s="104" t="s">
        <v>4489</v>
      </c>
      <c r="E9850" s="104">
        <f t="shared" si="153"/>
        <v>68445215</v>
      </c>
      <c r="F9850" s="104" t="s">
        <v>5427</v>
      </c>
      <c r="G9850" s="104" t="s">
        <v>1685</v>
      </c>
      <c r="H9850" s="104" t="s">
        <v>1764</v>
      </c>
      <c r="I9850" s="104" t="s">
        <v>4490</v>
      </c>
    </row>
    <row r="9851" spans="1:9" x14ac:dyDescent="0.2">
      <c r="A9851" s="104" t="s">
        <v>10492</v>
      </c>
      <c r="D9851" s="104" t="s">
        <v>4491</v>
      </c>
      <c r="E9851" s="104">
        <f t="shared" si="153"/>
        <v>68445220</v>
      </c>
      <c r="F9851" s="104" t="s">
        <v>5427</v>
      </c>
      <c r="G9851" s="104" t="s">
        <v>1685</v>
      </c>
      <c r="H9851" s="104" t="s">
        <v>1764</v>
      </c>
      <c r="I9851" s="104" t="s">
        <v>2863</v>
      </c>
    </row>
    <row r="9852" spans="1:9" x14ac:dyDescent="0.2">
      <c r="A9852" s="104" t="s">
        <v>10492</v>
      </c>
      <c r="D9852" s="104" t="s">
        <v>4492</v>
      </c>
      <c r="E9852" s="104">
        <f t="shared" si="153"/>
        <v>68480001</v>
      </c>
      <c r="F9852" s="104" t="s">
        <v>5427</v>
      </c>
      <c r="G9852" s="104" t="s">
        <v>1685</v>
      </c>
      <c r="H9852" s="104" t="s">
        <v>13740</v>
      </c>
      <c r="I9852" s="104" t="s">
        <v>13740</v>
      </c>
    </row>
    <row r="9853" spans="1:9" x14ac:dyDescent="0.2">
      <c r="A9853" s="104" t="s">
        <v>10492</v>
      </c>
      <c r="D9853" s="104" t="s">
        <v>1792</v>
      </c>
      <c r="E9853" s="104">
        <f t="shared" si="153"/>
        <v>68482001</v>
      </c>
      <c r="F9853" s="104" t="s">
        <v>5427</v>
      </c>
      <c r="G9853" s="104" t="s">
        <v>1685</v>
      </c>
      <c r="H9853" s="104" t="s">
        <v>13742</v>
      </c>
      <c r="I9853" s="104" t="s">
        <v>13743</v>
      </c>
    </row>
    <row r="9854" spans="1:9" x14ac:dyDescent="0.2">
      <c r="A9854" s="104" t="s">
        <v>10492</v>
      </c>
      <c r="D9854" s="104" t="s">
        <v>1793</v>
      </c>
      <c r="E9854" s="104">
        <f t="shared" si="153"/>
        <v>68482002</v>
      </c>
      <c r="F9854" s="104" t="s">
        <v>5427</v>
      </c>
      <c r="G9854" s="104" t="s">
        <v>1685</v>
      </c>
      <c r="H9854" s="104" t="s">
        <v>13742</v>
      </c>
      <c r="I9854" s="104" t="s">
        <v>13745</v>
      </c>
    </row>
    <row r="9855" spans="1:9" x14ac:dyDescent="0.2">
      <c r="A9855" s="104" t="s">
        <v>10492</v>
      </c>
      <c r="D9855" s="104" t="s">
        <v>1794</v>
      </c>
      <c r="E9855" s="104">
        <f t="shared" si="153"/>
        <v>68482501</v>
      </c>
      <c r="F9855" s="104" t="s">
        <v>5427</v>
      </c>
      <c r="G9855" s="104" t="s">
        <v>1685</v>
      </c>
      <c r="H9855" s="104" t="s">
        <v>13747</v>
      </c>
      <c r="I9855" s="104" t="s">
        <v>1795</v>
      </c>
    </row>
    <row r="9856" spans="1:9" x14ac:dyDescent="0.2">
      <c r="A9856" s="104" t="s">
        <v>10492</v>
      </c>
      <c r="D9856" s="104" t="s">
        <v>1796</v>
      </c>
      <c r="E9856" s="104">
        <f t="shared" si="153"/>
        <v>68482502</v>
      </c>
      <c r="F9856" s="104" t="s">
        <v>5427</v>
      </c>
      <c r="G9856" s="104" t="s">
        <v>1685</v>
      </c>
      <c r="H9856" s="104" t="s">
        <v>13747</v>
      </c>
      <c r="I9856" s="104" t="s">
        <v>1797</v>
      </c>
    </row>
    <row r="9857" spans="1:9" x14ac:dyDescent="0.2">
      <c r="A9857" s="104" t="s">
        <v>10492</v>
      </c>
      <c r="D9857" s="104" t="s">
        <v>1798</v>
      </c>
      <c r="E9857" s="104">
        <f t="shared" si="153"/>
        <v>68482503</v>
      </c>
      <c r="F9857" s="104" t="s">
        <v>5427</v>
      </c>
      <c r="G9857" s="104" t="s">
        <v>1685</v>
      </c>
      <c r="H9857" s="104" t="s">
        <v>13747</v>
      </c>
      <c r="I9857" s="104" t="s">
        <v>1799</v>
      </c>
    </row>
    <row r="9858" spans="1:9" x14ac:dyDescent="0.2">
      <c r="A9858" s="104" t="s">
        <v>10492</v>
      </c>
      <c r="D9858" s="104" t="s">
        <v>1800</v>
      </c>
      <c r="E9858" s="104">
        <f t="shared" ref="E9858:E9866" si="154">VALUE(D9858)</f>
        <v>68482504</v>
      </c>
      <c r="F9858" s="104" t="s">
        <v>5427</v>
      </c>
      <c r="G9858" s="104" t="s">
        <v>1685</v>
      </c>
      <c r="H9858" s="104" t="s">
        <v>13747</v>
      </c>
      <c r="I9858" s="104" t="s">
        <v>1801</v>
      </c>
    </row>
    <row r="9859" spans="1:9" x14ac:dyDescent="0.2">
      <c r="A9859" s="104" t="s">
        <v>10492</v>
      </c>
      <c r="D9859" s="104" t="s">
        <v>1802</v>
      </c>
      <c r="E9859" s="104">
        <f t="shared" si="154"/>
        <v>68482599</v>
      </c>
      <c r="F9859" s="104" t="s">
        <v>5427</v>
      </c>
      <c r="G9859" s="104" t="s">
        <v>1685</v>
      </c>
      <c r="H9859" s="104" t="s">
        <v>13747</v>
      </c>
      <c r="I9859" s="104" t="s">
        <v>13748</v>
      </c>
    </row>
    <row r="9860" spans="1:9" x14ac:dyDescent="0.2">
      <c r="A9860" s="104" t="s">
        <v>10492</v>
      </c>
      <c r="D9860" s="104" t="s">
        <v>1803</v>
      </c>
      <c r="E9860" s="104">
        <f t="shared" si="154"/>
        <v>68510001</v>
      </c>
      <c r="F9860" s="104" t="s">
        <v>5427</v>
      </c>
      <c r="G9860" s="104" t="s">
        <v>1685</v>
      </c>
      <c r="H9860" s="104" t="s">
        <v>1804</v>
      </c>
      <c r="I9860" s="104" t="s">
        <v>1805</v>
      </c>
    </row>
    <row r="9861" spans="1:9" x14ac:dyDescent="0.2">
      <c r="A9861" s="104" t="s">
        <v>10492</v>
      </c>
      <c r="D9861" s="104" t="s">
        <v>1806</v>
      </c>
      <c r="E9861" s="104">
        <f t="shared" si="154"/>
        <v>68510010</v>
      </c>
      <c r="F9861" s="104" t="s">
        <v>5427</v>
      </c>
      <c r="G9861" s="104" t="s">
        <v>1685</v>
      </c>
      <c r="H9861" s="104" t="s">
        <v>1804</v>
      </c>
      <c r="I9861" s="104" t="s">
        <v>9453</v>
      </c>
    </row>
    <row r="9862" spans="1:9" x14ac:dyDescent="0.2">
      <c r="A9862" s="104" t="s">
        <v>10492</v>
      </c>
      <c r="D9862" s="104" t="s">
        <v>1807</v>
      </c>
      <c r="E9862" s="104">
        <f t="shared" si="154"/>
        <v>68510011</v>
      </c>
      <c r="F9862" s="104" t="s">
        <v>5427</v>
      </c>
      <c r="G9862" s="104" t="s">
        <v>1685</v>
      </c>
      <c r="H9862" s="104" t="s">
        <v>1804</v>
      </c>
      <c r="I9862" s="104" t="s">
        <v>1808</v>
      </c>
    </row>
    <row r="9863" spans="1:9" x14ac:dyDescent="0.2">
      <c r="A9863" s="104" t="s">
        <v>10492</v>
      </c>
      <c r="D9863" s="104" t="s">
        <v>1809</v>
      </c>
      <c r="E9863" s="104">
        <f t="shared" si="154"/>
        <v>68580001</v>
      </c>
      <c r="F9863" s="104" t="s">
        <v>5427</v>
      </c>
      <c r="G9863" s="104" t="s">
        <v>1685</v>
      </c>
      <c r="H9863" s="104" t="s">
        <v>13740</v>
      </c>
      <c r="I9863" s="104" t="s">
        <v>13740</v>
      </c>
    </row>
    <row r="9864" spans="1:9" x14ac:dyDescent="0.2">
      <c r="A9864" s="104" t="s">
        <v>10492</v>
      </c>
      <c r="D9864" s="104" t="s">
        <v>1810</v>
      </c>
      <c r="E9864" s="104">
        <f t="shared" si="154"/>
        <v>68582001</v>
      </c>
      <c r="F9864" s="104" t="s">
        <v>5427</v>
      </c>
      <c r="G9864" s="104" t="s">
        <v>1685</v>
      </c>
      <c r="H9864" s="104" t="s">
        <v>13742</v>
      </c>
      <c r="I9864" s="104" t="s">
        <v>13743</v>
      </c>
    </row>
    <row r="9865" spans="1:9" x14ac:dyDescent="0.2">
      <c r="A9865" s="104" t="s">
        <v>10492</v>
      </c>
      <c r="D9865" s="104" t="s">
        <v>1811</v>
      </c>
      <c r="E9865" s="104">
        <f t="shared" si="154"/>
        <v>68582002</v>
      </c>
      <c r="F9865" s="104" t="s">
        <v>5427</v>
      </c>
      <c r="G9865" s="104" t="s">
        <v>1685</v>
      </c>
      <c r="H9865" s="104" t="s">
        <v>13742</v>
      </c>
      <c r="I9865" s="104" t="s">
        <v>13745</v>
      </c>
    </row>
    <row r="9866" spans="1:9" x14ac:dyDescent="0.2">
      <c r="A9866" s="104" t="s">
        <v>10492</v>
      </c>
      <c r="D9866" s="104" t="s">
        <v>1812</v>
      </c>
      <c r="E9866" s="104">
        <f t="shared" si="154"/>
        <v>68582599</v>
      </c>
      <c r="F9866" s="104" t="s">
        <v>5427</v>
      </c>
      <c r="G9866" s="104" t="s">
        <v>1685</v>
      </c>
      <c r="H9866" s="104" t="s">
        <v>13747</v>
      </c>
      <c r="I9866" s="104" t="s">
        <v>13748</v>
      </c>
    </row>
  </sheetData>
  <autoFilter ref="A1:L9866">
    <filterColumn colId="0">
      <filters>
        <filter val="POINT"/>
      </filters>
    </filterColumn>
  </autoFilter>
  <phoneticPr fontId="25"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36"/>
  <sheetViews>
    <sheetView zoomScale="70" zoomScaleNormal="70" workbookViewId="0">
      <selection activeCell="A2" sqref="A2:I3"/>
    </sheetView>
  </sheetViews>
  <sheetFormatPr defaultRowHeight="12.75" x14ac:dyDescent="0.2"/>
  <cols>
    <col min="1" max="1" width="23.85546875" customWidth="1"/>
    <col min="9" max="9" width="27.140625" customWidth="1"/>
  </cols>
  <sheetData>
    <row r="1" spans="1:9" ht="12.75" customHeight="1" x14ac:dyDescent="0.2">
      <c r="A1" s="380" t="s">
        <v>17040</v>
      </c>
      <c r="B1" s="381"/>
      <c r="C1" s="381"/>
      <c r="D1" s="381"/>
      <c r="E1" s="381"/>
      <c r="F1" s="381"/>
      <c r="G1" s="381"/>
      <c r="H1" s="381"/>
      <c r="I1" s="381"/>
    </row>
    <row r="2" spans="1:9" ht="12.75" customHeight="1" x14ac:dyDescent="0.2">
      <c r="A2" s="378" t="s">
        <v>17041</v>
      </c>
      <c r="B2" s="379"/>
      <c r="C2" s="379"/>
      <c r="D2" s="379"/>
      <c r="E2" s="379"/>
      <c r="F2" s="379"/>
      <c r="G2" s="379"/>
      <c r="H2" s="379"/>
      <c r="I2" s="379"/>
    </row>
    <row r="3" spans="1:9" x14ac:dyDescent="0.2">
      <c r="A3" s="378"/>
      <c r="B3" s="379"/>
      <c r="C3" s="379"/>
      <c r="D3" s="379"/>
      <c r="E3" s="379"/>
      <c r="F3" s="379"/>
      <c r="G3" s="379"/>
      <c r="H3" s="379"/>
      <c r="I3" s="379"/>
    </row>
    <row r="4" spans="1:9" s="6" customFormat="1" x14ac:dyDescent="0.2">
      <c r="A4" s="62"/>
      <c r="B4" s="61"/>
      <c r="C4" s="61"/>
      <c r="D4" s="61"/>
      <c r="E4" s="61"/>
      <c r="F4" s="61"/>
      <c r="G4" s="61"/>
      <c r="H4" s="61"/>
      <c r="I4" s="61"/>
    </row>
    <row r="5" spans="1:9" ht="31.5" customHeight="1" x14ac:dyDescent="0.2">
      <c r="A5" s="382" t="s">
        <v>17040</v>
      </c>
      <c r="B5" s="383"/>
      <c r="C5" s="383"/>
      <c r="D5" s="383"/>
      <c r="E5" s="383"/>
      <c r="F5" s="383"/>
      <c r="G5" s="383"/>
      <c r="H5" s="383"/>
      <c r="I5" s="383"/>
    </row>
    <row r="6" spans="1:9" ht="18" customHeight="1" x14ac:dyDescent="0.2">
      <c r="A6" s="384" t="s">
        <v>17039</v>
      </c>
      <c r="B6" s="383"/>
      <c r="C6" s="383"/>
      <c r="D6" s="383"/>
      <c r="E6" s="383"/>
      <c r="F6" s="383"/>
      <c r="G6" s="383"/>
      <c r="H6" s="383"/>
      <c r="I6" s="383"/>
    </row>
    <row r="7" spans="1:9" ht="15" x14ac:dyDescent="0.2">
      <c r="A7" s="55"/>
      <c r="B7" s="56"/>
      <c r="C7" s="56"/>
    </row>
    <row r="8" spans="1:9" ht="15" x14ac:dyDescent="0.2">
      <c r="A8" s="56"/>
      <c r="B8" s="56"/>
      <c r="C8" s="56"/>
    </row>
    <row r="9" spans="1:9" ht="15" x14ac:dyDescent="0.2">
      <c r="A9" s="56"/>
      <c r="B9" s="56"/>
      <c r="C9" s="56"/>
    </row>
    <row r="10" spans="1:9" ht="15" x14ac:dyDescent="0.2">
      <c r="A10" s="57"/>
      <c r="B10" s="56"/>
      <c r="C10" s="56"/>
    </row>
    <row r="11" spans="1:9" ht="15" x14ac:dyDescent="0.2">
      <c r="A11" s="58"/>
      <c r="B11" s="56"/>
      <c r="C11" s="56"/>
    </row>
    <row r="12" spans="1:9" x14ac:dyDescent="0.2">
      <c r="A12" s="59"/>
      <c r="B12" s="59"/>
      <c r="C12" s="59"/>
    </row>
    <row r="13" spans="1:9" x14ac:dyDescent="0.2">
      <c r="A13" s="59"/>
      <c r="B13" s="59"/>
      <c r="C13" s="59"/>
    </row>
    <row r="14" spans="1:9" x14ac:dyDescent="0.2">
      <c r="A14" s="59"/>
      <c r="B14" s="59"/>
      <c r="C14" s="59"/>
    </row>
    <row r="15" spans="1:9" x14ac:dyDescent="0.2">
      <c r="A15" s="59"/>
      <c r="B15" s="59"/>
      <c r="C15" s="59"/>
    </row>
    <row r="16" spans="1:9" x14ac:dyDescent="0.2">
      <c r="A16" s="59"/>
      <c r="B16" s="59"/>
      <c r="C16" s="59"/>
    </row>
    <row r="17" spans="1:3" x14ac:dyDescent="0.2">
      <c r="A17" s="59"/>
      <c r="B17" s="59"/>
      <c r="C17" s="59"/>
    </row>
    <row r="18" spans="1:3" x14ac:dyDescent="0.2">
      <c r="A18" s="59"/>
      <c r="B18" s="59"/>
      <c r="C18" s="59"/>
    </row>
    <row r="19" spans="1:3" x14ac:dyDescent="0.2">
      <c r="A19" s="59"/>
      <c r="B19" s="59"/>
      <c r="C19" s="59"/>
    </row>
    <row r="20" spans="1:3" x14ac:dyDescent="0.2">
      <c r="A20" s="59"/>
      <c r="B20" s="59"/>
      <c r="C20" s="59"/>
    </row>
    <row r="21" spans="1:3" x14ac:dyDescent="0.2">
      <c r="A21" s="59"/>
      <c r="B21" s="59"/>
      <c r="C21" s="59"/>
    </row>
    <row r="22" spans="1:3" x14ac:dyDescent="0.2">
      <c r="A22" s="59"/>
      <c r="B22" s="59"/>
      <c r="C22" s="59"/>
    </row>
    <row r="23" spans="1:3" x14ac:dyDescent="0.2">
      <c r="A23" s="59"/>
      <c r="B23" s="59"/>
      <c r="C23" s="59"/>
    </row>
    <row r="24" spans="1:3" ht="15" x14ac:dyDescent="0.2">
      <c r="A24" s="56"/>
      <c r="B24" s="56"/>
      <c r="C24" s="56"/>
    </row>
    <row r="25" spans="1:3" ht="18" x14ac:dyDescent="0.25">
      <c r="A25" s="54"/>
      <c r="B25" s="54"/>
      <c r="C25" s="54"/>
    </row>
    <row r="26" spans="1:3" ht="15" x14ac:dyDescent="0.2">
      <c r="A26" s="56"/>
      <c r="B26" s="56"/>
      <c r="C26" s="56"/>
    </row>
    <row r="27" spans="1:3" ht="15" x14ac:dyDescent="0.2">
      <c r="A27" s="56"/>
      <c r="B27" s="56"/>
      <c r="C27" s="56"/>
    </row>
    <row r="28" spans="1:3" ht="15" x14ac:dyDescent="0.2">
      <c r="A28" s="56"/>
      <c r="B28" s="56"/>
      <c r="C28" s="56"/>
    </row>
    <row r="29" spans="1:3" ht="15" x14ac:dyDescent="0.2">
      <c r="A29" s="56"/>
      <c r="B29" s="56"/>
      <c r="C29" s="56"/>
    </row>
    <row r="30" spans="1:3" ht="15" x14ac:dyDescent="0.2">
      <c r="A30" s="56"/>
      <c r="B30" s="56"/>
      <c r="C30" s="56"/>
    </row>
    <row r="31" spans="1:3" x14ac:dyDescent="0.2">
      <c r="A31" s="59"/>
      <c r="B31" s="59"/>
      <c r="C31" s="59"/>
    </row>
    <row r="32" spans="1:3" x14ac:dyDescent="0.2">
      <c r="A32" s="59"/>
      <c r="B32" s="59"/>
      <c r="C32" s="59"/>
    </row>
    <row r="33" spans="1:3" x14ac:dyDescent="0.2">
      <c r="A33" s="59"/>
      <c r="B33" s="59"/>
      <c r="C33" s="59"/>
    </row>
    <row r="34" spans="1:3" x14ac:dyDescent="0.2">
      <c r="A34" s="59"/>
      <c r="B34" s="59"/>
      <c r="C34" s="59"/>
    </row>
    <row r="35" spans="1:3" x14ac:dyDescent="0.2">
      <c r="A35" s="59"/>
      <c r="B35" s="59"/>
      <c r="C35" s="59"/>
    </row>
    <row r="36" spans="1:3" x14ac:dyDescent="0.2">
      <c r="A36" s="59"/>
      <c r="B36" s="59"/>
      <c r="C36" s="59"/>
    </row>
  </sheetData>
  <mergeCells count="4">
    <mergeCell ref="A2:I3"/>
    <mergeCell ref="A1:I1"/>
    <mergeCell ref="A5:I5"/>
    <mergeCell ref="A6:I6"/>
  </mergeCells>
  <phoneticPr fontId="4"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72"/>
  <sheetViews>
    <sheetView zoomScale="85" zoomScaleNormal="85" workbookViewId="0"/>
  </sheetViews>
  <sheetFormatPr defaultRowHeight="12.75" x14ac:dyDescent="0.2"/>
  <cols>
    <col min="1" max="1" width="55.5703125" style="228" customWidth="1"/>
    <col min="2" max="2" width="12.28515625" style="226" customWidth="1"/>
    <col min="3" max="23" width="12.28515625" style="228" customWidth="1"/>
    <col min="24" max="256" width="9.140625" style="226"/>
    <col min="257" max="257" width="55.5703125" style="226" customWidth="1"/>
    <col min="258" max="279" width="12.28515625" style="226" customWidth="1"/>
    <col min="280" max="512" width="9.140625" style="226"/>
    <col min="513" max="513" width="55.5703125" style="226" customWidth="1"/>
    <col min="514" max="535" width="12.28515625" style="226" customWidth="1"/>
    <col min="536" max="768" width="9.140625" style="226"/>
    <col min="769" max="769" width="55.5703125" style="226" customWidth="1"/>
    <col min="770" max="791" width="12.28515625" style="226" customWidth="1"/>
    <col min="792" max="1024" width="9.140625" style="226"/>
    <col min="1025" max="1025" width="55.5703125" style="226" customWidth="1"/>
    <col min="1026" max="1047" width="12.28515625" style="226" customWidth="1"/>
    <col min="1048" max="1280" width="9.140625" style="226"/>
    <col min="1281" max="1281" width="55.5703125" style="226" customWidth="1"/>
    <col min="1282" max="1303" width="12.28515625" style="226" customWidth="1"/>
    <col min="1304" max="1536" width="9.140625" style="226"/>
    <col min="1537" max="1537" width="55.5703125" style="226" customWidth="1"/>
    <col min="1538" max="1559" width="12.28515625" style="226" customWidth="1"/>
    <col min="1560" max="1792" width="9.140625" style="226"/>
    <col min="1793" max="1793" width="55.5703125" style="226" customWidth="1"/>
    <col min="1794" max="1815" width="12.28515625" style="226" customWidth="1"/>
    <col min="1816" max="2048" width="9.140625" style="226"/>
    <col min="2049" max="2049" width="55.5703125" style="226" customWidth="1"/>
    <col min="2050" max="2071" width="12.28515625" style="226" customWidth="1"/>
    <col min="2072" max="2304" width="9.140625" style="226"/>
    <col min="2305" max="2305" width="55.5703125" style="226" customWidth="1"/>
    <col min="2306" max="2327" width="12.28515625" style="226" customWidth="1"/>
    <col min="2328" max="2560" width="9.140625" style="226"/>
    <col min="2561" max="2561" width="55.5703125" style="226" customWidth="1"/>
    <col min="2562" max="2583" width="12.28515625" style="226" customWidth="1"/>
    <col min="2584" max="2816" width="9.140625" style="226"/>
    <col min="2817" max="2817" width="55.5703125" style="226" customWidth="1"/>
    <col min="2818" max="2839" width="12.28515625" style="226" customWidth="1"/>
    <col min="2840" max="3072" width="9.140625" style="226"/>
    <col min="3073" max="3073" width="55.5703125" style="226" customWidth="1"/>
    <col min="3074" max="3095" width="12.28515625" style="226" customWidth="1"/>
    <col min="3096" max="3328" width="9.140625" style="226"/>
    <col min="3329" max="3329" width="55.5703125" style="226" customWidth="1"/>
    <col min="3330" max="3351" width="12.28515625" style="226" customWidth="1"/>
    <col min="3352" max="3584" width="9.140625" style="226"/>
    <col min="3585" max="3585" width="55.5703125" style="226" customWidth="1"/>
    <col min="3586" max="3607" width="12.28515625" style="226" customWidth="1"/>
    <col min="3608" max="3840" width="9.140625" style="226"/>
    <col min="3841" max="3841" width="55.5703125" style="226" customWidth="1"/>
    <col min="3842" max="3863" width="12.28515625" style="226" customWidth="1"/>
    <col min="3864" max="4096" width="9.140625" style="226"/>
    <col min="4097" max="4097" width="55.5703125" style="226" customWidth="1"/>
    <col min="4098" max="4119" width="12.28515625" style="226" customWidth="1"/>
    <col min="4120" max="4352" width="9.140625" style="226"/>
    <col min="4353" max="4353" width="55.5703125" style="226" customWidth="1"/>
    <col min="4354" max="4375" width="12.28515625" style="226" customWidth="1"/>
    <col min="4376" max="4608" width="9.140625" style="226"/>
    <col min="4609" max="4609" width="55.5703125" style="226" customWidth="1"/>
    <col min="4610" max="4631" width="12.28515625" style="226" customWidth="1"/>
    <col min="4632" max="4864" width="9.140625" style="226"/>
    <col min="4865" max="4865" width="55.5703125" style="226" customWidth="1"/>
    <col min="4866" max="4887" width="12.28515625" style="226" customWidth="1"/>
    <col min="4888" max="5120" width="9.140625" style="226"/>
    <col min="5121" max="5121" width="55.5703125" style="226" customWidth="1"/>
    <col min="5122" max="5143" width="12.28515625" style="226" customWidth="1"/>
    <col min="5144" max="5376" width="9.140625" style="226"/>
    <col min="5377" max="5377" width="55.5703125" style="226" customWidth="1"/>
    <col min="5378" max="5399" width="12.28515625" style="226" customWidth="1"/>
    <col min="5400" max="5632" width="9.140625" style="226"/>
    <col min="5633" max="5633" width="55.5703125" style="226" customWidth="1"/>
    <col min="5634" max="5655" width="12.28515625" style="226" customWidth="1"/>
    <col min="5656" max="5888" width="9.140625" style="226"/>
    <col min="5889" max="5889" width="55.5703125" style="226" customWidth="1"/>
    <col min="5890" max="5911" width="12.28515625" style="226" customWidth="1"/>
    <col min="5912" max="6144" width="9.140625" style="226"/>
    <col min="6145" max="6145" width="55.5703125" style="226" customWidth="1"/>
    <col min="6146" max="6167" width="12.28515625" style="226" customWidth="1"/>
    <col min="6168" max="6400" width="9.140625" style="226"/>
    <col min="6401" max="6401" width="55.5703125" style="226" customWidth="1"/>
    <col min="6402" max="6423" width="12.28515625" style="226" customWidth="1"/>
    <col min="6424" max="6656" width="9.140625" style="226"/>
    <col min="6657" max="6657" width="55.5703125" style="226" customWidth="1"/>
    <col min="6658" max="6679" width="12.28515625" style="226" customWidth="1"/>
    <col min="6680" max="6912" width="9.140625" style="226"/>
    <col min="6913" max="6913" width="55.5703125" style="226" customWidth="1"/>
    <col min="6914" max="6935" width="12.28515625" style="226" customWidth="1"/>
    <col min="6936" max="7168" width="9.140625" style="226"/>
    <col min="7169" max="7169" width="55.5703125" style="226" customWidth="1"/>
    <col min="7170" max="7191" width="12.28515625" style="226" customWidth="1"/>
    <col min="7192" max="7424" width="9.140625" style="226"/>
    <col min="7425" max="7425" width="55.5703125" style="226" customWidth="1"/>
    <col min="7426" max="7447" width="12.28515625" style="226" customWidth="1"/>
    <col min="7448" max="7680" width="9.140625" style="226"/>
    <col min="7681" max="7681" width="55.5703125" style="226" customWidth="1"/>
    <col min="7682" max="7703" width="12.28515625" style="226" customWidth="1"/>
    <col min="7704" max="7936" width="9.140625" style="226"/>
    <col min="7937" max="7937" width="55.5703125" style="226" customWidth="1"/>
    <col min="7938" max="7959" width="12.28515625" style="226" customWidth="1"/>
    <col min="7960" max="8192" width="9.140625" style="226"/>
    <col min="8193" max="8193" width="55.5703125" style="226" customWidth="1"/>
    <col min="8194" max="8215" width="12.28515625" style="226" customWidth="1"/>
    <col min="8216" max="8448" width="9.140625" style="226"/>
    <col min="8449" max="8449" width="55.5703125" style="226" customWidth="1"/>
    <col min="8450" max="8471" width="12.28515625" style="226" customWidth="1"/>
    <col min="8472" max="8704" width="9.140625" style="226"/>
    <col min="8705" max="8705" width="55.5703125" style="226" customWidth="1"/>
    <col min="8706" max="8727" width="12.28515625" style="226" customWidth="1"/>
    <col min="8728" max="8960" width="9.140625" style="226"/>
    <col min="8961" max="8961" width="55.5703125" style="226" customWidth="1"/>
    <col min="8962" max="8983" width="12.28515625" style="226" customWidth="1"/>
    <col min="8984" max="9216" width="9.140625" style="226"/>
    <col min="9217" max="9217" width="55.5703125" style="226" customWidth="1"/>
    <col min="9218" max="9239" width="12.28515625" style="226" customWidth="1"/>
    <col min="9240" max="9472" width="9.140625" style="226"/>
    <col min="9473" max="9473" width="55.5703125" style="226" customWidth="1"/>
    <col min="9474" max="9495" width="12.28515625" style="226" customWidth="1"/>
    <col min="9496" max="9728" width="9.140625" style="226"/>
    <col min="9729" max="9729" width="55.5703125" style="226" customWidth="1"/>
    <col min="9730" max="9751" width="12.28515625" style="226" customWidth="1"/>
    <col min="9752" max="9984" width="9.140625" style="226"/>
    <col min="9985" max="9985" width="55.5703125" style="226" customWidth="1"/>
    <col min="9986" max="10007" width="12.28515625" style="226" customWidth="1"/>
    <col min="10008" max="10240" width="9.140625" style="226"/>
    <col min="10241" max="10241" width="55.5703125" style="226" customWidth="1"/>
    <col min="10242" max="10263" width="12.28515625" style="226" customWidth="1"/>
    <col min="10264" max="10496" width="9.140625" style="226"/>
    <col min="10497" max="10497" width="55.5703125" style="226" customWidth="1"/>
    <col min="10498" max="10519" width="12.28515625" style="226" customWidth="1"/>
    <col min="10520" max="10752" width="9.140625" style="226"/>
    <col min="10753" max="10753" width="55.5703125" style="226" customWidth="1"/>
    <col min="10754" max="10775" width="12.28515625" style="226" customWidth="1"/>
    <col min="10776" max="11008" width="9.140625" style="226"/>
    <col min="11009" max="11009" width="55.5703125" style="226" customWidth="1"/>
    <col min="11010" max="11031" width="12.28515625" style="226" customWidth="1"/>
    <col min="11032" max="11264" width="9.140625" style="226"/>
    <col min="11265" max="11265" width="55.5703125" style="226" customWidth="1"/>
    <col min="11266" max="11287" width="12.28515625" style="226" customWidth="1"/>
    <col min="11288" max="11520" width="9.140625" style="226"/>
    <col min="11521" max="11521" width="55.5703125" style="226" customWidth="1"/>
    <col min="11522" max="11543" width="12.28515625" style="226" customWidth="1"/>
    <col min="11544" max="11776" width="9.140625" style="226"/>
    <col min="11777" max="11777" width="55.5703125" style="226" customWidth="1"/>
    <col min="11778" max="11799" width="12.28515625" style="226" customWidth="1"/>
    <col min="11800" max="12032" width="9.140625" style="226"/>
    <col min="12033" max="12033" width="55.5703125" style="226" customWidth="1"/>
    <col min="12034" max="12055" width="12.28515625" style="226" customWidth="1"/>
    <col min="12056" max="12288" width="9.140625" style="226"/>
    <col min="12289" max="12289" width="55.5703125" style="226" customWidth="1"/>
    <col min="12290" max="12311" width="12.28515625" style="226" customWidth="1"/>
    <col min="12312" max="12544" width="9.140625" style="226"/>
    <col min="12545" max="12545" width="55.5703125" style="226" customWidth="1"/>
    <col min="12546" max="12567" width="12.28515625" style="226" customWidth="1"/>
    <col min="12568" max="12800" width="9.140625" style="226"/>
    <col min="12801" max="12801" width="55.5703125" style="226" customWidth="1"/>
    <col min="12802" max="12823" width="12.28515625" style="226" customWidth="1"/>
    <col min="12824" max="13056" width="9.140625" style="226"/>
    <col min="13057" max="13057" width="55.5703125" style="226" customWidth="1"/>
    <col min="13058" max="13079" width="12.28515625" style="226" customWidth="1"/>
    <col min="13080" max="13312" width="9.140625" style="226"/>
    <col min="13313" max="13313" width="55.5703125" style="226" customWidth="1"/>
    <col min="13314" max="13335" width="12.28515625" style="226" customWidth="1"/>
    <col min="13336" max="13568" width="9.140625" style="226"/>
    <col min="13569" max="13569" width="55.5703125" style="226" customWidth="1"/>
    <col min="13570" max="13591" width="12.28515625" style="226" customWidth="1"/>
    <col min="13592" max="13824" width="9.140625" style="226"/>
    <col min="13825" max="13825" width="55.5703125" style="226" customWidth="1"/>
    <col min="13826" max="13847" width="12.28515625" style="226" customWidth="1"/>
    <col min="13848" max="14080" width="9.140625" style="226"/>
    <col min="14081" max="14081" width="55.5703125" style="226" customWidth="1"/>
    <col min="14082" max="14103" width="12.28515625" style="226" customWidth="1"/>
    <col min="14104" max="14336" width="9.140625" style="226"/>
    <col min="14337" max="14337" width="55.5703125" style="226" customWidth="1"/>
    <col min="14338" max="14359" width="12.28515625" style="226" customWidth="1"/>
    <col min="14360" max="14592" width="9.140625" style="226"/>
    <col min="14593" max="14593" width="55.5703125" style="226" customWidth="1"/>
    <col min="14594" max="14615" width="12.28515625" style="226" customWidth="1"/>
    <col min="14616" max="14848" width="9.140625" style="226"/>
    <col min="14849" max="14849" width="55.5703125" style="226" customWidth="1"/>
    <col min="14850" max="14871" width="12.28515625" style="226" customWidth="1"/>
    <col min="14872" max="15104" width="9.140625" style="226"/>
    <col min="15105" max="15105" width="55.5703125" style="226" customWidth="1"/>
    <col min="15106" max="15127" width="12.28515625" style="226" customWidth="1"/>
    <col min="15128" max="15360" width="9.140625" style="226"/>
    <col min="15361" max="15361" width="55.5703125" style="226" customWidth="1"/>
    <col min="15362" max="15383" width="12.28515625" style="226" customWidth="1"/>
    <col min="15384" max="15616" width="9.140625" style="226"/>
    <col min="15617" max="15617" width="55.5703125" style="226" customWidth="1"/>
    <col min="15618" max="15639" width="12.28515625" style="226" customWidth="1"/>
    <col min="15640" max="15872" width="9.140625" style="226"/>
    <col min="15873" max="15873" width="55.5703125" style="226" customWidth="1"/>
    <col min="15874" max="15895" width="12.28515625" style="226" customWidth="1"/>
    <col min="15896" max="16128" width="9.140625" style="226"/>
    <col min="16129" max="16129" width="55.5703125" style="226" customWidth="1"/>
    <col min="16130" max="16151" width="12.28515625" style="226" customWidth="1"/>
    <col min="16152" max="16384" width="9.140625" style="226"/>
  </cols>
  <sheetData>
    <row r="1" spans="1:23" ht="15" x14ac:dyDescent="0.25">
      <c r="A1" s="225" t="s">
        <v>17062</v>
      </c>
      <c r="C1" s="227"/>
      <c r="D1" s="227"/>
      <c r="E1" s="227"/>
      <c r="F1" s="227"/>
      <c r="G1" s="227"/>
      <c r="H1" s="227"/>
      <c r="I1" s="227"/>
      <c r="J1" s="227"/>
      <c r="K1" s="227"/>
      <c r="L1" s="227"/>
      <c r="M1" s="227"/>
      <c r="N1" s="227"/>
      <c r="O1" s="227"/>
      <c r="P1" s="227"/>
      <c r="Q1" s="227"/>
      <c r="R1" s="227"/>
      <c r="S1" s="227"/>
      <c r="T1" s="227"/>
      <c r="U1" s="227"/>
      <c r="V1" s="227"/>
      <c r="W1" s="227"/>
    </row>
    <row r="2" spans="1:23" x14ac:dyDescent="0.2">
      <c r="C2" s="229"/>
      <c r="D2" s="229"/>
      <c r="E2" s="229"/>
      <c r="F2" s="229"/>
      <c r="G2" s="229"/>
      <c r="H2" s="229"/>
      <c r="I2" s="229"/>
      <c r="J2" s="229"/>
      <c r="K2" s="229"/>
      <c r="L2" s="229"/>
      <c r="M2" s="229"/>
      <c r="N2" s="229"/>
      <c r="O2" s="229"/>
      <c r="P2" s="229"/>
      <c r="Q2" s="229"/>
      <c r="R2" s="229"/>
      <c r="S2" s="229"/>
      <c r="T2" s="229"/>
      <c r="U2" s="229"/>
      <c r="V2" s="229"/>
      <c r="W2" s="229"/>
    </row>
    <row r="3" spans="1:23" ht="13.5" thickBot="1" x14ac:dyDescent="0.25">
      <c r="A3" s="229" t="s">
        <v>14784</v>
      </c>
    </row>
    <row r="4" spans="1:23" x14ac:dyDescent="0.2">
      <c r="A4" s="388"/>
      <c r="B4" s="385" t="str">
        <f>B24</f>
        <v>NOx (tons/year)</v>
      </c>
      <c r="C4" s="386"/>
      <c r="D4" s="386"/>
      <c r="E4" s="387"/>
      <c r="F4" s="385" t="str">
        <f>F24</f>
        <v>VOC (tons/year)</v>
      </c>
      <c r="G4" s="386"/>
      <c r="H4" s="386"/>
      <c r="I4" s="387"/>
      <c r="J4" s="385" t="str">
        <f>J24</f>
        <v>CO (tons/year)</v>
      </c>
      <c r="K4" s="386"/>
      <c r="L4" s="386"/>
      <c r="M4" s="387"/>
      <c r="N4" s="385" t="str">
        <f>N24</f>
        <v>SOx (tons/year)</v>
      </c>
      <c r="O4" s="386"/>
      <c r="P4" s="386"/>
      <c r="Q4" s="387"/>
      <c r="R4" s="385" t="str">
        <f>R24</f>
        <v>PM (tons/year)</v>
      </c>
      <c r="S4" s="386"/>
      <c r="T4" s="386"/>
      <c r="U4" s="387"/>
      <c r="V4" s="230"/>
      <c r="W4" s="230"/>
    </row>
    <row r="5" spans="1:23" ht="26.25" thickBot="1" x14ac:dyDescent="0.25">
      <c r="A5" s="390"/>
      <c r="B5" s="231">
        <f>B25</f>
        <v>2009</v>
      </c>
      <c r="C5" s="232">
        <f t="shared" ref="C5:U5" si="0">C25</f>
        <v>2006</v>
      </c>
      <c r="D5" s="232" t="str">
        <f t="shared" si="0"/>
        <v>Absolute Difference</v>
      </c>
      <c r="E5" s="233" t="str">
        <f t="shared" si="0"/>
        <v>Percent Difference</v>
      </c>
      <c r="F5" s="231">
        <f t="shared" si="0"/>
        <v>2009</v>
      </c>
      <c r="G5" s="232">
        <f t="shared" si="0"/>
        <v>2006</v>
      </c>
      <c r="H5" s="232" t="str">
        <f t="shared" si="0"/>
        <v>Absolute Difference</v>
      </c>
      <c r="I5" s="233" t="str">
        <f t="shared" si="0"/>
        <v>Percent Difference</v>
      </c>
      <c r="J5" s="231">
        <f t="shared" si="0"/>
        <v>2009</v>
      </c>
      <c r="K5" s="232">
        <f t="shared" si="0"/>
        <v>2006</v>
      </c>
      <c r="L5" s="232" t="str">
        <f t="shared" si="0"/>
        <v>Absolute Difference</v>
      </c>
      <c r="M5" s="233" t="str">
        <f t="shared" si="0"/>
        <v>Percent Difference</v>
      </c>
      <c r="N5" s="231">
        <f t="shared" si="0"/>
        <v>2009</v>
      </c>
      <c r="O5" s="232">
        <f t="shared" si="0"/>
        <v>2006</v>
      </c>
      <c r="P5" s="232" t="str">
        <f t="shared" si="0"/>
        <v>Absolute Difference</v>
      </c>
      <c r="Q5" s="233" t="str">
        <f t="shared" si="0"/>
        <v>Percent Difference</v>
      </c>
      <c r="R5" s="231">
        <f t="shared" si="0"/>
        <v>2009</v>
      </c>
      <c r="S5" s="232">
        <f t="shared" si="0"/>
        <v>2006</v>
      </c>
      <c r="T5" s="232" t="str">
        <f t="shared" si="0"/>
        <v>Absolute Difference</v>
      </c>
      <c r="U5" s="233" t="str">
        <f t="shared" si="0"/>
        <v>Percent Difference</v>
      </c>
      <c r="V5" s="234"/>
      <c r="W5" s="234"/>
    </row>
    <row r="6" spans="1:23" x14ac:dyDescent="0.2">
      <c r="A6" s="79" t="s">
        <v>14789</v>
      </c>
      <c r="B6" s="258">
        <f t="shared" ref="B6:C17" si="1">VLOOKUP($A6,$A$26:$U$57,COLUMN(B$3),FALSE)</f>
        <v>8620.9223285910575</v>
      </c>
      <c r="C6" s="259">
        <f t="shared" si="1"/>
        <v>11673.645380268661</v>
      </c>
      <c r="D6" s="251">
        <f>B6-C6</f>
        <v>-3052.7230516776035</v>
      </c>
      <c r="E6" s="252">
        <f>IF(B6=C6,0,IF(AND(B6&gt;0,C6=0),"*",(B6-C6)/C6))</f>
        <v>-0.26150554965781797</v>
      </c>
      <c r="F6" s="258">
        <f t="shared" ref="F6:G17" si="2">VLOOKUP($A6,$A$26:$U$57,COLUMN(F$3),FALSE)</f>
        <v>2315.8343764476958</v>
      </c>
      <c r="G6" s="259">
        <f t="shared" si="2"/>
        <v>1553.2792762358035</v>
      </c>
      <c r="H6" s="251">
        <f>F6-G6</f>
        <v>762.5551002118923</v>
      </c>
      <c r="I6" s="252">
        <f>IF(F6=G6,0,IF(AND(F6&gt;0,G6=0),"*",(F6-G6)/G6))</f>
        <v>0.49093238535948169</v>
      </c>
      <c r="J6" s="258">
        <f t="shared" ref="J6:K17" si="3">VLOOKUP($A6,$A$26:$U$57,COLUMN(J$3),FALSE)</f>
        <v>3794.8825960179943</v>
      </c>
      <c r="K6" s="259">
        <f t="shared" si="3"/>
        <v>6179.315074840234</v>
      </c>
      <c r="L6" s="251">
        <f>J6-K6</f>
        <v>-2384.4324788222398</v>
      </c>
      <c r="M6" s="252">
        <f>IF(J6=K6,0,IF(AND(J6&gt;0,K6=0),"*",(J6-K6)/K6))</f>
        <v>-0.38587326426042279</v>
      </c>
      <c r="N6" s="258">
        <f t="shared" ref="N6:O17" si="4">VLOOKUP($A6,$A$26:$U$57,COLUMN(N$3),FALSE)</f>
        <v>184.071435370128</v>
      </c>
      <c r="O6" s="259">
        <f t="shared" si="4"/>
        <v>13.618371999999999</v>
      </c>
      <c r="P6" s="251">
        <f>N6-O6</f>
        <v>170.45306337012801</v>
      </c>
      <c r="Q6" s="252">
        <f>IF(N6=O6,0,IF(AND(N6&gt;0,O6=0),"*",(N6-O6)/O6))</f>
        <v>12.516405292066336</v>
      </c>
      <c r="R6" s="258">
        <f t="shared" ref="R6:S17" si="5">VLOOKUP($A6,$A$26:$U$57,COLUMN(R$3),FALSE)</f>
        <v>80.814489007161157</v>
      </c>
      <c r="S6" s="259">
        <f t="shared" si="5"/>
        <v>141.88847333622905</v>
      </c>
      <c r="T6" s="251">
        <f>R6-S6</f>
        <v>-61.073984329067898</v>
      </c>
      <c r="U6" s="252">
        <f>IF(R6=S6,0,IF(AND(R6&gt;0,S6=0),"*",(R6-S6)/S6))</f>
        <v>-0.43043654564062173</v>
      </c>
      <c r="V6" s="239"/>
      <c r="W6" s="239"/>
    </row>
    <row r="7" spans="1:23" x14ac:dyDescent="0.2">
      <c r="A7" s="264" t="s">
        <v>10028</v>
      </c>
      <c r="B7" s="235">
        <f t="shared" si="1"/>
        <v>1386.0219462826778</v>
      </c>
      <c r="C7" s="236">
        <f t="shared" si="1"/>
        <v>5115.1722307002719</v>
      </c>
      <c r="D7" s="237">
        <f t="shared" ref="D7:D19" si="6">B7-C7</f>
        <v>-3729.1502844175939</v>
      </c>
      <c r="E7" s="238">
        <f t="shared" ref="E7:E19" si="7">IF(B7=C7,0,IF(AND(B7&gt;0,C7=0),"*",(B7-C7)/C7))</f>
        <v>-0.7290370912705455</v>
      </c>
      <c r="F7" s="235">
        <f t="shared" si="2"/>
        <v>93.434567736477902</v>
      </c>
      <c r="G7" s="236">
        <f t="shared" si="2"/>
        <v>595.94699296808608</v>
      </c>
      <c r="H7" s="237">
        <f t="shared" ref="H7:H19" si="8">F7-G7</f>
        <v>-502.51242523160818</v>
      </c>
      <c r="I7" s="238">
        <f t="shared" ref="I7:I19" si="9">IF(F7=G7,0,IF(AND(F7&gt;0,G7=0),"*",(F7-G7)/G7))</f>
        <v>-0.84321664705256516</v>
      </c>
      <c r="J7" s="235">
        <f t="shared" si="3"/>
        <v>632.59273618892007</v>
      </c>
      <c r="K7" s="236">
        <f t="shared" si="3"/>
        <v>2536.886465054044</v>
      </c>
      <c r="L7" s="237">
        <f t="shared" ref="L7:L19" si="10">J7-K7</f>
        <v>-1904.293728865124</v>
      </c>
      <c r="M7" s="238">
        <f t="shared" ref="M7:M19" si="11">IF(J7=K7,0,IF(AND(J7&gt;0,K7=0),"*",(J7-K7)/K7))</f>
        <v>-0.75064207842843145</v>
      </c>
      <c r="N7" s="235">
        <f t="shared" si="4"/>
        <v>70.746276443336527</v>
      </c>
      <c r="O7" s="236">
        <f t="shared" si="4"/>
        <v>327.33252004145675</v>
      </c>
      <c r="P7" s="237">
        <f t="shared" ref="P7:P19" si="12">N7-O7</f>
        <v>-256.58624359812023</v>
      </c>
      <c r="Q7" s="238">
        <f t="shared" ref="Q7:Q19" si="13">IF(N7=O7,0,IF(AND(N7&gt;0,O7=0),"*",(N7-O7)/O7))</f>
        <v>-0.78387030890063569</v>
      </c>
      <c r="R7" s="235">
        <f t="shared" si="5"/>
        <v>40.981287386805811</v>
      </c>
      <c r="S7" s="236">
        <f t="shared" si="5"/>
        <v>127.10331087248215</v>
      </c>
      <c r="T7" s="237">
        <f t="shared" ref="T7:T19" si="14">R7-S7</f>
        <v>-86.122023485676351</v>
      </c>
      <c r="U7" s="238">
        <f t="shared" ref="U7:U19" si="15">IF(R7=S7,0,IF(AND(R7&gt;0,S7=0),"*",(R7-S7)/S7))</f>
        <v>-0.67757498128494276</v>
      </c>
      <c r="V7" s="239"/>
      <c r="W7" s="239"/>
    </row>
    <row r="8" spans="1:23" x14ac:dyDescent="0.2">
      <c r="A8" s="264" t="s">
        <v>15685</v>
      </c>
      <c r="B8" s="235">
        <f t="shared" si="1"/>
        <v>3835.0595745159471</v>
      </c>
      <c r="C8" s="236">
        <f t="shared" si="1"/>
        <v>2722.0806600059973</v>
      </c>
      <c r="D8" s="237">
        <f t="shared" si="6"/>
        <v>1112.9789145099498</v>
      </c>
      <c r="E8" s="238">
        <f t="shared" si="7"/>
        <v>0.40887065944162643</v>
      </c>
      <c r="F8" s="235">
        <f t="shared" si="2"/>
        <v>231.57011844275712</v>
      </c>
      <c r="G8" s="236">
        <f t="shared" si="2"/>
        <v>168.59258171824357</v>
      </c>
      <c r="H8" s="237">
        <f t="shared" si="8"/>
        <v>62.977536724513556</v>
      </c>
      <c r="I8" s="238">
        <f t="shared" si="9"/>
        <v>0.37354868217015208</v>
      </c>
      <c r="J8" s="235">
        <f t="shared" si="3"/>
        <v>2932.8327579706647</v>
      </c>
      <c r="K8" s="236">
        <f t="shared" si="3"/>
        <v>2106.1023720622456</v>
      </c>
      <c r="L8" s="237">
        <f t="shared" si="10"/>
        <v>826.73038590841907</v>
      </c>
      <c r="M8" s="238">
        <f t="shared" si="11"/>
        <v>0.39254045618822614</v>
      </c>
      <c r="N8" s="235">
        <f t="shared" si="4"/>
        <v>23.235458884664411</v>
      </c>
      <c r="O8" s="236">
        <f t="shared" si="4"/>
        <v>17.327576887013169</v>
      </c>
      <c r="P8" s="237">
        <f t="shared" si="12"/>
        <v>5.9078819976512413</v>
      </c>
      <c r="Q8" s="238">
        <f t="shared" si="13"/>
        <v>0.34095257728038908</v>
      </c>
      <c r="R8" s="235">
        <f t="shared" si="5"/>
        <v>237.61581253908241</v>
      </c>
      <c r="S8" s="236">
        <f t="shared" si="5"/>
        <v>180.31850967611828</v>
      </c>
      <c r="T8" s="237">
        <f t="shared" si="14"/>
        <v>57.297302862964131</v>
      </c>
      <c r="U8" s="238">
        <f t="shared" si="15"/>
        <v>0.31775608042612774</v>
      </c>
      <c r="V8" s="239"/>
      <c r="W8" s="239"/>
    </row>
    <row r="9" spans="1:23" x14ac:dyDescent="0.2">
      <c r="A9" s="264" t="s">
        <v>10032</v>
      </c>
      <c r="B9" s="235">
        <f t="shared" si="1"/>
        <v>0</v>
      </c>
      <c r="C9" s="236">
        <f t="shared" si="1"/>
        <v>0</v>
      </c>
      <c r="D9" s="237">
        <f t="shared" si="6"/>
        <v>0</v>
      </c>
      <c r="E9" s="238">
        <f t="shared" si="7"/>
        <v>0</v>
      </c>
      <c r="F9" s="235">
        <f t="shared" si="2"/>
        <v>9309.2933064200806</v>
      </c>
      <c r="G9" s="236">
        <f t="shared" si="2"/>
        <v>16308.965037948064</v>
      </c>
      <c r="H9" s="237">
        <f t="shared" si="8"/>
        <v>-6999.6717315279839</v>
      </c>
      <c r="I9" s="238">
        <f t="shared" si="9"/>
        <v>-0.42919165718002283</v>
      </c>
      <c r="J9" s="235">
        <f t="shared" si="3"/>
        <v>0</v>
      </c>
      <c r="K9" s="236">
        <f t="shared" si="3"/>
        <v>0</v>
      </c>
      <c r="L9" s="237">
        <f t="shared" si="10"/>
        <v>0</v>
      </c>
      <c r="M9" s="238">
        <f t="shared" si="11"/>
        <v>0</v>
      </c>
      <c r="N9" s="235">
        <f t="shared" si="4"/>
        <v>0</v>
      </c>
      <c r="O9" s="236">
        <f t="shared" si="4"/>
        <v>0</v>
      </c>
      <c r="P9" s="237">
        <f t="shared" si="12"/>
        <v>0</v>
      </c>
      <c r="Q9" s="238">
        <f t="shared" si="13"/>
        <v>0</v>
      </c>
      <c r="R9" s="235">
        <f t="shared" si="5"/>
        <v>0</v>
      </c>
      <c r="S9" s="236">
        <f t="shared" si="5"/>
        <v>0</v>
      </c>
      <c r="T9" s="237">
        <f t="shared" si="14"/>
        <v>0</v>
      </c>
      <c r="U9" s="238">
        <f t="shared" si="15"/>
        <v>0</v>
      </c>
      <c r="V9" s="239"/>
      <c r="W9" s="239"/>
    </row>
    <row r="10" spans="1:23" x14ac:dyDescent="0.2">
      <c r="A10" s="264" t="s">
        <v>10031</v>
      </c>
      <c r="B10" s="235">
        <f t="shared" si="1"/>
        <v>0</v>
      </c>
      <c r="C10" s="236">
        <f t="shared" si="1"/>
        <v>0</v>
      </c>
      <c r="D10" s="237">
        <f t="shared" si="6"/>
        <v>0</v>
      </c>
      <c r="E10" s="238">
        <f t="shared" si="7"/>
        <v>0</v>
      </c>
      <c r="F10" s="235">
        <f t="shared" si="2"/>
        <v>7729.6617099620726</v>
      </c>
      <c r="G10" s="236">
        <f t="shared" si="2"/>
        <v>5993.2788444708767</v>
      </c>
      <c r="H10" s="237">
        <f t="shared" si="8"/>
        <v>1736.3828654911958</v>
      </c>
      <c r="I10" s="238">
        <f t="shared" si="9"/>
        <v>0.28972168833644424</v>
      </c>
      <c r="J10" s="235">
        <f t="shared" si="3"/>
        <v>0</v>
      </c>
      <c r="K10" s="236">
        <f t="shared" si="3"/>
        <v>0</v>
      </c>
      <c r="L10" s="237">
        <f t="shared" si="10"/>
        <v>0</v>
      </c>
      <c r="M10" s="238">
        <f t="shared" si="11"/>
        <v>0</v>
      </c>
      <c r="N10" s="235">
        <f t="shared" si="4"/>
        <v>0</v>
      </c>
      <c r="O10" s="236">
        <f t="shared" si="4"/>
        <v>0</v>
      </c>
      <c r="P10" s="237">
        <f t="shared" si="12"/>
        <v>0</v>
      </c>
      <c r="Q10" s="238">
        <f t="shared" si="13"/>
        <v>0</v>
      </c>
      <c r="R10" s="235">
        <f t="shared" si="5"/>
        <v>0</v>
      </c>
      <c r="S10" s="236">
        <f t="shared" si="5"/>
        <v>0</v>
      </c>
      <c r="T10" s="237">
        <f t="shared" si="14"/>
        <v>0</v>
      </c>
      <c r="U10" s="238">
        <f t="shared" si="15"/>
        <v>0</v>
      </c>
      <c r="V10" s="239"/>
      <c r="W10" s="239"/>
    </row>
    <row r="11" spans="1:23" x14ac:dyDescent="0.2">
      <c r="A11" s="264" t="s">
        <v>15141</v>
      </c>
      <c r="B11" s="235">
        <f t="shared" si="1"/>
        <v>0.6</v>
      </c>
      <c r="C11" s="236">
        <f t="shared" si="1"/>
        <v>0</v>
      </c>
      <c r="D11" s="237">
        <f t="shared" si="6"/>
        <v>0.6</v>
      </c>
      <c r="E11" s="238" t="str">
        <f t="shared" si="7"/>
        <v>*</v>
      </c>
      <c r="F11" s="235">
        <f t="shared" si="2"/>
        <v>30698.318341482794</v>
      </c>
      <c r="G11" s="236">
        <f t="shared" si="2"/>
        <v>23023.661536193544</v>
      </c>
      <c r="H11" s="237">
        <f t="shared" si="8"/>
        <v>7674.6568052892508</v>
      </c>
      <c r="I11" s="238">
        <f t="shared" si="9"/>
        <v>0.3333378052498111</v>
      </c>
      <c r="J11" s="235">
        <f t="shared" si="3"/>
        <v>1</v>
      </c>
      <c r="K11" s="236">
        <f t="shared" si="3"/>
        <v>0</v>
      </c>
      <c r="L11" s="237">
        <f t="shared" si="10"/>
        <v>1</v>
      </c>
      <c r="M11" s="238" t="str">
        <f t="shared" si="11"/>
        <v>*</v>
      </c>
      <c r="N11" s="235">
        <f t="shared" si="4"/>
        <v>0.1</v>
      </c>
      <c r="O11" s="236">
        <f t="shared" si="4"/>
        <v>0</v>
      </c>
      <c r="P11" s="237">
        <f t="shared" si="12"/>
        <v>0.1</v>
      </c>
      <c r="Q11" s="238" t="str">
        <f t="shared" si="13"/>
        <v>*</v>
      </c>
      <c r="R11" s="235">
        <f t="shared" si="5"/>
        <v>9.316650000000001</v>
      </c>
      <c r="S11" s="236">
        <f t="shared" si="5"/>
        <v>2.4242547202983484</v>
      </c>
      <c r="T11" s="237">
        <f t="shared" si="14"/>
        <v>6.8923952797016526</v>
      </c>
      <c r="U11" s="238">
        <f t="shared" si="15"/>
        <v>2.8430986323307721</v>
      </c>
      <c r="V11" s="239"/>
      <c r="W11" s="239"/>
    </row>
    <row r="12" spans="1:23" x14ac:dyDescent="0.2">
      <c r="A12" s="264" t="s">
        <v>15125</v>
      </c>
      <c r="B12" s="235">
        <f t="shared" si="1"/>
        <v>143.91556880535268</v>
      </c>
      <c r="C12" s="236">
        <f t="shared" si="1"/>
        <v>362.13188063499359</v>
      </c>
      <c r="D12" s="237">
        <f t="shared" si="6"/>
        <v>-218.21631182964092</v>
      </c>
      <c r="E12" s="238">
        <f t="shared" si="7"/>
        <v>-0.6025879617309623</v>
      </c>
      <c r="F12" s="235">
        <f t="shared" si="2"/>
        <v>5734.1624092426919</v>
      </c>
      <c r="G12" s="236">
        <f t="shared" si="2"/>
        <v>9610.0494477533321</v>
      </c>
      <c r="H12" s="237">
        <f t="shared" si="8"/>
        <v>-3875.8870385106402</v>
      </c>
      <c r="I12" s="238">
        <f t="shared" si="9"/>
        <v>-0.40331603490518536</v>
      </c>
      <c r="J12" s="235">
        <f t="shared" si="3"/>
        <v>123.10834257184955</v>
      </c>
      <c r="K12" s="236">
        <f t="shared" si="3"/>
        <v>289.67572415944841</v>
      </c>
      <c r="L12" s="237">
        <f t="shared" si="10"/>
        <v>-166.56738158759885</v>
      </c>
      <c r="M12" s="238">
        <f t="shared" si="11"/>
        <v>-0.57501325687862581</v>
      </c>
      <c r="N12" s="235">
        <f t="shared" si="4"/>
        <v>73.393039870883044</v>
      </c>
      <c r="O12" s="236">
        <f t="shared" si="4"/>
        <v>12.959475593015281</v>
      </c>
      <c r="P12" s="237">
        <f t="shared" si="12"/>
        <v>60.43356427786776</v>
      </c>
      <c r="Q12" s="238">
        <f t="shared" si="13"/>
        <v>4.6632723557455833</v>
      </c>
      <c r="R12" s="235">
        <f t="shared" si="5"/>
        <v>7.2974015393020988</v>
      </c>
      <c r="S12" s="236">
        <f t="shared" si="5"/>
        <v>22.205939263579644</v>
      </c>
      <c r="T12" s="237">
        <f t="shared" si="14"/>
        <v>-14.908537724277545</v>
      </c>
      <c r="U12" s="238">
        <f t="shared" si="15"/>
        <v>-0.67137613713684718</v>
      </c>
      <c r="V12" s="239"/>
      <c r="W12" s="239"/>
    </row>
    <row r="13" spans="1:23" x14ac:dyDescent="0.2">
      <c r="A13" s="265" t="s">
        <v>15132</v>
      </c>
      <c r="B13" s="235">
        <f t="shared" si="1"/>
        <v>10.192946219016999</v>
      </c>
      <c r="C13" s="236">
        <f t="shared" si="1"/>
        <v>0.78910999999999998</v>
      </c>
      <c r="D13" s="237">
        <f t="shared" si="6"/>
        <v>9.4038362190169984</v>
      </c>
      <c r="E13" s="238">
        <f t="shared" si="7"/>
        <v>11.917015649297308</v>
      </c>
      <c r="F13" s="235">
        <f t="shared" si="2"/>
        <v>24666.902375066427</v>
      </c>
      <c r="G13" s="236">
        <f t="shared" si="2"/>
        <v>31258.579204699621</v>
      </c>
      <c r="H13" s="237">
        <f t="shared" si="8"/>
        <v>-6591.6768296331938</v>
      </c>
      <c r="I13" s="238">
        <f t="shared" si="9"/>
        <v>-0.21087576586469284</v>
      </c>
      <c r="J13" s="235">
        <f t="shared" si="3"/>
        <v>5.1402865547542502</v>
      </c>
      <c r="K13" s="236">
        <f t="shared" si="3"/>
        <v>1.752</v>
      </c>
      <c r="L13" s="237">
        <f t="shared" si="10"/>
        <v>3.3882865547542504</v>
      </c>
      <c r="M13" s="238">
        <f t="shared" si="11"/>
        <v>1.9339535129875858</v>
      </c>
      <c r="N13" s="235">
        <f t="shared" si="4"/>
        <v>0</v>
      </c>
      <c r="O13" s="236">
        <f t="shared" si="4"/>
        <v>0</v>
      </c>
      <c r="P13" s="237">
        <f t="shared" si="12"/>
        <v>0</v>
      </c>
      <c r="Q13" s="238">
        <f t="shared" si="13"/>
        <v>0</v>
      </c>
      <c r="R13" s="235">
        <f t="shared" si="5"/>
        <v>0</v>
      </c>
      <c r="S13" s="236">
        <f t="shared" si="5"/>
        <v>0</v>
      </c>
      <c r="T13" s="237">
        <f t="shared" si="14"/>
        <v>0</v>
      </c>
      <c r="U13" s="238">
        <f t="shared" si="15"/>
        <v>0</v>
      </c>
      <c r="V13" s="239"/>
      <c r="W13" s="239"/>
    </row>
    <row r="14" spans="1:23" x14ac:dyDescent="0.2">
      <c r="A14" s="265" t="s">
        <v>15134</v>
      </c>
      <c r="B14" s="235">
        <f t="shared" si="1"/>
        <v>0</v>
      </c>
      <c r="C14" s="236">
        <f t="shared" si="1"/>
        <v>0</v>
      </c>
      <c r="D14" s="237">
        <f t="shared" si="6"/>
        <v>0</v>
      </c>
      <c r="E14" s="238">
        <f t="shared" si="7"/>
        <v>0</v>
      </c>
      <c r="F14" s="235">
        <f t="shared" si="2"/>
        <v>1064.916425544292</v>
      </c>
      <c r="G14" s="236">
        <f t="shared" si="2"/>
        <v>1659.1308619497715</v>
      </c>
      <c r="H14" s="237">
        <f t="shared" si="8"/>
        <v>-594.21443640547955</v>
      </c>
      <c r="I14" s="238">
        <f t="shared" si="9"/>
        <v>-0.3581480219752966</v>
      </c>
      <c r="J14" s="235">
        <f t="shared" si="3"/>
        <v>0</v>
      </c>
      <c r="K14" s="236">
        <f t="shared" si="3"/>
        <v>0</v>
      </c>
      <c r="L14" s="237">
        <f t="shared" si="10"/>
        <v>0</v>
      </c>
      <c r="M14" s="238">
        <f t="shared" si="11"/>
        <v>0</v>
      </c>
      <c r="N14" s="235">
        <f t="shared" si="4"/>
        <v>0</v>
      </c>
      <c r="O14" s="236">
        <f t="shared" si="4"/>
        <v>0</v>
      </c>
      <c r="P14" s="237">
        <f t="shared" si="12"/>
        <v>0</v>
      </c>
      <c r="Q14" s="238">
        <f t="shared" si="13"/>
        <v>0</v>
      </c>
      <c r="R14" s="235">
        <f t="shared" si="5"/>
        <v>0</v>
      </c>
      <c r="S14" s="236">
        <f t="shared" si="5"/>
        <v>0</v>
      </c>
      <c r="T14" s="237">
        <f t="shared" si="14"/>
        <v>0</v>
      </c>
      <c r="U14" s="238">
        <f t="shared" si="15"/>
        <v>0</v>
      </c>
      <c r="V14" s="239"/>
      <c r="W14" s="239"/>
    </row>
    <row r="15" spans="1:23" x14ac:dyDescent="0.2">
      <c r="A15" s="264" t="s">
        <v>15912</v>
      </c>
      <c r="B15" s="235">
        <f t="shared" si="1"/>
        <v>0</v>
      </c>
      <c r="C15" s="236">
        <f t="shared" si="1"/>
        <v>398.65470355277779</v>
      </c>
      <c r="D15" s="237">
        <f t="shared" si="6"/>
        <v>-398.65470355277779</v>
      </c>
      <c r="E15" s="238">
        <f t="shared" si="7"/>
        <v>-1</v>
      </c>
      <c r="F15" s="235">
        <f t="shared" si="2"/>
        <v>388.31937766985152</v>
      </c>
      <c r="G15" s="236">
        <f t="shared" si="2"/>
        <v>746.46881532029181</v>
      </c>
      <c r="H15" s="237">
        <f t="shared" si="8"/>
        <v>-358.14943765044029</v>
      </c>
      <c r="I15" s="238">
        <f t="shared" si="9"/>
        <v>-0.47979156034370568</v>
      </c>
      <c r="J15" s="235">
        <f t="shared" si="3"/>
        <v>0</v>
      </c>
      <c r="K15" s="236">
        <f t="shared" si="3"/>
        <v>135.51525451912312</v>
      </c>
      <c r="L15" s="237">
        <f t="shared" si="10"/>
        <v>-135.51525451912312</v>
      </c>
      <c r="M15" s="238">
        <f t="shared" si="11"/>
        <v>-1</v>
      </c>
      <c r="N15" s="235">
        <f t="shared" si="4"/>
        <v>0</v>
      </c>
      <c r="O15" s="236">
        <f t="shared" si="4"/>
        <v>17.166737458896701</v>
      </c>
      <c r="P15" s="237">
        <f t="shared" si="12"/>
        <v>-17.166737458896701</v>
      </c>
      <c r="Q15" s="238">
        <f t="shared" si="13"/>
        <v>-1</v>
      </c>
      <c r="R15" s="235">
        <f t="shared" si="5"/>
        <v>0</v>
      </c>
      <c r="S15" s="236">
        <f t="shared" si="5"/>
        <v>7.1724802532560155</v>
      </c>
      <c r="T15" s="237">
        <f t="shared" si="14"/>
        <v>-7.1724802532560155</v>
      </c>
      <c r="U15" s="238">
        <f t="shared" si="15"/>
        <v>-1</v>
      </c>
      <c r="V15" s="239"/>
      <c r="W15" s="239"/>
    </row>
    <row r="16" spans="1:23" x14ac:dyDescent="0.2">
      <c r="A16" s="31" t="s">
        <v>15682</v>
      </c>
      <c r="B16" s="235">
        <f t="shared" si="1"/>
        <v>0</v>
      </c>
      <c r="C16" s="236">
        <f t="shared" si="1"/>
        <v>0</v>
      </c>
      <c r="D16" s="237">
        <f t="shared" si="6"/>
        <v>0</v>
      </c>
      <c r="E16" s="238">
        <f t="shared" si="7"/>
        <v>0</v>
      </c>
      <c r="F16" s="235">
        <f t="shared" si="2"/>
        <v>272.91396202636179</v>
      </c>
      <c r="G16" s="236">
        <f t="shared" si="2"/>
        <v>507.74289971348765</v>
      </c>
      <c r="H16" s="237">
        <f t="shared" si="8"/>
        <v>-234.82893768712586</v>
      </c>
      <c r="I16" s="238">
        <f t="shared" si="9"/>
        <v>-0.46249575881737903</v>
      </c>
      <c r="J16" s="235">
        <f t="shared" si="3"/>
        <v>0</v>
      </c>
      <c r="K16" s="236">
        <f t="shared" si="3"/>
        <v>0</v>
      </c>
      <c r="L16" s="237">
        <f t="shared" si="10"/>
        <v>0</v>
      </c>
      <c r="M16" s="238">
        <f t="shared" si="11"/>
        <v>0</v>
      </c>
      <c r="N16" s="235">
        <f t="shared" si="4"/>
        <v>0</v>
      </c>
      <c r="O16" s="236">
        <f t="shared" si="4"/>
        <v>0</v>
      </c>
      <c r="P16" s="237">
        <f t="shared" si="12"/>
        <v>0</v>
      </c>
      <c r="Q16" s="238">
        <f t="shared" si="13"/>
        <v>0</v>
      </c>
      <c r="R16" s="235">
        <f t="shared" si="5"/>
        <v>0</v>
      </c>
      <c r="S16" s="236">
        <f t="shared" si="5"/>
        <v>0</v>
      </c>
      <c r="T16" s="237">
        <f t="shared" si="14"/>
        <v>0</v>
      </c>
      <c r="U16" s="238">
        <f t="shared" si="15"/>
        <v>0</v>
      </c>
      <c r="V16" s="239"/>
      <c r="W16" s="239"/>
    </row>
    <row r="17" spans="1:23" x14ac:dyDescent="0.2">
      <c r="A17" s="6" t="s">
        <v>15129</v>
      </c>
      <c r="B17" s="235">
        <f t="shared" si="1"/>
        <v>756.45137814380553</v>
      </c>
      <c r="C17" s="236">
        <f t="shared" si="1"/>
        <v>1.4564668784419001</v>
      </c>
      <c r="D17" s="237">
        <f t="shared" si="6"/>
        <v>754.99491126536361</v>
      </c>
      <c r="E17" s="238">
        <f t="shared" si="7"/>
        <v>518.37424004659988</v>
      </c>
      <c r="F17" s="235">
        <f t="shared" si="2"/>
        <v>0</v>
      </c>
      <c r="G17" s="236">
        <f t="shared" si="2"/>
        <v>0</v>
      </c>
      <c r="H17" s="237">
        <f t="shared" si="8"/>
        <v>0</v>
      </c>
      <c r="I17" s="238">
        <f t="shared" si="9"/>
        <v>0</v>
      </c>
      <c r="J17" s="235">
        <f t="shared" si="3"/>
        <v>305.36784473645184</v>
      </c>
      <c r="K17" s="236">
        <f t="shared" si="3"/>
        <v>7.924893309169164</v>
      </c>
      <c r="L17" s="237">
        <f t="shared" si="10"/>
        <v>297.44295142728265</v>
      </c>
      <c r="M17" s="238">
        <f t="shared" si="11"/>
        <v>37.53273890553691</v>
      </c>
      <c r="N17" s="235">
        <f t="shared" si="4"/>
        <v>33.582743510178275</v>
      </c>
      <c r="O17" s="236">
        <f t="shared" si="4"/>
        <v>0</v>
      </c>
      <c r="P17" s="237">
        <f t="shared" si="12"/>
        <v>33.582743510178275</v>
      </c>
      <c r="Q17" s="238" t="str">
        <f t="shared" si="13"/>
        <v>*</v>
      </c>
      <c r="R17" s="235">
        <f t="shared" si="5"/>
        <v>18.172217569392927</v>
      </c>
      <c r="S17" s="236">
        <f t="shared" si="5"/>
        <v>0</v>
      </c>
      <c r="T17" s="237">
        <f t="shared" si="14"/>
        <v>18.172217569392927</v>
      </c>
      <c r="U17" s="238" t="str">
        <f t="shared" si="15"/>
        <v>*</v>
      </c>
      <c r="V17" s="239"/>
      <c r="W17" s="239"/>
    </row>
    <row r="18" spans="1:23" x14ac:dyDescent="0.2">
      <c r="A18" s="78" t="s">
        <v>16661</v>
      </c>
      <c r="B18" s="235">
        <f>B19-SUM(B6:B17)</f>
        <v>1237.6473383527591</v>
      </c>
      <c r="C18" s="236">
        <f>C19-SUM(C6:C17)</f>
        <v>1295.4800038790345</v>
      </c>
      <c r="D18" s="237">
        <f t="shared" si="6"/>
        <v>-57.832665526275377</v>
      </c>
      <c r="E18" s="238">
        <f t="shared" si="7"/>
        <v>-4.4641882046120338E-2</v>
      </c>
      <c r="F18" s="235">
        <f>F19-SUM(F6:F17)</f>
        <v>2458.6379366030305</v>
      </c>
      <c r="G18" s="236">
        <f>G19-SUM(G6:G17)</f>
        <v>2587.0398879012937</v>
      </c>
      <c r="H18" s="237">
        <f t="shared" si="8"/>
        <v>-128.40195129826316</v>
      </c>
      <c r="I18" s="238">
        <f t="shared" si="9"/>
        <v>-4.9632768284229183E-2</v>
      </c>
      <c r="J18" s="235">
        <f>J19-SUM(J6:J17)</f>
        <v>801.4182646479494</v>
      </c>
      <c r="K18" s="236">
        <f>K19-SUM(K6:K17)</f>
        <v>1893.2458403120309</v>
      </c>
      <c r="L18" s="237">
        <f t="shared" si="10"/>
        <v>-1091.8275756640815</v>
      </c>
      <c r="M18" s="238">
        <f t="shared" si="11"/>
        <v>-0.57669614395356839</v>
      </c>
      <c r="N18" s="235">
        <f>N19-SUM(N6:N17)</f>
        <v>1427.7376399877212</v>
      </c>
      <c r="O18" s="236">
        <f>O19-SUM(O6:O17)</f>
        <v>4870.8499153855255</v>
      </c>
      <c r="P18" s="237">
        <f t="shared" si="12"/>
        <v>-3443.1122753978043</v>
      </c>
      <c r="Q18" s="238">
        <f t="shared" si="13"/>
        <v>-0.70688120866177084</v>
      </c>
      <c r="R18" s="235">
        <f>R19-SUM(R6:R17)</f>
        <v>4.0315035519260505</v>
      </c>
      <c r="S18" s="236">
        <f>S19-SUM(S6:S17)</f>
        <v>59.602420630641575</v>
      </c>
      <c r="T18" s="237">
        <f t="shared" si="14"/>
        <v>-55.570917078715524</v>
      </c>
      <c r="U18" s="238">
        <f t="shared" si="15"/>
        <v>-0.93236007012350341</v>
      </c>
      <c r="V18" s="239"/>
      <c r="W18" s="239"/>
    </row>
    <row r="19" spans="1:23" s="244" customFormat="1" ht="13.5" thickBot="1" x14ac:dyDescent="0.25">
      <c r="A19" s="240" t="s">
        <v>15137</v>
      </c>
      <c r="B19" s="261">
        <f>VLOOKUP($A19,$A$26:$U$57,COLUMN(B$3),FALSE)</f>
        <v>15990.811080910617</v>
      </c>
      <c r="C19" s="262">
        <f>VLOOKUP($A19,$A$26:$U$57,COLUMN(C$3),FALSE)</f>
        <v>21569.410435920177</v>
      </c>
      <c r="D19" s="241">
        <f t="shared" si="6"/>
        <v>-5578.5993550095609</v>
      </c>
      <c r="E19" s="242">
        <f t="shared" si="7"/>
        <v>-0.25863476294740789</v>
      </c>
      <c r="F19" s="261">
        <f>VLOOKUP($A19,$A$26:$U$57,COLUMN(F$3),FALSE)</f>
        <v>84963.964906644527</v>
      </c>
      <c r="G19" s="262">
        <f>VLOOKUP($A19,$A$26:$U$57,COLUMN(G$3),FALSE)</f>
        <v>94012.735386872417</v>
      </c>
      <c r="H19" s="241">
        <f t="shared" si="8"/>
        <v>-9048.7704802278895</v>
      </c>
      <c r="I19" s="242">
        <f t="shared" si="9"/>
        <v>-9.6250475459428289E-2</v>
      </c>
      <c r="J19" s="261">
        <f>VLOOKUP($A19,$A$26:$U$57,COLUMN(J$3),FALSE)</f>
        <v>8596.3428286885846</v>
      </c>
      <c r="K19" s="262">
        <f>VLOOKUP($A19,$A$26:$U$57,COLUMN(K$3),FALSE)</f>
        <v>13150.417624256295</v>
      </c>
      <c r="L19" s="241">
        <f t="shared" si="10"/>
        <v>-4554.0747955677107</v>
      </c>
      <c r="M19" s="242">
        <f t="shared" si="11"/>
        <v>-0.34630647677436482</v>
      </c>
      <c r="N19" s="261">
        <f>VLOOKUP($A19,$A$26:$U$57,COLUMN(N$3),FALSE)</f>
        <v>1812.8665940669116</v>
      </c>
      <c r="O19" s="262">
        <f>VLOOKUP($A19,$A$26:$U$57,COLUMN(O$3),FALSE)</f>
        <v>5259.2545973659071</v>
      </c>
      <c r="P19" s="241">
        <f t="shared" si="12"/>
        <v>-3446.3880032989955</v>
      </c>
      <c r="Q19" s="242">
        <f t="shared" si="13"/>
        <v>-0.6552997082562072</v>
      </c>
      <c r="R19" s="261">
        <f>VLOOKUP($A19,$A$26:$U$57,COLUMN(R$3),FALSE)</f>
        <v>398.22936159367049</v>
      </c>
      <c r="S19" s="262">
        <f>VLOOKUP($A19,$A$26:$U$57,COLUMN(S$3),FALSE)</f>
        <v>540.71538875260512</v>
      </c>
      <c r="T19" s="241">
        <f t="shared" si="14"/>
        <v>-142.48602715893463</v>
      </c>
      <c r="U19" s="242">
        <f t="shared" si="15"/>
        <v>-0.26351391161187504</v>
      </c>
      <c r="V19" s="243"/>
      <c r="W19" s="243"/>
    </row>
    <row r="20" spans="1:23" x14ac:dyDescent="0.2">
      <c r="A20" s="245" t="s">
        <v>17063</v>
      </c>
      <c r="C20" s="243"/>
      <c r="D20" s="243"/>
      <c r="E20" s="243"/>
      <c r="F20" s="243"/>
      <c r="G20" s="243"/>
      <c r="H20" s="243"/>
      <c r="I20" s="243"/>
      <c r="J20" s="243"/>
      <c r="K20" s="243"/>
      <c r="L20" s="243"/>
      <c r="M20" s="243"/>
      <c r="N20" s="243"/>
      <c r="O20" s="243"/>
      <c r="P20" s="243"/>
      <c r="Q20" s="243"/>
      <c r="R20" s="243"/>
      <c r="S20" s="243"/>
      <c r="T20" s="243"/>
      <c r="U20" s="243"/>
      <c r="V20" s="243"/>
      <c r="W20" s="243"/>
    </row>
    <row r="21" spans="1:23" x14ac:dyDescent="0.2">
      <c r="A21" s="246"/>
      <c r="B21" s="255" t="b">
        <f>B19=SUM(B6:B18)</f>
        <v>1</v>
      </c>
      <c r="C21" s="255" t="b">
        <f>C19=SUM(C6:C18)</f>
        <v>1</v>
      </c>
      <c r="D21" s="255" t="b">
        <f>D19=SUM(D6:D18)</f>
        <v>1</v>
      </c>
      <c r="E21" s="255"/>
      <c r="F21" s="255" t="b">
        <f>F19=SUM(F6:F18)</f>
        <v>1</v>
      </c>
      <c r="G21" s="255" t="b">
        <f>G19=SUM(G6:G18)</f>
        <v>1</v>
      </c>
      <c r="H21" s="255" t="b">
        <f>H19=SUM(H6:H18)</f>
        <v>0</v>
      </c>
      <c r="I21" s="255"/>
      <c r="J21" s="255" t="b">
        <f>J19=SUM(J6:J18)</f>
        <v>1</v>
      </c>
      <c r="K21" s="255" t="b">
        <f>K19=SUM(K6:K18)</f>
        <v>1</v>
      </c>
      <c r="L21" s="255" t="b">
        <f>L19=SUM(L6:L18)</f>
        <v>1</v>
      </c>
      <c r="M21" s="255"/>
      <c r="N21" s="255" t="b">
        <f>N19=SUM(N6:N18)</f>
        <v>1</v>
      </c>
      <c r="O21" s="255" t="b">
        <f>O19=SUM(O6:O18)</f>
        <v>1</v>
      </c>
      <c r="P21" s="255" t="b">
        <f>P19=SUM(P6:P18)</f>
        <v>1</v>
      </c>
      <c r="Q21" s="255"/>
      <c r="R21" s="255" t="b">
        <f>R19=SUM(R6:R18)</f>
        <v>1</v>
      </c>
      <c r="S21" s="255" t="b">
        <f>S19=SUM(S6:S18)</f>
        <v>1</v>
      </c>
      <c r="T21" s="255" t="b">
        <f>T19=SUM(T6:T18)</f>
        <v>1</v>
      </c>
      <c r="U21" s="255"/>
      <c r="V21" s="243"/>
      <c r="W21" s="243"/>
    </row>
    <row r="22" spans="1:23" x14ac:dyDescent="0.2">
      <c r="A22" s="229"/>
    </row>
    <row r="23" spans="1:23" ht="13.5" thickBot="1" x14ac:dyDescent="0.25">
      <c r="A23" s="247" t="s">
        <v>16667</v>
      </c>
      <c r="C23" s="246"/>
      <c r="D23" s="246"/>
      <c r="E23" s="246"/>
      <c r="F23" s="246"/>
      <c r="G23" s="246"/>
      <c r="H23" s="246"/>
      <c r="I23" s="246"/>
      <c r="J23" s="246"/>
      <c r="K23" s="246"/>
      <c r="L23" s="246"/>
      <c r="M23" s="246"/>
      <c r="N23" s="246"/>
      <c r="O23" s="246"/>
      <c r="P23" s="246"/>
      <c r="Q23" s="246"/>
      <c r="R23" s="246"/>
      <c r="S23" s="246"/>
      <c r="T23" s="246"/>
      <c r="U23" s="246"/>
      <c r="V23" s="246"/>
      <c r="W23" s="246"/>
    </row>
    <row r="24" spans="1:23" x14ac:dyDescent="0.2">
      <c r="A24" s="388"/>
      <c r="B24" s="385" t="s">
        <v>15703</v>
      </c>
      <c r="C24" s="386"/>
      <c r="D24" s="386"/>
      <c r="E24" s="387"/>
      <c r="F24" s="385" t="s">
        <v>15704</v>
      </c>
      <c r="G24" s="386"/>
      <c r="H24" s="386"/>
      <c r="I24" s="387"/>
      <c r="J24" s="385" t="s">
        <v>15705</v>
      </c>
      <c r="K24" s="386"/>
      <c r="L24" s="386"/>
      <c r="M24" s="387"/>
      <c r="N24" s="385" t="s">
        <v>15706</v>
      </c>
      <c r="O24" s="386"/>
      <c r="P24" s="386"/>
      <c r="Q24" s="387"/>
      <c r="R24" s="385" t="s">
        <v>15901</v>
      </c>
      <c r="S24" s="386"/>
      <c r="T24" s="386"/>
      <c r="U24" s="387"/>
      <c r="V24" s="230"/>
      <c r="W24" s="230"/>
    </row>
    <row r="25" spans="1:23" ht="26.25" thickBot="1" x14ac:dyDescent="0.25">
      <c r="A25" s="389"/>
      <c r="B25" s="231">
        <v>2009</v>
      </c>
      <c r="C25" s="248">
        <v>2006</v>
      </c>
      <c r="D25" s="232" t="s">
        <v>17064</v>
      </c>
      <c r="E25" s="249" t="s">
        <v>17065</v>
      </c>
      <c r="F25" s="231">
        <v>2009</v>
      </c>
      <c r="G25" s="248">
        <v>2006</v>
      </c>
      <c r="H25" s="232" t="s">
        <v>17064</v>
      </c>
      <c r="I25" s="249" t="s">
        <v>17065</v>
      </c>
      <c r="J25" s="231">
        <v>2009</v>
      </c>
      <c r="K25" s="248">
        <v>2006</v>
      </c>
      <c r="L25" s="232" t="s">
        <v>17064</v>
      </c>
      <c r="M25" s="249" t="s">
        <v>17065</v>
      </c>
      <c r="N25" s="231">
        <v>2009</v>
      </c>
      <c r="O25" s="248">
        <v>2006</v>
      </c>
      <c r="P25" s="232" t="s">
        <v>17064</v>
      </c>
      <c r="Q25" s="249" t="s">
        <v>17065</v>
      </c>
      <c r="R25" s="231">
        <v>2009</v>
      </c>
      <c r="S25" s="248">
        <v>2006</v>
      </c>
      <c r="T25" s="232" t="s">
        <v>17064</v>
      </c>
      <c r="U25" s="249" t="s">
        <v>17065</v>
      </c>
      <c r="V25" s="234"/>
      <c r="W25" s="234"/>
    </row>
    <row r="26" spans="1:23" x14ac:dyDescent="0.2">
      <c r="A26" s="267" t="str">
        <f>by_src_allpol!C23</f>
        <v>Amine Unit</v>
      </c>
      <c r="B26" s="256">
        <f>IF(ISNA(VLOOKUP($A26, by_src_allpol!$C$21:$H$54,2,FALSE))=TRUE,0,VLOOKUP($A26,by_src_allpol!$C$21:$H$54,2,FALSE))</f>
        <v>21.486000000000001</v>
      </c>
      <c r="C26" s="251">
        <v>0</v>
      </c>
      <c r="D26" s="251">
        <f>B26-C26</f>
        <v>21.486000000000001</v>
      </c>
      <c r="E26" s="252" t="str">
        <f>IF(B26=C26,0,IF(AND(B26&gt;0,C26=0),"*",(B26-C26)/C26))</f>
        <v>*</v>
      </c>
      <c r="F26" s="256">
        <f>IF(ISNA(VLOOKUP($A26, by_src_allpol!$C$21:$H$54,3,FALSE))=TRUE,0,VLOOKUP($A26,by_src_allpol!$C$21:$H$54,3,FALSE))</f>
        <v>117.56060000000001</v>
      </c>
      <c r="G26" s="251">
        <v>0</v>
      </c>
      <c r="H26" s="251">
        <f>F26-G26</f>
        <v>117.56060000000001</v>
      </c>
      <c r="I26" s="252" t="str">
        <f>IF(F26=G26,0,IF(AND(F26&gt;0,G26=0),"*",(F26-G26)/G26))</f>
        <v>*</v>
      </c>
      <c r="J26" s="256">
        <f>IF(ISNA(VLOOKUP($A26, by_src_allpol!$C$21:$H$54,4,FALSE))=TRUE,0,VLOOKUP($A26,by_src_allpol!$C$21:$H$54,4,FALSE))</f>
        <v>18.058000000000003</v>
      </c>
      <c r="K26" s="251">
        <v>0</v>
      </c>
      <c r="L26" s="251">
        <f>J26-K26</f>
        <v>18.058000000000003</v>
      </c>
      <c r="M26" s="252" t="str">
        <f>IF(J26=K26,0,IF(AND(J26&gt;0,K26=0),"*",(J26-K26)/K26))</f>
        <v>*</v>
      </c>
      <c r="N26" s="256">
        <f>IF(ISNA(VLOOKUP($A26, by_src_allpol!$C$21:$H$54,5,FALSE))=TRUE,0,VLOOKUP($A26,by_src_allpol!$C$21:$H$54,5,FALSE))</f>
        <v>0</v>
      </c>
      <c r="O26" s="251">
        <v>0</v>
      </c>
      <c r="P26" s="251">
        <f>N26-O26</f>
        <v>0</v>
      </c>
      <c r="Q26" s="252">
        <f>IF(N26=O26,0,IF(AND(N26&gt;0,O26=0),"*",(N26-O26)/O26))</f>
        <v>0</v>
      </c>
      <c r="R26" s="256">
        <f>IF(ISNA(VLOOKUP($A26, by_src_allpol!$C$21:$H$54,6,FALSE))=TRUE,0,VLOOKUP($A26,by_src_allpol!$C$21:$H$54,6,FALSE))</f>
        <v>0</v>
      </c>
      <c r="S26" s="251">
        <v>0</v>
      </c>
      <c r="T26" s="251">
        <f>R26-S26</f>
        <v>0</v>
      </c>
      <c r="U26" s="252">
        <f>IF(R26=S26,0,IF(AND(R26&gt;0,S26=0),"*",(R26-S26)/S26))</f>
        <v>0</v>
      </c>
      <c r="V26" s="253"/>
      <c r="W26" s="253"/>
    </row>
    <row r="27" spans="1:23" x14ac:dyDescent="0.2">
      <c r="A27" s="268" t="str">
        <f>by_src_allpol!C24</f>
        <v>Blowdown Flaring</v>
      </c>
      <c r="B27" s="250">
        <f>IF(ISNA(VLOOKUP($A27, by_src_allpol!$C$21:$H$54,2,FALSE))=TRUE,0,VLOOKUP($A27,by_src_allpol!$C$21:$H$54,2,FALSE))</f>
        <v>2.6263184122157714E-3</v>
      </c>
      <c r="C27" s="237">
        <v>6.2652028405694041E-3</v>
      </c>
      <c r="D27" s="237">
        <f t="shared" ref="D27:D51" si="16">B27-C27</f>
        <v>-3.6388844283536327E-3</v>
      </c>
      <c r="E27" s="238">
        <f t="shared" ref="E27:E57" si="17">IF(B27=C27,0,IF(AND(B27&gt;0,C27=0),"*",(B27-C27)/C27))</f>
        <v>-0.58080871776258691</v>
      </c>
      <c r="F27" s="250">
        <f>IF(ISNA(VLOOKUP($A27, by_src_allpol!$C$21:$H$54,3,FALSE))=TRUE,0,VLOOKUP($A27,by_src_allpol!$C$21:$H$54,3,FALSE))</f>
        <v>0</v>
      </c>
      <c r="G27" s="237">
        <v>0</v>
      </c>
      <c r="H27" s="237">
        <f t="shared" ref="H27:H57" si="18">F27-G27</f>
        <v>0</v>
      </c>
      <c r="I27" s="238">
        <f t="shared" ref="I27:I57" si="19">IF(F27=G27,0,IF(AND(F27&gt;0,G27=0),"*",(F27-G27)/G27))</f>
        <v>0</v>
      </c>
      <c r="J27" s="250">
        <f>IF(ISNA(VLOOKUP($A27, by_src_allpol!$C$21:$H$54,4,FALSE))=TRUE,0,VLOOKUP($A27,by_src_allpol!$C$21:$H$54,4,FALSE))</f>
        <v>2.1621093548837862E-2</v>
      </c>
      <c r="K27" s="237">
        <v>3.4090074279568811E-2</v>
      </c>
      <c r="L27" s="237">
        <f t="shared" ref="L27:L57" si="20">J27-K27</f>
        <v>-1.2468980730730949E-2</v>
      </c>
      <c r="M27" s="238">
        <f t="shared" ref="M27:M57" si="21">IF(J27=K27,0,IF(AND(J27&gt;0,K27=0),"*",(J27-K27)/K27))</f>
        <v>-0.36576572489910875</v>
      </c>
      <c r="N27" s="250">
        <f>IF(ISNA(VLOOKUP($A27, by_src_allpol!$C$21:$H$54,5,FALSE))=TRUE,0,VLOOKUP($A27,by_src_allpol!$C$21:$H$54,5,FALSE))</f>
        <v>0</v>
      </c>
      <c r="O27" s="237">
        <v>0</v>
      </c>
      <c r="P27" s="237">
        <f t="shared" ref="P27:P57" si="22">N27-O27</f>
        <v>0</v>
      </c>
      <c r="Q27" s="238">
        <f t="shared" ref="Q27:Q57" si="23">IF(N27=O27,0,IF(AND(N27&gt;0,O27=0),"*",(N27-O27)/O27))</f>
        <v>0</v>
      </c>
      <c r="R27" s="250">
        <f>IF(ISNA(VLOOKUP($A27, by_src_allpol!$C$21:$H$54,6,FALSE))=TRUE,0,VLOOKUP($A27,by_src_allpol!$C$21:$H$54,6,FALSE))</f>
        <v>0</v>
      </c>
      <c r="S27" s="237">
        <v>0</v>
      </c>
      <c r="T27" s="237">
        <f t="shared" ref="T27:T57" si="24">R27-S27</f>
        <v>0</v>
      </c>
      <c r="U27" s="238">
        <f t="shared" ref="U27:U57" si="25">IF(R27=S27,0,IF(AND(R27&gt;0,S27=0),"*",(R27-S27)/S27))</f>
        <v>0</v>
      </c>
      <c r="V27" s="253"/>
      <c r="W27" s="253"/>
    </row>
    <row r="28" spans="1:23" x14ac:dyDescent="0.2">
      <c r="A28" s="268" t="str">
        <f>by_src_allpol!C25</f>
        <v>Compressor Engines</v>
      </c>
      <c r="B28" s="250">
        <f>IF(ISNA(VLOOKUP($A28, by_src_allpol!$C$21:$H$54,2,FALSE))=TRUE,0,VLOOKUP($A28,by_src_allpol!$C$21:$H$54,2,FALSE))</f>
        <v>8620.9223285910575</v>
      </c>
      <c r="C28" s="237">
        <v>11673.645380268661</v>
      </c>
      <c r="D28" s="237">
        <f t="shared" si="16"/>
        <v>-3052.7230516776035</v>
      </c>
      <c r="E28" s="238">
        <f t="shared" si="17"/>
        <v>-0.26150554965781797</v>
      </c>
      <c r="F28" s="250">
        <f>IF(ISNA(VLOOKUP($A28, by_src_allpol!$C$21:$H$54,3,FALSE))=TRUE,0,VLOOKUP($A28,by_src_allpol!$C$21:$H$54,3,FALSE))</f>
        <v>2315.8343764476958</v>
      </c>
      <c r="G28" s="237">
        <v>1553.2792762358035</v>
      </c>
      <c r="H28" s="237">
        <f t="shared" si="18"/>
        <v>762.5551002118923</v>
      </c>
      <c r="I28" s="238">
        <f t="shared" si="19"/>
        <v>0.49093238535948169</v>
      </c>
      <c r="J28" s="250">
        <f>IF(ISNA(VLOOKUP($A28, by_src_allpol!$C$21:$H$54,4,FALSE))=TRUE,0,VLOOKUP($A28,by_src_allpol!$C$21:$H$54,4,FALSE))</f>
        <v>3794.8825960179943</v>
      </c>
      <c r="K28" s="237">
        <v>6179.315074840234</v>
      </c>
      <c r="L28" s="237">
        <f t="shared" si="20"/>
        <v>-2384.4324788222398</v>
      </c>
      <c r="M28" s="238">
        <f t="shared" si="21"/>
        <v>-0.38587326426042279</v>
      </c>
      <c r="N28" s="250">
        <f>IF(ISNA(VLOOKUP($A28, by_src_allpol!$C$21:$H$54,5,FALSE))=TRUE,0,VLOOKUP($A28,by_src_allpol!$C$21:$H$54,5,FALSE))</f>
        <v>184.071435370128</v>
      </c>
      <c r="O28" s="237">
        <v>13.618371999999999</v>
      </c>
      <c r="P28" s="237">
        <f t="shared" si="22"/>
        <v>170.45306337012801</v>
      </c>
      <c r="Q28" s="238">
        <f t="shared" si="23"/>
        <v>12.516405292066336</v>
      </c>
      <c r="R28" s="250">
        <f>IF(ISNA(VLOOKUP($A28, by_src_allpol!$C$21:$H$54,6,FALSE))=TRUE,0,VLOOKUP($A28,by_src_allpol!$C$21:$H$54,6,FALSE))</f>
        <v>80.814489007161157</v>
      </c>
      <c r="S28" s="237">
        <v>141.88847333622905</v>
      </c>
      <c r="T28" s="237">
        <f t="shared" si="24"/>
        <v>-61.073984329067898</v>
      </c>
      <c r="U28" s="238">
        <f t="shared" si="25"/>
        <v>-0.43043654564062173</v>
      </c>
      <c r="V28" s="253"/>
      <c r="W28" s="253"/>
    </row>
    <row r="29" spans="1:23" x14ac:dyDescent="0.2">
      <c r="A29" s="268" t="str">
        <f>by_src_allpol!C26</f>
        <v xml:space="preserve">Condensate tank </v>
      </c>
      <c r="B29" s="250">
        <f>IF(ISNA(VLOOKUP($A29, by_src_allpol!$C$21:$H$54,2,FALSE))=TRUE,0,VLOOKUP($A29,by_src_allpol!$C$21:$H$54,2,FALSE))</f>
        <v>10.192946219016999</v>
      </c>
      <c r="C29" s="237">
        <v>0.78910999999999998</v>
      </c>
      <c r="D29" s="237">
        <f t="shared" si="16"/>
        <v>9.4038362190169984</v>
      </c>
      <c r="E29" s="238">
        <f t="shared" si="17"/>
        <v>11.917015649297308</v>
      </c>
      <c r="F29" s="250">
        <f>IF(ISNA(VLOOKUP($A29, by_src_allpol!$C$21:$H$54,3,FALSE))=TRUE,0,VLOOKUP($A29,by_src_allpol!$C$21:$H$54,3,FALSE))</f>
        <v>24666.902375066427</v>
      </c>
      <c r="G29" s="237">
        <v>31258.579204699621</v>
      </c>
      <c r="H29" s="237">
        <f t="shared" si="18"/>
        <v>-6591.6768296331938</v>
      </c>
      <c r="I29" s="238">
        <f t="shared" si="19"/>
        <v>-0.21087576586469284</v>
      </c>
      <c r="J29" s="250">
        <f>IF(ISNA(VLOOKUP($A29, by_src_allpol!$C$21:$H$54,4,FALSE))=TRUE,0,VLOOKUP($A29,by_src_allpol!$C$21:$H$54,4,FALSE))</f>
        <v>5.1402865547542502</v>
      </c>
      <c r="K29" s="237">
        <v>1.752</v>
      </c>
      <c r="L29" s="237">
        <f t="shared" si="20"/>
        <v>3.3882865547542504</v>
      </c>
      <c r="M29" s="238">
        <f t="shared" si="21"/>
        <v>1.9339535129875858</v>
      </c>
      <c r="N29" s="250">
        <f>IF(ISNA(VLOOKUP($A29, by_src_allpol!$C$21:$H$54,5,FALSE))=TRUE,0,VLOOKUP($A29,by_src_allpol!$C$21:$H$54,5,FALSE))</f>
        <v>0</v>
      </c>
      <c r="O29" s="237">
        <v>0</v>
      </c>
      <c r="P29" s="237">
        <f t="shared" si="22"/>
        <v>0</v>
      </c>
      <c r="Q29" s="238">
        <f t="shared" si="23"/>
        <v>0</v>
      </c>
      <c r="R29" s="250">
        <f>IF(ISNA(VLOOKUP($A29, by_src_allpol!$C$21:$H$54,6,FALSE))=TRUE,0,VLOOKUP($A29,by_src_allpol!$C$21:$H$54,6,FALSE))</f>
        <v>0</v>
      </c>
      <c r="S29" s="237">
        <v>0</v>
      </c>
      <c r="T29" s="237">
        <f t="shared" si="24"/>
        <v>0</v>
      </c>
      <c r="U29" s="238">
        <f t="shared" si="25"/>
        <v>0</v>
      </c>
      <c r="V29" s="253"/>
      <c r="W29" s="253"/>
    </row>
    <row r="30" spans="1:23" x14ac:dyDescent="0.2">
      <c r="A30" s="268" t="str">
        <f>by_src_allpol!C27</f>
        <v>Dehydrator</v>
      </c>
      <c r="B30" s="250">
        <f>IF(ISNA(VLOOKUP($A30, by_src_allpol!$C$21:$H$54,2,FALSE))=TRUE,0,VLOOKUP($A30,by_src_allpol!$C$21:$H$54,2,FALSE))</f>
        <v>143.91556880535268</v>
      </c>
      <c r="C30" s="237">
        <v>362.13188063499359</v>
      </c>
      <c r="D30" s="237">
        <f t="shared" si="16"/>
        <v>-218.21631182964092</v>
      </c>
      <c r="E30" s="238">
        <f t="shared" si="17"/>
        <v>-0.6025879617309623</v>
      </c>
      <c r="F30" s="250">
        <f>IF(ISNA(VLOOKUP($A30, by_src_allpol!$C$21:$H$54,3,FALSE))=TRUE,0,VLOOKUP($A30,by_src_allpol!$C$21:$H$54,3,FALSE))</f>
        <v>5734.1624092426919</v>
      </c>
      <c r="G30" s="237">
        <v>9610.0494477533321</v>
      </c>
      <c r="H30" s="237">
        <f t="shared" si="18"/>
        <v>-3875.8870385106402</v>
      </c>
      <c r="I30" s="238">
        <f t="shared" si="19"/>
        <v>-0.40331603490518536</v>
      </c>
      <c r="J30" s="250">
        <f>IF(ISNA(VLOOKUP($A30, by_src_allpol!$C$21:$H$54,4,FALSE))=TRUE,0,VLOOKUP($A30,by_src_allpol!$C$21:$H$54,4,FALSE))</f>
        <v>123.10834257184955</v>
      </c>
      <c r="K30" s="237">
        <v>289.67572415944841</v>
      </c>
      <c r="L30" s="237">
        <f t="shared" si="20"/>
        <v>-166.56738158759885</v>
      </c>
      <c r="M30" s="238">
        <f t="shared" si="21"/>
        <v>-0.57501325687862581</v>
      </c>
      <c r="N30" s="250">
        <f>IF(ISNA(VLOOKUP($A30, by_src_allpol!$C$21:$H$54,5,FALSE))=TRUE,0,VLOOKUP($A30,by_src_allpol!$C$21:$H$54,5,FALSE))</f>
        <v>73.393039870883044</v>
      </c>
      <c r="O30" s="237">
        <v>12.959475593015281</v>
      </c>
      <c r="P30" s="237">
        <f t="shared" si="22"/>
        <v>60.43356427786776</v>
      </c>
      <c r="Q30" s="238">
        <f t="shared" si="23"/>
        <v>4.6632723557455833</v>
      </c>
      <c r="R30" s="250">
        <f>IF(ISNA(VLOOKUP($A30, by_src_allpol!$C$21:$H$54,6,FALSE))=TRUE,0,VLOOKUP($A30,by_src_allpol!$C$21:$H$54,6,FALSE))</f>
        <v>7.2974015393020988</v>
      </c>
      <c r="S30" s="237">
        <v>22.205939263579644</v>
      </c>
      <c r="T30" s="237">
        <f t="shared" si="24"/>
        <v>-14.908537724277545</v>
      </c>
      <c r="U30" s="238">
        <f t="shared" si="25"/>
        <v>-0.67137613713684718</v>
      </c>
      <c r="V30" s="253"/>
      <c r="W30" s="253"/>
    </row>
    <row r="31" spans="1:23" x14ac:dyDescent="0.2">
      <c r="A31" s="268" t="str">
        <f>by_src_allpol!C28</f>
        <v>Dehydrator Flaring</v>
      </c>
      <c r="B31" s="250">
        <f>IF(ISNA(VLOOKUP($A31, by_src_allpol!$C$21:$H$54,2,FALSE))=TRUE,0,VLOOKUP($A31,by_src_allpol!$C$21:$H$54,2,FALSE))</f>
        <v>400.48480999665628</v>
      </c>
      <c r="C31" s="237">
        <v>13.731332074402657</v>
      </c>
      <c r="D31" s="237">
        <f t="shared" si="16"/>
        <v>386.75347792225364</v>
      </c>
      <c r="E31" s="238">
        <f t="shared" si="17"/>
        <v>28.165765406199913</v>
      </c>
      <c r="F31" s="250">
        <f>IF(ISNA(VLOOKUP($A31, by_src_allpol!$C$21:$H$54,3,FALSE))=TRUE,0,VLOOKUP($A31,by_src_allpol!$C$21:$H$54,3,FALSE))</f>
        <v>0</v>
      </c>
      <c r="G31" s="237">
        <v>0</v>
      </c>
      <c r="H31" s="237">
        <f t="shared" si="18"/>
        <v>0</v>
      </c>
      <c r="I31" s="238">
        <f t="shared" si="19"/>
        <v>0</v>
      </c>
      <c r="J31" s="250">
        <f>IF(ISNA(VLOOKUP($A31, by_src_allpol!$C$21:$H$54,4,FALSE))=TRUE,0,VLOOKUP($A31,by_src_allpol!$C$21:$H$54,4,FALSE))</f>
        <v>100.12120249916407</v>
      </c>
      <c r="K31" s="237">
        <v>74.714600993073276</v>
      </c>
      <c r="L31" s="237">
        <f t="shared" si="20"/>
        <v>25.406601506090794</v>
      </c>
      <c r="M31" s="238">
        <f t="shared" si="21"/>
        <v>0.34004868082540141</v>
      </c>
      <c r="N31" s="250">
        <f>IF(ISNA(VLOOKUP($A31, by_src_allpol!$C$21:$H$54,5,FALSE))=TRUE,0,VLOOKUP($A31,by_src_allpol!$C$21:$H$54,5,FALSE))</f>
        <v>0</v>
      </c>
      <c r="O31" s="237">
        <v>0</v>
      </c>
      <c r="P31" s="237">
        <f t="shared" si="22"/>
        <v>0</v>
      </c>
      <c r="Q31" s="238">
        <f t="shared" si="23"/>
        <v>0</v>
      </c>
      <c r="R31" s="250">
        <f>IF(ISNA(VLOOKUP($A31, by_src_allpol!$C$21:$H$54,6,FALSE))=TRUE,0,VLOOKUP($A31,by_src_allpol!$C$21:$H$54,6,FALSE))</f>
        <v>0</v>
      </c>
      <c r="S31" s="237">
        <v>0</v>
      </c>
      <c r="T31" s="237">
        <f t="shared" si="24"/>
        <v>0</v>
      </c>
      <c r="U31" s="238">
        <f t="shared" si="25"/>
        <v>0</v>
      </c>
      <c r="V31" s="253"/>
      <c r="W31" s="253"/>
    </row>
    <row r="32" spans="1:23" x14ac:dyDescent="0.2">
      <c r="A32" s="268" t="str">
        <f>by_src_allpol!C29</f>
        <v>Drill rigs</v>
      </c>
      <c r="B32" s="250">
        <f>IF(ISNA(VLOOKUP($A32, by_src_allpol!$C$21:$H$54,2,FALSE))=TRUE,0,VLOOKUP($A32,by_src_allpol!$C$21:$H$54,2,FALSE))</f>
        <v>1386.0219462826778</v>
      </c>
      <c r="C32" s="237">
        <v>5115.1722307002719</v>
      </c>
      <c r="D32" s="237">
        <f t="shared" si="16"/>
        <v>-3729.1502844175939</v>
      </c>
      <c r="E32" s="238">
        <f t="shared" si="17"/>
        <v>-0.7290370912705455</v>
      </c>
      <c r="F32" s="250">
        <f>IF(ISNA(VLOOKUP($A32, by_src_allpol!$C$21:$H$54,3,FALSE))=TRUE,0,VLOOKUP($A32,by_src_allpol!$C$21:$H$54,3,FALSE))</f>
        <v>93.434567736477902</v>
      </c>
      <c r="G32" s="237">
        <v>595.94699296808608</v>
      </c>
      <c r="H32" s="237">
        <f t="shared" si="18"/>
        <v>-502.51242523160818</v>
      </c>
      <c r="I32" s="238">
        <f t="shared" si="19"/>
        <v>-0.84321664705256516</v>
      </c>
      <c r="J32" s="250">
        <f>IF(ISNA(VLOOKUP($A32, by_src_allpol!$C$21:$H$54,4,FALSE))=TRUE,0,VLOOKUP($A32,by_src_allpol!$C$21:$H$54,4,FALSE))</f>
        <v>632.59273618892007</v>
      </c>
      <c r="K32" s="237">
        <v>2536.886465054044</v>
      </c>
      <c r="L32" s="237">
        <f t="shared" si="20"/>
        <v>-1904.293728865124</v>
      </c>
      <c r="M32" s="238">
        <f t="shared" si="21"/>
        <v>-0.75064207842843145</v>
      </c>
      <c r="N32" s="250">
        <f>IF(ISNA(VLOOKUP($A32, by_src_allpol!$C$21:$H$54,5,FALSE))=TRUE,0,VLOOKUP($A32,by_src_allpol!$C$21:$H$54,5,FALSE))</f>
        <v>70.746276443336527</v>
      </c>
      <c r="O32" s="237">
        <v>327.33252004145675</v>
      </c>
      <c r="P32" s="237">
        <f t="shared" si="22"/>
        <v>-256.58624359812023</v>
      </c>
      <c r="Q32" s="238">
        <f t="shared" si="23"/>
        <v>-0.78387030890063569</v>
      </c>
      <c r="R32" s="250">
        <f>IF(ISNA(VLOOKUP($A32, by_src_allpol!$C$21:$H$54,6,FALSE))=TRUE,0,VLOOKUP($A32,by_src_allpol!$C$21:$H$54,6,FALSE))</f>
        <v>40.981287386805811</v>
      </c>
      <c r="S32" s="237">
        <v>127.10331087248215</v>
      </c>
      <c r="T32" s="237">
        <f t="shared" si="24"/>
        <v>-86.122023485676351</v>
      </c>
      <c r="U32" s="238">
        <f t="shared" si="25"/>
        <v>-0.67757498128494276</v>
      </c>
      <c r="V32" s="253"/>
      <c r="W32" s="253"/>
    </row>
    <row r="33" spans="1:23" x14ac:dyDescent="0.2">
      <c r="A33" s="268" t="str">
        <f>by_src_allpol!C30</f>
        <v>Fugitives</v>
      </c>
      <c r="B33" s="250">
        <f>IF(ISNA(VLOOKUP($A33, by_src_allpol!$C$21:$H$54,2,FALSE))=TRUE,0,VLOOKUP($A33,by_src_allpol!$C$21:$H$54,2,FALSE))</f>
        <v>0.6</v>
      </c>
      <c r="C33" s="237">
        <v>0</v>
      </c>
      <c r="D33" s="237">
        <f t="shared" si="16"/>
        <v>0.6</v>
      </c>
      <c r="E33" s="238" t="str">
        <f t="shared" si="17"/>
        <v>*</v>
      </c>
      <c r="F33" s="250">
        <f>IF(ISNA(VLOOKUP($A33, by_src_allpol!$C$21:$H$54,3,FALSE))=TRUE,0,VLOOKUP($A33,by_src_allpol!$C$21:$H$54,3,FALSE))</f>
        <v>30698.318341482794</v>
      </c>
      <c r="G33" s="237">
        <v>23023.661536193544</v>
      </c>
      <c r="H33" s="237">
        <f t="shared" si="18"/>
        <v>7674.6568052892508</v>
      </c>
      <c r="I33" s="238">
        <f t="shared" si="19"/>
        <v>0.3333378052498111</v>
      </c>
      <c r="J33" s="250">
        <f>IF(ISNA(VLOOKUP($A33, by_src_allpol!$C$21:$H$54,4,FALSE))=TRUE,0,VLOOKUP($A33,by_src_allpol!$C$21:$H$54,4,FALSE))</f>
        <v>1</v>
      </c>
      <c r="K33" s="237">
        <v>0</v>
      </c>
      <c r="L33" s="237">
        <f t="shared" si="20"/>
        <v>1</v>
      </c>
      <c r="M33" s="238" t="str">
        <f t="shared" si="21"/>
        <v>*</v>
      </c>
      <c r="N33" s="250">
        <f>IF(ISNA(VLOOKUP($A33, by_src_allpol!$C$21:$H$54,5,FALSE))=TRUE,0,VLOOKUP($A33,by_src_allpol!$C$21:$H$54,5,FALSE))</f>
        <v>0.1</v>
      </c>
      <c r="O33" s="237">
        <v>0</v>
      </c>
      <c r="P33" s="237">
        <f t="shared" si="22"/>
        <v>0.1</v>
      </c>
      <c r="Q33" s="238" t="str">
        <f t="shared" si="23"/>
        <v>*</v>
      </c>
      <c r="R33" s="250">
        <f>IF(ISNA(VLOOKUP($A33, by_src_allpol!$C$21:$H$54,6,FALSE))=TRUE,0,VLOOKUP($A33,by_src_allpol!$C$21:$H$54,6,FALSE))</f>
        <v>9.316650000000001</v>
      </c>
      <c r="S33" s="237">
        <v>2.4242547202983484</v>
      </c>
      <c r="T33" s="237">
        <f t="shared" si="24"/>
        <v>6.8923952797016526</v>
      </c>
      <c r="U33" s="238">
        <f t="shared" si="25"/>
        <v>2.8430986323307721</v>
      </c>
      <c r="V33" s="253"/>
      <c r="W33" s="253"/>
    </row>
    <row r="34" spans="1:23" x14ac:dyDescent="0.2">
      <c r="A34" s="268" t="str">
        <f>by_src_allpol!C31</f>
        <v>Gas Well Truck Loading</v>
      </c>
      <c r="B34" s="250">
        <f>IF(ISNA(VLOOKUP($A34, by_src_allpol!$C$21:$H$54,2,FALSE))=TRUE,0,VLOOKUP($A34,by_src_allpol!$C$21:$H$54,2,FALSE))</f>
        <v>0</v>
      </c>
      <c r="C34" s="237">
        <v>0</v>
      </c>
      <c r="D34" s="237">
        <f t="shared" si="16"/>
        <v>0</v>
      </c>
      <c r="E34" s="238">
        <f t="shared" si="17"/>
        <v>0</v>
      </c>
      <c r="F34" s="250">
        <f>IF(ISNA(VLOOKUP($A34, by_src_allpol!$C$21:$H$54,3,FALSE))=TRUE,0,VLOOKUP($A34,by_src_allpol!$C$21:$H$54,3,FALSE))</f>
        <v>602.12305686393438</v>
      </c>
      <c r="G34" s="237">
        <v>500.40666615543392</v>
      </c>
      <c r="H34" s="237">
        <f t="shared" si="18"/>
        <v>101.71639070850046</v>
      </c>
      <c r="I34" s="238">
        <f t="shared" si="19"/>
        <v>0.20326745742612828</v>
      </c>
      <c r="J34" s="250">
        <f>IF(ISNA(VLOOKUP($A34, by_src_allpol!$C$21:$H$54,4,FALSE))=TRUE,0,VLOOKUP($A34,by_src_allpol!$C$21:$H$54,4,FALSE))</f>
        <v>0</v>
      </c>
      <c r="K34" s="237">
        <v>0</v>
      </c>
      <c r="L34" s="237">
        <f t="shared" si="20"/>
        <v>0</v>
      </c>
      <c r="M34" s="238">
        <f t="shared" si="21"/>
        <v>0</v>
      </c>
      <c r="N34" s="250">
        <f>IF(ISNA(VLOOKUP($A34, by_src_allpol!$C$21:$H$54,5,FALSE))=TRUE,0,VLOOKUP($A34,by_src_allpol!$C$21:$H$54,5,FALSE))</f>
        <v>0</v>
      </c>
      <c r="O34" s="237">
        <v>0</v>
      </c>
      <c r="P34" s="237">
        <f t="shared" si="22"/>
        <v>0</v>
      </c>
      <c r="Q34" s="238">
        <f t="shared" si="23"/>
        <v>0</v>
      </c>
      <c r="R34" s="250">
        <f>IF(ISNA(VLOOKUP($A34, by_src_allpol!$C$21:$H$54,6,FALSE))=TRUE,0,VLOOKUP($A34,by_src_allpol!$C$21:$H$54,6,FALSE))</f>
        <v>0</v>
      </c>
      <c r="S34" s="237">
        <v>0</v>
      </c>
      <c r="T34" s="237">
        <f t="shared" si="24"/>
        <v>0</v>
      </c>
      <c r="U34" s="238">
        <f t="shared" si="25"/>
        <v>0</v>
      </c>
      <c r="V34" s="253"/>
      <c r="W34" s="253"/>
    </row>
    <row r="35" spans="1:23" x14ac:dyDescent="0.2">
      <c r="A35" s="268" t="str">
        <f>by_src_allpol!C32</f>
        <v>Heaters</v>
      </c>
      <c r="B35" s="250">
        <f>IF(ISNA(VLOOKUP($A35, by_src_allpol!$C$21:$H$54,2,FALSE))=TRUE,0,VLOOKUP($A35,by_src_allpol!$C$21:$H$54,2,FALSE))</f>
        <v>3835.0595745159471</v>
      </c>
      <c r="C35" s="237">
        <v>2722.0806600059973</v>
      </c>
      <c r="D35" s="237">
        <f t="shared" si="16"/>
        <v>1112.9789145099498</v>
      </c>
      <c r="E35" s="238">
        <f t="shared" si="17"/>
        <v>0.40887065944162643</v>
      </c>
      <c r="F35" s="250">
        <f>IF(ISNA(VLOOKUP($A35, by_src_allpol!$C$21:$H$54,3,FALSE))=TRUE,0,VLOOKUP($A35,by_src_allpol!$C$21:$H$54,3,FALSE))</f>
        <v>231.57011844275712</v>
      </c>
      <c r="G35" s="237">
        <v>168.59258171824357</v>
      </c>
      <c r="H35" s="237">
        <f t="shared" si="18"/>
        <v>62.977536724513556</v>
      </c>
      <c r="I35" s="238">
        <f t="shared" si="19"/>
        <v>0.37354868217015208</v>
      </c>
      <c r="J35" s="250">
        <f>IF(ISNA(VLOOKUP($A35, by_src_allpol!$C$21:$H$54,4,FALSE))=TRUE,0,VLOOKUP($A35,by_src_allpol!$C$21:$H$54,4,FALSE))</f>
        <v>2932.8327579706647</v>
      </c>
      <c r="K35" s="237">
        <v>2106.1023720622456</v>
      </c>
      <c r="L35" s="237">
        <f t="shared" si="20"/>
        <v>826.73038590841907</v>
      </c>
      <c r="M35" s="238">
        <f t="shared" si="21"/>
        <v>0.39254045618822614</v>
      </c>
      <c r="N35" s="250">
        <f>IF(ISNA(VLOOKUP($A35, by_src_allpol!$C$21:$H$54,5,FALSE))=TRUE,0,VLOOKUP($A35,by_src_allpol!$C$21:$H$54,5,FALSE))</f>
        <v>23.235458884664411</v>
      </c>
      <c r="O35" s="237">
        <v>17.327576887013169</v>
      </c>
      <c r="P35" s="237">
        <f t="shared" si="22"/>
        <v>5.9078819976512413</v>
      </c>
      <c r="Q35" s="238">
        <f t="shared" si="23"/>
        <v>0.34095257728038908</v>
      </c>
      <c r="R35" s="250">
        <f>IF(ISNA(VLOOKUP($A35, by_src_allpol!$C$21:$H$54,6,FALSE))=TRUE,0,VLOOKUP($A35,by_src_allpol!$C$21:$H$54,6,FALSE))</f>
        <v>237.61581253908241</v>
      </c>
      <c r="S35" s="237">
        <v>180.31850967611828</v>
      </c>
      <c r="T35" s="237">
        <f t="shared" si="24"/>
        <v>57.297302862964131</v>
      </c>
      <c r="U35" s="238">
        <f t="shared" si="25"/>
        <v>0.31775608042612774</v>
      </c>
      <c r="V35" s="253"/>
      <c r="W35" s="253"/>
    </row>
    <row r="36" spans="1:23" x14ac:dyDescent="0.2">
      <c r="A36" s="268" t="str">
        <f>by_src_allpol!C33</f>
        <v>Initial completion Flaring</v>
      </c>
      <c r="B36" s="250">
        <f>IF(ISNA(VLOOKUP($A36, by_src_allpol!$C$21:$H$54,2,FALSE))=TRUE,0,VLOOKUP($A36,by_src_allpol!$C$21:$H$54,2,FALSE))</f>
        <v>756.45137814380553</v>
      </c>
      <c r="C36" s="237">
        <v>1.4564668784419001</v>
      </c>
      <c r="D36" s="237">
        <f t="shared" si="16"/>
        <v>754.99491126536361</v>
      </c>
      <c r="E36" s="238">
        <f t="shared" si="17"/>
        <v>518.37424004659988</v>
      </c>
      <c r="F36" s="250">
        <f>IF(ISNA(VLOOKUP($A36, by_src_allpol!$C$21:$H$54,3,FALSE))=TRUE,0,VLOOKUP($A36,by_src_allpol!$C$21:$H$54,3,FALSE))</f>
        <v>0</v>
      </c>
      <c r="G36" s="237">
        <v>0</v>
      </c>
      <c r="H36" s="237">
        <f t="shared" si="18"/>
        <v>0</v>
      </c>
      <c r="I36" s="238">
        <f t="shared" si="19"/>
        <v>0</v>
      </c>
      <c r="J36" s="250">
        <f>IF(ISNA(VLOOKUP($A36, by_src_allpol!$C$21:$H$54,4,FALSE))=TRUE,0,VLOOKUP($A36,by_src_allpol!$C$21:$H$54,4,FALSE))</f>
        <v>305.36784473645184</v>
      </c>
      <c r="K36" s="237">
        <v>7.924893309169164</v>
      </c>
      <c r="L36" s="237">
        <f t="shared" si="20"/>
        <v>297.44295142728265</v>
      </c>
      <c r="M36" s="238">
        <f t="shared" si="21"/>
        <v>37.53273890553691</v>
      </c>
      <c r="N36" s="250">
        <f>IF(ISNA(VLOOKUP($A36, by_src_allpol!$C$21:$H$54,5,FALSE))=TRUE,0,VLOOKUP($A36,by_src_allpol!$C$21:$H$54,5,FALSE))</f>
        <v>33.582743510178275</v>
      </c>
      <c r="O36" s="237">
        <v>0</v>
      </c>
      <c r="P36" s="237">
        <f t="shared" si="22"/>
        <v>33.582743510178275</v>
      </c>
      <c r="Q36" s="238" t="str">
        <f t="shared" si="23"/>
        <v>*</v>
      </c>
      <c r="R36" s="250">
        <f>IF(ISNA(VLOOKUP($A36, by_src_allpol!$C$21:$H$54,6,FALSE))=TRUE,0,VLOOKUP($A36,by_src_allpol!$C$21:$H$54,6,FALSE))</f>
        <v>18.172217569392927</v>
      </c>
      <c r="S36" s="237">
        <v>0</v>
      </c>
      <c r="T36" s="237">
        <f t="shared" si="24"/>
        <v>18.172217569392927</v>
      </c>
      <c r="U36" s="238" t="str">
        <f t="shared" si="25"/>
        <v>*</v>
      </c>
      <c r="V36" s="253"/>
      <c r="W36" s="253"/>
    </row>
    <row r="37" spans="1:23" x14ac:dyDescent="0.2">
      <c r="A37" s="268" t="str">
        <f>by_src_allpol!C34</f>
        <v xml:space="preserve">Natural Gas Production, Flares </v>
      </c>
      <c r="B37" s="250">
        <f>IF(ISNA(VLOOKUP($A37, by_src_allpol!$C$21:$H$54,2,FALSE))=TRUE,0,VLOOKUP($A37,by_src_allpol!$C$21:$H$54,2,FALSE))</f>
        <v>204.0664081919588</v>
      </c>
      <c r="C37" s="237">
        <v>0</v>
      </c>
      <c r="D37" s="237">
        <f t="shared" si="16"/>
        <v>204.0664081919588</v>
      </c>
      <c r="E37" s="238" t="str">
        <f t="shared" si="17"/>
        <v>*</v>
      </c>
      <c r="F37" s="250">
        <f>IF(ISNA(VLOOKUP($A37, by_src_allpol!$C$21:$H$54,3,FALSE))=TRUE,0,VLOOKUP($A37,by_src_allpol!$C$21:$H$54,3,FALSE))</f>
        <v>218.91</v>
      </c>
      <c r="G37" s="237">
        <v>0</v>
      </c>
      <c r="H37" s="237">
        <f t="shared" si="18"/>
        <v>218.91</v>
      </c>
      <c r="I37" s="238" t="str">
        <f t="shared" si="19"/>
        <v>*</v>
      </c>
      <c r="J37" s="250">
        <f>IF(ISNA(VLOOKUP($A37, by_src_allpol!$C$21:$H$54,4,FALSE))=TRUE,0,VLOOKUP($A37,by_src_allpol!$C$21:$H$54,4,FALSE))</f>
        <v>146.85219999999998</v>
      </c>
      <c r="K37" s="237">
        <v>0</v>
      </c>
      <c r="L37" s="237">
        <f t="shared" si="20"/>
        <v>146.85219999999998</v>
      </c>
      <c r="M37" s="238" t="str">
        <f t="shared" si="21"/>
        <v>*</v>
      </c>
      <c r="N37" s="250">
        <f>IF(ISNA(VLOOKUP($A37, by_src_allpol!$C$21:$H$54,5,FALSE))=TRUE,0,VLOOKUP($A37,by_src_allpol!$C$21:$H$54,5,FALSE))</f>
        <v>1149.8899999999999</v>
      </c>
      <c r="O37" s="237">
        <v>0</v>
      </c>
      <c r="P37" s="237">
        <f t="shared" si="22"/>
        <v>1149.8899999999999</v>
      </c>
      <c r="Q37" s="238" t="str">
        <f t="shared" si="23"/>
        <v>*</v>
      </c>
      <c r="R37" s="250">
        <f>IF(ISNA(VLOOKUP($A37, by_src_allpol!$C$21:$H$54,6,FALSE))=TRUE,0,VLOOKUP($A37,by_src_allpol!$C$21:$H$54,6,FALSE))</f>
        <v>2.9</v>
      </c>
      <c r="S37" s="237">
        <v>0</v>
      </c>
      <c r="T37" s="237">
        <f t="shared" si="24"/>
        <v>2.9</v>
      </c>
      <c r="U37" s="238" t="str">
        <f t="shared" si="25"/>
        <v>*</v>
      </c>
      <c r="V37" s="253"/>
      <c r="W37" s="253"/>
    </row>
    <row r="38" spans="1:23" x14ac:dyDescent="0.2">
      <c r="A38" s="268" t="str">
        <f>by_src_allpol!C35</f>
        <v>Oil Tank</v>
      </c>
      <c r="B38" s="250">
        <f>IF(ISNA(VLOOKUP($A38, by_src_allpol!$C$21:$H$54,2,FALSE))=TRUE,0,VLOOKUP($A38,by_src_allpol!$C$21:$H$54,2,FALSE))</f>
        <v>0</v>
      </c>
      <c r="C38" s="237">
        <v>0</v>
      </c>
      <c r="D38" s="237">
        <f t="shared" si="16"/>
        <v>0</v>
      </c>
      <c r="E38" s="238">
        <f t="shared" si="17"/>
        <v>0</v>
      </c>
      <c r="F38" s="250">
        <f>IF(ISNA(VLOOKUP($A38, by_src_allpol!$C$21:$H$54,3,FALSE))=TRUE,0,VLOOKUP($A38,by_src_allpol!$C$21:$H$54,3,FALSE))</f>
        <v>1064.916425544292</v>
      </c>
      <c r="G38" s="237">
        <v>1659.1308619497715</v>
      </c>
      <c r="H38" s="237">
        <f t="shared" si="18"/>
        <v>-594.21443640547955</v>
      </c>
      <c r="I38" s="238">
        <f t="shared" si="19"/>
        <v>-0.3581480219752966</v>
      </c>
      <c r="J38" s="250">
        <f>IF(ISNA(VLOOKUP($A38, by_src_allpol!$C$21:$H$54,4,FALSE))=TRUE,0,VLOOKUP($A38,by_src_allpol!$C$21:$H$54,4,FALSE))</f>
        <v>0</v>
      </c>
      <c r="K38" s="237">
        <v>0</v>
      </c>
      <c r="L38" s="237">
        <f t="shared" si="20"/>
        <v>0</v>
      </c>
      <c r="M38" s="238">
        <f t="shared" si="21"/>
        <v>0</v>
      </c>
      <c r="N38" s="250">
        <f>IF(ISNA(VLOOKUP($A38, by_src_allpol!$C$21:$H$54,5,FALSE))=TRUE,0,VLOOKUP($A38,by_src_allpol!$C$21:$H$54,5,FALSE))</f>
        <v>0</v>
      </c>
      <c r="O38" s="237">
        <v>0</v>
      </c>
      <c r="P38" s="237">
        <f t="shared" si="22"/>
        <v>0</v>
      </c>
      <c r="Q38" s="238">
        <f t="shared" si="23"/>
        <v>0</v>
      </c>
      <c r="R38" s="250">
        <f>IF(ISNA(VLOOKUP($A38, by_src_allpol!$C$21:$H$54,6,FALSE))=TRUE,0,VLOOKUP($A38,by_src_allpol!$C$21:$H$54,6,FALSE))</f>
        <v>0</v>
      </c>
      <c r="S38" s="237">
        <v>0</v>
      </c>
      <c r="T38" s="237">
        <f t="shared" si="24"/>
        <v>0</v>
      </c>
      <c r="U38" s="238">
        <f t="shared" si="25"/>
        <v>0</v>
      </c>
      <c r="V38" s="253"/>
      <c r="W38" s="253"/>
    </row>
    <row r="39" spans="1:23" x14ac:dyDescent="0.2">
      <c r="A39" s="268" t="str">
        <f>by_src_allpol!C36</f>
        <v>Oil Well Truck Loading</v>
      </c>
      <c r="B39" s="250">
        <f>IF(ISNA(VLOOKUP($A39, by_src_allpol!$C$21:$H$54,2,FALSE))=TRUE,0,VLOOKUP($A39,by_src_allpol!$C$21:$H$54,2,FALSE))</f>
        <v>0</v>
      </c>
      <c r="C39" s="237">
        <v>0</v>
      </c>
      <c r="D39" s="237">
        <f t="shared" si="16"/>
        <v>0</v>
      </c>
      <c r="E39" s="238">
        <f t="shared" si="17"/>
        <v>0</v>
      </c>
      <c r="F39" s="250">
        <f>IF(ISNA(VLOOKUP($A39, by_src_allpol!$C$21:$H$54,3,FALSE))=TRUE,0,VLOOKUP($A39,by_src_allpol!$C$21:$H$54,3,FALSE))</f>
        <v>416.74557651168226</v>
      </c>
      <c r="G39" s="237">
        <v>865.03776253055366</v>
      </c>
      <c r="H39" s="237">
        <f t="shared" si="18"/>
        <v>-448.2921860188714</v>
      </c>
      <c r="I39" s="238">
        <f t="shared" si="19"/>
        <v>-0.51823423836140037</v>
      </c>
      <c r="J39" s="250">
        <f>IF(ISNA(VLOOKUP($A39, by_src_allpol!$C$21:$H$54,4,FALSE))=TRUE,0,VLOOKUP($A39,by_src_allpol!$C$21:$H$54,4,FALSE))</f>
        <v>0</v>
      </c>
      <c r="K39" s="237">
        <v>0</v>
      </c>
      <c r="L39" s="237">
        <f t="shared" si="20"/>
        <v>0</v>
      </c>
      <c r="M39" s="238">
        <f t="shared" si="21"/>
        <v>0</v>
      </c>
      <c r="N39" s="250">
        <f>IF(ISNA(VLOOKUP($A39, by_src_allpol!$C$21:$H$54,5,FALSE))=TRUE,0,VLOOKUP($A39,by_src_allpol!$C$21:$H$54,5,FALSE))</f>
        <v>0</v>
      </c>
      <c r="O39" s="237">
        <v>0</v>
      </c>
      <c r="P39" s="237">
        <f t="shared" si="22"/>
        <v>0</v>
      </c>
      <c r="Q39" s="238">
        <f t="shared" si="23"/>
        <v>0</v>
      </c>
      <c r="R39" s="250">
        <f>IF(ISNA(VLOOKUP($A39, by_src_allpol!$C$21:$H$54,6,FALSE))=TRUE,0,VLOOKUP($A39,by_src_allpol!$C$21:$H$54,6,FALSE))</f>
        <v>0</v>
      </c>
      <c r="S39" s="237">
        <v>0</v>
      </c>
      <c r="T39" s="237">
        <f t="shared" si="24"/>
        <v>0</v>
      </c>
      <c r="U39" s="238">
        <f t="shared" si="25"/>
        <v>0</v>
      </c>
      <c r="V39" s="253"/>
      <c r="W39" s="253"/>
    </row>
    <row r="40" spans="1:23" x14ac:dyDescent="0.2">
      <c r="A40" s="268" t="str">
        <f>by_src_allpol!C37</f>
        <v>Other Not Classified</v>
      </c>
      <c r="B40" s="250">
        <f>IF(ISNA(VLOOKUP($A40, by_src_allpol!$C$21:$H$54,2,FALSE))=TRUE,0,VLOOKUP($A40,by_src_allpol!$C$21:$H$54,2,FALSE))</f>
        <v>230.49818186167798</v>
      </c>
      <c r="C40" s="237">
        <v>0</v>
      </c>
      <c r="D40" s="237">
        <f t="shared" si="16"/>
        <v>230.49818186167798</v>
      </c>
      <c r="E40" s="238" t="str">
        <f t="shared" si="17"/>
        <v>*</v>
      </c>
      <c r="F40" s="250">
        <f>IF(ISNA(VLOOKUP($A40, by_src_allpol!$C$21:$H$54,3,FALSE))=TRUE,0,VLOOKUP($A40,by_src_allpol!$C$21:$H$54,3,FALSE))</f>
        <v>352.73334337848894</v>
      </c>
      <c r="G40" s="237">
        <v>0</v>
      </c>
      <c r="H40" s="237">
        <f t="shared" si="18"/>
        <v>352.73334337848894</v>
      </c>
      <c r="I40" s="238" t="str">
        <f t="shared" si="19"/>
        <v>*</v>
      </c>
      <c r="J40" s="250">
        <f>IF(ISNA(VLOOKUP($A40, by_src_allpol!$C$21:$H$54,4,FALSE))=TRUE,0,VLOOKUP($A40,by_src_allpol!$C$21:$H$54,4,FALSE))</f>
        <v>315.26520975890008</v>
      </c>
      <c r="K40" s="237">
        <v>0</v>
      </c>
      <c r="L40" s="237">
        <f t="shared" si="20"/>
        <v>315.26520975890008</v>
      </c>
      <c r="M40" s="238" t="str">
        <f t="shared" si="21"/>
        <v>*</v>
      </c>
      <c r="N40" s="250">
        <f>IF(ISNA(VLOOKUP($A40, by_src_allpol!$C$21:$H$54,5,FALSE))=TRUE,0,VLOOKUP($A40,by_src_allpol!$C$21:$H$54,5,FALSE))</f>
        <v>273.60000000000002</v>
      </c>
      <c r="O40" s="237">
        <v>0</v>
      </c>
      <c r="P40" s="237">
        <f t="shared" si="22"/>
        <v>273.60000000000002</v>
      </c>
      <c r="Q40" s="238" t="str">
        <f t="shared" si="23"/>
        <v>*</v>
      </c>
      <c r="R40" s="250">
        <f>IF(ISNA(VLOOKUP($A40, by_src_allpol!$C$21:$H$54,6,FALSE))=TRUE,0,VLOOKUP($A40,by_src_allpol!$C$21:$H$54,6,FALSE))</f>
        <v>0</v>
      </c>
      <c r="S40" s="237">
        <v>0</v>
      </c>
      <c r="T40" s="237">
        <f t="shared" si="24"/>
        <v>0</v>
      </c>
      <c r="U40" s="238">
        <f t="shared" si="25"/>
        <v>0</v>
      </c>
      <c r="V40" s="253"/>
      <c r="W40" s="253"/>
    </row>
    <row r="41" spans="1:23" x14ac:dyDescent="0.2">
      <c r="A41" s="268" t="str">
        <f>by_src_allpol!C38</f>
        <v>Pneumatic devices</v>
      </c>
      <c r="B41" s="250">
        <f>IF(ISNA(VLOOKUP($A41, by_src_allpol!$C$21:$H$54,2,FALSE))=TRUE,0,VLOOKUP($A41,by_src_allpol!$C$21:$H$54,2,FALSE))</f>
        <v>0</v>
      </c>
      <c r="C41" s="237">
        <v>0</v>
      </c>
      <c r="D41" s="237">
        <f t="shared" si="16"/>
        <v>0</v>
      </c>
      <c r="E41" s="238">
        <f t="shared" si="17"/>
        <v>0</v>
      </c>
      <c r="F41" s="250">
        <f>IF(ISNA(VLOOKUP($A41, by_src_allpol!$C$21:$H$54,3,FALSE))=TRUE,0,VLOOKUP($A41,by_src_allpol!$C$21:$H$54,3,FALSE))</f>
        <v>9309.2933064200806</v>
      </c>
      <c r="G41" s="237">
        <v>16308.965037948064</v>
      </c>
      <c r="H41" s="237">
        <f t="shared" si="18"/>
        <v>-6999.6717315279839</v>
      </c>
      <c r="I41" s="238">
        <f t="shared" si="19"/>
        <v>-0.42919165718002283</v>
      </c>
      <c r="J41" s="250">
        <f>IF(ISNA(VLOOKUP($A41, by_src_allpol!$C$21:$H$54,4,FALSE))=TRUE,0,VLOOKUP($A41,by_src_allpol!$C$21:$H$54,4,FALSE))</f>
        <v>0</v>
      </c>
      <c r="K41" s="237">
        <v>0</v>
      </c>
      <c r="L41" s="237">
        <f t="shared" si="20"/>
        <v>0</v>
      </c>
      <c r="M41" s="238">
        <f t="shared" si="21"/>
        <v>0</v>
      </c>
      <c r="N41" s="250">
        <f>IF(ISNA(VLOOKUP($A41, by_src_allpol!$C$21:$H$54,5,FALSE))=TRUE,0,VLOOKUP($A41,by_src_allpol!$C$21:$H$54,5,FALSE))</f>
        <v>0</v>
      </c>
      <c r="O41" s="237">
        <v>0</v>
      </c>
      <c r="P41" s="237">
        <f t="shared" si="22"/>
        <v>0</v>
      </c>
      <c r="Q41" s="238">
        <f t="shared" si="23"/>
        <v>0</v>
      </c>
      <c r="R41" s="250">
        <f>IF(ISNA(VLOOKUP($A41, by_src_allpol!$C$21:$H$54,6,FALSE))=TRUE,0,VLOOKUP($A41,by_src_allpol!$C$21:$H$54,6,FALSE))</f>
        <v>0</v>
      </c>
      <c r="S41" s="237">
        <v>0</v>
      </c>
      <c r="T41" s="237">
        <f t="shared" si="24"/>
        <v>0</v>
      </c>
      <c r="U41" s="238">
        <f t="shared" si="25"/>
        <v>0</v>
      </c>
      <c r="V41" s="253"/>
      <c r="W41" s="253"/>
    </row>
    <row r="42" spans="1:23" x14ac:dyDescent="0.2">
      <c r="A42" s="268" t="str">
        <f>by_src_allpol!C39</f>
        <v>Pneumatic Pump Flaring</v>
      </c>
      <c r="B42" s="250">
        <f>IF(ISNA(VLOOKUP($A42, by_src_allpol!$C$21:$H$54,2,FALSE))=TRUE,0,VLOOKUP($A42,by_src_allpol!$C$21:$H$54,2,FALSE))</f>
        <v>114.02546928252175</v>
      </c>
      <c r="C42" s="237">
        <v>0</v>
      </c>
      <c r="D42" s="237">
        <f t="shared" si="16"/>
        <v>114.02546928252175</v>
      </c>
      <c r="E42" s="238" t="str">
        <f t="shared" si="17"/>
        <v>*</v>
      </c>
      <c r="F42" s="250">
        <f>IF(ISNA(VLOOKUP($A42, by_src_allpol!$C$21:$H$54,3,FALSE))=TRUE,0,VLOOKUP($A42,by_src_allpol!$C$21:$H$54,3,FALSE))</f>
        <v>0</v>
      </c>
      <c r="G42" s="237">
        <v>0</v>
      </c>
      <c r="H42" s="237">
        <f t="shared" si="18"/>
        <v>0</v>
      </c>
      <c r="I42" s="238">
        <f t="shared" si="19"/>
        <v>0</v>
      </c>
      <c r="J42" s="250">
        <f>IF(ISNA(VLOOKUP($A42, by_src_allpol!$C$21:$H$54,4,FALSE))=TRUE,0,VLOOKUP($A42,by_src_allpol!$C$21:$H$54,4,FALSE))</f>
        <v>28.488604344630438</v>
      </c>
      <c r="K42" s="237">
        <v>0</v>
      </c>
      <c r="L42" s="237">
        <f t="shared" si="20"/>
        <v>28.488604344630438</v>
      </c>
      <c r="M42" s="238" t="str">
        <f t="shared" si="21"/>
        <v>*</v>
      </c>
      <c r="N42" s="250">
        <f>IF(ISNA(VLOOKUP($A42, by_src_allpol!$C$21:$H$54,5,FALSE))=TRUE,0,VLOOKUP($A42,by_src_allpol!$C$21:$H$54,5,FALSE))</f>
        <v>0</v>
      </c>
      <c r="O42" s="237">
        <v>0</v>
      </c>
      <c r="P42" s="237">
        <f t="shared" si="22"/>
        <v>0</v>
      </c>
      <c r="Q42" s="238">
        <f t="shared" si="23"/>
        <v>0</v>
      </c>
      <c r="R42" s="250">
        <f>IF(ISNA(VLOOKUP($A42, by_src_allpol!$C$21:$H$54,6,FALSE))=TRUE,0,VLOOKUP($A42,by_src_allpol!$C$21:$H$54,6,FALSE))</f>
        <v>0</v>
      </c>
      <c r="S42" s="237">
        <v>0</v>
      </c>
      <c r="T42" s="237">
        <f t="shared" si="24"/>
        <v>0</v>
      </c>
      <c r="U42" s="238">
        <f t="shared" si="25"/>
        <v>0</v>
      </c>
      <c r="V42" s="253"/>
      <c r="W42" s="253"/>
    </row>
    <row r="43" spans="1:23" x14ac:dyDescent="0.2">
      <c r="A43" s="268" t="str">
        <f>by_src_allpol!C40</f>
        <v>Pneumatic pumps</v>
      </c>
      <c r="B43" s="250">
        <f>IF(ISNA(VLOOKUP($A43, by_src_allpol!$C$21:$H$54,2,FALSE))=TRUE,0,VLOOKUP($A43,by_src_allpol!$C$21:$H$54,2,FALSE))</f>
        <v>0</v>
      </c>
      <c r="C43" s="237">
        <v>0</v>
      </c>
      <c r="D43" s="237">
        <f t="shared" si="16"/>
        <v>0</v>
      </c>
      <c r="E43" s="238">
        <f t="shared" si="17"/>
        <v>0</v>
      </c>
      <c r="F43" s="250">
        <f>IF(ISNA(VLOOKUP($A43, by_src_allpol!$C$21:$H$54,3,FALSE))=TRUE,0,VLOOKUP($A43,by_src_allpol!$C$21:$H$54,3,FALSE))</f>
        <v>7729.6617099620726</v>
      </c>
      <c r="G43" s="237">
        <v>5993.2788444708767</v>
      </c>
      <c r="H43" s="237">
        <f t="shared" si="18"/>
        <v>1736.3828654911958</v>
      </c>
      <c r="I43" s="238">
        <f t="shared" si="19"/>
        <v>0.28972168833644424</v>
      </c>
      <c r="J43" s="250">
        <f>IF(ISNA(VLOOKUP($A43, by_src_allpol!$C$21:$H$54,4,FALSE))=TRUE,0,VLOOKUP($A43,by_src_allpol!$C$21:$H$54,4,FALSE))</f>
        <v>0</v>
      </c>
      <c r="K43" s="237">
        <v>0</v>
      </c>
      <c r="L43" s="237">
        <f t="shared" si="20"/>
        <v>0</v>
      </c>
      <c r="M43" s="238">
        <f t="shared" si="21"/>
        <v>0</v>
      </c>
      <c r="N43" s="250">
        <f>IF(ISNA(VLOOKUP($A43, by_src_allpol!$C$21:$H$54,5,FALSE))=TRUE,0,VLOOKUP($A43,by_src_allpol!$C$21:$H$54,5,FALSE))</f>
        <v>0</v>
      </c>
      <c r="O43" s="237">
        <v>0</v>
      </c>
      <c r="P43" s="237">
        <f t="shared" si="22"/>
        <v>0</v>
      </c>
      <c r="Q43" s="238">
        <f t="shared" si="23"/>
        <v>0</v>
      </c>
      <c r="R43" s="250">
        <f>IF(ISNA(VLOOKUP($A43, by_src_allpol!$C$21:$H$54,6,FALSE))=TRUE,0,VLOOKUP($A43,by_src_allpol!$C$21:$H$54,6,FALSE))</f>
        <v>0</v>
      </c>
      <c r="S43" s="237">
        <v>0</v>
      </c>
      <c r="T43" s="237">
        <f t="shared" si="24"/>
        <v>0</v>
      </c>
      <c r="U43" s="238">
        <f t="shared" si="25"/>
        <v>0</v>
      </c>
      <c r="V43" s="253"/>
      <c r="W43" s="253"/>
    </row>
    <row r="44" spans="1:23" x14ac:dyDescent="0.2">
      <c r="A44" s="268" t="str">
        <f>by_src_allpol!C41</f>
        <v>Recompletion Flaring</v>
      </c>
      <c r="B44" s="250">
        <f>IF(ISNA(VLOOKUP($A44, by_src_allpol!$C$21:$H$54,2,FALSE))=TRUE,0,VLOOKUP($A44,by_src_allpol!$C$21:$H$54,2,FALSE))</f>
        <v>5.9934415831009412E-3</v>
      </c>
      <c r="C44" s="237">
        <v>7.4852579079497895E-3</v>
      </c>
      <c r="D44" s="237">
        <f t="shared" si="16"/>
        <v>-1.4918163248488483E-3</v>
      </c>
      <c r="E44" s="238">
        <f t="shared" si="17"/>
        <v>-0.19930059100093941</v>
      </c>
      <c r="F44" s="250">
        <f>IF(ISNA(VLOOKUP($A44, by_src_allpol!$C$21:$H$54,3,FALSE))=TRUE,0,VLOOKUP($A44,by_src_allpol!$C$21:$H$54,3,FALSE))</f>
        <v>0</v>
      </c>
      <c r="G44" s="237">
        <v>0</v>
      </c>
      <c r="H44" s="237">
        <f t="shared" si="18"/>
        <v>0</v>
      </c>
      <c r="I44" s="238">
        <f t="shared" si="19"/>
        <v>0</v>
      </c>
      <c r="J44" s="250">
        <f>IF(ISNA(VLOOKUP($A44, by_src_allpol!$C$21:$H$54,4,FALSE))=TRUE,0,VLOOKUP($A44,by_src_allpol!$C$21:$H$54,4,FALSE))</f>
        <v>3.9327747104634478E-2</v>
      </c>
      <c r="K44" s="237">
        <v>4.0728609205020902E-2</v>
      </c>
      <c r="L44" s="237">
        <f t="shared" si="20"/>
        <v>-1.4008621003864241E-3</v>
      </c>
      <c r="M44" s="238">
        <f t="shared" si="21"/>
        <v>-3.4395038959830967E-2</v>
      </c>
      <c r="N44" s="250">
        <f>IF(ISNA(VLOOKUP($A44, by_src_allpol!$C$21:$H$54,5,FALSE))=TRUE,0,VLOOKUP($A44,by_src_allpol!$C$21:$H$54,5,FALSE))</f>
        <v>0</v>
      </c>
      <c r="O44" s="237">
        <v>0</v>
      </c>
      <c r="P44" s="237">
        <f t="shared" si="22"/>
        <v>0</v>
      </c>
      <c r="Q44" s="238">
        <f t="shared" si="23"/>
        <v>0</v>
      </c>
      <c r="R44" s="250">
        <f>IF(ISNA(VLOOKUP($A44, by_src_allpol!$C$21:$H$54,6,FALSE))=TRUE,0,VLOOKUP($A44,by_src_allpol!$C$21:$H$54,6,FALSE))</f>
        <v>0</v>
      </c>
      <c r="S44" s="237">
        <v>0</v>
      </c>
      <c r="T44" s="237">
        <f t="shared" si="24"/>
        <v>0</v>
      </c>
      <c r="U44" s="238">
        <f t="shared" si="25"/>
        <v>0</v>
      </c>
      <c r="V44" s="253"/>
      <c r="W44" s="253"/>
    </row>
    <row r="45" spans="1:23" x14ac:dyDescent="0.2">
      <c r="A45" s="268" t="str">
        <f>by_src_allpol!C42</f>
        <v>Tank flaring</v>
      </c>
      <c r="B45" s="250">
        <f>IF(ISNA(VLOOKUP($A45, by_src_allpol!$C$21:$H$54,2,FALSE))=TRUE,0,VLOOKUP($A45,by_src_allpol!$C$21:$H$54,2,FALSE))</f>
        <v>240.67351384645519</v>
      </c>
      <c r="C45" s="237">
        <v>37.512340797553975</v>
      </c>
      <c r="D45" s="237">
        <f t="shared" si="16"/>
        <v>203.16117304890122</v>
      </c>
      <c r="E45" s="238">
        <f t="shared" si="17"/>
        <v>5.4158489907446281</v>
      </c>
      <c r="F45" s="250">
        <f>IF(ISNA(VLOOKUP($A45, by_src_allpol!$C$21:$H$54,3,FALSE))=TRUE,0,VLOOKUP($A45,by_src_allpol!$C$21:$H$54,3,FALSE))</f>
        <v>0</v>
      </c>
      <c r="G45" s="237">
        <v>0</v>
      </c>
      <c r="H45" s="237">
        <f t="shared" si="18"/>
        <v>0</v>
      </c>
      <c r="I45" s="238">
        <f t="shared" si="19"/>
        <v>0</v>
      </c>
      <c r="J45" s="250">
        <f>IF(ISNA(VLOOKUP($A45, by_src_allpol!$C$21:$H$54,4,FALSE))=TRUE,0,VLOOKUP($A45,by_src_allpol!$C$21:$H$54,4,FALSE))</f>
        <v>175.20621696409344</v>
      </c>
      <c r="K45" s="237">
        <v>204.1112661043378</v>
      </c>
      <c r="L45" s="237">
        <f t="shared" si="20"/>
        <v>-28.905049140244358</v>
      </c>
      <c r="M45" s="238">
        <f t="shared" si="21"/>
        <v>-0.14161417785468366</v>
      </c>
      <c r="N45" s="250">
        <f>IF(ISNA(VLOOKUP($A45, by_src_allpol!$C$21:$H$54,5,FALSE))=TRUE,0,VLOOKUP($A45,by_src_allpol!$C$21:$H$54,5,FALSE))</f>
        <v>0</v>
      </c>
      <c r="O45" s="237">
        <v>0</v>
      </c>
      <c r="P45" s="237">
        <f t="shared" si="22"/>
        <v>0</v>
      </c>
      <c r="Q45" s="238">
        <f t="shared" si="23"/>
        <v>0</v>
      </c>
      <c r="R45" s="250">
        <f>IF(ISNA(VLOOKUP($A45, by_src_allpol!$C$21:$H$54,6,FALSE))=TRUE,0,VLOOKUP($A45,by_src_allpol!$C$21:$H$54,6,FALSE))</f>
        <v>0</v>
      </c>
      <c r="S45" s="237">
        <v>0</v>
      </c>
      <c r="T45" s="237">
        <f t="shared" si="24"/>
        <v>0</v>
      </c>
      <c r="U45" s="238">
        <f t="shared" si="25"/>
        <v>0</v>
      </c>
      <c r="V45" s="253"/>
      <c r="W45" s="253"/>
    </row>
    <row r="46" spans="1:23" x14ac:dyDescent="0.2">
      <c r="A46" s="268" t="str">
        <f>by_src_allpol!C43</f>
        <v>Venting - blowdowns</v>
      </c>
      <c r="B46" s="250">
        <f>IF(ISNA(VLOOKUP($A46, by_src_allpol!$C$21:$H$54,2,FALSE))=TRUE,0,VLOOKUP($A46,by_src_allpol!$C$21:$H$54,2,FALSE))</f>
        <v>0</v>
      </c>
      <c r="C46" s="237">
        <v>0</v>
      </c>
      <c r="D46" s="237">
        <f t="shared" si="16"/>
        <v>0</v>
      </c>
      <c r="E46" s="238">
        <f t="shared" si="17"/>
        <v>0</v>
      </c>
      <c r="F46" s="250">
        <f>IF(ISNA(VLOOKUP($A46, by_src_allpol!$C$21:$H$54,3,FALSE))=TRUE,0,VLOOKUP($A46,by_src_allpol!$C$21:$H$54,3,FALSE))</f>
        <v>748.12967696073304</v>
      </c>
      <c r="G46" s="237">
        <v>401.66797229702775</v>
      </c>
      <c r="H46" s="237">
        <f t="shared" si="18"/>
        <v>346.46170466370529</v>
      </c>
      <c r="I46" s="238">
        <f t="shared" si="19"/>
        <v>0.8625574568029083</v>
      </c>
      <c r="J46" s="250">
        <f>IF(ISNA(VLOOKUP($A46, by_src_allpol!$C$21:$H$54,4,FALSE))=TRUE,0,VLOOKUP($A46,by_src_allpol!$C$21:$H$54,4,FALSE))</f>
        <v>0</v>
      </c>
      <c r="K46" s="237">
        <v>0</v>
      </c>
      <c r="L46" s="237">
        <f t="shared" si="20"/>
        <v>0</v>
      </c>
      <c r="M46" s="238">
        <f t="shared" si="21"/>
        <v>0</v>
      </c>
      <c r="N46" s="250">
        <f>IF(ISNA(VLOOKUP($A46, by_src_allpol!$C$21:$H$54,5,FALSE))=TRUE,0,VLOOKUP($A46,by_src_allpol!$C$21:$H$54,5,FALSE))</f>
        <v>0</v>
      </c>
      <c r="O46" s="237">
        <v>0</v>
      </c>
      <c r="P46" s="237">
        <f t="shared" si="22"/>
        <v>0</v>
      </c>
      <c r="Q46" s="238">
        <f t="shared" si="23"/>
        <v>0</v>
      </c>
      <c r="R46" s="250">
        <f>IF(ISNA(VLOOKUP($A46, by_src_allpol!$C$21:$H$54,6,FALSE))=TRUE,0,VLOOKUP($A46,by_src_allpol!$C$21:$H$54,6,FALSE))</f>
        <v>0</v>
      </c>
      <c r="S46" s="237">
        <v>0</v>
      </c>
      <c r="T46" s="237">
        <f t="shared" si="24"/>
        <v>0</v>
      </c>
      <c r="U46" s="238">
        <f t="shared" si="25"/>
        <v>0</v>
      </c>
      <c r="V46" s="253"/>
      <c r="W46" s="253"/>
    </row>
    <row r="47" spans="1:23" x14ac:dyDescent="0.2">
      <c r="A47" s="268" t="str">
        <f>by_src_allpol!C44</f>
        <v>Venting - Compressor Shutdown</v>
      </c>
      <c r="B47" s="250">
        <f>IF(ISNA(VLOOKUP($A47, by_src_allpol!$C$21:$H$54,2,FALSE))=TRUE,0,VLOOKUP($A47,by_src_allpol!$C$21:$H$54,2,FALSE))</f>
        <v>0</v>
      </c>
      <c r="C47" s="237">
        <v>0</v>
      </c>
      <c r="D47" s="237">
        <f t="shared" si="16"/>
        <v>0</v>
      </c>
      <c r="E47" s="238">
        <f t="shared" si="17"/>
        <v>0</v>
      </c>
      <c r="F47" s="250">
        <f>IF(ISNA(VLOOKUP($A47, by_src_allpol!$C$21:$H$54,3,FALSE))=TRUE,0,VLOOKUP($A47,by_src_allpol!$C$21:$H$54,3,FALSE))</f>
        <v>2.9042897617113067E-2</v>
      </c>
      <c r="G47" s="237">
        <v>0.24967940814352824</v>
      </c>
      <c r="H47" s="237">
        <f t="shared" si="18"/>
        <v>-0.22063651052641517</v>
      </c>
      <c r="I47" s="238">
        <f t="shared" si="19"/>
        <v>-0.88367924358256345</v>
      </c>
      <c r="J47" s="250">
        <f>IF(ISNA(VLOOKUP($A47, by_src_allpol!$C$21:$H$54,4,FALSE))=TRUE,0,VLOOKUP($A47,by_src_allpol!$C$21:$H$54,4,FALSE))</f>
        <v>0</v>
      </c>
      <c r="K47" s="237">
        <v>0</v>
      </c>
      <c r="L47" s="237">
        <f t="shared" si="20"/>
        <v>0</v>
      </c>
      <c r="M47" s="238">
        <f t="shared" si="21"/>
        <v>0</v>
      </c>
      <c r="N47" s="250">
        <f>IF(ISNA(VLOOKUP($A47, by_src_allpol!$C$21:$H$54,5,FALSE))=TRUE,0,VLOOKUP($A47,by_src_allpol!$C$21:$H$54,5,FALSE))</f>
        <v>0</v>
      </c>
      <c r="O47" s="237">
        <v>0</v>
      </c>
      <c r="P47" s="237">
        <f t="shared" si="22"/>
        <v>0</v>
      </c>
      <c r="Q47" s="238">
        <f t="shared" si="23"/>
        <v>0</v>
      </c>
      <c r="R47" s="250">
        <f>IF(ISNA(VLOOKUP($A47, by_src_allpol!$C$21:$H$54,6,FALSE))=TRUE,0,VLOOKUP($A47,by_src_allpol!$C$21:$H$54,6,FALSE))</f>
        <v>0</v>
      </c>
      <c r="S47" s="237">
        <v>0</v>
      </c>
      <c r="T47" s="237">
        <f t="shared" si="24"/>
        <v>0</v>
      </c>
      <c r="U47" s="238">
        <f t="shared" si="25"/>
        <v>0</v>
      </c>
      <c r="V47" s="253"/>
      <c r="W47" s="253"/>
    </row>
    <row r="48" spans="1:23" x14ac:dyDescent="0.2">
      <c r="A48" s="268" t="str">
        <f>by_src_allpol!C45</f>
        <v xml:space="preserve">Venting - Compressor Startup </v>
      </c>
      <c r="B48" s="250">
        <f>IF(ISNA(VLOOKUP($A48, by_src_allpol!$C$21:$H$54,2,FALSE))=TRUE,0,VLOOKUP($A48,by_src_allpol!$C$21:$H$54,2,FALSE))</f>
        <v>0</v>
      </c>
      <c r="C48" s="237">
        <v>0</v>
      </c>
      <c r="D48" s="237">
        <f t="shared" si="16"/>
        <v>0</v>
      </c>
      <c r="E48" s="238">
        <f t="shared" si="17"/>
        <v>0</v>
      </c>
      <c r="F48" s="250">
        <f>IF(ISNA(VLOOKUP($A48, by_src_allpol!$C$21:$H$54,3,FALSE))=TRUE,0,VLOOKUP($A48,by_src_allpol!$C$21:$H$54,3,FALSE))</f>
        <v>0.12659177456642373</v>
      </c>
      <c r="G48" s="237">
        <v>0.68365420060873761</v>
      </c>
      <c r="H48" s="237">
        <f t="shared" si="18"/>
        <v>-0.55706242604231382</v>
      </c>
      <c r="I48" s="238">
        <f t="shared" si="19"/>
        <v>-0.81483069298235233</v>
      </c>
      <c r="J48" s="250">
        <f>IF(ISNA(VLOOKUP($A48, by_src_allpol!$C$21:$H$54,4,FALSE))=TRUE,0,VLOOKUP($A48,by_src_allpol!$C$21:$H$54,4,FALSE))</f>
        <v>0</v>
      </c>
      <c r="K48" s="237">
        <v>0</v>
      </c>
      <c r="L48" s="237">
        <f t="shared" si="20"/>
        <v>0</v>
      </c>
      <c r="M48" s="238">
        <f t="shared" si="21"/>
        <v>0</v>
      </c>
      <c r="N48" s="250">
        <f>IF(ISNA(VLOOKUP($A48, by_src_allpol!$C$21:$H$54,5,FALSE))=TRUE,0,VLOOKUP($A48,by_src_allpol!$C$21:$H$54,5,FALSE))</f>
        <v>0</v>
      </c>
      <c r="O48" s="237">
        <v>0</v>
      </c>
      <c r="P48" s="237">
        <f t="shared" si="22"/>
        <v>0</v>
      </c>
      <c r="Q48" s="238">
        <f t="shared" si="23"/>
        <v>0</v>
      </c>
      <c r="R48" s="250">
        <f>IF(ISNA(VLOOKUP($A48, by_src_allpol!$C$21:$H$54,6,FALSE))=TRUE,0,VLOOKUP($A48,by_src_allpol!$C$21:$H$54,6,FALSE))</f>
        <v>0</v>
      </c>
      <c r="S48" s="237">
        <v>0</v>
      </c>
      <c r="T48" s="237">
        <f t="shared" si="24"/>
        <v>0</v>
      </c>
      <c r="U48" s="238">
        <f t="shared" si="25"/>
        <v>0</v>
      </c>
      <c r="V48" s="253"/>
      <c r="W48" s="253"/>
    </row>
    <row r="49" spans="1:23" x14ac:dyDescent="0.2">
      <c r="A49" s="268" t="str">
        <f>by_src_allpol!C46</f>
        <v>Venting - initial completions</v>
      </c>
      <c r="B49" s="250">
        <f>IF(ISNA(VLOOKUP($A49, by_src_allpol!$C$21:$H$54,2,FALSE))=TRUE,0,VLOOKUP($A49,by_src_allpol!$C$21:$H$54,2,FALSE))</f>
        <v>0</v>
      </c>
      <c r="C49" s="237">
        <v>398.65470355277779</v>
      </c>
      <c r="D49" s="237">
        <f t="shared" si="16"/>
        <v>-398.65470355277779</v>
      </c>
      <c r="E49" s="238">
        <f t="shared" si="17"/>
        <v>-1</v>
      </c>
      <c r="F49" s="250">
        <f>IF(ISNA(VLOOKUP($A49, by_src_allpol!$C$21:$H$54,3,FALSE))=TRUE,0,VLOOKUP($A49,by_src_allpol!$C$21:$H$54,3,FALSE))</f>
        <v>388.31937766985152</v>
      </c>
      <c r="G49" s="237">
        <v>746.46881532029181</v>
      </c>
      <c r="H49" s="237">
        <f t="shared" si="18"/>
        <v>-358.14943765044029</v>
      </c>
      <c r="I49" s="238">
        <f t="shared" si="19"/>
        <v>-0.47979156034370568</v>
      </c>
      <c r="J49" s="250">
        <f>IF(ISNA(VLOOKUP($A49, by_src_allpol!$C$21:$H$54,4,FALSE))=TRUE,0,VLOOKUP($A49,by_src_allpol!$C$21:$H$54,4,FALSE))</f>
        <v>0</v>
      </c>
      <c r="K49" s="237">
        <v>135.51525451912312</v>
      </c>
      <c r="L49" s="237">
        <f t="shared" si="20"/>
        <v>-135.51525451912312</v>
      </c>
      <c r="M49" s="238">
        <f t="shared" si="21"/>
        <v>-1</v>
      </c>
      <c r="N49" s="250">
        <f>IF(ISNA(VLOOKUP($A49, by_src_allpol!$C$21:$H$54,5,FALSE))=TRUE,0,VLOOKUP($A49,by_src_allpol!$C$21:$H$54,5,FALSE))</f>
        <v>0</v>
      </c>
      <c r="O49" s="237">
        <v>17.166737458896701</v>
      </c>
      <c r="P49" s="237">
        <f t="shared" si="22"/>
        <v>-17.166737458896701</v>
      </c>
      <c r="Q49" s="238">
        <f t="shared" si="23"/>
        <v>-1</v>
      </c>
      <c r="R49" s="250">
        <f>IF(ISNA(VLOOKUP($A49, by_src_allpol!$C$21:$H$54,6,FALSE))=TRUE,0,VLOOKUP($A49,by_src_allpol!$C$21:$H$54,6,FALSE))</f>
        <v>0</v>
      </c>
      <c r="S49" s="237">
        <v>7.1724802532560155</v>
      </c>
      <c r="T49" s="237">
        <f t="shared" si="24"/>
        <v>-7.1724802532560155</v>
      </c>
      <c r="U49" s="238">
        <f t="shared" si="25"/>
        <v>-1</v>
      </c>
      <c r="V49" s="253"/>
      <c r="W49" s="253"/>
    </row>
    <row r="50" spans="1:23" x14ac:dyDescent="0.2">
      <c r="A50" s="268" t="str">
        <f>by_src_allpol!C47</f>
        <v>Venting - recompletions</v>
      </c>
      <c r="B50" s="250">
        <f>IF(ISNA(VLOOKUP($A50, by_src_allpol!$C$21:$H$54,2,FALSE))=TRUE,0,VLOOKUP($A50,by_src_allpol!$C$21:$H$54,2,FALSE))</f>
        <v>0</v>
      </c>
      <c r="C50" s="237">
        <v>0</v>
      </c>
      <c r="D50" s="237">
        <f t="shared" si="16"/>
        <v>0</v>
      </c>
      <c r="E50" s="238">
        <f t="shared" si="17"/>
        <v>0</v>
      </c>
      <c r="F50" s="250">
        <f>IF(ISNA(VLOOKUP($A50, by_src_allpol!$C$21:$H$54,3,FALSE))=TRUE,0,VLOOKUP($A50,by_src_allpol!$C$21:$H$54,3,FALSE))</f>
        <v>272.91396202636179</v>
      </c>
      <c r="G50" s="237">
        <v>507.74289971348765</v>
      </c>
      <c r="H50" s="237">
        <f t="shared" si="18"/>
        <v>-234.82893768712586</v>
      </c>
      <c r="I50" s="238">
        <f t="shared" si="19"/>
        <v>-0.46249575881737903</v>
      </c>
      <c r="J50" s="250">
        <f>IF(ISNA(VLOOKUP($A50, by_src_allpol!$C$21:$H$54,4,FALSE))=TRUE,0,VLOOKUP($A50,by_src_allpol!$C$21:$H$54,4,FALSE))</f>
        <v>0</v>
      </c>
      <c r="K50" s="237">
        <v>0</v>
      </c>
      <c r="L50" s="237">
        <f t="shared" si="20"/>
        <v>0</v>
      </c>
      <c r="M50" s="238">
        <f t="shared" si="21"/>
        <v>0</v>
      </c>
      <c r="N50" s="250">
        <f>IF(ISNA(VLOOKUP($A50, by_src_allpol!$C$21:$H$54,5,FALSE))=TRUE,0,VLOOKUP($A50,by_src_allpol!$C$21:$H$54,5,FALSE))</f>
        <v>0</v>
      </c>
      <c r="O50" s="237">
        <v>0</v>
      </c>
      <c r="P50" s="237">
        <f t="shared" si="22"/>
        <v>0</v>
      </c>
      <c r="Q50" s="238">
        <f t="shared" si="23"/>
        <v>0</v>
      </c>
      <c r="R50" s="250">
        <f>IF(ISNA(VLOOKUP($A50, by_src_allpol!$C$21:$H$54,6,FALSE))=TRUE,0,VLOOKUP($A50,by_src_allpol!$C$21:$H$54,6,FALSE))</f>
        <v>0</v>
      </c>
      <c r="S50" s="237">
        <v>0</v>
      </c>
      <c r="T50" s="237">
        <f t="shared" si="24"/>
        <v>0</v>
      </c>
      <c r="U50" s="238">
        <f t="shared" si="25"/>
        <v>0</v>
      </c>
      <c r="V50" s="253"/>
      <c r="W50" s="253"/>
    </row>
    <row r="51" spans="1:23" x14ac:dyDescent="0.2">
      <c r="A51" s="268" t="str">
        <f>by_src_allpol!C48</f>
        <v>Workover rigs</v>
      </c>
      <c r="B51" s="250">
        <f>IF(ISNA(VLOOKUP($A51, by_src_allpol!$C$21:$H$54,2,FALSE))=TRUE,0,VLOOKUP($A51,by_src_allpol!$C$21:$H$54,2,FALSE))</f>
        <v>26.404335413494515</v>
      </c>
      <c r="C51" s="237">
        <v>84.147650108966133</v>
      </c>
      <c r="D51" s="237">
        <f t="shared" si="16"/>
        <v>-57.743314695471618</v>
      </c>
      <c r="E51" s="238">
        <f t="shared" si="17"/>
        <v>-0.68621422726240733</v>
      </c>
      <c r="F51" s="250">
        <f>IF(ISNA(VLOOKUP($A51, by_src_allpol!$C$21:$H$54,3,FALSE))=TRUE,0,VLOOKUP($A51,by_src_allpol!$C$21:$H$54,3,FALSE))</f>
        <v>2.2800482160078435</v>
      </c>
      <c r="G51" s="237">
        <v>11.06067330954953</v>
      </c>
      <c r="H51" s="237">
        <f t="shared" si="18"/>
        <v>-8.780625093541687</v>
      </c>
      <c r="I51" s="238">
        <f t="shared" si="19"/>
        <v>-0.79385990778343463</v>
      </c>
      <c r="J51" s="250">
        <f>IF(ISNA(VLOOKUP($A51, by_src_allpol!$C$21:$H$54,4,FALSE))=TRUE,0,VLOOKUP($A51,by_src_allpol!$C$21:$H$54,4,FALSE))</f>
        <v>17.365882240506316</v>
      </c>
      <c r="K51" s="237">
        <v>52.25175035698669</v>
      </c>
      <c r="L51" s="237">
        <f t="shared" si="20"/>
        <v>-34.885868116480374</v>
      </c>
      <c r="M51" s="238">
        <f t="shared" si="21"/>
        <v>-0.66764975102533985</v>
      </c>
      <c r="N51" s="250">
        <f>IF(ISNA(VLOOKUP($A51, by_src_allpol!$C$21:$H$54,5,FALSE))=TRUE,0,VLOOKUP($A51,by_src_allpol!$C$21:$H$54,5,FALSE))</f>
        <v>4.2476399877213398</v>
      </c>
      <c r="O51" s="237">
        <v>9.2008560231253167</v>
      </c>
      <c r="P51" s="237">
        <f t="shared" si="22"/>
        <v>-4.9532160354039769</v>
      </c>
      <c r="Q51" s="238">
        <f t="shared" si="23"/>
        <v>-0.53834295667214282</v>
      </c>
      <c r="R51" s="250">
        <f>IF(ISNA(VLOOKUP($A51, by_src_allpol!$C$21:$H$54,6,FALSE))=TRUE,0,VLOOKUP($A51,by_src_allpol!$C$21:$H$54,6,FALSE))</f>
        <v>1.1315035519260956</v>
      </c>
      <c r="S51" s="237">
        <v>3.2217267276016717</v>
      </c>
      <c r="T51" s="237">
        <f t="shared" si="24"/>
        <v>-2.0902231756755763</v>
      </c>
      <c r="U51" s="238">
        <f t="shared" si="25"/>
        <v>-0.64878971818680198</v>
      </c>
      <c r="V51" s="253"/>
      <c r="W51" s="253"/>
    </row>
    <row r="52" spans="1:23" x14ac:dyDescent="0.2">
      <c r="A52" s="357" t="s">
        <v>16770</v>
      </c>
      <c r="B52" s="250">
        <f>IF(ISNA(VLOOKUP($A52, by_src_allpol!$C$21:$H$54,2,FALSE))=TRUE,0,VLOOKUP($A52,by_src_allpol!$C$21:$H$54,2,FALSE))</f>
        <v>0</v>
      </c>
      <c r="C52" s="237">
        <v>131.87910748439333</v>
      </c>
      <c r="D52" s="237">
        <f t="shared" ref="D52" si="26">B52-C52</f>
        <v>-131.87910748439333</v>
      </c>
      <c r="E52" s="238">
        <f t="shared" ref="E52" si="27">IF(B52=C52,0,IF(AND(B52&gt;0,C52=0),"*",(B52-C52)/C52))</f>
        <v>-1</v>
      </c>
      <c r="F52" s="250">
        <f>IF(ISNA(VLOOKUP($A52, by_src_allpol!$C$21:$H$54,3,FALSE))=TRUE,0,VLOOKUP($A52,by_src_allpol!$C$21:$H$54,3,FALSE))</f>
        <v>0</v>
      </c>
      <c r="G52" s="237">
        <v>98.249400000000009</v>
      </c>
      <c r="H52" s="237">
        <f t="shared" ref="H52" si="28">F52-G52</f>
        <v>-98.249400000000009</v>
      </c>
      <c r="I52" s="238">
        <f t="shared" ref="I52" si="29">IF(F52=G52,0,IF(AND(F52&gt;0,G52=0),"*",(F52-G52)/G52))</f>
        <v>-1</v>
      </c>
      <c r="J52" s="250">
        <f>IF(ISNA(VLOOKUP($A52, by_src_allpol!$C$21:$H$54,4,FALSE))=TRUE,0,VLOOKUP($A52,by_src_allpol!$C$21:$H$54,4,FALSE))</f>
        <v>0</v>
      </c>
      <c r="K52" s="237">
        <v>93.12136586685213</v>
      </c>
      <c r="L52" s="237">
        <f t="shared" ref="L52" si="30">J52-K52</f>
        <v>-93.12136586685213</v>
      </c>
      <c r="M52" s="238">
        <f t="shared" ref="M52" si="31">IF(J52=K52,0,IF(AND(J52&gt;0,K52=0),"*",(J52-K52)/K52))</f>
        <v>-1</v>
      </c>
      <c r="N52" s="250">
        <f>IF(ISNA(VLOOKUP($A52, by_src_allpol!$C$21:$H$54,5,FALSE))=TRUE,0,VLOOKUP($A52,by_src_allpol!$C$21:$H$54,5,FALSE))</f>
        <v>0</v>
      </c>
      <c r="O52" s="237">
        <v>32.03</v>
      </c>
      <c r="P52" s="237">
        <f t="shared" ref="P52" si="32">N52-O52</f>
        <v>-32.03</v>
      </c>
      <c r="Q52" s="238">
        <f t="shared" ref="Q52" si="33">IF(N52=O52,0,IF(AND(N52&gt;0,O52=0),"*",(N52-O52)/O52))</f>
        <v>-1</v>
      </c>
      <c r="R52" s="250">
        <f>IF(ISNA(VLOOKUP($A52, by_src_allpol!$C$21:$H$54,6,FALSE))=TRUE,0,VLOOKUP($A52,by_src_allpol!$C$21:$H$54,6,FALSE))</f>
        <v>0</v>
      </c>
      <c r="S52" s="237">
        <v>0</v>
      </c>
      <c r="T52" s="237">
        <f t="shared" ref="T52" si="34">R52-S52</f>
        <v>0</v>
      </c>
      <c r="U52" s="238">
        <f t="shared" ref="U52" si="35">IF(R52=S52,0,IF(AND(R52&gt;0,S52=0),"*",(R52-S52)/S52))</f>
        <v>0</v>
      </c>
      <c r="V52" s="253"/>
      <c r="W52" s="253"/>
    </row>
    <row r="53" spans="1:23" x14ac:dyDescent="0.2">
      <c r="A53" s="357" t="s">
        <v>12099</v>
      </c>
      <c r="B53" s="250">
        <f>IF(ISNA(VLOOKUP($A53, by_src_allpol!$C$21:$H$54,2,FALSE))=TRUE,0,VLOOKUP($A53,by_src_allpol!$C$21:$H$54,2,FALSE))</f>
        <v>0</v>
      </c>
      <c r="C53" s="237">
        <v>0.9</v>
      </c>
      <c r="D53" s="237">
        <f t="shared" ref="D53:D55" si="36">B53-C53</f>
        <v>-0.9</v>
      </c>
      <c r="E53" s="238">
        <f t="shared" ref="E53:E55" si="37">IF(B53=C53,0,IF(AND(B53&gt;0,C53=0),"*",(B53-C53)/C53))</f>
        <v>-1</v>
      </c>
      <c r="F53" s="250">
        <f>IF(ISNA(VLOOKUP($A53, by_src_allpol!$C$21:$H$54,3,FALSE))=TRUE,0,VLOOKUP($A53,by_src_allpol!$C$21:$H$54,3,FALSE))</f>
        <v>0</v>
      </c>
      <c r="G53" s="237">
        <v>0.01</v>
      </c>
      <c r="H53" s="237">
        <f t="shared" ref="H53:H55" si="38">F53-G53</f>
        <v>-0.01</v>
      </c>
      <c r="I53" s="238">
        <f t="shared" ref="I53:I55" si="39">IF(F53=G53,0,IF(AND(F53&gt;0,G53=0),"*",(F53-G53)/G53))</f>
        <v>-1</v>
      </c>
      <c r="J53" s="250">
        <f>IF(ISNA(VLOOKUP($A53, by_src_allpol!$C$21:$H$54,4,FALSE))=TRUE,0,VLOOKUP($A53,by_src_allpol!$C$21:$H$54,4,FALSE))</f>
        <v>0</v>
      </c>
      <c r="K53" s="237">
        <v>0.1</v>
      </c>
      <c r="L53" s="237">
        <f t="shared" ref="L53:L55" si="40">J53-K53</f>
        <v>-0.1</v>
      </c>
      <c r="M53" s="238">
        <f t="shared" ref="M53:M55" si="41">IF(J53=K53,0,IF(AND(J53&gt;0,K53=0),"*",(J53-K53)/K53))</f>
        <v>-1</v>
      </c>
      <c r="N53" s="250">
        <f>IF(ISNA(VLOOKUP($A53, by_src_allpol!$C$21:$H$54,5,FALSE))=TRUE,0,VLOOKUP($A53,by_src_allpol!$C$21:$H$54,5,FALSE))</f>
        <v>0</v>
      </c>
      <c r="O53" s="237">
        <v>0</v>
      </c>
      <c r="P53" s="237">
        <f t="shared" ref="P53:P55" si="42">N53-O53</f>
        <v>0</v>
      </c>
      <c r="Q53" s="238">
        <f t="shared" ref="Q53:Q55" si="43">IF(N53=O53,0,IF(AND(N53&gt;0,O53=0),"*",(N53-O53)/O53))</f>
        <v>0</v>
      </c>
      <c r="R53" s="250">
        <f>IF(ISNA(VLOOKUP($A53, by_src_allpol!$C$21:$H$54,6,FALSE))=TRUE,0,VLOOKUP($A53,by_src_allpol!$C$21:$H$54,6,FALSE))</f>
        <v>0</v>
      </c>
      <c r="S53" s="237">
        <v>0</v>
      </c>
      <c r="T53" s="237">
        <f t="shared" ref="T53:T55" si="44">R53-S53</f>
        <v>0</v>
      </c>
      <c r="U53" s="238">
        <f t="shared" ref="U53:U55" si="45">IF(R53=S53,0,IF(AND(R53&gt;0,S53=0),"*",(R53-S53)/S53))</f>
        <v>0</v>
      </c>
      <c r="V53" s="253"/>
      <c r="W53" s="253"/>
    </row>
    <row r="54" spans="1:23" x14ac:dyDescent="0.2">
      <c r="A54" s="357" t="s">
        <v>12101</v>
      </c>
      <c r="B54" s="250">
        <f>IF(ISNA(VLOOKUP($A54, by_src_allpol!$C$21:$H$54,2,FALSE))=TRUE,0,VLOOKUP($A54,by_src_allpol!$C$21:$H$54,2,FALSE))</f>
        <v>0</v>
      </c>
      <c r="C54" s="237">
        <v>54.806331754037124</v>
      </c>
      <c r="D54" s="237">
        <f t="shared" si="36"/>
        <v>-54.806331754037124</v>
      </c>
      <c r="E54" s="238">
        <f t="shared" si="37"/>
        <v>-1</v>
      </c>
      <c r="F54" s="250">
        <f>IF(ISNA(VLOOKUP($A54, by_src_allpol!$C$21:$H$54,3,FALSE))=TRUE,0,VLOOKUP($A54,by_src_allpol!$C$21:$H$54,3,FALSE))</f>
        <v>0</v>
      </c>
      <c r="G54" s="237">
        <v>1.7200000000000002</v>
      </c>
      <c r="H54" s="237">
        <f t="shared" si="38"/>
        <v>-1.7200000000000002</v>
      </c>
      <c r="I54" s="238">
        <f t="shared" si="39"/>
        <v>-1</v>
      </c>
      <c r="J54" s="250">
        <f>IF(ISNA(VLOOKUP($A54, by_src_allpol!$C$21:$H$54,4,FALSE))=TRUE,0,VLOOKUP($A54,by_src_allpol!$C$21:$H$54,4,FALSE))</f>
        <v>0</v>
      </c>
      <c r="K54" s="237">
        <v>2.7</v>
      </c>
      <c r="L54" s="237">
        <f t="shared" si="40"/>
        <v>-2.7</v>
      </c>
      <c r="M54" s="238">
        <f t="shared" si="41"/>
        <v>-1</v>
      </c>
      <c r="N54" s="250">
        <f>IF(ISNA(VLOOKUP($A54, by_src_allpol!$C$21:$H$54,5,FALSE))=TRUE,0,VLOOKUP($A54,by_src_allpol!$C$21:$H$54,5,FALSE))</f>
        <v>0</v>
      </c>
      <c r="O54" s="237">
        <v>28</v>
      </c>
      <c r="P54" s="237">
        <f t="shared" si="42"/>
        <v>-28</v>
      </c>
      <c r="Q54" s="238">
        <f t="shared" si="43"/>
        <v>-1</v>
      </c>
      <c r="R54" s="250">
        <f>IF(ISNA(VLOOKUP($A54, by_src_allpol!$C$21:$H$54,6,FALSE))=TRUE,0,VLOOKUP($A54,by_src_allpol!$C$21:$H$54,6,FALSE))</f>
        <v>0</v>
      </c>
      <c r="S54" s="237">
        <v>2.5999999999999999E-2</v>
      </c>
      <c r="T54" s="237">
        <f t="shared" si="44"/>
        <v>-2.5999999999999999E-2</v>
      </c>
      <c r="U54" s="238">
        <f t="shared" si="45"/>
        <v>-1</v>
      </c>
      <c r="V54" s="253"/>
      <c r="W54" s="253"/>
    </row>
    <row r="55" spans="1:23" x14ac:dyDescent="0.2">
      <c r="A55" s="357" t="s">
        <v>12109</v>
      </c>
      <c r="B55" s="250">
        <f>IF(ISNA(VLOOKUP($A55, by_src_allpol!$C$21:$H$54,2,FALSE))=TRUE,0,VLOOKUP($A55,by_src_allpol!$C$21:$H$54,2,FALSE))</f>
        <v>0</v>
      </c>
      <c r="C55" s="237">
        <v>972.48949119892791</v>
      </c>
      <c r="D55" s="237">
        <f t="shared" si="36"/>
        <v>-972.48949119892791</v>
      </c>
      <c r="E55" s="238">
        <f t="shared" si="37"/>
        <v>-1</v>
      </c>
      <c r="F55" s="250">
        <f>IF(ISNA(VLOOKUP($A55, by_src_allpol!$C$21:$H$54,3,FALSE))=TRUE,0,VLOOKUP($A55,by_src_allpol!$C$21:$H$54,3,FALSE))</f>
        <v>0</v>
      </c>
      <c r="G55" s="237">
        <v>697.75408000000004</v>
      </c>
      <c r="H55" s="237">
        <f t="shared" si="38"/>
        <v>-697.75408000000004</v>
      </c>
      <c r="I55" s="238">
        <f t="shared" si="39"/>
        <v>-1</v>
      </c>
      <c r="J55" s="250">
        <f>IF(ISNA(VLOOKUP($A55, by_src_allpol!$C$21:$H$54,4,FALSE))=TRUE,0,VLOOKUP($A55,by_src_allpol!$C$21:$H$54,4,FALSE))</f>
        <v>0</v>
      </c>
      <c r="K55" s="237">
        <v>1466.1720383072945</v>
      </c>
      <c r="L55" s="237">
        <f t="shared" si="40"/>
        <v>-1466.1720383072945</v>
      </c>
      <c r="M55" s="238">
        <f t="shared" si="41"/>
        <v>-1</v>
      </c>
      <c r="N55" s="250">
        <f>IF(ISNA(VLOOKUP($A55, by_src_allpol!$C$21:$H$54,5,FALSE))=TRUE,0,VLOOKUP($A55,by_src_allpol!$C$21:$H$54,5,FALSE))</f>
        <v>0</v>
      </c>
      <c r="O55" s="237">
        <v>4801.6190593623996</v>
      </c>
      <c r="P55" s="237">
        <f t="shared" si="42"/>
        <v>-4801.6190593623996</v>
      </c>
      <c r="Q55" s="238">
        <f t="shared" si="43"/>
        <v>-1</v>
      </c>
      <c r="R55" s="250">
        <f>IF(ISNA(VLOOKUP($A55, by_src_allpol!$C$21:$H$54,6,FALSE))=TRUE,0,VLOOKUP($A55,by_src_allpol!$C$21:$H$54,6,FALSE))</f>
        <v>0</v>
      </c>
      <c r="S55" s="237">
        <v>56.354693903040001</v>
      </c>
      <c r="T55" s="237">
        <f t="shared" si="44"/>
        <v>-56.354693903040001</v>
      </c>
      <c r="U55" s="238">
        <f t="shared" si="45"/>
        <v>-1</v>
      </c>
      <c r="V55" s="253"/>
      <c r="W55" s="253"/>
    </row>
    <row r="56" spans="1:23" ht="13.5" thickBot="1" x14ac:dyDescent="0.25">
      <c r="A56" s="358" t="s">
        <v>12098</v>
      </c>
      <c r="B56" s="359">
        <f>IF(ISNA(VLOOKUP($A56, by_src_allpol!$C$21:$H$54,2,FALSE))=TRUE,0,VLOOKUP($A56,by_src_allpol!$C$21:$H$54,2,FALSE))</f>
        <v>0</v>
      </c>
      <c r="C56" s="360">
        <v>0</v>
      </c>
      <c r="D56" s="360">
        <f t="shared" ref="D56" si="46">B56-C56</f>
        <v>0</v>
      </c>
      <c r="E56" s="361">
        <f t="shared" ref="E56" si="47">IF(B56=C56,0,IF(AND(B56&gt;0,C56=0),"*",(B56-C56)/C56))</f>
        <v>0</v>
      </c>
      <c r="F56" s="359">
        <f>IF(ISNA(VLOOKUP($A56, by_src_allpol!$C$21:$H$54,3,FALSE))=TRUE,0,VLOOKUP($A56,by_src_allpol!$C$21:$H$54,3,FALSE))</f>
        <v>0</v>
      </c>
      <c r="G56" s="360">
        <v>10.199999999999999</v>
      </c>
      <c r="H56" s="360">
        <f t="shared" ref="H56" si="48">F56-G56</f>
        <v>-10.199999999999999</v>
      </c>
      <c r="I56" s="361">
        <f t="shared" ref="I56" si="49">IF(F56=G56,0,IF(AND(F56&gt;0,G56=0),"*",(F56-G56)/G56))</f>
        <v>-1</v>
      </c>
      <c r="J56" s="359">
        <f>IF(ISNA(VLOOKUP($A56, by_src_allpol!$C$21:$H$54,4,FALSE))=TRUE,0,VLOOKUP($A56,by_src_allpol!$C$21:$H$54,4,FALSE))</f>
        <v>0</v>
      </c>
      <c r="K56" s="360">
        <v>0</v>
      </c>
      <c r="L56" s="360">
        <f t="shared" ref="L56" si="50">J56-K56</f>
        <v>0</v>
      </c>
      <c r="M56" s="361">
        <f t="shared" ref="M56" si="51">IF(J56=K56,0,IF(AND(J56&gt;0,K56=0),"*",(J56-K56)/K56))</f>
        <v>0</v>
      </c>
      <c r="N56" s="359">
        <f>IF(ISNA(VLOOKUP($A56, by_src_allpol!$C$21:$H$54,5,FALSE))=TRUE,0,VLOOKUP($A56,by_src_allpol!$C$21:$H$54,5,FALSE))</f>
        <v>0</v>
      </c>
      <c r="O56" s="360">
        <v>0</v>
      </c>
      <c r="P56" s="360">
        <f t="shared" ref="P56" si="52">N56-O56</f>
        <v>0</v>
      </c>
      <c r="Q56" s="361">
        <f t="shared" ref="Q56" si="53">IF(N56=O56,0,IF(AND(N56&gt;0,O56=0),"*",(N56-O56)/O56))</f>
        <v>0</v>
      </c>
      <c r="R56" s="359">
        <f>IF(ISNA(VLOOKUP($A56, by_src_allpol!$C$21:$H$54,6,FALSE))=TRUE,0,VLOOKUP($A56,by_src_allpol!$C$21:$H$54,6,FALSE))</f>
        <v>0</v>
      </c>
      <c r="S56" s="360">
        <v>0</v>
      </c>
      <c r="T56" s="360">
        <f t="shared" ref="T56" si="54">R56-S56</f>
        <v>0</v>
      </c>
      <c r="U56" s="361">
        <f t="shared" ref="U56" si="55">IF(R56=S56,0,IF(AND(R56&gt;0,S56=0),"*",(R56-S56)/S56))</f>
        <v>0</v>
      </c>
      <c r="V56" s="253"/>
      <c r="W56" s="253"/>
    </row>
    <row r="57" spans="1:23" s="244" customFormat="1" ht="13.5" thickBot="1" x14ac:dyDescent="0.25">
      <c r="A57" s="240" t="s">
        <v>15137</v>
      </c>
      <c r="B57" s="254">
        <f>IF(ISNA(VLOOKUP($A57, by_src_allpol!$C$21:$H$54,2,FALSE))=TRUE,0,VLOOKUP($A57,by_src_allpol!$C$21:$H$54,2,FALSE))</f>
        <v>15990.811080910617</v>
      </c>
      <c r="C57" s="241">
        <v>21569.410435920177</v>
      </c>
      <c r="D57" s="241">
        <f t="shared" ref="D57" si="56">B57-C57</f>
        <v>-5578.5993550095609</v>
      </c>
      <c r="E57" s="242">
        <f t="shared" si="17"/>
        <v>-0.25863476294740789</v>
      </c>
      <c r="F57" s="254">
        <f>IF(ISNA(VLOOKUP($A57, by_src_allpol!$C$21:$H$54,3,FALSE))=TRUE,0,VLOOKUP($A57,by_src_allpol!$C$21:$H$54,3,FALSE))</f>
        <v>84963.964906644527</v>
      </c>
      <c r="G57" s="241">
        <v>94012.735386872417</v>
      </c>
      <c r="H57" s="241">
        <f t="shared" si="18"/>
        <v>-9048.7704802278895</v>
      </c>
      <c r="I57" s="242">
        <f t="shared" si="19"/>
        <v>-9.6250475459428289E-2</v>
      </c>
      <c r="J57" s="254">
        <f>IF(ISNA(VLOOKUP($A57, by_src_allpol!$C$21:$H$54,4,FALSE))=TRUE,0,VLOOKUP($A57,by_src_allpol!$C$21:$H$54,4,FALSE))</f>
        <v>8596.3428286885846</v>
      </c>
      <c r="K57" s="241">
        <v>13150.417624256295</v>
      </c>
      <c r="L57" s="241">
        <f t="shared" si="20"/>
        <v>-4554.0747955677107</v>
      </c>
      <c r="M57" s="242">
        <f t="shared" si="21"/>
        <v>-0.34630647677436482</v>
      </c>
      <c r="N57" s="254">
        <f>IF(ISNA(VLOOKUP($A57, by_src_allpol!$C$21:$H$54,5,FALSE))=TRUE,0,VLOOKUP($A57,by_src_allpol!$C$21:$H$54,5,FALSE))</f>
        <v>1812.8665940669116</v>
      </c>
      <c r="O57" s="241">
        <v>5259.2545973659071</v>
      </c>
      <c r="P57" s="241">
        <f t="shared" si="22"/>
        <v>-3446.3880032989955</v>
      </c>
      <c r="Q57" s="242">
        <f t="shared" si="23"/>
        <v>-0.6552997082562072</v>
      </c>
      <c r="R57" s="254">
        <f>IF(ISNA(VLOOKUP($A57, by_src_allpol!$C$21:$H$54,6,FALSE))=TRUE,0,VLOOKUP($A57,by_src_allpol!$C$21:$H$54,6,FALSE))</f>
        <v>398.22936159367049</v>
      </c>
      <c r="S57" s="241">
        <v>540.71538875260512</v>
      </c>
      <c r="T57" s="241">
        <f t="shared" si="24"/>
        <v>-142.48602715893463</v>
      </c>
      <c r="U57" s="242">
        <f t="shared" si="25"/>
        <v>-0.26351391161187504</v>
      </c>
      <c r="V57" s="257"/>
      <c r="W57" s="257"/>
    </row>
    <row r="58" spans="1:23" x14ac:dyDescent="0.2">
      <c r="A58" s="245" t="s">
        <v>17063</v>
      </c>
      <c r="D58" s="239"/>
    </row>
    <row r="59" spans="1:23" s="271" customFormat="1" x14ac:dyDescent="0.2">
      <c r="A59" s="269"/>
      <c r="B59" s="270"/>
      <c r="C59" s="270"/>
      <c r="D59" s="269"/>
      <c r="E59" s="269"/>
      <c r="F59" s="270"/>
      <c r="G59" s="270"/>
      <c r="H59" s="269"/>
      <c r="I59" s="269"/>
      <c r="J59" s="270"/>
      <c r="K59" s="270"/>
      <c r="L59" s="269"/>
      <c r="M59" s="269"/>
      <c r="N59" s="270"/>
      <c r="O59" s="270"/>
      <c r="P59" s="269"/>
      <c r="Q59" s="269"/>
      <c r="R59" s="270"/>
      <c r="S59" s="270"/>
      <c r="T59" s="269"/>
      <c r="U59" s="269"/>
      <c r="V59" s="269"/>
      <c r="W59" s="269"/>
    </row>
    <row r="60" spans="1:23" s="296" customFormat="1" x14ac:dyDescent="0.2">
      <c r="B60" s="312"/>
      <c r="C60" s="312"/>
      <c r="D60" s="312"/>
      <c r="E60" s="312"/>
      <c r="F60" s="312"/>
      <c r="G60" s="312"/>
      <c r="H60" s="312"/>
      <c r="I60" s="312"/>
      <c r="J60" s="312"/>
      <c r="K60" s="312"/>
      <c r="L60" s="312"/>
      <c r="M60" s="312"/>
      <c r="N60" s="312"/>
      <c r="O60" s="312"/>
      <c r="P60" s="312"/>
      <c r="Q60" s="312"/>
      <c r="R60" s="312"/>
      <c r="S60" s="312"/>
      <c r="T60" s="312"/>
      <c r="U60" s="312"/>
      <c r="V60" s="312"/>
    </row>
    <row r="61" spans="1:23" s="296" customFormat="1" x14ac:dyDescent="0.2"/>
    <row r="62" spans="1:23" s="296" customFormat="1" x14ac:dyDescent="0.2"/>
    <row r="63" spans="1:23" s="296" customFormat="1" x14ac:dyDescent="0.2"/>
    <row r="64" spans="1:23" s="296" customFormat="1" x14ac:dyDescent="0.2"/>
    <row r="65" spans="1:23" s="296" customFormat="1" x14ac:dyDescent="0.2"/>
    <row r="66" spans="1:23" s="271" customFormat="1" x14ac:dyDescent="0.2"/>
    <row r="67" spans="1:23" s="271" customFormat="1" x14ac:dyDescent="0.2"/>
    <row r="68" spans="1:23" s="271" customFormat="1" x14ac:dyDescent="0.2"/>
    <row r="69" spans="1:23" s="271" customFormat="1" x14ac:dyDescent="0.2"/>
    <row r="70" spans="1:23" s="271" customFormat="1" x14ac:dyDescent="0.2"/>
    <row r="71" spans="1:23" x14ac:dyDescent="0.2">
      <c r="A71" s="226"/>
      <c r="C71" s="226"/>
      <c r="D71" s="226"/>
      <c r="E71" s="226"/>
      <c r="F71" s="226"/>
      <c r="G71" s="226"/>
      <c r="H71" s="226"/>
      <c r="I71" s="226"/>
      <c r="J71" s="226"/>
      <c r="K71" s="226"/>
      <c r="L71" s="226"/>
      <c r="M71" s="226"/>
      <c r="N71" s="226"/>
      <c r="O71" s="226"/>
      <c r="P71" s="226"/>
      <c r="Q71" s="226"/>
      <c r="R71" s="226"/>
      <c r="S71" s="226"/>
      <c r="T71" s="226"/>
      <c r="U71" s="226"/>
      <c r="V71" s="226"/>
      <c r="W71" s="226"/>
    </row>
    <row r="72" spans="1:23" x14ac:dyDescent="0.2">
      <c r="A72" s="226"/>
      <c r="C72" s="226"/>
      <c r="D72" s="226"/>
      <c r="E72" s="226"/>
      <c r="F72" s="226"/>
      <c r="G72" s="226"/>
      <c r="H72" s="226"/>
      <c r="I72" s="226"/>
      <c r="J72" s="226"/>
      <c r="K72" s="226"/>
      <c r="L72" s="226"/>
      <c r="M72" s="226"/>
      <c r="N72" s="226"/>
      <c r="O72" s="226"/>
      <c r="P72" s="226"/>
      <c r="Q72" s="226"/>
      <c r="R72" s="226"/>
      <c r="S72" s="226"/>
      <c r="T72" s="226"/>
      <c r="U72" s="226"/>
      <c r="V72" s="226"/>
      <c r="W72" s="226"/>
    </row>
  </sheetData>
  <mergeCells count="12">
    <mergeCell ref="R4:U4"/>
    <mergeCell ref="A4:A5"/>
    <mergeCell ref="B4:E4"/>
    <mergeCell ref="F4:I4"/>
    <mergeCell ref="J4:M4"/>
    <mergeCell ref="N4:Q4"/>
    <mergeCell ref="R24:U24"/>
    <mergeCell ref="A24:A25"/>
    <mergeCell ref="B24:E24"/>
    <mergeCell ref="F24:I24"/>
    <mergeCell ref="J24:M24"/>
    <mergeCell ref="N24:Q2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48"/>
  <sheetViews>
    <sheetView topLeftCell="B1" zoomScale="85" workbookViewId="0">
      <selection activeCell="B1" sqref="B1"/>
    </sheetView>
  </sheetViews>
  <sheetFormatPr defaultRowHeight="12.75" x14ac:dyDescent="0.2"/>
  <cols>
    <col min="1" max="1" width="7.5703125" hidden="1" customWidth="1"/>
    <col min="2" max="2" width="14.28515625" customWidth="1"/>
    <col min="3" max="3" width="20.85546875" customWidth="1"/>
    <col min="4" max="4" width="21.140625" customWidth="1"/>
    <col min="5" max="5" width="19.85546875" customWidth="1"/>
    <col min="6" max="6" width="20.85546875" customWidth="1"/>
    <col min="7" max="7" width="20" customWidth="1"/>
    <col min="8" max="9" width="14.7109375" customWidth="1"/>
  </cols>
  <sheetData>
    <row r="1" spans="1:20" x14ac:dyDescent="0.2">
      <c r="B1" s="11" t="s">
        <v>14787</v>
      </c>
      <c r="F1" s="75"/>
      <c r="H1" s="33"/>
    </row>
    <row r="2" spans="1:20" x14ac:dyDescent="0.2">
      <c r="G2" s="6"/>
      <c r="H2" s="28"/>
    </row>
    <row r="3" spans="1:20" x14ac:dyDescent="0.2">
      <c r="B3" s="4" t="s">
        <v>14784</v>
      </c>
      <c r="H3" s="30"/>
      <c r="O3" s="9"/>
    </row>
    <row r="4" spans="1:20" x14ac:dyDescent="0.2">
      <c r="A4" s="3"/>
      <c r="B4" s="3" t="s">
        <v>10030</v>
      </c>
      <c r="C4" s="3" t="str">
        <f>RIGHT(C16,LEN(C16)-7)</f>
        <v>NOx (tons/year)</v>
      </c>
      <c r="D4" s="3" t="str">
        <f>RIGHT(D16,LEN(D16)-7)</f>
        <v>VOC (tons/year)</v>
      </c>
      <c r="E4" s="3" t="str">
        <f>RIGHT(E16,LEN(E16)-7)</f>
        <v>CO (tons/year)</v>
      </c>
      <c r="F4" s="3" t="str">
        <f>RIGHT(F16,LEN(F16)-7)</f>
        <v>SOx (tons/year)</v>
      </c>
      <c r="G4" s="3" t="str">
        <f>RIGHT(G16,LEN(G16)-7)</f>
        <v>PM (tons/year)</v>
      </c>
      <c r="H4" s="3"/>
      <c r="I4" s="3"/>
    </row>
    <row r="5" spans="1:20" s="32" customFormat="1" x14ac:dyDescent="0.2">
      <c r="B5" s="32" t="str">
        <f>(VLOOKUP(B17,fips_xref!$A$5:$C$28,2,FALSE))</f>
        <v>Albany</v>
      </c>
      <c r="C5" s="34">
        <f t="shared" ref="C5:G12" si="0">C17</f>
        <v>710.65456056183143</v>
      </c>
      <c r="D5" s="34">
        <f t="shared" si="0"/>
        <v>318.58236536816861</v>
      </c>
      <c r="E5" s="34">
        <f t="shared" si="0"/>
        <v>141.47240089524061</v>
      </c>
      <c r="F5" s="34">
        <f t="shared" si="0"/>
        <v>1.1958052643083066</v>
      </c>
      <c r="G5" s="34">
        <f t="shared" si="0"/>
        <v>8.6465267347818759</v>
      </c>
      <c r="H5" s="51"/>
      <c r="I5" s="223"/>
      <c r="J5" s="223"/>
      <c r="K5" s="223"/>
      <c r="L5" s="223"/>
      <c r="M5" s="223"/>
      <c r="N5" s="31"/>
      <c r="O5" s="184"/>
      <c r="P5" s="184"/>
      <c r="Q5" s="184"/>
      <c r="R5" s="184"/>
      <c r="S5" s="184"/>
      <c r="T5" s="184"/>
    </row>
    <row r="6" spans="1:20" s="32" customFormat="1" x14ac:dyDescent="0.2">
      <c r="B6" s="32" t="str">
        <f>(VLOOKUP(B18,fips_xref!$A$5:$C$28,2,FALSE))</f>
        <v>Carbon</v>
      </c>
      <c r="C6" s="34">
        <f t="shared" si="0"/>
        <v>2887.088696753146</v>
      </c>
      <c r="D6" s="34">
        <f t="shared" si="0"/>
        <v>15181.838752687096</v>
      </c>
      <c r="E6" s="34">
        <f t="shared" si="0"/>
        <v>1559.8090889894308</v>
      </c>
      <c r="F6" s="34">
        <f t="shared" si="0"/>
        <v>57.574212391794923</v>
      </c>
      <c r="G6" s="34">
        <f t="shared" si="0"/>
        <v>47.885431248905427</v>
      </c>
      <c r="H6" s="126"/>
      <c r="I6" s="223"/>
      <c r="J6" s="223"/>
      <c r="K6" s="223"/>
      <c r="L6" s="223"/>
      <c r="M6" s="223"/>
      <c r="N6" s="31"/>
      <c r="O6" s="184"/>
      <c r="P6" s="184"/>
      <c r="Q6" s="184"/>
      <c r="R6" s="184"/>
      <c r="S6" s="184"/>
    </row>
    <row r="7" spans="1:20" s="32" customFormat="1" x14ac:dyDescent="0.2">
      <c r="B7" s="32" t="str">
        <f>(VLOOKUP(B19,fips_xref!$A$5:$C$28,2,FALSE))</f>
        <v>Lincoln</v>
      </c>
      <c r="C7" s="34">
        <f t="shared" si="0"/>
        <v>1808.4134273483976</v>
      </c>
      <c r="D7" s="34">
        <f t="shared" si="0"/>
        <v>15665.850863190206</v>
      </c>
      <c r="E7" s="34">
        <f t="shared" si="0"/>
        <v>904.94885657942166</v>
      </c>
      <c r="F7" s="34">
        <f t="shared" si="0"/>
        <v>1116.4116740201789</v>
      </c>
      <c r="G7" s="34">
        <f t="shared" si="0"/>
        <v>89.105089809417109</v>
      </c>
      <c r="H7" s="51"/>
      <c r="I7" s="223"/>
      <c r="J7" s="223"/>
      <c r="K7" s="223"/>
      <c r="L7" s="223"/>
      <c r="M7" s="223"/>
      <c r="N7" s="31"/>
      <c r="O7" s="184"/>
      <c r="P7" s="184"/>
      <c r="Q7" s="184"/>
      <c r="R7" s="184"/>
      <c r="S7" s="184"/>
    </row>
    <row r="8" spans="1:20" s="32" customFormat="1" x14ac:dyDescent="0.2">
      <c r="B8" s="32" t="str">
        <f>(VLOOKUP(B20,fips_xref!$A$5:$C$28,2,FALSE))</f>
        <v>Sublette</v>
      </c>
      <c r="C8" s="34">
        <f t="shared" si="0"/>
        <v>4997.5623049987998</v>
      </c>
      <c r="D8" s="34">
        <f t="shared" si="0"/>
        <v>12897.210959523884</v>
      </c>
      <c r="E8" s="34">
        <f t="shared" si="0"/>
        <v>2890.5460301732701</v>
      </c>
      <c r="F8" s="34">
        <f t="shared" si="0"/>
        <v>86.336221583881354</v>
      </c>
      <c r="G8" s="34">
        <f t="shared" si="0"/>
        <v>147.41866535827066</v>
      </c>
      <c r="H8" s="51"/>
      <c r="I8" s="223"/>
      <c r="J8" s="223"/>
      <c r="K8" s="223"/>
      <c r="L8" s="223"/>
      <c r="M8" s="223"/>
      <c r="N8" s="31"/>
      <c r="O8" s="184"/>
      <c r="P8" s="184"/>
      <c r="Q8" s="184"/>
      <c r="R8" s="184"/>
      <c r="S8" s="184"/>
    </row>
    <row r="9" spans="1:20" s="32" customFormat="1" x14ac:dyDescent="0.2">
      <c r="B9" s="32" t="str">
        <f>(VLOOKUP(B21,fips_xref!$A$5:$C$28,2,FALSE))</f>
        <v>Sweetwater</v>
      </c>
      <c r="C9" s="34">
        <f t="shared" si="0"/>
        <v>4214.1416822301344</v>
      </c>
      <c r="D9" s="34">
        <f t="shared" si="0"/>
        <v>29766.814491915982</v>
      </c>
      <c r="E9" s="34">
        <f t="shared" si="0"/>
        <v>2395.7149062799972</v>
      </c>
      <c r="F9" s="34">
        <f t="shared" si="0"/>
        <v>341.81577458691004</v>
      </c>
      <c r="G9" s="34">
        <f t="shared" si="0"/>
        <v>86.112407886917751</v>
      </c>
      <c r="H9" s="51"/>
      <c r="I9" s="223"/>
      <c r="J9" s="223"/>
      <c r="K9" s="223"/>
      <c r="L9" s="223"/>
      <c r="M9" s="223"/>
      <c r="N9" s="31"/>
      <c r="O9" s="184"/>
      <c r="P9" s="184"/>
      <c r="Q9" s="184"/>
      <c r="R9" s="184"/>
      <c r="S9" s="184"/>
    </row>
    <row r="10" spans="1:20" s="32" customFormat="1" x14ac:dyDescent="0.2">
      <c r="B10" s="32" t="str">
        <f>(VLOOKUP(B22,fips_xref!$A$5:$C$28,2,FALSE))</f>
        <v>Uinta</v>
      </c>
      <c r="C10" s="34">
        <f t="shared" si="0"/>
        <v>1352.497158876429</v>
      </c>
      <c r="D10" s="34">
        <f t="shared" si="0"/>
        <v>9642.9665754001435</v>
      </c>
      <c r="E10" s="34">
        <f t="shared" si="0"/>
        <v>687.04189600086056</v>
      </c>
      <c r="F10" s="34">
        <f t="shared" si="0"/>
        <v>208.12625486245915</v>
      </c>
      <c r="G10" s="34">
        <f t="shared" si="0"/>
        <v>17.524573838048568</v>
      </c>
      <c r="H10" s="51"/>
      <c r="I10" s="223"/>
      <c r="J10" s="223"/>
      <c r="K10" s="223"/>
      <c r="L10" s="223"/>
      <c r="M10" s="223"/>
      <c r="N10" s="31"/>
      <c r="O10" s="184"/>
      <c r="P10" s="184"/>
      <c r="Q10" s="184"/>
      <c r="R10" s="184"/>
      <c r="S10" s="184"/>
    </row>
    <row r="11" spans="1:20" s="32" customFormat="1" x14ac:dyDescent="0.2">
      <c r="B11" s="347" t="str">
        <f>(VLOOKUP(B23,fips_xref!$A$5:$C$28,2,FALSE))</f>
        <v>Daggett</v>
      </c>
      <c r="C11" s="348">
        <f t="shared" si="0"/>
        <v>5.5785182351751859</v>
      </c>
      <c r="D11" s="348">
        <f t="shared" si="0"/>
        <v>99.9420543117173</v>
      </c>
      <c r="E11" s="348">
        <f t="shared" si="0"/>
        <v>4.3444971470595748</v>
      </c>
      <c r="F11" s="348">
        <f t="shared" si="0"/>
        <v>0.2158850978304733</v>
      </c>
      <c r="G11" s="348">
        <f t="shared" si="0"/>
        <v>0.41166990050299412</v>
      </c>
      <c r="H11" s="51"/>
      <c r="I11" s="223"/>
      <c r="J11" s="223"/>
      <c r="K11" s="223"/>
      <c r="L11" s="223"/>
      <c r="M11" s="223"/>
      <c r="N11" s="31"/>
      <c r="O11" s="184"/>
      <c r="P11" s="184"/>
      <c r="Q11" s="184"/>
      <c r="R11" s="184"/>
      <c r="S11" s="184"/>
    </row>
    <row r="12" spans="1:20" s="32" customFormat="1" x14ac:dyDescent="0.2">
      <c r="B12" s="347" t="str">
        <f>(VLOOKUP(B24,fips_xref!$A$5:$C$28,2,FALSE))</f>
        <v>Summit</v>
      </c>
      <c r="C12" s="348">
        <f t="shared" si="0"/>
        <v>14.874731906709325</v>
      </c>
      <c r="D12" s="348">
        <f t="shared" si="0"/>
        <v>1390.7588442473057</v>
      </c>
      <c r="E12" s="348">
        <f t="shared" si="0"/>
        <v>12.465152623305976</v>
      </c>
      <c r="F12" s="348">
        <f t="shared" si="0"/>
        <v>1.1907662595483408</v>
      </c>
      <c r="G12" s="348">
        <f t="shared" si="0"/>
        <v>1.1249968168261109</v>
      </c>
      <c r="H12" s="51"/>
      <c r="I12" s="223"/>
      <c r="J12" s="223"/>
      <c r="K12" s="223"/>
      <c r="L12" s="223"/>
      <c r="M12" s="223"/>
      <c r="N12" s="31"/>
      <c r="O12" s="184"/>
      <c r="P12" s="184"/>
      <c r="Q12" s="184"/>
      <c r="R12" s="184"/>
      <c r="S12" s="184"/>
    </row>
    <row r="13" spans="1:20" x14ac:dyDescent="0.2">
      <c r="B13" s="44" t="s">
        <v>14783</v>
      </c>
      <c r="C13" s="90">
        <f>SUM(C5:C12)</f>
        <v>15990.811080910624</v>
      </c>
      <c r="D13" s="90">
        <f>SUM(D5:D12)</f>
        <v>84963.964906644498</v>
      </c>
      <c r="E13" s="90">
        <f>SUM(E5:E12)</f>
        <v>8596.3428286885865</v>
      </c>
      <c r="F13" s="90">
        <f>SUM(F5:F12)</f>
        <v>1812.8665940669114</v>
      </c>
      <c r="G13" s="90">
        <f>SUM(G5:G12)</f>
        <v>398.22936159367055</v>
      </c>
      <c r="H13" s="19"/>
      <c r="I13" s="89"/>
      <c r="J13" s="6"/>
      <c r="K13" s="6"/>
      <c r="L13" s="6"/>
      <c r="M13" s="6"/>
      <c r="N13" s="6"/>
      <c r="O13" s="184"/>
      <c r="P13" s="184"/>
      <c r="Q13" s="184"/>
      <c r="R13" s="184"/>
      <c r="S13" s="184"/>
    </row>
    <row r="14" spans="1:20" s="168" customFormat="1" x14ac:dyDescent="0.2">
      <c r="B14"/>
      <c r="C14"/>
      <c r="D14"/>
      <c r="E14"/>
      <c r="F14"/>
      <c r="G14"/>
      <c r="H14" s="19"/>
      <c r="I14" s="181"/>
      <c r="O14" s="184"/>
      <c r="P14" s="184"/>
      <c r="Q14" s="184"/>
      <c r="R14" s="184"/>
      <c r="S14" s="184"/>
    </row>
    <row r="15" spans="1:20" s="170" customFormat="1" x14ac:dyDescent="0.2">
      <c r="B15" s="13"/>
      <c r="C15" s="12" t="s">
        <v>9170</v>
      </c>
      <c r="D15" s="14"/>
      <c r="E15" s="14"/>
      <c r="F15" s="14"/>
      <c r="G15" s="16"/>
      <c r="H15" s="19"/>
      <c r="I15" s="182"/>
      <c r="O15" s="184"/>
      <c r="P15" s="184"/>
      <c r="Q15" s="184"/>
      <c r="R15" s="184"/>
      <c r="S15" s="184"/>
    </row>
    <row r="16" spans="1:20" x14ac:dyDescent="0.2">
      <c r="B16" s="12" t="s">
        <v>16668</v>
      </c>
      <c r="C16" s="13" t="s">
        <v>9171</v>
      </c>
      <c r="D16" s="18" t="s">
        <v>9172</v>
      </c>
      <c r="E16" s="18" t="s">
        <v>14779</v>
      </c>
      <c r="F16" s="18" t="s">
        <v>14780</v>
      </c>
      <c r="G16" s="17" t="s">
        <v>14781</v>
      </c>
      <c r="H16" s="19"/>
      <c r="I16" s="19"/>
    </row>
    <row r="17" spans="2:9" x14ac:dyDescent="0.2">
      <c r="B17" s="42">
        <v>56001</v>
      </c>
      <c r="C17" s="36">
        <v>710.65456056183143</v>
      </c>
      <c r="D17" s="37">
        <v>318.58236536816861</v>
      </c>
      <c r="E17" s="37">
        <v>141.47240089524061</v>
      </c>
      <c r="F17" s="37">
        <v>1.1958052643083066</v>
      </c>
      <c r="G17" s="47">
        <v>8.6465267347818759</v>
      </c>
      <c r="H17" s="19"/>
      <c r="I17" s="19"/>
    </row>
    <row r="18" spans="2:9" x14ac:dyDescent="0.2">
      <c r="B18" s="43">
        <v>56007</v>
      </c>
      <c r="C18" s="39">
        <v>2887.088696753146</v>
      </c>
      <c r="D18" s="40">
        <v>15181.838752687096</v>
      </c>
      <c r="E18" s="40">
        <v>1559.8090889894308</v>
      </c>
      <c r="F18" s="40">
        <v>57.574212391794923</v>
      </c>
      <c r="G18" s="48">
        <v>47.885431248905427</v>
      </c>
      <c r="I18" s="19"/>
    </row>
    <row r="19" spans="2:9" x14ac:dyDescent="0.2">
      <c r="B19" s="43">
        <v>56023</v>
      </c>
      <c r="C19" s="39">
        <v>1808.4134273483976</v>
      </c>
      <c r="D19" s="40">
        <v>15665.850863190206</v>
      </c>
      <c r="E19" s="40">
        <v>904.94885657942166</v>
      </c>
      <c r="F19" s="40">
        <v>1116.4116740201789</v>
      </c>
      <c r="G19" s="48">
        <v>89.105089809417109</v>
      </c>
      <c r="I19" s="19"/>
    </row>
    <row r="20" spans="2:9" x14ac:dyDescent="0.2">
      <c r="B20" s="43">
        <v>56035</v>
      </c>
      <c r="C20" s="39">
        <v>4997.5623049987998</v>
      </c>
      <c r="D20" s="40">
        <v>12897.210959523884</v>
      </c>
      <c r="E20" s="40">
        <v>2890.5460301732701</v>
      </c>
      <c r="F20" s="40">
        <v>86.336221583881354</v>
      </c>
      <c r="G20" s="48">
        <v>147.41866535827066</v>
      </c>
    </row>
    <row r="21" spans="2:9" x14ac:dyDescent="0.2">
      <c r="B21" s="43">
        <v>56037</v>
      </c>
      <c r="C21" s="39">
        <v>4214.1416822301344</v>
      </c>
      <c r="D21" s="40">
        <v>29766.814491915982</v>
      </c>
      <c r="E21" s="40">
        <v>2395.7149062799972</v>
      </c>
      <c r="F21" s="40">
        <v>341.81577458691004</v>
      </c>
      <c r="G21" s="48">
        <v>86.112407886917751</v>
      </c>
    </row>
    <row r="22" spans="2:9" x14ac:dyDescent="0.2">
      <c r="B22" s="43">
        <v>56041</v>
      </c>
      <c r="C22" s="39">
        <v>1352.497158876429</v>
      </c>
      <c r="D22" s="40">
        <v>9642.9665754001435</v>
      </c>
      <c r="E22" s="40">
        <v>687.04189600086056</v>
      </c>
      <c r="F22" s="40">
        <v>208.12625486245915</v>
      </c>
      <c r="G22" s="48">
        <v>17.524573838048568</v>
      </c>
      <c r="H22" s="27"/>
    </row>
    <row r="23" spans="2:9" x14ac:dyDescent="0.2">
      <c r="B23" s="43">
        <v>49009</v>
      </c>
      <c r="C23" s="39">
        <v>5.5785182351751859</v>
      </c>
      <c r="D23" s="40">
        <v>99.9420543117173</v>
      </c>
      <c r="E23" s="40">
        <v>4.3444971470595748</v>
      </c>
      <c r="F23" s="40">
        <v>0.2158850978304733</v>
      </c>
      <c r="G23" s="48">
        <v>0.41166990050299412</v>
      </c>
      <c r="H23" s="27"/>
    </row>
    <row r="24" spans="2:9" s="27" customFormat="1" x14ac:dyDescent="0.2">
      <c r="B24" s="109">
        <v>49043</v>
      </c>
      <c r="C24" s="110">
        <v>14.874731906709325</v>
      </c>
      <c r="D24" s="111">
        <v>1390.7588442473057</v>
      </c>
      <c r="E24" s="111">
        <v>12.465152623305976</v>
      </c>
      <c r="F24" s="111">
        <v>1.1907662595483408</v>
      </c>
      <c r="G24" s="112">
        <v>1.1249968168261109</v>
      </c>
    </row>
    <row r="25" spans="2:9" s="27" customFormat="1" x14ac:dyDescent="0.2">
      <c r="B25"/>
      <c r="C25"/>
      <c r="D25"/>
      <c r="E25"/>
      <c r="F25"/>
      <c r="G25"/>
    </row>
    <row r="26" spans="2:9" s="27" customFormat="1" x14ac:dyDescent="0.2">
      <c r="B26"/>
      <c r="C26"/>
      <c r="D26"/>
      <c r="E26"/>
      <c r="F26"/>
      <c r="G26"/>
    </row>
    <row r="27" spans="2:9" s="27" customFormat="1" x14ac:dyDescent="0.2">
      <c r="B27"/>
      <c r="C27"/>
      <c r="D27"/>
      <c r="E27"/>
      <c r="F27"/>
      <c r="G27"/>
      <c r="H27" s="29"/>
    </row>
    <row r="28" spans="2:9" s="27" customFormat="1" x14ac:dyDescent="0.2">
      <c r="B28"/>
      <c r="C28"/>
      <c r="D28"/>
      <c r="E28"/>
      <c r="F28"/>
      <c r="G28"/>
      <c r="H28" s="29"/>
    </row>
    <row r="29" spans="2:9" s="29" customFormat="1" x14ac:dyDescent="0.2">
      <c r="B29"/>
      <c r="C29"/>
      <c r="D29"/>
      <c r="E29"/>
      <c r="F29"/>
      <c r="G29"/>
    </row>
    <row r="30" spans="2:9" s="29" customFormat="1" x14ac:dyDescent="0.2">
      <c r="B30"/>
      <c r="C30"/>
      <c r="D30"/>
      <c r="E30"/>
      <c r="F30"/>
      <c r="G30"/>
    </row>
    <row r="31" spans="2:9" s="29" customFormat="1" x14ac:dyDescent="0.2">
      <c r="B31"/>
      <c r="C31"/>
      <c r="D31"/>
      <c r="E31"/>
      <c r="F31"/>
      <c r="G31"/>
    </row>
    <row r="32" spans="2:9" s="29" customFormat="1" x14ac:dyDescent="0.2">
      <c r="B32"/>
      <c r="C32"/>
      <c r="D32"/>
      <c r="E32"/>
      <c r="F32"/>
      <c r="G32"/>
      <c r="H32"/>
    </row>
    <row r="33" spans="2:8" s="29" customFormat="1" x14ac:dyDescent="0.2">
      <c r="B33"/>
      <c r="C33"/>
      <c r="D33"/>
      <c r="E33"/>
      <c r="F33"/>
      <c r="G33"/>
      <c r="H33"/>
    </row>
    <row r="48" spans="2:8" x14ac:dyDescent="0.2">
      <c r="E48" s="20"/>
      <c r="F48" s="20"/>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W113"/>
  <sheetViews>
    <sheetView topLeftCell="C1" zoomScale="70" zoomScaleNormal="70" workbookViewId="0">
      <selection activeCell="C1" sqref="C1"/>
    </sheetView>
  </sheetViews>
  <sheetFormatPr defaultRowHeight="12.75" x14ac:dyDescent="0.2"/>
  <cols>
    <col min="1" max="1" width="13" style="6" hidden="1" customWidth="1"/>
    <col min="2" max="2" width="10.28515625" style="6" hidden="1" customWidth="1"/>
    <col min="3" max="3" width="29.5703125" style="6" customWidth="1"/>
    <col min="4" max="13" width="22" style="6" customWidth="1"/>
    <col min="14" max="14" width="22" style="117" customWidth="1"/>
    <col min="15" max="43" width="22" style="6" customWidth="1"/>
    <col min="44" max="53" width="21.7109375" style="6" customWidth="1"/>
    <col min="54" max="80" width="22" style="6" customWidth="1"/>
    <col min="81" max="123" width="22" style="6" bestFit="1" customWidth="1"/>
    <col min="124" max="153" width="21.140625" style="6" bestFit="1" customWidth="1"/>
    <col min="154" max="16384" width="9.140625" style="6"/>
  </cols>
  <sheetData>
    <row r="1" spans="3:19" ht="15" x14ac:dyDescent="0.25">
      <c r="C1" s="74" t="s">
        <v>14788</v>
      </c>
      <c r="D1" s="113"/>
      <c r="E1" s="79"/>
      <c r="J1" s="46"/>
      <c r="K1" s="46"/>
      <c r="L1" s="46"/>
      <c r="M1" s="46"/>
      <c r="O1" s="117"/>
      <c r="P1" s="117"/>
      <c r="Q1" s="117"/>
      <c r="R1" s="117"/>
      <c r="S1" s="117"/>
    </row>
    <row r="2" spans="3:19" x14ac:dyDescent="0.2">
      <c r="D2" s="75"/>
      <c r="J2" s="46"/>
      <c r="K2" s="46"/>
      <c r="L2" s="46"/>
      <c r="M2" s="46"/>
      <c r="O2" s="117"/>
      <c r="P2" s="117"/>
      <c r="Q2" s="117"/>
      <c r="R2" s="117"/>
      <c r="S2" s="117"/>
    </row>
    <row r="3" spans="3:19" x14ac:dyDescent="0.2">
      <c r="C3" s="75" t="s">
        <v>14784</v>
      </c>
      <c r="D3" s="150"/>
      <c r="E3" s="150"/>
      <c r="J3" s="46"/>
      <c r="K3" s="46"/>
      <c r="L3" s="46"/>
      <c r="M3" s="46"/>
      <c r="O3" s="117"/>
      <c r="P3" s="117"/>
      <c r="Q3" s="117"/>
      <c r="R3" s="117"/>
      <c r="S3" s="117"/>
    </row>
    <row r="4" spans="3:19" x14ac:dyDescent="0.2">
      <c r="C4" s="44" t="str">
        <f t="shared" ref="C4:H4" si="0">C22</f>
        <v>Combined Categories</v>
      </c>
      <c r="D4" s="44" t="str">
        <f t="shared" si="0"/>
        <v>NOx (tons/year)</v>
      </c>
      <c r="E4" s="44" t="str">
        <f t="shared" si="0"/>
        <v>VOC (tons/year)</v>
      </c>
      <c r="F4" s="44" t="str">
        <f t="shared" si="0"/>
        <v>CO (tons/year)</v>
      </c>
      <c r="G4" s="44" t="str">
        <f t="shared" si="0"/>
        <v>SOx (tons/year)</v>
      </c>
      <c r="H4" s="44" t="str">
        <f t="shared" si="0"/>
        <v>PM (tons/year)</v>
      </c>
      <c r="I4" s="44"/>
      <c r="J4" s="115"/>
      <c r="K4" s="115"/>
      <c r="L4" s="115"/>
      <c r="M4" s="46"/>
      <c r="O4" s="117"/>
      <c r="P4" s="117"/>
      <c r="Q4" s="117"/>
      <c r="R4" s="117"/>
      <c r="S4" s="117"/>
    </row>
    <row r="5" spans="3:19" x14ac:dyDescent="0.2">
      <c r="C5" s="79" t="s">
        <v>14789</v>
      </c>
      <c r="D5" s="79">
        <f t="shared" ref="D5:D16" si="1">VLOOKUP($C5,$C$23:$H$48,2,FALSE)</f>
        <v>8620.9223285910575</v>
      </c>
      <c r="E5" s="79">
        <f t="shared" ref="E5:E16" si="2">VLOOKUP($C5,$C$23:$H$48,3,FALSE)</f>
        <v>2315.8343764476958</v>
      </c>
      <c r="F5" s="79">
        <f t="shared" ref="F5:F16" si="3">VLOOKUP($C5,$C$23:$H$48,4,FALSE)</f>
        <v>3794.8825960179943</v>
      </c>
      <c r="G5" s="79">
        <f t="shared" ref="G5:G16" si="4">VLOOKUP($C5,$C$23:$H$48,5,FALSE)</f>
        <v>184.071435370128</v>
      </c>
      <c r="H5" s="79">
        <f t="shared" ref="H5:H16" si="5">VLOOKUP($C5,$C$23:$H$48,6,FALSE)</f>
        <v>80.814489007161157</v>
      </c>
      <c r="J5" s="116"/>
      <c r="K5" s="116"/>
      <c r="L5" s="116"/>
      <c r="M5" s="46"/>
      <c r="N5" s="118"/>
      <c r="O5" s="117"/>
      <c r="P5" s="117"/>
      <c r="Q5" s="117"/>
      <c r="R5" s="117"/>
      <c r="S5" s="117"/>
    </row>
    <row r="6" spans="3:19" x14ac:dyDescent="0.2">
      <c r="C6" s="264" t="s">
        <v>10028</v>
      </c>
      <c r="D6" s="79">
        <f t="shared" si="1"/>
        <v>1386.0219462826778</v>
      </c>
      <c r="E6" s="79">
        <f t="shared" si="2"/>
        <v>93.434567736477902</v>
      </c>
      <c r="F6" s="79">
        <f t="shared" si="3"/>
        <v>632.59273618892007</v>
      </c>
      <c r="G6" s="79">
        <f t="shared" si="4"/>
        <v>70.746276443336527</v>
      </c>
      <c r="H6" s="79">
        <f t="shared" si="5"/>
        <v>40.981287386805811</v>
      </c>
      <c r="J6" s="116"/>
      <c r="K6" s="116"/>
      <c r="L6" s="116"/>
      <c r="M6" s="91"/>
      <c r="N6" s="118"/>
      <c r="O6" s="117"/>
      <c r="P6" s="117"/>
      <c r="Q6" s="117"/>
      <c r="R6" s="117"/>
      <c r="S6" s="117"/>
    </row>
    <row r="7" spans="3:19" x14ac:dyDescent="0.2">
      <c r="C7" s="264" t="s">
        <v>15685</v>
      </c>
      <c r="D7" s="79">
        <f t="shared" si="1"/>
        <v>3835.0595745159471</v>
      </c>
      <c r="E7" s="79">
        <f t="shared" si="2"/>
        <v>231.57011844275712</v>
      </c>
      <c r="F7" s="79">
        <f t="shared" si="3"/>
        <v>2932.8327579706647</v>
      </c>
      <c r="G7" s="79">
        <f t="shared" si="4"/>
        <v>23.235458884664411</v>
      </c>
      <c r="H7" s="79">
        <f t="shared" si="5"/>
        <v>237.61581253908241</v>
      </c>
      <c r="J7" s="116"/>
      <c r="K7" s="116"/>
      <c r="L7" s="116"/>
      <c r="M7" s="91"/>
      <c r="N7" s="118"/>
      <c r="O7" s="117"/>
      <c r="P7" s="117"/>
      <c r="Q7" s="117"/>
      <c r="R7" s="117"/>
      <c r="S7" s="117"/>
    </row>
    <row r="8" spans="3:19" x14ac:dyDescent="0.2">
      <c r="C8" s="264" t="s">
        <v>10032</v>
      </c>
      <c r="D8" s="79">
        <f t="shared" si="1"/>
        <v>0</v>
      </c>
      <c r="E8" s="79">
        <f t="shared" si="2"/>
        <v>9309.2933064200806</v>
      </c>
      <c r="F8" s="79">
        <f t="shared" si="3"/>
        <v>0</v>
      </c>
      <c r="G8" s="79">
        <f t="shared" si="4"/>
        <v>0</v>
      </c>
      <c r="H8" s="79">
        <f t="shared" si="5"/>
        <v>0</v>
      </c>
      <c r="J8" s="116"/>
      <c r="K8" s="116"/>
      <c r="L8" s="116"/>
      <c r="M8" s="91"/>
      <c r="N8" s="118"/>
      <c r="O8" s="117"/>
      <c r="P8" s="152"/>
      <c r="Q8" s="117"/>
      <c r="R8" s="117"/>
      <c r="S8" s="117"/>
    </row>
    <row r="9" spans="3:19" x14ac:dyDescent="0.2">
      <c r="C9" s="264" t="s">
        <v>10031</v>
      </c>
      <c r="D9" s="79">
        <f t="shared" si="1"/>
        <v>0</v>
      </c>
      <c r="E9" s="79">
        <f t="shared" si="2"/>
        <v>7729.6617099620726</v>
      </c>
      <c r="F9" s="79">
        <f t="shared" si="3"/>
        <v>0</v>
      </c>
      <c r="G9" s="79">
        <f t="shared" si="4"/>
        <v>0</v>
      </c>
      <c r="H9" s="79">
        <f t="shared" si="5"/>
        <v>0</v>
      </c>
      <c r="J9" s="116"/>
      <c r="K9" s="116"/>
      <c r="L9" s="116"/>
      <c r="M9" s="91"/>
      <c r="N9" s="118"/>
      <c r="O9" s="117"/>
      <c r="P9" s="152"/>
      <c r="Q9" s="117"/>
      <c r="R9" s="117"/>
      <c r="S9" s="120"/>
    </row>
    <row r="10" spans="3:19" x14ac:dyDescent="0.2">
      <c r="C10" s="264" t="s">
        <v>15141</v>
      </c>
      <c r="D10" s="79">
        <f t="shared" si="1"/>
        <v>0.6</v>
      </c>
      <c r="E10" s="79">
        <f t="shared" si="2"/>
        <v>30698.318341482794</v>
      </c>
      <c r="F10" s="79">
        <f t="shared" si="3"/>
        <v>1</v>
      </c>
      <c r="G10" s="79">
        <f t="shared" si="4"/>
        <v>0.1</v>
      </c>
      <c r="H10" s="79">
        <f t="shared" si="5"/>
        <v>9.316650000000001</v>
      </c>
      <c r="J10" s="116"/>
      <c r="K10" s="116"/>
      <c r="L10" s="116"/>
      <c r="M10" s="91"/>
      <c r="N10" s="118"/>
      <c r="O10" s="117"/>
      <c r="P10" s="151"/>
      <c r="Q10" s="117"/>
      <c r="R10" s="117"/>
      <c r="S10" s="120"/>
    </row>
    <row r="11" spans="3:19" x14ac:dyDescent="0.2">
      <c r="C11" s="264" t="s">
        <v>15125</v>
      </c>
      <c r="D11" s="79">
        <f t="shared" si="1"/>
        <v>143.91556880535268</v>
      </c>
      <c r="E11" s="79">
        <f t="shared" si="2"/>
        <v>5734.1624092426919</v>
      </c>
      <c r="F11" s="79">
        <f t="shared" si="3"/>
        <v>123.10834257184955</v>
      </c>
      <c r="G11" s="79">
        <f t="shared" si="4"/>
        <v>73.393039870883044</v>
      </c>
      <c r="H11" s="79">
        <f t="shared" si="5"/>
        <v>7.2974015393020988</v>
      </c>
      <c r="J11" s="116"/>
      <c r="K11" s="116"/>
      <c r="L11" s="116"/>
      <c r="M11" s="91"/>
      <c r="N11" s="118"/>
      <c r="O11" s="114"/>
      <c r="P11" s="114"/>
      <c r="Q11" s="114"/>
      <c r="R11" s="114"/>
      <c r="S11" s="114"/>
    </row>
    <row r="12" spans="3:19" x14ac:dyDescent="0.2">
      <c r="C12" s="265" t="s">
        <v>15132</v>
      </c>
      <c r="D12" s="79">
        <f t="shared" si="1"/>
        <v>10.192946219016999</v>
      </c>
      <c r="E12" s="79">
        <f t="shared" si="2"/>
        <v>24666.902375066427</v>
      </c>
      <c r="F12" s="79">
        <f t="shared" si="3"/>
        <v>5.1402865547542502</v>
      </c>
      <c r="G12" s="79">
        <f t="shared" si="4"/>
        <v>0</v>
      </c>
      <c r="H12" s="79">
        <f t="shared" si="5"/>
        <v>0</v>
      </c>
      <c r="J12" s="116"/>
      <c r="K12" s="116"/>
      <c r="L12" s="116"/>
      <c r="M12" s="91"/>
      <c r="N12" s="118"/>
      <c r="O12" s="117"/>
      <c r="P12" s="153"/>
      <c r="Q12" s="117"/>
      <c r="R12" s="117"/>
      <c r="S12" s="117"/>
    </row>
    <row r="13" spans="3:19" x14ac:dyDescent="0.2">
      <c r="C13" s="265" t="s">
        <v>15134</v>
      </c>
      <c r="D13" s="79">
        <f t="shared" si="1"/>
        <v>0</v>
      </c>
      <c r="E13" s="79">
        <f t="shared" si="2"/>
        <v>1064.916425544292</v>
      </c>
      <c r="F13" s="79">
        <f t="shared" si="3"/>
        <v>0</v>
      </c>
      <c r="G13" s="79">
        <f t="shared" si="4"/>
        <v>0</v>
      </c>
      <c r="H13" s="79">
        <f t="shared" si="5"/>
        <v>0</v>
      </c>
      <c r="J13" s="116"/>
      <c r="K13" s="116"/>
      <c r="L13" s="116"/>
      <c r="M13" s="91"/>
      <c r="N13" s="118"/>
      <c r="O13" s="117"/>
      <c r="P13" s="153"/>
      <c r="Q13" s="117"/>
      <c r="R13" s="117"/>
      <c r="S13" s="117"/>
    </row>
    <row r="14" spans="3:19" x14ac:dyDescent="0.2">
      <c r="C14" s="264" t="s">
        <v>15912</v>
      </c>
      <c r="D14" s="79">
        <f t="shared" si="1"/>
        <v>0</v>
      </c>
      <c r="E14" s="79">
        <f t="shared" si="2"/>
        <v>388.31937766985152</v>
      </c>
      <c r="F14" s="79">
        <f t="shared" si="3"/>
        <v>0</v>
      </c>
      <c r="G14" s="79">
        <f t="shared" si="4"/>
        <v>0</v>
      </c>
      <c r="H14" s="79">
        <f t="shared" si="5"/>
        <v>0</v>
      </c>
      <c r="J14" s="116"/>
      <c r="K14" s="116"/>
      <c r="L14" s="116"/>
      <c r="M14" s="91"/>
      <c r="N14" s="118"/>
      <c r="O14" s="117"/>
      <c r="P14" s="117"/>
      <c r="Q14" s="117"/>
      <c r="R14" s="117"/>
      <c r="S14" s="117"/>
    </row>
    <row r="15" spans="3:19" x14ac:dyDescent="0.2">
      <c r="C15" s="31" t="s">
        <v>15682</v>
      </c>
      <c r="D15" s="79">
        <f t="shared" si="1"/>
        <v>0</v>
      </c>
      <c r="E15" s="79">
        <f t="shared" si="2"/>
        <v>272.91396202636179</v>
      </c>
      <c r="F15" s="79">
        <f t="shared" si="3"/>
        <v>0</v>
      </c>
      <c r="G15" s="79">
        <f t="shared" si="4"/>
        <v>0</v>
      </c>
      <c r="H15" s="79">
        <f t="shared" si="5"/>
        <v>0</v>
      </c>
      <c r="J15" s="116"/>
      <c r="K15" s="116"/>
      <c r="L15" s="116"/>
      <c r="M15" s="91"/>
      <c r="N15" s="118"/>
      <c r="O15" s="117"/>
      <c r="P15" s="117"/>
      <c r="Q15" s="117"/>
      <c r="R15" s="117"/>
      <c r="S15" s="117"/>
    </row>
    <row r="16" spans="3:19" x14ac:dyDescent="0.2">
      <c r="C16" s="6" t="s">
        <v>15129</v>
      </c>
      <c r="D16" s="79">
        <f t="shared" si="1"/>
        <v>756.45137814380553</v>
      </c>
      <c r="E16" s="79">
        <f t="shared" si="2"/>
        <v>0</v>
      </c>
      <c r="F16" s="79">
        <f t="shared" si="3"/>
        <v>305.36784473645184</v>
      </c>
      <c r="G16" s="79">
        <f t="shared" si="4"/>
        <v>33.582743510178275</v>
      </c>
      <c r="H16" s="79">
        <f t="shared" si="5"/>
        <v>18.172217569392927</v>
      </c>
      <c r="I16" s="178"/>
      <c r="J16" s="116"/>
      <c r="K16" s="116"/>
      <c r="L16" s="116"/>
      <c r="M16" s="91"/>
      <c r="N16" s="118"/>
      <c r="O16" s="117"/>
      <c r="P16" s="117"/>
      <c r="Q16" s="117"/>
      <c r="R16" s="117"/>
      <c r="S16" s="117"/>
    </row>
    <row r="17" spans="1:26" x14ac:dyDescent="0.2">
      <c r="C17" s="78" t="s">
        <v>16661</v>
      </c>
      <c r="D17" s="79">
        <f>SUMIF($A$23:$A$48,"N",D$23:D$48)</f>
        <v>1237.6473383527598</v>
      </c>
      <c r="E17" s="79">
        <f>SUMIF($A$23:$A$48,"N",E$23:E$48)</f>
        <v>2458.6379366030301</v>
      </c>
      <c r="F17" s="79">
        <f>SUMIF($A$23:$A$48,"N",F$23:F$48)</f>
        <v>801.41826464794758</v>
      </c>
      <c r="G17" s="79">
        <f>SUMIF($A$23:$A$48,"N",G$23:G$48)</f>
        <v>1427.7376399877212</v>
      </c>
      <c r="H17" s="79">
        <f>SUMIF($A$23:$A$48,"N",H$23:H$48)</f>
        <v>4.0315035519260958</v>
      </c>
      <c r="I17" s="178"/>
      <c r="J17" s="116"/>
      <c r="K17" s="116"/>
      <c r="L17" s="116"/>
      <c r="M17" s="91"/>
      <c r="N17" s="118"/>
      <c r="O17" s="117"/>
      <c r="P17" s="117"/>
      <c r="Q17" s="117"/>
      <c r="R17" s="117"/>
      <c r="S17" s="117"/>
    </row>
    <row r="18" spans="1:26" x14ac:dyDescent="0.2">
      <c r="A18" s="89"/>
      <c r="B18" s="89"/>
      <c r="C18" s="80" t="s">
        <v>15137</v>
      </c>
      <c r="D18" s="90">
        <f>SUM(D5:D17)</f>
        <v>15990.811080910617</v>
      </c>
      <c r="E18" s="90">
        <f>SUM(E5:E17)</f>
        <v>84963.964906644527</v>
      </c>
      <c r="F18" s="90">
        <f>SUM(F5:F17)</f>
        <v>8596.3428286885828</v>
      </c>
      <c r="G18" s="90">
        <f>SUM(G5:G17)</f>
        <v>1812.8665940669116</v>
      </c>
      <c r="H18" s="90">
        <f>SUM(H5:H17)</f>
        <v>398.22936159367055</v>
      </c>
      <c r="J18" s="116"/>
      <c r="K18" s="46"/>
      <c r="L18" s="46"/>
      <c r="M18" s="46"/>
      <c r="O18" s="117"/>
      <c r="P18" s="117"/>
      <c r="Q18" s="119"/>
      <c r="R18" s="117"/>
      <c r="S18" s="117"/>
    </row>
    <row r="19" spans="1:26" x14ac:dyDescent="0.2">
      <c r="D19" s="46"/>
      <c r="E19" s="46"/>
      <c r="F19" s="46"/>
      <c r="G19" s="46"/>
      <c r="H19" s="46"/>
      <c r="J19" s="46"/>
      <c r="K19" s="46"/>
      <c r="L19" s="46"/>
      <c r="M19" s="46"/>
      <c r="O19" s="117"/>
      <c r="P19" s="117"/>
      <c r="Q19" s="117"/>
      <c r="R19" s="117"/>
      <c r="S19" s="117"/>
    </row>
    <row r="20" spans="1:26" x14ac:dyDescent="0.2">
      <c r="J20" s="46"/>
      <c r="K20" s="46"/>
      <c r="L20" s="46"/>
      <c r="M20" s="46"/>
      <c r="O20" s="118"/>
      <c r="P20" s="118"/>
      <c r="Q20" s="118"/>
      <c r="R20" s="118"/>
      <c r="S20" s="118"/>
    </row>
    <row r="21" spans="1:26" x14ac:dyDescent="0.2">
      <c r="C21" s="75" t="s">
        <v>14785</v>
      </c>
      <c r="J21" s="46"/>
      <c r="K21" s="46"/>
      <c r="L21" s="46"/>
      <c r="M21" s="46"/>
      <c r="O21" s="118"/>
      <c r="P21" s="118"/>
      <c r="Q21" s="118"/>
      <c r="R21" s="117"/>
      <c r="S21" s="117"/>
    </row>
    <row r="22" spans="1:26" x14ac:dyDescent="0.2">
      <c r="A22" s="44" t="s">
        <v>14782</v>
      </c>
      <c r="B22" s="44"/>
      <c r="C22" s="44" t="str">
        <f t="shared" ref="C22:C48" si="6">C58</f>
        <v>Combined Categories</v>
      </c>
      <c r="D22" s="44" t="str">
        <f>RIGHT(D57,LEN(D57)-7)</f>
        <v>NOx (tons/year)</v>
      </c>
      <c r="E22" s="44" t="str">
        <f>RIGHT(L57,LEN(L57)-7)</f>
        <v>VOC (tons/year)</v>
      </c>
      <c r="F22" s="44" t="str">
        <f>RIGHT(T57,LEN(T57)-7)</f>
        <v>CO (tons/year)</v>
      </c>
      <c r="G22" s="44" t="str">
        <f>RIGHT(AB57,LEN(AB57)-7)</f>
        <v>SOx (tons/year)</v>
      </c>
      <c r="H22" s="44" t="str">
        <f>RIGHT(AJ57,LEN(AJ57)-7)</f>
        <v>PM (tons/year)</v>
      </c>
      <c r="J22" s="115" t="s">
        <v>16667</v>
      </c>
      <c r="K22" s="115" t="s">
        <v>14782</v>
      </c>
      <c r="L22" s="115"/>
      <c r="M22" s="46"/>
      <c r="N22" s="272"/>
      <c r="O22" s="272"/>
      <c r="P22" s="272"/>
      <c r="Q22" s="272"/>
      <c r="R22" s="272"/>
      <c r="S22" s="272"/>
      <c r="T22" s="44"/>
      <c r="U22" s="148"/>
      <c r="V22" s="148"/>
      <c r="W22" s="148"/>
      <c r="X22" s="148"/>
      <c r="Y22" s="148"/>
      <c r="Z22" s="148"/>
    </row>
    <row r="23" spans="1:26" x14ac:dyDescent="0.2">
      <c r="A23" s="6" t="str">
        <f>VLOOKUP(C23,$J$23:$K$54,2,FALSE)</f>
        <v>N</v>
      </c>
      <c r="C23" s="6" t="str">
        <f t="shared" si="6"/>
        <v>Amine Unit</v>
      </c>
      <c r="D23" s="79">
        <f t="shared" ref="D23:D48" si="7">SUM(B59:K59)</f>
        <v>21.486000000000001</v>
      </c>
      <c r="E23" s="79">
        <f t="shared" ref="E23:E48" si="8">SUM(L59:S59)</f>
        <v>117.56060000000001</v>
      </c>
      <c r="F23" s="79">
        <f t="shared" ref="F23:F48" si="9">SUM(T59:AA59)</f>
        <v>18.058000000000003</v>
      </c>
      <c r="G23" s="79">
        <f t="shared" ref="G23:G48" si="10">SUM(AB59:AI59)</f>
        <v>0</v>
      </c>
      <c r="H23" s="79">
        <f t="shared" ref="H23:H48" si="11">SUM(AJ59:AQ59)</f>
        <v>0</v>
      </c>
      <c r="I23" s="79"/>
      <c r="J23" s="46" t="s">
        <v>10028</v>
      </c>
      <c r="K23" s="46" t="s">
        <v>16660</v>
      </c>
      <c r="L23" s="21"/>
      <c r="M23" s="121"/>
      <c r="N23" s="272"/>
      <c r="O23" s="273"/>
      <c r="P23" s="273"/>
      <c r="Q23" s="273"/>
      <c r="R23" s="273"/>
      <c r="S23" s="273"/>
      <c r="T23" s="148"/>
      <c r="U23" s="148"/>
      <c r="V23" s="185"/>
      <c r="W23" s="185"/>
      <c r="X23" s="185"/>
      <c r="Y23" s="185"/>
      <c r="Z23" s="185"/>
    </row>
    <row r="24" spans="1:26" x14ac:dyDescent="0.2">
      <c r="A24" s="6" t="str">
        <f t="shared" ref="A24:A48" si="12">VLOOKUP(C24,$J$23:$K$54,2,FALSE)</f>
        <v>N</v>
      </c>
      <c r="C24" s="6" t="str">
        <f t="shared" si="6"/>
        <v>Blowdown Flaring</v>
      </c>
      <c r="D24" s="79">
        <f t="shared" si="7"/>
        <v>2.6263184122157714E-3</v>
      </c>
      <c r="E24" s="79">
        <f t="shared" si="8"/>
        <v>0</v>
      </c>
      <c r="F24" s="79">
        <f t="shared" si="9"/>
        <v>2.1621093548837862E-2</v>
      </c>
      <c r="G24" s="79">
        <f t="shared" si="10"/>
        <v>0</v>
      </c>
      <c r="H24" s="79">
        <f t="shared" si="11"/>
        <v>0</v>
      </c>
      <c r="I24" s="264"/>
      <c r="J24" s="46" t="s">
        <v>15685</v>
      </c>
      <c r="K24" s="46" t="s">
        <v>16660</v>
      </c>
      <c r="L24" s="21"/>
      <c r="M24" s="121"/>
      <c r="N24" s="272"/>
      <c r="O24" s="273"/>
      <c r="P24" s="273"/>
      <c r="Q24" s="273"/>
      <c r="R24" s="273"/>
      <c r="S24" s="273"/>
      <c r="T24" s="148"/>
      <c r="U24" s="148"/>
      <c r="V24" s="185"/>
      <c r="W24" s="185"/>
      <c r="X24" s="185"/>
      <c r="Y24" s="185"/>
      <c r="Z24" s="185"/>
    </row>
    <row r="25" spans="1:26" x14ac:dyDescent="0.2">
      <c r="A25" s="6" t="str">
        <f t="shared" si="12"/>
        <v>Y</v>
      </c>
      <c r="C25" s="6" t="str">
        <f t="shared" si="6"/>
        <v>Compressor Engines</v>
      </c>
      <c r="D25" s="79">
        <f t="shared" si="7"/>
        <v>8620.9223285910575</v>
      </c>
      <c r="E25" s="79">
        <f t="shared" si="8"/>
        <v>2315.8343764476958</v>
      </c>
      <c r="F25" s="79">
        <f t="shared" si="9"/>
        <v>3794.8825960179943</v>
      </c>
      <c r="G25" s="79">
        <f t="shared" si="10"/>
        <v>184.071435370128</v>
      </c>
      <c r="H25" s="79">
        <f t="shared" si="11"/>
        <v>80.814489007161157</v>
      </c>
      <c r="I25" s="264"/>
      <c r="J25" s="46" t="s">
        <v>10032</v>
      </c>
      <c r="K25" s="46" t="s">
        <v>16660</v>
      </c>
      <c r="L25" s="21"/>
      <c r="M25" s="121"/>
      <c r="N25" s="272"/>
      <c r="O25" s="272"/>
      <c r="P25" s="272"/>
      <c r="Q25" s="272"/>
      <c r="R25" s="272"/>
      <c r="S25" s="272"/>
      <c r="T25" s="148"/>
      <c r="U25" s="148"/>
      <c r="V25" s="185"/>
      <c r="W25" s="185"/>
      <c r="X25" s="185"/>
      <c r="Y25" s="185"/>
      <c r="Z25" s="185"/>
    </row>
    <row r="26" spans="1:26" x14ac:dyDescent="0.2">
      <c r="A26" s="6" t="str">
        <f t="shared" si="12"/>
        <v>Y</v>
      </c>
      <c r="C26" s="6" t="str">
        <f t="shared" si="6"/>
        <v xml:space="preserve">Condensate tank </v>
      </c>
      <c r="D26" s="79">
        <f t="shared" si="7"/>
        <v>10.192946219016999</v>
      </c>
      <c r="E26" s="79">
        <f t="shared" si="8"/>
        <v>24666.902375066427</v>
      </c>
      <c r="F26" s="79">
        <f t="shared" si="9"/>
        <v>5.1402865547542502</v>
      </c>
      <c r="G26" s="79">
        <f t="shared" si="10"/>
        <v>0</v>
      </c>
      <c r="H26" s="79">
        <f t="shared" si="11"/>
        <v>0</v>
      </c>
      <c r="I26" s="264"/>
      <c r="J26" s="46" t="s">
        <v>10031</v>
      </c>
      <c r="K26" s="46" t="s">
        <v>16660</v>
      </c>
      <c r="L26" s="21"/>
      <c r="M26" s="121"/>
      <c r="N26" s="272"/>
      <c r="O26" s="273"/>
      <c r="P26" s="273"/>
      <c r="Q26" s="273"/>
      <c r="R26" s="273"/>
      <c r="S26" s="273"/>
      <c r="T26" s="148"/>
      <c r="U26" s="148"/>
      <c r="V26" s="185"/>
      <c r="W26" s="185"/>
      <c r="X26" s="185"/>
      <c r="Y26" s="185"/>
      <c r="Z26" s="185"/>
    </row>
    <row r="27" spans="1:26" x14ac:dyDescent="0.2">
      <c r="A27" s="6" t="str">
        <f t="shared" si="12"/>
        <v>Y</v>
      </c>
      <c r="C27" s="6" t="str">
        <f t="shared" si="6"/>
        <v>Dehydrator</v>
      </c>
      <c r="D27" s="79">
        <f t="shared" si="7"/>
        <v>143.91556880535268</v>
      </c>
      <c r="E27" s="79">
        <f t="shared" si="8"/>
        <v>5734.1624092426919</v>
      </c>
      <c r="F27" s="79">
        <f t="shared" si="9"/>
        <v>123.10834257184955</v>
      </c>
      <c r="G27" s="79">
        <f t="shared" si="10"/>
        <v>73.393039870883044</v>
      </c>
      <c r="H27" s="79">
        <f t="shared" si="11"/>
        <v>7.2974015393020988</v>
      </c>
      <c r="I27" s="264"/>
      <c r="J27" s="46" t="s">
        <v>15684</v>
      </c>
      <c r="K27" s="46" t="s">
        <v>16659</v>
      </c>
      <c r="L27" s="21"/>
      <c r="M27" s="121"/>
      <c r="N27" s="272"/>
      <c r="O27" s="273"/>
      <c r="P27" s="273"/>
      <c r="Q27" s="273"/>
      <c r="R27" s="273"/>
      <c r="S27" s="273"/>
      <c r="T27" s="148"/>
      <c r="U27" s="148"/>
      <c r="V27" s="185"/>
      <c r="W27" s="185"/>
      <c r="X27" s="185"/>
      <c r="Y27" s="185"/>
      <c r="Z27" s="185"/>
    </row>
    <row r="28" spans="1:26" x14ac:dyDescent="0.2">
      <c r="A28" s="6" t="str">
        <f t="shared" si="12"/>
        <v>N</v>
      </c>
      <c r="C28" s="6" t="str">
        <f t="shared" si="6"/>
        <v>Dehydrator Flaring</v>
      </c>
      <c r="D28" s="79">
        <f t="shared" si="7"/>
        <v>400.48480999665628</v>
      </c>
      <c r="E28" s="79">
        <f t="shared" si="8"/>
        <v>0</v>
      </c>
      <c r="F28" s="79">
        <f t="shared" si="9"/>
        <v>100.12120249916407</v>
      </c>
      <c r="G28" s="79">
        <f t="shared" si="10"/>
        <v>0</v>
      </c>
      <c r="H28" s="79">
        <f t="shared" si="11"/>
        <v>0</v>
      </c>
      <c r="I28" s="264"/>
      <c r="J28" s="46" t="s">
        <v>15912</v>
      </c>
      <c r="K28" s="46" t="s">
        <v>16660</v>
      </c>
      <c r="L28" s="21"/>
      <c r="M28" s="121"/>
      <c r="N28" s="272"/>
      <c r="O28" s="273"/>
      <c r="P28" s="273"/>
      <c r="Q28" s="273"/>
      <c r="R28" s="273"/>
      <c r="S28" s="273"/>
      <c r="T28" s="148"/>
      <c r="U28" s="148"/>
      <c r="V28" s="185"/>
      <c r="W28" s="185"/>
      <c r="X28" s="185"/>
      <c r="Y28" s="185"/>
      <c r="Z28" s="185"/>
    </row>
    <row r="29" spans="1:26" x14ac:dyDescent="0.2">
      <c r="A29" s="6" t="str">
        <f t="shared" si="12"/>
        <v>Y</v>
      </c>
      <c r="C29" s="6" t="str">
        <f t="shared" si="6"/>
        <v>Drill rigs</v>
      </c>
      <c r="D29" s="79">
        <f t="shared" si="7"/>
        <v>1386.0219462826778</v>
      </c>
      <c r="E29" s="79">
        <f t="shared" si="8"/>
        <v>93.434567736477902</v>
      </c>
      <c r="F29" s="79">
        <f t="shared" si="9"/>
        <v>632.59273618892007</v>
      </c>
      <c r="G29" s="79">
        <f t="shared" si="10"/>
        <v>70.746276443336527</v>
      </c>
      <c r="H29" s="79">
        <f t="shared" si="11"/>
        <v>40.981287386805811</v>
      </c>
      <c r="I29" s="264"/>
      <c r="J29" s="46" t="s">
        <v>15682</v>
      </c>
      <c r="K29" s="46" t="s">
        <v>16660</v>
      </c>
      <c r="L29" s="21"/>
      <c r="M29" s="121"/>
      <c r="N29" s="272"/>
      <c r="O29" s="273"/>
      <c r="P29" s="273"/>
      <c r="Q29" s="273"/>
      <c r="R29" s="273"/>
      <c r="S29" s="273"/>
      <c r="T29" s="148"/>
      <c r="U29" s="148"/>
      <c r="V29" s="185"/>
      <c r="W29" s="185"/>
      <c r="X29" s="185"/>
      <c r="Y29" s="185"/>
      <c r="Z29" s="185"/>
    </row>
    <row r="30" spans="1:26" ht="15" customHeight="1" x14ac:dyDescent="0.2">
      <c r="A30" s="6" t="str">
        <f t="shared" si="12"/>
        <v>Y</v>
      </c>
      <c r="C30" s="6" t="str">
        <f t="shared" si="6"/>
        <v>Fugitives</v>
      </c>
      <c r="D30" s="79">
        <f t="shared" si="7"/>
        <v>0.6</v>
      </c>
      <c r="E30" s="79">
        <f t="shared" si="8"/>
        <v>30698.318341482794</v>
      </c>
      <c r="F30" s="79">
        <f t="shared" si="9"/>
        <v>1</v>
      </c>
      <c r="G30" s="79">
        <f t="shared" si="10"/>
        <v>0.1</v>
      </c>
      <c r="H30" s="79">
        <f t="shared" si="11"/>
        <v>9.316650000000001</v>
      </c>
      <c r="I30" s="265"/>
      <c r="J30" s="46" t="s">
        <v>16672</v>
      </c>
      <c r="K30" s="46" t="s">
        <v>16659</v>
      </c>
      <c r="L30" s="21"/>
      <c r="M30" s="121"/>
      <c r="N30" s="272"/>
      <c r="O30" s="273"/>
      <c r="P30" s="273"/>
      <c r="Q30" s="273"/>
      <c r="R30" s="273"/>
      <c r="S30" s="273"/>
      <c r="T30" s="148"/>
      <c r="U30" s="148"/>
      <c r="V30" s="185"/>
      <c r="W30" s="185"/>
      <c r="X30" s="185"/>
      <c r="Y30" s="185"/>
      <c r="Z30" s="185"/>
    </row>
    <row r="31" spans="1:26" x14ac:dyDescent="0.2">
      <c r="A31" s="6" t="str">
        <f t="shared" si="12"/>
        <v>N</v>
      </c>
      <c r="C31" s="6" t="str">
        <f t="shared" si="6"/>
        <v>Gas Well Truck Loading</v>
      </c>
      <c r="D31" s="79">
        <f t="shared" si="7"/>
        <v>0</v>
      </c>
      <c r="E31" s="79">
        <f t="shared" si="8"/>
        <v>602.12305686393438</v>
      </c>
      <c r="F31" s="79">
        <f t="shared" si="9"/>
        <v>0</v>
      </c>
      <c r="G31" s="79">
        <f t="shared" si="10"/>
        <v>0</v>
      </c>
      <c r="H31" s="79">
        <f t="shared" si="11"/>
        <v>0</v>
      </c>
      <c r="I31" s="265"/>
      <c r="J31" s="46" t="s">
        <v>14778</v>
      </c>
      <c r="K31" s="46" t="s">
        <v>16660</v>
      </c>
      <c r="L31" s="21"/>
      <c r="M31" s="121"/>
      <c r="N31" s="272"/>
      <c r="O31" s="273"/>
      <c r="P31" s="273"/>
      <c r="Q31" s="273"/>
      <c r="R31" s="273"/>
      <c r="S31" s="273"/>
      <c r="T31" s="148"/>
      <c r="U31" s="148"/>
      <c r="V31" s="185"/>
      <c r="W31" s="185"/>
      <c r="X31" s="185"/>
      <c r="Y31" s="185"/>
      <c r="Z31" s="185"/>
    </row>
    <row r="32" spans="1:26" x14ac:dyDescent="0.2">
      <c r="A32" s="6" t="str">
        <f t="shared" si="12"/>
        <v>Y</v>
      </c>
      <c r="C32" s="6" t="str">
        <f t="shared" si="6"/>
        <v>Heaters</v>
      </c>
      <c r="D32" s="79">
        <f t="shared" si="7"/>
        <v>3835.0595745159471</v>
      </c>
      <c r="E32" s="79">
        <f t="shared" si="8"/>
        <v>231.57011844275712</v>
      </c>
      <c r="F32" s="79">
        <f t="shared" si="9"/>
        <v>2932.8327579706647</v>
      </c>
      <c r="G32" s="79">
        <f t="shared" si="10"/>
        <v>23.235458884664411</v>
      </c>
      <c r="H32" s="79">
        <f t="shared" si="11"/>
        <v>237.61581253908241</v>
      </c>
      <c r="I32" s="264"/>
      <c r="J32" s="46" t="s">
        <v>16771</v>
      </c>
      <c r="K32" s="46" t="s">
        <v>16660</v>
      </c>
      <c r="L32" s="121"/>
      <c r="M32" s="121"/>
      <c r="N32" s="272"/>
      <c r="O32" s="273"/>
      <c r="P32" s="273"/>
      <c r="Q32" s="273"/>
      <c r="R32" s="273"/>
      <c r="S32" s="273"/>
      <c r="T32" s="148"/>
      <c r="U32" s="148"/>
      <c r="V32" s="185"/>
      <c r="W32" s="185"/>
      <c r="X32" s="185"/>
      <c r="Y32" s="185"/>
      <c r="Z32" s="185"/>
    </row>
    <row r="33" spans="1:26" x14ac:dyDescent="0.2">
      <c r="A33" s="6" t="str">
        <f t="shared" si="12"/>
        <v>Y</v>
      </c>
      <c r="C33" s="6" t="str">
        <f t="shared" si="6"/>
        <v>Initial completion Flaring</v>
      </c>
      <c r="D33" s="79">
        <f t="shared" si="7"/>
        <v>756.45137814380553</v>
      </c>
      <c r="E33" s="79">
        <f t="shared" si="8"/>
        <v>0</v>
      </c>
      <c r="F33" s="79">
        <f t="shared" si="9"/>
        <v>305.36784473645184</v>
      </c>
      <c r="G33" s="79">
        <f t="shared" si="10"/>
        <v>33.582743510178275</v>
      </c>
      <c r="H33" s="79">
        <f t="shared" si="11"/>
        <v>18.172217569392927</v>
      </c>
      <c r="I33" s="31"/>
      <c r="J33" s="46" t="s">
        <v>15141</v>
      </c>
      <c r="K33" s="46" t="s">
        <v>16660</v>
      </c>
      <c r="L33" s="121"/>
      <c r="M33" s="121"/>
      <c r="N33" s="272"/>
      <c r="O33" s="272"/>
      <c r="P33" s="273"/>
      <c r="Q33" s="272"/>
      <c r="R33" s="272"/>
      <c r="S33" s="272"/>
      <c r="T33" s="148"/>
      <c r="U33" s="148"/>
      <c r="V33" s="185"/>
      <c r="W33" s="185"/>
      <c r="X33" s="185"/>
      <c r="Y33" s="185"/>
      <c r="Z33" s="185"/>
    </row>
    <row r="34" spans="1:26" x14ac:dyDescent="0.2">
      <c r="A34" s="6" t="str">
        <f t="shared" si="12"/>
        <v>N</v>
      </c>
      <c r="C34" s="6" t="str">
        <f t="shared" si="6"/>
        <v xml:space="preserve">Natural Gas Production, Flares </v>
      </c>
      <c r="D34" s="79">
        <f t="shared" si="7"/>
        <v>204.0664081919588</v>
      </c>
      <c r="E34" s="79">
        <f t="shared" si="8"/>
        <v>218.91</v>
      </c>
      <c r="F34" s="79">
        <f t="shared" si="9"/>
        <v>146.85219999999998</v>
      </c>
      <c r="G34" s="79">
        <f t="shared" si="10"/>
        <v>1149.8899999999999</v>
      </c>
      <c r="H34" s="79">
        <f t="shared" si="11"/>
        <v>2.9</v>
      </c>
      <c r="I34" s="31"/>
      <c r="J34" s="46" t="s">
        <v>12116</v>
      </c>
      <c r="K34" s="46" t="s">
        <v>16659</v>
      </c>
      <c r="L34" s="121"/>
      <c r="M34" s="121"/>
      <c r="N34" s="272"/>
      <c r="O34" s="273"/>
      <c r="P34" s="273"/>
      <c r="Q34" s="273"/>
      <c r="R34" s="273"/>
      <c r="S34" s="273"/>
      <c r="T34" s="148"/>
      <c r="U34" s="148"/>
      <c r="V34" s="185"/>
      <c r="W34" s="185"/>
      <c r="X34" s="185"/>
      <c r="Y34" s="185"/>
      <c r="Z34" s="185"/>
    </row>
    <row r="35" spans="1:26" x14ac:dyDescent="0.2">
      <c r="A35" s="6" t="str">
        <f t="shared" si="12"/>
        <v>Y</v>
      </c>
      <c r="C35" s="6" t="str">
        <f t="shared" si="6"/>
        <v>Oil Tank</v>
      </c>
      <c r="D35" s="79">
        <f t="shared" si="7"/>
        <v>0</v>
      </c>
      <c r="E35" s="79">
        <f t="shared" si="8"/>
        <v>1064.916425544292</v>
      </c>
      <c r="F35" s="79">
        <f t="shared" si="9"/>
        <v>0</v>
      </c>
      <c r="G35" s="79">
        <f t="shared" si="10"/>
        <v>0</v>
      </c>
      <c r="H35" s="79">
        <f t="shared" si="11"/>
        <v>0</v>
      </c>
      <c r="I35" s="31"/>
      <c r="J35" s="46" t="s">
        <v>15122</v>
      </c>
      <c r="K35" s="46" t="s">
        <v>16659</v>
      </c>
      <c r="L35" s="121"/>
      <c r="M35" s="121"/>
      <c r="N35" s="272"/>
      <c r="O35" s="272"/>
      <c r="P35" s="272"/>
      <c r="Q35" s="272"/>
      <c r="R35" s="272"/>
      <c r="S35" s="272"/>
      <c r="T35" s="148"/>
      <c r="U35" s="148"/>
      <c r="V35" s="185"/>
      <c r="W35" s="185"/>
      <c r="X35" s="185"/>
      <c r="Y35" s="185"/>
      <c r="Z35" s="185"/>
    </row>
    <row r="36" spans="1:26" x14ac:dyDescent="0.2">
      <c r="A36" s="6" t="str">
        <f t="shared" si="12"/>
        <v>N</v>
      </c>
      <c r="C36" s="6" t="str">
        <f t="shared" si="6"/>
        <v>Oil Well Truck Loading</v>
      </c>
      <c r="D36" s="79">
        <f t="shared" si="7"/>
        <v>0</v>
      </c>
      <c r="E36" s="79">
        <f t="shared" si="8"/>
        <v>416.74557651168226</v>
      </c>
      <c r="F36" s="79">
        <f t="shared" si="9"/>
        <v>0</v>
      </c>
      <c r="G36" s="79">
        <f t="shared" si="10"/>
        <v>0</v>
      </c>
      <c r="H36" s="79">
        <f t="shared" si="11"/>
        <v>0</v>
      </c>
      <c r="I36" s="31"/>
      <c r="J36" s="46" t="s">
        <v>15124</v>
      </c>
      <c r="K36" s="46" t="s">
        <v>16659</v>
      </c>
      <c r="L36" s="121"/>
      <c r="M36" s="121"/>
      <c r="N36" s="272"/>
      <c r="O36" s="272"/>
      <c r="P36" s="272"/>
      <c r="Q36" s="272"/>
      <c r="R36" s="272"/>
      <c r="S36" s="272"/>
      <c r="T36" s="148"/>
      <c r="U36" s="148"/>
      <c r="V36" s="185"/>
      <c r="W36" s="185"/>
      <c r="X36" s="185"/>
      <c r="Y36" s="185"/>
      <c r="Z36" s="185"/>
    </row>
    <row r="37" spans="1:26" x14ac:dyDescent="0.2">
      <c r="A37" s="6" t="str">
        <f t="shared" si="12"/>
        <v>N</v>
      </c>
      <c r="C37" s="6" t="str">
        <f t="shared" si="6"/>
        <v>Other Not Classified</v>
      </c>
      <c r="D37" s="79">
        <f t="shared" si="7"/>
        <v>230.49818186167798</v>
      </c>
      <c r="E37" s="79">
        <f t="shared" si="8"/>
        <v>352.73334337848894</v>
      </c>
      <c r="F37" s="79">
        <f t="shared" si="9"/>
        <v>315.26520975890008</v>
      </c>
      <c r="G37" s="79">
        <f t="shared" si="10"/>
        <v>273.60000000000002</v>
      </c>
      <c r="H37" s="79">
        <f t="shared" si="11"/>
        <v>0</v>
      </c>
      <c r="I37" s="31"/>
      <c r="J37" s="46" t="s">
        <v>15125</v>
      </c>
      <c r="K37" s="46" t="s">
        <v>16660</v>
      </c>
      <c r="L37" s="121"/>
      <c r="M37" s="121"/>
      <c r="N37" s="272"/>
      <c r="O37" s="273"/>
      <c r="P37" s="273"/>
      <c r="Q37" s="273"/>
      <c r="R37" s="273"/>
      <c r="S37" s="273"/>
      <c r="T37" s="148"/>
      <c r="U37" s="148"/>
      <c r="V37" s="185"/>
      <c r="W37" s="185"/>
      <c r="X37" s="185"/>
      <c r="Y37" s="185"/>
      <c r="Z37" s="185"/>
    </row>
    <row r="38" spans="1:26" x14ac:dyDescent="0.2">
      <c r="A38" s="6" t="str">
        <f t="shared" si="12"/>
        <v>Y</v>
      </c>
      <c r="C38" s="6" t="str">
        <f t="shared" si="6"/>
        <v>Pneumatic devices</v>
      </c>
      <c r="D38" s="79">
        <f t="shared" si="7"/>
        <v>0</v>
      </c>
      <c r="E38" s="79">
        <f t="shared" si="8"/>
        <v>9309.2933064200806</v>
      </c>
      <c r="F38" s="79">
        <f t="shared" si="9"/>
        <v>0</v>
      </c>
      <c r="G38" s="79">
        <f t="shared" si="10"/>
        <v>0</v>
      </c>
      <c r="H38" s="79">
        <f t="shared" si="11"/>
        <v>0</v>
      </c>
      <c r="I38" s="266"/>
      <c r="J38" s="46" t="s">
        <v>15127</v>
      </c>
      <c r="K38" s="46" t="s">
        <v>16659</v>
      </c>
      <c r="L38" s="121"/>
      <c r="M38" s="158"/>
      <c r="N38" s="272"/>
      <c r="O38" s="272"/>
      <c r="P38" s="272"/>
      <c r="Q38" s="272"/>
      <c r="R38" s="272"/>
      <c r="S38" s="272"/>
      <c r="T38" s="148"/>
      <c r="U38" s="148"/>
      <c r="V38" s="185"/>
      <c r="W38" s="185"/>
      <c r="X38" s="185"/>
      <c r="Y38" s="185"/>
      <c r="Z38" s="185"/>
    </row>
    <row r="39" spans="1:26" x14ac:dyDescent="0.2">
      <c r="A39" s="6" t="str">
        <f t="shared" si="12"/>
        <v>N</v>
      </c>
      <c r="C39" s="6" t="str">
        <f t="shared" si="6"/>
        <v>Pneumatic Pump Flaring</v>
      </c>
      <c r="D39" s="79">
        <f t="shared" si="7"/>
        <v>114.02546928252175</v>
      </c>
      <c r="E39" s="79">
        <f t="shared" si="8"/>
        <v>0</v>
      </c>
      <c r="F39" s="79">
        <f t="shared" si="9"/>
        <v>28.488604344630438</v>
      </c>
      <c r="G39" s="79">
        <f t="shared" si="10"/>
        <v>0</v>
      </c>
      <c r="H39" s="79">
        <f t="shared" si="11"/>
        <v>0</v>
      </c>
      <c r="I39" s="178"/>
      <c r="J39" s="46" t="s">
        <v>15132</v>
      </c>
      <c r="K39" s="46" t="s">
        <v>16660</v>
      </c>
      <c r="L39" s="121"/>
      <c r="M39" s="121"/>
      <c r="N39" s="272"/>
      <c r="O39" s="273"/>
      <c r="P39" s="273"/>
      <c r="Q39" s="273"/>
      <c r="R39" s="273"/>
      <c r="S39" s="273"/>
      <c r="T39" s="148"/>
      <c r="U39" s="148"/>
      <c r="V39" s="185"/>
      <c r="W39" s="185"/>
      <c r="X39" s="185"/>
      <c r="Y39" s="185"/>
      <c r="Z39" s="185"/>
    </row>
    <row r="40" spans="1:26" x14ac:dyDescent="0.2">
      <c r="A40" s="6" t="str">
        <f t="shared" si="12"/>
        <v>Y</v>
      </c>
      <c r="C40" s="6" t="str">
        <f t="shared" si="6"/>
        <v>Pneumatic pumps</v>
      </c>
      <c r="D40" s="79">
        <f t="shared" si="7"/>
        <v>0</v>
      </c>
      <c r="E40" s="79">
        <f t="shared" si="8"/>
        <v>7729.6617099620726</v>
      </c>
      <c r="F40" s="79">
        <f t="shared" si="9"/>
        <v>0</v>
      </c>
      <c r="G40" s="79">
        <f t="shared" si="10"/>
        <v>0</v>
      </c>
      <c r="H40" s="79">
        <f t="shared" si="11"/>
        <v>0</v>
      </c>
      <c r="I40" s="178"/>
      <c r="J40" s="46" t="s">
        <v>15134</v>
      </c>
      <c r="K40" s="46" t="s">
        <v>16660</v>
      </c>
      <c r="L40" s="121"/>
      <c r="M40" s="121"/>
      <c r="N40" s="272"/>
      <c r="O40" s="273"/>
      <c r="P40" s="273"/>
      <c r="Q40" s="273"/>
      <c r="R40" s="273"/>
      <c r="S40" s="273"/>
      <c r="T40" s="148"/>
      <c r="U40" s="148"/>
      <c r="V40" s="185"/>
      <c r="W40" s="185"/>
      <c r="X40" s="185"/>
      <c r="Y40" s="185"/>
      <c r="Z40" s="185"/>
    </row>
    <row r="41" spans="1:26" x14ac:dyDescent="0.2">
      <c r="A41" s="6" t="str">
        <f t="shared" si="12"/>
        <v>N</v>
      </c>
      <c r="C41" s="6" t="str">
        <f t="shared" si="6"/>
        <v>Recompletion Flaring</v>
      </c>
      <c r="D41" s="79">
        <f t="shared" si="7"/>
        <v>5.9934415831009412E-3</v>
      </c>
      <c r="E41" s="79">
        <f t="shared" si="8"/>
        <v>0</v>
      </c>
      <c r="F41" s="79">
        <f t="shared" si="9"/>
        <v>3.9327747104634478E-2</v>
      </c>
      <c r="G41" s="79">
        <f t="shared" si="10"/>
        <v>0</v>
      </c>
      <c r="H41" s="79">
        <f t="shared" si="11"/>
        <v>0</v>
      </c>
      <c r="I41" s="178"/>
      <c r="J41" s="46" t="s">
        <v>16663</v>
      </c>
      <c r="K41" s="46" t="s">
        <v>16659</v>
      </c>
      <c r="L41" s="121"/>
      <c r="M41" s="121"/>
      <c r="N41" s="272"/>
      <c r="O41" s="272"/>
      <c r="P41" s="273"/>
      <c r="Q41" s="272"/>
      <c r="R41" s="272"/>
      <c r="S41" s="272"/>
      <c r="T41" s="148"/>
      <c r="U41" s="148"/>
      <c r="V41" s="185"/>
      <c r="W41" s="185"/>
      <c r="X41" s="185"/>
      <c r="Y41" s="185"/>
      <c r="Z41" s="185"/>
    </row>
    <row r="42" spans="1:26" x14ac:dyDescent="0.2">
      <c r="A42" s="6" t="str">
        <f t="shared" si="12"/>
        <v>N</v>
      </c>
      <c r="C42" s="6" t="str">
        <f t="shared" si="6"/>
        <v>Tank flaring</v>
      </c>
      <c r="D42" s="79">
        <f t="shared" si="7"/>
        <v>240.67351384645519</v>
      </c>
      <c r="E42" s="79">
        <f t="shared" si="8"/>
        <v>0</v>
      </c>
      <c r="F42" s="79">
        <f t="shared" si="9"/>
        <v>175.20621696409344</v>
      </c>
      <c r="G42" s="79">
        <f t="shared" si="10"/>
        <v>0</v>
      </c>
      <c r="H42" s="79">
        <f t="shared" si="11"/>
        <v>0</v>
      </c>
      <c r="I42" s="178"/>
      <c r="J42" s="46" t="s">
        <v>16664</v>
      </c>
      <c r="K42" s="46" t="s">
        <v>16659</v>
      </c>
      <c r="L42" s="121"/>
      <c r="M42" s="121"/>
      <c r="N42" s="272"/>
      <c r="O42" s="272"/>
      <c r="P42" s="273"/>
      <c r="Q42" s="272"/>
      <c r="R42" s="272"/>
      <c r="S42" s="272"/>
      <c r="T42" s="148"/>
      <c r="U42" s="148"/>
      <c r="V42" s="185"/>
      <c r="W42" s="185"/>
      <c r="X42" s="185"/>
      <c r="Y42" s="185"/>
      <c r="Z42" s="185"/>
    </row>
    <row r="43" spans="1:26" x14ac:dyDescent="0.2">
      <c r="A43" s="6" t="str">
        <f t="shared" si="12"/>
        <v>N</v>
      </c>
      <c r="C43" s="6" t="str">
        <f t="shared" si="6"/>
        <v>Venting - blowdowns</v>
      </c>
      <c r="D43" s="79">
        <f t="shared" si="7"/>
        <v>0</v>
      </c>
      <c r="E43" s="79">
        <f t="shared" si="8"/>
        <v>748.12967696073304</v>
      </c>
      <c r="F43" s="79">
        <f t="shared" si="9"/>
        <v>0</v>
      </c>
      <c r="G43" s="79">
        <f t="shared" si="10"/>
        <v>0</v>
      </c>
      <c r="H43" s="79">
        <f t="shared" si="11"/>
        <v>0</v>
      </c>
      <c r="I43" s="178"/>
      <c r="J43" s="46" t="s">
        <v>15129</v>
      </c>
      <c r="K43" s="46" t="s">
        <v>16660</v>
      </c>
      <c r="L43" s="121"/>
      <c r="M43" s="158"/>
      <c r="N43" s="272"/>
      <c r="O43" s="273"/>
      <c r="P43" s="273"/>
      <c r="Q43" s="273"/>
      <c r="R43" s="273"/>
      <c r="S43" s="273"/>
      <c r="T43" s="148"/>
      <c r="U43" s="148"/>
      <c r="V43" s="185"/>
      <c r="W43" s="185"/>
      <c r="X43" s="185"/>
      <c r="Y43" s="185"/>
      <c r="Z43" s="185"/>
    </row>
    <row r="44" spans="1:26" x14ac:dyDescent="0.2">
      <c r="A44" s="6" t="str">
        <f t="shared" si="12"/>
        <v>N</v>
      </c>
      <c r="C44" s="6" t="str">
        <f t="shared" si="6"/>
        <v>Venting - Compressor Shutdown</v>
      </c>
      <c r="D44" s="79">
        <f t="shared" si="7"/>
        <v>0</v>
      </c>
      <c r="E44" s="79">
        <f t="shared" si="8"/>
        <v>2.9042897617113067E-2</v>
      </c>
      <c r="F44" s="79">
        <f t="shared" si="9"/>
        <v>0</v>
      </c>
      <c r="G44" s="79">
        <f t="shared" si="10"/>
        <v>0</v>
      </c>
      <c r="H44" s="79">
        <f t="shared" si="11"/>
        <v>0</v>
      </c>
      <c r="I44" s="178"/>
      <c r="J44" s="46" t="s">
        <v>16773</v>
      </c>
      <c r="K44" s="46" t="s">
        <v>16659</v>
      </c>
      <c r="L44" s="121"/>
      <c r="M44" s="121"/>
      <c r="N44" s="272"/>
      <c r="O44" s="272"/>
      <c r="P44" s="272"/>
      <c r="Q44" s="272"/>
      <c r="R44" s="273"/>
      <c r="S44" s="273"/>
      <c r="T44" s="148"/>
      <c r="U44" s="148"/>
      <c r="V44" s="185"/>
      <c r="W44" s="185"/>
      <c r="X44" s="185"/>
      <c r="Y44" s="185"/>
      <c r="Z44" s="185"/>
    </row>
    <row r="45" spans="1:26" x14ac:dyDescent="0.2">
      <c r="A45" s="6" t="str">
        <f t="shared" si="12"/>
        <v>N</v>
      </c>
      <c r="C45" s="6" t="str">
        <f t="shared" si="6"/>
        <v xml:space="preserve">Venting - Compressor Startup </v>
      </c>
      <c r="D45" s="79">
        <f t="shared" si="7"/>
        <v>0</v>
      </c>
      <c r="E45" s="79">
        <f t="shared" si="8"/>
        <v>0.12659177456642373</v>
      </c>
      <c r="F45" s="79">
        <f t="shared" si="9"/>
        <v>0</v>
      </c>
      <c r="G45" s="79">
        <f t="shared" si="10"/>
        <v>0</v>
      </c>
      <c r="H45" s="79">
        <f t="shared" si="11"/>
        <v>0</v>
      </c>
      <c r="I45" s="178"/>
      <c r="J45" s="46" t="s">
        <v>17032</v>
      </c>
      <c r="K45" s="46" t="s">
        <v>16659</v>
      </c>
      <c r="L45" s="121"/>
      <c r="M45" s="121"/>
      <c r="N45" s="272"/>
      <c r="O45" s="272"/>
      <c r="P45" s="272"/>
      <c r="Q45" s="272"/>
      <c r="R45" s="273"/>
      <c r="S45" s="273"/>
      <c r="T45" s="148"/>
      <c r="U45" s="148"/>
      <c r="V45" s="185"/>
      <c r="W45" s="185"/>
      <c r="X45" s="185"/>
      <c r="Y45" s="185"/>
      <c r="Z45" s="185"/>
    </row>
    <row r="46" spans="1:26" x14ac:dyDescent="0.2">
      <c r="A46" s="6" t="str">
        <f t="shared" si="12"/>
        <v>Y</v>
      </c>
      <c r="C46" s="6" t="str">
        <f t="shared" si="6"/>
        <v>Venting - initial completions</v>
      </c>
      <c r="D46" s="79">
        <f t="shared" si="7"/>
        <v>0</v>
      </c>
      <c r="E46" s="79">
        <f t="shared" si="8"/>
        <v>388.31937766985152</v>
      </c>
      <c r="F46" s="79">
        <f t="shared" si="9"/>
        <v>0</v>
      </c>
      <c r="G46" s="79">
        <f t="shared" si="10"/>
        <v>0</v>
      </c>
      <c r="H46" s="79">
        <f t="shared" si="11"/>
        <v>0</v>
      </c>
      <c r="I46" s="178"/>
      <c r="J46" s="46" t="s">
        <v>17044</v>
      </c>
      <c r="K46" s="46" t="s">
        <v>16659</v>
      </c>
      <c r="L46" s="121"/>
      <c r="M46" s="121"/>
      <c r="N46" s="272"/>
      <c r="O46" s="273"/>
      <c r="P46" s="273"/>
      <c r="Q46" s="273"/>
      <c r="R46" s="273"/>
      <c r="S46" s="273"/>
      <c r="T46" s="148"/>
      <c r="U46" s="148"/>
      <c r="V46" s="185"/>
      <c r="W46" s="185"/>
      <c r="X46" s="185"/>
      <c r="Y46" s="185"/>
      <c r="Z46" s="185"/>
    </row>
    <row r="47" spans="1:26" x14ac:dyDescent="0.2">
      <c r="A47" s="6" t="str">
        <f t="shared" si="12"/>
        <v>Y</v>
      </c>
      <c r="C47" s="6" t="str">
        <f t="shared" si="6"/>
        <v>Venting - recompletions</v>
      </c>
      <c r="D47" s="79">
        <f t="shared" si="7"/>
        <v>0</v>
      </c>
      <c r="E47" s="79">
        <f t="shared" si="8"/>
        <v>272.91396202636179</v>
      </c>
      <c r="F47" s="79">
        <f t="shared" si="9"/>
        <v>0</v>
      </c>
      <c r="G47" s="79">
        <f t="shared" si="10"/>
        <v>0</v>
      </c>
      <c r="H47" s="79">
        <f t="shared" si="11"/>
        <v>0</v>
      </c>
      <c r="I47" s="178"/>
      <c r="J47" s="46" t="s">
        <v>14789</v>
      </c>
      <c r="K47" s="46" t="s">
        <v>16660</v>
      </c>
      <c r="L47" s="121"/>
      <c r="M47" s="121"/>
      <c r="N47" s="272"/>
      <c r="O47" s="273"/>
      <c r="P47" s="273"/>
      <c r="Q47" s="273"/>
      <c r="R47" s="273"/>
      <c r="S47" s="273"/>
      <c r="T47" s="148"/>
      <c r="U47" s="148"/>
      <c r="V47" s="185"/>
      <c r="W47" s="185"/>
      <c r="X47" s="185"/>
      <c r="Y47" s="185"/>
      <c r="Z47" s="185"/>
    </row>
    <row r="48" spans="1:26" x14ac:dyDescent="0.2">
      <c r="A48" s="6" t="str">
        <f t="shared" si="12"/>
        <v>N</v>
      </c>
      <c r="C48" s="6" t="str">
        <f t="shared" si="6"/>
        <v>Workover rigs</v>
      </c>
      <c r="D48" s="79">
        <f t="shared" si="7"/>
        <v>26.404335413494515</v>
      </c>
      <c r="E48" s="79">
        <f t="shared" si="8"/>
        <v>2.2800482160078435</v>
      </c>
      <c r="F48" s="79">
        <f t="shared" si="9"/>
        <v>17.365882240506316</v>
      </c>
      <c r="G48" s="79">
        <f t="shared" si="10"/>
        <v>4.2476399877213398</v>
      </c>
      <c r="H48" s="79">
        <f t="shared" si="11"/>
        <v>1.1315035519260956</v>
      </c>
      <c r="I48" s="178"/>
      <c r="J48" s="46" t="s">
        <v>16289</v>
      </c>
      <c r="K48" s="46" t="s">
        <v>16659</v>
      </c>
      <c r="L48" s="121"/>
      <c r="M48" s="121"/>
      <c r="N48" s="272"/>
      <c r="O48" s="273"/>
      <c r="P48" s="273"/>
      <c r="Q48" s="273"/>
      <c r="R48" s="273"/>
      <c r="S48" s="273"/>
      <c r="T48" s="148"/>
      <c r="U48" s="148"/>
      <c r="V48" s="185"/>
      <c r="W48" s="185"/>
      <c r="X48" s="185"/>
      <c r="Y48" s="185"/>
      <c r="Z48" s="185"/>
    </row>
    <row r="49" spans="3:153" x14ac:dyDescent="0.2">
      <c r="C49" s="44" t="s">
        <v>15137</v>
      </c>
      <c r="D49" s="90">
        <f>SUM(D23:D48)</f>
        <v>15990.811080910617</v>
      </c>
      <c r="E49" s="90">
        <f>SUM(E23:E48)</f>
        <v>84963.964906644527</v>
      </c>
      <c r="F49" s="90">
        <f>SUM(F23:F48)</f>
        <v>8596.3428286885846</v>
      </c>
      <c r="G49" s="90">
        <f>SUM(G23:G48)</f>
        <v>1812.8665940669116</v>
      </c>
      <c r="H49" s="90">
        <f>SUM(H23:H48)</f>
        <v>398.22936159367049</v>
      </c>
      <c r="I49" s="178"/>
      <c r="J49" s="46" t="s">
        <v>7791</v>
      </c>
      <c r="K49" s="46" t="s">
        <v>16659</v>
      </c>
      <c r="L49" s="122"/>
      <c r="M49" s="46"/>
      <c r="N49" s="148"/>
      <c r="O49" s="148"/>
      <c r="P49" s="148"/>
      <c r="Q49" s="148"/>
      <c r="R49" s="148"/>
      <c r="S49" s="148"/>
      <c r="T49" s="148"/>
      <c r="U49" s="148"/>
      <c r="V49" s="185"/>
      <c r="W49" s="185"/>
      <c r="X49" s="185"/>
      <c r="Y49" s="185"/>
      <c r="Z49" s="185"/>
    </row>
    <row r="50" spans="3:153" x14ac:dyDescent="0.2">
      <c r="D50" s="124"/>
      <c r="J50" s="46" t="s">
        <v>17061</v>
      </c>
      <c r="K50" s="46" t="s">
        <v>16659</v>
      </c>
      <c r="L50" s="122"/>
      <c r="M50" s="46"/>
      <c r="N50" s="154"/>
      <c r="O50" s="154"/>
      <c r="P50" s="154"/>
      <c r="Q50" s="154"/>
      <c r="R50" s="154"/>
      <c r="S50" s="154"/>
      <c r="U50" s="148"/>
      <c r="V50" s="184"/>
      <c r="W50" s="184"/>
      <c r="X50" s="184"/>
      <c r="Y50" s="184"/>
      <c r="Z50" s="184"/>
    </row>
    <row r="51" spans="3:153" x14ac:dyDescent="0.2">
      <c r="J51" s="46" t="s">
        <v>17073</v>
      </c>
      <c r="K51" s="46" t="s">
        <v>16659</v>
      </c>
    </row>
    <row r="53" spans="3:153" x14ac:dyDescent="0.2">
      <c r="J53" s="46"/>
      <c r="K53" s="122"/>
    </row>
    <row r="55" spans="3:153" x14ac:dyDescent="0.2">
      <c r="N55" s="127"/>
    </row>
    <row r="56" spans="3:153" x14ac:dyDescent="0.2">
      <c r="C56" s="85"/>
      <c r="D56" s="85" t="s">
        <v>9170</v>
      </c>
      <c r="E56" s="87" t="s">
        <v>16668</v>
      </c>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8"/>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row>
    <row r="57" spans="3:153" x14ac:dyDescent="0.2">
      <c r="C57" s="92"/>
      <c r="D57" s="85" t="s">
        <v>9171</v>
      </c>
      <c r="E57" s="87"/>
      <c r="F57" s="87"/>
      <c r="G57" s="87"/>
      <c r="H57" s="87"/>
      <c r="I57" s="87"/>
      <c r="J57" s="87"/>
      <c r="K57" s="87"/>
      <c r="L57" s="85" t="s">
        <v>9172</v>
      </c>
      <c r="M57" s="87"/>
      <c r="N57" s="87"/>
      <c r="O57" s="87"/>
      <c r="P57" s="87"/>
      <c r="Q57" s="87"/>
      <c r="R57" s="87"/>
      <c r="S57" s="87"/>
      <c r="T57" s="85" t="s">
        <v>14779</v>
      </c>
      <c r="U57" s="87"/>
      <c r="V57" s="87"/>
      <c r="W57" s="87"/>
      <c r="X57" s="87"/>
      <c r="Y57" s="87"/>
      <c r="Z57" s="87"/>
      <c r="AA57" s="87"/>
      <c r="AB57" s="85" t="s">
        <v>14780</v>
      </c>
      <c r="AC57" s="87"/>
      <c r="AD57" s="87"/>
      <c r="AE57" s="87"/>
      <c r="AF57" s="87"/>
      <c r="AG57" s="87"/>
      <c r="AH57" s="87"/>
      <c r="AI57" s="87"/>
      <c r="AJ57" s="85" t="s">
        <v>14781</v>
      </c>
      <c r="AK57" s="87"/>
      <c r="AL57" s="87"/>
      <c r="AM57" s="87"/>
      <c r="AN57" s="87"/>
      <c r="AO57" s="87"/>
      <c r="AP57" s="87"/>
      <c r="AQ57" s="88"/>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row>
    <row r="58" spans="3:153" x14ac:dyDescent="0.2">
      <c r="C58" s="85" t="s">
        <v>18001</v>
      </c>
      <c r="D58" s="85">
        <v>56007</v>
      </c>
      <c r="E58" s="139">
        <v>49009</v>
      </c>
      <c r="F58" s="139">
        <v>49043</v>
      </c>
      <c r="G58" s="139">
        <v>56001</v>
      </c>
      <c r="H58" s="139">
        <v>56023</v>
      </c>
      <c r="I58" s="139">
        <v>56035</v>
      </c>
      <c r="J58" s="139">
        <v>56037</v>
      </c>
      <c r="K58" s="139">
        <v>56041</v>
      </c>
      <c r="L58" s="85">
        <v>56007</v>
      </c>
      <c r="M58" s="139">
        <v>49009</v>
      </c>
      <c r="N58" s="139">
        <v>49043</v>
      </c>
      <c r="O58" s="139">
        <v>56001</v>
      </c>
      <c r="P58" s="139">
        <v>56023</v>
      </c>
      <c r="Q58" s="139">
        <v>56035</v>
      </c>
      <c r="R58" s="139">
        <v>56037</v>
      </c>
      <c r="S58" s="139">
        <v>56041</v>
      </c>
      <c r="T58" s="85">
        <v>56007</v>
      </c>
      <c r="U58" s="139">
        <v>49009</v>
      </c>
      <c r="V58" s="139">
        <v>49043</v>
      </c>
      <c r="W58" s="139">
        <v>56001</v>
      </c>
      <c r="X58" s="139">
        <v>56023</v>
      </c>
      <c r="Y58" s="139">
        <v>56035</v>
      </c>
      <c r="Z58" s="139">
        <v>56037</v>
      </c>
      <c r="AA58" s="139">
        <v>56041</v>
      </c>
      <c r="AB58" s="85">
        <v>56007</v>
      </c>
      <c r="AC58" s="139">
        <v>49009</v>
      </c>
      <c r="AD58" s="139">
        <v>49043</v>
      </c>
      <c r="AE58" s="139">
        <v>56001</v>
      </c>
      <c r="AF58" s="139">
        <v>56023</v>
      </c>
      <c r="AG58" s="139">
        <v>56035</v>
      </c>
      <c r="AH58" s="139">
        <v>56037</v>
      </c>
      <c r="AI58" s="139">
        <v>56041</v>
      </c>
      <c r="AJ58" s="85">
        <v>56007</v>
      </c>
      <c r="AK58" s="139">
        <v>49009</v>
      </c>
      <c r="AL58" s="139">
        <v>49043</v>
      </c>
      <c r="AM58" s="139">
        <v>56001</v>
      </c>
      <c r="AN58" s="139">
        <v>56023</v>
      </c>
      <c r="AO58" s="139">
        <v>56035</v>
      </c>
      <c r="AP58" s="139">
        <v>56037</v>
      </c>
      <c r="AQ58" s="140">
        <v>56041</v>
      </c>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row>
    <row r="59" spans="3:153" x14ac:dyDescent="0.2">
      <c r="C59" s="85" t="s">
        <v>17061</v>
      </c>
      <c r="D59" s="93">
        <v>0.9</v>
      </c>
      <c r="E59" s="141"/>
      <c r="F59" s="141"/>
      <c r="G59" s="141"/>
      <c r="H59" s="141"/>
      <c r="I59" s="141"/>
      <c r="J59" s="141">
        <v>20.586000000000002</v>
      </c>
      <c r="K59" s="141">
        <v>0</v>
      </c>
      <c r="L59" s="93">
        <v>7.87</v>
      </c>
      <c r="M59" s="141"/>
      <c r="N59" s="141"/>
      <c r="O59" s="141"/>
      <c r="P59" s="141"/>
      <c r="Q59" s="141"/>
      <c r="R59" s="141">
        <v>14.3286</v>
      </c>
      <c r="S59" s="141">
        <v>95.362000000000009</v>
      </c>
      <c r="T59" s="93">
        <v>0.1</v>
      </c>
      <c r="U59" s="141"/>
      <c r="V59" s="141"/>
      <c r="W59" s="141"/>
      <c r="X59" s="141"/>
      <c r="Y59" s="141"/>
      <c r="Z59" s="141">
        <v>17.958000000000002</v>
      </c>
      <c r="AA59" s="141">
        <v>0</v>
      </c>
      <c r="AB59" s="93">
        <v>0</v>
      </c>
      <c r="AC59" s="141"/>
      <c r="AD59" s="141"/>
      <c r="AE59" s="141"/>
      <c r="AF59" s="141"/>
      <c r="AG59" s="141"/>
      <c r="AH59" s="141">
        <v>0</v>
      </c>
      <c r="AI59" s="141">
        <v>0</v>
      </c>
      <c r="AJ59" s="93">
        <v>0</v>
      </c>
      <c r="AK59" s="141"/>
      <c r="AL59" s="141"/>
      <c r="AM59" s="141"/>
      <c r="AN59" s="141"/>
      <c r="AO59" s="141"/>
      <c r="AP59" s="141">
        <v>0</v>
      </c>
      <c r="AQ59" s="142">
        <v>0</v>
      </c>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row>
    <row r="60" spans="3:153" x14ac:dyDescent="0.2">
      <c r="C60" s="72" t="s">
        <v>16773</v>
      </c>
      <c r="D60" s="94">
        <v>6.0140627382205788E-4</v>
      </c>
      <c r="E60" s="143">
        <v>2.778579287455505E-6</v>
      </c>
      <c r="F60" s="143">
        <v>3.8805968898765484E-5</v>
      </c>
      <c r="G60" s="143">
        <v>3.0828103257586722E-8</v>
      </c>
      <c r="H60" s="143">
        <v>3.9340538405041814E-4</v>
      </c>
      <c r="I60" s="143">
        <v>0</v>
      </c>
      <c r="J60" s="143">
        <v>1.0826350992364029E-3</v>
      </c>
      <c r="K60" s="143">
        <v>5.072562788174138E-4</v>
      </c>
      <c r="L60" s="94">
        <v>0</v>
      </c>
      <c r="M60" s="143">
        <v>0</v>
      </c>
      <c r="N60" s="143">
        <v>0</v>
      </c>
      <c r="O60" s="143">
        <v>0</v>
      </c>
      <c r="P60" s="143">
        <v>0</v>
      </c>
      <c r="Q60" s="143">
        <v>0</v>
      </c>
      <c r="R60" s="143">
        <v>0</v>
      </c>
      <c r="S60" s="143">
        <v>0</v>
      </c>
      <c r="T60" s="94">
        <v>4.95106048325431E-3</v>
      </c>
      <c r="U60" s="143">
        <v>2.28745769848424E-5</v>
      </c>
      <c r="V60" s="143">
        <v>3.1946906358000613E-4</v>
      </c>
      <c r="W60" s="143">
        <v>2.5379150576916209E-7</v>
      </c>
      <c r="X60" s="143">
        <v>3.2386989222660018E-3</v>
      </c>
      <c r="Y60" s="143">
        <v>0</v>
      </c>
      <c r="Z60" s="143">
        <v>8.9127634528126318E-3</v>
      </c>
      <c r="AA60" s="143">
        <v>4.1759732584342969E-3</v>
      </c>
      <c r="AB60" s="94">
        <v>0</v>
      </c>
      <c r="AC60" s="143">
        <v>0</v>
      </c>
      <c r="AD60" s="143">
        <v>0</v>
      </c>
      <c r="AE60" s="143">
        <v>0</v>
      </c>
      <c r="AF60" s="143">
        <v>0</v>
      </c>
      <c r="AG60" s="143">
        <v>0</v>
      </c>
      <c r="AH60" s="143">
        <v>0</v>
      </c>
      <c r="AI60" s="143">
        <v>0</v>
      </c>
      <c r="AJ60" s="94">
        <v>0</v>
      </c>
      <c r="AK60" s="143">
        <v>0</v>
      </c>
      <c r="AL60" s="143">
        <v>0</v>
      </c>
      <c r="AM60" s="143">
        <v>0</v>
      </c>
      <c r="AN60" s="143">
        <v>0</v>
      </c>
      <c r="AO60" s="143">
        <v>0</v>
      </c>
      <c r="AP60" s="143">
        <v>0</v>
      </c>
      <c r="AQ60" s="144">
        <v>0</v>
      </c>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row>
    <row r="61" spans="3:153" x14ac:dyDescent="0.2">
      <c r="C61" s="72" t="s">
        <v>14789</v>
      </c>
      <c r="D61" s="94">
        <v>2071.2735965391985</v>
      </c>
      <c r="E61" s="143"/>
      <c r="F61" s="143"/>
      <c r="G61" s="143">
        <v>696.2</v>
      </c>
      <c r="H61" s="143">
        <v>1183.6999999999998</v>
      </c>
      <c r="I61" s="143">
        <v>1312.6538608818339</v>
      </c>
      <c r="J61" s="143">
        <v>2661.257271170025</v>
      </c>
      <c r="K61" s="143">
        <v>695.83760000000029</v>
      </c>
      <c r="L61" s="94">
        <v>542.26799999999969</v>
      </c>
      <c r="M61" s="143"/>
      <c r="N61" s="143"/>
      <c r="O61" s="143">
        <v>55.800000000000004</v>
      </c>
      <c r="P61" s="143">
        <v>107.7</v>
      </c>
      <c r="Q61" s="143">
        <v>862.74329444769614</v>
      </c>
      <c r="R61" s="143">
        <v>597.12000000000012</v>
      </c>
      <c r="S61" s="143">
        <v>150.20308199999999</v>
      </c>
      <c r="T61" s="94">
        <v>899.84199999999964</v>
      </c>
      <c r="U61" s="143"/>
      <c r="V61" s="143"/>
      <c r="W61" s="143">
        <v>129.69999999999999</v>
      </c>
      <c r="X61" s="143">
        <v>383.20000000000005</v>
      </c>
      <c r="Y61" s="143">
        <v>973.53609601799485</v>
      </c>
      <c r="Z61" s="143">
        <v>1153.3499999999999</v>
      </c>
      <c r="AA61" s="143">
        <v>255.25449999999995</v>
      </c>
      <c r="AB61" s="94">
        <v>0</v>
      </c>
      <c r="AC61" s="143"/>
      <c r="AD61" s="143"/>
      <c r="AE61" s="143">
        <v>1</v>
      </c>
      <c r="AF61" s="143">
        <v>173.9</v>
      </c>
      <c r="AG61" s="143">
        <v>5.9933353701280021</v>
      </c>
      <c r="AH61" s="143">
        <v>0</v>
      </c>
      <c r="AI61" s="143">
        <v>3.1780999999999997</v>
      </c>
      <c r="AJ61" s="94">
        <v>0</v>
      </c>
      <c r="AK61" s="143"/>
      <c r="AL61" s="143"/>
      <c r="AM61" s="143">
        <v>7.4</v>
      </c>
      <c r="AN61" s="143">
        <v>52.300000000000004</v>
      </c>
      <c r="AO61" s="143">
        <v>17.804889007161151</v>
      </c>
      <c r="AP61" s="143">
        <v>0</v>
      </c>
      <c r="AQ61" s="144">
        <v>3.3096000000000001</v>
      </c>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row>
    <row r="62" spans="3:153" x14ac:dyDescent="0.2">
      <c r="C62" s="72" t="s">
        <v>15132</v>
      </c>
      <c r="D62" s="94">
        <v>6.1</v>
      </c>
      <c r="E62" s="143">
        <v>0</v>
      </c>
      <c r="F62" s="143">
        <v>0</v>
      </c>
      <c r="G62" s="143">
        <v>0</v>
      </c>
      <c r="H62" s="143">
        <v>0</v>
      </c>
      <c r="I62" s="143">
        <v>2.6475462190169998</v>
      </c>
      <c r="J62" s="143">
        <v>1.4453999999999998</v>
      </c>
      <c r="K62" s="143">
        <v>0</v>
      </c>
      <c r="L62" s="94">
        <v>3839.9028301541007</v>
      </c>
      <c r="M62" s="143">
        <v>4.0254869236068043</v>
      </c>
      <c r="N62" s="143">
        <v>991.43531348442502</v>
      </c>
      <c r="O62" s="143">
        <v>0</v>
      </c>
      <c r="P62" s="143">
        <v>6430.8788383030324</v>
      </c>
      <c r="Q62" s="143">
        <v>1169.1513953840883</v>
      </c>
      <c r="R62" s="143">
        <v>6879.061043273955</v>
      </c>
      <c r="S62" s="143">
        <v>5352.4474675432175</v>
      </c>
      <c r="T62" s="94">
        <v>1.5</v>
      </c>
      <c r="U62" s="143">
        <v>0</v>
      </c>
      <c r="V62" s="143">
        <v>0</v>
      </c>
      <c r="W62" s="143">
        <v>0</v>
      </c>
      <c r="X62" s="143">
        <v>0</v>
      </c>
      <c r="Y62" s="143">
        <v>0.66188655475424996</v>
      </c>
      <c r="Z62" s="143">
        <v>2.9784000000000002</v>
      </c>
      <c r="AA62" s="143">
        <v>0</v>
      </c>
      <c r="AB62" s="94">
        <v>0</v>
      </c>
      <c r="AC62" s="143">
        <v>0</v>
      </c>
      <c r="AD62" s="143">
        <v>0</v>
      </c>
      <c r="AE62" s="143">
        <v>0</v>
      </c>
      <c r="AF62" s="143">
        <v>0</v>
      </c>
      <c r="AG62" s="143">
        <v>0</v>
      </c>
      <c r="AH62" s="143">
        <v>0</v>
      </c>
      <c r="AI62" s="143">
        <v>0</v>
      </c>
      <c r="AJ62" s="94">
        <v>0</v>
      </c>
      <c r="AK62" s="143">
        <v>0</v>
      </c>
      <c r="AL62" s="143">
        <v>0</v>
      </c>
      <c r="AM62" s="143">
        <v>0</v>
      </c>
      <c r="AN62" s="143">
        <v>0</v>
      </c>
      <c r="AO62" s="143">
        <v>0</v>
      </c>
      <c r="AP62" s="143">
        <v>0</v>
      </c>
      <c r="AQ62" s="144">
        <v>0</v>
      </c>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row>
    <row r="63" spans="3:153" x14ac:dyDescent="0.2">
      <c r="C63" s="72" t="s">
        <v>15125</v>
      </c>
      <c r="D63" s="94">
        <v>23.846468364770374</v>
      </c>
      <c r="E63" s="143">
        <v>0.1015851128284212</v>
      </c>
      <c r="F63" s="143">
        <v>1.4187497714370774</v>
      </c>
      <c r="G63" s="143">
        <v>1.1270782740830155E-3</v>
      </c>
      <c r="H63" s="143">
        <v>22.70433681468683</v>
      </c>
      <c r="I63" s="143">
        <v>22.2396474972</v>
      </c>
      <c r="J63" s="143">
        <v>52.062018228025934</v>
      </c>
      <c r="K63" s="143">
        <v>21.541635938129943</v>
      </c>
      <c r="L63" s="94">
        <v>543.50181743425742</v>
      </c>
      <c r="M63" s="143">
        <v>2.3693531775370182</v>
      </c>
      <c r="N63" s="143">
        <v>33.090668361633014</v>
      </c>
      <c r="O63" s="143">
        <v>2.6287774021986426E-2</v>
      </c>
      <c r="P63" s="143">
        <v>364.02067057339298</v>
      </c>
      <c r="Q63" s="143">
        <v>3025.2415122393991</v>
      </c>
      <c r="R63" s="143">
        <v>1147.8509692520026</v>
      </c>
      <c r="S63" s="143">
        <v>618.06113043044729</v>
      </c>
      <c r="T63" s="94">
        <v>23.168473426407115</v>
      </c>
      <c r="U63" s="143">
        <v>8.5331494775873817E-2</v>
      </c>
      <c r="V63" s="143">
        <v>1.1917498080071451</v>
      </c>
      <c r="W63" s="143">
        <v>9.4674575022973308E-4</v>
      </c>
      <c r="X63" s="143">
        <v>17.965066924336941</v>
      </c>
      <c r="Y63" s="143">
        <v>5.5599118743</v>
      </c>
      <c r="Z63" s="143">
        <v>58.495180110243091</v>
      </c>
      <c r="AA63" s="143">
        <v>16.641682188029151</v>
      </c>
      <c r="AB63" s="94">
        <v>16.806429269169342</v>
      </c>
      <c r="AC63" s="143">
        <v>7.7648003181983366E-2</v>
      </c>
      <c r="AD63" s="143">
        <v>1.0844412502947305</v>
      </c>
      <c r="AE63" s="143">
        <v>8.6149805789119025E-4</v>
      </c>
      <c r="AF63" s="143">
        <v>10.993799115421291</v>
      </c>
      <c r="AG63" s="143">
        <v>0</v>
      </c>
      <c r="AH63" s="143">
        <v>30.254473575745049</v>
      </c>
      <c r="AI63" s="143">
        <v>14.175387159012757</v>
      </c>
      <c r="AJ63" s="94">
        <v>1.6710475957225479</v>
      </c>
      <c r="AK63" s="143">
        <v>7.7204685749600105E-3</v>
      </c>
      <c r="AL63" s="143">
        <v>0.10782498262921786</v>
      </c>
      <c r="AM63" s="143">
        <v>8.5657948830309159E-5</v>
      </c>
      <c r="AN63" s="143">
        <v>1.0931031979161991</v>
      </c>
      <c r="AO63" s="143">
        <v>0</v>
      </c>
      <c r="AP63" s="143">
        <v>3.008174105212468</v>
      </c>
      <c r="AQ63" s="144">
        <v>1.4094455312978751</v>
      </c>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row>
    <row r="64" spans="3:153" x14ac:dyDescent="0.2">
      <c r="C64" s="72" t="s">
        <v>15127</v>
      </c>
      <c r="D64" s="94">
        <v>0</v>
      </c>
      <c r="E64" s="143">
        <v>0</v>
      </c>
      <c r="F64" s="143">
        <v>0</v>
      </c>
      <c r="G64" s="143">
        <v>0</v>
      </c>
      <c r="H64" s="143">
        <v>0</v>
      </c>
      <c r="I64" s="143">
        <v>400.48480999665628</v>
      </c>
      <c r="J64" s="143">
        <v>0</v>
      </c>
      <c r="K64" s="143">
        <v>0</v>
      </c>
      <c r="L64" s="94">
        <v>0</v>
      </c>
      <c r="M64" s="143">
        <v>0</v>
      </c>
      <c r="N64" s="143">
        <v>0</v>
      </c>
      <c r="O64" s="143">
        <v>0</v>
      </c>
      <c r="P64" s="143">
        <v>0</v>
      </c>
      <c r="Q64" s="143">
        <v>0</v>
      </c>
      <c r="R64" s="143">
        <v>0</v>
      </c>
      <c r="S64" s="143">
        <v>0</v>
      </c>
      <c r="T64" s="94">
        <v>0</v>
      </c>
      <c r="U64" s="143">
        <v>0</v>
      </c>
      <c r="V64" s="143">
        <v>0</v>
      </c>
      <c r="W64" s="143">
        <v>0</v>
      </c>
      <c r="X64" s="143">
        <v>0</v>
      </c>
      <c r="Y64" s="143">
        <v>100.12120249916407</v>
      </c>
      <c r="Z64" s="143">
        <v>0</v>
      </c>
      <c r="AA64" s="143">
        <v>0</v>
      </c>
      <c r="AB64" s="94">
        <v>0</v>
      </c>
      <c r="AC64" s="143">
        <v>0</v>
      </c>
      <c r="AD64" s="143">
        <v>0</v>
      </c>
      <c r="AE64" s="143">
        <v>0</v>
      </c>
      <c r="AF64" s="143">
        <v>0</v>
      </c>
      <c r="AG64" s="143">
        <v>0</v>
      </c>
      <c r="AH64" s="143">
        <v>0</v>
      </c>
      <c r="AI64" s="143">
        <v>0</v>
      </c>
      <c r="AJ64" s="94">
        <v>0</v>
      </c>
      <c r="AK64" s="143">
        <v>0</v>
      </c>
      <c r="AL64" s="143">
        <v>0</v>
      </c>
      <c r="AM64" s="143">
        <v>0</v>
      </c>
      <c r="AN64" s="143">
        <v>0</v>
      </c>
      <c r="AO64" s="143">
        <v>0</v>
      </c>
      <c r="AP64" s="143">
        <v>0</v>
      </c>
      <c r="AQ64" s="144">
        <v>0</v>
      </c>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row>
    <row r="65" spans="3:153" x14ac:dyDescent="0.2">
      <c r="C65" s="72" t="s">
        <v>10028</v>
      </c>
      <c r="D65" s="94">
        <v>56.099477414412867</v>
      </c>
      <c r="E65" s="143">
        <v>0.69258614091867743</v>
      </c>
      <c r="F65" s="143">
        <v>0</v>
      </c>
      <c r="G65" s="143">
        <v>0.69258614091867743</v>
      </c>
      <c r="H65" s="143">
        <v>2.0777584227560326</v>
      </c>
      <c r="I65" s="143">
        <v>1180.3238624298308</v>
      </c>
      <c r="J65" s="143">
        <v>136.43946976097945</v>
      </c>
      <c r="K65" s="143">
        <v>9.6962059728614847</v>
      </c>
      <c r="L65" s="94">
        <v>7.391883716915765</v>
      </c>
      <c r="M65" s="143">
        <v>9.1257823665626736E-2</v>
      </c>
      <c r="N65" s="143">
        <v>0</v>
      </c>
      <c r="O65" s="143">
        <v>9.1257823665626736E-2</v>
      </c>
      <c r="P65" s="143">
        <v>0.27377347099688021</v>
      </c>
      <c r="Q65" s="143">
        <v>66.330994107786765</v>
      </c>
      <c r="R65" s="143">
        <v>17.977791262128466</v>
      </c>
      <c r="S65" s="143">
        <v>1.2776095313187743</v>
      </c>
      <c r="T65" s="94">
        <v>20.32188752969693</v>
      </c>
      <c r="U65" s="143">
        <v>0.25088750036662877</v>
      </c>
      <c r="V65" s="143">
        <v>0</v>
      </c>
      <c r="W65" s="143">
        <v>0.25088750036662877</v>
      </c>
      <c r="X65" s="143">
        <v>0.75266250109988653</v>
      </c>
      <c r="Y65" s="143">
        <v>558.07914858003119</v>
      </c>
      <c r="Z65" s="143">
        <v>49.424837572225876</v>
      </c>
      <c r="AA65" s="143">
        <v>3.5124250051328034</v>
      </c>
      <c r="AB65" s="94">
        <v>8.1350444000237108</v>
      </c>
      <c r="AC65" s="143">
        <v>0.10043264691387296</v>
      </c>
      <c r="AD65" s="143">
        <v>0</v>
      </c>
      <c r="AE65" s="143">
        <v>0.10043264691387296</v>
      </c>
      <c r="AF65" s="143">
        <v>0.30129794074161897</v>
      </c>
      <c r="AG65" s="143">
        <v>40.917780309916246</v>
      </c>
      <c r="AH65" s="143">
        <v>19.785231442032977</v>
      </c>
      <c r="AI65" s="143">
        <v>1.4060570567942217</v>
      </c>
      <c r="AJ65" s="94">
        <v>3.4253551613002462</v>
      </c>
      <c r="AK65" s="143">
        <v>4.22883353246944E-2</v>
      </c>
      <c r="AL65" s="143">
        <v>0</v>
      </c>
      <c r="AM65" s="143">
        <v>4.22883353246944E-2</v>
      </c>
      <c r="AN65" s="143">
        <v>0.12686500597408321</v>
      </c>
      <c r="AO65" s="143">
        <v>28.421651795371574</v>
      </c>
      <c r="AP65" s="143">
        <v>8.330802058964796</v>
      </c>
      <c r="AQ65" s="144">
        <v>0.59203669454572161</v>
      </c>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row>
    <row r="66" spans="3:153" x14ac:dyDescent="0.2">
      <c r="C66" s="72" t="s">
        <v>15141</v>
      </c>
      <c r="D66" s="94">
        <v>0</v>
      </c>
      <c r="E66" s="143">
        <v>0</v>
      </c>
      <c r="F66" s="143">
        <v>0</v>
      </c>
      <c r="G66" s="143">
        <v>0</v>
      </c>
      <c r="H66" s="143">
        <v>0</v>
      </c>
      <c r="I66" s="143">
        <v>0</v>
      </c>
      <c r="J66" s="143">
        <v>0.6</v>
      </c>
      <c r="K66" s="143">
        <v>0</v>
      </c>
      <c r="L66" s="94">
        <v>6315.6725047054242</v>
      </c>
      <c r="M66" s="143">
        <v>60.885710268025342</v>
      </c>
      <c r="N66" s="143">
        <v>171.24106012882129</v>
      </c>
      <c r="O66" s="143">
        <v>152.21427567006339</v>
      </c>
      <c r="P66" s="143">
        <v>5604.7982654727912</v>
      </c>
      <c r="Q66" s="143">
        <v>3529.3244179100066</v>
      </c>
      <c r="R66" s="143">
        <v>12803.256118264213</v>
      </c>
      <c r="S66" s="143">
        <v>2060.9259890634507</v>
      </c>
      <c r="T66" s="94">
        <v>0</v>
      </c>
      <c r="U66" s="143">
        <v>0</v>
      </c>
      <c r="V66" s="143">
        <v>0</v>
      </c>
      <c r="W66" s="143">
        <v>0</v>
      </c>
      <c r="X66" s="143">
        <v>0</v>
      </c>
      <c r="Y66" s="143">
        <v>0</v>
      </c>
      <c r="Z66" s="143">
        <v>1</v>
      </c>
      <c r="AA66" s="143">
        <v>0</v>
      </c>
      <c r="AB66" s="94">
        <v>0</v>
      </c>
      <c r="AC66" s="143">
        <v>0</v>
      </c>
      <c r="AD66" s="143">
        <v>0</v>
      </c>
      <c r="AE66" s="143">
        <v>0</v>
      </c>
      <c r="AF66" s="143">
        <v>0</v>
      </c>
      <c r="AG66" s="143">
        <v>0</v>
      </c>
      <c r="AH66" s="143">
        <v>0</v>
      </c>
      <c r="AI66" s="143">
        <v>0.1</v>
      </c>
      <c r="AJ66" s="94">
        <v>0</v>
      </c>
      <c r="AK66" s="143">
        <v>0</v>
      </c>
      <c r="AL66" s="143">
        <v>0</v>
      </c>
      <c r="AM66" s="143">
        <v>0.3</v>
      </c>
      <c r="AN66" s="143">
        <v>0</v>
      </c>
      <c r="AO66" s="143">
        <v>9.0166500000000003</v>
      </c>
      <c r="AP66" s="143">
        <v>0</v>
      </c>
      <c r="AQ66" s="144">
        <v>0</v>
      </c>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row>
    <row r="67" spans="3:153" x14ac:dyDescent="0.2">
      <c r="C67" s="72" t="s">
        <v>16663</v>
      </c>
      <c r="D67" s="94">
        <v>0</v>
      </c>
      <c r="E67" s="143">
        <v>0</v>
      </c>
      <c r="F67" s="143">
        <v>0</v>
      </c>
      <c r="G67" s="143">
        <v>0</v>
      </c>
      <c r="H67" s="143">
        <v>0</v>
      </c>
      <c r="I67" s="143">
        <v>0</v>
      </c>
      <c r="J67" s="143">
        <v>0</v>
      </c>
      <c r="K67" s="143">
        <v>0</v>
      </c>
      <c r="L67" s="94">
        <v>55.929224625468983</v>
      </c>
      <c r="M67" s="143">
        <v>2.0038505706875244E-2</v>
      </c>
      <c r="N67" s="143">
        <v>4.9352743070035201</v>
      </c>
      <c r="O67" s="143">
        <v>0</v>
      </c>
      <c r="P67" s="143">
        <v>29.7488925416923</v>
      </c>
      <c r="Q67" s="143">
        <v>385.68267121904779</v>
      </c>
      <c r="R67" s="143">
        <v>100.09014200886665</v>
      </c>
      <c r="S67" s="143">
        <v>25.7168136561483</v>
      </c>
      <c r="T67" s="94">
        <v>0</v>
      </c>
      <c r="U67" s="143">
        <v>0</v>
      </c>
      <c r="V67" s="143">
        <v>0</v>
      </c>
      <c r="W67" s="143">
        <v>0</v>
      </c>
      <c r="X67" s="143">
        <v>0</v>
      </c>
      <c r="Y67" s="143">
        <v>0</v>
      </c>
      <c r="Z67" s="143">
        <v>0</v>
      </c>
      <c r="AA67" s="143">
        <v>0</v>
      </c>
      <c r="AB67" s="94">
        <v>0</v>
      </c>
      <c r="AC67" s="143">
        <v>0</v>
      </c>
      <c r="AD67" s="143">
        <v>0</v>
      </c>
      <c r="AE67" s="143">
        <v>0</v>
      </c>
      <c r="AF67" s="143">
        <v>0</v>
      </c>
      <c r="AG67" s="143">
        <v>0</v>
      </c>
      <c r="AH67" s="143">
        <v>0</v>
      </c>
      <c r="AI67" s="143">
        <v>0</v>
      </c>
      <c r="AJ67" s="94">
        <v>0</v>
      </c>
      <c r="AK67" s="143">
        <v>0</v>
      </c>
      <c r="AL67" s="143">
        <v>0</v>
      </c>
      <c r="AM67" s="143">
        <v>0</v>
      </c>
      <c r="AN67" s="143">
        <v>0</v>
      </c>
      <c r="AO67" s="143">
        <v>0</v>
      </c>
      <c r="AP67" s="143">
        <v>0</v>
      </c>
      <c r="AQ67" s="144">
        <v>0</v>
      </c>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row>
    <row r="68" spans="3:153" x14ac:dyDescent="0.2">
      <c r="C68" s="72" t="s">
        <v>15685</v>
      </c>
      <c r="D68" s="94">
        <v>658.88227658354356</v>
      </c>
      <c r="E68" s="143">
        <v>4.7255723324546732</v>
      </c>
      <c r="F68" s="143">
        <v>13.29067218502877</v>
      </c>
      <c r="G68" s="143">
        <v>13.613930831136685</v>
      </c>
      <c r="H68" s="143">
        <v>465.12019954559111</v>
      </c>
      <c r="I68" s="143">
        <v>978.76265384509793</v>
      </c>
      <c r="J68" s="143">
        <v>1237.4801852382554</v>
      </c>
      <c r="K68" s="143">
        <v>463.18408395483868</v>
      </c>
      <c r="L68" s="94">
        <v>33.970185212094904</v>
      </c>
      <c r="M68" s="143">
        <v>0.25990647828500701</v>
      </c>
      <c r="N68" s="143">
        <v>0.73098697017658243</v>
      </c>
      <c r="O68" s="143">
        <v>0.64976619571251759</v>
      </c>
      <c r="P68" s="143">
        <v>25.789047975007513</v>
      </c>
      <c r="Q68" s="143">
        <v>54.054988608539254</v>
      </c>
      <c r="R68" s="143">
        <v>104.09347638542522</v>
      </c>
      <c r="S68" s="143">
        <v>12.021760617516128</v>
      </c>
      <c r="T68" s="94">
        <v>538.79919233017631</v>
      </c>
      <c r="U68" s="143">
        <v>3.9694807592619252</v>
      </c>
      <c r="V68" s="143">
        <v>11.164164635424166</v>
      </c>
      <c r="W68" s="143">
        <v>11.423701898154814</v>
      </c>
      <c r="X68" s="143">
        <v>393.72782361829655</v>
      </c>
      <c r="Y68" s="143">
        <v>821.97662922988366</v>
      </c>
      <c r="Z68" s="143">
        <v>982.39096697740308</v>
      </c>
      <c r="AA68" s="143">
        <v>169.3807985220644</v>
      </c>
      <c r="AB68" s="94">
        <v>3.4845656595012606</v>
      </c>
      <c r="AC68" s="143">
        <v>2.8353433994728037E-2</v>
      </c>
      <c r="AD68" s="143">
        <v>7.9744033110172613E-2</v>
      </c>
      <c r="AE68" s="143">
        <v>7.0883584986820097E-2</v>
      </c>
      <c r="AF68" s="143">
        <v>2.5624415972735464</v>
      </c>
      <c r="AG68" s="143">
        <v>5.8423623936588296</v>
      </c>
      <c r="AH68" s="143">
        <v>10.162072478410021</v>
      </c>
      <c r="AI68" s="143">
        <v>1.0050357037290325</v>
      </c>
      <c r="AJ68" s="94">
        <v>42.491165020349314</v>
      </c>
      <c r="AK68" s="143">
        <v>0.3591434972665552</v>
      </c>
      <c r="AL68" s="143">
        <v>1.0100910860621866</v>
      </c>
      <c r="AM68" s="143">
        <v>0.89785874316638792</v>
      </c>
      <c r="AN68" s="143">
        <v>32.457593565464926</v>
      </c>
      <c r="AO68" s="143">
        <v>74.003256986345008</v>
      </c>
      <c r="AP68" s="143">
        <v>74.252918059860292</v>
      </c>
      <c r="AQ68" s="144">
        <v>12.14378558056775</v>
      </c>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row>
    <row r="69" spans="3:153" x14ac:dyDescent="0.2">
      <c r="C69" s="72" t="s">
        <v>15129</v>
      </c>
      <c r="D69" s="94">
        <v>7.125468164682296E-4</v>
      </c>
      <c r="E69" s="143">
        <v>8.7968742773855493E-6</v>
      </c>
      <c r="F69" s="143">
        <v>0</v>
      </c>
      <c r="G69" s="143">
        <v>8.7968742773855493E-6</v>
      </c>
      <c r="H69" s="143">
        <v>2.6390622832156655E-5</v>
      </c>
      <c r="I69" s="143">
        <v>756.44876547214517</v>
      </c>
      <c r="J69" s="143">
        <v>1.7329842326449533E-3</v>
      </c>
      <c r="K69" s="143">
        <v>1.231562398833977E-4</v>
      </c>
      <c r="L69" s="94">
        <v>0</v>
      </c>
      <c r="M69" s="143">
        <v>0</v>
      </c>
      <c r="N69" s="143">
        <v>0</v>
      </c>
      <c r="O69" s="143">
        <v>0</v>
      </c>
      <c r="P69" s="143">
        <v>0</v>
      </c>
      <c r="Q69" s="143">
        <v>0</v>
      </c>
      <c r="R69" s="143">
        <v>0</v>
      </c>
      <c r="S69" s="143">
        <v>0</v>
      </c>
      <c r="T69" s="94">
        <v>3.8770929719594842E-3</v>
      </c>
      <c r="U69" s="143">
        <v>4.7865345332833147E-5</v>
      </c>
      <c r="V69" s="143">
        <v>0</v>
      </c>
      <c r="W69" s="143">
        <v>4.7865345332833147E-5</v>
      </c>
      <c r="X69" s="143">
        <v>1.4359603599849944E-4</v>
      </c>
      <c r="Y69" s="143">
        <v>305.353628728888</v>
      </c>
      <c r="Z69" s="143">
        <v>9.4294730305681303E-3</v>
      </c>
      <c r="AA69" s="143">
        <v>6.7011483465966406E-4</v>
      </c>
      <c r="AB69" s="94">
        <v>0</v>
      </c>
      <c r="AC69" s="143">
        <v>0</v>
      </c>
      <c r="AD69" s="143">
        <v>0</v>
      </c>
      <c r="AE69" s="143">
        <v>0</v>
      </c>
      <c r="AF69" s="143">
        <v>0</v>
      </c>
      <c r="AG69" s="143">
        <v>33.582743510178275</v>
      </c>
      <c r="AH69" s="143">
        <v>0</v>
      </c>
      <c r="AI69" s="143">
        <v>0</v>
      </c>
      <c r="AJ69" s="94">
        <v>0</v>
      </c>
      <c r="AK69" s="143">
        <v>0</v>
      </c>
      <c r="AL69" s="143">
        <v>0</v>
      </c>
      <c r="AM69" s="143">
        <v>0</v>
      </c>
      <c r="AN69" s="143">
        <v>0</v>
      </c>
      <c r="AO69" s="143">
        <v>18.172217569392927</v>
      </c>
      <c r="AP69" s="143">
        <v>0</v>
      </c>
      <c r="AQ69" s="144">
        <v>0</v>
      </c>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row>
    <row r="70" spans="3:153" x14ac:dyDescent="0.2">
      <c r="C70" s="72" t="s">
        <v>16289</v>
      </c>
      <c r="D70" s="94">
        <v>46.919572598851254</v>
      </c>
      <c r="E70" s="143"/>
      <c r="F70" s="143"/>
      <c r="G70" s="143"/>
      <c r="H70" s="143">
        <v>111.7</v>
      </c>
      <c r="I70" s="143"/>
      <c r="J70" s="143">
        <v>28.146835593107532</v>
      </c>
      <c r="K70" s="143">
        <v>17.3</v>
      </c>
      <c r="L70" s="94">
        <v>60.03</v>
      </c>
      <c r="M70" s="143"/>
      <c r="N70" s="143"/>
      <c r="O70" s="143"/>
      <c r="P70" s="143">
        <v>35.400000000000006</v>
      </c>
      <c r="Q70" s="143"/>
      <c r="R70" s="143">
        <v>104.77</v>
      </c>
      <c r="S70" s="143">
        <v>18.71</v>
      </c>
      <c r="T70" s="94">
        <v>29.060000000000002</v>
      </c>
      <c r="U70" s="143"/>
      <c r="V70" s="143"/>
      <c r="W70" s="143"/>
      <c r="X70" s="143">
        <v>96.2</v>
      </c>
      <c r="Y70" s="143"/>
      <c r="Z70" s="143">
        <v>17.392199999999999</v>
      </c>
      <c r="AA70" s="143">
        <v>4.1999999999999993</v>
      </c>
      <c r="AB70" s="94">
        <v>0.03</v>
      </c>
      <c r="AC70" s="143"/>
      <c r="AD70" s="143"/>
      <c r="AE70" s="143"/>
      <c r="AF70" s="143">
        <v>927.8</v>
      </c>
      <c r="AG70" s="143"/>
      <c r="AH70" s="143">
        <v>127.75999999999999</v>
      </c>
      <c r="AI70" s="143">
        <v>94.3</v>
      </c>
      <c r="AJ70" s="94">
        <v>0</v>
      </c>
      <c r="AK70" s="143"/>
      <c r="AL70" s="143"/>
      <c r="AM70" s="143"/>
      <c r="AN70" s="143">
        <v>2.9</v>
      </c>
      <c r="AO70" s="143"/>
      <c r="AP70" s="143">
        <v>0</v>
      </c>
      <c r="AQ70" s="144">
        <v>0</v>
      </c>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row>
    <row r="71" spans="3:153" x14ac:dyDescent="0.2">
      <c r="C71" s="72" t="s">
        <v>15134</v>
      </c>
      <c r="D71" s="94">
        <v>0</v>
      </c>
      <c r="E71" s="143">
        <v>0</v>
      </c>
      <c r="F71" s="143">
        <v>0</v>
      </c>
      <c r="G71" s="143">
        <v>0</v>
      </c>
      <c r="H71" s="143">
        <v>0</v>
      </c>
      <c r="I71" s="143">
        <v>0</v>
      </c>
      <c r="J71" s="143">
        <v>0</v>
      </c>
      <c r="K71" s="143">
        <v>0</v>
      </c>
      <c r="L71" s="94">
        <v>99.613246134356146</v>
      </c>
      <c r="M71" s="143">
        <v>0</v>
      </c>
      <c r="N71" s="143">
        <v>79.366764292237434</v>
      </c>
      <c r="O71" s="143">
        <v>25.333823333333331</v>
      </c>
      <c r="P71" s="143">
        <v>96.590718812785369</v>
      </c>
      <c r="Q71" s="143">
        <v>0</v>
      </c>
      <c r="R71" s="143">
        <v>487.02643361084915</v>
      </c>
      <c r="S71" s="143">
        <v>276.9854393607306</v>
      </c>
      <c r="T71" s="94">
        <v>0</v>
      </c>
      <c r="U71" s="143">
        <v>0</v>
      </c>
      <c r="V71" s="143">
        <v>0</v>
      </c>
      <c r="W71" s="143">
        <v>0</v>
      </c>
      <c r="X71" s="143">
        <v>0</v>
      </c>
      <c r="Y71" s="143">
        <v>0</v>
      </c>
      <c r="Z71" s="143">
        <v>0</v>
      </c>
      <c r="AA71" s="143">
        <v>0</v>
      </c>
      <c r="AB71" s="94">
        <v>0</v>
      </c>
      <c r="AC71" s="143">
        <v>0</v>
      </c>
      <c r="AD71" s="143">
        <v>0</v>
      </c>
      <c r="AE71" s="143">
        <v>0</v>
      </c>
      <c r="AF71" s="143">
        <v>0</v>
      </c>
      <c r="AG71" s="143">
        <v>0</v>
      </c>
      <c r="AH71" s="143">
        <v>0</v>
      </c>
      <c r="AI71" s="143">
        <v>0</v>
      </c>
      <c r="AJ71" s="94">
        <v>0</v>
      </c>
      <c r="AK71" s="143">
        <v>0</v>
      </c>
      <c r="AL71" s="143">
        <v>0</v>
      </c>
      <c r="AM71" s="143">
        <v>0</v>
      </c>
      <c r="AN71" s="143">
        <v>0</v>
      </c>
      <c r="AO71" s="143">
        <v>0</v>
      </c>
      <c r="AP71" s="143">
        <v>0</v>
      </c>
      <c r="AQ71" s="144">
        <v>0</v>
      </c>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row>
    <row r="72" spans="3:153" x14ac:dyDescent="0.2">
      <c r="C72" s="72" t="s">
        <v>16664</v>
      </c>
      <c r="D72" s="94">
        <v>0</v>
      </c>
      <c r="E72" s="143">
        <v>0</v>
      </c>
      <c r="F72" s="143">
        <v>0</v>
      </c>
      <c r="G72" s="143">
        <v>0</v>
      </c>
      <c r="H72" s="143">
        <v>0</v>
      </c>
      <c r="I72" s="143">
        <v>0</v>
      </c>
      <c r="J72" s="143">
        <v>0</v>
      </c>
      <c r="K72" s="143">
        <v>0</v>
      </c>
      <c r="L72" s="94">
        <v>55.63358366523525</v>
      </c>
      <c r="M72" s="143">
        <v>0</v>
      </c>
      <c r="N72" s="143">
        <v>14.787156189877779</v>
      </c>
      <c r="O72" s="143">
        <v>4.7200513446333074</v>
      </c>
      <c r="P72" s="143">
        <v>17.996223712964447</v>
      </c>
      <c r="Q72" s="143">
        <v>0</v>
      </c>
      <c r="R72" s="143">
        <v>272.00223758319402</v>
      </c>
      <c r="S72" s="143">
        <v>51.606324015777474</v>
      </c>
      <c r="T72" s="94">
        <v>0</v>
      </c>
      <c r="U72" s="143">
        <v>0</v>
      </c>
      <c r="V72" s="143">
        <v>0</v>
      </c>
      <c r="W72" s="143">
        <v>0</v>
      </c>
      <c r="X72" s="143">
        <v>0</v>
      </c>
      <c r="Y72" s="143">
        <v>0</v>
      </c>
      <c r="Z72" s="143">
        <v>0</v>
      </c>
      <c r="AA72" s="143">
        <v>0</v>
      </c>
      <c r="AB72" s="94">
        <v>0</v>
      </c>
      <c r="AC72" s="143">
        <v>0</v>
      </c>
      <c r="AD72" s="143">
        <v>0</v>
      </c>
      <c r="AE72" s="143">
        <v>0</v>
      </c>
      <c r="AF72" s="143">
        <v>0</v>
      </c>
      <c r="AG72" s="143">
        <v>0</v>
      </c>
      <c r="AH72" s="143">
        <v>0</v>
      </c>
      <c r="AI72" s="143">
        <v>0</v>
      </c>
      <c r="AJ72" s="94">
        <v>0</v>
      </c>
      <c r="AK72" s="143">
        <v>0</v>
      </c>
      <c r="AL72" s="143">
        <v>0</v>
      </c>
      <c r="AM72" s="143">
        <v>0</v>
      </c>
      <c r="AN72" s="143">
        <v>0</v>
      </c>
      <c r="AO72" s="143">
        <v>0</v>
      </c>
      <c r="AP72" s="143">
        <v>0</v>
      </c>
      <c r="AQ72" s="144">
        <v>0</v>
      </c>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row>
    <row r="73" spans="3:153" x14ac:dyDescent="0.2">
      <c r="C73" s="72" t="s">
        <v>7791</v>
      </c>
      <c r="D73" s="94">
        <v>8.5</v>
      </c>
      <c r="E73" s="143"/>
      <c r="F73" s="143"/>
      <c r="G73" s="143"/>
      <c r="H73" s="143">
        <v>17.8</v>
      </c>
      <c r="I73" s="143">
        <v>11.462439035599999</v>
      </c>
      <c r="J73" s="143">
        <v>49.425742826077915</v>
      </c>
      <c r="K73" s="143">
        <v>143.31000000000006</v>
      </c>
      <c r="L73" s="94">
        <v>11.52</v>
      </c>
      <c r="M73" s="143"/>
      <c r="N73" s="143"/>
      <c r="O73" s="143"/>
      <c r="P73" s="143">
        <v>12.26</v>
      </c>
      <c r="Q73" s="143">
        <v>240.51353537848891</v>
      </c>
      <c r="R73" s="143">
        <v>66.426733999999996</v>
      </c>
      <c r="S73" s="143">
        <v>22.013073999999992</v>
      </c>
      <c r="T73" s="94">
        <v>1</v>
      </c>
      <c r="U73" s="143"/>
      <c r="V73" s="143"/>
      <c r="W73" s="143"/>
      <c r="X73" s="143">
        <v>9.6000000000000014</v>
      </c>
      <c r="Y73" s="143">
        <v>42.140609758900005</v>
      </c>
      <c r="Z73" s="143">
        <v>25.549200000000003</v>
      </c>
      <c r="AA73" s="143">
        <v>236.97540000000006</v>
      </c>
      <c r="AB73" s="94">
        <v>28</v>
      </c>
      <c r="AC73" s="143"/>
      <c r="AD73" s="143"/>
      <c r="AE73" s="143"/>
      <c r="AF73" s="143">
        <v>0</v>
      </c>
      <c r="AG73" s="143">
        <v>0</v>
      </c>
      <c r="AH73" s="143">
        <v>151.9</v>
      </c>
      <c r="AI73" s="143">
        <v>93.7</v>
      </c>
      <c r="AJ73" s="94">
        <v>0</v>
      </c>
      <c r="AK73" s="143"/>
      <c r="AL73" s="143"/>
      <c r="AM73" s="143"/>
      <c r="AN73" s="143">
        <v>0</v>
      </c>
      <c r="AO73" s="143">
        <v>0</v>
      </c>
      <c r="AP73" s="143">
        <v>0</v>
      </c>
      <c r="AQ73" s="144">
        <v>0</v>
      </c>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row>
    <row r="74" spans="3:153" x14ac:dyDescent="0.2">
      <c r="C74" s="72" t="s">
        <v>10032</v>
      </c>
      <c r="D74" s="94">
        <v>0</v>
      </c>
      <c r="E74" s="143">
        <v>0</v>
      </c>
      <c r="F74" s="143">
        <v>0</v>
      </c>
      <c r="G74" s="143">
        <v>0</v>
      </c>
      <c r="H74" s="143">
        <v>0</v>
      </c>
      <c r="I74" s="143">
        <v>0</v>
      </c>
      <c r="J74" s="143">
        <v>0</v>
      </c>
      <c r="K74" s="143">
        <v>0</v>
      </c>
      <c r="L74" s="94">
        <v>2327.170010454764</v>
      </c>
      <c r="M74" s="143">
        <v>21.127498900703202</v>
      </c>
      <c r="N74" s="143">
        <v>59.421090658227754</v>
      </c>
      <c r="O74" s="143">
        <v>52.818747251758012</v>
      </c>
      <c r="P74" s="143">
        <v>1909.3977131510519</v>
      </c>
      <c r="Q74" s="143">
        <v>0</v>
      </c>
      <c r="R74" s="143">
        <v>4355.0439429298813</v>
      </c>
      <c r="S74" s="143">
        <v>584.31430307369453</v>
      </c>
      <c r="T74" s="94">
        <v>0</v>
      </c>
      <c r="U74" s="143">
        <v>0</v>
      </c>
      <c r="V74" s="143">
        <v>0</v>
      </c>
      <c r="W74" s="143">
        <v>0</v>
      </c>
      <c r="X74" s="143">
        <v>0</v>
      </c>
      <c r="Y74" s="143">
        <v>0</v>
      </c>
      <c r="Z74" s="143">
        <v>0</v>
      </c>
      <c r="AA74" s="143">
        <v>0</v>
      </c>
      <c r="AB74" s="94">
        <v>0</v>
      </c>
      <c r="AC74" s="143">
        <v>0</v>
      </c>
      <c r="AD74" s="143">
        <v>0</v>
      </c>
      <c r="AE74" s="143">
        <v>0</v>
      </c>
      <c r="AF74" s="143">
        <v>0</v>
      </c>
      <c r="AG74" s="143">
        <v>0</v>
      </c>
      <c r="AH74" s="143">
        <v>0</v>
      </c>
      <c r="AI74" s="143">
        <v>0</v>
      </c>
      <c r="AJ74" s="94">
        <v>0</v>
      </c>
      <c r="AK74" s="143">
        <v>0</v>
      </c>
      <c r="AL74" s="143">
        <v>0</v>
      </c>
      <c r="AM74" s="143">
        <v>0</v>
      </c>
      <c r="AN74" s="143">
        <v>0</v>
      </c>
      <c r="AO74" s="143">
        <v>0</v>
      </c>
      <c r="AP74" s="143">
        <v>0</v>
      </c>
      <c r="AQ74" s="144">
        <v>0</v>
      </c>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row>
    <row r="75" spans="3:153" x14ac:dyDescent="0.2">
      <c r="C75" s="72" t="s">
        <v>17073</v>
      </c>
      <c r="D75" s="94">
        <v>0</v>
      </c>
      <c r="E75" s="143">
        <v>0</v>
      </c>
      <c r="F75" s="143">
        <v>0</v>
      </c>
      <c r="G75" s="143">
        <v>0</v>
      </c>
      <c r="H75" s="143">
        <v>0</v>
      </c>
      <c r="I75" s="143">
        <v>114.02546928252175</v>
      </c>
      <c r="J75" s="143">
        <v>0</v>
      </c>
      <c r="K75" s="143">
        <v>0</v>
      </c>
      <c r="L75" s="94">
        <v>0</v>
      </c>
      <c r="M75" s="143">
        <v>0</v>
      </c>
      <c r="N75" s="143">
        <v>0</v>
      </c>
      <c r="O75" s="143">
        <v>0</v>
      </c>
      <c r="P75" s="143">
        <v>0</v>
      </c>
      <c r="Q75" s="143">
        <v>0</v>
      </c>
      <c r="R75" s="143">
        <v>0</v>
      </c>
      <c r="S75" s="143">
        <v>0</v>
      </c>
      <c r="T75" s="94">
        <v>0</v>
      </c>
      <c r="U75" s="143">
        <v>0</v>
      </c>
      <c r="V75" s="143">
        <v>0</v>
      </c>
      <c r="W75" s="143">
        <v>0</v>
      </c>
      <c r="X75" s="143">
        <v>0</v>
      </c>
      <c r="Y75" s="143">
        <v>28.488604344630438</v>
      </c>
      <c r="Z75" s="143">
        <v>0</v>
      </c>
      <c r="AA75" s="143">
        <v>0</v>
      </c>
      <c r="AB75" s="94">
        <v>0</v>
      </c>
      <c r="AC75" s="143">
        <v>0</v>
      </c>
      <c r="AD75" s="143">
        <v>0</v>
      </c>
      <c r="AE75" s="143">
        <v>0</v>
      </c>
      <c r="AF75" s="143">
        <v>0</v>
      </c>
      <c r="AG75" s="143">
        <v>0</v>
      </c>
      <c r="AH75" s="143">
        <v>0</v>
      </c>
      <c r="AI75" s="143">
        <v>0</v>
      </c>
      <c r="AJ75" s="94">
        <v>0</v>
      </c>
      <c r="AK75" s="143">
        <v>0</v>
      </c>
      <c r="AL75" s="143">
        <v>0</v>
      </c>
      <c r="AM75" s="143">
        <v>0</v>
      </c>
      <c r="AN75" s="143">
        <v>0</v>
      </c>
      <c r="AO75" s="143">
        <v>0</v>
      </c>
      <c r="AP75" s="143">
        <v>0</v>
      </c>
      <c r="AQ75" s="144">
        <v>0</v>
      </c>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row>
    <row r="76" spans="3:153" x14ac:dyDescent="0.2">
      <c r="C76" s="72" t="s">
        <v>10031</v>
      </c>
      <c r="D76" s="94">
        <v>0</v>
      </c>
      <c r="E76" s="143">
        <v>0</v>
      </c>
      <c r="F76" s="143">
        <v>0</v>
      </c>
      <c r="G76" s="143">
        <v>0</v>
      </c>
      <c r="H76" s="143">
        <v>0</v>
      </c>
      <c r="I76" s="143">
        <v>0</v>
      </c>
      <c r="J76" s="143">
        <v>0</v>
      </c>
      <c r="K76" s="143">
        <v>0</v>
      </c>
      <c r="L76" s="94">
        <v>1094.8180809153819</v>
      </c>
      <c r="M76" s="143">
        <v>10.753277651716456</v>
      </c>
      <c r="N76" s="143">
        <v>30.243593395452535</v>
      </c>
      <c r="O76" s="143">
        <v>26.883194129291144</v>
      </c>
      <c r="P76" s="143">
        <v>971.82746777387479</v>
      </c>
      <c r="Q76" s="143">
        <v>3088.2782435399563</v>
      </c>
      <c r="R76" s="143">
        <v>2209.7985574277322</v>
      </c>
      <c r="S76" s="143">
        <v>297.05929512866715</v>
      </c>
      <c r="T76" s="94">
        <v>0</v>
      </c>
      <c r="U76" s="143">
        <v>0</v>
      </c>
      <c r="V76" s="143">
        <v>0</v>
      </c>
      <c r="W76" s="143">
        <v>0</v>
      </c>
      <c r="X76" s="143">
        <v>0</v>
      </c>
      <c r="Y76" s="143">
        <v>0</v>
      </c>
      <c r="Z76" s="143">
        <v>0</v>
      </c>
      <c r="AA76" s="143">
        <v>0</v>
      </c>
      <c r="AB76" s="94">
        <v>0</v>
      </c>
      <c r="AC76" s="143">
        <v>0</v>
      </c>
      <c r="AD76" s="143">
        <v>0</v>
      </c>
      <c r="AE76" s="143">
        <v>0</v>
      </c>
      <c r="AF76" s="143">
        <v>0</v>
      </c>
      <c r="AG76" s="143">
        <v>0</v>
      </c>
      <c r="AH76" s="143">
        <v>0</v>
      </c>
      <c r="AI76" s="143">
        <v>0</v>
      </c>
      <c r="AJ76" s="94">
        <v>0</v>
      </c>
      <c r="AK76" s="143">
        <v>0</v>
      </c>
      <c r="AL76" s="143">
        <v>0</v>
      </c>
      <c r="AM76" s="143">
        <v>0</v>
      </c>
      <c r="AN76" s="143">
        <v>0</v>
      </c>
      <c r="AO76" s="143">
        <v>0</v>
      </c>
      <c r="AP76" s="143">
        <v>0</v>
      </c>
      <c r="AQ76" s="144">
        <v>0</v>
      </c>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row>
    <row r="77" spans="3:153" x14ac:dyDescent="0.2">
      <c r="C77" s="72" t="s">
        <v>17032</v>
      </c>
      <c r="D77" s="94">
        <v>1.5777478677249449E-3</v>
      </c>
      <c r="E77" s="143">
        <v>1.3335428359006403E-5</v>
      </c>
      <c r="F77" s="143">
        <v>3.7505892259705507E-5</v>
      </c>
      <c r="G77" s="143">
        <v>3.3338570897516007E-5</v>
      </c>
      <c r="H77" s="143">
        <v>1.2051893379452037E-3</v>
      </c>
      <c r="I77" s="143">
        <v>0</v>
      </c>
      <c r="J77" s="143">
        <v>2.7570998132245739E-3</v>
      </c>
      <c r="K77" s="143">
        <v>3.6922467268998973E-4</v>
      </c>
      <c r="L77" s="94">
        <v>0</v>
      </c>
      <c r="M77" s="143">
        <v>0</v>
      </c>
      <c r="N77" s="143">
        <v>0</v>
      </c>
      <c r="O77" s="143">
        <v>0</v>
      </c>
      <c r="P77" s="143">
        <v>0</v>
      </c>
      <c r="Q77" s="143">
        <v>0</v>
      </c>
      <c r="R77" s="143">
        <v>0</v>
      </c>
      <c r="S77" s="143">
        <v>0</v>
      </c>
      <c r="T77" s="94">
        <v>1.035286125282618E-2</v>
      </c>
      <c r="U77" s="143">
        <v>8.7504374033396128E-5</v>
      </c>
      <c r="V77" s="143">
        <v>2.4610605196892662E-4</v>
      </c>
      <c r="W77" s="143">
        <v>2.1876093508349035E-4</v>
      </c>
      <c r="X77" s="143">
        <v>7.9082078032681764E-3</v>
      </c>
      <c r="Y77" s="143">
        <v>0</v>
      </c>
      <c r="Z77" s="143">
        <v>1.8091529331404652E-2</v>
      </c>
      <c r="AA77" s="143">
        <v>2.4227773560496556E-3</v>
      </c>
      <c r="AB77" s="94">
        <v>0</v>
      </c>
      <c r="AC77" s="143">
        <v>0</v>
      </c>
      <c r="AD77" s="143">
        <v>0</v>
      </c>
      <c r="AE77" s="143">
        <v>0</v>
      </c>
      <c r="AF77" s="143">
        <v>0</v>
      </c>
      <c r="AG77" s="143">
        <v>0</v>
      </c>
      <c r="AH77" s="143">
        <v>0</v>
      </c>
      <c r="AI77" s="143">
        <v>0</v>
      </c>
      <c r="AJ77" s="94">
        <v>0</v>
      </c>
      <c r="AK77" s="143">
        <v>0</v>
      </c>
      <c r="AL77" s="143">
        <v>0</v>
      </c>
      <c r="AM77" s="143">
        <v>0</v>
      </c>
      <c r="AN77" s="143">
        <v>0</v>
      </c>
      <c r="AO77" s="143">
        <v>0</v>
      </c>
      <c r="AP77" s="143">
        <v>0</v>
      </c>
      <c r="AQ77" s="144">
        <v>0</v>
      </c>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row>
    <row r="78" spans="3:153" x14ac:dyDescent="0.2">
      <c r="C78" s="72" t="s">
        <v>17044</v>
      </c>
      <c r="D78" s="94">
        <v>7.6135851634607787</v>
      </c>
      <c r="E78" s="143">
        <v>0</v>
      </c>
      <c r="F78" s="143">
        <v>0</v>
      </c>
      <c r="G78" s="143">
        <v>0</v>
      </c>
      <c r="H78" s="143">
        <v>0</v>
      </c>
      <c r="I78" s="143">
        <v>218.51325033889538</v>
      </c>
      <c r="J78" s="143">
        <v>14.546678344099039</v>
      </c>
      <c r="K78" s="143">
        <v>0</v>
      </c>
      <c r="L78" s="94">
        <v>0</v>
      </c>
      <c r="M78" s="143">
        <v>0</v>
      </c>
      <c r="N78" s="143">
        <v>0</v>
      </c>
      <c r="O78" s="143">
        <v>0</v>
      </c>
      <c r="P78" s="143">
        <v>0</v>
      </c>
      <c r="Q78" s="143">
        <v>0</v>
      </c>
      <c r="R78" s="143">
        <v>0</v>
      </c>
      <c r="S78" s="143">
        <v>0</v>
      </c>
      <c r="T78" s="94">
        <v>41.426860448242479</v>
      </c>
      <c r="U78" s="143">
        <v>0</v>
      </c>
      <c r="V78" s="143">
        <v>0</v>
      </c>
      <c r="W78" s="143">
        <v>0</v>
      </c>
      <c r="X78" s="143">
        <v>0</v>
      </c>
      <c r="Y78" s="143">
        <v>54.628312584723844</v>
      </c>
      <c r="Z78" s="143">
        <v>79.15104393112712</v>
      </c>
      <c r="AA78" s="143">
        <v>0</v>
      </c>
      <c r="AB78" s="94">
        <v>0</v>
      </c>
      <c r="AC78" s="143">
        <v>0</v>
      </c>
      <c r="AD78" s="143">
        <v>0</v>
      </c>
      <c r="AE78" s="143">
        <v>0</v>
      </c>
      <c r="AF78" s="143">
        <v>0</v>
      </c>
      <c r="AG78" s="143">
        <v>0</v>
      </c>
      <c r="AH78" s="143">
        <v>0</v>
      </c>
      <c r="AI78" s="143">
        <v>0</v>
      </c>
      <c r="AJ78" s="94">
        <v>0</v>
      </c>
      <c r="AK78" s="143">
        <v>0</v>
      </c>
      <c r="AL78" s="143">
        <v>0</v>
      </c>
      <c r="AM78" s="143">
        <v>0</v>
      </c>
      <c r="AN78" s="143">
        <v>0</v>
      </c>
      <c r="AO78" s="143">
        <v>0</v>
      </c>
      <c r="AP78" s="143">
        <v>0</v>
      </c>
      <c r="AQ78" s="144">
        <v>0</v>
      </c>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row>
    <row r="79" spans="3:153" x14ac:dyDescent="0.2">
      <c r="C79" s="72" t="s">
        <v>15684</v>
      </c>
      <c r="D79" s="94">
        <v>0</v>
      </c>
      <c r="E79" s="143">
        <v>0</v>
      </c>
      <c r="F79" s="143">
        <v>0</v>
      </c>
      <c r="G79" s="143">
        <v>0</v>
      </c>
      <c r="H79" s="143">
        <v>0</v>
      </c>
      <c r="I79" s="143">
        <v>0</v>
      </c>
      <c r="J79" s="143">
        <v>0</v>
      </c>
      <c r="K79" s="143">
        <v>0</v>
      </c>
      <c r="L79" s="94">
        <v>84.942096515933869</v>
      </c>
      <c r="M79" s="143">
        <v>0.39312050642450802</v>
      </c>
      <c r="N79" s="143">
        <v>5.4903677626369278</v>
      </c>
      <c r="O79" s="143">
        <v>4.3616389208125427E-3</v>
      </c>
      <c r="P79" s="143">
        <v>55.660000240502406</v>
      </c>
      <c r="Q79" s="143">
        <v>376.70207754053087</v>
      </c>
      <c r="R79" s="143">
        <v>153.17025746657984</v>
      </c>
      <c r="S79" s="143">
        <v>71.767395289203776</v>
      </c>
      <c r="T79" s="94">
        <v>0</v>
      </c>
      <c r="U79" s="143">
        <v>0</v>
      </c>
      <c r="V79" s="143">
        <v>0</v>
      </c>
      <c r="W79" s="143">
        <v>0</v>
      </c>
      <c r="X79" s="143">
        <v>0</v>
      </c>
      <c r="Y79" s="143">
        <v>0</v>
      </c>
      <c r="Z79" s="143">
        <v>0</v>
      </c>
      <c r="AA79" s="143">
        <v>0</v>
      </c>
      <c r="AB79" s="94">
        <v>0</v>
      </c>
      <c r="AC79" s="143">
        <v>0</v>
      </c>
      <c r="AD79" s="143">
        <v>0</v>
      </c>
      <c r="AE79" s="143">
        <v>0</v>
      </c>
      <c r="AF79" s="143">
        <v>0</v>
      </c>
      <c r="AG79" s="143">
        <v>0</v>
      </c>
      <c r="AH79" s="143">
        <v>0</v>
      </c>
      <c r="AI79" s="143">
        <v>0</v>
      </c>
      <c r="AJ79" s="94">
        <v>0</v>
      </c>
      <c r="AK79" s="143">
        <v>0</v>
      </c>
      <c r="AL79" s="143">
        <v>0</v>
      </c>
      <c r="AM79" s="143">
        <v>0</v>
      </c>
      <c r="AN79" s="143">
        <v>0</v>
      </c>
      <c r="AO79" s="143">
        <v>0</v>
      </c>
      <c r="AP79" s="143">
        <v>0</v>
      </c>
      <c r="AQ79" s="144">
        <v>0</v>
      </c>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row>
    <row r="80" spans="3:153" x14ac:dyDescent="0.2">
      <c r="C80" s="72" t="s">
        <v>15124</v>
      </c>
      <c r="D80" s="94">
        <v>0</v>
      </c>
      <c r="E80" s="143">
        <v>0</v>
      </c>
      <c r="F80" s="143">
        <v>0</v>
      </c>
      <c r="G80" s="143">
        <v>0</v>
      </c>
      <c r="H80" s="143">
        <v>0</v>
      </c>
      <c r="I80" s="143">
        <v>0</v>
      </c>
      <c r="J80" s="143">
        <v>0</v>
      </c>
      <c r="K80" s="143">
        <v>0</v>
      </c>
      <c r="L80" s="94">
        <v>6.6418451842192965E-3</v>
      </c>
      <c r="M80" s="143">
        <v>3.0739122879121264E-5</v>
      </c>
      <c r="N80" s="143">
        <v>4.2930624719184378E-4</v>
      </c>
      <c r="O80" s="143">
        <v>3.4104798032702225E-7</v>
      </c>
      <c r="P80" s="143">
        <v>4.3522013196563665E-3</v>
      </c>
      <c r="Q80" s="143">
        <v>0</v>
      </c>
      <c r="R80" s="143">
        <v>1.1976783934561783E-2</v>
      </c>
      <c r="S80" s="143">
        <v>5.6116807606243265E-3</v>
      </c>
      <c r="T80" s="94">
        <v>0</v>
      </c>
      <c r="U80" s="143">
        <v>0</v>
      </c>
      <c r="V80" s="143">
        <v>0</v>
      </c>
      <c r="W80" s="143">
        <v>0</v>
      </c>
      <c r="X80" s="143">
        <v>0</v>
      </c>
      <c r="Y80" s="143">
        <v>0</v>
      </c>
      <c r="Z80" s="143">
        <v>0</v>
      </c>
      <c r="AA80" s="143">
        <v>0</v>
      </c>
      <c r="AB80" s="94">
        <v>0</v>
      </c>
      <c r="AC80" s="143">
        <v>0</v>
      </c>
      <c r="AD80" s="143">
        <v>0</v>
      </c>
      <c r="AE80" s="143">
        <v>0</v>
      </c>
      <c r="AF80" s="143">
        <v>0</v>
      </c>
      <c r="AG80" s="143">
        <v>0</v>
      </c>
      <c r="AH80" s="143">
        <v>0</v>
      </c>
      <c r="AI80" s="143">
        <v>0</v>
      </c>
      <c r="AJ80" s="94">
        <v>0</v>
      </c>
      <c r="AK80" s="143">
        <v>0</v>
      </c>
      <c r="AL80" s="143">
        <v>0</v>
      </c>
      <c r="AM80" s="143">
        <v>0</v>
      </c>
      <c r="AN80" s="143">
        <v>0</v>
      </c>
      <c r="AO80" s="143">
        <v>0</v>
      </c>
      <c r="AP80" s="143">
        <v>0</v>
      </c>
      <c r="AQ80" s="144">
        <v>0</v>
      </c>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row>
    <row r="81" spans="3:153" x14ac:dyDescent="0.2">
      <c r="C81" s="72" t="s">
        <v>15122</v>
      </c>
      <c r="D81" s="94">
        <v>0</v>
      </c>
      <c r="E81" s="143">
        <v>0</v>
      </c>
      <c r="F81" s="143">
        <v>0</v>
      </c>
      <c r="G81" s="143">
        <v>0</v>
      </c>
      <c r="H81" s="143">
        <v>0</v>
      </c>
      <c r="I81" s="143">
        <v>0</v>
      </c>
      <c r="J81" s="143">
        <v>0</v>
      </c>
      <c r="K81" s="143">
        <v>0</v>
      </c>
      <c r="L81" s="94">
        <v>2.8950381582116876E-2</v>
      </c>
      <c r="M81" s="143">
        <v>1.3398525743486486E-4</v>
      </c>
      <c r="N81" s="143">
        <v>1.8712540456860053E-3</v>
      </c>
      <c r="O81" s="143">
        <v>1.4865551506283932E-6</v>
      </c>
      <c r="P81" s="143">
        <v>1.8970314036468261E-2</v>
      </c>
      <c r="Q81" s="143">
        <v>0</v>
      </c>
      <c r="R81" s="143">
        <v>5.2204237740432487E-2</v>
      </c>
      <c r="S81" s="143">
        <v>2.4460115349134604E-2</v>
      </c>
      <c r="T81" s="94">
        <v>0</v>
      </c>
      <c r="U81" s="143">
        <v>0</v>
      </c>
      <c r="V81" s="143">
        <v>0</v>
      </c>
      <c r="W81" s="143">
        <v>0</v>
      </c>
      <c r="X81" s="143">
        <v>0</v>
      </c>
      <c r="Y81" s="143">
        <v>0</v>
      </c>
      <c r="Z81" s="143">
        <v>0</v>
      </c>
      <c r="AA81" s="143">
        <v>0</v>
      </c>
      <c r="AB81" s="94">
        <v>0</v>
      </c>
      <c r="AC81" s="143">
        <v>0</v>
      </c>
      <c r="AD81" s="143">
        <v>0</v>
      </c>
      <c r="AE81" s="143">
        <v>0</v>
      </c>
      <c r="AF81" s="143">
        <v>0</v>
      </c>
      <c r="AG81" s="143">
        <v>0</v>
      </c>
      <c r="AH81" s="143">
        <v>0</v>
      </c>
      <c r="AI81" s="143">
        <v>0</v>
      </c>
      <c r="AJ81" s="94">
        <v>0</v>
      </c>
      <c r="AK81" s="143">
        <v>0</v>
      </c>
      <c r="AL81" s="143">
        <v>0</v>
      </c>
      <c r="AM81" s="143">
        <v>0</v>
      </c>
      <c r="AN81" s="143">
        <v>0</v>
      </c>
      <c r="AO81" s="143">
        <v>0</v>
      </c>
      <c r="AP81" s="143">
        <v>0</v>
      </c>
      <c r="AQ81" s="144">
        <v>0</v>
      </c>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row>
    <row r="82" spans="3:153" x14ac:dyDescent="0.2">
      <c r="C82" s="72" t="s">
        <v>15912</v>
      </c>
      <c r="D82" s="94">
        <v>0</v>
      </c>
      <c r="E82" s="143">
        <v>0</v>
      </c>
      <c r="F82" s="143">
        <v>0</v>
      </c>
      <c r="G82" s="143">
        <v>0</v>
      </c>
      <c r="H82" s="143">
        <v>0</v>
      </c>
      <c r="I82" s="143">
        <v>0</v>
      </c>
      <c r="J82" s="143">
        <v>0</v>
      </c>
      <c r="K82" s="143">
        <v>0</v>
      </c>
      <c r="L82" s="94">
        <v>51.941457959666501</v>
      </c>
      <c r="M82" s="143">
        <v>5.7442167545021907E-3</v>
      </c>
      <c r="N82" s="143">
        <v>0</v>
      </c>
      <c r="O82" s="143">
        <v>1.4360541886255478E-2</v>
      </c>
      <c r="P82" s="143">
        <v>1.5574007675644066</v>
      </c>
      <c r="Q82" s="143">
        <v>99.187829148346438</v>
      </c>
      <c r="R82" s="143">
        <v>233.38801726269634</v>
      </c>
      <c r="S82" s="143">
        <v>2.2245677729370468</v>
      </c>
      <c r="T82" s="94">
        <v>0</v>
      </c>
      <c r="U82" s="143">
        <v>0</v>
      </c>
      <c r="V82" s="143">
        <v>0</v>
      </c>
      <c r="W82" s="143">
        <v>0</v>
      </c>
      <c r="X82" s="143">
        <v>0</v>
      </c>
      <c r="Y82" s="143">
        <v>0</v>
      </c>
      <c r="Z82" s="143">
        <v>0</v>
      </c>
      <c r="AA82" s="143">
        <v>0</v>
      </c>
      <c r="AB82" s="94">
        <v>0</v>
      </c>
      <c r="AC82" s="143">
        <v>0</v>
      </c>
      <c r="AD82" s="143">
        <v>0</v>
      </c>
      <c r="AE82" s="143">
        <v>0</v>
      </c>
      <c r="AF82" s="143">
        <v>0</v>
      </c>
      <c r="AG82" s="143">
        <v>0</v>
      </c>
      <c r="AH82" s="143">
        <v>0</v>
      </c>
      <c r="AI82" s="143">
        <v>0</v>
      </c>
      <c r="AJ82" s="94">
        <v>0</v>
      </c>
      <c r="AK82" s="143">
        <v>0</v>
      </c>
      <c r="AL82" s="143">
        <v>0</v>
      </c>
      <c r="AM82" s="143">
        <v>0</v>
      </c>
      <c r="AN82" s="143">
        <v>0</v>
      </c>
      <c r="AO82" s="143">
        <v>0</v>
      </c>
      <c r="AP82" s="143">
        <v>0</v>
      </c>
      <c r="AQ82" s="144">
        <v>0</v>
      </c>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row>
    <row r="83" spans="3:153" x14ac:dyDescent="0.2">
      <c r="C83" s="72" t="s">
        <v>15682</v>
      </c>
      <c r="D83" s="94">
        <v>0</v>
      </c>
      <c r="E83" s="143">
        <v>0</v>
      </c>
      <c r="F83" s="143">
        <v>0</v>
      </c>
      <c r="G83" s="143">
        <v>0</v>
      </c>
      <c r="H83" s="143">
        <v>0</v>
      </c>
      <c r="I83" s="143">
        <v>0</v>
      </c>
      <c r="J83" s="143">
        <v>0</v>
      </c>
      <c r="K83" s="143">
        <v>0</v>
      </c>
      <c r="L83" s="94">
        <v>49.028026023745873</v>
      </c>
      <c r="M83" s="143">
        <v>5.4220197042689775E-3</v>
      </c>
      <c r="N83" s="143">
        <v>0</v>
      </c>
      <c r="O83" s="143">
        <v>1.3555049260672445E-2</v>
      </c>
      <c r="P83" s="143">
        <v>1.4700450923199266</v>
      </c>
      <c r="Q83" s="143">
        <v>0</v>
      </c>
      <c r="R83" s="143">
        <v>220.29712359771034</v>
      </c>
      <c r="S83" s="143">
        <v>2.0997902436207281</v>
      </c>
      <c r="T83" s="94">
        <v>0</v>
      </c>
      <c r="U83" s="143">
        <v>0</v>
      </c>
      <c r="V83" s="143">
        <v>0</v>
      </c>
      <c r="W83" s="143">
        <v>0</v>
      </c>
      <c r="X83" s="143">
        <v>0</v>
      </c>
      <c r="Y83" s="143">
        <v>0</v>
      </c>
      <c r="Z83" s="143">
        <v>0</v>
      </c>
      <c r="AA83" s="143">
        <v>0</v>
      </c>
      <c r="AB83" s="94">
        <v>0</v>
      </c>
      <c r="AC83" s="143">
        <v>0</v>
      </c>
      <c r="AD83" s="143">
        <v>0</v>
      </c>
      <c r="AE83" s="143">
        <v>0</v>
      </c>
      <c r="AF83" s="143">
        <v>0</v>
      </c>
      <c r="AG83" s="143">
        <v>0</v>
      </c>
      <c r="AH83" s="143">
        <v>0</v>
      </c>
      <c r="AI83" s="143">
        <v>0</v>
      </c>
      <c r="AJ83" s="94">
        <v>0</v>
      </c>
      <c r="AK83" s="143">
        <v>0</v>
      </c>
      <c r="AL83" s="143">
        <v>0</v>
      </c>
      <c r="AM83" s="143">
        <v>0</v>
      </c>
      <c r="AN83" s="143">
        <v>0</v>
      </c>
      <c r="AO83" s="143">
        <v>0</v>
      </c>
      <c r="AP83" s="143">
        <v>0</v>
      </c>
      <c r="AQ83" s="144">
        <v>0</v>
      </c>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row>
    <row r="84" spans="3:153" x14ac:dyDescent="0.2">
      <c r="C84" s="95" t="s">
        <v>16672</v>
      </c>
      <c r="D84" s="96">
        <v>6.9508283879495369</v>
      </c>
      <c r="E84" s="145">
        <v>5.8749738091491067E-2</v>
      </c>
      <c r="F84" s="145">
        <v>0.16523363838231864</v>
      </c>
      <c r="G84" s="145">
        <v>0.14687434522872767</v>
      </c>
      <c r="H84" s="145">
        <v>5.3095075800185052</v>
      </c>
      <c r="I84" s="145">
        <v>0</v>
      </c>
      <c r="J84" s="145">
        <v>12.146508350415779</v>
      </c>
      <c r="K84" s="145">
        <v>1.6266333734081591</v>
      </c>
      <c r="L84" s="96">
        <v>0.60021294297077554</v>
      </c>
      <c r="M84" s="145">
        <v>5.0731152073599621E-3</v>
      </c>
      <c r="N84" s="145">
        <v>1.4268136520699894E-2</v>
      </c>
      <c r="O84" s="145">
        <v>1.2682788018399905E-2</v>
      </c>
      <c r="P84" s="145">
        <v>0.45848278686515659</v>
      </c>
      <c r="Q84" s="145">
        <v>0</v>
      </c>
      <c r="R84" s="145">
        <v>1.0488665691216723</v>
      </c>
      <c r="S84" s="145">
        <v>0.14046187730377896</v>
      </c>
      <c r="T84" s="96">
        <v>4.5714942402000354</v>
      </c>
      <c r="U84" s="145">
        <v>3.8639148358795859E-2</v>
      </c>
      <c r="V84" s="145">
        <v>0.10867260475911336</v>
      </c>
      <c r="W84" s="145">
        <v>9.6597870896989652E-2</v>
      </c>
      <c r="X84" s="145">
        <v>3.492013032926176</v>
      </c>
      <c r="Y84" s="145">
        <v>0</v>
      </c>
      <c r="Z84" s="145">
        <v>7.9886439231810451</v>
      </c>
      <c r="AA84" s="145">
        <v>1.0698214201841605</v>
      </c>
      <c r="AB84" s="96">
        <v>1.1181730631006113</v>
      </c>
      <c r="AC84" s="145">
        <v>9.4510137398889481E-3</v>
      </c>
      <c r="AD84" s="145">
        <v>2.6580976143437671E-2</v>
      </c>
      <c r="AE84" s="145">
        <v>2.3627534349722371E-2</v>
      </c>
      <c r="AF84" s="145">
        <v>0.85413536674246382</v>
      </c>
      <c r="AG84" s="145">
        <v>0</v>
      </c>
      <c r="AH84" s="145">
        <v>1.9539970907220405</v>
      </c>
      <c r="AI84" s="145">
        <v>0.26167494292317528</v>
      </c>
      <c r="AJ84" s="96">
        <v>0.29786347153331927</v>
      </c>
      <c r="AK84" s="145">
        <v>2.5175993367845262E-3</v>
      </c>
      <c r="AL84" s="145">
        <v>7.0807481347064808E-3</v>
      </c>
      <c r="AM84" s="145">
        <v>6.2939983419613163E-3</v>
      </c>
      <c r="AN84" s="145">
        <v>0.22752804006190158</v>
      </c>
      <c r="AO84" s="145">
        <v>0</v>
      </c>
      <c r="AP84" s="145">
        <v>0.52051366288020084</v>
      </c>
      <c r="AQ84" s="146">
        <v>6.9706031637221583E-2</v>
      </c>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row>
    <row r="85" spans="3:153" x14ac:dyDescent="0.2">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row>
    <row r="86" spans="3:153" x14ac:dyDescent="0.2">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row>
    <row r="87" spans="3:153" x14ac:dyDescent="0.2">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row>
    <row r="88" spans="3:153" x14ac:dyDescent="0.2">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row>
    <row r="89" spans="3:153" x14ac:dyDescent="0.2">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row>
    <row r="90" spans="3:153" x14ac:dyDescent="0.2">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row>
    <row r="91" spans="3:153" x14ac:dyDescent="0.2">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row>
    <row r="92" spans="3:153" x14ac:dyDescent="0.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3:153" x14ac:dyDescent="0.2">
      <c r="C93"/>
      <c r="D93"/>
      <c r="E93"/>
      <c r="F93"/>
      <c r="G93"/>
      <c r="H93"/>
      <c r="I93"/>
      <c r="J93"/>
      <c r="K93"/>
      <c r="L93"/>
      <c r="M93"/>
      <c r="N93" s="128"/>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3:153" x14ac:dyDescent="0.2">
      <c r="C94"/>
      <c r="D94"/>
      <c r="E94"/>
      <c r="F94"/>
      <c r="G94"/>
      <c r="H94"/>
      <c r="I94"/>
      <c r="J94"/>
      <c r="K94"/>
      <c r="L94"/>
      <c r="M94"/>
      <c r="N94" s="128"/>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3:153" x14ac:dyDescent="0.2">
      <c r="C95"/>
      <c r="D95"/>
      <c r="E95"/>
      <c r="F95"/>
      <c r="G95"/>
      <c r="H95"/>
      <c r="I95"/>
      <c r="J95"/>
      <c r="K95"/>
      <c r="L95"/>
      <c r="M95"/>
      <c r="N95" s="128"/>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3:153" x14ac:dyDescent="0.2">
      <c r="C96"/>
      <c r="D96"/>
      <c r="E96"/>
      <c r="F96"/>
      <c r="G96"/>
      <c r="H96"/>
      <c r="I96"/>
      <c r="J96"/>
      <c r="K96"/>
      <c r="L96"/>
      <c r="M96"/>
      <c r="N96" s="128"/>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3:55" x14ac:dyDescent="0.2">
      <c r="C97"/>
      <c r="D97"/>
      <c r="E97"/>
      <c r="F97"/>
      <c r="G97"/>
      <c r="H97"/>
      <c r="I97"/>
      <c r="J97"/>
      <c r="K97"/>
      <c r="L97"/>
      <c r="M97"/>
      <c r="N97" s="128"/>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3:55" x14ac:dyDescent="0.2">
      <c r="C98"/>
      <c r="D98"/>
      <c r="E98"/>
      <c r="F98"/>
      <c r="G98"/>
      <c r="H98"/>
      <c r="I98"/>
      <c r="J98"/>
      <c r="K98"/>
      <c r="L98"/>
      <c r="M98"/>
      <c r="N98" s="12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row>
    <row r="99" spans="3:55" x14ac:dyDescent="0.2">
      <c r="C99"/>
      <c r="D99"/>
      <c r="E99"/>
      <c r="F99"/>
      <c r="G99"/>
      <c r="H99"/>
      <c r="I99"/>
      <c r="J99"/>
      <c r="K99"/>
      <c r="L99"/>
      <c r="M99"/>
      <c r="N99" s="128"/>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row>
    <row r="100" spans="3:55" x14ac:dyDescent="0.2">
      <c r="C100"/>
      <c r="D100"/>
      <c r="E100"/>
      <c r="F100"/>
      <c r="G100"/>
      <c r="H100"/>
      <c r="I100"/>
      <c r="J100"/>
      <c r="K100"/>
      <c r="L100"/>
      <c r="M100"/>
      <c r="N100" s="128"/>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row>
    <row r="101" spans="3:55" x14ac:dyDescent="0.2">
      <c r="C101"/>
      <c r="D101"/>
      <c r="E101"/>
      <c r="F101"/>
      <c r="G101"/>
      <c r="H101"/>
      <c r="I101"/>
      <c r="J101"/>
      <c r="K101"/>
      <c r="L101"/>
      <c r="M101"/>
      <c r="N101" s="128"/>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row>
    <row r="102" spans="3:55" x14ac:dyDescent="0.2">
      <c r="C102"/>
      <c r="D102"/>
      <c r="E102"/>
      <c r="F102"/>
      <c r="G102"/>
      <c r="H102"/>
      <c r="I102"/>
      <c r="J102"/>
      <c r="K102"/>
      <c r="L102"/>
      <c r="M102"/>
      <c r="N102" s="128"/>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row>
    <row r="103" spans="3:55" x14ac:dyDescent="0.2">
      <c r="C103"/>
      <c r="D103"/>
      <c r="E103"/>
      <c r="F103"/>
      <c r="G103"/>
      <c r="H103"/>
      <c r="I103"/>
      <c r="J103"/>
      <c r="K103"/>
      <c r="L103"/>
      <c r="M103"/>
      <c r="N103" s="128"/>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row>
    <row r="104" spans="3:55" x14ac:dyDescent="0.2">
      <c r="C104"/>
      <c r="D104"/>
      <c r="E104"/>
      <c r="F104"/>
      <c r="G104"/>
      <c r="H104"/>
      <c r="I104"/>
      <c r="J104"/>
      <c r="K104"/>
      <c r="L104"/>
      <c r="M104"/>
      <c r="N104" s="128"/>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row>
    <row r="105" spans="3:55" x14ac:dyDescent="0.2">
      <c r="C105"/>
      <c r="D105"/>
      <c r="E105"/>
      <c r="F105"/>
      <c r="G105"/>
      <c r="H105"/>
      <c r="I105"/>
      <c r="J105"/>
      <c r="K105"/>
      <c r="L105"/>
      <c r="M105"/>
      <c r="N105" s="128"/>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row>
    <row r="106" spans="3:55" x14ac:dyDescent="0.2">
      <c r="C106"/>
      <c r="D106"/>
      <c r="E106"/>
      <c r="F106"/>
      <c r="G106"/>
      <c r="H106"/>
      <c r="I106"/>
      <c r="J106"/>
      <c r="K106"/>
      <c r="L106"/>
      <c r="M106"/>
      <c r="N106" s="128"/>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row>
    <row r="107" spans="3:55" x14ac:dyDescent="0.2">
      <c r="C107"/>
      <c r="D107"/>
      <c r="E107"/>
      <c r="F107"/>
      <c r="G107"/>
      <c r="H107"/>
      <c r="I107"/>
      <c r="J107"/>
      <c r="K107"/>
      <c r="L107"/>
      <c r="M107"/>
      <c r="N107" s="128"/>
      <c r="O107"/>
      <c r="P107"/>
      <c r="Q107"/>
      <c r="R107"/>
      <c r="S107"/>
      <c r="T107"/>
      <c r="U107"/>
      <c r="V107"/>
      <c r="W107"/>
    </row>
    <row r="108" spans="3:55" x14ac:dyDescent="0.2">
      <c r="C108"/>
      <c r="D108"/>
      <c r="E108"/>
      <c r="F108"/>
      <c r="G108"/>
      <c r="H108"/>
      <c r="I108"/>
      <c r="J108"/>
      <c r="K108"/>
      <c r="L108"/>
      <c r="M108"/>
      <c r="N108" s="128"/>
      <c r="O108"/>
      <c r="P108"/>
      <c r="Q108"/>
      <c r="R108"/>
      <c r="S108"/>
      <c r="T108"/>
      <c r="U108"/>
      <c r="V108"/>
      <c r="W108"/>
    </row>
    <row r="109" spans="3:55" x14ac:dyDescent="0.2">
      <c r="C109"/>
      <c r="D109"/>
      <c r="E109"/>
      <c r="F109"/>
      <c r="G109"/>
      <c r="H109"/>
      <c r="I109"/>
      <c r="J109"/>
      <c r="K109"/>
      <c r="L109"/>
      <c r="M109"/>
      <c r="N109" s="128"/>
      <c r="O109"/>
      <c r="P109"/>
      <c r="Q109"/>
      <c r="R109"/>
      <c r="S109"/>
      <c r="T109"/>
      <c r="U109"/>
      <c r="V109"/>
      <c r="W109"/>
    </row>
    <row r="110" spans="3:55" x14ac:dyDescent="0.2">
      <c r="C110"/>
      <c r="D110"/>
      <c r="E110"/>
      <c r="F110"/>
      <c r="G110"/>
      <c r="H110"/>
      <c r="I110"/>
      <c r="J110"/>
      <c r="K110"/>
      <c r="L110"/>
      <c r="M110"/>
      <c r="N110" s="128"/>
      <c r="O110"/>
      <c r="P110"/>
      <c r="Q110"/>
      <c r="R110"/>
      <c r="S110"/>
      <c r="T110"/>
      <c r="U110"/>
      <c r="V110"/>
      <c r="W110"/>
    </row>
    <row r="111" spans="3:55" x14ac:dyDescent="0.2">
      <c r="C111"/>
      <c r="D111"/>
      <c r="E111"/>
      <c r="F111"/>
      <c r="G111"/>
      <c r="H111"/>
      <c r="I111"/>
      <c r="J111"/>
      <c r="K111"/>
      <c r="L111"/>
      <c r="M111"/>
      <c r="N111" s="128"/>
      <c r="O111"/>
      <c r="P111"/>
      <c r="Q111"/>
      <c r="R111"/>
      <c r="S111"/>
      <c r="T111"/>
      <c r="U111"/>
      <c r="V111"/>
      <c r="W111"/>
    </row>
    <row r="112" spans="3:55" x14ac:dyDescent="0.2">
      <c r="C112"/>
      <c r="D112"/>
      <c r="E112"/>
      <c r="F112"/>
      <c r="G112"/>
      <c r="H112"/>
      <c r="I112"/>
      <c r="J112"/>
      <c r="K112"/>
      <c r="L112"/>
      <c r="M112"/>
      <c r="N112" s="128"/>
      <c r="O112"/>
      <c r="P112"/>
      <c r="Q112"/>
      <c r="R112"/>
      <c r="S112"/>
      <c r="T112"/>
      <c r="U112"/>
      <c r="V112"/>
      <c r="W112"/>
    </row>
    <row r="113" spans="3:23" x14ac:dyDescent="0.2">
      <c r="C113"/>
      <c r="D113"/>
      <c r="E113"/>
      <c r="F113"/>
      <c r="G113"/>
      <c r="H113"/>
      <c r="I113"/>
      <c r="J113"/>
      <c r="K113"/>
      <c r="L113"/>
      <c r="M113"/>
      <c r="N113" s="128"/>
      <c r="O113"/>
      <c r="P113"/>
      <c r="Q113"/>
      <c r="R113"/>
      <c r="S113"/>
      <c r="T113"/>
      <c r="U113"/>
      <c r="V113"/>
      <c r="W113"/>
    </row>
  </sheetData>
  <phoneticPr fontId="4" type="noConversion"/>
  <conditionalFormatting sqref="S9:S10 Q18">
    <cfRule type="cellIs" dxfId="22" priority="1" stopIfTrue="1" operator="greaterThan">
      <formula>0</formula>
    </cfRule>
    <cfRule type="cellIs" dxfId="21" priority="2" stopIfTrue="1" operator="lessThan">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E35"/>
  <sheetViews>
    <sheetView zoomScale="70" zoomScaleNormal="70" workbookViewId="0">
      <selection activeCell="H10" sqref="H10"/>
    </sheetView>
  </sheetViews>
  <sheetFormatPr defaultRowHeight="12.75" x14ac:dyDescent="0.2"/>
  <cols>
    <col min="1" max="1" width="22" customWidth="1"/>
    <col min="2" max="27" width="29.5703125" customWidth="1"/>
    <col min="28" max="29" width="11.42578125" customWidth="1"/>
    <col min="30" max="30" width="29.5703125" customWidth="1"/>
    <col min="31" max="32" width="11.42578125" customWidth="1"/>
    <col min="33" max="34" width="73.85546875" customWidth="1"/>
    <col min="35" max="36" width="11.42578125" customWidth="1"/>
    <col min="37" max="54" width="23.140625" customWidth="1"/>
    <col min="55" max="55" width="10.5703125" customWidth="1"/>
    <col min="56" max="56" width="30.140625" customWidth="1"/>
    <col min="57" max="57" width="8.5703125" customWidth="1"/>
  </cols>
  <sheetData>
    <row r="1" spans="1:17" x14ac:dyDescent="0.2">
      <c r="A1" s="11" t="s">
        <v>16124</v>
      </c>
      <c r="D1" s="31"/>
      <c r="E1" s="75"/>
      <c r="F1" s="31"/>
      <c r="G1" s="6"/>
    </row>
    <row r="2" spans="1:17" x14ac:dyDescent="0.2">
      <c r="D2" s="31"/>
      <c r="E2" s="31"/>
      <c r="F2" s="31"/>
      <c r="G2" s="6"/>
    </row>
    <row r="3" spans="1:17" x14ac:dyDescent="0.2">
      <c r="A3" s="4" t="s">
        <v>14784</v>
      </c>
    </row>
    <row r="4" spans="1:17" s="21" customFormat="1" x14ac:dyDescent="0.2">
      <c r="A4" s="21" t="str">
        <f>A20</f>
        <v>FIPS</v>
      </c>
      <c r="B4" s="90" t="s">
        <v>14789</v>
      </c>
      <c r="C4" s="90" t="s">
        <v>10028</v>
      </c>
      <c r="D4" s="90" t="s">
        <v>15685</v>
      </c>
      <c r="E4" s="90" t="s">
        <v>10032</v>
      </c>
      <c r="F4" s="90" t="s">
        <v>10031</v>
      </c>
      <c r="G4" s="90" t="s">
        <v>15141</v>
      </c>
      <c r="H4" s="90" t="s">
        <v>15125</v>
      </c>
      <c r="I4" s="263" t="s">
        <v>15132</v>
      </c>
      <c r="J4" s="263" t="s">
        <v>15134</v>
      </c>
      <c r="K4" s="90" t="s">
        <v>15912</v>
      </c>
      <c r="L4" s="44" t="s">
        <v>15682</v>
      </c>
      <c r="M4" s="44" t="s">
        <v>15129</v>
      </c>
      <c r="N4" s="80" t="s">
        <v>16661</v>
      </c>
      <c r="O4" s="21" t="s">
        <v>14783</v>
      </c>
      <c r="P4" s="179"/>
      <c r="Q4" s="69"/>
    </row>
    <row r="5" spans="1:17" s="9" customFormat="1" x14ac:dyDescent="0.2">
      <c r="A5" s="9" t="str">
        <f>(VLOOKUP(A21,fips_xref!$A$5:$C$28,2,FALSE))</f>
        <v>Albany</v>
      </c>
      <c r="B5" s="67">
        <f t="shared" ref="B5:J5" si="0">SUMIF($B$20:$AH$20,B$4,$B21:$AH21)</f>
        <v>55.800000000000004</v>
      </c>
      <c r="C5" s="67">
        <f t="shared" si="0"/>
        <v>9.1257823665626736E-2</v>
      </c>
      <c r="D5" s="67">
        <f t="shared" si="0"/>
        <v>0.64976619571251759</v>
      </c>
      <c r="E5" s="67">
        <f t="shared" si="0"/>
        <v>52.818747251758012</v>
      </c>
      <c r="F5" s="67">
        <f t="shared" si="0"/>
        <v>26.883194129291144</v>
      </c>
      <c r="G5" s="67">
        <f t="shared" si="0"/>
        <v>152.21427567006339</v>
      </c>
      <c r="H5" s="67">
        <f t="shared" si="0"/>
        <v>2.6287774021986426E-2</v>
      </c>
      <c r="I5" s="67">
        <f t="shared" si="0"/>
        <v>0</v>
      </c>
      <c r="J5" s="67">
        <f t="shared" si="0"/>
        <v>25.333823333333331</v>
      </c>
      <c r="K5" s="67">
        <f t="shared" ref="K5:M5" si="1">SUMIF($B$20:$AH$20,K$4,$B21:$AH21)</f>
        <v>1.4360541886255478E-2</v>
      </c>
      <c r="L5" s="67">
        <f t="shared" si="1"/>
        <v>1.3555049260672445E-2</v>
      </c>
      <c r="M5" s="67">
        <f t="shared" si="1"/>
        <v>0</v>
      </c>
      <c r="N5" s="67">
        <f>SUMIF($B$17:$AH$17,"N",$B21:$AH21)</f>
        <v>4.7370975991756508</v>
      </c>
      <c r="O5" s="67">
        <f t="shared" ref="O5:O12" si="2">SUM(B5:N5)</f>
        <v>318.58236536816855</v>
      </c>
      <c r="P5" s="157"/>
      <c r="Q5" s="70"/>
    </row>
    <row r="6" spans="1:17" s="9" customFormat="1" x14ac:dyDescent="0.2">
      <c r="A6" s="9" t="str">
        <f>(VLOOKUP(A22,fips_xref!$A$5:$C$28,2,FALSE))</f>
        <v>Carbon</v>
      </c>
      <c r="B6" s="67">
        <f t="shared" ref="B6:J6" si="3">SUMIF($B$20:$AH$20,B$4,$B22:$AH22)</f>
        <v>542.26799999999969</v>
      </c>
      <c r="C6" s="67">
        <f t="shared" si="3"/>
        <v>7.391883716915765</v>
      </c>
      <c r="D6" s="67">
        <f t="shared" si="3"/>
        <v>33.970185212094904</v>
      </c>
      <c r="E6" s="67">
        <f t="shared" si="3"/>
        <v>2327.170010454764</v>
      </c>
      <c r="F6" s="67">
        <f t="shared" si="3"/>
        <v>1094.8180809153819</v>
      </c>
      <c r="G6" s="67">
        <f t="shared" si="3"/>
        <v>6315.6725047054242</v>
      </c>
      <c r="H6" s="67">
        <f t="shared" si="3"/>
        <v>543.50181743425742</v>
      </c>
      <c r="I6" s="67">
        <f t="shared" si="3"/>
        <v>3839.9028301541007</v>
      </c>
      <c r="J6" s="67">
        <f t="shared" si="3"/>
        <v>99.613246134356146</v>
      </c>
      <c r="K6" s="67">
        <f t="shared" ref="K6:M6" si="4">SUMIF($B$20:$AH$20,K$4,$B22:$AH22)</f>
        <v>51.941457959666501</v>
      </c>
      <c r="L6" s="67">
        <f t="shared" si="4"/>
        <v>49.028026023745873</v>
      </c>
      <c r="M6" s="67">
        <f t="shared" si="4"/>
        <v>0</v>
      </c>
      <c r="N6" s="67">
        <f t="shared" ref="N6:N12" si="5">SUMIF($B$17:$AH$17,"N",$B22:$AH22)</f>
        <v>276.56070997637516</v>
      </c>
      <c r="O6" s="67">
        <f t="shared" si="2"/>
        <v>15181.838752687081</v>
      </c>
      <c r="P6" s="157"/>
      <c r="Q6" s="70"/>
    </row>
    <row r="7" spans="1:17" s="9" customFormat="1" x14ac:dyDescent="0.2">
      <c r="A7" s="9" t="str">
        <f>(VLOOKUP(A23,fips_xref!$A$5:$C$28,2,FALSE))</f>
        <v>Lincoln</v>
      </c>
      <c r="B7" s="67">
        <f t="shared" ref="B7:J7" si="6">SUMIF($B$20:$AH$20,B$4,$B23:$AH23)</f>
        <v>107.7</v>
      </c>
      <c r="C7" s="67">
        <f t="shared" si="6"/>
        <v>0.27377347099688021</v>
      </c>
      <c r="D7" s="67">
        <f t="shared" si="6"/>
        <v>25.789047975007513</v>
      </c>
      <c r="E7" s="67">
        <f t="shared" si="6"/>
        <v>1909.3977131510519</v>
      </c>
      <c r="F7" s="67">
        <f t="shared" si="6"/>
        <v>971.82746777387479</v>
      </c>
      <c r="G7" s="67">
        <f t="shared" si="6"/>
        <v>5604.7982654727912</v>
      </c>
      <c r="H7" s="67">
        <f t="shared" si="6"/>
        <v>364.02067057339298</v>
      </c>
      <c r="I7" s="67">
        <f t="shared" si="6"/>
        <v>6430.8788383030324</v>
      </c>
      <c r="J7" s="67">
        <f t="shared" si="6"/>
        <v>96.590718812785369</v>
      </c>
      <c r="K7" s="67">
        <f t="shared" ref="K7:M7" si="7">SUMIF($B$20:$AH$20,K$4,$B23:$AH23)</f>
        <v>1.5574007675644066</v>
      </c>
      <c r="L7" s="67">
        <f t="shared" si="7"/>
        <v>1.4700450923199266</v>
      </c>
      <c r="M7" s="67">
        <f t="shared" si="7"/>
        <v>0</v>
      </c>
      <c r="N7" s="67">
        <f t="shared" si="5"/>
        <v>151.54692179738043</v>
      </c>
      <c r="O7" s="67">
        <f t="shared" si="2"/>
        <v>15665.850863190197</v>
      </c>
      <c r="P7" s="157"/>
      <c r="Q7" s="70"/>
    </row>
    <row r="8" spans="1:17" s="9" customFormat="1" x14ac:dyDescent="0.2">
      <c r="A8" s="9" t="str">
        <f>(VLOOKUP(A24,fips_xref!$A$5:$C$28,2,FALSE))</f>
        <v>Sublette</v>
      </c>
      <c r="B8" s="67">
        <f t="shared" ref="B8:J8" si="8">SUMIF($B$20:$AH$20,B$4,$B24:$AH24)</f>
        <v>862.74329444769614</v>
      </c>
      <c r="C8" s="67">
        <f t="shared" si="8"/>
        <v>66.330994107786765</v>
      </c>
      <c r="D8" s="67">
        <f t="shared" si="8"/>
        <v>54.054988608539254</v>
      </c>
      <c r="E8" s="67">
        <f t="shared" si="8"/>
        <v>0</v>
      </c>
      <c r="F8" s="67">
        <f t="shared" si="8"/>
        <v>3088.2782435399563</v>
      </c>
      <c r="G8" s="67">
        <f t="shared" si="8"/>
        <v>3529.3244179100066</v>
      </c>
      <c r="H8" s="67">
        <f t="shared" si="8"/>
        <v>3025.2415122393991</v>
      </c>
      <c r="I8" s="67">
        <f t="shared" si="8"/>
        <v>1169.1513953840883</v>
      </c>
      <c r="J8" s="67">
        <f t="shared" si="8"/>
        <v>0</v>
      </c>
      <c r="K8" s="67">
        <f t="shared" ref="K8:M8" si="9">SUMIF($B$20:$AH$20,K$4,$B24:$AH24)</f>
        <v>99.187829148346438</v>
      </c>
      <c r="L8" s="67">
        <f t="shared" si="9"/>
        <v>0</v>
      </c>
      <c r="M8" s="67">
        <f t="shared" si="9"/>
        <v>0</v>
      </c>
      <c r="N8" s="67">
        <f t="shared" si="5"/>
        <v>1002.8982841380675</v>
      </c>
      <c r="O8" s="67">
        <f t="shared" si="2"/>
        <v>12897.210959523885</v>
      </c>
      <c r="P8" s="157"/>
      <c r="Q8" s="70"/>
    </row>
    <row r="9" spans="1:17" s="9" customFormat="1" x14ac:dyDescent="0.2">
      <c r="A9" s="9" t="str">
        <f>(VLOOKUP(A25,fips_xref!$A$5:$C$28,2,FALSE))</f>
        <v>Sweetwater</v>
      </c>
      <c r="B9" s="67">
        <f t="shared" ref="B9:J9" si="10">SUMIF($B$20:$AH$20,B$4,$B25:$AH25)</f>
        <v>597.12000000000012</v>
      </c>
      <c r="C9" s="67">
        <f t="shared" si="10"/>
        <v>17.977791262128466</v>
      </c>
      <c r="D9" s="67">
        <f t="shared" si="10"/>
        <v>104.09347638542522</v>
      </c>
      <c r="E9" s="67">
        <f t="shared" si="10"/>
        <v>4355.0439429298813</v>
      </c>
      <c r="F9" s="67">
        <f t="shared" si="10"/>
        <v>2209.7985574277322</v>
      </c>
      <c r="G9" s="67">
        <f t="shared" si="10"/>
        <v>12803.256118264213</v>
      </c>
      <c r="H9" s="67">
        <f t="shared" si="10"/>
        <v>1147.8509692520026</v>
      </c>
      <c r="I9" s="67">
        <f t="shared" si="10"/>
        <v>6879.061043273955</v>
      </c>
      <c r="J9" s="67">
        <f t="shared" si="10"/>
        <v>487.02643361084915</v>
      </c>
      <c r="K9" s="67">
        <f t="shared" ref="K9:M9" si="11">SUMIF($B$20:$AH$20,K$4,$B25:$AH25)</f>
        <v>233.38801726269634</v>
      </c>
      <c r="L9" s="67">
        <f t="shared" si="11"/>
        <v>220.29712359771034</v>
      </c>
      <c r="M9" s="67">
        <f t="shared" si="11"/>
        <v>0</v>
      </c>
      <c r="N9" s="67">
        <f t="shared" si="5"/>
        <v>711.90101864943711</v>
      </c>
      <c r="O9" s="67">
        <f t="shared" si="2"/>
        <v>29766.81449191603</v>
      </c>
      <c r="P9" s="157"/>
      <c r="Q9" s="70"/>
    </row>
    <row r="10" spans="1:17" s="9" customFormat="1" x14ac:dyDescent="0.2">
      <c r="A10" s="9" t="str">
        <f>(VLOOKUP(A26,fips_xref!$A$5:$C$28,2,FALSE))</f>
        <v>Uinta</v>
      </c>
      <c r="B10" s="67">
        <f t="shared" ref="B10:J10" si="12">SUMIF($B$20:$AH$20,B$4,$B26:$AH26)</f>
        <v>150.20308199999999</v>
      </c>
      <c r="C10" s="67">
        <f t="shared" si="12"/>
        <v>1.2776095313187743</v>
      </c>
      <c r="D10" s="67">
        <f t="shared" si="12"/>
        <v>12.021760617516128</v>
      </c>
      <c r="E10" s="67">
        <f t="shared" si="12"/>
        <v>584.31430307369453</v>
      </c>
      <c r="F10" s="67">
        <f t="shared" si="12"/>
        <v>297.05929512866715</v>
      </c>
      <c r="G10" s="67">
        <f t="shared" si="12"/>
        <v>2060.9259890634507</v>
      </c>
      <c r="H10" s="67">
        <f t="shared" si="12"/>
        <v>618.06113043044729</v>
      </c>
      <c r="I10" s="67">
        <f t="shared" si="12"/>
        <v>5352.4474675432175</v>
      </c>
      <c r="J10" s="67">
        <f t="shared" si="12"/>
        <v>276.9854393607306</v>
      </c>
      <c r="K10" s="67">
        <f t="shared" ref="K10:M10" si="13">SUMIF($B$20:$AH$20,K$4,$B26:$AH26)</f>
        <v>2.2245677729370468</v>
      </c>
      <c r="L10" s="67">
        <f t="shared" si="13"/>
        <v>2.0997902436207281</v>
      </c>
      <c r="M10" s="67">
        <f t="shared" si="13"/>
        <v>0</v>
      </c>
      <c r="N10" s="67">
        <f t="shared" si="5"/>
        <v>285.34614063454313</v>
      </c>
      <c r="O10" s="67">
        <f t="shared" si="2"/>
        <v>9642.9665754001453</v>
      </c>
      <c r="P10" s="157"/>
      <c r="Q10" s="70"/>
    </row>
    <row r="11" spans="1:17" s="354" customFormat="1" x14ac:dyDescent="0.2">
      <c r="A11" s="354" t="str">
        <f>(VLOOKUP(A27,fips_xref!$A$5:$C$28,2,FALSE))</f>
        <v>Daggett</v>
      </c>
      <c r="B11" s="355">
        <f t="shared" ref="B11:J11" si="14">SUMIF($B$20:$AH$20,B$4,$B27:$AH27)</f>
        <v>0</v>
      </c>
      <c r="C11" s="355">
        <f t="shared" si="14"/>
        <v>9.1257823665626736E-2</v>
      </c>
      <c r="D11" s="355">
        <f t="shared" si="14"/>
        <v>0.25990647828500701</v>
      </c>
      <c r="E11" s="355">
        <f t="shared" si="14"/>
        <v>21.127498900703202</v>
      </c>
      <c r="F11" s="355">
        <f t="shared" si="14"/>
        <v>10.753277651716456</v>
      </c>
      <c r="G11" s="355">
        <f t="shared" si="14"/>
        <v>60.885710268025342</v>
      </c>
      <c r="H11" s="355">
        <f t="shared" si="14"/>
        <v>2.3693531775370182</v>
      </c>
      <c r="I11" s="355">
        <f t="shared" si="14"/>
        <v>4.0254869236068043</v>
      </c>
      <c r="J11" s="355">
        <f t="shared" si="14"/>
        <v>0</v>
      </c>
      <c r="K11" s="355">
        <f t="shared" ref="K11:M11" si="15">SUMIF($B$20:$AH$20,K$4,$B27:$AH27)</f>
        <v>5.7442167545021907E-3</v>
      </c>
      <c r="L11" s="355">
        <f t="shared" si="15"/>
        <v>5.4220197042689775E-3</v>
      </c>
      <c r="M11" s="355">
        <f t="shared" si="15"/>
        <v>0</v>
      </c>
      <c r="N11" s="355">
        <f t="shared" si="5"/>
        <v>0.41839685171905722</v>
      </c>
      <c r="O11" s="355">
        <f t="shared" si="2"/>
        <v>99.9420543117173</v>
      </c>
      <c r="P11" s="356"/>
      <c r="Q11" s="355"/>
    </row>
    <row r="12" spans="1:17" s="354" customFormat="1" x14ac:dyDescent="0.2">
      <c r="A12" s="354" t="str">
        <f>(VLOOKUP(A28,fips_xref!$A$5:$C$28,2,FALSE))</f>
        <v>Summit</v>
      </c>
      <c r="B12" s="355">
        <f t="shared" ref="B12:J12" si="16">SUMIF($B$20:$AH$20,B$4,$B28:$AH28)</f>
        <v>0</v>
      </c>
      <c r="C12" s="355">
        <f t="shared" si="16"/>
        <v>0</v>
      </c>
      <c r="D12" s="355">
        <f t="shared" si="16"/>
        <v>0.73098697017658243</v>
      </c>
      <c r="E12" s="355">
        <f t="shared" si="16"/>
        <v>59.421090658227754</v>
      </c>
      <c r="F12" s="355">
        <f t="shared" si="16"/>
        <v>30.243593395452535</v>
      </c>
      <c r="G12" s="355">
        <f t="shared" si="16"/>
        <v>171.24106012882129</v>
      </c>
      <c r="H12" s="355">
        <f t="shared" si="16"/>
        <v>33.090668361633014</v>
      </c>
      <c r="I12" s="355">
        <f t="shared" si="16"/>
        <v>991.43531348442502</v>
      </c>
      <c r="J12" s="355">
        <f t="shared" si="16"/>
        <v>79.366764292237434</v>
      </c>
      <c r="K12" s="355">
        <f t="shared" ref="K12:M12" si="17">SUMIF($B$20:$AH$20,K$4,$B28:$AH28)</f>
        <v>0</v>
      </c>
      <c r="L12" s="355">
        <f t="shared" si="17"/>
        <v>0</v>
      </c>
      <c r="M12" s="355">
        <f t="shared" si="17"/>
        <v>0</v>
      </c>
      <c r="N12" s="355">
        <f t="shared" si="5"/>
        <v>25.229366956331802</v>
      </c>
      <c r="O12" s="355">
        <f t="shared" si="2"/>
        <v>1390.7588442473054</v>
      </c>
      <c r="P12" s="356"/>
      <c r="Q12" s="355"/>
    </row>
    <row r="13" spans="1:17" s="44" customFormat="1" x14ac:dyDescent="0.2">
      <c r="A13" s="44" t="s">
        <v>14783</v>
      </c>
      <c r="B13" s="71">
        <f t="shared" ref="B13:O13" si="18">SUM(B5:B12)</f>
        <v>2315.8343764476958</v>
      </c>
      <c r="C13" s="71">
        <f t="shared" si="18"/>
        <v>93.434567736477902</v>
      </c>
      <c r="D13" s="71">
        <f t="shared" si="18"/>
        <v>231.57011844275715</v>
      </c>
      <c r="E13" s="71">
        <f t="shared" si="18"/>
        <v>9309.2933064200806</v>
      </c>
      <c r="F13" s="71">
        <f t="shared" si="18"/>
        <v>7729.6617099620726</v>
      </c>
      <c r="G13" s="71">
        <f t="shared" si="18"/>
        <v>30698.318341482794</v>
      </c>
      <c r="H13" s="71">
        <f t="shared" si="18"/>
        <v>5734.1624092426919</v>
      </c>
      <c r="I13" s="71">
        <f t="shared" si="18"/>
        <v>24666.902375066424</v>
      </c>
      <c r="J13" s="71">
        <f t="shared" si="18"/>
        <v>1064.916425544292</v>
      </c>
      <c r="K13" s="71">
        <f t="shared" ref="K13:M13" si="19">SUM(K5:K12)</f>
        <v>388.31937766985152</v>
      </c>
      <c r="L13" s="71">
        <f t="shared" si="19"/>
        <v>272.91396202636179</v>
      </c>
      <c r="M13" s="71">
        <f t="shared" si="19"/>
        <v>0</v>
      </c>
      <c r="N13" s="71">
        <f t="shared" si="18"/>
        <v>2458.6379366030301</v>
      </c>
      <c r="O13" s="71">
        <f t="shared" si="18"/>
        <v>84963.964906644527</v>
      </c>
      <c r="P13" s="157"/>
      <c r="Q13" s="71"/>
    </row>
    <row r="14" spans="1:17" s="155" customFormat="1" x14ac:dyDescent="0.2">
      <c r="B14" s="156"/>
      <c r="C14" s="156"/>
      <c r="D14" s="156"/>
      <c r="E14" s="156"/>
      <c r="F14" s="156"/>
      <c r="G14" s="156"/>
      <c r="H14" s="156"/>
      <c r="I14" s="156"/>
      <c r="J14" s="156"/>
      <c r="K14" s="156"/>
      <c r="L14" s="156"/>
      <c r="M14" s="156"/>
    </row>
    <row r="16" spans="1:17" x14ac:dyDescent="0.2">
      <c r="A16" s="4" t="s">
        <v>14792</v>
      </c>
    </row>
    <row r="17" spans="1:57" x14ac:dyDescent="0.2">
      <c r="A17" t="s">
        <v>14790</v>
      </c>
      <c r="B17" t="str">
        <f>VLOOKUP(B20,by_src_allpol!$J$23:$K$58,2,FALSE)</f>
        <v>N</v>
      </c>
      <c r="C17" t="str">
        <f>VLOOKUP(C20,by_src_allpol!$J$23:$K$58,2,FALSE)</f>
        <v>N</v>
      </c>
      <c r="D17" t="str">
        <f>VLOOKUP(D20,by_src_allpol!$J$23:$K$58,2,FALSE)</f>
        <v>Y</v>
      </c>
      <c r="E17" t="str">
        <f>VLOOKUP(E20,by_src_allpol!$J$23:$K$58,2,FALSE)</f>
        <v>Y</v>
      </c>
      <c r="F17" t="str">
        <f>VLOOKUP(F20,by_src_allpol!$J$23:$K$58,2,FALSE)</f>
        <v>Y</v>
      </c>
      <c r="G17" t="str">
        <f>VLOOKUP(G20,by_src_allpol!$J$23:$K$58,2,FALSE)</f>
        <v>N</v>
      </c>
      <c r="H17" t="str">
        <f>VLOOKUP(H20,by_src_allpol!$J$23:$K$58,2,FALSE)</f>
        <v>Y</v>
      </c>
      <c r="I17" t="str">
        <f>VLOOKUP(I20,by_src_allpol!$J$23:$K$58,2,FALSE)</f>
        <v>Y</v>
      </c>
      <c r="J17" t="str">
        <f>VLOOKUP(J20,by_src_allpol!$J$23:$K$58,2,FALSE)</f>
        <v>N</v>
      </c>
      <c r="K17" t="str">
        <f>VLOOKUP(K20,by_src_allpol!$J$23:$K$58,2,FALSE)</f>
        <v>Y</v>
      </c>
      <c r="L17" t="str">
        <f>VLOOKUP(L20,by_src_allpol!$J$23:$K$58,2,FALSE)</f>
        <v>Y</v>
      </c>
      <c r="M17" t="str">
        <f>VLOOKUP(M20,by_src_allpol!$J$23:$K$58,2,FALSE)</f>
        <v>N</v>
      </c>
      <c r="N17" t="str">
        <f>VLOOKUP(N20,by_src_allpol!$J$23:$K$58,2,FALSE)</f>
        <v>Y</v>
      </c>
      <c r="O17" t="str">
        <f>VLOOKUP(O20,by_src_allpol!$J$23:$K$58,2,FALSE)</f>
        <v>N</v>
      </c>
      <c r="P17" t="str">
        <f>VLOOKUP(P20,by_src_allpol!$J$23:$K$58,2,FALSE)</f>
        <v>N</v>
      </c>
      <c r="Q17" t="str">
        <f>VLOOKUP(Q20,by_src_allpol!$J$23:$K$58,2,FALSE)</f>
        <v>Y</v>
      </c>
      <c r="R17" t="str">
        <f>VLOOKUP(R20,by_src_allpol!$J$23:$K$58,2,FALSE)</f>
        <v>N</v>
      </c>
      <c r="S17" t="str">
        <f>VLOOKUP(S20,by_src_allpol!$J$23:$K$58,2,FALSE)</f>
        <v>Y</v>
      </c>
      <c r="T17" t="str">
        <f>VLOOKUP(T20,by_src_allpol!$J$23:$K$58,2,FALSE)</f>
        <v>N</v>
      </c>
      <c r="U17" t="str">
        <f>VLOOKUP(U20,by_src_allpol!$J$23:$K$58,2,FALSE)</f>
        <v>N</v>
      </c>
      <c r="V17" t="str">
        <f>VLOOKUP(V20,by_src_allpol!$J$23:$K$58,2,FALSE)</f>
        <v>N</v>
      </c>
      <c r="W17" t="str">
        <f>VLOOKUP(W20,by_src_allpol!$J$23:$K$58,2,FALSE)</f>
        <v>N</v>
      </c>
      <c r="X17" t="str">
        <f>VLOOKUP(X20,by_src_allpol!$J$23:$K$58,2,FALSE)</f>
        <v>N</v>
      </c>
      <c r="Y17" t="str">
        <f>VLOOKUP(Y20,by_src_allpol!$J$23:$K$58,2,FALSE)</f>
        <v>Y</v>
      </c>
      <c r="Z17" t="str">
        <f>VLOOKUP(Z20,by_src_allpol!$J$23:$K$58,2,FALSE)</f>
        <v>Y</v>
      </c>
      <c r="AA17" t="str">
        <f>VLOOKUP(AA20,by_src_allpol!$J$23:$K$58,2,FALSE)</f>
        <v>N</v>
      </c>
    </row>
    <row r="19" spans="1:57" x14ac:dyDescent="0.2">
      <c r="A19" s="12" t="s">
        <v>9172</v>
      </c>
      <c r="B19" s="12" t="s">
        <v>18001</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6"/>
    </row>
    <row r="20" spans="1:57" s="10" customFormat="1" x14ac:dyDescent="0.2">
      <c r="A20" s="22" t="s">
        <v>16668</v>
      </c>
      <c r="B20" s="13" t="s">
        <v>17061</v>
      </c>
      <c r="C20" s="18" t="s">
        <v>16773</v>
      </c>
      <c r="D20" s="18" t="s">
        <v>14789</v>
      </c>
      <c r="E20" s="18" t="s">
        <v>15132</v>
      </c>
      <c r="F20" s="18" t="s">
        <v>15125</v>
      </c>
      <c r="G20" s="18" t="s">
        <v>15127</v>
      </c>
      <c r="H20" s="18" t="s">
        <v>10028</v>
      </c>
      <c r="I20" s="18" t="s">
        <v>15141</v>
      </c>
      <c r="J20" s="18" t="s">
        <v>16663</v>
      </c>
      <c r="K20" s="18" t="s">
        <v>15685</v>
      </c>
      <c r="L20" s="18" t="s">
        <v>15129</v>
      </c>
      <c r="M20" s="18" t="s">
        <v>16289</v>
      </c>
      <c r="N20" s="18" t="s">
        <v>15134</v>
      </c>
      <c r="O20" s="18" t="s">
        <v>16664</v>
      </c>
      <c r="P20" s="18" t="s">
        <v>7791</v>
      </c>
      <c r="Q20" s="18" t="s">
        <v>10032</v>
      </c>
      <c r="R20" s="18" t="s">
        <v>17073</v>
      </c>
      <c r="S20" s="18" t="s">
        <v>10031</v>
      </c>
      <c r="T20" s="18" t="s">
        <v>17032</v>
      </c>
      <c r="U20" s="18" t="s">
        <v>17044</v>
      </c>
      <c r="V20" s="18" t="s">
        <v>15684</v>
      </c>
      <c r="W20" s="18" t="s">
        <v>15124</v>
      </c>
      <c r="X20" s="18" t="s">
        <v>15122</v>
      </c>
      <c r="Y20" s="18" t="s">
        <v>15912</v>
      </c>
      <c r="Z20" s="18" t="s">
        <v>15682</v>
      </c>
      <c r="AA20" s="18" t="s">
        <v>16672</v>
      </c>
      <c r="AB20" s="23" t="s">
        <v>9173</v>
      </c>
      <c r="AC20"/>
      <c r="AD20"/>
      <c r="AE20"/>
      <c r="AF20"/>
      <c r="AG20"/>
      <c r="AH20"/>
      <c r="AI20"/>
      <c r="AJ20"/>
      <c r="AK20"/>
      <c r="AL20"/>
      <c r="AM20"/>
      <c r="AN20"/>
      <c r="AO20"/>
      <c r="AP20"/>
      <c r="AQ20"/>
      <c r="AR20"/>
      <c r="AS20"/>
      <c r="AT20"/>
      <c r="AU20"/>
      <c r="AV20"/>
      <c r="AW20"/>
      <c r="AX20"/>
      <c r="AY20"/>
      <c r="AZ20"/>
      <c r="BA20"/>
      <c r="BB20"/>
      <c r="BC20"/>
      <c r="BD20"/>
      <c r="BE20"/>
    </row>
    <row r="21" spans="1:57" x14ac:dyDescent="0.2">
      <c r="A21" s="42">
        <v>56001</v>
      </c>
      <c r="B21" s="36"/>
      <c r="C21" s="37">
        <v>0</v>
      </c>
      <c r="D21" s="37">
        <v>55.800000000000004</v>
      </c>
      <c r="E21" s="37">
        <v>0</v>
      </c>
      <c r="F21" s="37">
        <v>2.6287774021986426E-2</v>
      </c>
      <c r="G21" s="37">
        <v>0</v>
      </c>
      <c r="H21" s="37">
        <v>9.1257823665626736E-2</v>
      </c>
      <c r="I21" s="37">
        <v>152.21427567006339</v>
      </c>
      <c r="J21" s="37">
        <v>0</v>
      </c>
      <c r="K21" s="37">
        <v>0.64976619571251759</v>
      </c>
      <c r="L21" s="37">
        <v>0</v>
      </c>
      <c r="M21" s="37"/>
      <c r="N21" s="37">
        <v>25.333823333333331</v>
      </c>
      <c r="O21" s="37">
        <v>4.7200513446333074</v>
      </c>
      <c r="P21" s="37"/>
      <c r="Q21" s="37">
        <v>52.818747251758012</v>
      </c>
      <c r="R21" s="37">
        <v>0</v>
      </c>
      <c r="S21" s="37">
        <v>26.883194129291144</v>
      </c>
      <c r="T21" s="37">
        <v>0</v>
      </c>
      <c r="U21" s="37">
        <v>0</v>
      </c>
      <c r="V21" s="37">
        <v>4.3616389208125427E-3</v>
      </c>
      <c r="W21" s="37">
        <v>3.4104798032702225E-7</v>
      </c>
      <c r="X21" s="37">
        <v>1.4865551506283932E-6</v>
      </c>
      <c r="Y21" s="37">
        <v>1.4360541886255478E-2</v>
      </c>
      <c r="Z21" s="37">
        <v>1.3555049260672445E-2</v>
      </c>
      <c r="AA21" s="37">
        <v>1.2682788018399905E-2</v>
      </c>
      <c r="AB21" s="38">
        <v>318.58236536816867</v>
      </c>
    </row>
    <row r="22" spans="1:57" x14ac:dyDescent="0.2">
      <c r="A22" s="43">
        <v>56007</v>
      </c>
      <c r="B22" s="39">
        <v>7.87</v>
      </c>
      <c r="C22" s="40">
        <v>0</v>
      </c>
      <c r="D22" s="40">
        <v>542.26799999999969</v>
      </c>
      <c r="E22" s="40">
        <v>3839.9028301541007</v>
      </c>
      <c r="F22" s="40">
        <v>543.50181743425742</v>
      </c>
      <c r="G22" s="40">
        <v>0</v>
      </c>
      <c r="H22" s="40">
        <v>7.391883716915765</v>
      </c>
      <c r="I22" s="40">
        <v>6315.6725047054242</v>
      </c>
      <c r="J22" s="40">
        <v>55.929224625468983</v>
      </c>
      <c r="K22" s="40">
        <v>33.970185212094904</v>
      </c>
      <c r="L22" s="40">
        <v>0</v>
      </c>
      <c r="M22" s="40">
        <v>60.03</v>
      </c>
      <c r="N22" s="40">
        <v>99.613246134356146</v>
      </c>
      <c r="O22" s="40">
        <v>55.63358366523525</v>
      </c>
      <c r="P22" s="40">
        <v>11.52</v>
      </c>
      <c r="Q22" s="40">
        <v>2327.170010454764</v>
      </c>
      <c r="R22" s="40">
        <v>0</v>
      </c>
      <c r="S22" s="40">
        <v>1094.8180809153819</v>
      </c>
      <c r="T22" s="40">
        <v>0</v>
      </c>
      <c r="U22" s="40">
        <v>0</v>
      </c>
      <c r="V22" s="40">
        <v>84.942096515933869</v>
      </c>
      <c r="W22" s="40">
        <v>6.6418451842192965E-3</v>
      </c>
      <c r="X22" s="40">
        <v>2.8950381582116876E-2</v>
      </c>
      <c r="Y22" s="40">
        <v>51.941457959666501</v>
      </c>
      <c r="Z22" s="40">
        <v>49.028026023745873</v>
      </c>
      <c r="AA22" s="40">
        <v>0.60021294297077554</v>
      </c>
      <c r="AB22" s="41">
        <v>15181.838752687081</v>
      </c>
    </row>
    <row r="23" spans="1:57" x14ac:dyDescent="0.2">
      <c r="A23" s="43">
        <v>56023</v>
      </c>
      <c r="B23" s="39"/>
      <c r="C23" s="40">
        <v>0</v>
      </c>
      <c r="D23" s="40">
        <v>107.7</v>
      </c>
      <c r="E23" s="40">
        <v>6430.8788383030324</v>
      </c>
      <c r="F23" s="40">
        <v>364.02067057339298</v>
      </c>
      <c r="G23" s="40">
        <v>0</v>
      </c>
      <c r="H23" s="40">
        <v>0.27377347099688021</v>
      </c>
      <c r="I23" s="40">
        <v>5604.7982654727912</v>
      </c>
      <c r="J23" s="40">
        <v>29.7488925416923</v>
      </c>
      <c r="K23" s="40">
        <v>25.789047975007513</v>
      </c>
      <c r="L23" s="40">
        <v>0</v>
      </c>
      <c r="M23" s="40">
        <v>35.400000000000006</v>
      </c>
      <c r="N23" s="40">
        <v>96.590718812785369</v>
      </c>
      <c r="O23" s="40">
        <v>17.996223712964447</v>
      </c>
      <c r="P23" s="40">
        <v>12.26</v>
      </c>
      <c r="Q23" s="40">
        <v>1909.3977131510519</v>
      </c>
      <c r="R23" s="40">
        <v>0</v>
      </c>
      <c r="S23" s="40">
        <v>971.82746777387479</v>
      </c>
      <c r="T23" s="40">
        <v>0</v>
      </c>
      <c r="U23" s="40">
        <v>0</v>
      </c>
      <c r="V23" s="40">
        <v>55.660000240502406</v>
      </c>
      <c r="W23" s="40">
        <v>4.3522013196563665E-3</v>
      </c>
      <c r="X23" s="40">
        <v>1.8970314036468261E-2</v>
      </c>
      <c r="Y23" s="40">
        <v>1.5574007675644066</v>
      </c>
      <c r="Z23" s="40">
        <v>1.4700450923199266</v>
      </c>
      <c r="AA23" s="40">
        <v>0.45848278686515659</v>
      </c>
      <c r="AB23" s="41">
        <v>15665.8508631902</v>
      </c>
    </row>
    <row r="24" spans="1:57" x14ac:dyDescent="0.2">
      <c r="A24" s="43">
        <v>56035</v>
      </c>
      <c r="B24" s="39"/>
      <c r="C24" s="40">
        <v>0</v>
      </c>
      <c r="D24" s="40">
        <v>862.74329444769614</v>
      </c>
      <c r="E24" s="40">
        <v>1169.1513953840883</v>
      </c>
      <c r="F24" s="40">
        <v>3025.2415122393991</v>
      </c>
      <c r="G24" s="40">
        <v>0</v>
      </c>
      <c r="H24" s="40">
        <v>66.330994107786765</v>
      </c>
      <c r="I24" s="40">
        <v>3529.3244179100066</v>
      </c>
      <c r="J24" s="40">
        <v>385.68267121904779</v>
      </c>
      <c r="K24" s="40">
        <v>54.054988608539254</v>
      </c>
      <c r="L24" s="40">
        <v>0</v>
      </c>
      <c r="M24" s="40"/>
      <c r="N24" s="40">
        <v>0</v>
      </c>
      <c r="O24" s="40">
        <v>0</v>
      </c>
      <c r="P24" s="40">
        <v>240.51353537848891</v>
      </c>
      <c r="Q24" s="40">
        <v>0</v>
      </c>
      <c r="R24" s="40">
        <v>0</v>
      </c>
      <c r="S24" s="40">
        <v>3088.2782435399563</v>
      </c>
      <c r="T24" s="40">
        <v>0</v>
      </c>
      <c r="U24" s="40">
        <v>0</v>
      </c>
      <c r="V24" s="40">
        <v>376.70207754053087</v>
      </c>
      <c r="W24" s="40">
        <v>0</v>
      </c>
      <c r="X24" s="40">
        <v>0</v>
      </c>
      <c r="Y24" s="40">
        <v>99.187829148346438</v>
      </c>
      <c r="Z24" s="40">
        <v>0</v>
      </c>
      <c r="AA24" s="40">
        <v>0</v>
      </c>
      <c r="AB24" s="41">
        <v>12897.210959523887</v>
      </c>
    </row>
    <row r="25" spans="1:57" x14ac:dyDescent="0.2">
      <c r="A25" s="43">
        <v>56037</v>
      </c>
      <c r="B25" s="39">
        <v>14.3286</v>
      </c>
      <c r="C25" s="40">
        <v>0</v>
      </c>
      <c r="D25" s="40">
        <v>597.12000000000012</v>
      </c>
      <c r="E25" s="40">
        <v>6879.061043273955</v>
      </c>
      <c r="F25" s="40">
        <v>1147.8509692520026</v>
      </c>
      <c r="G25" s="40">
        <v>0</v>
      </c>
      <c r="H25" s="40">
        <v>17.977791262128466</v>
      </c>
      <c r="I25" s="40">
        <v>12803.256118264213</v>
      </c>
      <c r="J25" s="40">
        <v>100.09014200886665</v>
      </c>
      <c r="K25" s="40">
        <v>104.09347638542522</v>
      </c>
      <c r="L25" s="40">
        <v>0</v>
      </c>
      <c r="M25" s="40">
        <v>104.77</v>
      </c>
      <c r="N25" s="40">
        <v>487.02643361084915</v>
      </c>
      <c r="O25" s="40">
        <v>272.00223758319402</v>
      </c>
      <c r="P25" s="40">
        <v>66.426733999999996</v>
      </c>
      <c r="Q25" s="40">
        <v>4355.0439429298813</v>
      </c>
      <c r="R25" s="40">
        <v>0</v>
      </c>
      <c r="S25" s="40">
        <v>2209.7985574277322</v>
      </c>
      <c r="T25" s="40">
        <v>0</v>
      </c>
      <c r="U25" s="40">
        <v>0</v>
      </c>
      <c r="V25" s="40">
        <v>153.17025746657984</v>
      </c>
      <c r="W25" s="40">
        <v>1.1976783934561783E-2</v>
      </c>
      <c r="X25" s="40">
        <v>5.2204237740432487E-2</v>
      </c>
      <c r="Y25" s="40">
        <v>233.38801726269634</v>
      </c>
      <c r="Z25" s="40">
        <v>220.29712359771034</v>
      </c>
      <c r="AA25" s="40">
        <v>1.0488665691216723</v>
      </c>
      <c r="AB25" s="41">
        <v>29766.814491916033</v>
      </c>
    </row>
    <row r="26" spans="1:57" s="27" customFormat="1" x14ac:dyDescent="0.2">
      <c r="A26" s="43">
        <v>56041</v>
      </c>
      <c r="B26" s="39">
        <v>95.362000000000009</v>
      </c>
      <c r="C26" s="40">
        <v>0</v>
      </c>
      <c r="D26" s="40">
        <v>150.20308199999999</v>
      </c>
      <c r="E26" s="40">
        <v>5352.4474675432175</v>
      </c>
      <c r="F26" s="40">
        <v>618.06113043044729</v>
      </c>
      <c r="G26" s="40">
        <v>0</v>
      </c>
      <c r="H26" s="40">
        <v>1.2776095313187743</v>
      </c>
      <c r="I26" s="40">
        <v>2060.9259890634507</v>
      </c>
      <c r="J26" s="40">
        <v>25.7168136561483</v>
      </c>
      <c r="K26" s="40">
        <v>12.021760617516128</v>
      </c>
      <c r="L26" s="40">
        <v>0</v>
      </c>
      <c r="M26" s="40">
        <v>18.71</v>
      </c>
      <c r="N26" s="40">
        <v>276.9854393607306</v>
      </c>
      <c r="O26" s="40">
        <v>51.606324015777474</v>
      </c>
      <c r="P26" s="40">
        <v>22.013073999999992</v>
      </c>
      <c r="Q26" s="40">
        <v>584.31430307369453</v>
      </c>
      <c r="R26" s="40">
        <v>0</v>
      </c>
      <c r="S26" s="40">
        <v>297.05929512866715</v>
      </c>
      <c r="T26" s="40">
        <v>0</v>
      </c>
      <c r="U26" s="40">
        <v>0</v>
      </c>
      <c r="V26" s="40">
        <v>71.767395289203776</v>
      </c>
      <c r="W26" s="40">
        <v>5.6116807606243265E-3</v>
      </c>
      <c r="X26" s="40">
        <v>2.4460115349134604E-2</v>
      </c>
      <c r="Y26" s="40">
        <v>2.2245677729370468</v>
      </c>
      <c r="Z26" s="40">
        <v>2.0997902436207281</v>
      </c>
      <c r="AA26" s="40">
        <v>0.14046187730377896</v>
      </c>
      <c r="AB26" s="41">
        <v>9642.9665754001435</v>
      </c>
      <c r="AC26"/>
      <c r="AD26"/>
      <c r="AE26"/>
      <c r="AF26"/>
      <c r="AG26"/>
      <c r="AH26"/>
      <c r="AI26"/>
      <c r="AJ26"/>
      <c r="AK26"/>
      <c r="AL26"/>
      <c r="AM26"/>
      <c r="AN26"/>
      <c r="AO26"/>
      <c r="AP26"/>
      <c r="AQ26"/>
      <c r="AR26"/>
      <c r="AS26"/>
      <c r="AT26"/>
      <c r="AU26"/>
      <c r="AV26"/>
      <c r="AW26"/>
      <c r="AX26"/>
      <c r="AY26"/>
      <c r="AZ26"/>
      <c r="BA26"/>
      <c r="BB26"/>
      <c r="BC26"/>
      <c r="BD26"/>
      <c r="BE26"/>
    </row>
    <row r="27" spans="1:57" s="27" customFormat="1" x14ac:dyDescent="0.2">
      <c r="A27" s="43">
        <v>49009</v>
      </c>
      <c r="B27" s="39"/>
      <c r="C27" s="40">
        <v>0</v>
      </c>
      <c r="D27" s="40"/>
      <c r="E27" s="40">
        <v>4.0254869236068043</v>
      </c>
      <c r="F27" s="40">
        <v>2.3693531775370182</v>
      </c>
      <c r="G27" s="40">
        <v>0</v>
      </c>
      <c r="H27" s="40">
        <v>9.1257823665626736E-2</v>
      </c>
      <c r="I27" s="40">
        <v>60.885710268025342</v>
      </c>
      <c r="J27" s="40">
        <v>2.0038505706875244E-2</v>
      </c>
      <c r="K27" s="40">
        <v>0.25990647828500701</v>
      </c>
      <c r="L27" s="40">
        <v>0</v>
      </c>
      <c r="M27" s="40"/>
      <c r="N27" s="40">
        <v>0</v>
      </c>
      <c r="O27" s="40">
        <v>0</v>
      </c>
      <c r="P27" s="40"/>
      <c r="Q27" s="40">
        <v>21.127498900703202</v>
      </c>
      <c r="R27" s="40">
        <v>0</v>
      </c>
      <c r="S27" s="40">
        <v>10.753277651716456</v>
      </c>
      <c r="T27" s="40">
        <v>0</v>
      </c>
      <c r="U27" s="40">
        <v>0</v>
      </c>
      <c r="V27" s="40">
        <v>0.39312050642450802</v>
      </c>
      <c r="W27" s="40">
        <v>3.0739122879121264E-5</v>
      </c>
      <c r="X27" s="40">
        <v>1.3398525743486486E-4</v>
      </c>
      <c r="Y27" s="40">
        <v>5.7442167545021907E-3</v>
      </c>
      <c r="Z27" s="40">
        <v>5.4220197042689775E-3</v>
      </c>
      <c r="AA27" s="40">
        <v>5.0731152073599621E-3</v>
      </c>
      <c r="AB27" s="41">
        <v>99.9420543117173</v>
      </c>
      <c r="AC27"/>
      <c r="AD27"/>
      <c r="AE27"/>
      <c r="AF27"/>
      <c r="AG27"/>
      <c r="AH27"/>
      <c r="AI27"/>
      <c r="AJ27"/>
      <c r="AK27"/>
      <c r="AL27"/>
      <c r="AM27"/>
      <c r="AN27"/>
      <c r="AO27"/>
      <c r="AP27"/>
      <c r="AQ27"/>
      <c r="AR27"/>
      <c r="AS27"/>
      <c r="AT27"/>
      <c r="AU27"/>
      <c r="AV27"/>
      <c r="AW27"/>
      <c r="AX27"/>
      <c r="AY27"/>
      <c r="AZ27"/>
      <c r="BA27"/>
      <c r="BB27"/>
      <c r="BC27"/>
      <c r="BD27"/>
      <c r="BE27"/>
    </row>
    <row r="28" spans="1:57" s="27" customFormat="1" x14ac:dyDescent="0.2">
      <c r="A28" s="43">
        <v>49043</v>
      </c>
      <c r="B28" s="39"/>
      <c r="C28" s="40">
        <v>0</v>
      </c>
      <c r="D28" s="40"/>
      <c r="E28" s="40">
        <v>991.43531348442502</v>
      </c>
      <c r="F28" s="40">
        <v>33.090668361633014</v>
      </c>
      <c r="G28" s="40">
        <v>0</v>
      </c>
      <c r="H28" s="40">
        <v>0</v>
      </c>
      <c r="I28" s="40">
        <v>171.24106012882129</v>
      </c>
      <c r="J28" s="40">
        <v>4.9352743070035201</v>
      </c>
      <c r="K28" s="40">
        <v>0.73098697017658243</v>
      </c>
      <c r="L28" s="40">
        <v>0</v>
      </c>
      <c r="M28" s="40"/>
      <c r="N28" s="40">
        <v>79.366764292237434</v>
      </c>
      <c r="O28" s="40">
        <v>14.787156189877779</v>
      </c>
      <c r="P28" s="40"/>
      <c r="Q28" s="40">
        <v>59.421090658227754</v>
      </c>
      <c r="R28" s="40">
        <v>0</v>
      </c>
      <c r="S28" s="40">
        <v>30.243593395452535</v>
      </c>
      <c r="T28" s="40">
        <v>0</v>
      </c>
      <c r="U28" s="40">
        <v>0</v>
      </c>
      <c r="V28" s="40">
        <v>5.4903677626369278</v>
      </c>
      <c r="W28" s="40">
        <v>4.2930624719184378E-4</v>
      </c>
      <c r="X28" s="40">
        <v>1.8712540456860053E-3</v>
      </c>
      <c r="Y28" s="40">
        <v>0</v>
      </c>
      <c r="Z28" s="40">
        <v>0</v>
      </c>
      <c r="AA28" s="40">
        <v>1.4268136520699894E-2</v>
      </c>
      <c r="AB28" s="41">
        <v>1390.7588442473057</v>
      </c>
      <c r="AC28"/>
      <c r="AD28"/>
      <c r="AE28"/>
      <c r="AF28"/>
      <c r="AG28"/>
      <c r="AH28"/>
      <c r="AI28"/>
      <c r="AJ28"/>
      <c r="AK28"/>
      <c r="AL28"/>
      <c r="AM28"/>
      <c r="AN28"/>
      <c r="AO28"/>
      <c r="AP28"/>
      <c r="AQ28"/>
      <c r="AR28"/>
      <c r="AS28"/>
      <c r="AT28"/>
      <c r="AU28"/>
      <c r="AV28"/>
      <c r="AW28"/>
      <c r="AX28"/>
      <c r="AY28"/>
      <c r="AZ28"/>
      <c r="BA28"/>
      <c r="BB28"/>
      <c r="BC28"/>
      <c r="BD28"/>
      <c r="BE28"/>
    </row>
    <row r="29" spans="1:57" s="27" customFormat="1" x14ac:dyDescent="0.2">
      <c r="A29" s="15" t="s">
        <v>9173</v>
      </c>
      <c r="B29" s="49">
        <v>117.56060000000001</v>
      </c>
      <c r="C29" s="50">
        <v>0</v>
      </c>
      <c r="D29" s="50">
        <v>2315.8343764476958</v>
      </c>
      <c r="E29" s="50">
        <v>24666.902375066424</v>
      </c>
      <c r="F29" s="50">
        <v>5734.1624092426919</v>
      </c>
      <c r="G29" s="50">
        <v>0</v>
      </c>
      <c r="H29" s="50">
        <v>93.434567736477902</v>
      </c>
      <c r="I29" s="50">
        <v>30698.318341482794</v>
      </c>
      <c r="J29" s="50">
        <v>602.12305686393438</v>
      </c>
      <c r="K29" s="50">
        <v>231.57011844275715</v>
      </c>
      <c r="L29" s="50">
        <v>0</v>
      </c>
      <c r="M29" s="50">
        <v>218.91</v>
      </c>
      <c r="N29" s="50">
        <v>1064.916425544292</v>
      </c>
      <c r="O29" s="50">
        <v>416.74557651168232</v>
      </c>
      <c r="P29" s="50">
        <v>352.73334337848894</v>
      </c>
      <c r="Q29" s="50">
        <v>9309.2933064200806</v>
      </c>
      <c r="R29" s="50">
        <v>0</v>
      </c>
      <c r="S29" s="50">
        <v>7729.6617099620726</v>
      </c>
      <c r="T29" s="50">
        <v>0</v>
      </c>
      <c r="U29" s="50">
        <v>0</v>
      </c>
      <c r="V29" s="50">
        <v>748.12967696073292</v>
      </c>
      <c r="W29" s="50">
        <v>2.9042897617113067E-2</v>
      </c>
      <c r="X29" s="50">
        <v>0.12659177456642373</v>
      </c>
      <c r="Y29" s="50">
        <v>388.31937766985152</v>
      </c>
      <c r="Z29" s="50">
        <v>272.91396202636179</v>
      </c>
      <c r="AA29" s="50">
        <v>2.2800482160078435</v>
      </c>
      <c r="AB29" s="53">
        <v>84963.964906644542</v>
      </c>
      <c r="AC29"/>
      <c r="AD29"/>
      <c r="AE29"/>
      <c r="AF29"/>
      <c r="AG29"/>
      <c r="AH29"/>
      <c r="AI29"/>
      <c r="AJ29"/>
      <c r="AK29"/>
      <c r="AL29"/>
      <c r="AM29"/>
      <c r="AN29"/>
      <c r="AO29"/>
      <c r="AP29"/>
      <c r="AQ29"/>
      <c r="AR29"/>
      <c r="AS29"/>
      <c r="AT29"/>
      <c r="AU29"/>
      <c r="AV29"/>
      <c r="AW29"/>
      <c r="AX29"/>
      <c r="AY29"/>
      <c r="AZ29"/>
      <c r="BA29"/>
      <c r="BB29"/>
      <c r="BC29"/>
      <c r="BD29"/>
      <c r="BE29"/>
    </row>
    <row r="30" spans="1:57" s="27"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29"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29"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29"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29" customForma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57" s="29" customForma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row>
  </sheetData>
  <pageMargins left="0.75" right="0.75" top="1" bottom="1" header="0.5" footer="0.5"/>
  <pageSetup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35"/>
  <sheetViews>
    <sheetView zoomScale="70" zoomScaleNormal="70" workbookViewId="0"/>
  </sheetViews>
  <sheetFormatPr defaultRowHeight="12.75" x14ac:dyDescent="0.2"/>
  <cols>
    <col min="1" max="1" width="21.5703125" customWidth="1"/>
    <col min="2" max="27" width="29.5703125" customWidth="1"/>
    <col min="28" max="28" width="11.42578125" customWidth="1"/>
    <col min="29" max="30" width="29.5703125" customWidth="1"/>
    <col min="31" max="32" width="11.42578125" customWidth="1"/>
    <col min="33" max="34" width="73.85546875" customWidth="1"/>
    <col min="35" max="36" width="11.42578125" customWidth="1"/>
    <col min="37" max="54" width="23.140625" customWidth="1"/>
    <col min="55" max="55" width="10.5703125" customWidth="1"/>
    <col min="56" max="56" width="30.140625" customWidth="1"/>
    <col min="57" max="57" width="8.5703125" customWidth="1"/>
  </cols>
  <sheetData>
    <row r="1" spans="1:21" x14ac:dyDescent="0.2">
      <c r="A1" s="11" t="s">
        <v>14791</v>
      </c>
      <c r="D1" s="31"/>
      <c r="E1" s="75"/>
      <c r="F1" s="31"/>
      <c r="G1" s="6"/>
    </row>
    <row r="2" spans="1:21" x14ac:dyDescent="0.2">
      <c r="D2" s="31"/>
      <c r="E2" s="31"/>
      <c r="F2" s="31"/>
      <c r="G2" s="6"/>
    </row>
    <row r="3" spans="1:21" x14ac:dyDescent="0.2">
      <c r="A3" s="4" t="s">
        <v>14784</v>
      </c>
      <c r="B3" s="79"/>
      <c r="C3" s="264"/>
      <c r="D3" s="264"/>
      <c r="E3" s="264"/>
      <c r="F3" s="264"/>
      <c r="G3" s="264"/>
      <c r="H3" s="264"/>
      <c r="I3" s="265"/>
      <c r="J3" s="265"/>
      <c r="K3" s="264"/>
      <c r="L3" s="31"/>
      <c r="M3" s="31"/>
      <c r="N3" s="6"/>
      <c r="O3" s="6"/>
      <c r="P3" s="78"/>
      <c r="Q3" s="44"/>
      <c r="R3" s="44"/>
      <c r="S3" s="80"/>
      <c r="T3" s="21"/>
    </row>
    <row r="4" spans="1:21" s="10" customFormat="1" x14ac:dyDescent="0.2">
      <c r="A4" s="21" t="str">
        <f>A20</f>
        <v>FIPS</v>
      </c>
      <c r="B4" s="90" t="s">
        <v>14789</v>
      </c>
      <c r="C4" s="90" t="s">
        <v>10028</v>
      </c>
      <c r="D4" s="90" t="s">
        <v>15685</v>
      </c>
      <c r="E4" s="90" t="s">
        <v>10032</v>
      </c>
      <c r="F4" s="90" t="s">
        <v>10031</v>
      </c>
      <c r="G4" s="90" t="s">
        <v>15141</v>
      </c>
      <c r="H4" s="90" t="s">
        <v>15125</v>
      </c>
      <c r="I4" s="263" t="s">
        <v>15132</v>
      </c>
      <c r="J4" s="263" t="s">
        <v>15134</v>
      </c>
      <c r="K4" s="90" t="s">
        <v>15912</v>
      </c>
      <c r="L4" s="44" t="s">
        <v>15682</v>
      </c>
      <c r="M4" s="44" t="s">
        <v>15129</v>
      </c>
      <c r="N4" s="80" t="s">
        <v>16661</v>
      </c>
      <c r="O4" s="21" t="s">
        <v>14783</v>
      </c>
      <c r="P4" s="179"/>
      <c r="Q4" s="69"/>
      <c r="R4" s="21"/>
      <c r="S4" s="21"/>
      <c r="T4" s="21"/>
      <c r="U4" s="21"/>
    </row>
    <row r="5" spans="1:21" s="9" customFormat="1" x14ac:dyDescent="0.2">
      <c r="A5" s="9" t="str">
        <f>(VLOOKUP(A21,fips_xref!$A$5:$C$28,2,FALSE))</f>
        <v>Albany</v>
      </c>
      <c r="B5" s="67">
        <f t="shared" ref="B5:J5" si="0">SUMIF($B$20:$AH$20,B$4,$B21:$AH21)</f>
        <v>696.2</v>
      </c>
      <c r="C5" s="67">
        <f t="shared" si="0"/>
        <v>0.69258614091867743</v>
      </c>
      <c r="D5" s="67">
        <f t="shared" si="0"/>
        <v>13.613930831136685</v>
      </c>
      <c r="E5" s="67">
        <f t="shared" si="0"/>
        <v>0</v>
      </c>
      <c r="F5" s="67">
        <f t="shared" si="0"/>
        <v>0</v>
      </c>
      <c r="G5" s="67">
        <f t="shared" si="0"/>
        <v>0</v>
      </c>
      <c r="H5" s="67">
        <f t="shared" si="0"/>
        <v>1.1270782740830155E-3</v>
      </c>
      <c r="I5" s="67">
        <f t="shared" si="0"/>
        <v>0</v>
      </c>
      <c r="J5" s="67">
        <f t="shared" si="0"/>
        <v>0</v>
      </c>
      <c r="K5" s="67">
        <f t="shared" ref="K5:M5" si="1">SUMIF($B$20:$AH$20,K$4,$B21:$AH21)</f>
        <v>0</v>
      </c>
      <c r="L5" s="67">
        <f t="shared" si="1"/>
        <v>0</v>
      </c>
      <c r="M5" s="67">
        <f t="shared" si="1"/>
        <v>8.7968742773855493E-6</v>
      </c>
      <c r="N5" s="67">
        <f>SUMIF($B$17:$AH$17,"N",$B21:$AH21)</f>
        <v>0.14690771462772845</v>
      </c>
      <c r="O5" s="67">
        <f t="shared" ref="O5:O12" si="2">SUM(B5:N5)</f>
        <v>710.65456056183143</v>
      </c>
      <c r="P5" s="157"/>
      <c r="Q5" s="70"/>
    </row>
    <row r="6" spans="1:21" s="9" customFormat="1" x14ac:dyDescent="0.2">
      <c r="A6" s="9" t="str">
        <f>(VLOOKUP(A22,fips_xref!$A$5:$C$28,2,FALSE))</f>
        <v>Carbon</v>
      </c>
      <c r="B6" s="67">
        <f t="shared" ref="B6:J6" si="3">SUMIF($B$20:$AH$20,B$4,$B22:$AH22)</f>
        <v>2071.2735965391985</v>
      </c>
      <c r="C6" s="67">
        <f t="shared" si="3"/>
        <v>56.099477414412867</v>
      </c>
      <c r="D6" s="67">
        <f t="shared" si="3"/>
        <v>658.88227658354356</v>
      </c>
      <c r="E6" s="67">
        <f t="shared" si="3"/>
        <v>0</v>
      </c>
      <c r="F6" s="67">
        <f t="shared" si="3"/>
        <v>0</v>
      </c>
      <c r="G6" s="67">
        <f t="shared" si="3"/>
        <v>0</v>
      </c>
      <c r="H6" s="67">
        <f t="shared" si="3"/>
        <v>23.846468364770374</v>
      </c>
      <c r="I6" s="67">
        <f t="shared" si="3"/>
        <v>6.1</v>
      </c>
      <c r="J6" s="67">
        <f t="shared" si="3"/>
        <v>0</v>
      </c>
      <c r="K6" s="67">
        <f t="shared" ref="K6:M6" si="4">SUMIF($B$20:$AH$20,K$4,$B22:$AH22)</f>
        <v>0</v>
      </c>
      <c r="L6" s="67">
        <f t="shared" si="4"/>
        <v>0</v>
      </c>
      <c r="M6" s="67">
        <f t="shared" si="4"/>
        <v>7.125468164682296E-4</v>
      </c>
      <c r="N6" s="67">
        <f t="shared" ref="N6:N12" si="5">SUMIF($B$17:$AH$17,"N",$B22:$AH22)</f>
        <v>70.886165304403121</v>
      </c>
      <c r="O6" s="67">
        <f t="shared" si="2"/>
        <v>2887.0886967531446</v>
      </c>
      <c r="P6" s="157"/>
      <c r="Q6" s="70"/>
    </row>
    <row r="7" spans="1:21" s="9" customFormat="1" x14ac:dyDescent="0.2">
      <c r="A7" s="9" t="str">
        <f>(VLOOKUP(A23,fips_xref!$A$5:$C$28,2,FALSE))</f>
        <v>Lincoln</v>
      </c>
      <c r="B7" s="67">
        <f t="shared" ref="B7:J7" si="6">SUMIF($B$20:$AH$20,B$4,$B23:$AH23)</f>
        <v>1183.6999999999998</v>
      </c>
      <c r="C7" s="67">
        <f t="shared" si="6"/>
        <v>2.0777584227560326</v>
      </c>
      <c r="D7" s="67">
        <f t="shared" si="6"/>
        <v>465.12019954559111</v>
      </c>
      <c r="E7" s="67">
        <f t="shared" si="6"/>
        <v>0</v>
      </c>
      <c r="F7" s="67">
        <f t="shared" si="6"/>
        <v>0</v>
      </c>
      <c r="G7" s="67">
        <f t="shared" si="6"/>
        <v>0</v>
      </c>
      <c r="H7" s="67">
        <f t="shared" si="6"/>
        <v>22.70433681468683</v>
      </c>
      <c r="I7" s="67">
        <f t="shared" si="6"/>
        <v>0</v>
      </c>
      <c r="J7" s="67">
        <f t="shared" si="6"/>
        <v>0</v>
      </c>
      <c r="K7" s="67">
        <f t="shared" ref="K7:M7" si="7">SUMIF($B$20:$AH$20,K$4,$B23:$AH23)</f>
        <v>0</v>
      </c>
      <c r="L7" s="67">
        <f t="shared" si="7"/>
        <v>0</v>
      </c>
      <c r="M7" s="67">
        <f t="shared" si="7"/>
        <v>2.6390622832156655E-5</v>
      </c>
      <c r="N7" s="67">
        <f t="shared" si="5"/>
        <v>134.8111061747405</v>
      </c>
      <c r="O7" s="67">
        <f t="shared" si="2"/>
        <v>1808.4134273483971</v>
      </c>
      <c r="P7" s="157"/>
      <c r="Q7" s="70"/>
    </row>
    <row r="8" spans="1:21" s="9" customFormat="1" x14ac:dyDescent="0.2">
      <c r="A8" s="9" t="str">
        <f>(VLOOKUP(A24,fips_xref!$A$5:$C$28,2,FALSE))</f>
        <v>Sublette</v>
      </c>
      <c r="B8" s="67">
        <f t="shared" ref="B8:J8" si="8">SUMIF($B$20:$AH$20,B$4,$B24:$AH24)</f>
        <v>1312.6538608818339</v>
      </c>
      <c r="C8" s="67">
        <f t="shared" si="8"/>
        <v>1180.3238624298308</v>
      </c>
      <c r="D8" s="67">
        <f t="shared" si="8"/>
        <v>978.76265384509793</v>
      </c>
      <c r="E8" s="67">
        <f t="shared" si="8"/>
        <v>0</v>
      </c>
      <c r="F8" s="67">
        <f t="shared" si="8"/>
        <v>0</v>
      </c>
      <c r="G8" s="67">
        <f t="shared" si="8"/>
        <v>0</v>
      </c>
      <c r="H8" s="67">
        <f t="shared" si="8"/>
        <v>22.2396474972</v>
      </c>
      <c r="I8" s="67">
        <f t="shared" si="8"/>
        <v>2.6475462190169998</v>
      </c>
      <c r="J8" s="67">
        <f t="shared" si="8"/>
        <v>0</v>
      </c>
      <c r="K8" s="67">
        <f t="shared" ref="K8:M8" si="9">SUMIF($B$20:$AH$20,K$4,$B24:$AH24)</f>
        <v>0</v>
      </c>
      <c r="L8" s="67">
        <f t="shared" si="9"/>
        <v>0</v>
      </c>
      <c r="M8" s="67">
        <f t="shared" si="9"/>
        <v>756.44876547214517</v>
      </c>
      <c r="N8" s="67">
        <f t="shared" si="5"/>
        <v>744.48596865367335</v>
      </c>
      <c r="O8" s="67">
        <f t="shared" si="2"/>
        <v>4997.5623049987971</v>
      </c>
      <c r="P8" s="157"/>
      <c r="Q8" s="70"/>
    </row>
    <row r="9" spans="1:21" s="9" customFormat="1" x14ac:dyDescent="0.2">
      <c r="A9" s="9" t="str">
        <f>(VLOOKUP(A25,fips_xref!$A$5:$C$28,2,FALSE))</f>
        <v>Sweetwater</v>
      </c>
      <c r="B9" s="67">
        <f t="shared" ref="B9:J9" si="10">SUMIF($B$20:$AH$20,B$4,$B25:$AH25)</f>
        <v>2661.257271170025</v>
      </c>
      <c r="C9" s="67">
        <f t="shared" si="10"/>
        <v>136.43946976097945</v>
      </c>
      <c r="D9" s="67">
        <f t="shared" si="10"/>
        <v>1237.4801852382554</v>
      </c>
      <c r="E9" s="67">
        <f t="shared" si="10"/>
        <v>0</v>
      </c>
      <c r="F9" s="67">
        <f t="shared" si="10"/>
        <v>0</v>
      </c>
      <c r="G9" s="67">
        <f t="shared" si="10"/>
        <v>0.6</v>
      </c>
      <c r="H9" s="67">
        <f t="shared" si="10"/>
        <v>52.062018228025934</v>
      </c>
      <c r="I9" s="67">
        <f t="shared" si="10"/>
        <v>1.4453999999999998</v>
      </c>
      <c r="J9" s="67">
        <f t="shared" si="10"/>
        <v>0</v>
      </c>
      <c r="K9" s="67">
        <f t="shared" ref="K9:M9" si="11">SUMIF($B$20:$AH$20,K$4,$B25:$AH25)</f>
        <v>0</v>
      </c>
      <c r="L9" s="67">
        <f t="shared" si="11"/>
        <v>0</v>
      </c>
      <c r="M9" s="67">
        <f t="shared" si="11"/>
        <v>1.7329842326449533E-3</v>
      </c>
      <c r="N9" s="67">
        <f t="shared" si="5"/>
        <v>124.85560484861273</v>
      </c>
      <c r="O9" s="67">
        <f t="shared" si="2"/>
        <v>4214.1416822301308</v>
      </c>
      <c r="P9" s="157"/>
      <c r="Q9" s="70"/>
    </row>
    <row r="10" spans="1:21" s="9" customFormat="1" x14ac:dyDescent="0.2">
      <c r="A10" s="9" t="str">
        <f>(VLOOKUP(A26,fips_xref!$A$5:$C$28,2,FALSE))</f>
        <v>Uinta</v>
      </c>
      <c r="B10" s="67">
        <f t="shared" ref="B10:J10" si="12">SUMIF($B$20:$AH$20,B$4,$B26:$AH26)</f>
        <v>695.83760000000029</v>
      </c>
      <c r="C10" s="67">
        <f t="shared" si="12"/>
        <v>9.6962059728614847</v>
      </c>
      <c r="D10" s="67">
        <f t="shared" si="12"/>
        <v>463.18408395483868</v>
      </c>
      <c r="E10" s="67">
        <f t="shared" si="12"/>
        <v>0</v>
      </c>
      <c r="F10" s="67">
        <f t="shared" si="12"/>
        <v>0</v>
      </c>
      <c r="G10" s="67">
        <f t="shared" si="12"/>
        <v>0</v>
      </c>
      <c r="H10" s="67">
        <f t="shared" si="12"/>
        <v>21.541635938129943</v>
      </c>
      <c r="I10" s="67">
        <f t="shared" si="12"/>
        <v>0</v>
      </c>
      <c r="J10" s="67">
        <f t="shared" si="12"/>
        <v>0</v>
      </c>
      <c r="K10" s="67">
        <f t="shared" ref="K10:M10" si="13">SUMIF($B$20:$AH$20,K$4,$B26:$AH26)</f>
        <v>0</v>
      </c>
      <c r="L10" s="67">
        <f t="shared" si="13"/>
        <v>0</v>
      </c>
      <c r="M10" s="67">
        <f t="shared" si="13"/>
        <v>1.231562398833977E-4</v>
      </c>
      <c r="N10" s="67">
        <f t="shared" si="5"/>
        <v>162.23750985435973</v>
      </c>
      <c r="O10" s="67">
        <f t="shared" si="2"/>
        <v>1352.4971588764301</v>
      </c>
      <c r="P10" s="157"/>
      <c r="Q10" s="70"/>
    </row>
    <row r="11" spans="1:21" s="9" customFormat="1" x14ac:dyDescent="0.2">
      <c r="A11" s="354" t="str">
        <f>(VLOOKUP(A27,fips_xref!$A$5:$C$28,2,FALSE))</f>
        <v>Daggett</v>
      </c>
      <c r="B11" s="355">
        <f t="shared" ref="B11:J11" si="14">SUMIF($B$20:$AH$20,B$4,$B27:$AH27)</f>
        <v>0</v>
      </c>
      <c r="C11" s="355">
        <f t="shared" si="14"/>
        <v>0.69258614091867743</v>
      </c>
      <c r="D11" s="355">
        <f t="shared" si="14"/>
        <v>4.7255723324546732</v>
      </c>
      <c r="E11" s="355">
        <f t="shared" si="14"/>
        <v>0</v>
      </c>
      <c r="F11" s="355">
        <f t="shared" si="14"/>
        <v>0</v>
      </c>
      <c r="G11" s="355">
        <f t="shared" si="14"/>
        <v>0</v>
      </c>
      <c r="H11" s="355">
        <f t="shared" si="14"/>
        <v>0.1015851128284212</v>
      </c>
      <c r="I11" s="355">
        <f t="shared" si="14"/>
        <v>0</v>
      </c>
      <c r="J11" s="355">
        <f t="shared" si="14"/>
        <v>0</v>
      </c>
      <c r="K11" s="355">
        <f t="shared" ref="K11:M11" si="15">SUMIF($B$20:$AH$20,K$4,$B27:$AH27)</f>
        <v>0</v>
      </c>
      <c r="L11" s="355">
        <f t="shared" si="15"/>
        <v>0</v>
      </c>
      <c r="M11" s="355">
        <f t="shared" si="15"/>
        <v>8.7968742773855493E-6</v>
      </c>
      <c r="N11" s="355">
        <f t="shared" si="5"/>
        <v>5.8765852099137532E-2</v>
      </c>
      <c r="O11" s="355">
        <f t="shared" si="2"/>
        <v>5.5785182351751859</v>
      </c>
      <c r="P11" s="157"/>
      <c r="Q11" s="70"/>
    </row>
    <row r="12" spans="1:21" s="9" customFormat="1" x14ac:dyDescent="0.2">
      <c r="A12" s="354" t="str">
        <f>(VLOOKUP(A28,fips_xref!$A$5:$C$28,2,FALSE))</f>
        <v>Summit</v>
      </c>
      <c r="B12" s="355">
        <f t="shared" ref="B12:J12" si="16">SUMIF($B$20:$AH$20,B$4,$B28:$AH28)</f>
        <v>0</v>
      </c>
      <c r="C12" s="355">
        <f t="shared" si="16"/>
        <v>0</v>
      </c>
      <c r="D12" s="355">
        <f t="shared" si="16"/>
        <v>13.29067218502877</v>
      </c>
      <c r="E12" s="355">
        <f t="shared" si="16"/>
        <v>0</v>
      </c>
      <c r="F12" s="355">
        <f t="shared" si="16"/>
        <v>0</v>
      </c>
      <c r="G12" s="355">
        <f t="shared" si="16"/>
        <v>0</v>
      </c>
      <c r="H12" s="355">
        <f t="shared" si="16"/>
        <v>1.4187497714370774</v>
      </c>
      <c r="I12" s="355">
        <f t="shared" si="16"/>
        <v>0</v>
      </c>
      <c r="J12" s="355">
        <f t="shared" si="16"/>
        <v>0</v>
      </c>
      <c r="K12" s="355">
        <f t="shared" ref="K12:M12" si="17">SUMIF($B$20:$AH$20,K$4,$B28:$AH28)</f>
        <v>0</v>
      </c>
      <c r="L12" s="355">
        <f t="shared" si="17"/>
        <v>0</v>
      </c>
      <c r="M12" s="355">
        <f t="shared" si="17"/>
        <v>0</v>
      </c>
      <c r="N12" s="355">
        <f t="shared" si="5"/>
        <v>0.16530995024347711</v>
      </c>
      <c r="O12" s="355">
        <f t="shared" si="2"/>
        <v>14.874731906709325</v>
      </c>
      <c r="P12" s="157"/>
      <c r="Q12" s="70"/>
    </row>
    <row r="13" spans="1:21" s="44" customFormat="1" x14ac:dyDescent="0.2">
      <c r="A13" s="44" t="s">
        <v>14783</v>
      </c>
      <c r="B13" s="71">
        <f t="shared" ref="B13:O13" si="18">SUM(B5:B12)</f>
        <v>8620.9223285910575</v>
      </c>
      <c r="C13" s="71">
        <f t="shared" si="18"/>
        <v>1386.0219462826778</v>
      </c>
      <c r="D13" s="71">
        <f t="shared" si="18"/>
        <v>3835.0595745159467</v>
      </c>
      <c r="E13" s="71">
        <f t="shared" si="18"/>
        <v>0</v>
      </c>
      <c r="F13" s="71">
        <f t="shared" si="18"/>
        <v>0</v>
      </c>
      <c r="G13" s="71">
        <f t="shared" si="18"/>
        <v>0.6</v>
      </c>
      <c r="H13" s="71">
        <f t="shared" si="18"/>
        <v>143.91556880535265</v>
      </c>
      <c r="I13" s="71">
        <f t="shared" si="18"/>
        <v>10.192946219016999</v>
      </c>
      <c r="J13" s="71">
        <f t="shared" si="18"/>
        <v>0</v>
      </c>
      <c r="K13" s="71">
        <f t="shared" ref="K13:M13" si="19">SUM(K5:K12)</f>
        <v>0</v>
      </c>
      <c r="L13" s="71">
        <f t="shared" si="19"/>
        <v>0</v>
      </c>
      <c r="M13" s="71">
        <f t="shared" si="19"/>
        <v>756.45137814380541</v>
      </c>
      <c r="N13" s="71">
        <f t="shared" si="18"/>
        <v>1237.64733835276</v>
      </c>
      <c r="O13" s="71">
        <f t="shared" si="18"/>
        <v>15990.811080910617</v>
      </c>
      <c r="P13" s="157"/>
      <c r="Q13" s="71"/>
    </row>
    <row r="14" spans="1:21" s="155" customFormat="1" x14ac:dyDescent="0.2">
      <c r="B14" s="156"/>
      <c r="C14" s="156"/>
      <c r="D14" s="156"/>
      <c r="E14" s="156"/>
      <c r="F14" s="156"/>
      <c r="G14" s="156"/>
      <c r="H14" s="156"/>
      <c r="I14" s="156"/>
      <c r="J14" s="156"/>
      <c r="K14" s="156"/>
      <c r="L14" s="156"/>
      <c r="M14" s="156"/>
      <c r="N14" s="156"/>
      <c r="O14" s="156"/>
      <c r="P14" s="157"/>
    </row>
    <row r="15" spans="1:21" x14ac:dyDescent="0.2">
      <c r="U15" s="73"/>
    </row>
    <row r="16" spans="1:21" x14ac:dyDescent="0.2">
      <c r="A16" s="4" t="s">
        <v>14792</v>
      </c>
    </row>
    <row r="17" spans="1:57" x14ac:dyDescent="0.2">
      <c r="A17" t="s">
        <v>14790</v>
      </c>
      <c r="B17" t="str">
        <f>VLOOKUP(B20,by_src_allpol!$J$23:$K$58,2,FALSE)</f>
        <v>N</v>
      </c>
      <c r="C17" t="str">
        <f>VLOOKUP(C20,by_src_allpol!$J$23:$K$58,2,FALSE)</f>
        <v>N</v>
      </c>
      <c r="D17" t="str">
        <f>VLOOKUP(D20,by_src_allpol!$J$23:$K$58,2,FALSE)</f>
        <v>Y</v>
      </c>
      <c r="E17" t="str">
        <f>VLOOKUP(E20,by_src_allpol!$J$23:$K$58,2,FALSE)</f>
        <v>Y</v>
      </c>
      <c r="F17" t="str">
        <f>VLOOKUP(F20,by_src_allpol!$J$23:$K$58,2,FALSE)</f>
        <v>Y</v>
      </c>
      <c r="G17" t="str">
        <f>VLOOKUP(G20,by_src_allpol!$J$23:$K$58,2,FALSE)</f>
        <v>N</v>
      </c>
      <c r="H17" t="str">
        <f>VLOOKUP(H20,by_src_allpol!$J$23:$K$58,2,FALSE)</f>
        <v>Y</v>
      </c>
      <c r="I17" t="str">
        <f>VLOOKUP(I20,by_src_allpol!$J$23:$K$58,2,FALSE)</f>
        <v>Y</v>
      </c>
      <c r="J17" t="str">
        <f>VLOOKUP(J20,by_src_allpol!$J$23:$K$58,2,FALSE)</f>
        <v>N</v>
      </c>
      <c r="K17" t="str">
        <f>VLOOKUP(K20,by_src_allpol!$J$23:$K$58,2,FALSE)</f>
        <v>Y</v>
      </c>
      <c r="L17" t="str">
        <f>VLOOKUP(L20,by_src_allpol!$J$23:$K$58,2,FALSE)</f>
        <v>Y</v>
      </c>
      <c r="M17" t="str">
        <f>VLOOKUP(M20,by_src_allpol!$J$23:$K$58,2,FALSE)</f>
        <v>N</v>
      </c>
      <c r="N17" t="str">
        <f>VLOOKUP(N20,by_src_allpol!$J$23:$K$58,2,FALSE)</f>
        <v>Y</v>
      </c>
      <c r="O17" t="str">
        <f>VLOOKUP(O20,by_src_allpol!$J$23:$K$58,2,FALSE)</f>
        <v>N</v>
      </c>
      <c r="P17" t="str">
        <f>VLOOKUP(P20,by_src_allpol!$J$23:$K$58,2,FALSE)</f>
        <v>N</v>
      </c>
      <c r="Q17" t="str">
        <f>VLOOKUP(Q20,by_src_allpol!$J$23:$K$58,2,FALSE)</f>
        <v>Y</v>
      </c>
      <c r="R17" t="str">
        <f>VLOOKUP(R20,by_src_allpol!$J$23:$K$58,2,FALSE)</f>
        <v>N</v>
      </c>
      <c r="S17" t="str">
        <f>VLOOKUP(S20,by_src_allpol!$J$23:$K$58,2,FALSE)</f>
        <v>Y</v>
      </c>
      <c r="T17" t="str">
        <f>VLOOKUP(T20,by_src_allpol!$J$23:$K$58,2,FALSE)</f>
        <v>N</v>
      </c>
      <c r="U17" t="str">
        <f>VLOOKUP(U20,by_src_allpol!$J$23:$K$58,2,FALSE)</f>
        <v>N</v>
      </c>
      <c r="V17" t="str">
        <f>VLOOKUP(V20,by_src_allpol!$J$23:$K$58,2,FALSE)</f>
        <v>N</v>
      </c>
      <c r="W17" t="str">
        <f>VLOOKUP(W20,by_src_allpol!$J$23:$K$58,2,FALSE)</f>
        <v>N</v>
      </c>
      <c r="X17" t="str">
        <f>VLOOKUP(X20,by_src_allpol!$J$23:$K$58,2,FALSE)</f>
        <v>N</v>
      </c>
      <c r="Y17" t="str">
        <f>VLOOKUP(Y20,by_src_allpol!$J$23:$K$58,2,FALSE)</f>
        <v>Y</v>
      </c>
      <c r="Z17" t="str">
        <f>VLOOKUP(Z20,by_src_allpol!$J$23:$K$58,2,FALSE)</f>
        <v>Y</v>
      </c>
      <c r="AA17" t="str">
        <f>VLOOKUP(AA20,by_src_allpol!$J$23:$K$58,2,FALSE)</f>
        <v>N</v>
      </c>
    </row>
    <row r="19" spans="1:57" x14ac:dyDescent="0.2">
      <c r="A19" s="12" t="s">
        <v>9171</v>
      </c>
      <c r="B19" s="12" t="s">
        <v>18001</v>
      </c>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6"/>
    </row>
    <row r="20" spans="1:57" s="10" customFormat="1" x14ac:dyDescent="0.2">
      <c r="A20" s="22" t="s">
        <v>16668</v>
      </c>
      <c r="B20" s="13" t="s">
        <v>17061</v>
      </c>
      <c r="C20" s="18" t="s">
        <v>16773</v>
      </c>
      <c r="D20" s="18" t="s">
        <v>14789</v>
      </c>
      <c r="E20" s="18" t="s">
        <v>15132</v>
      </c>
      <c r="F20" s="18" t="s">
        <v>15125</v>
      </c>
      <c r="G20" s="18" t="s">
        <v>15127</v>
      </c>
      <c r="H20" s="18" t="s">
        <v>10028</v>
      </c>
      <c r="I20" s="18" t="s">
        <v>15141</v>
      </c>
      <c r="J20" s="18" t="s">
        <v>16663</v>
      </c>
      <c r="K20" s="18" t="s">
        <v>15685</v>
      </c>
      <c r="L20" s="18" t="s">
        <v>15129</v>
      </c>
      <c r="M20" s="18" t="s">
        <v>16289</v>
      </c>
      <c r="N20" s="18" t="s">
        <v>15134</v>
      </c>
      <c r="O20" s="18" t="s">
        <v>16664</v>
      </c>
      <c r="P20" s="18" t="s">
        <v>7791</v>
      </c>
      <c r="Q20" s="18" t="s">
        <v>10032</v>
      </c>
      <c r="R20" s="18" t="s">
        <v>17073</v>
      </c>
      <c r="S20" s="18" t="s">
        <v>10031</v>
      </c>
      <c r="T20" s="18" t="s">
        <v>17032</v>
      </c>
      <c r="U20" s="18" t="s">
        <v>17044</v>
      </c>
      <c r="V20" s="18" t="s">
        <v>15684</v>
      </c>
      <c r="W20" s="18" t="s">
        <v>15124</v>
      </c>
      <c r="X20" s="18" t="s">
        <v>15122</v>
      </c>
      <c r="Y20" s="18" t="s">
        <v>15912</v>
      </c>
      <c r="Z20" s="18" t="s">
        <v>15682</v>
      </c>
      <c r="AA20" s="18" t="s">
        <v>16672</v>
      </c>
      <c r="AB20" s="23" t="s">
        <v>9173</v>
      </c>
      <c r="AC20"/>
      <c r="AD20"/>
      <c r="AE20"/>
      <c r="AF20"/>
      <c r="AG20"/>
      <c r="AH20"/>
      <c r="AI20"/>
      <c r="AJ20"/>
      <c r="AK20"/>
      <c r="AL20"/>
      <c r="AM20"/>
      <c r="AN20"/>
      <c r="AO20"/>
      <c r="AP20"/>
      <c r="AQ20"/>
      <c r="AR20"/>
      <c r="AS20"/>
      <c r="AT20"/>
      <c r="AU20"/>
      <c r="AV20"/>
      <c r="AW20"/>
      <c r="AX20"/>
      <c r="AY20"/>
      <c r="AZ20"/>
      <c r="BA20"/>
      <c r="BB20"/>
      <c r="BC20"/>
      <c r="BD20"/>
      <c r="BE20"/>
    </row>
    <row r="21" spans="1:57" x14ac:dyDescent="0.2">
      <c r="A21" s="42">
        <v>56001</v>
      </c>
      <c r="B21" s="36"/>
      <c r="C21" s="37">
        <v>3.0828103257586722E-8</v>
      </c>
      <c r="D21" s="37">
        <v>696.2</v>
      </c>
      <c r="E21" s="37">
        <v>0</v>
      </c>
      <c r="F21" s="37">
        <v>1.1270782740830155E-3</v>
      </c>
      <c r="G21" s="37">
        <v>0</v>
      </c>
      <c r="H21" s="37">
        <v>0.69258614091867743</v>
      </c>
      <c r="I21" s="37">
        <v>0</v>
      </c>
      <c r="J21" s="37">
        <v>0</v>
      </c>
      <c r="K21" s="37">
        <v>13.613930831136685</v>
      </c>
      <c r="L21" s="37">
        <v>8.7968742773855493E-6</v>
      </c>
      <c r="M21" s="37"/>
      <c r="N21" s="37">
        <v>0</v>
      </c>
      <c r="O21" s="37">
        <v>0</v>
      </c>
      <c r="P21" s="37"/>
      <c r="Q21" s="37">
        <v>0</v>
      </c>
      <c r="R21" s="37">
        <v>0</v>
      </c>
      <c r="S21" s="37">
        <v>0</v>
      </c>
      <c r="T21" s="37">
        <v>3.3338570897516007E-5</v>
      </c>
      <c r="U21" s="37">
        <v>0</v>
      </c>
      <c r="V21" s="37">
        <v>0</v>
      </c>
      <c r="W21" s="37">
        <v>0</v>
      </c>
      <c r="X21" s="37">
        <v>0</v>
      </c>
      <c r="Y21" s="37">
        <v>0</v>
      </c>
      <c r="Z21" s="37">
        <v>0</v>
      </c>
      <c r="AA21" s="37">
        <v>0.14687434522872767</v>
      </c>
      <c r="AB21" s="38">
        <v>710.65456056183154</v>
      </c>
    </row>
    <row r="22" spans="1:57" x14ac:dyDescent="0.2">
      <c r="A22" s="43">
        <v>56007</v>
      </c>
      <c r="B22" s="39">
        <v>0.9</v>
      </c>
      <c r="C22" s="40">
        <v>6.0140627382205788E-4</v>
      </c>
      <c r="D22" s="40">
        <v>2071.2735965391985</v>
      </c>
      <c r="E22" s="40">
        <v>6.1</v>
      </c>
      <c r="F22" s="40">
        <v>23.846468364770374</v>
      </c>
      <c r="G22" s="40">
        <v>0</v>
      </c>
      <c r="H22" s="40">
        <v>56.099477414412867</v>
      </c>
      <c r="I22" s="40">
        <v>0</v>
      </c>
      <c r="J22" s="40">
        <v>0</v>
      </c>
      <c r="K22" s="40">
        <v>658.88227658354356</v>
      </c>
      <c r="L22" s="40">
        <v>7.125468164682296E-4</v>
      </c>
      <c r="M22" s="40">
        <v>46.919572598851254</v>
      </c>
      <c r="N22" s="40">
        <v>0</v>
      </c>
      <c r="O22" s="40">
        <v>0</v>
      </c>
      <c r="P22" s="40">
        <v>8.5</v>
      </c>
      <c r="Q22" s="40">
        <v>0</v>
      </c>
      <c r="R22" s="40">
        <v>0</v>
      </c>
      <c r="S22" s="40">
        <v>0</v>
      </c>
      <c r="T22" s="40">
        <v>1.5777478677249449E-3</v>
      </c>
      <c r="U22" s="40">
        <v>7.6135851634607787</v>
      </c>
      <c r="V22" s="40">
        <v>0</v>
      </c>
      <c r="W22" s="40">
        <v>0</v>
      </c>
      <c r="X22" s="40">
        <v>0</v>
      </c>
      <c r="Y22" s="40">
        <v>0</v>
      </c>
      <c r="Z22" s="40">
        <v>0</v>
      </c>
      <c r="AA22" s="40">
        <v>6.9508283879495369</v>
      </c>
      <c r="AB22" s="41">
        <v>2887.0886967531446</v>
      </c>
    </row>
    <row r="23" spans="1:57" x14ac:dyDescent="0.2">
      <c r="A23" s="43">
        <v>56023</v>
      </c>
      <c r="B23" s="39"/>
      <c r="C23" s="40">
        <v>3.9340538405041814E-4</v>
      </c>
      <c r="D23" s="40">
        <v>1183.6999999999998</v>
      </c>
      <c r="E23" s="40">
        <v>0</v>
      </c>
      <c r="F23" s="40">
        <v>22.70433681468683</v>
      </c>
      <c r="G23" s="40">
        <v>0</v>
      </c>
      <c r="H23" s="40">
        <v>2.0777584227560326</v>
      </c>
      <c r="I23" s="40">
        <v>0</v>
      </c>
      <c r="J23" s="40">
        <v>0</v>
      </c>
      <c r="K23" s="40">
        <v>465.12019954559111</v>
      </c>
      <c r="L23" s="40">
        <v>2.6390622832156655E-5</v>
      </c>
      <c r="M23" s="40">
        <v>111.7</v>
      </c>
      <c r="N23" s="40">
        <v>0</v>
      </c>
      <c r="O23" s="40">
        <v>0</v>
      </c>
      <c r="P23" s="40">
        <v>17.8</v>
      </c>
      <c r="Q23" s="40">
        <v>0</v>
      </c>
      <c r="R23" s="40">
        <v>0</v>
      </c>
      <c r="S23" s="40">
        <v>0</v>
      </c>
      <c r="T23" s="40">
        <v>1.2051893379452037E-3</v>
      </c>
      <c r="U23" s="40">
        <v>0</v>
      </c>
      <c r="V23" s="40">
        <v>0</v>
      </c>
      <c r="W23" s="40">
        <v>0</v>
      </c>
      <c r="X23" s="40">
        <v>0</v>
      </c>
      <c r="Y23" s="40">
        <v>0</v>
      </c>
      <c r="Z23" s="40">
        <v>0</v>
      </c>
      <c r="AA23" s="40">
        <v>5.3095075800185052</v>
      </c>
      <c r="AB23" s="41">
        <v>1808.4134273483974</v>
      </c>
    </row>
    <row r="24" spans="1:57" x14ac:dyDescent="0.2">
      <c r="A24" s="43">
        <v>56035</v>
      </c>
      <c r="B24" s="39"/>
      <c r="C24" s="40">
        <v>0</v>
      </c>
      <c r="D24" s="40">
        <v>1312.6538608818339</v>
      </c>
      <c r="E24" s="40">
        <v>2.6475462190169998</v>
      </c>
      <c r="F24" s="40">
        <v>22.2396474972</v>
      </c>
      <c r="G24" s="40">
        <v>400.48480999665628</v>
      </c>
      <c r="H24" s="40">
        <v>1180.3238624298308</v>
      </c>
      <c r="I24" s="40">
        <v>0</v>
      </c>
      <c r="J24" s="40">
        <v>0</v>
      </c>
      <c r="K24" s="40">
        <v>978.76265384509793</v>
      </c>
      <c r="L24" s="40">
        <v>756.44876547214517</v>
      </c>
      <c r="M24" s="40"/>
      <c r="N24" s="40">
        <v>0</v>
      </c>
      <c r="O24" s="40">
        <v>0</v>
      </c>
      <c r="P24" s="40">
        <v>11.462439035599999</v>
      </c>
      <c r="Q24" s="40">
        <v>0</v>
      </c>
      <c r="R24" s="40">
        <v>114.02546928252175</v>
      </c>
      <c r="S24" s="40">
        <v>0</v>
      </c>
      <c r="T24" s="40">
        <v>0</v>
      </c>
      <c r="U24" s="40">
        <v>218.51325033889538</v>
      </c>
      <c r="V24" s="40">
        <v>0</v>
      </c>
      <c r="W24" s="40">
        <v>0</v>
      </c>
      <c r="X24" s="40">
        <v>0</v>
      </c>
      <c r="Y24" s="40">
        <v>0</v>
      </c>
      <c r="Z24" s="40">
        <v>0</v>
      </c>
      <c r="AA24" s="40">
        <v>0</v>
      </c>
      <c r="AB24" s="41">
        <v>4997.562304998798</v>
      </c>
    </row>
    <row r="25" spans="1:57" x14ac:dyDescent="0.2">
      <c r="A25" s="43">
        <v>56037</v>
      </c>
      <c r="B25" s="39">
        <v>20.586000000000002</v>
      </c>
      <c r="C25" s="40">
        <v>1.0826350992364029E-3</v>
      </c>
      <c r="D25" s="40">
        <v>2661.257271170025</v>
      </c>
      <c r="E25" s="40">
        <v>1.4453999999999998</v>
      </c>
      <c r="F25" s="40">
        <v>52.062018228025934</v>
      </c>
      <c r="G25" s="40">
        <v>0</v>
      </c>
      <c r="H25" s="40">
        <v>136.43946976097945</v>
      </c>
      <c r="I25" s="40">
        <v>0.6</v>
      </c>
      <c r="J25" s="40">
        <v>0</v>
      </c>
      <c r="K25" s="40">
        <v>1237.4801852382554</v>
      </c>
      <c r="L25" s="40">
        <v>1.7329842326449533E-3</v>
      </c>
      <c r="M25" s="40">
        <v>28.146835593107532</v>
      </c>
      <c r="N25" s="40">
        <v>0</v>
      </c>
      <c r="O25" s="40">
        <v>0</v>
      </c>
      <c r="P25" s="40">
        <v>49.425742826077915</v>
      </c>
      <c r="Q25" s="40">
        <v>0</v>
      </c>
      <c r="R25" s="40">
        <v>0</v>
      </c>
      <c r="S25" s="40">
        <v>0</v>
      </c>
      <c r="T25" s="40">
        <v>2.7570998132245739E-3</v>
      </c>
      <c r="U25" s="40">
        <v>14.546678344099039</v>
      </c>
      <c r="V25" s="40">
        <v>0</v>
      </c>
      <c r="W25" s="40">
        <v>0</v>
      </c>
      <c r="X25" s="40">
        <v>0</v>
      </c>
      <c r="Y25" s="40">
        <v>0</v>
      </c>
      <c r="Z25" s="40">
        <v>0</v>
      </c>
      <c r="AA25" s="40">
        <v>12.146508350415779</v>
      </c>
      <c r="AB25" s="41">
        <v>4214.1416822301317</v>
      </c>
    </row>
    <row r="26" spans="1:57" s="27" customFormat="1" x14ac:dyDescent="0.2">
      <c r="A26" s="43">
        <v>56041</v>
      </c>
      <c r="B26" s="39">
        <v>0</v>
      </c>
      <c r="C26" s="40">
        <v>5.072562788174138E-4</v>
      </c>
      <c r="D26" s="40">
        <v>695.83760000000029</v>
      </c>
      <c r="E26" s="40">
        <v>0</v>
      </c>
      <c r="F26" s="40">
        <v>21.541635938129943</v>
      </c>
      <c r="G26" s="40">
        <v>0</v>
      </c>
      <c r="H26" s="40">
        <v>9.6962059728614847</v>
      </c>
      <c r="I26" s="40">
        <v>0</v>
      </c>
      <c r="J26" s="40">
        <v>0</v>
      </c>
      <c r="K26" s="40">
        <v>463.18408395483868</v>
      </c>
      <c r="L26" s="40">
        <v>1.231562398833977E-4</v>
      </c>
      <c r="M26" s="40">
        <v>17.3</v>
      </c>
      <c r="N26" s="40">
        <v>0</v>
      </c>
      <c r="O26" s="40">
        <v>0</v>
      </c>
      <c r="P26" s="40">
        <v>143.31000000000006</v>
      </c>
      <c r="Q26" s="40">
        <v>0</v>
      </c>
      <c r="R26" s="40">
        <v>0</v>
      </c>
      <c r="S26" s="40">
        <v>0</v>
      </c>
      <c r="T26" s="40">
        <v>3.6922467268998973E-4</v>
      </c>
      <c r="U26" s="40">
        <v>0</v>
      </c>
      <c r="V26" s="40">
        <v>0</v>
      </c>
      <c r="W26" s="40">
        <v>0</v>
      </c>
      <c r="X26" s="40">
        <v>0</v>
      </c>
      <c r="Y26" s="40">
        <v>0</v>
      </c>
      <c r="Z26" s="40">
        <v>0</v>
      </c>
      <c r="AA26" s="40">
        <v>1.6266333734081591</v>
      </c>
      <c r="AB26" s="41">
        <v>1352.4971588764299</v>
      </c>
      <c r="AC26"/>
      <c r="AD26"/>
      <c r="AE26"/>
      <c r="AF26"/>
      <c r="AG26"/>
      <c r="AH26"/>
      <c r="AI26"/>
      <c r="AJ26"/>
      <c r="AK26"/>
      <c r="AL26"/>
      <c r="AM26"/>
      <c r="AN26"/>
      <c r="AO26"/>
      <c r="AP26"/>
      <c r="AQ26"/>
      <c r="AR26"/>
      <c r="AS26"/>
      <c r="AT26"/>
      <c r="AU26"/>
      <c r="AV26"/>
      <c r="AW26"/>
      <c r="AX26"/>
      <c r="AY26"/>
      <c r="AZ26"/>
      <c r="BA26"/>
      <c r="BB26"/>
      <c r="BC26"/>
      <c r="BD26"/>
      <c r="BE26"/>
    </row>
    <row r="27" spans="1:57" s="27" customFormat="1" x14ac:dyDescent="0.2">
      <c r="A27" s="43">
        <v>49009</v>
      </c>
      <c r="B27" s="39"/>
      <c r="C27" s="40">
        <v>2.778579287455505E-6</v>
      </c>
      <c r="D27" s="40"/>
      <c r="E27" s="40">
        <v>0</v>
      </c>
      <c r="F27" s="40">
        <v>0.1015851128284212</v>
      </c>
      <c r="G27" s="40">
        <v>0</v>
      </c>
      <c r="H27" s="40">
        <v>0.69258614091867743</v>
      </c>
      <c r="I27" s="40">
        <v>0</v>
      </c>
      <c r="J27" s="40">
        <v>0</v>
      </c>
      <c r="K27" s="40">
        <v>4.7255723324546732</v>
      </c>
      <c r="L27" s="40">
        <v>8.7968742773855493E-6</v>
      </c>
      <c r="M27" s="40"/>
      <c r="N27" s="40">
        <v>0</v>
      </c>
      <c r="O27" s="40">
        <v>0</v>
      </c>
      <c r="P27" s="40"/>
      <c r="Q27" s="40">
        <v>0</v>
      </c>
      <c r="R27" s="40">
        <v>0</v>
      </c>
      <c r="S27" s="40">
        <v>0</v>
      </c>
      <c r="T27" s="40">
        <v>1.3335428359006403E-5</v>
      </c>
      <c r="U27" s="40">
        <v>0</v>
      </c>
      <c r="V27" s="40">
        <v>0</v>
      </c>
      <c r="W27" s="40">
        <v>0</v>
      </c>
      <c r="X27" s="40">
        <v>0</v>
      </c>
      <c r="Y27" s="40">
        <v>0</v>
      </c>
      <c r="Z27" s="40">
        <v>0</v>
      </c>
      <c r="AA27" s="40">
        <v>5.8749738091491067E-2</v>
      </c>
      <c r="AB27" s="41">
        <v>5.5785182351751859</v>
      </c>
      <c r="AC27"/>
      <c r="AD27"/>
      <c r="AE27"/>
      <c r="AF27"/>
      <c r="AG27"/>
      <c r="AH27"/>
      <c r="AI27"/>
      <c r="AJ27"/>
      <c r="AK27"/>
      <c r="AL27"/>
      <c r="AM27"/>
      <c r="AN27"/>
      <c r="AO27"/>
      <c r="AP27"/>
      <c r="AQ27"/>
      <c r="AR27"/>
      <c r="AS27"/>
      <c r="AT27"/>
      <c r="AU27"/>
      <c r="AV27"/>
      <c r="AW27"/>
      <c r="AX27"/>
      <c r="AY27"/>
      <c r="AZ27"/>
      <c r="BA27"/>
      <c r="BB27"/>
      <c r="BC27"/>
      <c r="BD27"/>
      <c r="BE27"/>
    </row>
    <row r="28" spans="1:57" s="27" customFormat="1" x14ac:dyDescent="0.2">
      <c r="A28" s="43">
        <v>49043</v>
      </c>
      <c r="B28" s="39"/>
      <c r="C28" s="40">
        <v>3.8805968898765484E-5</v>
      </c>
      <c r="D28" s="40"/>
      <c r="E28" s="40">
        <v>0</v>
      </c>
      <c r="F28" s="40">
        <v>1.4187497714370774</v>
      </c>
      <c r="G28" s="40">
        <v>0</v>
      </c>
      <c r="H28" s="40">
        <v>0</v>
      </c>
      <c r="I28" s="40">
        <v>0</v>
      </c>
      <c r="J28" s="40">
        <v>0</v>
      </c>
      <c r="K28" s="40">
        <v>13.29067218502877</v>
      </c>
      <c r="L28" s="40">
        <v>0</v>
      </c>
      <c r="M28" s="40"/>
      <c r="N28" s="40">
        <v>0</v>
      </c>
      <c r="O28" s="40">
        <v>0</v>
      </c>
      <c r="P28" s="40"/>
      <c r="Q28" s="40">
        <v>0</v>
      </c>
      <c r="R28" s="40">
        <v>0</v>
      </c>
      <c r="S28" s="40">
        <v>0</v>
      </c>
      <c r="T28" s="40">
        <v>3.7505892259705507E-5</v>
      </c>
      <c r="U28" s="40">
        <v>0</v>
      </c>
      <c r="V28" s="40">
        <v>0</v>
      </c>
      <c r="W28" s="40">
        <v>0</v>
      </c>
      <c r="X28" s="40">
        <v>0</v>
      </c>
      <c r="Y28" s="40">
        <v>0</v>
      </c>
      <c r="Z28" s="40">
        <v>0</v>
      </c>
      <c r="AA28" s="40">
        <v>0.16523363838231864</v>
      </c>
      <c r="AB28" s="41">
        <v>14.874731906709325</v>
      </c>
      <c r="AC28"/>
      <c r="AD28"/>
      <c r="AE28"/>
      <c r="AF28"/>
      <c r="AG28"/>
      <c r="AH28"/>
      <c r="AI28"/>
      <c r="AJ28"/>
      <c r="AK28"/>
      <c r="AL28"/>
      <c r="AM28"/>
      <c r="AN28"/>
      <c r="AO28"/>
      <c r="AP28"/>
      <c r="AQ28"/>
      <c r="AR28"/>
      <c r="AS28"/>
      <c r="AT28"/>
      <c r="AU28"/>
      <c r="AV28"/>
      <c r="AW28"/>
      <c r="AX28"/>
      <c r="AY28"/>
      <c r="AZ28"/>
      <c r="BA28"/>
      <c r="BB28"/>
      <c r="BC28"/>
      <c r="BD28"/>
      <c r="BE28"/>
    </row>
    <row r="29" spans="1:57" s="27" customFormat="1" x14ac:dyDescent="0.2">
      <c r="A29" s="15" t="s">
        <v>9173</v>
      </c>
      <c r="B29" s="49">
        <v>21.486000000000001</v>
      </c>
      <c r="C29" s="50">
        <v>2.6263184122157709E-3</v>
      </c>
      <c r="D29" s="50">
        <v>8620.9223285910575</v>
      </c>
      <c r="E29" s="50">
        <v>10.192946219016999</v>
      </c>
      <c r="F29" s="50">
        <v>143.91556880535265</v>
      </c>
      <c r="G29" s="50">
        <v>400.48480999665628</v>
      </c>
      <c r="H29" s="50">
        <v>1386.0219462826778</v>
      </c>
      <c r="I29" s="50">
        <v>0.6</v>
      </c>
      <c r="J29" s="50">
        <v>0</v>
      </c>
      <c r="K29" s="50">
        <v>3835.0595745159467</v>
      </c>
      <c r="L29" s="50">
        <v>756.45137814380541</v>
      </c>
      <c r="M29" s="50">
        <v>204.0664081919588</v>
      </c>
      <c r="N29" s="50">
        <v>0</v>
      </c>
      <c r="O29" s="50">
        <v>0</v>
      </c>
      <c r="P29" s="50">
        <v>230.49818186167798</v>
      </c>
      <c r="Q29" s="50">
        <v>0</v>
      </c>
      <c r="R29" s="50">
        <v>114.02546928252175</v>
      </c>
      <c r="S29" s="50">
        <v>0</v>
      </c>
      <c r="T29" s="50">
        <v>5.9934415831009395E-3</v>
      </c>
      <c r="U29" s="50">
        <v>240.67351384645519</v>
      </c>
      <c r="V29" s="50">
        <v>0</v>
      </c>
      <c r="W29" s="50">
        <v>0</v>
      </c>
      <c r="X29" s="50">
        <v>0</v>
      </c>
      <c r="Y29" s="50">
        <v>0</v>
      </c>
      <c r="Z29" s="50">
        <v>0</v>
      </c>
      <c r="AA29" s="50">
        <v>26.404335413494518</v>
      </c>
      <c r="AB29" s="53">
        <v>15990.811080910618</v>
      </c>
      <c r="AC29"/>
      <c r="AD29"/>
      <c r="AE29"/>
      <c r="AF29"/>
      <c r="AG29"/>
      <c r="AH29"/>
      <c r="AI29"/>
      <c r="AJ29"/>
      <c r="AK29"/>
      <c r="AL29"/>
      <c r="AM29"/>
      <c r="AN29"/>
      <c r="AO29"/>
      <c r="AP29"/>
      <c r="AQ29"/>
      <c r="AR29"/>
      <c r="AS29"/>
      <c r="AT29"/>
      <c r="AU29"/>
      <c r="AV29"/>
      <c r="AW29"/>
      <c r="AX29"/>
      <c r="AY29"/>
      <c r="AZ29"/>
      <c r="BA29"/>
      <c r="BB29"/>
      <c r="BC29"/>
      <c r="BD29"/>
      <c r="BE29"/>
    </row>
    <row r="30" spans="1:57" s="27"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row>
    <row r="31" spans="1:57" s="29" customForma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row>
    <row r="32" spans="1:57" s="29" customForma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row>
    <row r="33" spans="1:57" s="29" customFormat="1" x14ac:dyDescent="0.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row>
    <row r="34" spans="1:57" s="29" customFormat="1" x14ac:dyDescent="0.2">
      <c r="A34"/>
      <c r="B34"/>
      <c r="C34"/>
      <c r="D34"/>
      <c r="E34"/>
      <c r="F34"/>
      <c r="G34"/>
      <c r="H34"/>
      <c r="I34"/>
      <c r="J34"/>
      <c r="K34"/>
      <c r="L34"/>
      <c r="M34"/>
      <c r="N34"/>
      <c r="O34"/>
      <c r="P34"/>
      <c r="Q34"/>
      <c r="R34"/>
      <c r="S34"/>
      <c r="T34"/>
      <c r="U34"/>
      <c r="V34"/>
      <c r="W34"/>
      <c r="X34"/>
      <c r="Y34"/>
      <c r="Z34"/>
      <c r="AA34"/>
      <c r="AB34"/>
      <c r="AC34"/>
      <c r="AD34"/>
      <c r="AE34"/>
      <c r="AF34"/>
      <c r="AG34"/>
      <c r="AH34"/>
      <c r="AI34"/>
      <c r="AJ34"/>
    </row>
    <row r="35" spans="1:57" s="29" customFormat="1" x14ac:dyDescent="0.2">
      <c r="A35"/>
      <c r="B35"/>
      <c r="C35"/>
      <c r="D35"/>
      <c r="E35"/>
      <c r="F35"/>
      <c r="G35"/>
      <c r="H35"/>
      <c r="I35"/>
      <c r="J35"/>
      <c r="K35"/>
      <c r="L35"/>
      <c r="M35"/>
      <c r="N35"/>
      <c r="O35"/>
      <c r="P35"/>
      <c r="Q35"/>
      <c r="R35"/>
      <c r="S35"/>
      <c r="T35"/>
      <c r="U35"/>
      <c r="V35"/>
      <c r="W35"/>
      <c r="X35"/>
      <c r="Y35"/>
      <c r="Z35"/>
      <c r="AA35"/>
      <c r="AB35"/>
      <c r="AC35"/>
      <c r="AD35"/>
      <c r="AE35"/>
      <c r="AF35"/>
      <c r="AG35"/>
      <c r="AH35"/>
      <c r="AI35"/>
      <c r="AJ35"/>
    </row>
  </sheetData>
  <phoneticPr fontId="4" type="noConversion"/>
  <pageMargins left="0.75" right="0.75" top="1" bottom="1" header="0.5" footer="0.5"/>
  <pageSetup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605"/>
  <sheetViews>
    <sheetView zoomScale="70" zoomScaleNormal="70" workbookViewId="0">
      <pane xSplit="2" ySplit="4" topLeftCell="C10" activePane="bottomRight" state="frozen"/>
      <selection pane="topRight" activeCell="C1" sqref="C1"/>
      <selection pane="bottomLeft" activeCell="A5" sqref="A5"/>
      <selection pane="bottomRight"/>
    </sheetView>
  </sheetViews>
  <sheetFormatPr defaultRowHeight="12.75" x14ac:dyDescent="0.2"/>
  <cols>
    <col min="1" max="1" width="9.140625" style="6"/>
    <col min="2" max="2" width="29.5703125" style="6" customWidth="1"/>
    <col min="3" max="10" width="12.5703125" style="82" customWidth="1"/>
    <col min="11" max="11" width="12.5703125" style="6" customWidth="1"/>
    <col min="12" max="12" width="11.42578125" style="6" customWidth="1"/>
    <col min="13" max="28" width="12.5703125" style="6" customWidth="1"/>
    <col min="29" max="29" width="12" style="6" bestFit="1" customWidth="1"/>
    <col min="30" max="16384" width="9.140625" style="6"/>
  </cols>
  <sheetData>
    <row r="1" spans="1:19" x14ac:dyDescent="0.2">
      <c r="A1" s="74" t="s">
        <v>15130</v>
      </c>
      <c r="C1" s="31"/>
      <c r="D1" s="75"/>
      <c r="E1" s="31"/>
      <c r="F1" s="6"/>
      <c r="G1" s="31"/>
    </row>
    <row r="2" spans="1:19" x14ac:dyDescent="0.2">
      <c r="A2" s="35"/>
      <c r="C2" s="31"/>
      <c r="D2" s="31"/>
      <c r="E2" s="31"/>
      <c r="F2" s="6"/>
      <c r="G2" s="31"/>
    </row>
    <row r="3" spans="1:19" x14ac:dyDescent="0.2">
      <c r="A3" s="75" t="s">
        <v>14784</v>
      </c>
      <c r="C3" s="31"/>
      <c r="D3" s="31"/>
      <c r="E3" s="31"/>
      <c r="F3" s="31"/>
      <c r="G3" s="31"/>
      <c r="H3" s="31"/>
      <c r="I3" s="31"/>
      <c r="J3" s="31"/>
    </row>
    <row r="4" spans="1:19" x14ac:dyDescent="0.2">
      <c r="B4" s="44" t="str">
        <f>B22</f>
        <v>Combined Categories</v>
      </c>
      <c r="C4" s="76" t="str">
        <f>C22</f>
        <v>Albany</v>
      </c>
      <c r="D4" s="76" t="str">
        <f t="shared" ref="D4:J4" si="0">D22</f>
        <v>Carbon</v>
      </c>
      <c r="E4" s="76" t="str">
        <f t="shared" si="0"/>
        <v>Lincoln</v>
      </c>
      <c r="F4" s="76" t="str">
        <f t="shared" si="0"/>
        <v>Sublette</v>
      </c>
      <c r="G4" s="76" t="str">
        <f t="shared" si="0"/>
        <v>Sweetwater</v>
      </c>
      <c r="H4" s="76" t="str">
        <f t="shared" si="0"/>
        <v>Uinta</v>
      </c>
      <c r="I4" s="349" t="str">
        <f t="shared" si="0"/>
        <v>Daggett</v>
      </c>
      <c r="J4" s="349" t="str">
        <f t="shared" si="0"/>
        <v>Summit</v>
      </c>
      <c r="K4" s="76" t="str">
        <f>K22</f>
        <v>Total</v>
      </c>
      <c r="P4" s="147"/>
      <c r="Q4" s="148"/>
      <c r="R4" s="148"/>
      <c r="S4" s="148"/>
    </row>
    <row r="5" spans="1:19" x14ac:dyDescent="0.2">
      <c r="B5" s="264" t="s">
        <v>14789</v>
      </c>
      <c r="C5" s="77">
        <f t="shared" ref="C5:C16" si="1">VLOOKUP($B5,$B$22:$Z$50,COLUMN(C$4)-1,FALSE)</f>
        <v>55.800000000000004</v>
      </c>
      <c r="D5" s="77">
        <f t="shared" ref="D5:J16" si="2">VLOOKUP($B5,$B$22:$Z$49,COLUMN(D$4)-1,FALSE)</f>
        <v>542.26799999999969</v>
      </c>
      <c r="E5" s="77">
        <f t="shared" si="2"/>
        <v>107.7</v>
      </c>
      <c r="F5" s="77">
        <f t="shared" si="2"/>
        <v>862.74329444769614</v>
      </c>
      <c r="G5" s="77">
        <f t="shared" si="2"/>
        <v>597.12000000000012</v>
      </c>
      <c r="H5" s="77">
        <f t="shared" si="2"/>
        <v>150.20308199999999</v>
      </c>
      <c r="I5" s="350">
        <f t="shared" si="2"/>
        <v>0</v>
      </c>
      <c r="J5" s="350">
        <f t="shared" si="2"/>
        <v>0</v>
      </c>
      <c r="K5" s="77">
        <f t="shared" ref="K5:K17" si="3">SUM(C5:J5)</f>
        <v>2315.8343764476958</v>
      </c>
      <c r="M5" s="90"/>
      <c r="N5" s="116"/>
      <c r="O5" s="116"/>
      <c r="P5" s="116"/>
      <c r="R5" s="79"/>
      <c r="S5" s="79"/>
    </row>
    <row r="6" spans="1:19" x14ac:dyDescent="0.2">
      <c r="B6" s="264" t="s">
        <v>10028</v>
      </c>
      <c r="C6" s="77">
        <f t="shared" si="1"/>
        <v>9.1257823665626736E-2</v>
      </c>
      <c r="D6" s="77">
        <f t="shared" si="2"/>
        <v>7.391883716915765</v>
      </c>
      <c r="E6" s="77">
        <f t="shared" si="2"/>
        <v>0.27377347099688021</v>
      </c>
      <c r="F6" s="77">
        <f t="shared" si="2"/>
        <v>66.330994107786765</v>
      </c>
      <c r="G6" s="77">
        <f t="shared" si="2"/>
        <v>17.977791262128466</v>
      </c>
      <c r="H6" s="77">
        <f t="shared" si="2"/>
        <v>1.2776095313187743</v>
      </c>
      <c r="I6" s="350">
        <f t="shared" si="2"/>
        <v>9.1257823665626736E-2</v>
      </c>
      <c r="J6" s="350">
        <f t="shared" si="2"/>
        <v>0</v>
      </c>
      <c r="K6" s="77">
        <f t="shared" ref="K6:K16" si="4">SUM(C6:J6)</f>
        <v>93.434567736477902</v>
      </c>
      <c r="M6" s="90"/>
      <c r="N6" s="116"/>
      <c r="O6" s="116"/>
      <c r="P6" s="116"/>
      <c r="R6" s="79"/>
      <c r="S6" s="79"/>
    </row>
    <row r="7" spans="1:19" x14ac:dyDescent="0.2">
      <c r="B7" s="264" t="s">
        <v>15685</v>
      </c>
      <c r="C7" s="77">
        <f t="shared" si="1"/>
        <v>0.64976619571251759</v>
      </c>
      <c r="D7" s="77">
        <f t="shared" si="2"/>
        <v>33.970185212094904</v>
      </c>
      <c r="E7" s="77">
        <f t="shared" si="2"/>
        <v>25.789047975007513</v>
      </c>
      <c r="F7" s="77">
        <f t="shared" si="2"/>
        <v>54.054988608539254</v>
      </c>
      <c r="G7" s="77">
        <f t="shared" si="2"/>
        <v>104.09347638542522</v>
      </c>
      <c r="H7" s="77">
        <f t="shared" si="2"/>
        <v>12.021760617516128</v>
      </c>
      <c r="I7" s="350">
        <f t="shared" si="2"/>
        <v>0.25990647828500701</v>
      </c>
      <c r="J7" s="350">
        <f t="shared" si="2"/>
        <v>0.73098697017658243</v>
      </c>
      <c r="K7" s="77">
        <f t="shared" si="4"/>
        <v>231.57011844275715</v>
      </c>
      <c r="M7" s="90"/>
      <c r="N7" s="116"/>
      <c r="O7" s="116"/>
      <c r="P7" s="116"/>
      <c r="R7" s="79"/>
      <c r="S7" s="79"/>
    </row>
    <row r="8" spans="1:19" x14ac:dyDescent="0.2">
      <c r="B8" s="264" t="s">
        <v>10032</v>
      </c>
      <c r="C8" s="77">
        <f t="shared" si="1"/>
        <v>52.818747251758012</v>
      </c>
      <c r="D8" s="77">
        <f t="shared" si="2"/>
        <v>2327.170010454764</v>
      </c>
      <c r="E8" s="77">
        <f t="shared" si="2"/>
        <v>1909.3977131510519</v>
      </c>
      <c r="F8" s="77">
        <f t="shared" si="2"/>
        <v>0</v>
      </c>
      <c r="G8" s="77">
        <f t="shared" si="2"/>
        <v>4355.0439429298813</v>
      </c>
      <c r="H8" s="77">
        <f t="shared" si="2"/>
        <v>584.31430307369453</v>
      </c>
      <c r="I8" s="350">
        <f t="shared" si="2"/>
        <v>21.127498900703202</v>
      </c>
      <c r="J8" s="350">
        <f t="shared" si="2"/>
        <v>59.421090658227754</v>
      </c>
      <c r="K8" s="77">
        <f t="shared" si="4"/>
        <v>9309.2933064200806</v>
      </c>
      <c r="M8" s="90"/>
      <c r="N8" s="116"/>
      <c r="O8" s="116"/>
      <c r="P8" s="116"/>
      <c r="R8" s="79"/>
      <c r="S8" s="79"/>
    </row>
    <row r="9" spans="1:19" x14ac:dyDescent="0.2">
      <c r="B9" s="264" t="s">
        <v>10031</v>
      </c>
      <c r="C9" s="77">
        <f t="shared" si="1"/>
        <v>26.883194129291144</v>
      </c>
      <c r="D9" s="77">
        <f t="shared" si="2"/>
        <v>1094.8180809153819</v>
      </c>
      <c r="E9" s="77">
        <f t="shared" si="2"/>
        <v>971.82746777387479</v>
      </c>
      <c r="F9" s="77">
        <f t="shared" si="2"/>
        <v>3088.2782435399563</v>
      </c>
      <c r="G9" s="77">
        <f t="shared" si="2"/>
        <v>2209.7985574277322</v>
      </c>
      <c r="H9" s="77">
        <f t="shared" si="2"/>
        <v>297.05929512866715</v>
      </c>
      <c r="I9" s="350">
        <f t="shared" si="2"/>
        <v>10.753277651716456</v>
      </c>
      <c r="J9" s="350">
        <f t="shared" si="2"/>
        <v>30.243593395452535</v>
      </c>
      <c r="K9" s="77">
        <f t="shared" si="4"/>
        <v>7729.6617099620726</v>
      </c>
      <c r="M9" s="90"/>
      <c r="N9" s="116"/>
      <c r="O9" s="116"/>
      <c r="P9" s="116"/>
      <c r="R9" s="79"/>
      <c r="S9" s="79"/>
    </row>
    <row r="10" spans="1:19" x14ac:dyDescent="0.2">
      <c r="B10" s="264" t="s">
        <v>15141</v>
      </c>
      <c r="C10" s="77">
        <f t="shared" si="1"/>
        <v>152.21427567006339</v>
      </c>
      <c r="D10" s="77">
        <f t="shared" si="2"/>
        <v>6315.6725047054242</v>
      </c>
      <c r="E10" s="77">
        <f t="shared" si="2"/>
        <v>5604.7982654727912</v>
      </c>
      <c r="F10" s="77">
        <f t="shared" si="2"/>
        <v>3529.3244179100066</v>
      </c>
      <c r="G10" s="77">
        <f t="shared" si="2"/>
        <v>12803.256118264213</v>
      </c>
      <c r="H10" s="77">
        <f t="shared" si="2"/>
        <v>2060.9259890634507</v>
      </c>
      <c r="I10" s="350">
        <f t="shared" si="2"/>
        <v>60.885710268025342</v>
      </c>
      <c r="J10" s="350">
        <f t="shared" si="2"/>
        <v>171.24106012882129</v>
      </c>
      <c r="K10" s="77">
        <f t="shared" si="4"/>
        <v>30698.318341482794</v>
      </c>
      <c r="M10" s="90"/>
      <c r="N10" s="116"/>
      <c r="O10" s="116"/>
      <c r="P10" s="116"/>
      <c r="R10" s="79"/>
      <c r="S10" s="79"/>
    </row>
    <row r="11" spans="1:19" x14ac:dyDescent="0.2">
      <c r="B11" s="264" t="s">
        <v>15125</v>
      </c>
      <c r="C11" s="77">
        <f t="shared" si="1"/>
        <v>2.6287774021986426E-2</v>
      </c>
      <c r="D11" s="77">
        <f t="shared" si="2"/>
        <v>543.50181743425742</v>
      </c>
      <c r="E11" s="77">
        <f t="shared" si="2"/>
        <v>364.02067057339298</v>
      </c>
      <c r="F11" s="77">
        <f t="shared" si="2"/>
        <v>3025.2415122393991</v>
      </c>
      <c r="G11" s="77">
        <f t="shared" si="2"/>
        <v>1147.8509692520026</v>
      </c>
      <c r="H11" s="77">
        <f t="shared" si="2"/>
        <v>618.06113043044729</v>
      </c>
      <c r="I11" s="350">
        <f t="shared" si="2"/>
        <v>2.3693531775370182</v>
      </c>
      <c r="J11" s="350">
        <f t="shared" si="2"/>
        <v>33.090668361633014</v>
      </c>
      <c r="K11" s="77">
        <f t="shared" si="4"/>
        <v>5734.1624092426919</v>
      </c>
      <c r="M11" s="90"/>
      <c r="N11" s="116"/>
      <c r="O11" s="116"/>
      <c r="P11" s="116"/>
      <c r="R11" s="79"/>
      <c r="S11" s="79"/>
    </row>
    <row r="12" spans="1:19" x14ac:dyDescent="0.2">
      <c r="B12" s="265" t="s">
        <v>15132</v>
      </c>
      <c r="C12" s="77">
        <f t="shared" si="1"/>
        <v>0</v>
      </c>
      <c r="D12" s="77">
        <f t="shared" si="2"/>
        <v>3839.9028301541007</v>
      </c>
      <c r="E12" s="77">
        <f t="shared" si="2"/>
        <v>6430.8788383030324</v>
      </c>
      <c r="F12" s="77">
        <f t="shared" si="2"/>
        <v>1169.1513953840883</v>
      </c>
      <c r="G12" s="77">
        <f t="shared" si="2"/>
        <v>6879.061043273955</v>
      </c>
      <c r="H12" s="77">
        <f t="shared" si="2"/>
        <v>5352.4474675432175</v>
      </c>
      <c r="I12" s="350">
        <f t="shared" si="2"/>
        <v>4.0254869236068043</v>
      </c>
      <c r="J12" s="350">
        <f t="shared" si="2"/>
        <v>991.43531348442502</v>
      </c>
      <c r="K12" s="77">
        <f t="shared" si="4"/>
        <v>24666.902375066424</v>
      </c>
      <c r="M12" s="263"/>
      <c r="N12" s="116"/>
      <c r="O12" s="116"/>
      <c r="P12" s="116"/>
      <c r="R12" s="79"/>
      <c r="S12" s="79"/>
    </row>
    <row r="13" spans="1:19" x14ac:dyDescent="0.2">
      <c r="B13" s="265" t="s">
        <v>15134</v>
      </c>
      <c r="C13" s="77">
        <f t="shared" si="1"/>
        <v>25.333823333333331</v>
      </c>
      <c r="D13" s="77">
        <f t="shared" si="2"/>
        <v>99.613246134356146</v>
      </c>
      <c r="E13" s="77">
        <f t="shared" si="2"/>
        <v>96.590718812785369</v>
      </c>
      <c r="F13" s="77">
        <f t="shared" si="2"/>
        <v>0</v>
      </c>
      <c r="G13" s="77">
        <f t="shared" si="2"/>
        <v>487.02643361084915</v>
      </c>
      <c r="H13" s="77">
        <f t="shared" si="2"/>
        <v>276.9854393607306</v>
      </c>
      <c r="I13" s="350">
        <f t="shared" si="2"/>
        <v>0</v>
      </c>
      <c r="J13" s="350">
        <f t="shared" si="2"/>
        <v>79.366764292237434</v>
      </c>
      <c r="K13" s="77">
        <f t="shared" si="4"/>
        <v>1064.916425544292</v>
      </c>
      <c r="M13" s="263"/>
      <c r="N13" s="116"/>
      <c r="O13" s="116"/>
      <c r="P13" s="116"/>
    </row>
    <row r="14" spans="1:19" x14ac:dyDescent="0.2">
      <c r="B14" s="264" t="s">
        <v>15912</v>
      </c>
      <c r="C14" s="77">
        <f t="shared" si="1"/>
        <v>1.4360541886255478E-2</v>
      </c>
      <c r="D14" s="77">
        <f t="shared" si="2"/>
        <v>51.941457959666501</v>
      </c>
      <c r="E14" s="77">
        <f t="shared" si="2"/>
        <v>1.5574007675644066</v>
      </c>
      <c r="F14" s="77">
        <f t="shared" si="2"/>
        <v>99.187829148346438</v>
      </c>
      <c r="G14" s="77">
        <f t="shared" si="2"/>
        <v>233.38801726269634</v>
      </c>
      <c r="H14" s="77">
        <f t="shared" si="2"/>
        <v>2.2245677729370468</v>
      </c>
      <c r="I14" s="350">
        <f t="shared" si="2"/>
        <v>5.7442167545021907E-3</v>
      </c>
      <c r="J14" s="350">
        <f t="shared" si="2"/>
        <v>0</v>
      </c>
      <c r="K14" s="77">
        <f t="shared" si="4"/>
        <v>388.31937766985152</v>
      </c>
      <c r="M14" s="90"/>
      <c r="N14" s="116"/>
      <c r="O14" s="116"/>
    </row>
    <row r="15" spans="1:19" s="44" customFormat="1" x14ac:dyDescent="0.2">
      <c r="B15" s="31" t="s">
        <v>15682</v>
      </c>
      <c r="C15" s="77">
        <f t="shared" si="1"/>
        <v>1.3555049260672445E-2</v>
      </c>
      <c r="D15" s="77">
        <f t="shared" si="2"/>
        <v>49.028026023745873</v>
      </c>
      <c r="E15" s="77">
        <f t="shared" si="2"/>
        <v>1.4700450923199266</v>
      </c>
      <c r="F15" s="77">
        <f t="shared" si="2"/>
        <v>0</v>
      </c>
      <c r="G15" s="77">
        <f t="shared" si="2"/>
        <v>220.29712359771034</v>
      </c>
      <c r="H15" s="77">
        <f t="shared" si="2"/>
        <v>2.0997902436207281</v>
      </c>
      <c r="I15" s="350">
        <f t="shared" si="2"/>
        <v>5.4220197042689775E-3</v>
      </c>
      <c r="J15" s="350">
        <f t="shared" si="2"/>
        <v>0</v>
      </c>
      <c r="K15" s="77">
        <f t="shared" si="4"/>
        <v>272.91396202636179</v>
      </c>
      <c r="L15" s="6"/>
      <c r="N15" s="260"/>
      <c r="O15" s="260"/>
    </row>
    <row r="16" spans="1:19" x14ac:dyDescent="0.2">
      <c r="B16" s="31" t="s">
        <v>15129</v>
      </c>
      <c r="C16" s="77">
        <f t="shared" si="1"/>
        <v>0</v>
      </c>
      <c r="D16" s="77">
        <f t="shared" si="2"/>
        <v>0</v>
      </c>
      <c r="E16" s="77">
        <f t="shared" si="2"/>
        <v>0</v>
      </c>
      <c r="F16" s="77">
        <f t="shared" si="2"/>
        <v>0</v>
      </c>
      <c r="G16" s="77">
        <f t="shared" si="2"/>
        <v>0</v>
      </c>
      <c r="H16" s="77">
        <f t="shared" si="2"/>
        <v>0</v>
      </c>
      <c r="I16" s="350">
        <f t="shared" si="2"/>
        <v>0</v>
      </c>
      <c r="J16" s="350">
        <f t="shared" si="2"/>
        <v>0</v>
      </c>
      <c r="K16" s="77">
        <f t="shared" si="4"/>
        <v>0</v>
      </c>
      <c r="M16" s="44"/>
    </row>
    <row r="17" spans="1:13" x14ac:dyDescent="0.2">
      <c r="B17" s="78" t="s">
        <v>16661</v>
      </c>
      <c r="C17" s="77">
        <f t="shared" ref="C17:J17" si="5">SUMIF($A$23:$A$48,"N",C$23:C$48)</f>
        <v>4.7370975991756508</v>
      </c>
      <c r="D17" s="77">
        <f t="shared" si="5"/>
        <v>276.56070997637516</v>
      </c>
      <c r="E17" s="77">
        <f t="shared" si="5"/>
        <v>151.54692179738043</v>
      </c>
      <c r="F17" s="77">
        <f t="shared" si="5"/>
        <v>1002.8982841380675</v>
      </c>
      <c r="G17" s="77">
        <f t="shared" si="5"/>
        <v>711.90101864943711</v>
      </c>
      <c r="H17" s="77">
        <f t="shared" si="5"/>
        <v>285.34614063454313</v>
      </c>
      <c r="I17" s="350">
        <f t="shared" si="5"/>
        <v>0.41839685171905722</v>
      </c>
      <c r="J17" s="350">
        <f t="shared" si="5"/>
        <v>25.229366956331802</v>
      </c>
      <c r="K17" s="77">
        <f t="shared" si="3"/>
        <v>2458.6379366030301</v>
      </c>
      <c r="M17" s="80"/>
    </row>
    <row r="18" spans="1:13" x14ac:dyDescent="0.2">
      <c r="A18" s="80"/>
      <c r="B18" s="80" t="s">
        <v>14783</v>
      </c>
      <c r="C18" s="90">
        <f t="shared" ref="C18:K18" si="6">SUM(C5:C17)</f>
        <v>318.58236536816855</v>
      </c>
      <c r="D18" s="90">
        <f t="shared" si="6"/>
        <v>15181.838752687081</v>
      </c>
      <c r="E18" s="90">
        <f t="shared" si="6"/>
        <v>15665.850863190197</v>
      </c>
      <c r="F18" s="90">
        <f t="shared" si="6"/>
        <v>12897.210959523885</v>
      </c>
      <c r="G18" s="90">
        <f t="shared" si="6"/>
        <v>29766.81449191603</v>
      </c>
      <c r="H18" s="90">
        <f t="shared" si="6"/>
        <v>9642.9665754001453</v>
      </c>
      <c r="I18" s="351">
        <f t="shared" si="6"/>
        <v>99.9420543117173</v>
      </c>
      <c r="J18" s="351">
        <f t="shared" si="6"/>
        <v>1390.7588442473054</v>
      </c>
      <c r="K18" s="90">
        <f t="shared" si="6"/>
        <v>84963.964906644527</v>
      </c>
      <c r="L18" s="44"/>
      <c r="M18" s="21"/>
    </row>
    <row r="19" spans="1:13" x14ac:dyDescent="0.2">
      <c r="E19" s="108"/>
      <c r="F19" s="6"/>
      <c r="G19" s="6"/>
      <c r="H19" s="6"/>
      <c r="I19" s="6"/>
      <c r="J19" s="6"/>
    </row>
    <row r="20" spans="1:13" x14ac:dyDescent="0.2">
      <c r="C20" s="224"/>
      <c r="D20" s="224"/>
      <c r="E20" s="224"/>
      <c r="F20" s="224"/>
      <c r="G20" s="224"/>
      <c r="H20" s="224"/>
      <c r="I20" s="224"/>
      <c r="J20" s="224"/>
      <c r="K20" s="224"/>
    </row>
    <row r="21" spans="1:13" x14ac:dyDescent="0.2">
      <c r="A21" s="75" t="s">
        <v>14785</v>
      </c>
      <c r="G21" s="6"/>
      <c r="H21" s="6"/>
      <c r="I21" s="6"/>
      <c r="J21" s="6"/>
    </row>
    <row r="22" spans="1:13" x14ac:dyDescent="0.2">
      <c r="A22" s="44"/>
      <c r="B22" s="44" t="str">
        <f t="shared" ref="B22:B48" si="7">B63</f>
        <v>Combined Categories</v>
      </c>
      <c r="C22" s="76" t="str">
        <f>(VLOOKUP(C63,fips_xref!$A$5:$C$28,2,FALSE))</f>
        <v>Albany</v>
      </c>
      <c r="D22" s="76" t="str">
        <f>(VLOOKUP(D63,fips_xref!$A$5:$C$28,2,FALSE))</f>
        <v>Carbon</v>
      </c>
      <c r="E22" s="76" t="str">
        <f>(VLOOKUP(E63,fips_xref!$A$5:$C$28,2,FALSE))</f>
        <v>Lincoln</v>
      </c>
      <c r="F22" s="76" t="str">
        <f>(VLOOKUP(F63,fips_xref!$A$5:$C$28,2,FALSE))</f>
        <v>Sublette</v>
      </c>
      <c r="G22" s="76" t="str">
        <f>(VLOOKUP(G63,fips_xref!$A$5:$C$28,2,FALSE))</f>
        <v>Sweetwater</v>
      </c>
      <c r="H22" s="76" t="str">
        <f>(VLOOKUP(H63,fips_xref!$A$5:$C$28,2,FALSE))</f>
        <v>Uinta</v>
      </c>
      <c r="I22" s="349" t="str">
        <f>(VLOOKUP(I63,fips_xref!$A$5:$C$28,2,FALSE))</f>
        <v>Daggett</v>
      </c>
      <c r="J22" s="349" t="str">
        <f>(VLOOKUP(J63,fips_xref!$A$5:$C$28,2,FALSE))</f>
        <v>Summit</v>
      </c>
      <c r="K22" s="76" t="s">
        <v>15137</v>
      </c>
    </row>
    <row r="23" spans="1:13" x14ac:dyDescent="0.2">
      <c r="A23" s="6" t="str">
        <f>VLOOKUP(B23,by_src_allpol!$J$23:$K$51,2,FALSE)</f>
        <v>N</v>
      </c>
      <c r="B23" s="6" t="str">
        <f t="shared" si="7"/>
        <v>Amine Unit</v>
      </c>
      <c r="C23" s="83">
        <f t="shared" ref="C23:J32" si="8">C64</f>
        <v>0</v>
      </c>
      <c r="D23" s="83">
        <f t="shared" si="8"/>
        <v>7.87</v>
      </c>
      <c r="E23" s="83">
        <f t="shared" si="8"/>
        <v>0</v>
      </c>
      <c r="F23" s="83">
        <f t="shared" si="8"/>
        <v>0</v>
      </c>
      <c r="G23" s="83">
        <f t="shared" si="8"/>
        <v>14.3286</v>
      </c>
      <c r="H23" s="83">
        <f t="shared" si="8"/>
        <v>95.362000000000009</v>
      </c>
      <c r="I23" s="352">
        <f t="shared" si="8"/>
        <v>0</v>
      </c>
      <c r="J23" s="352">
        <f t="shared" si="8"/>
        <v>0</v>
      </c>
      <c r="K23" s="83">
        <f t="shared" ref="K23:K48" si="9">SUM(C23:J23)</f>
        <v>117.56060000000001</v>
      </c>
    </row>
    <row r="24" spans="1:13" x14ac:dyDescent="0.2">
      <c r="A24" s="6" t="str">
        <f>VLOOKUP(B24,by_src_allpol!$J$23:$K$51,2,FALSE)</f>
        <v>N</v>
      </c>
      <c r="B24" s="6" t="str">
        <f t="shared" si="7"/>
        <v>Blowdown Flaring</v>
      </c>
      <c r="C24" s="83">
        <f t="shared" si="8"/>
        <v>0</v>
      </c>
      <c r="D24" s="83">
        <f t="shared" si="8"/>
        <v>0</v>
      </c>
      <c r="E24" s="83">
        <f t="shared" si="8"/>
        <v>0</v>
      </c>
      <c r="F24" s="83">
        <f t="shared" si="8"/>
        <v>0</v>
      </c>
      <c r="G24" s="83">
        <f t="shared" si="8"/>
        <v>0</v>
      </c>
      <c r="H24" s="83">
        <f t="shared" si="8"/>
        <v>0</v>
      </c>
      <c r="I24" s="352">
        <f t="shared" si="8"/>
        <v>0</v>
      </c>
      <c r="J24" s="352">
        <f t="shared" si="8"/>
        <v>0</v>
      </c>
      <c r="K24" s="83">
        <f t="shared" si="9"/>
        <v>0</v>
      </c>
    </row>
    <row r="25" spans="1:13" x14ac:dyDescent="0.2">
      <c r="A25" s="6" t="str">
        <f>VLOOKUP(B25,by_src_allpol!$J$23:$K$51,2,FALSE)</f>
        <v>Y</v>
      </c>
      <c r="B25" s="6" t="str">
        <f t="shared" si="7"/>
        <v>Compressor Engines</v>
      </c>
      <c r="C25" s="83">
        <f t="shared" si="8"/>
        <v>55.800000000000004</v>
      </c>
      <c r="D25" s="83">
        <f t="shared" si="8"/>
        <v>542.26799999999969</v>
      </c>
      <c r="E25" s="83">
        <f t="shared" si="8"/>
        <v>107.7</v>
      </c>
      <c r="F25" s="83">
        <f t="shared" si="8"/>
        <v>862.74329444769614</v>
      </c>
      <c r="G25" s="83">
        <f t="shared" si="8"/>
        <v>597.12000000000012</v>
      </c>
      <c r="H25" s="83">
        <f t="shared" si="8"/>
        <v>150.20308199999999</v>
      </c>
      <c r="I25" s="352">
        <f t="shared" si="8"/>
        <v>0</v>
      </c>
      <c r="J25" s="352">
        <f t="shared" si="8"/>
        <v>0</v>
      </c>
      <c r="K25" s="83">
        <f t="shared" si="9"/>
        <v>2315.8343764476958</v>
      </c>
    </row>
    <row r="26" spans="1:13" x14ac:dyDescent="0.2">
      <c r="A26" s="6" t="str">
        <f>VLOOKUP(B26,by_src_allpol!$J$23:$K$51,2,FALSE)</f>
        <v>Y</v>
      </c>
      <c r="B26" s="6" t="str">
        <f t="shared" si="7"/>
        <v xml:space="preserve">Condensate tank </v>
      </c>
      <c r="C26" s="83">
        <f t="shared" si="8"/>
        <v>0</v>
      </c>
      <c r="D26" s="83">
        <f t="shared" si="8"/>
        <v>3839.9028301541007</v>
      </c>
      <c r="E26" s="83">
        <f t="shared" si="8"/>
        <v>6430.8788383030324</v>
      </c>
      <c r="F26" s="83">
        <f t="shared" si="8"/>
        <v>1169.1513953840883</v>
      </c>
      <c r="G26" s="83">
        <f t="shared" si="8"/>
        <v>6879.061043273955</v>
      </c>
      <c r="H26" s="83">
        <f t="shared" si="8"/>
        <v>5352.4474675432175</v>
      </c>
      <c r="I26" s="352">
        <f t="shared" si="8"/>
        <v>4.0254869236068043</v>
      </c>
      <c r="J26" s="352">
        <f t="shared" si="8"/>
        <v>991.43531348442502</v>
      </c>
      <c r="K26" s="83">
        <f t="shared" si="9"/>
        <v>24666.902375066424</v>
      </c>
    </row>
    <row r="27" spans="1:13" x14ac:dyDescent="0.2">
      <c r="A27" s="6" t="str">
        <f>VLOOKUP(B27,by_src_allpol!$J$23:$K$51,2,FALSE)</f>
        <v>Y</v>
      </c>
      <c r="B27" s="6" t="str">
        <f t="shared" si="7"/>
        <v>Dehydrator</v>
      </c>
      <c r="C27" s="83">
        <f t="shared" si="8"/>
        <v>2.6287774021986426E-2</v>
      </c>
      <c r="D27" s="83">
        <f t="shared" si="8"/>
        <v>543.50181743425742</v>
      </c>
      <c r="E27" s="83">
        <f t="shared" si="8"/>
        <v>364.02067057339298</v>
      </c>
      <c r="F27" s="83">
        <f t="shared" si="8"/>
        <v>3025.2415122393991</v>
      </c>
      <c r="G27" s="83">
        <f t="shared" si="8"/>
        <v>1147.8509692520026</v>
      </c>
      <c r="H27" s="83">
        <f t="shared" si="8"/>
        <v>618.06113043044729</v>
      </c>
      <c r="I27" s="352">
        <f t="shared" si="8"/>
        <v>2.3693531775370182</v>
      </c>
      <c r="J27" s="352">
        <f t="shared" si="8"/>
        <v>33.090668361633014</v>
      </c>
      <c r="K27" s="83">
        <f t="shared" si="9"/>
        <v>5734.1624092426919</v>
      </c>
    </row>
    <row r="28" spans="1:13" x14ac:dyDescent="0.2">
      <c r="A28" s="6" t="str">
        <f>VLOOKUP(B28,by_src_allpol!$J$23:$K$51,2,FALSE)</f>
        <v>N</v>
      </c>
      <c r="B28" s="6" t="str">
        <f t="shared" si="7"/>
        <v>Dehydrator Flaring</v>
      </c>
      <c r="C28" s="83">
        <f t="shared" si="8"/>
        <v>0</v>
      </c>
      <c r="D28" s="83">
        <f t="shared" si="8"/>
        <v>0</v>
      </c>
      <c r="E28" s="83">
        <f t="shared" si="8"/>
        <v>0</v>
      </c>
      <c r="F28" s="83">
        <f t="shared" si="8"/>
        <v>0</v>
      </c>
      <c r="G28" s="83">
        <f t="shared" si="8"/>
        <v>0</v>
      </c>
      <c r="H28" s="83">
        <f t="shared" si="8"/>
        <v>0</v>
      </c>
      <c r="I28" s="352">
        <f t="shared" si="8"/>
        <v>0</v>
      </c>
      <c r="J28" s="352">
        <f t="shared" si="8"/>
        <v>0</v>
      </c>
      <c r="K28" s="83">
        <f t="shared" si="9"/>
        <v>0</v>
      </c>
    </row>
    <row r="29" spans="1:13" x14ac:dyDescent="0.2">
      <c r="A29" s="6" t="str">
        <f>VLOOKUP(B29,by_src_allpol!$J$23:$K$51,2,FALSE)</f>
        <v>Y</v>
      </c>
      <c r="B29" s="6" t="str">
        <f t="shared" si="7"/>
        <v>Drill rigs</v>
      </c>
      <c r="C29" s="83">
        <f t="shared" si="8"/>
        <v>9.1257823665626736E-2</v>
      </c>
      <c r="D29" s="83">
        <f t="shared" si="8"/>
        <v>7.391883716915765</v>
      </c>
      <c r="E29" s="83">
        <f t="shared" si="8"/>
        <v>0.27377347099688021</v>
      </c>
      <c r="F29" s="83">
        <f t="shared" si="8"/>
        <v>66.330994107786765</v>
      </c>
      <c r="G29" s="83">
        <f t="shared" si="8"/>
        <v>17.977791262128466</v>
      </c>
      <c r="H29" s="83">
        <f t="shared" si="8"/>
        <v>1.2776095313187743</v>
      </c>
      <c r="I29" s="352">
        <f t="shared" si="8"/>
        <v>9.1257823665626736E-2</v>
      </c>
      <c r="J29" s="352">
        <f t="shared" si="8"/>
        <v>0</v>
      </c>
      <c r="K29" s="83">
        <f t="shared" si="9"/>
        <v>93.434567736477902</v>
      </c>
    </row>
    <row r="30" spans="1:13" x14ac:dyDescent="0.2">
      <c r="A30" s="6" t="str">
        <f>VLOOKUP(B30,by_src_allpol!$J$23:$K$51,2,FALSE)</f>
        <v>Y</v>
      </c>
      <c r="B30" s="6" t="str">
        <f t="shared" si="7"/>
        <v>Fugitives</v>
      </c>
      <c r="C30" s="83">
        <f t="shared" si="8"/>
        <v>152.21427567006339</v>
      </c>
      <c r="D30" s="83">
        <f t="shared" si="8"/>
        <v>6315.6725047054242</v>
      </c>
      <c r="E30" s="83">
        <f t="shared" si="8"/>
        <v>5604.7982654727912</v>
      </c>
      <c r="F30" s="83">
        <f t="shared" si="8"/>
        <v>3529.3244179100066</v>
      </c>
      <c r="G30" s="83">
        <f t="shared" si="8"/>
        <v>12803.256118264213</v>
      </c>
      <c r="H30" s="83">
        <f t="shared" si="8"/>
        <v>2060.9259890634507</v>
      </c>
      <c r="I30" s="352">
        <f t="shared" si="8"/>
        <v>60.885710268025342</v>
      </c>
      <c r="J30" s="352">
        <f t="shared" si="8"/>
        <v>171.24106012882129</v>
      </c>
      <c r="K30" s="83">
        <f t="shared" si="9"/>
        <v>30698.318341482794</v>
      </c>
    </row>
    <row r="31" spans="1:13" x14ac:dyDescent="0.2">
      <c r="A31" s="6" t="str">
        <f>VLOOKUP(B31,by_src_allpol!$J$23:$K$51,2,FALSE)</f>
        <v>N</v>
      </c>
      <c r="B31" s="6" t="str">
        <f t="shared" si="7"/>
        <v>Gas Well Truck Loading</v>
      </c>
      <c r="C31" s="83">
        <f t="shared" si="8"/>
        <v>0</v>
      </c>
      <c r="D31" s="83">
        <f t="shared" si="8"/>
        <v>55.929224625468983</v>
      </c>
      <c r="E31" s="83">
        <f t="shared" si="8"/>
        <v>29.7488925416923</v>
      </c>
      <c r="F31" s="83">
        <f t="shared" si="8"/>
        <v>385.68267121904779</v>
      </c>
      <c r="G31" s="83">
        <f t="shared" si="8"/>
        <v>100.09014200886665</v>
      </c>
      <c r="H31" s="83">
        <f t="shared" si="8"/>
        <v>25.7168136561483</v>
      </c>
      <c r="I31" s="352">
        <f t="shared" si="8"/>
        <v>2.0038505706875244E-2</v>
      </c>
      <c r="J31" s="352">
        <f t="shared" si="8"/>
        <v>4.9352743070035201</v>
      </c>
      <c r="K31" s="83">
        <f t="shared" si="9"/>
        <v>602.12305686393438</v>
      </c>
    </row>
    <row r="32" spans="1:13" x14ac:dyDescent="0.2">
      <c r="A32" s="6" t="str">
        <f>VLOOKUP(B32,by_src_allpol!$J$23:$K$51,2,FALSE)</f>
        <v>Y</v>
      </c>
      <c r="B32" s="6" t="str">
        <f t="shared" si="7"/>
        <v>Heaters</v>
      </c>
      <c r="C32" s="83">
        <f t="shared" si="8"/>
        <v>0.64976619571251759</v>
      </c>
      <c r="D32" s="83">
        <f t="shared" si="8"/>
        <v>33.970185212094904</v>
      </c>
      <c r="E32" s="83">
        <f t="shared" si="8"/>
        <v>25.789047975007513</v>
      </c>
      <c r="F32" s="83">
        <f t="shared" si="8"/>
        <v>54.054988608539254</v>
      </c>
      <c r="G32" s="83">
        <f t="shared" si="8"/>
        <v>104.09347638542522</v>
      </c>
      <c r="H32" s="83">
        <f t="shared" si="8"/>
        <v>12.021760617516128</v>
      </c>
      <c r="I32" s="352">
        <f t="shared" si="8"/>
        <v>0.25990647828500701</v>
      </c>
      <c r="J32" s="352">
        <f t="shared" si="8"/>
        <v>0.73098697017658243</v>
      </c>
      <c r="K32" s="83">
        <f t="shared" si="9"/>
        <v>231.57011844275715</v>
      </c>
    </row>
    <row r="33" spans="1:11" x14ac:dyDescent="0.2">
      <c r="A33" s="6" t="str">
        <f>VLOOKUP(B33,by_src_allpol!$J$23:$K$51,2,FALSE)</f>
        <v>Y</v>
      </c>
      <c r="B33" s="6" t="str">
        <f t="shared" si="7"/>
        <v>Initial completion Flaring</v>
      </c>
      <c r="C33" s="83">
        <f t="shared" ref="C33:J42" si="10">C74</f>
        <v>0</v>
      </c>
      <c r="D33" s="83">
        <f t="shared" si="10"/>
        <v>0</v>
      </c>
      <c r="E33" s="83">
        <f t="shared" si="10"/>
        <v>0</v>
      </c>
      <c r="F33" s="83">
        <f t="shared" si="10"/>
        <v>0</v>
      </c>
      <c r="G33" s="83">
        <f t="shared" si="10"/>
        <v>0</v>
      </c>
      <c r="H33" s="83">
        <f t="shared" si="10"/>
        <v>0</v>
      </c>
      <c r="I33" s="352">
        <f t="shared" si="10"/>
        <v>0</v>
      </c>
      <c r="J33" s="352">
        <f t="shared" si="10"/>
        <v>0</v>
      </c>
      <c r="K33" s="83">
        <f t="shared" si="9"/>
        <v>0</v>
      </c>
    </row>
    <row r="34" spans="1:11" x14ac:dyDescent="0.2">
      <c r="A34" s="6" t="str">
        <f>VLOOKUP(B34,by_src_allpol!$J$23:$K$51,2,FALSE)</f>
        <v>N</v>
      </c>
      <c r="B34" s="6" t="str">
        <f t="shared" si="7"/>
        <v xml:space="preserve">Natural Gas Production, Flares </v>
      </c>
      <c r="C34" s="83">
        <f t="shared" si="10"/>
        <v>0</v>
      </c>
      <c r="D34" s="83">
        <f t="shared" si="10"/>
        <v>60.03</v>
      </c>
      <c r="E34" s="83">
        <f t="shared" si="10"/>
        <v>35.400000000000006</v>
      </c>
      <c r="F34" s="83">
        <f t="shared" si="10"/>
        <v>0</v>
      </c>
      <c r="G34" s="83">
        <f t="shared" si="10"/>
        <v>104.77</v>
      </c>
      <c r="H34" s="83">
        <f t="shared" si="10"/>
        <v>18.71</v>
      </c>
      <c r="I34" s="352">
        <f t="shared" si="10"/>
        <v>0</v>
      </c>
      <c r="J34" s="352">
        <f t="shared" si="10"/>
        <v>0</v>
      </c>
      <c r="K34" s="83">
        <f t="shared" si="9"/>
        <v>218.91</v>
      </c>
    </row>
    <row r="35" spans="1:11" x14ac:dyDescent="0.2">
      <c r="A35" s="6" t="str">
        <f>VLOOKUP(B35,by_src_allpol!$J$23:$K$51,2,FALSE)</f>
        <v>Y</v>
      </c>
      <c r="B35" s="6" t="str">
        <f t="shared" si="7"/>
        <v>Oil Tank</v>
      </c>
      <c r="C35" s="83">
        <f t="shared" si="10"/>
        <v>25.333823333333331</v>
      </c>
      <c r="D35" s="83">
        <f t="shared" si="10"/>
        <v>99.613246134356146</v>
      </c>
      <c r="E35" s="83">
        <f t="shared" si="10"/>
        <v>96.590718812785369</v>
      </c>
      <c r="F35" s="83">
        <f t="shared" si="10"/>
        <v>0</v>
      </c>
      <c r="G35" s="83">
        <f t="shared" si="10"/>
        <v>487.02643361084915</v>
      </c>
      <c r="H35" s="83">
        <f t="shared" si="10"/>
        <v>276.9854393607306</v>
      </c>
      <c r="I35" s="352">
        <f t="shared" si="10"/>
        <v>0</v>
      </c>
      <c r="J35" s="352">
        <f t="shared" si="10"/>
        <v>79.366764292237434</v>
      </c>
      <c r="K35" s="83">
        <f t="shared" si="9"/>
        <v>1064.916425544292</v>
      </c>
    </row>
    <row r="36" spans="1:11" x14ac:dyDescent="0.2">
      <c r="A36" s="6" t="str">
        <f>VLOOKUP(B36,by_src_allpol!$J$23:$K$51,2,FALSE)</f>
        <v>N</v>
      </c>
      <c r="B36" s="6" t="str">
        <f t="shared" si="7"/>
        <v>Oil Well Truck Loading</v>
      </c>
      <c r="C36" s="83">
        <f t="shared" si="10"/>
        <v>4.7200513446333074</v>
      </c>
      <c r="D36" s="83">
        <f t="shared" si="10"/>
        <v>55.63358366523525</v>
      </c>
      <c r="E36" s="83">
        <f t="shared" si="10"/>
        <v>17.996223712964447</v>
      </c>
      <c r="F36" s="83">
        <f t="shared" si="10"/>
        <v>0</v>
      </c>
      <c r="G36" s="83">
        <f t="shared" si="10"/>
        <v>272.00223758319402</v>
      </c>
      <c r="H36" s="83">
        <f t="shared" si="10"/>
        <v>51.606324015777474</v>
      </c>
      <c r="I36" s="352">
        <f t="shared" si="10"/>
        <v>0</v>
      </c>
      <c r="J36" s="352">
        <f t="shared" si="10"/>
        <v>14.787156189877779</v>
      </c>
      <c r="K36" s="83">
        <f t="shared" si="9"/>
        <v>416.74557651168232</v>
      </c>
    </row>
    <row r="37" spans="1:11" x14ac:dyDescent="0.2">
      <c r="A37" s="6" t="str">
        <f>VLOOKUP(B37,by_src_allpol!$J$23:$K$51,2,FALSE)</f>
        <v>N</v>
      </c>
      <c r="B37" s="6" t="str">
        <f t="shared" si="7"/>
        <v>Other Not Classified</v>
      </c>
      <c r="C37" s="83">
        <f t="shared" si="10"/>
        <v>0</v>
      </c>
      <c r="D37" s="83">
        <f t="shared" si="10"/>
        <v>11.52</v>
      </c>
      <c r="E37" s="83">
        <f t="shared" si="10"/>
        <v>12.26</v>
      </c>
      <c r="F37" s="83">
        <f t="shared" si="10"/>
        <v>240.51353537848891</v>
      </c>
      <c r="G37" s="83">
        <f t="shared" si="10"/>
        <v>66.426733999999996</v>
      </c>
      <c r="H37" s="83">
        <f t="shared" si="10"/>
        <v>22.013073999999992</v>
      </c>
      <c r="I37" s="352">
        <f t="shared" si="10"/>
        <v>0</v>
      </c>
      <c r="J37" s="352">
        <f t="shared" si="10"/>
        <v>0</v>
      </c>
      <c r="K37" s="83">
        <f t="shared" si="9"/>
        <v>352.73334337848894</v>
      </c>
    </row>
    <row r="38" spans="1:11" x14ac:dyDescent="0.2">
      <c r="A38" s="6" t="str">
        <f>VLOOKUP(B38,by_src_allpol!$J$23:$K$51,2,FALSE)</f>
        <v>Y</v>
      </c>
      <c r="B38" s="6" t="str">
        <f t="shared" si="7"/>
        <v>Pneumatic devices</v>
      </c>
      <c r="C38" s="83">
        <f t="shared" si="10"/>
        <v>52.818747251758012</v>
      </c>
      <c r="D38" s="83">
        <f t="shared" si="10"/>
        <v>2327.170010454764</v>
      </c>
      <c r="E38" s="83">
        <f t="shared" si="10"/>
        <v>1909.3977131510519</v>
      </c>
      <c r="F38" s="83">
        <f t="shared" si="10"/>
        <v>0</v>
      </c>
      <c r="G38" s="83">
        <f t="shared" si="10"/>
        <v>4355.0439429298813</v>
      </c>
      <c r="H38" s="83">
        <f t="shared" si="10"/>
        <v>584.31430307369453</v>
      </c>
      <c r="I38" s="352">
        <f t="shared" si="10"/>
        <v>21.127498900703202</v>
      </c>
      <c r="J38" s="352">
        <f t="shared" si="10"/>
        <v>59.421090658227754</v>
      </c>
      <c r="K38" s="83">
        <f t="shared" si="9"/>
        <v>9309.2933064200806</v>
      </c>
    </row>
    <row r="39" spans="1:11" x14ac:dyDescent="0.2">
      <c r="A39" s="6" t="str">
        <f>VLOOKUP(B39,by_src_allpol!$J$23:$K$51,2,FALSE)</f>
        <v>N</v>
      </c>
      <c r="B39" s="6" t="str">
        <f t="shared" si="7"/>
        <v>Pneumatic Pump Flaring</v>
      </c>
      <c r="C39" s="83">
        <f t="shared" si="10"/>
        <v>0</v>
      </c>
      <c r="D39" s="83">
        <f t="shared" si="10"/>
        <v>0</v>
      </c>
      <c r="E39" s="83">
        <f t="shared" si="10"/>
        <v>0</v>
      </c>
      <c r="F39" s="83">
        <f t="shared" si="10"/>
        <v>0</v>
      </c>
      <c r="G39" s="83">
        <f t="shared" si="10"/>
        <v>0</v>
      </c>
      <c r="H39" s="83">
        <f t="shared" si="10"/>
        <v>0</v>
      </c>
      <c r="I39" s="352">
        <f t="shared" si="10"/>
        <v>0</v>
      </c>
      <c r="J39" s="352">
        <f t="shared" si="10"/>
        <v>0</v>
      </c>
      <c r="K39" s="83">
        <f t="shared" si="9"/>
        <v>0</v>
      </c>
    </row>
    <row r="40" spans="1:11" x14ac:dyDescent="0.2">
      <c r="A40" s="6" t="str">
        <f>VLOOKUP(B40,by_src_allpol!$J$23:$K$51,2,FALSE)</f>
        <v>Y</v>
      </c>
      <c r="B40" s="6" t="str">
        <f t="shared" si="7"/>
        <v>Pneumatic pumps</v>
      </c>
      <c r="C40" s="83">
        <f t="shared" si="10"/>
        <v>26.883194129291144</v>
      </c>
      <c r="D40" s="83">
        <f t="shared" si="10"/>
        <v>1094.8180809153819</v>
      </c>
      <c r="E40" s="83">
        <f t="shared" si="10"/>
        <v>971.82746777387479</v>
      </c>
      <c r="F40" s="83">
        <f t="shared" si="10"/>
        <v>3088.2782435399563</v>
      </c>
      <c r="G40" s="83">
        <f t="shared" si="10"/>
        <v>2209.7985574277322</v>
      </c>
      <c r="H40" s="83">
        <f t="shared" si="10"/>
        <v>297.05929512866715</v>
      </c>
      <c r="I40" s="352">
        <f t="shared" si="10"/>
        <v>10.753277651716456</v>
      </c>
      <c r="J40" s="352">
        <f t="shared" si="10"/>
        <v>30.243593395452535</v>
      </c>
      <c r="K40" s="83">
        <f t="shared" si="9"/>
        <v>7729.6617099620726</v>
      </c>
    </row>
    <row r="41" spans="1:11" x14ac:dyDescent="0.2">
      <c r="A41" s="6" t="str">
        <f>VLOOKUP(B41,by_src_allpol!$J$23:$K$51,2,FALSE)</f>
        <v>N</v>
      </c>
      <c r="B41" s="6" t="str">
        <f t="shared" si="7"/>
        <v>Recompletion Flaring</v>
      </c>
      <c r="C41" s="83">
        <f t="shared" si="10"/>
        <v>0</v>
      </c>
      <c r="D41" s="83">
        <f t="shared" si="10"/>
        <v>0</v>
      </c>
      <c r="E41" s="83">
        <f t="shared" si="10"/>
        <v>0</v>
      </c>
      <c r="F41" s="83">
        <f t="shared" si="10"/>
        <v>0</v>
      </c>
      <c r="G41" s="83">
        <f t="shared" si="10"/>
        <v>0</v>
      </c>
      <c r="H41" s="83">
        <f t="shared" si="10"/>
        <v>0</v>
      </c>
      <c r="I41" s="352">
        <f t="shared" si="10"/>
        <v>0</v>
      </c>
      <c r="J41" s="352">
        <f t="shared" si="10"/>
        <v>0</v>
      </c>
      <c r="K41" s="83">
        <f t="shared" si="9"/>
        <v>0</v>
      </c>
    </row>
    <row r="42" spans="1:11" x14ac:dyDescent="0.2">
      <c r="A42" s="6" t="str">
        <f>VLOOKUP(B42,by_src_allpol!$J$23:$K$51,2,FALSE)</f>
        <v>N</v>
      </c>
      <c r="B42" s="6" t="str">
        <f t="shared" si="7"/>
        <v>Tank flaring</v>
      </c>
      <c r="C42" s="83">
        <f t="shared" si="10"/>
        <v>0</v>
      </c>
      <c r="D42" s="83">
        <f t="shared" si="10"/>
        <v>0</v>
      </c>
      <c r="E42" s="83">
        <f t="shared" si="10"/>
        <v>0</v>
      </c>
      <c r="F42" s="83">
        <f t="shared" si="10"/>
        <v>0</v>
      </c>
      <c r="G42" s="83">
        <f t="shared" si="10"/>
        <v>0</v>
      </c>
      <c r="H42" s="83">
        <f t="shared" si="10"/>
        <v>0</v>
      </c>
      <c r="I42" s="352">
        <f t="shared" si="10"/>
        <v>0</v>
      </c>
      <c r="J42" s="352">
        <f t="shared" si="10"/>
        <v>0</v>
      </c>
      <c r="K42" s="83">
        <f t="shared" si="9"/>
        <v>0</v>
      </c>
    </row>
    <row r="43" spans="1:11" x14ac:dyDescent="0.2">
      <c r="A43" s="6" t="str">
        <f>VLOOKUP(B43,by_src_allpol!$J$23:$K$51,2,FALSE)</f>
        <v>N</v>
      </c>
      <c r="B43" s="6" t="str">
        <f t="shared" si="7"/>
        <v>Venting - blowdowns</v>
      </c>
      <c r="C43" s="83">
        <f t="shared" ref="C43:J43" si="11">C84</f>
        <v>4.3616389208125427E-3</v>
      </c>
      <c r="D43" s="83">
        <f t="shared" si="11"/>
        <v>84.942096515933869</v>
      </c>
      <c r="E43" s="83">
        <f t="shared" si="11"/>
        <v>55.660000240502406</v>
      </c>
      <c r="F43" s="83">
        <f t="shared" si="11"/>
        <v>376.70207754053087</v>
      </c>
      <c r="G43" s="83">
        <f t="shared" si="11"/>
        <v>153.17025746657984</v>
      </c>
      <c r="H43" s="83">
        <f t="shared" si="11"/>
        <v>71.767395289203776</v>
      </c>
      <c r="I43" s="352">
        <f t="shared" si="11"/>
        <v>0.39312050642450802</v>
      </c>
      <c r="J43" s="352">
        <f t="shared" si="11"/>
        <v>5.4903677626369278</v>
      </c>
      <c r="K43" s="83">
        <f t="shared" si="9"/>
        <v>748.12967696073292</v>
      </c>
    </row>
    <row r="44" spans="1:11" x14ac:dyDescent="0.2">
      <c r="A44" s="6" t="str">
        <f>VLOOKUP(B44,by_src_allpol!$J$23:$K$51,2,FALSE)</f>
        <v>N</v>
      </c>
      <c r="B44" s="6" t="str">
        <f t="shared" si="7"/>
        <v>Venting - Compressor Shutdown</v>
      </c>
      <c r="C44" s="83">
        <f t="shared" ref="C44:J44" si="12">C85</f>
        <v>3.4104798032702225E-7</v>
      </c>
      <c r="D44" s="83">
        <f t="shared" si="12"/>
        <v>6.6418451842192965E-3</v>
      </c>
      <c r="E44" s="83">
        <f t="shared" si="12"/>
        <v>4.3522013196563665E-3</v>
      </c>
      <c r="F44" s="83">
        <f t="shared" si="12"/>
        <v>0</v>
      </c>
      <c r="G44" s="83">
        <f t="shared" si="12"/>
        <v>1.1976783934561783E-2</v>
      </c>
      <c r="H44" s="83">
        <f t="shared" si="12"/>
        <v>5.6116807606243265E-3</v>
      </c>
      <c r="I44" s="352">
        <f t="shared" si="12"/>
        <v>3.0739122879121264E-5</v>
      </c>
      <c r="J44" s="352">
        <f t="shared" si="12"/>
        <v>4.2930624719184378E-4</v>
      </c>
      <c r="K44" s="83">
        <f t="shared" si="9"/>
        <v>2.9042897617113067E-2</v>
      </c>
    </row>
    <row r="45" spans="1:11" x14ac:dyDescent="0.2">
      <c r="A45" s="6" t="str">
        <f>VLOOKUP(B45,by_src_allpol!$J$23:$K$51,2,FALSE)</f>
        <v>N</v>
      </c>
      <c r="B45" s="6" t="str">
        <f t="shared" si="7"/>
        <v xml:space="preserve">Venting - Compressor Startup </v>
      </c>
      <c r="C45" s="83">
        <f t="shared" ref="C45:J45" si="13">C86</f>
        <v>1.4865551506283932E-6</v>
      </c>
      <c r="D45" s="83">
        <f t="shared" si="13"/>
        <v>2.8950381582116876E-2</v>
      </c>
      <c r="E45" s="83">
        <f t="shared" si="13"/>
        <v>1.8970314036468261E-2</v>
      </c>
      <c r="F45" s="83">
        <f t="shared" si="13"/>
        <v>0</v>
      </c>
      <c r="G45" s="83">
        <f t="shared" si="13"/>
        <v>5.2204237740432487E-2</v>
      </c>
      <c r="H45" s="83">
        <f t="shared" si="13"/>
        <v>2.4460115349134604E-2</v>
      </c>
      <c r="I45" s="352">
        <f t="shared" si="13"/>
        <v>1.3398525743486486E-4</v>
      </c>
      <c r="J45" s="352">
        <f t="shared" si="13"/>
        <v>1.8712540456860053E-3</v>
      </c>
      <c r="K45" s="83">
        <f t="shared" si="9"/>
        <v>0.12659177456642373</v>
      </c>
    </row>
    <row r="46" spans="1:11" x14ac:dyDescent="0.2">
      <c r="A46" s="6" t="str">
        <f>VLOOKUP(B46,by_src_allpol!$J$23:$K$51,2,FALSE)</f>
        <v>Y</v>
      </c>
      <c r="B46" s="6" t="str">
        <f t="shared" si="7"/>
        <v>Venting - initial completions</v>
      </c>
      <c r="C46" s="83">
        <f t="shared" ref="C46:J46" si="14">C87</f>
        <v>1.4360541886255478E-2</v>
      </c>
      <c r="D46" s="83">
        <f t="shared" si="14"/>
        <v>51.941457959666501</v>
      </c>
      <c r="E46" s="83">
        <f t="shared" si="14"/>
        <v>1.5574007675644066</v>
      </c>
      <c r="F46" s="83">
        <f t="shared" si="14"/>
        <v>99.187829148346438</v>
      </c>
      <c r="G46" s="83">
        <f t="shared" si="14"/>
        <v>233.38801726269634</v>
      </c>
      <c r="H46" s="83">
        <f t="shared" si="14"/>
        <v>2.2245677729370468</v>
      </c>
      <c r="I46" s="352">
        <f t="shared" si="14"/>
        <v>5.7442167545021907E-3</v>
      </c>
      <c r="J46" s="352">
        <f t="shared" si="14"/>
        <v>0</v>
      </c>
      <c r="K46" s="83">
        <f t="shared" si="9"/>
        <v>388.31937766985152</v>
      </c>
    </row>
    <row r="47" spans="1:11" x14ac:dyDescent="0.2">
      <c r="A47" s="6" t="str">
        <f>VLOOKUP(B47,by_src_allpol!$J$23:$K$51,2,FALSE)</f>
        <v>Y</v>
      </c>
      <c r="B47" s="6" t="str">
        <f t="shared" si="7"/>
        <v>Venting - recompletions</v>
      </c>
      <c r="C47" s="83">
        <f t="shared" ref="C47:J47" si="15">C88</f>
        <v>1.3555049260672445E-2</v>
      </c>
      <c r="D47" s="83">
        <f t="shared" si="15"/>
        <v>49.028026023745873</v>
      </c>
      <c r="E47" s="83">
        <f t="shared" si="15"/>
        <v>1.4700450923199266</v>
      </c>
      <c r="F47" s="83">
        <f t="shared" si="15"/>
        <v>0</v>
      </c>
      <c r="G47" s="83">
        <f t="shared" si="15"/>
        <v>220.29712359771034</v>
      </c>
      <c r="H47" s="83">
        <f t="shared" si="15"/>
        <v>2.0997902436207281</v>
      </c>
      <c r="I47" s="352">
        <f t="shared" si="15"/>
        <v>5.4220197042689775E-3</v>
      </c>
      <c r="J47" s="352">
        <f t="shared" si="15"/>
        <v>0</v>
      </c>
      <c r="K47" s="83">
        <f t="shared" si="9"/>
        <v>272.91396202636179</v>
      </c>
    </row>
    <row r="48" spans="1:11" x14ac:dyDescent="0.2">
      <c r="A48" s="6" t="str">
        <f>VLOOKUP(B48,by_src_allpol!$J$23:$K$51,2,FALSE)</f>
        <v>N</v>
      </c>
      <c r="B48" s="6" t="str">
        <f t="shared" si="7"/>
        <v>Workover rigs</v>
      </c>
      <c r="C48" s="83">
        <f t="shared" ref="C48:J48" si="16">C89</f>
        <v>1.2682788018399905E-2</v>
      </c>
      <c r="D48" s="83">
        <f t="shared" si="16"/>
        <v>0.60021294297077554</v>
      </c>
      <c r="E48" s="83">
        <f t="shared" si="16"/>
        <v>0.45848278686515659</v>
      </c>
      <c r="F48" s="83">
        <f t="shared" si="16"/>
        <v>0</v>
      </c>
      <c r="G48" s="83">
        <f t="shared" si="16"/>
        <v>1.0488665691216723</v>
      </c>
      <c r="H48" s="83">
        <f t="shared" si="16"/>
        <v>0.14046187730377896</v>
      </c>
      <c r="I48" s="352">
        <f t="shared" si="16"/>
        <v>5.0731152073599621E-3</v>
      </c>
      <c r="J48" s="352">
        <f t="shared" si="16"/>
        <v>1.4268136520699894E-2</v>
      </c>
      <c r="K48" s="83">
        <f t="shared" si="9"/>
        <v>2.2800482160078435</v>
      </c>
    </row>
    <row r="49" spans="2:29" x14ac:dyDescent="0.2">
      <c r="B49" s="6" t="s">
        <v>15137</v>
      </c>
      <c r="C49" s="84">
        <f t="shared" ref="C49:K49" si="17">SUM(C23:C48)</f>
        <v>318.58236536816867</v>
      </c>
      <c r="D49" s="84">
        <f t="shared" si="17"/>
        <v>15181.838752687081</v>
      </c>
      <c r="E49" s="84">
        <f t="shared" si="17"/>
        <v>15665.8508631902</v>
      </c>
      <c r="F49" s="84">
        <f t="shared" si="17"/>
        <v>12897.210959523887</v>
      </c>
      <c r="G49" s="84">
        <f t="shared" si="17"/>
        <v>29766.814491916033</v>
      </c>
      <c r="H49" s="84">
        <f t="shared" si="17"/>
        <v>9642.9665754001435</v>
      </c>
      <c r="I49" s="353">
        <f t="shared" si="17"/>
        <v>99.9420543117173</v>
      </c>
      <c r="J49" s="353">
        <f t="shared" si="17"/>
        <v>1390.7588442473057</v>
      </c>
      <c r="K49" s="84">
        <f t="shared" si="17"/>
        <v>84963.964906644527</v>
      </c>
    </row>
    <row r="50" spans="2:29" x14ac:dyDescent="0.2">
      <c r="C50" s="83"/>
      <c r="D50" s="83"/>
      <c r="E50" s="83"/>
      <c r="F50" s="6"/>
      <c r="G50" s="6"/>
      <c r="H50" s="6"/>
      <c r="I50" s="6"/>
      <c r="J50" s="6"/>
    </row>
    <row r="51" spans="2:29" x14ac:dyDescent="0.2">
      <c r="C51" s="83"/>
      <c r="D51" s="83"/>
      <c r="E51" s="83"/>
      <c r="F51" s="6"/>
      <c r="G51" s="6"/>
      <c r="H51" s="6"/>
      <c r="I51" s="6"/>
      <c r="J51" s="6"/>
    </row>
    <row r="52" spans="2:29" x14ac:dyDescent="0.2">
      <c r="C52" s="83"/>
      <c r="D52" s="83"/>
      <c r="E52" s="83"/>
      <c r="F52" s="6"/>
      <c r="G52" s="6"/>
      <c r="H52" s="6"/>
      <c r="I52" s="6"/>
      <c r="J52" s="6"/>
    </row>
    <row r="53" spans="2:29" x14ac:dyDescent="0.2">
      <c r="C53" s="83"/>
      <c r="D53" s="83"/>
      <c r="E53" s="83"/>
      <c r="F53" s="6"/>
      <c r="G53" s="6"/>
      <c r="H53" s="6"/>
      <c r="I53" s="6"/>
      <c r="J53" s="6"/>
    </row>
    <row r="54" spans="2:29" x14ac:dyDescent="0.2">
      <c r="C54" s="83"/>
      <c r="D54" s="83"/>
      <c r="E54" s="83"/>
      <c r="F54" s="6"/>
      <c r="G54" s="6"/>
      <c r="H54" s="6"/>
      <c r="I54" s="6"/>
      <c r="J54" s="6"/>
      <c r="M54"/>
      <c r="N54"/>
      <c r="O54"/>
      <c r="P54"/>
      <c r="Q54"/>
      <c r="R54"/>
      <c r="S54"/>
      <c r="T54"/>
      <c r="U54"/>
      <c r="V54"/>
      <c r="W54"/>
      <c r="X54"/>
      <c r="Y54"/>
      <c r="Z54"/>
      <c r="AA54"/>
      <c r="AB54"/>
      <c r="AC54"/>
    </row>
    <row r="55" spans="2:29" x14ac:dyDescent="0.2">
      <c r="C55" s="83"/>
      <c r="D55" s="83"/>
      <c r="E55" s="83"/>
      <c r="F55" s="6"/>
      <c r="G55" s="6"/>
      <c r="H55" s="6"/>
      <c r="I55" s="6"/>
      <c r="J55" s="6"/>
      <c r="M55"/>
      <c r="N55"/>
      <c r="O55"/>
      <c r="P55"/>
      <c r="Q55"/>
      <c r="R55"/>
      <c r="S55"/>
      <c r="T55"/>
      <c r="U55"/>
      <c r="V55"/>
      <c r="W55"/>
      <c r="X55"/>
      <c r="Y55"/>
      <c r="Z55"/>
      <c r="AA55"/>
      <c r="AB55"/>
      <c r="AC55"/>
    </row>
    <row r="56" spans="2:29" x14ac:dyDescent="0.2">
      <c r="F56" s="6"/>
      <c r="G56" s="6"/>
      <c r="H56" s="6"/>
      <c r="I56" s="6"/>
      <c r="J56" s="6"/>
      <c r="M56"/>
      <c r="N56"/>
      <c r="O56"/>
      <c r="P56"/>
      <c r="Q56"/>
      <c r="R56"/>
      <c r="S56"/>
      <c r="T56"/>
      <c r="U56"/>
      <c r="V56"/>
      <c r="W56"/>
      <c r="X56"/>
      <c r="Y56"/>
      <c r="Z56"/>
      <c r="AA56"/>
      <c r="AB56"/>
      <c r="AC56"/>
    </row>
    <row r="57" spans="2:29" x14ac:dyDescent="0.2">
      <c r="F57" s="6"/>
      <c r="G57" s="6"/>
      <c r="H57" s="6"/>
      <c r="I57" s="6"/>
      <c r="J57" s="6"/>
      <c r="M57"/>
      <c r="N57"/>
      <c r="O57"/>
      <c r="P57"/>
      <c r="Q57"/>
      <c r="R57"/>
      <c r="S57"/>
      <c r="T57"/>
      <c r="U57"/>
      <c r="V57"/>
      <c r="W57"/>
      <c r="X57"/>
      <c r="Y57"/>
      <c r="Z57"/>
      <c r="AA57"/>
      <c r="AB57"/>
      <c r="AC57"/>
    </row>
    <row r="58" spans="2:29" x14ac:dyDescent="0.2">
      <c r="F58" s="6"/>
      <c r="G58" s="6"/>
      <c r="H58" s="6"/>
      <c r="I58" s="6"/>
      <c r="J58" s="6"/>
      <c r="M58"/>
      <c r="N58"/>
      <c r="O58"/>
      <c r="P58"/>
      <c r="Q58"/>
      <c r="R58"/>
      <c r="S58"/>
      <c r="T58"/>
      <c r="U58"/>
      <c r="V58"/>
      <c r="W58"/>
      <c r="X58"/>
      <c r="Y58"/>
      <c r="Z58"/>
      <c r="AA58"/>
      <c r="AB58"/>
      <c r="AC58"/>
    </row>
    <row r="59" spans="2:29" x14ac:dyDescent="0.2">
      <c r="F59" s="6"/>
      <c r="G59" s="6"/>
      <c r="H59" s="6"/>
      <c r="I59" s="6"/>
      <c r="J59" s="6"/>
      <c r="M59"/>
      <c r="N59"/>
      <c r="O59"/>
      <c r="P59"/>
      <c r="Q59"/>
      <c r="R59"/>
      <c r="S59"/>
      <c r="T59"/>
      <c r="U59"/>
      <c r="V59"/>
      <c r="W59"/>
      <c r="X59"/>
      <c r="Y59"/>
      <c r="Z59"/>
      <c r="AA59"/>
      <c r="AB59"/>
      <c r="AC59"/>
    </row>
    <row r="60" spans="2:29" x14ac:dyDescent="0.2">
      <c r="M60"/>
      <c r="N60"/>
      <c r="O60"/>
      <c r="P60"/>
      <c r="Q60"/>
      <c r="R60"/>
      <c r="S60"/>
      <c r="T60"/>
      <c r="U60"/>
      <c r="V60"/>
      <c r="W60"/>
      <c r="X60"/>
      <c r="Y60"/>
      <c r="Z60"/>
      <c r="AA60"/>
      <c r="AB60"/>
      <c r="AC60"/>
    </row>
    <row r="61" spans="2:29" x14ac:dyDescent="0.2">
      <c r="M61"/>
      <c r="N61"/>
      <c r="O61"/>
      <c r="P61"/>
      <c r="Q61"/>
      <c r="R61"/>
      <c r="S61"/>
      <c r="T61"/>
      <c r="U61"/>
      <c r="V61"/>
      <c r="W61"/>
      <c r="X61"/>
      <c r="Y61"/>
      <c r="Z61"/>
      <c r="AA61"/>
      <c r="AB61"/>
      <c r="AC61"/>
    </row>
    <row r="62" spans="2:29" x14ac:dyDescent="0.2">
      <c r="B62" s="85" t="s">
        <v>9172</v>
      </c>
      <c r="C62" s="364" t="s">
        <v>16668</v>
      </c>
      <c r="D62" s="365"/>
      <c r="E62" s="365"/>
      <c r="F62" s="365"/>
      <c r="G62" s="365"/>
      <c r="H62" s="365"/>
      <c r="I62" s="365"/>
      <c r="J62" s="365"/>
      <c r="K62" s="366"/>
      <c r="L62"/>
      <c r="M62"/>
      <c r="N62"/>
      <c r="O62"/>
      <c r="P62"/>
      <c r="Q62"/>
      <c r="R62"/>
      <c r="S62"/>
      <c r="T62"/>
      <c r="U62"/>
      <c r="V62"/>
      <c r="W62"/>
      <c r="X62"/>
      <c r="Y62"/>
      <c r="Z62"/>
      <c r="AA62"/>
      <c r="AB62"/>
      <c r="AC62"/>
    </row>
    <row r="63" spans="2:29" x14ac:dyDescent="0.2">
      <c r="B63" s="85" t="s">
        <v>18001</v>
      </c>
      <c r="C63" s="364">
        <v>56001</v>
      </c>
      <c r="D63" s="367">
        <v>56007</v>
      </c>
      <c r="E63" s="367">
        <v>56023</v>
      </c>
      <c r="F63" s="367">
        <v>56035</v>
      </c>
      <c r="G63" s="367">
        <v>56037</v>
      </c>
      <c r="H63" s="367">
        <v>56041</v>
      </c>
      <c r="I63" s="367">
        <v>49009</v>
      </c>
      <c r="J63" s="367">
        <v>49043</v>
      </c>
      <c r="K63" s="368" t="s">
        <v>9173</v>
      </c>
      <c r="L63"/>
      <c r="M63"/>
      <c r="N63"/>
      <c r="O63"/>
      <c r="P63"/>
      <c r="Q63"/>
      <c r="R63"/>
      <c r="S63"/>
      <c r="T63"/>
      <c r="U63"/>
      <c r="V63"/>
      <c r="W63"/>
      <c r="X63"/>
      <c r="Y63"/>
      <c r="Z63"/>
      <c r="AA63"/>
      <c r="AB63"/>
      <c r="AC63"/>
    </row>
    <row r="64" spans="2:29" x14ac:dyDescent="0.2">
      <c r="B64" s="85" t="s">
        <v>17061</v>
      </c>
      <c r="C64" s="369"/>
      <c r="D64" s="370">
        <v>7.87</v>
      </c>
      <c r="E64" s="370"/>
      <c r="F64" s="370"/>
      <c r="G64" s="370">
        <v>14.3286</v>
      </c>
      <c r="H64" s="370">
        <v>95.362000000000009</v>
      </c>
      <c r="I64" s="370"/>
      <c r="J64" s="370"/>
      <c r="K64" s="371">
        <v>117.56060000000001</v>
      </c>
      <c r="L64"/>
      <c r="M64"/>
      <c r="N64"/>
      <c r="O64"/>
      <c r="P64"/>
      <c r="Q64"/>
      <c r="R64"/>
      <c r="S64"/>
      <c r="T64"/>
      <c r="U64"/>
      <c r="V64"/>
      <c r="W64"/>
      <c r="X64"/>
      <c r="Y64"/>
      <c r="Z64"/>
      <c r="AA64"/>
      <c r="AB64"/>
      <c r="AC64"/>
    </row>
    <row r="65" spans="2:29" x14ac:dyDescent="0.2">
      <c r="B65" s="72" t="s">
        <v>16773</v>
      </c>
      <c r="C65" s="372">
        <v>0</v>
      </c>
      <c r="D65" s="373">
        <v>0</v>
      </c>
      <c r="E65" s="373">
        <v>0</v>
      </c>
      <c r="F65" s="373">
        <v>0</v>
      </c>
      <c r="G65" s="373">
        <v>0</v>
      </c>
      <c r="H65" s="373">
        <v>0</v>
      </c>
      <c r="I65" s="373">
        <v>0</v>
      </c>
      <c r="J65" s="373">
        <v>0</v>
      </c>
      <c r="K65" s="374">
        <v>0</v>
      </c>
      <c r="L65"/>
      <c r="M65"/>
      <c r="N65"/>
      <c r="O65"/>
      <c r="P65"/>
      <c r="Q65"/>
      <c r="R65"/>
      <c r="S65"/>
      <c r="T65"/>
      <c r="U65"/>
      <c r="V65"/>
      <c r="W65"/>
      <c r="X65"/>
      <c r="Y65"/>
      <c r="Z65"/>
      <c r="AA65"/>
      <c r="AB65"/>
      <c r="AC65"/>
    </row>
    <row r="66" spans="2:29" x14ac:dyDescent="0.2">
      <c r="B66" s="72" t="s">
        <v>14789</v>
      </c>
      <c r="C66" s="372">
        <v>55.800000000000004</v>
      </c>
      <c r="D66" s="373">
        <v>542.26799999999969</v>
      </c>
      <c r="E66" s="373">
        <v>107.7</v>
      </c>
      <c r="F66" s="373">
        <v>862.74329444769614</v>
      </c>
      <c r="G66" s="373">
        <v>597.12000000000012</v>
      </c>
      <c r="H66" s="373">
        <v>150.20308199999999</v>
      </c>
      <c r="I66" s="373"/>
      <c r="J66" s="373"/>
      <c r="K66" s="374">
        <v>2315.8343764476958</v>
      </c>
      <c r="L66"/>
      <c r="M66"/>
      <c r="N66"/>
      <c r="O66"/>
      <c r="P66"/>
      <c r="Q66"/>
      <c r="R66"/>
      <c r="S66"/>
      <c r="T66"/>
      <c r="U66"/>
      <c r="V66"/>
      <c r="W66"/>
      <c r="X66"/>
      <c r="Y66"/>
      <c r="Z66"/>
      <c r="AA66"/>
      <c r="AB66"/>
      <c r="AC66"/>
    </row>
    <row r="67" spans="2:29" x14ac:dyDescent="0.2">
      <c r="B67" s="72" t="s">
        <v>15132</v>
      </c>
      <c r="C67" s="372">
        <v>0</v>
      </c>
      <c r="D67" s="373">
        <v>3839.9028301541007</v>
      </c>
      <c r="E67" s="373">
        <v>6430.8788383030324</v>
      </c>
      <c r="F67" s="373">
        <v>1169.1513953840883</v>
      </c>
      <c r="G67" s="373">
        <v>6879.061043273955</v>
      </c>
      <c r="H67" s="373">
        <v>5352.4474675432175</v>
      </c>
      <c r="I67" s="373">
        <v>4.0254869236068043</v>
      </c>
      <c r="J67" s="373">
        <v>991.43531348442502</v>
      </c>
      <c r="K67" s="374">
        <v>24666.902375066424</v>
      </c>
      <c r="L67"/>
      <c r="M67"/>
      <c r="N67"/>
      <c r="O67"/>
      <c r="P67"/>
      <c r="Q67"/>
      <c r="R67"/>
      <c r="S67"/>
      <c r="T67"/>
      <c r="U67"/>
      <c r="V67"/>
      <c r="W67"/>
      <c r="X67"/>
      <c r="Y67"/>
      <c r="Z67"/>
      <c r="AA67"/>
      <c r="AB67"/>
      <c r="AC67"/>
    </row>
    <row r="68" spans="2:29" x14ac:dyDescent="0.2">
      <c r="B68" s="72" t="s">
        <v>15125</v>
      </c>
      <c r="C68" s="372">
        <v>2.6287774021986426E-2</v>
      </c>
      <c r="D68" s="373">
        <v>543.50181743425742</v>
      </c>
      <c r="E68" s="373">
        <v>364.02067057339298</v>
      </c>
      <c r="F68" s="373">
        <v>3025.2415122393991</v>
      </c>
      <c r="G68" s="373">
        <v>1147.8509692520026</v>
      </c>
      <c r="H68" s="373">
        <v>618.06113043044729</v>
      </c>
      <c r="I68" s="373">
        <v>2.3693531775370182</v>
      </c>
      <c r="J68" s="373">
        <v>33.090668361633014</v>
      </c>
      <c r="K68" s="374">
        <v>5734.1624092426919</v>
      </c>
      <c r="L68"/>
      <c r="M68"/>
      <c r="N68"/>
      <c r="O68"/>
      <c r="P68"/>
      <c r="Q68"/>
      <c r="R68"/>
      <c r="S68"/>
      <c r="T68"/>
      <c r="U68"/>
      <c r="V68"/>
      <c r="W68"/>
      <c r="X68"/>
      <c r="Y68"/>
      <c r="Z68"/>
      <c r="AA68"/>
      <c r="AB68"/>
      <c r="AC68"/>
    </row>
    <row r="69" spans="2:29" x14ac:dyDescent="0.2">
      <c r="B69" s="72" t="s">
        <v>15127</v>
      </c>
      <c r="C69" s="372">
        <v>0</v>
      </c>
      <c r="D69" s="373">
        <v>0</v>
      </c>
      <c r="E69" s="373">
        <v>0</v>
      </c>
      <c r="F69" s="373">
        <v>0</v>
      </c>
      <c r="G69" s="373">
        <v>0</v>
      </c>
      <c r="H69" s="373">
        <v>0</v>
      </c>
      <c r="I69" s="373">
        <v>0</v>
      </c>
      <c r="J69" s="373">
        <v>0</v>
      </c>
      <c r="K69" s="374">
        <v>0</v>
      </c>
      <c r="L69"/>
      <c r="M69"/>
      <c r="N69"/>
      <c r="O69"/>
      <c r="P69"/>
      <c r="Q69"/>
      <c r="R69"/>
      <c r="S69"/>
      <c r="T69"/>
      <c r="U69"/>
      <c r="V69"/>
      <c r="W69"/>
      <c r="X69"/>
      <c r="Y69"/>
      <c r="Z69"/>
      <c r="AA69"/>
      <c r="AB69"/>
      <c r="AC69"/>
    </row>
    <row r="70" spans="2:29" x14ac:dyDescent="0.2">
      <c r="B70" s="72" t="s">
        <v>10028</v>
      </c>
      <c r="C70" s="372">
        <v>9.1257823665626736E-2</v>
      </c>
      <c r="D70" s="373">
        <v>7.391883716915765</v>
      </c>
      <c r="E70" s="373">
        <v>0.27377347099688021</v>
      </c>
      <c r="F70" s="373">
        <v>66.330994107786765</v>
      </c>
      <c r="G70" s="373">
        <v>17.977791262128466</v>
      </c>
      <c r="H70" s="373">
        <v>1.2776095313187743</v>
      </c>
      <c r="I70" s="373">
        <v>9.1257823665626736E-2</v>
      </c>
      <c r="J70" s="373">
        <v>0</v>
      </c>
      <c r="K70" s="374">
        <v>93.434567736477902</v>
      </c>
      <c r="L70"/>
      <c r="M70"/>
      <c r="N70"/>
      <c r="O70"/>
      <c r="P70"/>
      <c r="Q70"/>
      <c r="R70"/>
      <c r="S70"/>
      <c r="T70"/>
      <c r="U70"/>
      <c r="V70"/>
      <c r="W70"/>
      <c r="X70"/>
      <c r="Y70"/>
      <c r="Z70"/>
      <c r="AA70"/>
      <c r="AB70"/>
      <c r="AC70"/>
    </row>
    <row r="71" spans="2:29" x14ac:dyDescent="0.2">
      <c r="B71" s="72" t="s">
        <v>15141</v>
      </c>
      <c r="C71" s="372">
        <v>152.21427567006339</v>
      </c>
      <c r="D71" s="373">
        <v>6315.6725047054242</v>
      </c>
      <c r="E71" s="373">
        <v>5604.7982654727912</v>
      </c>
      <c r="F71" s="373">
        <v>3529.3244179100066</v>
      </c>
      <c r="G71" s="373">
        <v>12803.256118264213</v>
      </c>
      <c r="H71" s="373">
        <v>2060.9259890634507</v>
      </c>
      <c r="I71" s="373">
        <v>60.885710268025342</v>
      </c>
      <c r="J71" s="373">
        <v>171.24106012882129</v>
      </c>
      <c r="K71" s="374">
        <v>30698.318341482794</v>
      </c>
      <c r="L71"/>
      <c r="M71"/>
      <c r="N71"/>
      <c r="O71"/>
      <c r="P71"/>
      <c r="Q71"/>
      <c r="R71"/>
      <c r="S71"/>
      <c r="T71"/>
      <c r="U71"/>
      <c r="V71"/>
      <c r="W71"/>
      <c r="X71"/>
      <c r="Y71"/>
      <c r="Z71"/>
      <c r="AA71"/>
      <c r="AB71"/>
      <c r="AC71"/>
    </row>
    <row r="72" spans="2:29" x14ac:dyDescent="0.2">
      <c r="B72" s="72" t="s">
        <v>16663</v>
      </c>
      <c r="C72" s="372">
        <v>0</v>
      </c>
      <c r="D72" s="373">
        <v>55.929224625468983</v>
      </c>
      <c r="E72" s="373">
        <v>29.7488925416923</v>
      </c>
      <c r="F72" s="373">
        <v>385.68267121904779</v>
      </c>
      <c r="G72" s="373">
        <v>100.09014200886665</v>
      </c>
      <c r="H72" s="373">
        <v>25.7168136561483</v>
      </c>
      <c r="I72" s="373">
        <v>2.0038505706875244E-2</v>
      </c>
      <c r="J72" s="373">
        <v>4.9352743070035201</v>
      </c>
      <c r="K72" s="374">
        <v>602.12305686393438</v>
      </c>
      <c r="L72"/>
      <c r="M72"/>
      <c r="N72"/>
      <c r="O72"/>
      <c r="P72"/>
      <c r="Q72"/>
      <c r="R72"/>
      <c r="S72"/>
      <c r="T72"/>
      <c r="U72"/>
      <c r="V72"/>
      <c r="W72"/>
      <c r="X72"/>
      <c r="Y72"/>
      <c r="Z72"/>
      <c r="AA72"/>
      <c r="AB72"/>
      <c r="AC72"/>
    </row>
    <row r="73" spans="2:29" x14ac:dyDescent="0.2">
      <c r="B73" s="72" t="s">
        <v>15685</v>
      </c>
      <c r="C73" s="372">
        <v>0.64976619571251759</v>
      </c>
      <c r="D73" s="373">
        <v>33.970185212094904</v>
      </c>
      <c r="E73" s="373">
        <v>25.789047975007513</v>
      </c>
      <c r="F73" s="373">
        <v>54.054988608539254</v>
      </c>
      <c r="G73" s="373">
        <v>104.09347638542522</v>
      </c>
      <c r="H73" s="373">
        <v>12.021760617516128</v>
      </c>
      <c r="I73" s="373">
        <v>0.25990647828500701</v>
      </c>
      <c r="J73" s="373">
        <v>0.73098697017658243</v>
      </c>
      <c r="K73" s="374">
        <v>231.57011844275715</v>
      </c>
      <c r="L73"/>
      <c r="M73"/>
      <c r="N73"/>
      <c r="O73"/>
      <c r="P73"/>
      <c r="Q73"/>
      <c r="R73"/>
      <c r="S73"/>
      <c r="T73"/>
      <c r="U73"/>
      <c r="V73"/>
      <c r="W73"/>
      <c r="X73"/>
      <c r="Y73"/>
      <c r="Z73"/>
      <c r="AA73"/>
      <c r="AB73"/>
      <c r="AC73"/>
    </row>
    <row r="74" spans="2:29" x14ac:dyDescent="0.2">
      <c r="B74" s="72" t="s">
        <v>15129</v>
      </c>
      <c r="C74" s="372">
        <v>0</v>
      </c>
      <c r="D74" s="373">
        <v>0</v>
      </c>
      <c r="E74" s="373">
        <v>0</v>
      </c>
      <c r="F74" s="373">
        <v>0</v>
      </c>
      <c r="G74" s="373">
        <v>0</v>
      </c>
      <c r="H74" s="373">
        <v>0</v>
      </c>
      <c r="I74" s="373">
        <v>0</v>
      </c>
      <c r="J74" s="373">
        <v>0</v>
      </c>
      <c r="K74" s="374">
        <v>0</v>
      </c>
      <c r="L74"/>
      <c r="M74"/>
      <c r="N74"/>
      <c r="O74"/>
      <c r="P74"/>
      <c r="Q74"/>
      <c r="R74"/>
      <c r="S74"/>
      <c r="T74"/>
      <c r="U74"/>
      <c r="V74"/>
      <c r="W74"/>
      <c r="X74"/>
      <c r="Y74"/>
      <c r="Z74"/>
      <c r="AA74"/>
      <c r="AB74"/>
      <c r="AC74"/>
    </row>
    <row r="75" spans="2:29" x14ac:dyDescent="0.2">
      <c r="B75" s="72" t="s">
        <v>16289</v>
      </c>
      <c r="C75" s="372"/>
      <c r="D75" s="373">
        <v>60.03</v>
      </c>
      <c r="E75" s="373">
        <v>35.400000000000006</v>
      </c>
      <c r="F75" s="373"/>
      <c r="G75" s="373">
        <v>104.77</v>
      </c>
      <c r="H75" s="373">
        <v>18.71</v>
      </c>
      <c r="I75" s="373"/>
      <c r="J75" s="373"/>
      <c r="K75" s="374">
        <v>218.91</v>
      </c>
      <c r="L75"/>
      <c r="M75"/>
      <c r="N75"/>
      <c r="O75"/>
      <c r="P75"/>
      <c r="Q75"/>
      <c r="R75"/>
      <c r="S75"/>
      <c r="T75"/>
      <c r="U75"/>
      <c r="V75"/>
      <c r="W75"/>
      <c r="X75"/>
      <c r="Y75"/>
      <c r="Z75"/>
      <c r="AA75"/>
      <c r="AB75"/>
      <c r="AC75"/>
    </row>
    <row r="76" spans="2:29" x14ac:dyDescent="0.2">
      <c r="B76" s="72" t="s">
        <v>15134</v>
      </c>
      <c r="C76" s="372">
        <v>25.333823333333331</v>
      </c>
      <c r="D76" s="373">
        <v>99.613246134356146</v>
      </c>
      <c r="E76" s="373">
        <v>96.590718812785369</v>
      </c>
      <c r="F76" s="373">
        <v>0</v>
      </c>
      <c r="G76" s="373">
        <v>487.02643361084915</v>
      </c>
      <c r="H76" s="373">
        <v>276.9854393607306</v>
      </c>
      <c r="I76" s="373">
        <v>0</v>
      </c>
      <c r="J76" s="373">
        <v>79.366764292237434</v>
      </c>
      <c r="K76" s="374">
        <v>1064.916425544292</v>
      </c>
      <c r="L76"/>
      <c r="M76"/>
      <c r="N76"/>
      <c r="O76"/>
      <c r="P76"/>
      <c r="Q76"/>
      <c r="R76"/>
      <c r="S76"/>
      <c r="T76"/>
      <c r="U76"/>
      <c r="V76"/>
      <c r="W76"/>
      <c r="X76"/>
      <c r="Y76"/>
      <c r="Z76"/>
      <c r="AA76"/>
      <c r="AB76"/>
      <c r="AC76"/>
    </row>
    <row r="77" spans="2:29" x14ac:dyDescent="0.2">
      <c r="B77" s="72" t="s">
        <v>16664</v>
      </c>
      <c r="C77" s="372">
        <v>4.7200513446333074</v>
      </c>
      <c r="D77" s="373">
        <v>55.63358366523525</v>
      </c>
      <c r="E77" s="373">
        <v>17.996223712964447</v>
      </c>
      <c r="F77" s="373">
        <v>0</v>
      </c>
      <c r="G77" s="373">
        <v>272.00223758319402</v>
      </c>
      <c r="H77" s="373">
        <v>51.606324015777474</v>
      </c>
      <c r="I77" s="373">
        <v>0</v>
      </c>
      <c r="J77" s="373">
        <v>14.787156189877779</v>
      </c>
      <c r="K77" s="374">
        <v>416.74557651168232</v>
      </c>
      <c r="L77"/>
      <c r="M77"/>
      <c r="N77"/>
      <c r="O77"/>
      <c r="P77"/>
      <c r="Q77"/>
      <c r="R77"/>
      <c r="S77"/>
      <c r="T77"/>
      <c r="U77"/>
      <c r="V77"/>
      <c r="W77"/>
      <c r="X77"/>
      <c r="Y77"/>
      <c r="Z77"/>
      <c r="AA77"/>
      <c r="AB77"/>
      <c r="AC77"/>
    </row>
    <row r="78" spans="2:29" x14ac:dyDescent="0.2">
      <c r="B78" s="72" t="s">
        <v>7791</v>
      </c>
      <c r="C78" s="372"/>
      <c r="D78" s="373">
        <v>11.52</v>
      </c>
      <c r="E78" s="373">
        <v>12.26</v>
      </c>
      <c r="F78" s="373">
        <v>240.51353537848891</v>
      </c>
      <c r="G78" s="373">
        <v>66.426733999999996</v>
      </c>
      <c r="H78" s="373">
        <v>22.013073999999992</v>
      </c>
      <c r="I78" s="373"/>
      <c r="J78" s="373"/>
      <c r="K78" s="374">
        <v>352.73334337848894</v>
      </c>
      <c r="L78"/>
      <c r="M78"/>
      <c r="N78"/>
      <c r="O78"/>
      <c r="P78"/>
      <c r="Q78"/>
      <c r="R78"/>
      <c r="S78"/>
      <c r="T78"/>
      <c r="U78"/>
      <c r="V78"/>
      <c r="W78"/>
      <c r="X78"/>
      <c r="Y78"/>
      <c r="Z78"/>
      <c r="AA78"/>
      <c r="AB78"/>
      <c r="AC78"/>
    </row>
    <row r="79" spans="2:29" x14ac:dyDescent="0.2">
      <c r="B79" s="72" t="s">
        <v>10032</v>
      </c>
      <c r="C79" s="372">
        <v>52.818747251758012</v>
      </c>
      <c r="D79" s="373">
        <v>2327.170010454764</v>
      </c>
      <c r="E79" s="373">
        <v>1909.3977131510519</v>
      </c>
      <c r="F79" s="373">
        <v>0</v>
      </c>
      <c r="G79" s="373">
        <v>4355.0439429298813</v>
      </c>
      <c r="H79" s="373">
        <v>584.31430307369453</v>
      </c>
      <c r="I79" s="373">
        <v>21.127498900703202</v>
      </c>
      <c r="J79" s="373">
        <v>59.421090658227754</v>
      </c>
      <c r="K79" s="374">
        <v>9309.2933064200806</v>
      </c>
      <c r="L79"/>
      <c r="M79"/>
      <c r="N79"/>
      <c r="O79"/>
      <c r="P79"/>
      <c r="Q79"/>
      <c r="R79"/>
      <c r="S79"/>
      <c r="T79"/>
      <c r="U79"/>
      <c r="V79"/>
      <c r="W79"/>
      <c r="X79"/>
      <c r="Y79"/>
      <c r="Z79"/>
      <c r="AA79"/>
      <c r="AB79"/>
      <c r="AC79"/>
    </row>
    <row r="80" spans="2:29" x14ac:dyDescent="0.2">
      <c r="B80" s="72" t="s">
        <v>17073</v>
      </c>
      <c r="C80" s="372">
        <v>0</v>
      </c>
      <c r="D80" s="373">
        <v>0</v>
      </c>
      <c r="E80" s="373">
        <v>0</v>
      </c>
      <c r="F80" s="373">
        <v>0</v>
      </c>
      <c r="G80" s="373">
        <v>0</v>
      </c>
      <c r="H80" s="373">
        <v>0</v>
      </c>
      <c r="I80" s="373">
        <v>0</v>
      </c>
      <c r="J80" s="373">
        <v>0</v>
      </c>
      <c r="K80" s="374">
        <v>0</v>
      </c>
      <c r="L80"/>
      <c r="M80"/>
      <c r="N80"/>
      <c r="O80"/>
      <c r="P80"/>
      <c r="Q80"/>
      <c r="R80"/>
      <c r="S80"/>
      <c r="T80"/>
      <c r="U80"/>
      <c r="V80"/>
      <c r="W80"/>
      <c r="X80"/>
      <c r="Y80"/>
      <c r="Z80"/>
      <c r="AA80"/>
      <c r="AB80"/>
      <c r="AC80"/>
    </row>
    <row r="81" spans="2:29" x14ac:dyDescent="0.2">
      <c r="B81" s="72" t="s">
        <v>10031</v>
      </c>
      <c r="C81" s="372">
        <v>26.883194129291144</v>
      </c>
      <c r="D81" s="373">
        <v>1094.8180809153819</v>
      </c>
      <c r="E81" s="373">
        <v>971.82746777387479</v>
      </c>
      <c r="F81" s="373">
        <v>3088.2782435399563</v>
      </c>
      <c r="G81" s="373">
        <v>2209.7985574277322</v>
      </c>
      <c r="H81" s="373">
        <v>297.05929512866715</v>
      </c>
      <c r="I81" s="373">
        <v>10.753277651716456</v>
      </c>
      <c r="J81" s="373">
        <v>30.243593395452535</v>
      </c>
      <c r="K81" s="374">
        <v>7729.6617099620726</v>
      </c>
      <c r="L81"/>
      <c r="M81"/>
      <c r="N81"/>
      <c r="O81"/>
      <c r="P81"/>
      <c r="Q81"/>
      <c r="R81"/>
      <c r="S81"/>
      <c r="T81"/>
      <c r="U81"/>
      <c r="V81"/>
      <c r="W81"/>
      <c r="X81"/>
      <c r="Y81"/>
      <c r="Z81"/>
      <c r="AA81"/>
      <c r="AB81"/>
      <c r="AC81"/>
    </row>
    <row r="82" spans="2:29" x14ac:dyDescent="0.2">
      <c r="B82" s="72" t="s">
        <v>17032</v>
      </c>
      <c r="C82" s="372">
        <v>0</v>
      </c>
      <c r="D82" s="373">
        <v>0</v>
      </c>
      <c r="E82" s="373">
        <v>0</v>
      </c>
      <c r="F82" s="373">
        <v>0</v>
      </c>
      <c r="G82" s="373">
        <v>0</v>
      </c>
      <c r="H82" s="373">
        <v>0</v>
      </c>
      <c r="I82" s="373">
        <v>0</v>
      </c>
      <c r="J82" s="373">
        <v>0</v>
      </c>
      <c r="K82" s="374">
        <v>0</v>
      </c>
      <c r="L82"/>
      <c r="M82"/>
      <c r="N82"/>
      <c r="O82"/>
      <c r="P82"/>
      <c r="Q82"/>
      <c r="R82"/>
      <c r="S82"/>
      <c r="T82"/>
      <c r="U82"/>
      <c r="V82"/>
      <c r="W82"/>
      <c r="X82"/>
      <c r="Y82"/>
      <c r="Z82"/>
      <c r="AA82"/>
      <c r="AB82"/>
      <c r="AC82"/>
    </row>
    <row r="83" spans="2:29" x14ac:dyDescent="0.2">
      <c r="B83" s="72" t="s">
        <v>17044</v>
      </c>
      <c r="C83" s="372">
        <v>0</v>
      </c>
      <c r="D83" s="373">
        <v>0</v>
      </c>
      <c r="E83" s="373">
        <v>0</v>
      </c>
      <c r="F83" s="373">
        <v>0</v>
      </c>
      <c r="G83" s="373">
        <v>0</v>
      </c>
      <c r="H83" s="373">
        <v>0</v>
      </c>
      <c r="I83" s="373">
        <v>0</v>
      </c>
      <c r="J83" s="373">
        <v>0</v>
      </c>
      <c r="K83" s="374">
        <v>0</v>
      </c>
      <c r="L83"/>
      <c r="M83"/>
      <c r="N83"/>
      <c r="O83"/>
      <c r="P83"/>
      <c r="Q83"/>
      <c r="R83"/>
      <c r="S83"/>
      <c r="T83"/>
      <c r="U83"/>
      <c r="V83"/>
      <c r="W83"/>
      <c r="X83"/>
      <c r="Y83"/>
      <c r="Z83"/>
      <c r="AA83"/>
      <c r="AB83"/>
      <c r="AC83"/>
    </row>
    <row r="84" spans="2:29" x14ac:dyDescent="0.2">
      <c r="B84" s="72" t="s">
        <v>15684</v>
      </c>
      <c r="C84" s="372">
        <v>4.3616389208125427E-3</v>
      </c>
      <c r="D84" s="373">
        <v>84.942096515933869</v>
      </c>
      <c r="E84" s="373">
        <v>55.660000240502406</v>
      </c>
      <c r="F84" s="373">
        <v>376.70207754053087</v>
      </c>
      <c r="G84" s="373">
        <v>153.17025746657984</v>
      </c>
      <c r="H84" s="373">
        <v>71.767395289203776</v>
      </c>
      <c r="I84" s="373">
        <v>0.39312050642450802</v>
      </c>
      <c r="J84" s="373">
        <v>5.4903677626369278</v>
      </c>
      <c r="K84" s="374">
        <v>748.12967696073292</v>
      </c>
      <c r="L84"/>
      <c r="M84"/>
      <c r="N84"/>
      <c r="O84"/>
      <c r="P84"/>
      <c r="Q84"/>
      <c r="R84"/>
      <c r="S84"/>
      <c r="T84"/>
      <c r="U84"/>
      <c r="V84"/>
      <c r="W84"/>
      <c r="X84"/>
      <c r="Y84"/>
      <c r="Z84"/>
      <c r="AA84"/>
      <c r="AB84"/>
      <c r="AC84"/>
    </row>
    <row r="85" spans="2:29" x14ac:dyDescent="0.2">
      <c r="B85" s="72" t="s">
        <v>15124</v>
      </c>
      <c r="C85" s="372">
        <v>3.4104798032702225E-7</v>
      </c>
      <c r="D85" s="373">
        <v>6.6418451842192965E-3</v>
      </c>
      <c r="E85" s="373">
        <v>4.3522013196563665E-3</v>
      </c>
      <c r="F85" s="373">
        <v>0</v>
      </c>
      <c r="G85" s="373">
        <v>1.1976783934561783E-2</v>
      </c>
      <c r="H85" s="373">
        <v>5.6116807606243265E-3</v>
      </c>
      <c r="I85" s="373">
        <v>3.0739122879121264E-5</v>
      </c>
      <c r="J85" s="373">
        <v>4.2930624719184378E-4</v>
      </c>
      <c r="K85" s="374">
        <v>2.9042897617113067E-2</v>
      </c>
      <c r="L85"/>
      <c r="M85"/>
      <c r="N85"/>
      <c r="O85"/>
      <c r="P85"/>
      <c r="Q85"/>
      <c r="R85"/>
      <c r="S85"/>
      <c r="T85"/>
      <c r="U85"/>
      <c r="V85"/>
      <c r="W85"/>
      <c r="X85"/>
      <c r="Y85"/>
      <c r="Z85"/>
      <c r="AA85"/>
      <c r="AB85"/>
      <c r="AC85"/>
    </row>
    <row r="86" spans="2:29" x14ac:dyDescent="0.2">
      <c r="B86" s="72" t="s">
        <v>15122</v>
      </c>
      <c r="C86" s="372">
        <v>1.4865551506283932E-6</v>
      </c>
      <c r="D86" s="373">
        <v>2.8950381582116876E-2</v>
      </c>
      <c r="E86" s="373">
        <v>1.8970314036468261E-2</v>
      </c>
      <c r="F86" s="373">
        <v>0</v>
      </c>
      <c r="G86" s="373">
        <v>5.2204237740432487E-2</v>
      </c>
      <c r="H86" s="373">
        <v>2.4460115349134604E-2</v>
      </c>
      <c r="I86" s="373">
        <v>1.3398525743486486E-4</v>
      </c>
      <c r="J86" s="373">
        <v>1.8712540456860053E-3</v>
      </c>
      <c r="K86" s="374">
        <v>0.12659177456642373</v>
      </c>
      <c r="L86"/>
      <c r="M86"/>
      <c r="N86"/>
      <c r="O86"/>
      <c r="P86"/>
      <c r="Q86"/>
      <c r="R86"/>
      <c r="S86"/>
      <c r="T86"/>
      <c r="U86"/>
      <c r="V86"/>
      <c r="W86"/>
      <c r="X86"/>
      <c r="Y86"/>
      <c r="Z86"/>
      <c r="AA86"/>
      <c r="AB86"/>
      <c r="AC86"/>
    </row>
    <row r="87" spans="2:29" x14ac:dyDescent="0.2">
      <c r="B87" s="72" t="s">
        <v>15912</v>
      </c>
      <c r="C87" s="372">
        <v>1.4360541886255478E-2</v>
      </c>
      <c r="D87" s="373">
        <v>51.941457959666501</v>
      </c>
      <c r="E87" s="373">
        <v>1.5574007675644066</v>
      </c>
      <c r="F87" s="373">
        <v>99.187829148346438</v>
      </c>
      <c r="G87" s="373">
        <v>233.38801726269634</v>
      </c>
      <c r="H87" s="373">
        <v>2.2245677729370468</v>
      </c>
      <c r="I87" s="373">
        <v>5.7442167545021907E-3</v>
      </c>
      <c r="J87" s="373">
        <v>0</v>
      </c>
      <c r="K87" s="374">
        <v>388.31937766985152</v>
      </c>
      <c r="L87"/>
      <c r="M87"/>
      <c r="N87"/>
      <c r="O87"/>
      <c r="P87"/>
      <c r="Q87"/>
      <c r="R87"/>
      <c r="S87"/>
      <c r="T87"/>
      <c r="U87"/>
      <c r="V87"/>
      <c r="W87"/>
      <c r="X87"/>
      <c r="Y87"/>
      <c r="Z87"/>
      <c r="AA87"/>
      <c r="AB87"/>
      <c r="AC87"/>
    </row>
    <row r="88" spans="2:29" x14ac:dyDescent="0.2">
      <c r="B88" s="72" t="s">
        <v>15682</v>
      </c>
      <c r="C88" s="372">
        <v>1.3555049260672445E-2</v>
      </c>
      <c r="D88" s="373">
        <v>49.028026023745873</v>
      </c>
      <c r="E88" s="373">
        <v>1.4700450923199266</v>
      </c>
      <c r="F88" s="373">
        <v>0</v>
      </c>
      <c r="G88" s="373">
        <v>220.29712359771034</v>
      </c>
      <c r="H88" s="373">
        <v>2.0997902436207281</v>
      </c>
      <c r="I88" s="373">
        <v>5.4220197042689775E-3</v>
      </c>
      <c r="J88" s="373">
        <v>0</v>
      </c>
      <c r="K88" s="374">
        <v>272.91396202636179</v>
      </c>
      <c r="L88"/>
      <c r="M88"/>
      <c r="N88"/>
      <c r="O88"/>
      <c r="P88"/>
      <c r="Q88"/>
      <c r="R88"/>
      <c r="S88"/>
      <c r="T88"/>
      <c r="U88"/>
      <c r="V88"/>
      <c r="W88"/>
      <c r="X88"/>
      <c r="Y88"/>
      <c r="Z88"/>
      <c r="AA88"/>
      <c r="AB88"/>
      <c r="AC88"/>
    </row>
    <row r="89" spans="2:29" x14ac:dyDescent="0.2">
      <c r="B89" s="72" t="s">
        <v>16672</v>
      </c>
      <c r="C89" s="372">
        <v>1.2682788018399905E-2</v>
      </c>
      <c r="D89" s="373">
        <v>0.60021294297077554</v>
      </c>
      <c r="E89" s="373">
        <v>0.45848278686515659</v>
      </c>
      <c r="F89" s="373">
        <v>0</v>
      </c>
      <c r="G89" s="373">
        <v>1.0488665691216723</v>
      </c>
      <c r="H89" s="373">
        <v>0.14046187730377896</v>
      </c>
      <c r="I89" s="373">
        <v>5.0731152073599621E-3</v>
      </c>
      <c r="J89" s="373">
        <v>1.4268136520699894E-2</v>
      </c>
      <c r="K89" s="374">
        <v>2.2800482160078435</v>
      </c>
      <c r="L89"/>
      <c r="M89"/>
      <c r="N89"/>
      <c r="O89"/>
      <c r="P89"/>
      <c r="Q89"/>
      <c r="R89"/>
      <c r="S89"/>
      <c r="T89"/>
      <c r="U89"/>
      <c r="V89"/>
      <c r="W89"/>
      <c r="X89"/>
      <c r="Y89"/>
      <c r="Z89"/>
      <c r="AA89"/>
      <c r="AB89"/>
      <c r="AC89"/>
    </row>
    <row r="90" spans="2:29" x14ac:dyDescent="0.2">
      <c r="B90" s="86" t="s">
        <v>9173</v>
      </c>
      <c r="C90" s="375">
        <v>318.58236536816867</v>
      </c>
      <c r="D90" s="376">
        <v>15181.838752687081</v>
      </c>
      <c r="E90" s="376">
        <v>15665.8508631902</v>
      </c>
      <c r="F90" s="376">
        <v>12897.210959523887</v>
      </c>
      <c r="G90" s="376">
        <v>29766.814491916033</v>
      </c>
      <c r="H90" s="376">
        <v>9642.9665754001435</v>
      </c>
      <c r="I90" s="376">
        <v>99.9420543117173</v>
      </c>
      <c r="J90" s="376">
        <v>1390.7588442473057</v>
      </c>
      <c r="K90" s="377">
        <v>84963.964906644527</v>
      </c>
      <c r="L90"/>
      <c r="M90"/>
      <c r="N90"/>
      <c r="O90"/>
      <c r="P90"/>
      <c r="Q90"/>
      <c r="R90"/>
      <c r="S90"/>
      <c r="T90"/>
      <c r="U90"/>
      <c r="V90"/>
      <c r="W90"/>
      <c r="X90"/>
      <c r="Y90"/>
      <c r="Z90"/>
      <c r="AA90"/>
      <c r="AB90"/>
      <c r="AC90"/>
    </row>
    <row r="91" spans="2:29" x14ac:dyDescent="0.2">
      <c r="B91"/>
      <c r="C91"/>
      <c r="D91"/>
      <c r="E91"/>
      <c r="F91"/>
      <c r="G91"/>
      <c r="H91"/>
      <c r="I91"/>
      <c r="J91"/>
      <c r="K91"/>
      <c r="L91"/>
      <c r="M91"/>
      <c r="N91"/>
      <c r="O91"/>
      <c r="P91"/>
      <c r="Q91"/>
      <c r="R91"/>
      <c r="S91"/>
      <c r="T91"/>
      <c r="U91"/>
      <c r="V91"/>
      <c r="W91"/>
      <c r="X91"/>
      <c r="Y91"/>
      <c r="Z91"/>
      <c r="AA91"/>
      <c r="AB91"/>
      <c r="AC91"/>
    </row>
    <row r="92" spans="2:29" x14ac:dyDescent="0.2">
      <c r="B92"/>
      <c r="C92"/>
      <c r="D92"/>
      <c r="E92"/>
      <c r="F92"/>
      <c r="G92"/>
      <c r="H92"/>
      <c r="I92"/>
      <c r="J92"/>
      <c r="K92"/>
      <c r="L92"/>
      <c r="M92"/>
      <c r="N92"/>
      <c r="O92"/>
      <c r="P92"/>
      <c r="Q92"/>
      <c r="R92"/>
      <c r="S92"/>
      <c r="T92"/>
      <c r="U92"/>
      <c r="V92"/>
      <c r="W92"/>
      <c r="X92"/>
      <c r="Y92"/>
      <c r="Z92"/>
      <c r="AA92"/>
      <c r="AB92"/>
      <c r="AC92"/>
    </row>
    <row r="93" spans="2:29" x14ac:dyDescent="0.2">
      <c r="B93"/>
      <c r="C93"/>
      <c r="D93"/>
      <c r="E93"/>
      <c r="F93"/>
      <c r="G93"/>
      <c r="H93"/>
      <c r="I93"/>
      <c r="J93"/>
      <c r="K93"/>
      <c r="L93"/>
      <c r="M93"/>
      <c r="N93"/>
      <c r="O93"/>
      <c r="P93"/>
      <c r="Q93"/>
      <c r="R93"/>
      <c r="S93"/>
      <c r="T93"/>
      <c r="U93"/>
      <c r="V93"/>
      <c r="W93"/>
      <c r="X93"/>
      <c r="Y93"/>
      <c r="Z93"/>
      <c r="AA93"/>
      <c r="AB93"/>
      <c r="AC93"/>
    </row>
    <row r="94" spans="2:29" x14ac:dyDescent="0.2">
      <c r="B94"/>
      <c r="C94"/>
      <c r="D94"/>
      <c r="E94"/>
      <c r="F94"/>
      <c r="G94"/>
      <c r="H94"/>
      <c r="I94"/>
      <c r="J94"/>
      <c r="K94"/>
      <c r="L94"/>
      <c r="M94"/>
      <c r="N94"/>
      <c r="O94"/>
      <c r="P94"/>
      <c r="Q94"/>
      <c r="R94"/>
      <c r="S94"/>
      <c r="T94"/>
      <c r="U94"/>
      <c r="V94"/>
      <c r="W94"/>
      <c r="X94"/>
      <c r="Y94"/>
      <c r="Z94"/>
      <c r="AA94"/>
      <c r="AB94"/>
      <c r="AC94"/>
    </row>
    <row r="95" spans="2:29" x14ac:dyDescent="0.2">
      <c r="B95"/>
      <c r="C95"/>
      <c r="D95"/>
      <c r="E95"/>
      <c r="F95"/>
      <c r="G95"/>
      <c r="H95"/>
      <c r="I95"/>
      <c r="J95"/>
      <c r="K95"/>
      <c r="L95"/>
      <c r="M95"/>
      <c r="N95"/>
      <c r="O95"/>
      <c r="P95"/>
      <c r="Q95"/>
      <c r="R95"/>
      <c r="S95"/>
      <c r="T95"/>
      <c r="U95"/>
      <c r="V95"/>
      <c r="W95"/>
      <c r="X95"/>
      <c r="Y95"/>
      <c r="Z95"/>
      <c r="AA95"/>
      <c r="AB95"/>
      <c r="AC95"/>
    </row>
    <row r="96" spans="2:29" x14ac:dyDescent="0.2">
      <c r="B96"/>
      <c r="C96"/>
      <c r="D96"/>
      <c r="E96"/>
      <c r="F96"/>
      <c r="G96"/>
      <c r="H96"/>
      <c r="I96"/>
      <c r="J96"/>
      <c r="K96"/>
      <c r="L96"/>
      <c r="M96"/>
      <c r="N96"/>
      <c r="O96"/>
      <c r="P96"/>
      <c r="Q96"/>
      <c r="R96"/>
      <c r="S96"/>
      <c r="T96"/>
      <c r="U96"/>
      <c r="V96"/>
      <c r="W96"/>
      <c r="X96"/>
      <c r="Y96"/>
      <c r="Z96"/>
      <c r="AA96"/>
      <c r="AB96"/>
      <c r="AC96"/>
    </row>
    <row r="97" spans="2:29" x14ac:dyDescent="0.2">
      <c r="B97"/>
      <c r="C97"/>
      <c r="D97"/>
      <c r="E97"/>
      <c r="F97"/>
      <c r="G97"/>
      <c r="H97"/>
      <c r="I97"/>
      <c r="J97"/>
      <c r="K97"/>
      <c r="L97"/>
      <c r="M97"/>
      <c r="N97"/>
      <c r="O97"/>
      <c r="P97"/>
      <c r="Q97"/>
      <c r="R97"/>
      <c r="S97"/>
      <c r="T97"/>
      <c r="U97"/>
      <c r="V97"/>
      <c r="W97"/>
      <c r="X97"/>
      <c r="Y97"/>
      <c r="Z97"/>
      <c r="AA97"/>
      <c r="AB97"/>
      <c r="AC97"/>
    </row>
    <row r="98" spans="2:29" x14ac:dyDescent="0.2">
      <c r="B98"/>
      <c r="C98"/>
      <c r="D98"/>
      <c r="E98"/>
      <c r="F98"/>
      <c r="G98"/>
      <c r="H98"/>
      <c r="I98"/>
      <c r="J98"/>
      <c r="K98"/>
      <c r="L98"/>
      <c r="M98"/>
      <c r="N98"/>
      <c r="O98"/>
      <c r="P98"/>
      <c r="Q98"/>
      <c r="R98"/>
      <c r="S98"/>
      <c r="T98"/>
      <c r="U98"/>
      <c r="V98"/>
      <c r="W98"/>
      <c r="X98"/>
      <c r="Y98"/>
      <c r="Z98"/>
      <c r="AA98"/>
      <c r="AB98"/>
    </row>
    <row r="99" spans="2:29" x14ac:dyDescent="0.2">
      <c r="B99"/>
      <c r="C99"/>
      <c r="D99"/>
      <c r="E99"/>
      <c r="F99"/>
      <c r="G99"/>
      <c r="H99"/>
      <c r="I99"/>
      <c r="J99"/>
      <c r="K99"/>
      <c r="L99"/>
    </row>
    <row r="100" spans="2:29" x14ac:dyDescent="0.2">
      <c r="B100"/>
      <c r="C100"/>
      <c r="D100"/>
      <c r="E100"/>
      <c r="F100"/>
      <c r="G100"/>
      <c r="H100"/>
      <c r="I100"/>
      <c r="J100"/>
      <c r="K100"/>
      <c r="L100"/>
    </row>
    <row r="101" spans="2:29" x14ac:dyDescent="0.2">
      <c r="B101"/>
      <c r="C101"/>
      <c r="D101"/>
      <c r="E101"/>
      <c r="F101"/>
      <c r="G101"/>
      <c r="H101"/>
      <c r="I101"/>
      <c r="J101"/>
      <c r="K101"/>
      <c r="L101"/>
    </row>
    <row r="102" spans="2:29" x14ac:dyDescent="0.2">
      <c r="B102"/>
      <c r="C102"/>
      <c r="D102"/>
      <c r="E102"/>
      <c r="F102"/>
      <c r="G102"/>
      <c r="H102"/>
      <c r="I102"/>
      <c r="J102"/>
      <c r="K102"/>
      <c r="L102"/>
    </row>
    <row r="103" spans="2:29" x14ac:dyDescent="0.2">
      <c r="B103"/>
      <c r="C103"/>
      <c r="D103"/>
      <c r="E103"/>
      <c r="F103"/>
      <c r="G103"/>
      <c r="H103"/>
      <c r="I103"/>
      <c r="J103"/>
      <c r="K103"/>
      <c r="L103"/>
    </row>
    <row r="104" spans="2:29" x14ac:dyDescent="0.2">
      <c r="B104"/>
      <c r="C104"/>
      <c r="D104"/>
      <c r="E104"/>
      <c r="F104"/>
      <c r="G104"/>
      <c r="H104"/>
      <c r="I104"/>
      <c r="J104"/>
      <c r="K104"/>
      <c r="L104"/>
    </row>
    <row r="105" spans="2:29" x14ac:dyDescent="0.2">
      <c r="B105"/>
      <c r="C105"/>
      <c r="D105"/>
      <c r="E105"/>
      <c r="F105"/>
      <c r="G105"/>
      <c r="H105"/>
      <c r="I105"/>
      <c r="J105"/>
      <c r="K105"/>
      <c r="L105"/>
    </row>
    <row r="106" spans="2:29" x14ac:dyDescent="0.2">
      <c r="B106"/>
      <c r="C106"/>
      <c r="D106"/>
      <c r="E106"/>
      <c r="F106"/>
      <c r="G106"/>
      <c r="H106"/>
      <c r="I106"/>
      <c r="J106"/>
      <c r="K106"/>
      <c r="L106"/>
    </row>
    <row r="107" spans="2:29" x14ac:dyDescent="0.2">
      <c r="B107"/>
      <c r="C107"/>
      <c r="D107"/>
      <c r="E107"/>
      <c r="F107"/>
      <c r="G107"/>
      <c r="H107"/>
      <c r="I107"/>
      <c r="J107"/>
      <c r="K107"/>
      <c r="L107"/>
    </row>
    <row r="108" spans="2:29" x14ac:dyDescent="0.2">
      <c r="B108"/>
      <c r="C108"/>
      <c r="D108"/>
      <c r="E108"/>
      <c r="F108"/>
      <c r="G108"/>
      <c r="H108"/>
      <c r="I108"/>
      <c r="J108"/>
      <c r="K108"/>
      <c r="L108"/>
    </row>
    <row r="109" spans="2:29" x14ac:dyDescent="0.2">
      <c r="B109"/>
      <c r="C109"/>
      <c r="D109"/>
      <c r="E109"/>
      <c r="F109"/>
      <c r="G109"/>
      <c r="H109"/>
      <c r="I109"/>
      <c r="J109"/>
      <c r="K109"/>
      <c r="L109"/>
    </row>
    <row r="110" spans="2:29" x14ac:dyDescent="0.2">
      <c r="B110"/>
      <c r="C110"/>
      <c r="D110"/>
      <c r="E110"/>
      <c r="F110"/>
      <c r="G110"/>
      <c r="H110"/>
      <c r="I110"/>
      <c r="J110"/>
      <c r="K110"/>
      <c r="L110"/>
    </row>
    <row r="111" spans="2:29" x14ac:dyDescent="0.2">
      <c r="B111"/>
      <c r="C111"/>
      <c r="D111"/>
      <c r="E111"/>
      <c r="F111"/>
      <c r="G111"/>
      <c r="H111"/>
      <c r="I111"/>
      <c r="J111"/>
      <c r="K111"/>
      <c r="L111"/>
    </row>
    <row r="112" spans="2:29" x14ac:dyDescent="0.2">
      <c r="B112"/>
      <c r="C112"/>
      <c r="D112"/>
      <c r="E112"/>
      <c r="F112"/>
      <c r="G112"/>
      <c r="H112"/>
      <c r="I112"/>
      <c r="J112"/>
      <c r="K112"/>
      <c r="L112"/>
    </row>
    <row r="113" spans="2:12" x14ac:dyDescent="0.2">
      <c r="B113"/>
      <c r="C113"/>
      <c r="D113"/>
      <c r="E113"/>
      <c r="F113"/>
      <c r="G113"/>
      <c r="H113"/>
      <c r="I113"/>
      <c r="J113"/>
      <c r="K113"/>
      <c r="L113"/>
    </row>
    <row r="114" spans="2:12" x14ac:dyDescent="0.2">
      <c r="B114"/>
      <c r="C114"/>
      <c r="D114"/>
      <c r="E114"/>
      <c r="F114"/>
      <c r="G114"/>
      <c r="H114"/>
      <c r="I114"/>
      <c r="J114"/>
      <c r="K114"/>
      <c r="L114"/>
    </row>
    <row r="115" spans="2:12" x14ac:dyDescent="0.2">
      <c r="B115"/>
      <c r="C115"/>
      <c r="D115"/>
      <c r="E115"/>
      <c r="F115"/>
      <c r="G115"/>
      <c r="H115"/>
      <c r="I115"/>
      <c r="J115"/>
      <c r="K115"/>
      <c r="L115"/>
    </row>
    <row r="116" spans="2:12" x14ac:dyDescent="0.2">
      <c r="B116"/>
      <c r="C116"/>
      <c r="D116"/>
      <c r="E116"/>
      <c r="F116"/>
      <c r="G116"/>
      <c r="H116"/>
      <c r="I116"/>
      <c r="J116"/>
      <c r="K116"/>
      <c r="L116"/>
    </row>
    <row r="117" spans="2:12" x14ac:dyDescent="0.2">
      <c r="B117"/>
      <c r="C117"/>
      <c r="D117"/>
      <c r="E117"/>
      <c r="F117"/>
      <c r="G117"/>
      <c r="H117"/>
      <c r="I117"/>
      <c r="J117"/>
      <c r="K117"/>
      <c r="L117"/>
    </row>
    <row r="118" spans="2:12" x14ac:dyDescent="0.2">
      <c r="B118"/>
      <c r="C118"/>
      <c r="D118"/>
      <c r="E118"/>
      <c r="F118"/>
      <c r="G118"/>
      <c r="H118"/>
      <c r="I118"/>
      <c r="J118"/>
      <c r="K118"/>
      <c r="L118"/>
    </row>
    <row r="119" spans="2:12" x14ac:dyDescent="0.2">
      <c r="B119"/>
      <c r="C119"/>
      <c r="D119"/>
      <c r="E119"/>
      <c r="F119"/>
      <c r="G119"/>
      <c r="H119"/>
      <c r="I119"/>
      <c r="J119"/>
      <c r="K119"/>
      <c r="L119"/>
    </row>
    <row r="120" spans="2:12" x14ac:dyDescent="0.2">
      <c r="B120"/>
      <c r="C120"/>
      <c r="D120"/>
      <c r="E120"/>
      <c r="F120"/>
      <c r="G120"/>
      <c r="H120"/>
      <c r="I120"/>
      <c r="J120"/>
      <c r="K120"/>
      <c r="L120"/>
    </row>
    <row r="121" spans="2:12" x14ac:dyDescent="0.2">
      <c r="B121"/>
      <c r="C121"/>
      <c r="D121"/>
      <c r="E121"/>
      <c r="F121"/>
      <c r="G121"/>
      <c r="H121"/>
      <c r="I121"/>
      <c r="J121"/>
      <c r="K121"/>
      <c r="L121"/>
    </row>
    <row r="122" spans="2:12" x14ac:dyDescent="0.2">
      <c r="B122"/>
      <c r="C122"/>
      <c r="D122"/>
      <c r="E122"/>
      <c r="F122"/>
      <c r="G122"/>
      <c r="H122"/>
      <c r="I122"/>
      <c r="J122"/>
      <c r="K122"/>
      <c r="L122"/>
    </row>
    <row r="123" spans="2:12" x14ac:dyDescent="0.2">
      <c r="B123"/>
      <c r="C123"/>
      <c r="D123"/>
      <c r="E123"/>
      <c r="F123"/>
      <c r="G123"/>
      <c r="H123"/>
      <c r="I123"/>
      <c r="J123"/>
      <c r="K123"/>
      <c r="L123"/>
    </row>
    <row r="124" spans="2:12" x14ac:dyDescent="0.2">
      <c r="B124"/>
      <c r="C124"/>
      <c r="D124"/>
      <c r="E124"/>
      <c r="F124"/>
      <c r="G124"/>
      <c r="H124"/>
      <c r="I124"/>
      <c r="J124"/>
      <c r="K124"/>
      <c r="L124"/>
    </row>
    <row r="125" spans="2:12" x14ac:dyDescent="0.2">
      <c r="B125"/>
      <c r="C125"/>
      <c r="D125"/>
      <c r="E125"/>
      <c r="F125"/>
      <c r="G125"/>
      <c r="H125"/>
      <c r="I125"/>
      <c r="J125"/>
      <c r="K125"/>
      <c r="L125"/>
    </row>
    <row r="126" spans="2:12" x14ac:dyDescent="0.2">
      <c r="B126"/>
      <c r="C126"/>
      <c r="D126"/>
      <c r="E126"/>
      <c r="F126"/>
      <c r="G126"/>
      <c r="H126"/>
      <c r="I126"/>
      <c r="J126"/>
      <c r="K126"/>
      <c r="L126"/>
    </row>
    <row r="127" spans="2:12" x14ac:dyDescent="0.2">
      <c r="B127"/>
      <c r="C127"/>
      <c r="D127"/>
      <c r="E127"/>
      <c r="F127"/>
      <c r="G127"/>
      <c r="H127"/>
      <c r="I127"/>
      <c r="J127"/>
      <c r="K127"/>
      <c r="L127"/>
    </row>
    <row r="128" spans="2:12" x14ac:dyDescent="0.2">
      <c r="B128"/>
      <c r="C128"/>
      <c r="D128"/>
      <c r="E128"/>
      <c r="F128"/>
      <c r="G128"/>
      <c r="H128"/>
      <c r="I128"/>
      <c r="J128"/>
      <c r="K128"/>
      <c r="L128"/>
    </row>
    <row r="129" spans="2:12" x14ac:dyDescent="0.2">
      <c r="B129"/>
      <c r="C129"/>
      <c r="D129"/>
      <c r="E129"/>
      <c r="F129"/>
      <c r="G129"/>
      <c r="H129"/>
      <c r="I129"/>
      <c r="J129"/>
      <c r="K129"/>
      <c r="L129"/>
    </row>
    <row r="130" spans="2:12" x14ac:dyDescent="0.2">
      <c r="B130"/>
      <c r="C130"/>
      <c r="D130"/>
      <c r="E130"/>
      <c r="F130"/>
      <c r="G130"/>
      <c r="H130"/>
      <c r="I130"/>
      <c r="J130"/>
      <c r="K130"/>
      <c r="L130"/>
    </row>
    <row r="131" spans="2:12" x14ac:dyDescent="0.2">
      <c r="B131"/>
      <c r="C131"/>
      <c r="D131"/>
      <c r="E131"/>
      <c r="F131"/>
      <c r="G131"/>
      <c r="H131"/>
      <c r="I131"/>
      <c r="J131"/>
      <c r="K131"/>
      <c r="L131"/>
    </row>
    <row r="132" spans="2:12" x14ac:dyDescent="0.2">
      <c r="B132"/>
      <c r="C132"/>
      <c r="D132"/>
      <c r="E132"/>
      <c r="F132"/>
      <c r="G132"/>
      <c r="H132"/>
      <c r="I132"/>
      <c r="J132"/>
      <c r="K132"/>
      <c r="L132"/>
    </row>
    <row r="133" spans="2:12" x14ac:dyDescent="0.2">
      <c r="B133"/>
      <c r="C133"/>
      <c r="D133"/>
      <c r="E133"/>
      <c r="F133"/>
      <c r="G133"/>
      <c r="H133"/>
      <c r="I133"/>
      <c r="J133"/>
      <c r="K133"/>
      <c r="L133"/>
    </row>
    <row r="134" spans="2:12" x14ac:dyDescent="0.2">
      <c r="B134"/>
      <c r="C134"/>
      <c r="D134"/>
      <c r="E134"/>
      <c r="F134"/>
      <c r="G134"/>
      <c r="H134"/>
      <c r="I134"/>
      <c r="J134"/>
      <c r="K134"/>
      <c r="L134"/>
    </row>
    <row r="135" spans="2:12" x14ac:dyDescent="0.2">
      <c r="B135"/>
      <c r="C135"/>
      <c r="D135"/>
      <c r="E135"/>
      <c r="F135"/>
      <c r="G135"/>
      <c r="H135"/>
      <c r="I135"/>
      <c r="J135"/>
      <c r="K135"/>
      <c r="L135"/>
    </row>
    <row r="136" spans="2:12" x14ac:dyDescent="0.2">
      <c r="B136"/>
      <c r="C136"/>
      <c r="D136"/>
      <c r="E136"/>
      <c r="F136"/>
      <c r="G136"/>
      <c r="H136"/>
      <c r="I136"/>
      <c r="J136"/>
      <c r="K136"/>
      <c r="L136"/>
    </row>
    <row r="137" spans="2:12" x14ac:dyDescent="0.2">
      <c r="B137"/>
      <c r="C137"/>
      <c r="D137"/>
      <c r="E137"/>
      <c r="F137"/>
      <c r="G137"/>
      <c r="H137"/>
      <c r="I137"/>
      <c r="J137"/>
      <c r="K137"/>
      <c r="L137"/>
    </row>
    <row r="138" spans="2:12" x14ac:dyDescent="0.2">
      <c r="B138"/>
      <c r="C138"/>
      <c r="D138"/>
      <c r="E138"/>
      <c r="F138"/>
      <c r="G138"/>
      <c r="H138"/>
      <c r="I138"/>
      <c r="J138"/>
      <c r="K138"/>
      <c r="L138"/>
    </row>
    <row r="139" spans="2:12" x14ac:dyDescent="0.2">
      <c r="B139"/>
      <c r="C139"/>
      <c r="D139"/>
      <c r="E139"/>
      <c r="F139"/>
      <c r="G139"/>
      <c r="H139"/>
      <c r="I139"/>
      <c r="J139"/>
      <c r="K139"/>
      <c r="L139"/>
    </row>
    <row r="140" spans="2:12" x14ac:dyDescent="0.2">
      <c r="B140"/>
      <c r="C140"/>
      <c r="D140"/>
      <c r="E140"/>
      <c r="F140"/>
      <c r="G140"/>
      <c r="H140"/>
      <c r="I140"/>
      <c r="J140"/>
      <c r="K140"/>
      <c r="L140"/>
    </row>
    <row r="141" spans="2:12" x14ac:dyDescent="0.2">
      <c r="B141"/>
      <c r="C141"/>
      <c r="D141"/>
      <c r="E141"/>
      <c r="F141"/>
      <c r="G141"/>
      <c r="H141"/>
      <c r="I141"/>
      <c r="J141"/>
      <c r="K141"/>
      <c r="L141"/>
    </row>
    <row r="142" spans="2:12" x14ac:dyDescent="0.2">
      <c r="B142"/>
      <c r="C142"/>
      <c r="D142"/>
      <c r="E142"/>
      <c r="F142"/>
      <c r="G142"/>
      <c r="H142"/>
      <c r="I142"/>
      <c r="J142"/>
      <c r="K142"/>
      <c r="L142"/>
    </row>
    <row r="143" spans="2:12" x14ac:dyDescent="0.2">
      <c r="B143"/>
      <c r="C143"/>
      <c r="D143"/>
      <c r="E143"/>
      <c r="F143"/>
      <c r="G143"/>
      <c r="H143"/>
      <c r="I143"/>
      <c r="J143"/>
      <c r="K143"/>
      <c r="L143"/>
    </row>
    <row r="144" spans="2:12" x14ac:dyDescent="0.2">
      <c r="B144"/>
      <c r="C144"/>
      <c r="D144"/>
      <c r="E144"/>
      <c r="F144"/>
      <c r="G144"/>
      <c r="H144"/>
      <c r="I144"/>
      <c r="J144"/>
      <c r="K144"/>
      <c r="L144"/>
    </row>
    <row r="145" spans="2:12" x14ac:dyDescent="0.2">
      <c r="B145"/>
      <c r="C145"/>
      <c r="D145"/>
      <c r="E145"/>
      <c r="F145"/>
      <c r="G145"/>
      <c r="H145"/>
      <c r="I145"/>
      <c r="J145"/>
      <c r="K145"/>
      <c r="L145"/>
    </row>
    <row r="146" spans="2:12" x14ac:dyDescent="0.2">
      <c r="B146"/>
      <c r="C146"/>
      <c r="D146"/>
      <c r="E146"/>
      <c r="F146"/>
      <c r="G146"/>
      <c r="H146"/>
      <c r="I146"/>
      <c r="J146"/>
      <c r="K146"/>
      <c r="L146"/>
    </row>
    <row r="147" spans="2:12" x14ac:dyDescent="0.2">
      <c r="B147"/>
      <c r="C147"/>
      <c r="D147"/>
      <c r="E147"/>
      <c r="F147"/>
      <c r="G147"/>
      <c r="H147"/>
      <c r="I147"/>
      <c r="J147"/>
      <c r="K147"/>
      <c r="L147"/>
    </row>
    <row r="148" spans="2:12" x14ac:dyDescent="0.2">
      <c r="B148"/>
      <c r="C148"/>
      <c r="D148"/>
      <c r="E148"/>
      <c r="F148"/>
      <c r="G148"/>
      <c r="H148"/>
      <c r="I148"/>
      <c r="J148"/>
      <c r="K148"/>
      <c r="L148"/>
    </row>
    <row r="149" spans="2:12" x14ac:dyDescent="0.2">
      <c r="B149"/>
      <c r="C149"/>
      <c r="D149"/>
      <c r="E149"/>
      <c r="F149"/>
      <c r="G149"/>
      <c r="H149"/>
      <c r="I149"/>
      <c r="J149"/>
      <c r="K149"/>
      <c r="L149"/>
    </row>
    <row r="150" spans="2:12" x14ac:dyDescent="0.2">
      <c r="B150"/>
      <c r="C150"/>
      <c r="D150"/>
      <c r="E150"/>
      <c r="F150"/>
      <c r="G150"/>
      <c r="H150"/>
      <c r="I150"/>
      <c r="J150"/>
      <c r="K150"/>
      <c r="L150"/>
    </row>
    <row r="151" spans="2:12" x14ac:dyDescent="0.2">
      <c r="B151"/>
      <c r="C151"/>
      <c r="D151"/>
      <c r="E151"/>
      <c r="F151"/>
      <c r="G151"/>
      <c r="H151"/>
      <c r="I151"/>
      <c r="J151"/>
      <c r="K151"/>
      <c r="L151"/>
    </row>
    <row r="152" spans="2:12" x14ac:dyDescent="0.2">
      <c r="B152"/>
      <c r="C152"/>
      <c r="D152"/>
      <c r="E152"/>
      <c r="F152"/>
      <c r="G152"/>
      <c r="H152"/>
      <c r="I152"/>
      <c r="J152"/>
      <c r="K152"/>
      <c r="L152"/>
    </row>
    <row r="153" spans="2:12" x14ac:dyDescent="0.2">
      <c r="B153"/>
      <c r="C153"/>
      <c r="D153"/>
      <c r="E153"/>
      <c r="F153"/>
      <c r="G153"/>
      <c r="H153"/>
      <c r="I153"/>
      <c r="J153"/>
      <c r="K153"/>
      <c r="L153"/>
    </row>
    <row r="154" spans="2:12" x14ac:dyDescent="0.2">
      <c r="B154"/>
      <c r="C154"/>
      <c r="D154"/>
      <c r="E154"/>
      <c r="F154"/>
      <c r="G154"/>
      <c r="H154"/>
      <c r="I154"/>
      <c r="J154"/>
      <c r="K154"/>
      <c r="L154"/>
    </row>
    <row r="155" spans="2:12" x14ac:dyDescent="0.2">
      <c r="B155"/>
      <c r="C155"/>
      <c r="D155"/>
      <c r="E155"/>
      <c r="F155"/>
      <c r="G155"/>
      <c r="H155"/>
      <c r="I155"/>
      <c r="J155"/>
      <c r="K155"/>
      <c r="L155"/>
    </row>
    <row r="156" spans="2:12" x14ac:dyDescent="0.2">
      <c r="B156"/>
      <c r="C156"/>
      <c r="D156"/>
      <c r="E156"/>
      <c r="F156"/>
      <c r="G156"/>
      <c r="H156"/>
      <c r="I156"/>
      <c r="J156"/>
      <c r="K156"/>
      <c r="L156"/>
    </row>
    <row r="157" spans="2:12" x14ac:dyDescent="0.2">
      <c r="B157"/>
      <c r="C157"/>
      <c r="D157"/>
      <c r="E157"/>
      <c r="F157"/>
      <c r="G157"/>
      <c r="H157"/>
      <c r="I157"/>
      <c r="J157"/>
      <c r="K157"/>
      <c r="L157"/>
    </row>
    <row r="158" spans="2:12" x14ac:dyDescent="0.2">
      <c r="B158"/>
      <c r="C158"/>
      <c r="D158"/>
      <c r="E158"/>
      <c r="F158"/>
      <c r="G158"/>
      <c r="H158"/>
      <c r="I158"/>
      <c r="J158"/>
      <c r="K158"/>
      <c r="L158"/>
    </row>
    <row r="159" spans="2:12" x14ac:dyDescent="0.2">
      <c r="B159"/>
      <c r="C159"/>
      <c r="D159"/>
      <c r="E159"/>
      <c r="F159"/>
      <c r="G159"/>
      <c r="H159"/>
      <c r="I159"/>
      <c r="J159"/>
      <c r="K159"/>
      <c r="L159"/>
    </row>
    <row r="160" spans="2:12" x14ac:dyDescent="0.2">
      <c r="B160"/>
      <c r="C160"/>
      <c r="D160"/>
      <c r="E160"/>
      <c r="F160"/>
      <c r="G160"/>
      <c r="H160"/>
      <c r="I160"/>
      <c r="J160"/>
      <c r="K160"/>
      <c r="L160"/>
    </row>
    <row r="161" spans="2:12" x14ac:dyDescent="0.2">
      <c r="B161"/>
      <c r="C161"/>
      <c r="D161"/>
      <c r="E161"/>
      <c r="F161"/>
      <c r="G161"/>
      <c r="H161"/>
      <c r="I161"/>
      <c r="J161"/>
      <c r="K161"/>
      <c r="L161"/>
    </row>
    <row r="162" spans="2:12" x14ac:dyDescent="0.2">
      <c r="B162"/>
      <c r="C162"/>
      <c r="D162"/>
      <c r="E162"/>
      <c r="F162"/>
      <c r="G162"/>
      <c r="H162"/>
      <c r="I162"/>
      <c r="J162"/>
      <c r="K162"/>
      <c r="L162"/>
    </row>
    <row r="163" spans="2:12" x14ac:dyDescent="0.2">
      <c r="B163"/>
      <c r="C163"/>
      <c r="D163"/>
      <c r="E163"/>
      <c r="F163"/>
      <c r="G163"/>
      <c r="H163"/>
      <c r="I163"/>
      <c r="J163"/>
      <c r="K163"/>
      <c r="L163"/>
    </row>
    <row r="164" spans="2:12" x14ac:dyDescent="0.2">
      <c r="B164"/>
      <c r="C164"/>
      <c r="D164"/>
      <c r="E164"/>
      <c r="F164"/>
      <c r="G164"/>
      <c r="H164"/>
      <c r="I164"/>
      <c r="J164"/>
      <c r="K164"/>
      <c r="L164"/>
    </row>
    <row r="165" spans="2:12" x14ac:dyDescent="0.2">
      <c r="B165"/>
      <c r="C165"/>
      <c r="D165"/>
      <c r="E165"/>
      <c r="F165"/>
      <c r="G165"/>
      <c r="H165"/>
      <c r="I165"/>
      <c r="J165"/>
      <c r="K165"/>
      <c r="L165"/>
    </row>
    <row r="166" spans="2:12" x14ac:dyDescent="0.2">
      <c r="B166"/>
      <c r="C166"/>
      <c r="D166"/>
      <c r="E166"/>
      <c r="F166"/>
      <c r="G166"/>
      <c r="H166"/>
      <c r="I166"/>
      <c r="J166"/>
      <c r="K166"/>
      <c r="L166"/>
    </row>
    <row r="167" spans="2:12" x14ac:dyDescent="0.2">
      <c r="B167"/>
      <c r="C167"/>
      <c r="D167"/>
      <c r="E167"/>
      <c r="F167"/>
      <c r="G167"/>
      <c r="H167"/>
      <c r="I167"/>
      <c r="J167"/>
      <c r="K167"/>
      <c r="L167"/>
    </row>
    <row r="168" spans="2:12" x14ac:dyDescent="0.2">
      <c r="B168"/>
      <c r="C168"/>
      <c r="D168"/>
      <c r="E168"/>
      <c r="F168"/>
      <c r="G168"/>
      <c r="H168"/>
      <c r="I168"/>
      <c r="J168"/>
      <c r="K168"/>
      <c r="L168"/>
    </row>
    <row r="169" spans="2:12" x14ac:dyDescent="0.2">
      <c r="B169"/>
      <c r="C169"/>
      <c r="D169"/>
      <c r="E169"/>
      <c r="F169"/>
      <c r="G169"/>
      <c r="H169"/>
      <c r="I169"/>
      <c r="J169"/>
      <c r="K169"/>
      <c r="L169"/>
    </row>
    <row r="170" spans="2:12" x14ac:dyDescent="0.2">
      <c r="B170"/>
      <c r="C170"/>
      <c r="D170"/>
      <c r="E170"/>
      <c r="F170"/>
      <c r="G170"/>
      <c r="H170"/>
      <c r="I170"/>
      <c r="J170"/>
      <c r="K170"/>
      <c r="L170"/>
    </row>
    <row r="171" spans="2:12" x14ac:dyDescent="0.2">
      <c r="B171"/>
      <c r="C171"/>
      <c r="D171"/>
      <c r="E171"/>
      <c r="F171"/>
      <c r="G171"/>
      <c r="H171"/>
      <c r="I171"/>
      <c r="J171"/>
      <c r="K171"/>
      <c r="L171"/>
    </row>
    <row r="172" spans="2:12" x14ac:dyDescent="0.2">
      <c r="B172"/>
      <c r="C172"/>
      <c r="D172"/>
      <c r="E172"/>
      <c r="F172"/>
      <c r="G172"/>
      <c r="H172"/>
      <c r="I172"/>
      <c r="J172"/>
      <c r="K172"/>
      <c r="L172"/>
    </row>
    <row r="173" spans="2:12" x14ac:dyDescent="0.2">
      <c r="B173"/>
      <c r="C173"/>
      <c r="D173"/>
      <c r="E173"/>
      <c r="F173"/>
      <c r="G173"/>
      <c r="H173"/>
      <c r="I173"/>
      <c r="J173"/>
      <c r="K173"/>
      <c r="L173"/>
    </row>
    <row r="174" spans="2:12" x14ac:dyDescent="0.2">
      <c r="B174"/>
      <c r="C174"/>
      <c r="D174"/>
      <c r="E174"/>
      <c r="F174"/>
      <c r="G174"/>
      <c r="H174"/>
      <c r="I174"/>
      <c r="J174"/>
      <c r="K174"/>
      <c r="L174"/>
    </row>
    <row r="175" spans="2:12" x14ac:dyDescent="0.2">
      <c r="B175"/>
      <c r="C175"/>
      <c r="D175"/>
      <c r="E175"/>
      <c r="F175"/>
      <c r="G175"/>
      <c r="H175"/>
      <c r="I175"/>
      <c r="J175"/>
      <c r="K175"/>
      <c r="L175"/>
    </row>
    <row r="176" spans="2:12" x14ac:dyDescent="0.2">
      <c r="B176"/>
      <c r="C176"/>
      <c r="D176"/>
      <c r="E176"/>
      <c r="F176"/>
      <c r="G176"/>
      <c r="H176"/>
      <c r="I176"/>
      <c r="J176"/>
      <c r="K176"/>
      <c r="L176"/>
    </row>
    <row r="177" spans="2:12" x14ac:dyDescent="0.2">
      <c r="B177"/>
      <c r="C177"/>
      <c r="D177"/>
      <c r="E177"/>
      <c r="F177"/>
      <c r="G177"/>
      <c r="H177"/>
      <c r="I177"/>
      <c r="J177"/>
      <c r="K177"/>
      <c r="L177"/>
    </row>
    <row r="178" spans="2:12" x14ac:dyDescent="0.2">
      <c r="B178"/>
      <c r="C178"/>
      <c r="D178"/>
      <c r="E178"/>
      <c r="F178"/>
      <c r="G178"/>
      <c r="H178"/>
      <c r="I178"/>
      <c r="J178"/>
      <c r="K178"/>
      <c r="L178"/>
    </row>
    <row r="179" spans="2:12" x14ac:dyDescent="0.2">
      <c r="B179"/>
      <c r="C179"/>
      <c r="D179"/>
      <c r="E179"/>
      <c r="F179"/>
      <c r="G179"/>
      <c r="H179"/>
      <c r="I179"/>
      <c r="J179"/>
      <c r="K179"/>
      <c r="L179"/>
    </row>
    <row r="180" spans="2:12" x14ac:dyDescent="0.2">
      <c r="B180"/>
      <c r="C180"/>
      <c r="D180"/>
      <c r="E180"/>
      <c r="F180"/>
      <c r="G180"/>
      <c r="H180"/>
      <c r="I180"/>
      <c r="J180"/>
      <c r="K180"/>
      <c r="L180"/>
    </row>
    <row r="181" spans="2:12" x14ac:dyDescent="0.2">
      <c r="B181"/>
      <c r="C181"/>
      <c r="D181"/>
      <c r="E181"/>
      <c r="F181"/>
      <c r="G181"/>
      <c r="H181"/>
      <c r="I181"/>
      <c r="J181"/>
      <c r="K181"/>
      <c r="L181"/>
    </row>
    <row r="182" spans="2:12" x14ac:dyDescent="0.2">
      <c r="B182"/>
      <c r="C182"/>
      <c r="D182"/>
      <c r="E182"/>
      <c r="F182"/>
      <c r="G182"/>
      <c r="H182"/>
      <c r="I182"/>
      <c r="J182"/>
      <c r="K182"/>
      <c r="L182"/>
    </row>
    <row r="183" spans="2:12" x14ac:dyDescent="0.2">
      <c r="B183"/>
      <c r="C183"/>
      <c r="D183"/>
      <c r="E183"/>
      <c r="F183"/>
      <c r="G183"/>
      <c r="H183"/>
      <c r="I183"/>
      <c r="J183"/>
      <c r="K183"/>
      <c r="L183"/>
    </row>
    <row r="184" spans="2:12" x14ac:dyDescent="0.2">
      <c r="B184"/>
      <c r="C184"/>
      <c r="D184"/>
      <c r="E184"/>
      <c r="F184"/>
      <c r="G184"/>
      <c r="H184"/>
      <c r="I184"/>
      <c r="J184"/>
      <c r="K184"/>
      <c r="L184"/>
    </row>
    <row r="185" spans="2:12" x14ac:dyDescent="0.2">
      <c r="B185"/>
      <c r="C185"/>
      <c r="D185"/>
      <c r="E185"/>
      <c r="F185"/>
      <c r="G185"/>
      <c r="H185"/>
      <c r="I185"/>
      <c r="J185"/>
      <c r="K185"/>
      <c r="L185"/>
    </row>
    <row r="186" spans="2:12" x14ac:dyDescent="0.2">
      <c r="B186"/>
      <c r="C186"/>
      <c r="D186"/>
      <c r="E186"/>
      <c r="F186"/>
      <c r="G186"/>
      <c r="H186"/>
      <c r="I186"/>
      <c r="J186"/>
      <c r="K186"/>
      <c r="L186"/>
    </row>
    <row r="187" spans="2:12" x14ac:dyDescent="0.2">
      <c r="B187"/>
      <c r="C187"/>
      <c r="D187"/>
      <c r="E187"/>
      <c r="F187"/>
      <c r="G187"/>
      <c r="H187"/>
      <c r="I187"/>
      <c r="J187"/>
      <c r="K187"/>
      <c r="L187"/>
    </row>
    <row r="188" spans="2:12" x14ac:dyDescent="0.2">
      <c r="B188"/>
      <c r="C188"/>
      <c r="D188"/>
      <c r="E188"/>
      <c r="F188"/>
      <c r="G188"/>
      <c r="H188"/>
      <c r="I188"/>
      <c r="J188"/>
      <c r="K188"/>
      <c r="L188"/>
    </row>
    <row r="189" spans="2:12" x14ac:dyDescent="0.2">
      <c r="B189"/>
      <c r="C189"/>
      <c r="D189"/>
      <c r="E189"/>
      <c r="F189"/>
      <c r="G189"/>
      <c r="H189"/>
      <c r="I189"/>
      <c r="J189"/>
      <c r="K189"/>
      <c r="L189"/>
    </row>
    <row r="190" spans="2:12" x14ac:dyDescent="0.2">
      <c r="B190"/>
      <c r="C190"/>
      <c r="D190"/>
      <c r="E190"/>
      <c r="F190"/>
      <c r="G190"/>
      <c r="H190"/>
      <c r="I190"/>
      <c r="J190"/>
      <c r="K190"/>
      <c r="L190"/>
    </row>
    <row r="191" spans="2:12" x14ac:dyDescent="0.2">
      <c r="B191"/>
      <c r="C191"/>
      <c r="D191"/>
      <c r="E191"/>
      <c r="F191"/>
      <c r="G191"/>
      <c r="H191"/>
      <c r="I191"/>
      <c r="J191"/>
      <c r="K191"/>
      <c r="L191"/>
    </row>
    <row r="192" spans="2:12" x14ac:dyDescent="0.2">
      <c r="B192"/>
      <c r="C192"/>
      <c r="D192"/>
      <c r="E192"/>
      <c r="F192"/>
      <c r="G192"/>
      <c r="H192"/>
      <c r="I192"/>
      <c r="J192"/>
      <c r="K192"/>
      <c r="L192"/>
    </row>
    <row r="193" spans="2:12" x14ac:dyDescent="0.2">
      <c r="B193"/>
      <c r="C193"/>
      <c r="D193"/>
      <c r="E193"/>
      <c r="F193"/>
      <c r="G193"/>
      <c r="H193"/>
      <c r="I193"/>
      <c r="J193"/>
      <c r="K193"/>
      <c r="L193"/>
    </row>
    <row r="194" spans="2:12" x14ac:dyDescent="0.2">
      <c r="B194"/>
      <c r="C194"/>
      <c r="D194"/>
      <c r="E194"/>
      <c r="F194"/>
      <c r="G194"/>
      <c r="H194"/>
      <c r="I194"/>
      <c r="J194"/>
      <c r="K194"/>
      <c r="L194"/>
    </row>
    <row r="195" spans="2:12" x14ac:dyDescent="0.2">
      <c r="B195"/>
      <c r="C195"/>
      <c r="D195"/>
      <c r="E195"/>
      <c r="F195"/>
      <c r="G195"/>
      <c r="H195"/>
      <c r="I195"/>
      <c r="J195"/>
      <c r="K195"/>
      <c r="L195"/>
    </row>
    <row r="196" spans="2:12" x14ac:dyDescent="0.2">
      <c r="B196"/>
      <c r="C196"/>
      <c r="D196"/>
      <c r="E196"/>
      <c r="F196"/>
      <c r="G196"/>
      <c r="H196"/>
      <c r="I196"/>
      <c r="J196"/>
      <c r="K196"/>
      <c r="L196"/>
    </row>
    <row r="197" spans="2:12" x14ac:dyDescent="0.2">
      <c r="B197"/>
      <c r="C197"/>
      <c r="D197"/>
      <c r="E197"/>
      <c r="F197"/>
      <c r="G197"/>
      <c r="H197"/>
      <c r="I197"/>
      <c r="J197"/>
      <c r="K197"/>
      <c r="L197"/>
    </row>
    <row r="198" spans="2:12" x14ac:dyDescent="0.2">
      <c r="B198"/>
      <c r="C198"/>
      <c r="D198"/>
      <c r="E198"/>
      <c r="F198"/>
      <c r="G198"/>
      <c r="H198"/>
      <c r="I198"/>
      <c r="J198"/>
      <c r="K198"/>
      <c r="L198"/>
    </row>
    <row r="199" spans="2:12" x14ac:dyDescent="0.2">
      <c r="B199"/>
      <c r="C199"/>
      <c r="D199"/>
      <c r="E199"/>
      <c r="F199"/>
      <c r="G199"/>
      <c r="H199"/>
      <c r="I199"/>
      <c r="J199"/>
      <c r="K199"/>
      <c r="L199"/>
    </row>
    <row r="200" spans="2:12" x14ac:dyDescent="0.2">
      <c r="B200"/>
      <c r="C200"/>
      <c r="D200"/>
      <c r="E200"/>
      <c r="F200"/>
      <c r="G200"/>
      <c r="H200"/>
      <c r="I200"/>
      <c r="J200"/>
      <c r="K200"/>
      <c r="L200"/>
    </row>
    <row r="201" spans="2:12" x14ac:dyDescent="0.2">
      <c r="B201"/>
      <c r="C201"/>
      <c r="D201"/>
      <c r="E201"/>
      <c r="F201"/>
      <c r="G201"/>
      <c r="H201"/>
      <c r="I201"/>
      <c r="J201"/>
      <c r="K201"/>
      <c r="L201"/>
    </row>
    <row r="202" spans="2:12" x14ac:dyDescent="0.2">
      <c r="B202"/>
      <c r="C202"/>
      <c r="D202"/>
      <c r="E202"/>
      <c r="F202"/>
      <c r="G202"/>
      <c r="H202"/>
      <c r="I202"/>
      <c r="J202"/>
      <c r="K202"/>
      <c r="L202"/>
    </row>
    <row r="203" spans="2:12" x14ac:dyDescent="0.2">
      <c r="B203"/>
      <c r="C203"/>
      <c r="D203"/>
      <c r="E203"/>
      <c r="F203"/>
      <c r="G203"/>
      <c r="H203"/>
      <c r="I203"/>
      <c r="J203"/>
      <c r="K203"/>
      <c r="L203"/>
    </row>
    <row r="204" spans="2:12" x14ac:dyDescent="0.2">
      <c r="B204"/>
      <c r="C204"/>
      <c r="D204"/>
      <c r="E204"/>
      <c r="F204"/>
      <c r="G204"/>
      <c r="H204"/>
      <c r="I204"/>
      <c r="J204"/>
      <c r="K204"/>
      <c r="L204"/>
    </row>
    <row r="205" spans="2:12" x14ac:dyDescent="0.2">
      <c r="B205"/>
      <c r="C205"/>
      <c r="D205"/>
      <c r="E205"/>
      <c r="F205"/>
      <c r="G205"/>
      <c r="H205"/>
      <c r="I205"/>
      <c r="J205"/>
      <c r="K205"/>
      <c r="L205"/>
    </row>
    <row r="206" spans="2:12" x14ac:dyDescent="0.2">
      <c r="B206"/>
      <c r="C206"/>
      <c r="D206"/>
      <c r="E206"/>
      <c r="F206"/>
      <c r="G206"/>
      <c r="H206"/>
      <c r="I206"/>
      <c r="J206"/>
      <c r="K206"/>
      <c r="L206"/>
    </row>
    <row r="207" spans="2:12" x14ac:dyDescent="0.2">
      <c r="B207"/>
      <c r="C207"/>
      <c r="D207"/>
      <c r="E207"/>
      <c r="F207"/>
      <c r="G207"/>
      <c r="H207"/>
      <c r="I207"/>
      <c r="J207"/>
      <c r="K207"/>
      <c r="L207"/>
    </row>
    <row r="208" spans="2:12" x14ac:dyDescent="0.2">
      <c r="B208"/>
      <c r="C208"/>
      <c r="D208"/>
      <c r="E208"/>
      <c r="F208"/>
      <c r="G208"/>
      <c r="H208"/>
      <c r="I208"/>
      <c r="J208"/>
      <c r="K208"/>
      <c r="L208"/>
    </row>
    <row r="209" spans="2:12" x14ac:dyDescent="0.2">
      <c r="B209"/>
      <c r="C209"/>
      <c r="D209"/>
      <c r="E209"/>
      <c r="F209"/>
      <c r="G209"/>
      <c r="H209"/>
      <c r="I209"/>
      <c r="J209"/>
      <c r="K209"/>
      <c r="L209"/>
    </row>
    <row r="210" spans="2:12" x14ac:dyDescent="0.2">
      <c r="B210"/>
      <c r="C210"/>
      <c r="D210"/>
      <c r="E210"/>
      <c r="F210"/>
      <c r="G210"/>
      <c r="H210"/>
      <c r="I210"/>
      <c r="J210"/>
      <c r="K210"/>
      <c r="L210"/>
    </row>
    <row r="211" spans="2:12" x14ac:dyDescent="0.2">
      <c r="B211"/>
      <c r="C211"/>
      <c r="D211"/>
      <c r="E211"/>
      <c r="F211"/>
      <c r="G211"/>
      <c r="H211"/>
      <c r="I211"/>
      <c r="J211"/>
      <c r="K211"/>
      <c r="L211"/>
    </row>
    <row r="212" spans="2:12" x14ac:dyDescent="0.2">
      <c r="B212"/>
      <c r="C212"/>
      <c r="D212"/>
      <c r="E212"/>
      <c r="F212"/>
      <c r="G212"/>
      <c r="H212"/>
      <c r="I212"/>
      <c r="J212"/>
      <c r="K212"/>
      <c r="L212"/>
    </row>
    <row r="213" spans="2:12" x14ac:dyDescent="0.2">
      <c r="B213"/>
      <c r="C213"/>
      <c r="D213"/>
      <c r="E213"/>
      <c r="F213"/>
      <c r="G213"/>
      <c r="H213"/>
      <c r="I213"/>
      <c r="J213"/>
      <c r="K213"/>
      <c r="L213"/>
    </row>
    <row r="214" spans="2:12" x14ac:dyDescent="0.2">
      <c r="B214"/>
      <c r="C214"/>
      <c r="D214"/>
      <c r="E214"/>
      <c r="F214"/>
      <c r="G214"/>
      <c r="H214"/>
      <c r="I214"/>
      <c r="J214"/>
      <c r="K214"/>
      <c r="L214"/>
    </row>
    <row r="215" spans="2:12" x14ac:dyDescent="0.2">
      <c r="B215"/>
      <c r="C215"/>
      <c r="D215"/>
      <c r="E215"/>
      <c r="F215"/>
      <c r="G215"/>
      <c r="H215"/>
      <c r="I215"/>
      <c r="J215"/>
      <c r="K215"/>
      <c r="L215"/>
    </row>
    <row r="216" spans="2:12" x14ac:dyDescent="0.2">
      <c r="B216"/>
      <c r="C216"/>
      <c r="D216"/>
      <c r="E216"/>
      <c r="F216"/>
      <c r="G216"/>
      <c r="H216"/>
      <c r="I216"/>
      <c r="J216"/>
      <c r="K216"/>
      <c r="L216"/>
    </row>
    <row r="217" spans="2:12" x14ac:dyDescent="0.2">
      <c r="B217"/>
      <c r="C217"/>
      <c r="D217"/>
      <c r="E217"/>
      <c r="F217"/>
      <c r="G217"/>
      <c r="H217"/>
      <c r="I217"/>
      <c r="J217"/>
      <c r="K217"/>
      <c r="L217"/>
    </row>
    <row r="218" spans="2:12" x14ac:dyDescent="0.2">
      <c r="B218"/>
      <c r="C218"/>
      <c r="D218"/>
      <c r="E218"/>
      <c r="F218"/>
      <c r="G218"/>
      <c r="H218"/>
      <c r="I218"/>
      <c r="J218"/>
      <c r="K218"/>
      <c r="L218"/>
    </row>
    <row r="219" spans="2:12" x14ac:dyDescent="0.2">
      <c r="B219"/>
      <c r="C219"/>
      <c r="D219"/>
      <c r="E219"/>
      <c r="F219"/>
      <c r="G219"/>
      <c r="H219"/>
      <c r="I219"/>
      <c r="J219"/>
      <c r="K219"/>
      <c r="L219"/>
    </row>
    <row r="220" spans="2:12" x14ac:dyDescent="0.2">
      <c r="B220"/>
      <c r="C220"/>
      <c r="D220"/>
      <c r="E220"/>
      <c r="F220"/>
      <c r="G220"/>
      <c r="H220"/>
      <c r="I220"/>
      <c r="J220"/>
      <c r="K220"/>
      <c r="L220"/>
    </row>
    <row r="221" spans="2:12" x14ac:dyDescent="0.2">
      <c r="B221"/>
      <c r="C221"/>
      <c r="D221"/>
      <c r="E221"/>
      <c r="F221"/>
      <c r="G221"/>
      <c r="H221"/>
      <c r="I221"/>
      <c r="J221"/>
      <c r="K221"/>
      <c r="L221"/>
    </row>
    <row r="222" spans="2:12" x14ac:dyDescent="0.2">
      <c r="B222"/>
      <c r="C222"/>
      <c r="D222"/>
      <c r="E222"/>
      <c r="F222"/>
      <c r="G222"/>
      <c r="H222"/>
      <c r="I222"/>
      <c r="J222"/>
      <c r="K222"/>
      <c r="L222"/>
    </row>
    <row r="223" spans="2:12" x14ac:dyDescent="0.2">
      <c r="B223"/>
      <c r="C223"/>
      <c r="D223"/>
      <c r="E223"/>
      <c r="F223"/>
      <c r="G223"/>
      <c r="H223"/>
      <c r="I223"/>
      <c r="J223"/>
      <c r="K223"/>
      <c r="L223"/>
    </row>
    <row r="224" spans="2:12" x14ac:dyDescent="0.2">
      <c r="B224"/>
      <c r="C224"/>
      <c r="D224"/>
      <c r="E224"/>
      <c r="F224"/>
      <c r="G224"/>
      <c r="H224"/>
      <c r="I224"/>
      <c r="J224"/>
      <c r="K224"/>
      <c r="L224"/>
    </row>
    <row r="225" spans="2:12" x14ac:dyDescent="0.2">
      <c r="B225"/>
      <c r="C225"/>
      <c r="D225"/>
      <c r="E225"/>
      <c r="F225"/>
      <c r="G225"/>
      <c r="H225"/>
      <c r="I225"/>
      <c r="J225"/>
      <c r="K225"/>
      <c r="L225"/>
    </row>
    <row r="226" spans="2:12" x14ac:dyDescent="0.2">
      <c r="B226"/>
      <c r="C226"/>
      <c r="D226"/>
      <c r="E226"/>
      <c r="F226"/>
      <c r="G226"/>
      <c r="H226"/>
      <c r="I226"/>
      <c r="J226"/>
      <c r="K226"/>
      <c r="L226"/>
    </row>
    <row r="227" spans="2:12" x14ac:dyDescent="0.2">
      <c r="B227"/>
      <c r="C227"/>
      <c r="D227"/>
      <c r="E227"/>
      <c r="F227"/>
      <c r="G227"/>
      <c r="H227"/>
      <c r="I227"/>
      <c r="J227"/>
      <c r="K227"/>
      <c r="L227"/>
    </row>
    <row r="228" spans="2:12" x14ac:dyDescent="0.2">
      <c r="B228"/>
      <c r="C228"/>
      <c r="D228"/>
      <c r="E228"/>
      <c r="F228"/>
      <c r="G228"/>
      <c r="H228"/>
      <c r="I228"/>
      <c r="J228"/>
      <c r="K228"/>
      <c r="L228"/>
    </row>
    <row r="229" spans="2:12" x14ac:dyDescent="0.2">
      <c r="B229"/>
      <c r="C229"/>
      <c r="D229"/>
      <c r="E229"/>
      <c r="F229"/>
      <c r="G229"/>
      <c r="H229"/>
      <c r="I229"/>
      <c r="J229"/>
      <c r="K229"/>
      <c r="L229"/>
    </row>
    <row r="230" spans="2:12" x14ac:dyDescent="0.2">
      <c r="B230"/>
      <c r="C230"/>
      <c r="D230"/>
      <c r="E230"/>
      <c r="F230"/>
      <c r="G230"/>
      <c r="H230"/>
      <c r="I230"/>
      <c r="J230"/>
      <c r="K230"/>
      <c r="L230"/>
    </row>
    <row r="231" spans="2:12" x14ac:dyDescent="0.2">
      <c r="B231"/>
      <c r="C231"/>
      <c r="D231"/>
      <c r="E231"/>
      <c r="F231"/>
      <c r="G231"/>
      <c r="H231"/>
      <c r="I231"/>
      <c r="J231"/>
      <c r="K231"/>
      <c r="L231"/>
    </row>
    <row r="232" spans="2:12" x14ac:dyDescent="0.2">
      <c r="B232"/>
      <c r="C232"/>
      <c r="D232"/>
      <c r="E232"/>
      <c r="F232"/>
      <c r="G232"/>
      <c r="H232"/>
      <c r="I232"/>
      <c r="J232"/>
      <c r="K232"/>
      <c r="L232"/>
    </row>
    <row r="233" spans="2:12" x14ac:dyDescent="0.2">
      <c r="B233"/>
      <c r="C233"/>
      <c r="D233"/>
      <c r="E233"/>
      <c r="F233"/>
      <c r="G233"/>
      <c r="H233"/>
      <c r="I233"/>
      <c r="J233"/>
      <c r="K233"/>
      <c r="L233"/>
    </row>
    <row r="234" spans="2:12" x14ac:dyDescent="0.2">
      <c r="B234"/>
      <c r="C234"/>
      <c r="D234"/>
      <c r="E234"/>
      <c r="F234"/>
      <c r="G234"/>
      <c r="H234"/>
      <c r="I234"/>
      <c r="J234"/>
      <c r="K234"/>
      <c r="L234"/>
    </row>
    <row r="235" spans="2:12" x14ac:dyDescent="0.2">
      <c r="B235"/>
      <c r="C235"/>
      <c r="D235"/>
      <c r="E235"/>
      <c r="F235"/>
      <c r="G235"/>
      <c r="H235"/>
      <c r="I235"/>
      <c r="J235"/>
      <c r="K235"/>
      <c r="L235"/>
    </row>
    <row r="236" spans="2:12" x14ac:dyDescent="0.2">
      <c r="B236"/>
      <c r="C236"/>
      <c r="D236"/>
      <c r="E236"/>
      <c r="F236"/>
      <c r="G236"/>
      <c r="H236"/>
      <c r="I236"/>
      <c r="J236"/>
      <c r="K236"/>
      <c r="L236"/>
    </row>
    <row r="237" spans="2:12" x14ac:dyDescent="0.2">
      <c r="B237"/>
      <c r="C237"/>
      <c r="D237"/>
      <c r="E237"/>
      <c r="F237"/>
      <c r="G237"/>
      <c r="H237"/>
      <c r="I237"/>
      <c r="J237"/>
      <c r="K237"/>
      <c r="L237"/>
    </row>
    <row r="238" spans="2:12" x14ac:dyDescent="0.2">
      <c r="B238"/>
      <c r="C238"/>
      <c r="D238"/>
      <c r="E238"/>
      <c r="F238"/>
      <c r="G238"/>
      <c r="H238"/>
      <c r="I238"/>
      <c r="J238"/>
      <c r="K238"/>
      <c r="L238"/>
    </row>
    <row r="239" spans="2:12" x14ac:dyDescent="0.2">
      <c r="B239"/>
      <c r="C239"/>
      <c r="D239"/>
      <c r="E239"/>
      <c r="F239"/>
      <c r="G239"/>
      <c r="H239"/>
      <c r="I239"/>
      <c r="J239"/>
      <c r="K239"/>
      <c r="L239"/>
    </row>
    <row r="240" spans="2:12" x14ac:dyDescent="0.2">
      <c r="B240"/>
      <c r="C240"/>
      <c r="D240"/>
      <c r="E240"/>
      <c r="F240"/>
      <c r="G240"/>
      <c r="H240"/>
      <c r="I240"/>
      <c r="J240"/>
      <c r="K240"/>
      <c r="L240"/>
    </row>
    <row r="241" spans="2:12" x14ac:dyDescent="0.2">
      <c r="B241"/>
      <c r="C241"/>
      <c r="D241"/>
      <c r="E241"/>
      <c r="F241"/>
      <c r="G241"/>
      <c r="H241"/>
      <c r="I241"/>
      <c r="J241"/>
      <c r="K241"/>
      <c r="L241"/>
    </row>
    <row r="242" spans="2:12" x14ac:dyDescent="0.2">
      <c r="B242"/>
      <c r="C242"/>
      <c r="D242"/>
      <c r="E242"/>
      <c r="F242"/>
      <c r="G242"/>
      <c r="H242"/>
      <c r="I242"/>
      <c r="J242"/>
      <c r="K242"/>
      <c r="L242"/>
    </row>
    <row r="243" spans="2:12" x14ac:dyDescent="0.2">
      <c r="B243"/>
      <c r="C243"/>
      <c r="D243"/>
      <c r="E243"/>
      <c r="F243"/>
      <c r="G243"/>
      <c r="H243"/>
      <c r="I243"/>
      <c r="J243"/>
      <c r="K243"/>
      <c r="L243"/>
    </row>
    <row r="244" spans="2:12" x14ac:dyDescent="0.2">
      <c r="B244"/>
      <c r="C244"/>
      <c r="D244"/>
      <c r="E244"/>
      <c r="F244"/>
      <c r="G244"/>
      <c r="H244"/>
      <c r="I244"/>
      <c r="J244"/>
      <c r="K244"/>
      <c r="L244"/>
    </row>
    <row r="245" spans="2:12" x14ac:dyDescent="0.2">
      <c r="B245"/>
      <c r="C245"/>
      <c r="D245"/>
      <c r="E245"/>
      <c r="F245"/>
      <c r="G245"/>
      <c r="H245"/>
      <c r="I245"/>
      <c r="J245"/>
      <c r="K245"/>
      <c r="L245"/>
    </row>
    <row r="246" spans="2:12" x14ac:dyDescent="0.2">
      <c r="B246"/>
      <c r="C246"/>
      <c r="D246"/>
      <c r="E246"/>
      <c r="F246"/>
      <c r="G246"/>
      <c r="H246"/>
      <c r="I246"/>
      <c r="J246"/>
      <c r="K246"/>
      <c r="L246"/>
    </row>
    <row r="247" spans="2:12" x14ac:dyDescent="0.2">
      <c r="B247"/>
      <c r="C247"/>
      <c r="D247"/>
      <c r="E247"/>
      <c r="F247"/>
      <c r="G247"/>
      <c r="H247"/>
      <c r="I247"/>
      <c r="J247"/>
      <c r="K247"/>
      <c r="L247"/>
    </row>
    <row r="248" spans="2:12" x14ac:dyDescent="0.2">
      <c r="B248"/>
      <c r="C248"/>
      <c r="D248"/>
      <c r="E248"/>
      <c r="F248"/>
      <c r="G248"/>
      <c r="H248"/>
      <c r="I248"/>
      <c r="J248"/>
      <c r="K248"/>
      <c r="L248"/>
    </row>
    <row r="249" spans="2:12" x14ac:dyDescent="0.2">
      <c r="B249"/>
      <c r="C249"/>
      <c r="D249"/>
      <c r="E249"/>
      <c r="F249"/>
      <c r="G249"/>
      <c r="H249"/>
      <c r="I249"/>
      <c r="J249"/>
      <c r="K249"/>
      <c r="L249"/>
    </row>
    <row r="250" spans="2:12" x14ac:dyDescent="0.2">
      <c r="B250"/>
      <c r="C250"/>
      <c r="D250"/>
      <c r="E250"/>
      <c r="F250"/>
      <c r="G250"/>
      <c r="H250"/>
      <c r="I250"/>
      <c r="J250"/>
      <c r="K250"/>
      <c r="L250"/>
    </row>
    <row r="251" spans="2:12" x14ac:dyDescent="0.2">
      <c r="B251"/>
      <c r="C251"/>
      <c r="D251"/>
      <c r="E251"/>
      <c r="F251"/>
      <c r="G251"/>
      <c r="H251"/>
      <c r="I251"/>
      <c r="J251"/>
      <c r="K251"/>
      <c r="L251"/>
    </row>
    <row r="252" spans="2:12" x14ac:dyDescent="0.2">
      <c r="B252"/>
      <c r="C252"/>
      <c r="D252"/>
      <c r="E252"/>
      <c r="F252"/>
      <c r="G252"/>
      <c r="H252"/>
      <c r="I252"/>
      <c r="J252"/>
      <c r="K252"/>
      <c r="L252"/>
    </row>
    <row r="253" spans="2:12" x14ac:dyDescent="0.2">
      <c r="B253"/>
      <c r="C253"/>
      <c r="D253"/>
      <c r="E253"/>
      <c r="F253"/>
      <c r="G253"/>
      <c r="H253"/>
      <c r="I253"/>
      <c r="J253"/>
      <c r="K253"/>
      <c r="L253"/>
    </row>
    <row r="254" spans="2:12" x14ac:dyDescent="0.2">
      <c r="B254"/>
      <c r="C254"/>
      <c r="D254"/>
      <c r="E254"/>
      <c r="F254"/>
      <c r="G254"/>
      <c r="H254"/>
      <c r="I254"/>
      <c r="J254"/>
      <c r="K254"/>
      <c r="L254"/>
    </row>
    <row r="255" spans="2:12" x14ac:dyDescent="0.2">
      <c r="B255"/>
      <c r="C255"/>
      <c r="D255"/>
      <c r="E255"/>
      <c r="F255"/>
      <c r="G255"/>
      <c r="H255"/>
      <c r="I255"/>
      <c r="J255"/>
      <c r="K255"/>
      <c r="L255"/>
    </row>
    <row r="256" spans="2:12" x14ac:dyDescent="0.2">
      <c r="B256"/>
      <c r="C256"/>
      <c r="D256"/>
      <c r="E256"/>
      <c r="F256"/>
      <c r="G256"/>
      <c r="H256"/>
      <c r="I256"/>
      <c r="J256"/>
      <c r="K256"/>
      <c r="L256"/>
    </row>
    <row r="257" spans="2:12" x14ac:dyDescent="0.2">
      <c r="B257"/>
      <c r="C257"/>
      <c r="D257"/>
      <c r="E257"/>
      <c r="F257"/>
      <c r="G257"/>
      <c r="H257"/>
      <c r="I257"/>
      <c r="J257"/>
      <c r="K257"/>
      <c r="L257"/>
    </row>
    <row r="258" spans="2:12" x14ac:dyDescent="0.2">
      <c r="B258"/>
      <c r="C258"/>
      <c r="D258"/>
      <c r="E258"/>
      <c r="F258"/>
      <c r="G258"/>
      <c r="H258"/>
      <c r="I258"/>
      <c r="J258"/>
      <c r="K258"/>
      <c r="L258"/>
    </row>
    <row r="259" spans="2:12" x14ac:dyDescent="0.2">
      <c r="B259"/>
      <c r="C259"/>
      <c r="D259"/>
      <c r="E259"/>
      <c r="F259"/>
      <c r="G259"/>
      <c r="H259"/>
      <c r="I259"/>
      <c r="J259"/>
      <c r="K259"/>
      <c r="L259"/>
    </row>
    <row r="260" spans="2:12" x14ac:dyDescent="0.2">
      <c r="B260"/>
      <c r="C260"/>
      <c r="D260"/>
      <c r="E260"/>
      <c r="F260"/>
      <c r="G260"/>
      <c r="H260"/>
      <c r="I260"/>
      <c r="J260"/>
      <c r="K260"/>
      <c r="L260"/>
    </row>
    <row r="261" spans="2:12" x14ac:dyDescent="0.2">
      <c r="B261"/>
      <c r="C261"/>
      <c r="D261"/>
      <c r="E261"/>
      <c r="F261"/>
      <c r="G261"/>
      <c r="H261"/>
      <c r="I261"/>
      <c r="J261"/>
      <c r="K261"/>
      <c r="L261"/>
    </row>
    <row r="262" spans="2:12" x14ac:dyDescent="0.2">
      <c r="B262"/>
      <c r="C262"/>
      <c r="D262"/>
      <c r="E262"/>
      <c r="F262"/>
      <c r="G262"/>
      <c r="H262"/>
      <c r="I262"/>
      <c r="J262"/>
      <c r="K262"/>
      <c r="L262"/>
    </row>
    <row r="263" spans="2:12" x14ac:dyDescent="0.2">
      <c r="B263"/>
      <c r="C263"/>
      <c r="D263"/>
      <c r="E263"/>
      <c r="F263"/>
      <c r="G263"/>
      <c r="H263"/>
      <c r="I263"/>
      <c r="J263"/>
      <c r="K263"/>
      <c r="L263"/>
    </row>
    <row r="264" spans="2:12" x14ac:dyDescent="0.2">
      <c r="B264"/>
      <c r="C264"/>
      <c r="D264"/>
      <c r="E264"/>
      <c r="F264"/>
      <c r="G264"/>
      <c r="H264"/>
      <c r="I264"/>
      <c r="J264"/>
      <c r="K264"/>
      <c r="L264"/>
    </row>
    <row r="265" spans="2:12" x14ac:dyDescent="0.2">
      <c r="B265"/>
      <c r="C265"/>
      <c r="D265"/>
      <c r="E265"/>
      <c r="F265"/>
      <c r="G265"/>
      <c r="H265"/>
      <c r="I265"/>
      <c r="J265"/>
      <c r="K265"/>
      <c r="L265"/>
    </row>
    <row r="266" spans="2:12" x14ac:dyDescent="0.2">
      <c r="B266"/>
      <c r="C266"/>
      <c r="D266"/>
      <c r="E266"/>
      <c r="F266"/>
      <c r="G266"/>
      <c r="H266"/>
      <c r="I266"/>
      <c r="J266"/>
      <c r="K266"/>
      <c r="L266"/>
    </row>
    <row r="267" spans="2:12" x14ac:dyDescent="0.2">
      <c r="B267"/>
      <c r="C267"/>
      <c r="D267"/>
      <c r="E267"/>
      <c r="F267"/>
      <c r="G267"/>
      <c r="H267"/>
      <c r="I267"/>
      <c r="J267"/>
      <c r="K267"/>
      <c r="L267"/>
    </row>
    <row r="268" spans="2:12" x14ac:dyDescent="0.2">
      <c r="B268"/>
      <c r="C268"/>
      <c r="D268"/>
      <c r="E268"/>
      <c r="F268"/>
      <c r="G268"/>
      <c r="H268"/>
      <c r="I268"/>
      <c r="J268"/>
      <c r="K268"/>
      <c r="L268"/>
    </row>
    <row r="269" spans="2:12" x14ac:dyDescent="0.2">
      <c r="B269"/>
      <c r="C269"/>
      <c r="D269"/>
      <c r="E269"/>
      <c r="F269"/>
      <c r="G269"/>
      <c r="H269"/>
      <c r="I269"/>
      <c r="J269"/>
      <c r="K269"/>
      <c r="L269"/>
    </row>
    <row r="270" spans="2:12" x14ac:dyDescent="0.2">
      <c r="B270"/>
      <c r="C270"/>
      <c r="D270"/>
      <c r="E270"/>
      <c r="F270"/>
      <c r="G270"/>
      <c r="H270"/>
      <c r="I270"/>
      <c r="J270"/>
      <c r="K270"/>
      <c r="L270"/>
    </row>
    <row r="271" spans="2:12" x14ac:dyDescent="0.2">
      <c r="B271"/>
      <c r="C271"/>
      <c r="D271"/>
      <c r="E271"/>
      <c r="F271"/>
      <c r="G271"/>
      <c r="H271"/>
      <c r="I271"/>
      <c r="J271"/>
      <c r="K271"/>
      <c r="L271"/>
    </row>
    <row r="272" spans="2:12" x14ac:dyDescent="0.2">
      <c r="B272"/>
      <c r="C272"/>
      <c r="D272"/>
      <c r="E272"/>
      <c r="F272"/>
      <c r="G272"/>
      <c r="H272"/>
      <c r="I272"/>
      <c r="J272"/>
      <c r="K272"/>
      <c r="L272"/>
    </row>
    <row r="273" spans="2:12" x14ac:dyDescent="0.2">
      <c r="B273"/>
      <c r="C273"/>
      <c r="D273"/>
      <c r="E273"/>
      <c r="F273"/>
      <c r="G273"/>
      <c r="H273"/>
      <c r="I273"/>
      <c r="J273"/>
      <c r="K273"/>
      <c r="L273"/>
    </row>
    <row r="274" spans="2:12" x14ac:dyDescent="0.2">
      <c r="B274"/>
      <c r="C274"/>
      <c r="D274"/>
      <c r="E274"/>
      <c r="F274"/>
      <c r="G274"/>
      <c r="H274"/>
      <c r="I274"/>
      <c r="J274"/>
      <c r="K274"/>
      <c r="L274"/>
    </row>
    <row r="275" spans="2:12" x14ac:dyDescent="0.2">
      <c r="B275"/>
      <c r="C275"/>
      <c r="D275"/>
      <c r="E275"/>
      <c r="F275"/>
      <c r="G275"/>
      <c r="H275"/>
      <c r="I275"/>
      <c r="J275"/>
      <c r="K275"/>
      <c r="L275"/>
    </row>
    <row r="276" spans="2:12" x14ac:dyDescent="0.2">
      <c r="B276"/>
      <c r="C276"/>
      <c r="D276"/>
      <c r="E276"/>
      <c r="F276"/>
      <c r="G276"/>
      <c r="H276"/>
      <c r="I276"/>
      <c r="J276"/>
      <c r="K276"/>
      <c r="L276"/>
    </row>
    <row r="277" spans="2:12" x14ac:dyDescent="0.2">
      <c r="B277"/>
      <c r="C277"/>
      <c r="D277"/>
      <c r="E277"/>
      <c r="F277"/>
      <c r="G277"/>
      <c r="H277"/>
      <c r="I277"/>
      <c r="J277"/>
      <c r="K277"/>
      <c r="L277"/>
    </row>
    <row r="278" spans="2:12" x14ac:dyDescent="0.2">
      <c r="B278"/>
      <c r="C278"/>
      <c r="D278"/>
      <c r="E278"/>
      <c r="F278"/>
      <c r="G278"/>
      <c r="H278"/>
      <c r="I278"/>
      <c r="J278"/>
      <c r="K278"/>
      <c r="L278"/>
    </row>
    <row r="279" spans="2:12" x14ac:dyDescent="0.2">
      <c r="B279"/>
      <c r="C279"/>
      <c r="D279"/>
      <c r="E279"/>
      <c r="F279"/>
      <c r="G279"/>
      <c r="H279"/>
      <c r="I279"/>
      <c r="J279"/>
      <c r="K279"/>
      <c r="L279"/>
    </row>
    <row r="280" spans="2:12" x14ac:dyDescent="0.2">
      <c r="B280"/>
      <c r="C280"/>
      <c r="D280"/>
      <c r="E280"/>
      <c r="F280"/>
      <c r="G280"/>
      <c r="H280"/>
      <c r="I280"/>
      <c r="J280"/>
      <c r="K280"/>
      <c r="L280"/>
    </row>
    <row r="281" spans="2:12" x14ac:dyDescent="0.2">
      <c r="B281"/>
      <c r="C281"/>
      <c r="D281"/>
      <c r="E281"/>
      <c r="F281"/>
      <c r="G281"/>
      <c r="H281"/>
      <c r="I281"/>
      <c r="J281"/>
      <c r="K281"/>
      <c r="L281"/>
    </row>
    <row r="282" spans="2:12" x14ac:dyDescent="0.2">
      <c r="B282"/>
      <c r="C282"/>
      <c r="D282"/>
      <c r="E282"/>
      <c r="F282"/>
      <c r="G282"/>
      <c r="H282"/>
      <c r="I282"/>
      <c r="J282"/>
      <c r="K282"/>
      <c r="L282"/>
    </row>
    <row r="283" spans="2:12" x14ac:dyDescent="0.2">
      <c r="B283"/>
      <c r="C283"/>
      <c r="D283"/>
      <c r="E283"/>
      <c r="F283"/>
      <c r="G283"/>
      <c r="H283"/>
      <c r="I283"/>
      <c r="J283"/>
      <c r="K283"/>
      <c r="L283"/>
    </row>
    <row r="284" spans="2:12" x14ac:dyDescent="0.2">
      <c r="B284"/>
      <c r="C284"/>
      <c r="D284"/>
      <c r="E284"/>
      <c r="F284"/>
      <c r="G284"/>
      <c r="H284"/>
      <c r="I284"/>
      <c r="J284"/>
      <c r="K284"/>
      <c r="L284"/>
    </row>
    <row r="285" spans="2:12" x14ac:dyDescent="0.2">
      <c r="B285"/>
      <c r="C285"/>
      <c r="D285"/>
      <c r="E285"/>
      <c r="F285"/>
      <c r="G285"/>
      <c r="H285"/>
      <c r="I285"/>
      <c r="J285"/>
      <c r="K285"/>
      <c r="L285"/>
    </row>
    <row r="286" spans="2:12" x14ac:dyDescent="0.2">
      <c r="B286"/>
      <c r="C286"/>
      <c r="D286"/>
      <c r="E286"/>
      <c r="F286"/>
      <c r="G286"/>
      <c r="H286"/>
      <c r="I286"/>
      <c r="J286"/>
      <c r="K286"/>
      <c r="L286"/>
    </row>
    <row r="287" spans="2:12" x14ac:dyDescent="0.2">
      <c r="B287"/>
      <c r="C287"/>
      <c r="D287"/>
      <c r="E287"/>
      <c r="F287"/>
      <c r="G287"/>
      <c r="H287"/>
      <c r="I287"/>
      <c r="J287"/>
      <c r="K287"/>
      <c r="L287"/>
    </row>
    <row r="288" spans="2:12" x14ac:dyDescent="0.2">
      <c r="B288"/>
      <c r="C288"/>
      <c r="D288"/>
      <c r="E288"/>
      <c r="F288"/>
      <c r="G288"/>
      <c r="H288"/>
      <c r="I288"/>
      <c r="J288"/>
      <c r="K288"/>
      <c r="L288"/>
    </row>
    <row r="289" spans="2:12" x14ac:dyDescent="0.2">
      <c r="B289"/>
      <c r="C289"/>
      <c r="D289"/>
      <c r="E289"/>
      <c r="F289"/>
      <c r="G289"/>
      <c r="H289"/>
      <c r="I289"/>
      <c r="J289"/>
      <c r="K289"/>
      <c r="L289"/>
    </row>
    <row r="290" spans="2:12" x14ac:dyDescent="0.2">
      <c r="B290"/>
      <c r="C290"/>
      <c r="D290"/>
      <c r="E290"/>
      <c r="F290"/>
      <c r="G290"/>
      <c r="H290"/>
      <c r="I290"/>
      <c r="J290"/>
      <c r="K290"/>
      <c r="L290"/>
    </row>
    <row r="291" spans="2:12" x14ac:dyDescent="0.2">
      <c r="B291"/>
      <c r="C291"/>
      <c r="D291"/>
      <c r="E291"/>
      <c r="F291"/>
      <c r="G291"/>
      <c r="H291"/>
      <c r="I291"/>
      <c r="J291"/>
      <c r="K291"/>
      <c r="L291"/>
    </row>
    <row r="292" spans="2:12" x14ac:dyDescent="0.2">
      <c r="B292"/>
      <c r="C292"/>
      <c r="D292"/>
      <c r="E292"/>
      <c r="F292"/>
      <c r="G292"/>
      <c r="H292"/>
      <c r="I292"/>
      <c r="J292"/>
      <c r="K292"/>
      <c r="L292"/>
    </row>
    <row r="293" spans="2:12" x14ac:dyDescent="0.2">
      <c r="B293"/>
      <c r="C293"/>
      <c r="D293"/>
      <c r="E293"/>
      <c r="F293"/>
      <c r="G293"/>
      <c r="H293"/>
      <c r="I293"/>
      <c r="J293"/>
      <c r="K293"/>
      <c r="L293"/>
    </row>
    <row r="294" spans="2:12" x14ac:dyDescent="0.2">
      <c r="B294"/>
      <c r="C294"/>
      <c r="D294"/>
      <c r="E294"/>
      <c r="F294"/>
      <c r="G294"/>
      <c r="H294"/>
      <c r="I294"/>
      <c r="J294"/>
      <c r="K294"/>
      <c r="L294"/>
    </row>
    <row r="295" spans="2:12" x14ac:dyDescent="0.2">
      <c r="B295"/>
      <c r="C295"/>
      <c r="D295"/>
      <c r="E295"/>
      <c r="F295"/>
      <c r="G295"/>
      <c r="H295"/>
      <c r="I295"/>
      <c r="J295"/>
      <c r="K295"/>
      <c r="L295"/>
    </row>
    <row r="296" spans="2:12" x14ac:dyDescent="0.2">
      <c r="B296"/>
      <c r="C296"/>
      <c r="D296"/>
      <c r="E296"/>
      <c r="F296"/>
      <c r="G296"/>
      <c r="H296"/>
      <c r="I296"/>
      <c r="J296"/>
      <c r="K296"/>
      <c r="L296"/>
    </row>
    <row r="297" spans="2:12" x14ac:dyDescent="0.2">
      <c r="B297"/>
      <c r="C297"/>
      <c r="D297"/>
      <c r="E297"/>
      <c r="F297"/>
      <c r="G297"/>
      <c r="H297"/>
      <c r="I297"/>
      <c r="J297"/>
      <c r="K297"/>
      <c r="L297"/>
    </row>
    <row r="298" spans="2:12" x14ac:dyDescent="0.2">
      <c r="B298"/>
      <c r="C298"/>
      <c r="D298"/>
      <c r="E298"/>
      <c r="F298"/>
      <c r="G298"/>
      <c r="H298"/>
      <c r="I298"/>
      <c r="J298"/>
      <c r="K298"/>
      <c r="L298"/>
    </row>
    <row r="299" spans="2:12" x14ac:dyDescent="0.2">
      <c r="B299"/>
      <c r="C299"/>
      <c r="D299"/>
      <c r="E299"/>
      <c r="F299"/>
      <c r="G299"/>
      <c r="H299"/>
      <c r="I299"/>
      <c r="J299"/>
      <c r="K299"/>
      <c r="L299"/>
    </row>
    <row r="300" spans="2:12" x14ac:dyDescent="0.2">
      <c r="B300"/>
      <c r="C300"/>
      <c r="D300"/>
      <c r="E300"/>
      <c r="F300"/>
      <c r="G300"/>
      <c r="H300"/>
      <c r="I300"/>
      <c r="J300"/>
      <c r="K300"/>
      <c r="L300"/>
    </row>
    <row r="301" spans="2:12" x14ac:dyDescent="0.2">
      <c r="B301"/>
      <c r="C301"/>
      <c r="D301"/>
      <c r="E301"/>
      <c r="F301"/>
      <c r="G301"/>
      <c r="H301"/>
      <c r="I301"/>
      <c r="J301"/>
      <c r="K301"/>
      <c r="L301"/>
    </row>
    <row r="302" spans="2:12" x14ac:dyDescent="0.2">
      <c r="B302"/>
      <c r="C302"/>
      <c r="D302"/>
      <c r="E302"/>
      <c r="F302"/>
      <c r="G302"/>
      <c r="H302"/>
      <c r="I302"/>
      <c r="J302"/>
      <c r="K302"/>
      <c r="L302"/>
    </row>
    <row r="303" spans="2:12" x14ac:dyDescent="0.2">
      <c r="B303"/>
      <c r="C303"/>
      <c r="D303"/>
      <c r="E303"/>
      <c r="F303"/>
      <c r="G303"/>
      <c r="H303"/>
      <c r="I303"/>
      <c r="J303"/>
      <c r="K303"/>
      <c r="L303"/>
    </row>
    <row r="304" spans="2:12" x14ac:dyDescent="0.2">
      <c r="B304"/>
      <c r="C304"/>
      <c r="D304"/>
      <c r="E304"/>
      <c r="F304"/>
      <c r="G304"/>
      <c r="H304"/>
      <c r="I304"/>
      <c r="J304"/>
      <c r="K304"/>
      <c r="L304"/>
    </row>
    <row r="305" spans="2:12" x14ac:dyDescent="0.2">
      <c r="B305"/>
      <c r="C305"/>
      <c r="D305"/>
      <c r="E305"/>
      <c r="F305"/>
      <c r="G305"/>
      <c r="H305"/>
      <c r="I305"/>
      <c r="J305"/>
      <c r="K305"/>
      <c r="L305"/>
    </row>
    <row r="306" spans="2:12" x14ac:dyDescent="0.2">
      <c r="B306"/>
      <c r="C306"/>
      <c r="D306"/>
      <c r="E306"/>
      <c r="F306"/>
      <c r="G306"/>
      <c r="H306"/>
      <c r="I306"/>
      <c r="J306"/>
      <c r="K306"/>
      <c r="L306"/>
    </row>
    <row r="307" spans="2:12" x14ac:dyDescent="0.2">
      <c r="B307"/>
      <c r="C307"/>
      <c r="D307"/>
      <c r="E307"/>
      <c r="F307"/>
      <c r="G307"/>
      <c r="H307"/>
      <c r="I307"/>
      <c r="J307"/>
      <c r="K307"/>
      <c r="L307"/>
    </row>
    <row r="308" spans="2:12" x14ac:dyDescent="0.2">
      <c r="B308"/>
      <c r="C308"/>
      <c r="D308"/>
      <c r="E308"/>
      <c r="F308"/>
      <c r="G308"/>
      <c r="H308"/>
      <c r="I308"/>
      <c r="J308"/>
      <c r="K308"/>
      <c r="L308"/>
    </row>
    <row r="309" spans="2:12" x14ac:dyDescent="0.2">
      <c r="B309"/>
      <c r="C309"/>
      <c r="D309"/>
      <c r="E309"/>
      <c r="F309"/>
      <c r="G309"/>
      <c r="H309"/>
      <c r="I309"/>
      <c r="J309"/>
      <c r="K309"/>
      <c r="L309"/>
    </row>
    <row r="310" spans="2:12" x14ac:dyDescent="0.2">
      <c r="B310"/>
      <c r="C310"/>
      <c r="D310"/>
      <c r="E310"/>
      <c r="F310"/>
      <c r="G310"/>
      <c r="H310"/>
      <c r="I310"/>
      <c r="J310"/>
      <c r="K310"/>
      <c r="L310"/>
    </row>
    <row r="311" spans="2:12" x14ac:dyDescent="0.2">
      <c r="B311"/>
      <c r="C311"/>
      <c r="D311"/>
      <c r="E311"/>
      <c r="F311"/>
      <c r="G311"/>
      <c r="H311"/>
      <c r="I311"/>
      <c r="J311"/>
      <c r="K311"/>
      <c r="L311"/>
    </row>
    <row r="312" spans="2:12" x14ac:dyDescent="0.2">
      <c r="B312"/>
      <c r="C312"/>
      <c r="D312"/>
      <c r="E312"/>
      <c r="F312"/>
      <c r="G312"/>
      <c r="H312"/>
      <c r="I312"/>
      <c r="J312"/>
      <c r="K312"/>
      <c r="L312"/>
    </row>
    <row r="313" spans="2:12" x14ac:dyDescent="0.2">
      <c r="B313"/>
      <c r="C313"/>
      <c r="D313"/>
      <c r="E313"/>
      <c r="F313"/>
      <c r="G313"/>
      <c r="H313"/>
      <c r="I313"/>
      <c r="J313"/>
      <c r="K313"/>
      <c r="L313"/>
    </row>
    <row r="314" spans="2:12" x14ac:dyDescent="0.2">
      <c r="B314"/>
      <c r="C314"/>
      <c r="D314"/>
      <c r="E314"/>
      <c r="F314"/>
      <c r="G314"/>
      <c r="H314"/>
      <c r="I314"/>
      <c r="J314"/>
      <c r="K314"/>
      <c r="L314"/>
    </row>
    <row r="315" spans="2:12" x14ac:dyDescent="0.2">
      <c r="B315"/>
      <c r="C315"/>
      <c r="D315"/>
      <c r="E315"/>
      <c r="F315"/>
      <c r="G315"/>
      <c r="H315"/>
      <c r="I315"/>
      <c r="J315"/>
      <c r="K315"/>
      <c r="L315"/>
    </row>
    <row r="316" spans="2:12" x14ac:dyDescent="0.2">
      <c r="B316"/>
      <c r="C316"/>
      <c r="D316"/>
      <c r="E316"/>
      <c r="F316"/>
      <c r="G316"/>
      <c r="H316"/>
      <c r="I316"/>
      <c r="J316"/>
      <c r="K316"/>
      <c r="L316"/>
    </row>
    <row r="317" spans="2:12" x14ac:dyDescent="0.2">
      <c r="B317"/>
      <c r="C317"/>
      <c r="D317"/>
      <c r="E317"/>
      <c r="F317"/>
      <c r="G317"/>
      <c r="H317"/>
      <c r="I317"/>
      <c r="J317"/>
      <c r="K317"/>
      <c r="L317"/>
    </row>
    <row r="318" spans="2:12" x14ac:dyDescent="0.2">
      <c r="B318"/>
      <c r="C318"/>
      <c r="D318"/>
      <c r="E318"/>
      <c r="F318"/>
      <c r="G318"/>
      <c r="H318"/>
      <c r="I318"/>
      <c r="J318"/>
      <c r="K318"/>
      <c r="L318"/>
    </row>
    <row r="319" spans="2:12" x14ac:dyDescent="0.2">
      <c r="B319"/>
      <c r="C319"/>
      <c r="D319"/>
      <c r="E319"/>
      <c r="F319"/>
      <c r="G319"/>
      <c r="H319"/>
      <c r="I319"/>
      <c r="J319"/>
      <c r="K319"/>
      <c r="L319"/>
    </row>
    <row r="320" spans="2:12" x14ac:dyDescent="0.2">
      <c r="B320"/>
      <c r="C320"/>
      <c r="D320"/>
      <c r="E320"/>
      <c r="F320"/>
      <c r="G320"/>
      <c r="H320"/>
      <c r="I320"/>
      <c r="J320"/>
      <c r="K320"/>
      <c r="L320"/>
    </row>
    <row r="321" spans="2:12" x14ac:dyDescent="0.2">
      <c r="B321"/>
      <c r="C321"/>
      <c r="D321"/>
      <c r="E321"/>
      <c r="F321"/>
      <c r="G321"/>
      <c r="H321"/>
      <c r="I321"/>
      <c r="J321"/>
      <c r="K321"/>
      <c r="L321"/>
    </row>
    <row r="322" spans="2:12" x14ac:dyDescent="0.2">
      <c r="B322"/>
      <c r="C322"/>
      <c r="D322"/>
      <c r="E322"/>
      <c r="F322"/>
      <c r="G322"/>
      <c r="H322"/>
      <c r="I322"/>
      <c r="J322"/>
      <c r="K322"/>
      <c r="L322"/>
    </row>
    <row r="323" spans="2:12" x14ac:dyDescent="0.2">
      <c r="B323"/>
      <c r="C323"/>
      <c r="D323"/>
      <c r="E323"/>
      <c r="F323"/>
      <c r="G323"/>
      <c r="H323"/>
      <c r="I323"/>
      <c r="J323"/>
      <c r="K323"/>
      <c r="L323"/>
    </row>
    <row r="324" spans="2:12" x14ac:dyDescent="0.2">
      <c r="B324"/>
      <c r="C324"/>
      <c r="D324"/>
      <c r="E324"/>
      <c r="F324"/>
      <c r="G324"/>
      <c r="H324"/>
      <c r="I324"/>
      <c r="J324"/>
      <c r="K324"/>
      <c r="L324"/>
    </row>
    <row r="325" spans="2:12" x14ac:dyDescent="0.2">
      <c r="B325"/>
      <c r="C325"/>
      <c r="D325"/>
      <c r="E325"/>
      <c r="F325"/>
      <c r="G325"/>
      <c r="H325"/>
      <c r="I325"/>
      <c r="J325"/>
      <c r="K325"/>
      <c r="L325"/>
    </row>
    <row r="326" spans="2:12" x14ac:dyDescent="0.2">
      <c r="B326"/>
      <c r="C326"/>
      <c r="D326"/>
      <c r="E326"/>
      <c r="F326"/>
      <c r="G326"/>
      <c r="H326"/>
      <c r="I326"/>
      <c r="J326"/>
      <c r="K326"/>
      <c r="L326"/>
    </row>
    <row r="327" spans="2:12" x14ac:dyDescent="0.2">
      <c r="B327"/>
      <c r="C327"/>
      <c r="D327"/>
      <c r="E327"/>
      <c r="F327"/>
      <c r="G327"/>
      <c r="H327"/>
      <c r="I327"/>
      <c r="J327"/>
      <c r="K327"/>
      <c r="L327"/>
    </row>
    <row r="328" spans="2:12" x14ac:dyDescent="0.2">
      <c r="B328"/>
      <c r="C328"/>
      <c r="D328"/>
      <c r="E328"/>
      <c r="F328"/>
      <c r="G328"/>
      <c r="H328"/>
      <c r="I328"/>
      <c r="J328"/>
      <c r="K328"/>
      <c r="L328"/>
    </row>
    <row r="329" spans="2:12" x14ac:dyDescent="0.2">
      <c r="B329"/>
      <c r="C329"/>
      <c r="D329"/>
      <c r="E329"/>
      <c r="F329"/>
      <c r="G329"/>
      <c r="H329"/>
      <c r="I329"/>
      <c r="J329"/>
      <c r="K329"/>
      <c r="L329"/>
    </row>
    <row r="330" spans="2:12" x14ac:dyDescent="0.2">
      <c r="B330"/>
      <c r="C330"/>
      <c r="D330"/>
      <c r="E330"/>
      <c r="F330"/>
      <c r="G330"/>
      <c r="H330"/>
      <c r="I330"/>
      <c r="J330"/>
      <c r="K330"/>
      <c r="L330"/>
    </row>
    <row r="331" spans="2:12" x14ac:dyDescent="0.2">
      <c r="B331"/>
      <c r="C331"/>
      <c r="D331"/>
      <c r="E331"/>
      <c r="F331"/>
      <c r="G331"/>
      <c r="H331"/>
      <c r="I331"/>
      <c r="J331"/>
      <c r="K331"/>
      <c r="L331"/>
    </row>
    <row r="332" spans="2:12" x14ac:dyDescent="0.2">
      <c r="B332"/>
      <c r="C332"/>
      <c r="D332"/>
      <c r="E332"/>
      <c r="F332"/>
      <c r="G332"/>
      <c r="H332"/>
      <c r="I332"/>
      <c r="J332"/>
      <c r="K332"/>
      <c r="L332"/>
    </row>
    <row r="333" spans="2:12" x14ac:dyDescent="0.2">
      <c r="B333"/>
      <c r="C333"/>
      <c r="D333"/>
      <c r="E333"/>
      <c r="F333"/>
      <c r="G333"/>
      <c r="H333"/>
      <c r="I333"/>
      <c r="J333"/>
      <c r="K333"/>
      <c r="L333"/>
    </row>
    <row r="334" spans="2:12" x14ac:dyDescent="0.2">
      <c r="B334"/>
      <c r="C334"/>
      <c r="D334"/>
      <c r="E334"/>
      <c r="F334"/>
      <c r="G334"/>
      <c r="H334"/>
      <c r="I334"/>
      <c r="J334"/>
      <c r="K334"/>
      <c r="L334"/>
    </row>
    <row r="335" spans="2:12" x14ac:dyDescent="0.2">
      <c r="B335"/>
      <c r="C335"/>
      <c r="D335"/>
      <c r="E335"/>
      <c r="F335"/>
      <c r="G335"/>
      <c r="H335"/>
      <c r="I335"/>
      <c r="J335"/>
      <c r="K335"/>
      <c r="L335"/>
    </row>
    <row r="336" spans="2:12" x14ac:dyDescent="0.2">
      <c r="B336"/>
      <c r="C336"/>
      <c r="D336"/>
      <c r="E336"/>
      <c r="F336"/>
      <c r="G336"/>
      <c r="H336"/>
      <c r="I336"/>
      <c r="J336"/>
      <c r="K336"/>
      <c r="L336"/>
    </row>
    <row r="337" spans="2:12" x14ac:dyDescent="0.2">
      <c r="B337"/>
      <c r="C337"/>
      <c r="D337"/>
      <c r="E337"/>
      <c r="F337"/>
      <c r="G337"/>
      <c r="H337"/>
      <c r="I337"/>
      <c r="J337"/>
      <c r="K337"/>
      <c r="L337"/>
    </row>
    <row r="338" spans="2:12" x14ac:dyDescent="0.2">
      <c r="B338"/>
      <c r="C338"/>
      <c r="D338"/>
      <c r="E338"/>
      <c r="F338"/>
      <c r="G338"/>
      <c r="H338"/>
      <c r="I338"/>
      <c r="J338"/>
      <c r="K338"/>
      <c r="L338"/>
    </row>
    <row r="339" spans="2:12" x14ac:dyDescent="0.2">
      <c r="B339"/>
      <c r="C339"/>
      <c r="D339"/>
      <c r="E339"/>
      <c r="F339"/>
      <c r="G339"/>
      <c r="H339"/>
      <c r="I339"/>
      <c r="J339"/>
      <c r="K339"/>
      <c r="L339"/>
    </row>
    <row r="340" spans="2:12" x14ac:dyDescent="0.2">
      <c r="B340"/>
      <c r="C340"/>
      <c r="D340"/>
      <c r="E340"/>
      <c r="F340"/>
      <c r="G340"/>
      <c r="H340"/>
      <c r="I340"/>
      <c r="J340"/>
      <c r="K340"/>
      <c r="L340"/>
    </row>
    <row r="341" spans="2:12" x14ac:dyDescent="0.2">
      <c r="B341"/>
      <c r="C341"/>
      <c r="D341"/>
      <c r="E341"/>
      <c r="F341"/>
      <c r="G341"/>
      <c r="H341"/>
      <c r="I341"/>
      <c r="J341"/>
      <c r="K341"/>
      <c r="L341"/>
    </row>
    <row r="342" spans="2:12" x14ac:dyDescent="0.2">
      <c r="B342"/>
      <c r="C342"/>
      <c r="D342"/>
      <c r="E342"/>
      <c r="F342"/>
      <c r="G342"/>
      <c r="H342"/>
      <c r="I342"/>
      <c r="J342"/>
      <c r="K342"/>
      <c r="L342"/>
    </row>
    <row r="343" spans="2:12" x14ac:dyDescent="0.2">
      <c r="B343"/>
      <c r="C343"/>
      <c r="D343"/>
      <c r="E343"/>
      <c r="F343"/>
      <c r="G343"/>
      <c r="H343"/>
      <c r="I343"/>
      <c r="J343"/>
      <c r="K343"/>
      <c r="L343"/>
    </row>
    <row r="344" spans="2:12" x14ac:dyDescent="0.2">
      <c r="B344"/>
      <c r="C344"/>
      <c r="D344"/>
      <c r="E344"/>
      <c r="F344"/>
      <c r="G344"/>
      <c r="H344"/>
      <c r="I344"/>
      <c r="J344"/>
      <c r="K344"/>
      <c r="L344"/>
    </row>
    <row r="345" spans="2:12" x14ac:dyDescent="0.2">
      <c r="B345"/>
      <c r="C345"/>
      <c r="D345"/>
      <c r="E345"/>
      <c r="F345"/>
      <c r="G345"/>
      <c r="H345"/>
      <c r="I345"/>
      <c r="J345"/>
      <c r="K345"/>
      <c r="L345"/>
    </row>
    <row r="346" spans="2:12" x14ac:dyDescent="0.2">
      <c r="B346"/>
      <c r="C346"/>
      <c r="D346"/>
      <c r="E346"/>
      <c r="F346"/>
      <c r="G346"/>
      <c r="H346"/>
      <c r="I346"/>
      <c r="J346"/>
      <c r="K346"/>
      <c r="L346"/>
    </row>
    <row r="347" spans="2:12" x14ac:dyDescent="0.2">
      <c r="B347"/>
      <c r="C347"/>
      <c r="D347"/>
      <c r="E347"/>
      <c r="F347"/>
      <c r="G347"/>
      <c r="H347"/>
      <c r="I347"/>
      <c r="J347"/>
      <c r="K347"/>
      <c r="L347"/>
    </row>
    <row r="348" spans="2:12" x14ac:dyDescent="0.2">
      <c r="B348"/>
      <c r="C348"/>
      <c r="D348"/>
      <c r="E348"/>
      <c r="F348"/>
      <c r="G348"/>
      <c r="H348"/>
      <c r="I348"/>
      <c r="J348"/>
      <c r="K348"/>
      <c r="L348"/>
    </row>
    <row r="349" spans="2:12" x14ac:dyDescent="0.2">
      <c r="B349"/>
      <c r="C349"/>
      <c r="D349"/>
      <c r="E349"/>
      <c r="F349"/>
      <c r="G349"/>
      <c r="H349"/>
      <c r="I349"/>
      <c r="J349"/>
      <c r="K349"/>
      <c r="L349"/>
    </row>
    <row r="350" spans="2:12" x14ac:dyDescent="0.2">
      <c r="B350"/>
      <c r="C350"/>
      <c r="D350"/>
      <c r="E350"/>
      <c r="F350"/>
      <c r="G350"/>
      <c r="H350"/>
      <c r="I350"/>
      <c r="J350"/>
      <c r="K350"/>
      <c r="L350"/>
    </row>
    <row r="351" spans="2:12" x14ac:dyDescent="0.2">
      <c r="B351"/>
      <c r="C351"/>
      <c r="D351"/>
      <c r="E351"/>
      <c r="F351"/>
      <c r="G351"/>
      <c r="H351"/>
      <c r="I351"/>
      <c r="J351"/>
      <c r="K351"/>
      <c r="L351"/>
    </row>
    <row r="352" spans="2:12" x14ac:dyDescent="0.2">
      <c r="B352"/>
      <c r="C352"/>
      <c r="D352"/>
      <c r="E352"/>
      <c r="F352"/>
      <c r="G352"/>
      <c r="H352"/>
      <c r="I352"/>
      <c r="J352"/>
      <c r="K352"/>
      <c r="L352"/>
    </row>
    <row r="353" spans="2:12" x14ac:dyDescent="0.2">
      <c r="B353"/>
      <c r="C353"/>
      <c r="D353"/>
      <c r="E353"/>
      <c r="F353"/>
      <c r="G353"/>
      <c r="H353"/>
      <c r="I353"/>
      <c r="J353"/>
      <c r="K353"/>
      <c r="L353"/>
    </row>
    <row r="354" spans="2:12" x14ac:dyDescent="0.2">
      <c r="B354"/>
      <c r="C354"/>
      <c r="D354"/>
      <c r="E354"/>
      <c r="F354"/>
      <c r="G354"/>
      <c r="H354"/>
      <c r="I354"/>
      <c r="J354"/>
      <c r="K354"/>
      <c r="L354"/>
    </row>
    <row r="355" spans="2:12" x14ac:dyDescent="0.2">
      <c r="B355"/>
      <c r="C355"/>
      <c r="D355"/>
      <c r="E355"/>
      <c r="F355"/>
      <c r="G355"/>
      <c r="H355"/>
      <c r="I355"/>
      <c r="J355"/>
      <c r="K355"/>
      <c r="L355"/>
    </row>
    <row r="356" spans="2:12" x14ac:dyDescent="0.2">
      <c r="B356"/>
      <c r="C356"/>
      <c r="D356"/>
      <c r="E356"/>
      <c r="F356"/>
      <c r="G356"/>
      <c r="H356"/>
      <c r="I356"/>
      <c r="J356"/>
      <c r="K356"/>
      <c r="L356"/>
    </row>
    <row r="357" spans="2:12" x14ac:dyDescent="0.2">
      <c r="B357"/>
      <c r="C357"/>
      <c r="D357"/>
      <c r="E357"/>
      <c r="F357"/>
      <c r="G357"/>
      <c r="H357"/>
      <c r="I357"/>
      <c r="J357"/>
      <c r="K357"/>
      <c r="L357"/>
    </row>
    <row r="358" spans="2:12" x14ac:dyDescent="0.2">
      <c r="B358"/>
      <c r="C358"/>
      <c r="D358"/>
      <c r="E358"/>
      <c r="F358"/>
      <c r="G358"/>
      <c r="H358"/>
      <c r="I358"/>
      <c r="J358"/>
      <c r="K358"/>
      <c r="L358"/>
    </row>
    <row r="359" spans="2:12" x14ac:dyDescent="0.2">
      <c r="B359"/>
      <c r="C359"/>
      <c r="D359"/>
      <c r="E359"/>
      <c r="F359"/>
      <c r="G359"/>
      <c r="H359"/>
      <c r="I359"/>
      <c r="J359"/>
      <c r="K359"/>
      <c r="L359"/>
    </row>
    <row r="360" spans="2:12" x14ac:dyDescent="0.2">
      <c r="B360"/>
      <c r="C360"/>
      <c r="D360"/>
      <c r="E360"/>
      <c r="F360"/>
      <c r="G360"/>
      <c r="H360"/>
      <c r="I360"/>
      <c r="J360"/>
      <c r="K360"/>
      <c r="L360"/>
    </row>
    <row r="361" spans="2:12" x14ac:dyDescent="0.2">
      <c r="B361"/>
      <c r="C361"/>
      <c r="D361"/>
      <c r="E361"/>
      <c r="F361"/>
      <c r="G361"/>
      <c r="H361"/>
      <c r="I361"/>
      <c r="J361"/>
      <c r="K361"/>
      <c r="L361"/>
    </row>
    <row r="362" spans="2:12" x14ac:dyDescent="0.2">
      <c r="B362"/>
      <c r="C362"/>
      <c r="D362"/>
      <c r="E362"/>
      <c r="F362"/>
      <c r="G362"/>
      <c r="H362"/>
      <c r="I362"/>
      <c r="J362"/>
      <c r="K362"/>
      <c r="L362"/>
    </row>
    <row r="363" spans="2:12" x14ac:dyDescent="0.2">
      <c r="B363"/>
      <c r="C363"/>
      <c r="D363"/>
      <c r="E363"/>
      <c r="F363"/>
      <c r="G363"/>
      <c r="H363"/>
      <c r="I363"/>
      <c r="J363"/>
      <c r="K363"/>
      <c r="L363"/>
    </row>
    <row r="364" spans="2:12" x14ac:dyDescent="0.2">
      <c r="B364"/>
      <c r="C364"/>
      <c r="D364"/>
      <c r="E364"/>
      <c r="F364"/>
      <c r="G364"/>
      <c r="H364"/>
      <c r="I364"/>
      <c r="J364"/>
      <c r="K364"/>
      <c r="L364"/>
    </row>
    <row r="365" spans="2:12" x14ac:dyDescent="0.2">
      <c r="B365"/>
      <c r="C365"/>
      <c r="D365"/>
      <c r="E365"/>
      <c r="F365"/>
      <c r="G365"/>
      <c r="H365"/>
      <c r="I365"/>
      <c r="J365"/>
      <c r="K365"/>
      <c r="L365"/>
    </row>
    <row r="366" spans="2:12" x14ac:dyDescent="0.2">
      <c r="B366"/>
      <c r="C366"/>
      <c r="D366"/>
      <c r="E366"/>
      <c r="F366"/>
      <c r="G366"/>
      <c r="H366"/>
      <c r="I366"/>
      <c r="J366"/>
      <c r="K366"/>
      <c r="L366"/>
    </row>
    <row r="367" spans="2:12" x14ac:dyDescent="0.2">
      <c r="B367"/>
      <c r="C367"/>
      <c r="D367"/>
      <c r="E367"/>
      <c r="F367"/>
      <c r="G367"/>
      <c r="H367"/>
      <c r="I367"/>
      <c r="J367"/>
      <c r="K367"/>
      <c r="L367"/>
    </row>
    <row r="368" spans="2:12" x14ac:dyDescent="0.2">
      <c r="B368"/>
      <c r="C368"/>
      <c r="D368"/>
      <c r="E368"/>
      <c r="F368"/>
      <c r="G368"/>
      <c r="H368"/>
      <c r="I368"/>
      <c r="J368"/>
      <c r="K368"/>
      <c r="L368"/>
    </row>
    <row r="369" spans="2:12" x14ac:dyDescent="0.2">
      <c r="B369"/>
      <c r="C369"/>
      <c r="D369"/>
      <c r="E369"/>
      <c r="F369"/>
      <c r="G369"/>
      <c r="H369"/>
      <c r="I369"/>
      <c r="J369"/>
      <c r="K369"/>
      <c r="L369"/>
    </row>
    <row r="370" spans="2:12" x14ac:dyDescent="0.2">
      <c r="B370"/>
      <c r="C370"/>
      <c r="D370"/>
      <c r="E370"/>
      <c r="F370"/>
      <c r="G370"/>
      <c r="H370"/>
      <c r="I370"/>
      <c r="J370"/>
      <c r="K370"/>
      <c r="L370"/>
    </row>
    <row r="371" spans="2:12" x14ac:dyDescent="0.2">
      <c r="B371"/>
      <c r="C371"/>
      <c r="D371"/>
      <c r="E371"/>
      <c r="F371"/>
      <c r="G371"/>
      <c r="H371"/>
      <c r="I371"/>
      <c r="J371"/>
      <c r="K371"/>
      <c r="L371"/>
    </row>
    <row r="372" spans="2:12" x14ac:dyDescent="0.2">
      <c r="B372"/>
      <c r="C372"/>
      <c r="D372"/>
      <c r="E372"/>
      <c r="F372"/>
      <c r="G372"/>
      <c r="H372"/>
      <c r="I372"/>
      <c r="J372"/>
      <c r="K372"/>
      <c r="L372"/>
    </row>
    <row r="373" spans="2:12" x14ac:dyDescent="0.2">
      <c r="B373"/>
      <c r="C373"/>
      <c r="D373"/>
      <c r="E373"/>
      <c r="F373"/>
      <c r="G373"/>
      <c r="H373"/>
      <c r="I373"/>
      <c r="J373"/>
      <c r="K373"/>
      <c r="L373"/>
    </row>
    <row r="374" spans="2:12" x14ac:dyDescent="0.2">
      <c r="B374"/>
      <c r="C374"/>
      <c r="D374"/>
      <c r="E374"/>
      <c r="F374"/>
      <c r="G374"/>
      <c r="H374"/>
      <c r="I374"/>
      <c r="J374"/>
      <c r="K374"/>
      <c r="L374"/>
    </row>
    <row r="375" spans="2:12" x14ac:dyDescent="0.2">
      <c r="B375"/>
      <c r="C375"/>
      <c r="D375"/>
      <c r="E375"/>
      <c r="F375"/>
      <c r="G375"/>
      <c r="H375"/>
      <c r="I375"/>
      <c r="J375"/>
      <c r="K375"/>
      <c r="L375"/>
    </row>
    <row r="376" spans="2:12" x14ac:dyDescent="0.2">
      <c r="B376"/>
      <c r="C376"/>
      <c r="D376"/>
      <c r="E376"/>
      <c r="F376"/>
      <c r="G376"/>
      <c r="H376"/>
      <c r="I376"/>
      <c r="J376"/>
      <c r="K376"/>
      <c r="L376"/>
    </row>
    <row r="377" spans="2:12" x14ac:dyDescent="0.2">
      <c r="B377"/>
      <c r="C377"/>
      <c r="D377"/>
      <c r="E377"/>
      <c r="F377"/>
      <c r="G377"/>
      <c r="H377"/>
      <c r="I377"/>
      <c r="J377"/>
      <c r="K377"/>
      <c r="L377"/>
    </row>
    <row r="378" spans="2:12" x14ac:dyDescent="0.2">
      <c r="B378"/>
      <c r="C378"/>
      <c r="D378"/>
      <c r="E378"/>
      <c r="F378"/>
      <c r="G378"/>
      <c r="H378"/>
      <c r="I378"/>
      <c r="J378"/>
      <c r="K378"/>
      <c r="L378"/>
    </row>
    <row r="379" spans="2:12" x14ac:dyDescent="0.2">
      <c r="B379"/>
      <c r="C379"/>
      <c r="D379"/>
      <c r="E379"/>
      <c r="F379"/>
      <c r="G379"/>
      <c r="H379"/>
      <c r="I379"/>
      <c r="J379"/>
      <c r="K379"/>
      <c r="L379"/>
    </row>
    <row r="380" spans="2:12" x14ac:dyDescent="0.2">
      <c r="B380"/>
      <c r="C380"/>
      <c r="D380"/>
      <c r="E380"/>
      <c r="F380"/>
      <c r="G380"/>
      <c r="H380"/>
      <c r="I380"/>
      <c r="J380"/>
      <c r="K380"/>
      <c r="L380"/>
    </row>
    <row r="381" spans="2:12" x14ac:dyDescent="0.2">
      <c r="B381"/>
      <c r="C381"/>
      <c r="D381"/>
      <c r="E381"/>
      <c r="F381"/>
      <c r="G381"/>
      <c r="H381"/>
      <c r="I381"/>
      <c r="J381"/>
      <c r="K381"/>
      <c r="L381"/>
    </row>
    <row r="382" spans="2:12" x14ac:dyDescent="0.2">
      <c r="B382"/>
      <c r="C382"/>
      <c r="D382"/>
      <c r="E382"/>
      <c r="F382"/>
      <c r="G382"/>
      <c r="H382"/>
      <c r="I382"/>
      <c r="J382"/>
      <c r="K382"/>
      <c r="L382"/>
    </row>
    <row r="383" spans="2:12" x14ac:dyDescent="0.2">
      <c r="B383"/>
      <c r="C383"/>
      <c r="D383"/>
      <c r="E383"/>
      <c r="F383"/>
      <c r="G383"/>
      <c r="H383"/>
      <c r="I383"/>
      <c r="J383"/>
      <c r="K383"/>
      <c r="L383"/>
    </row>
    <row r="384" spans="2:12" x14ac:dyDescent="0.2">
      <c r="B384"/>
      <c r="C384"/>
      <c r="D384"/>
      <c r="E384"/>
      <c r="F384"/>
      <c r="G384"/>
      <c r="H384"/>
      <c r="I384"/>
      <c r="J384"/>
      <c r="K384"/>
      <c r="L384"/>
    </row>
    <row r="385" spans="2:12" x14ac:dyDescent="0.2">
      <c r="B385"/>
      <c r="C385"/>
      <c r="D385"/>
      <c r="E385"/>
      <c r="F385"/>
      <c r="G385"/>
      <c r="H385"/>
      <c r="I385"/>
      <c r="J385"/>
      <c r="K385"/>
      <c r="L385"/>
    </row>
    <row r="386" spans="2:12" x14ac:dyDescent="0.2">
      <c r="B386"/>
      <c r="C386"/>
      <c r="D386"/>
      <c r="E386"/>
      <c r="F386"/>
      <c r="G386"/>
      <c r="H386"/>
      <c r="I386"/>
      <c r="J386"/>
      <c r="K386"/>
      <c r="L386"/>
    </row>
    <row r="387" spans="2:12" x14ac:dyDescent="0.2">
      <c r="B387"/>
      <c r="C387"/>
      <c r="D387"/>
      <c r="E387"/>
      <c r="F387"/>
      <c r="G387"/>
      <c r="H387"/>
      <c r="I387"/>
      <c r="J387"/>
      <c r="K387"/>
      <c r="L387"/>
    </row>
    <row r="388" spans="2:12" x14ac:dyDescent="0.2">
      <c r="B388"/>
      <c r="C388"/>
      <c r="D388"/>
      <c r="E388"/>
      <c r="F388"/>
      <c r="G388"/>
      <c r="H388"/>
      <c r="I388"/>
      <c r="J388"/>
      <c r="K388"/>
      <c r="L388"/>
    </row>
    <row r="389" spans="2:12" x14ac:dyDescent="0.2">
      <c r="B389"/>
      <c r="C389"/>
      <c r="D389"/>
      <c r="E389"/>
      <c r="F389"/>
      <c r="G389"/>
      <c r="H389"/>
      <c r="I389"/>
      <c r="J389"/>
      <c r="K389"/>
      <c r="L389"/>
    </row>
    <row r="390" spans="2:12" x14ac:dyDescent="0.2">
      <c r="B390"/>
      <c r="C390"/>
      <c r="D390"/>
      <c r="E390"/>
      <c r="F390"/>
      <c r="G390"/>
      <c r="H390"/>
      <c r="I390"/>
      <c r="J390"/>
      <c r="K390"/>
      <c r="L390"/>
    </row>
    <row r="391" spans="2:12" x14ac:dyDescent="0.2">
      <c r="B391"/>
      <c r="C391"/>
      <c r="D391"/>
      <c r="E391"/>
      <c r="F391"/>
      <c r="G391"/>
      <c r="H391"/>
      <c r="I391"/>
      <c r="J391"/>
      <c r="K391"/>
      <c r="L391"/>
    </row>
    <row r="392" spans="2:12" x14ac:dyDescent="0.2">
      <c r="B392"/>
      <c r="C392"/>
      <c r="D392"/>
      <c r="E392"/>
      <c r="F392"/>
      <c r="G392"/>
      <c r="H392"/>
      <c r="I392"/>
      <c r="J392"/>
      <c r="K392"/>
      <c r="L392"/>
    </row>
    <row r="393" spans="2:12" x14ac:dyDescent="0.2">
      <c r="B393"/>
      <c r="C393"/>
      <c r="D393"/>
      <c r="E393"/>
      <c r="F393"/>
      <c r="G393"/>
      <c r="H393"/>
      <c r="I393"/>
      <c r="J393"/>
      <c r="K393"/>
      <c r="L393"/>
    </row>
    <row r="394" spans="2:12" x14ac:dyDescent="0.2">
      <c r="B394"/>
      <c r="C394"/>
      <c r="D394"/>
      <c r="E394"/>
      <c r="F394"/>
      <c r="G394"/>
      <c r="H394"/>
      <c r="I394"/>
      <c r="J394"/>
      <c r="K394"/>
      <c r="L394"/>
    </row>
    <row r="395" spans="2:12" x14ac:dyDescent="0.2">
      <c r="B395"/>
      <c r="C395"/>
      <c r="D395"/>
      <c r="E395"/>
      <c r="F395"/>
      <c r="G395"/>
      <c r="H395"/>
      <c r="I395"/>
      <c r="J395"/>
      <c r="K395"/>
      <c r="L395"/>
    </row>
    <row r="396" spans="2:12" x14ac:dyDescent="0.2">
      <c r="B396"/>
      <c r="C396"/>
      <c r="D396"/>
      <c r="E396"/>
      <c r="F396"/>
      <c r="G396"/>
      <c r="H396"/>
      <c r="I396"/>
      <c r="J396"/>
      <c r="K396"/>
      <c r="L396"/>
    </row>
    <row r="397" spans="2:12" x14ac:dyDescent="0.2">
      <c r="B397"/>
      <c r="C397"/>
      <c r="D397"/>
      <c r="E397"/>
      <c r="F397"/>
      <c r="G397"/>
      <c r="H397"/>
      <c r="I397"/>
      <c r="J397"/>
      <c r="K397"/>
      <c r="L397"/>
    </row>
    <row r="398" spans="2:12" x14ac:dyDescent="0.2">
      <c r="B398"/>
      <c r="C398"/>
      <c r="D398"/>
      <c r="E398"/>
      <c r="F398"/>
      <c r="G398"/>
      <c r="H398"/>
      <c r="I398"/>
      <c r="J398"/>
      <c r="K398"/>
      <c r="L398"/>
    </row>
    <row r="399" spans="2:12" x14ac:dyDescent="0.2">
      <c r="B399"/>
      <c r="C399"/>
      <c r="D399"/>
      <c r="E399"/>
      <c r="F399"/>
      <c r="G399"/>
      <c r="H399"/>
      <c r="I399"/>
      <c r="J399"/>
      <c r="K399"/>
      <c r="L399"/>
    </row>
    <row r="400" spans="2:12" x14ac:dyDescent="0.2">
      <c r="B400"/>
      <c r="C400"/>
      <c r="D400"/>
      <c r="E400"/>
      <c r="F400"/>
      <c r="G400"/>
      <c r="H400"/>
      <c r="I400"/>
      <c r="J400"/>
      <c r="K400"/>
      <c r="L400"/>
    </row>
    <row r="401" spans="2:12" x14ac:dyDescent="0.2">
      <c r="B401"/>
      <c r="C401"/>
      <c r="D401"/>
      <c r="E401"/>
      <c r="F401"/>
      <c r="G401"/>
      <c r="H401"/>
      <c r="I401"/>
      <c r="J401"/>
      <c r="K401"/>
      <c r="L401"/>
    </row>
    <row r="402" spans="2:12" x14ac:dyDescent="0.2">
      <c r="B402"/>
      <c r="C402"/>
      <c r="D402"/>
      <c r="E402"/>
      <c r="F402"/>
      <c r="G402"/>
      <c r="H402"/>
      <c r="I402"/>
      <c r="J402"/>
      <c r="K402"/>
      <c r="L402"/>
    </row>
    <row r="403" spans="2:12" x14ac:dyDescent="0.2">
      <c r="B403"/>
      <c r="C403"/>
      <c r="D403"/>
      <c r="E403"/>
      <c r="F403"/>
      <c r="G403"/>
      <c r="H403"/>
      <c r="I403"/>
      <c r="J403"/>
      <c r="K403"/>
      <c r="L403"/>
    </row>
    <row r="404" spans="2:12" x14ac:dyDescent="0.2">
      <c r="B404"/>
      <c r="C404"/>
      <c r="D404"/>
      <c r="E404"/>
      <c r="F404"/>
      <c r="G404"/>
      <c r="H404"/>
      <c r="I404"/>
      <c r="J404"/>
      <c r="K404"/>
      <c r="L404"/>
    </row>
    <row r="405" spans="2:12" x14ac:dyDescent="0.2">
      <c r="B405"/>
      <c r="C405"/>
      <c r="D405"/>
      <c r="E405"/>
      <c r="F405"/>
      <c r="G405"/>
      <c r="H405"/>
      <c r="I405"/>
      <c r="J405"/>
      <c r="K405"/>
      <c r="L405"/>
    </row>
    <row r="406" spans="2:12" x14ac:dyDescent="0.2">
      <c r="B406"/>
      <c r="C406"/>
      <c r="D406"/>
      <c r="E406"/>
      <c r="F406"/>
      <c r="G406"/>
      <c r="H406"/>
      <c r="I406"/>
      <c r="J406"/>
      <c r="K406"/>
      <c r="L406"/>
    </row>
    <row r="407" spans="2:12" x14ac:dyDescent="0.2">
      <c r="B407"/>
      <c r="C407"/>
      <c r="D407"/>
      <c r="E407"/>
      <c r="F407"/>
      <c r="G407"/>
      <c r="H407"/>
      <c r="I407"/>
      <c r="J407"/>
      <c r="K407"/>
      <c r="L407"/>
    </row>
    <row r="408" spans="2:12" x14ac:dyDescent="0.2">
      <c r="B408"/>
      <c r="C408"/>
      <c r="D408"/>
      <c r="E408"/>
      <c r="F408"/>
      <c r="G408"/>
      <c r="H408"/>
      <c r="I408"/>
      <c r="J408"/>
      <c r="K408"/>
      <c r="L408"/>
    </row>
    <row r="409" spans="2:12" x14ac:dyDescent="0.2">
      <c r="B409"/>
      <c r="C409"/>
      <c r="D409"/>
      <c r="E409"/>
      <c r="F409"/>
      <c r="G409"/>
      <c r="H409"/>
      <c r="I409"/>
      <c r="J409"/>
      <c r="K409"/>
      <c r="L409"/>
    </row>
    <row r="410" spans="2:12" x14ac:dyDescent="0.2">
      <c r="B410"/>
      <c r="C410"/>
      <c r="D410"/>
      <c r="E410"/>
      <c r="F410"/>
      <c r="G410"/>
      <c r="H410"/>
      <c r="I410"/>
      <c r="J410"/>
      <c r="K410"/>
      <c r="L410"/>
    </row>
    <row r="411" spans="2:12" x14ac:dyDescent="0.2">
      <c r="B411"/>
      <c r="C411"/>
      <c r="D411"/>
      <c r="E411"/>
      <c r="F411"/>
      <c r="G411"/>
      <c r="H411"/>
      <c r="I411"/>
      <c r="J411"/>
      <c r="K411"/>
      <c r="L411"/>
    </row>
    <row r="412" spans="2:12" x14ac:dyDescent="0.2">
      <c r="B412"/>
      <c r="C412"/>
      <c r="D412"/>
      <c r="E412"/>
      <c r="F412"/>
      <c r="G412"/>
      <c r="H412"/>
      <c r="I412"/>
      <c r="J412"/>
      <c r="K412"/>
      <c r="L412"/>
    </row>
    <row r="413" spans="2:12" x14ac:dyDescent="0.2">
      <c r="B413"/>
      <c r="C413"/>
      <c r="D413"/>
      <c r="E413"/>
      <c r="F413"/>
      <c r="G413"/>
      <c r="H413"/>
      <c r="I413"/>
      <c r="J413"/>
      <c r="K413"/>
      <c r="L413"/>
    </row>
    <row r="414" spans="2:12" x14ac:dyDescent="0.2">
      <c r="B414"/>
      <c r="C414"/>
      <c r="D414"/>
      <c r="E414"/>
      <c r="F414"/>
      <c r="G414"/>
      <c r="H414"/>
      <c r="I414"/>
      <c r="J414"/>
      <c r="K414"/>
      <c r="L414"/>
    </row>
    <row r="415" spans="2:12" x14ac:dyDescent="0.2">
      <c r="B415"/>
      <c r="C415"/>
      <c r="D415"/>
      <c r="E415"/>
      <c r="F415"/>
      <c r="G415"/>
      <c r="H415"/>
      <c r="I415"/>
      <c r="J415"/>
      <c r="K415"/>
      <c r="L415"/>
    </row>
    <row r="416" spans="2:12" x14ac:dyDescent="0.2">
      <c r="B416"/>
      <c r="C416"/>
      <c r="D416"/>
      <c r="E416"/>
      <c r="F416"/>
      <c r="G416"/>
      <c r="H416"/>
      <c r="I416"/>
      <c r="J416"/>
      <c r="K416"/>
      <c r="L416"/>
    </row>
    <row r="417" spans="2:12" x14ac:dyDescent="0.2">
      <c r="B417"/>
      <c r="C417"/>
      <c r="D417"/>
      <c r="E417"/>
      <c r="F417"/>
      <c r="G417"/>
      <c r="H417"/>
      <c r="I417"/>
      <c r="J417"/>
      <c r="K417"/>
      <c r="L417"/>
    </row>
    <row r="418" spans="2:12" x14ac:dyDescent="0.2">
      <c r="B418"/>
      <c r="C418"/>
      <c r="D418"/>
      <c r="E418"/>
      <c r="F418"/>
      <c r="G418"/>
      <c r="H418"/>
      <c r="I418"/>
      <c r="J418"/>
      <c r="K418"/>
      <c r="L418"/>
    </row>
    <row r="419" spans="2:12" x14ac:dyDescent="0.2">
      <c r="B419"/>
      <c r="C419"/>
      <c r="D419"/>
      <c r="E419"/>
      <c r="F419"/>
      <c r="G419"/>
      <c r="H419"/>
      <c r="I419"/>
      <c r="J419"/>
      <c r="K419"/>
      <c r="L419"/>
    </row>
    <row r="420" spans="2:12" x14ac:dyDescent="0.2">
      <c r="B420"/>
      <c r="C420"/>
      <c r="D420"/>
      <c r="E420"/>
      <c r="F420"/>
      <c r="G420"/>
      <c r="H420"/>
      <c r="I420"/>
      <c r="J420"/>
      <c r="K420"/>
      <c r="L420"/>
    </row>
    <row r="421" spans="2:12" x14ac:dyDescent="0.2">
      <c r="B421"/>
      <c r="C421"/>
      <c r="D421"/>
      <c r="E421"/>
      <c r="F421"/>
      <c r="G421"/>
      <c r="H421"/>
      <c r="I421"/>
      <c r="J421"/>
      <c r="K421"/>
      <c r="L421"/>
    </row>
    <row r="422" spans="2:12" x14ac:dyDescent="0.2">
      <c r="B422"/>
      <c r="C422"/>
      <c r="D422"/>
      <c r="E422"/>
      <c r="F422"/>
      <c r="G422"/>
      <c r="H422"/>
      <c r="I422"/>
      <c r="J422"/>
      <c r="K422"/>
      <c r="L422"/>
    </row>
    <row r="423" spans="2:12" x14ac:dyDescent="0.2">
      <c r="B423"/>
      <c r="C423"/>
      <c r="D423"/>
      <c r="E423"/>
      <c r="F423"/>
      <c r="G423"/>
      <c r="H423"/>
      <c r="I423"/>
      <c r="J423"/>
      <c r="K423"/>
      <c r="L423"/>
    </row>
    <row r="424" spans="2:12" x14ac:dyDescent="0.2">
      <c r="B424"/>
      <c r="C424"/>
      <c r="D424"/>
      <c r="E424"/>
      <c r="F424"/>
      <c r="G424"/>
      <c r="H424"/>
      <c r="I424"/>
      <c r="J424"/>
      <c r="K424"/>
      <c r="L424"/>
    </row>
    <row r="425" spans="2:12" x14ac:dyDescent="0.2">
      <c r="B425"/>
      <c r="C425"/>
      <c r="D425"/>
      <c r="E425"/>
      <c r="F425"/>
      <c r="G425"/>
      <c r="H425"/>
      <c r="I425"/>
      <c r="J425"/>
      <c r="K425"/>
      <c r="L425"/>
    </row>
    <row r="426" spans="2:12" x14ac:dyDescent="0.2">
      <c r="B426"/>
      <c r="C426"/>
      <c r="D426"/>
      <c r="E426"/>
      <c r="F426"/>
      <c r="G426"/>
      <c r="H426"/>
      <c r="I426"/>
      <c r="J426"/>
      <c r="K426"/>
      <c r="L426"/>
    </row>
    <row r="427" spans="2:12" x14ac:dyDescent="0.2">
      <c r="B427"/>
      <c r="C427"/>
      <c r="D427"/>
      <c r="E427"/>
      <c r="F427"/>
      <c r="G427"/>
      <c r="H427"/>
      <c r="I427"/>
      <c r="J427"/>
      <c r="K427"/>
      <c r="L427"/>
    </row>
    <row r="428" spans="2:12" x14ac:dyDescent="0.2">
      <c r="B428"/>
      <c r="C428"/>
      <c r="D428"/>
      <c r="E428"/>
      <c r="F428"/>
      <c r="G428"/>
      <c r="H428"/>
      <c r="I428"/>
      <c r="J428"/>
      <c r="K428"/>
      <c r="L428"/>
    </row>
    <row r="429" spans="2:12" x14ac:dyDescent="0.2">
      <c r="B429"/>
      <c r="C429"/>
      <c r="D429"/>
      <c r="E429"/>
      <c r="F429"/>
      <c r="G429"/>
      <c r="H429"/>
      <c r="I429"/>
      <c r="J429"/>
      <c r="K429"/>
      <c r="L429"/>
    </row>
    <row r="430" spans="2:12" x14ac:dyDescent="0.2">
      <c r="B430"/>
      <c r="C430"/>
      <c r="D430"/>
      <c r="E430"/>
      <c r="F430"/>
      <c r="G430"/>
      <c r="H430"/>
      <c r="I430"/>
      <c r="J430"/>
      <c r="K430"/>
      <c r="L430"/>
    </row>
    <row r="431" spans="2:12" x14ac:dyDescent="0.2">
      <c r="B431"/>
      <c r="C431"/>
      <c r="D431"/>
      <c r="E431"/>
      <c r="F431"/>
      <c r="G431"/>
      <c r="H431"/>
      <c r="I431"/>
      <c r="J431"/>
      <c r="K431"/>
      <c r="L431"/>
    </row>
    <row r="432" spans="2:12" x14ac:dyDescent="0.2">
      <c r="B432"/>
      <c r="C432"/>
      <c r="D432"/>
      <c r="E432"/>
      <c r="F432"/>
      <c r="G432"/>
      <c r="H432"/>
      <c r="I432"/>
      <c r="J432"/>
      <c r="K432"/>
      <c r="L432"/>
    </row>
    <row r="433" spans="2:12" x14ac:dyDescent="0.2">
      <c r="B433"/>
      <c r="C433"/>
      <c r="D433"/>
      <c r="E433"/>
      <c r="F433"/>
      <c r="G433"/>
      <c r="H433"/>
      <c r="I433"/>
      <c r="J433"/>
      <c r="K433"/>
      <c r="L433"/>
    </row>
    <row r="434" spans="2:12" x14ac:dyDescent="0.2">
      <c r="B434"/>
      <c r="C434"/>
      <c r="D434"/>
      <c r="E434"/>
      <c r="F434"/>
      <c r="G434"/>
      <c r="H434"/>
      <c r="I434"/>
      <c r="J434"/>
      <c r="K434"/>
      <c r="L434"/>
    </row>
    <row r="435" spans="2:12" x14ac:dyDescent="0.2">
      <c r="B435"/>
      <c r="C435"/>
      <c r="D435"/>
      <c r="E435"/>
      <c r="F435"/>
      <c r="G435"/>
      <c r="H435"/>
      <c r="I435"/>
      <c r="J435"/>
      <c r="K435"/>
      <c r="L435"/>
    </row>
    <row r="436" spans="2:12" x14ac:dyDescent="0.2">
      <c r="B436"/>
      <c r="C436"/>
      <c r="D436"/>
      <c r="E436"/>
      <c r="F436"/>
      <c r="G436"/>
      <c r="H436"/>
      <c r="I436"/>
      <c r="J436"/>
      <c r="K436"/>
      <c r="L436"/>
    </row>
    <row r="437" spans="2:12" x14ac:dyDescent="0.2">
      <c r="B437"/>
      <c r="C437"/>
      <c r="D437"/>
      <c r="E437"/>
      <c r="F437"/>
      <c r="G437"/>
      <c r="H437"/>
      <c r="I437"/>
      <c r="J437"/>
      <c r="K437"/>
      <c r="L437"/>
    </row>
    <row r="438" spans="2:12" x14ac:dyDescent="0.2">
      <c r="B438"/>
      <c r="C438"/>
      <c r="D438"/>
      <c r="E438"/>
      <c r="F438"/>
      <c r="G438"/>
      <c r="H438"/>
      <c r="I438"/>
      <c r="J438"/>
      <c r="K438"/>
      <c r="L438"/>
    </row>
    <row r="439" spans="2:12" x14ac:dyDescent="0.2">
      <c r="B439"/>
      <c r="C439"/>
      <c r="D439"/>
      <c r="E439"/>
      <c r="F439"/>
      <c r="G439"/>
      <c r="H439"/>
      <c r="I439"/>
      <c r="J439"/>
      <c r="K439"/>
      <c r="L439"/>
    </row>
    <row r="440" spans="2:12" x14ac:dyDescent="0.2">
      <c r="B440"/>
      <c r="C440"/>
      <c r="D440"/>
      <c r="E440"/>
      <c r="F440"/>
      <c r="G440"/>
      <c r="H440"/>
      <c r="I440"/>
      <c r="J440"/>
      <c r="K440"/>
      <c r="L440"/>
    </row>
    <row r="441" spans="2:12" x14ac:dyDescent="0.2">
      <c r="B441"/>
      <c r="C441"/>
      <c r="D441"/>
      <c r="E441"/>
      <c r="F441"/>
      <c r="G441"/>
      <c r="H441"/>
      <c r="I441"/>
      <c r="J441"/>
      <c r="K441"/>
      <c r="L441"/>
    </row>
    <row r="442" spans="2:12" x14ac:dyDescent="0.2">
      <c r="B442"/>
      <c r="C442"/>
      <c r="D442"/>
      <c r="E442"/>
      <c r="F442"/>
      <c r="G442"/>
      <c r="H442"/>
      <c r="I442"/>
      <c r="J442"/>
      <c r="K442"/>
      <c r="L442"/>
    </row>
    <row r="443" spans="2:12" x14ac:dyDescent="0.2">
      <c r="B443"/>
      <c r="C443"/>
      <c r="D443"/>
      <c r="E443"/>
      <c r="F443"/>
      <c r="G443"/>
      <c r="H443"/>
      <c r="I443"/>
      <c r="J443"/>
      <c r="K443"/>
      <c r="L443"/>
    </row>
    <row r="444" spans="2:12" x14ac:dyDescent="0.2">
      <c r="B444"/>
      <c r="C444"/>
      <c r="D444"/>
      <c r="E444"/>
      <c r="F444"/>
      <c r="G444"/>
      <c r="H444"/>
      <c r="I444"/>
      <c r="J444"/>
      <c r="K444"/>
      <c r="L444"/>
    </row>
    <row r="445" spans="2:12" x14ac:dyDescent="0.2">
      <c r="B445"/>
      <c r="C445"/>
      <c r="D445"/>
      <c r="E445"/>
      <c r="F445"/>
      <c r="G445"/>
      <c r="H445"/>
      <c r="I445"/>
      <c r="J445"/>
      <c r="K445"/>
      <c r="L445"/>
    </row>
    <row r="446" spans="2:12" x14ac:dyDescent="0.2">
      <c r="B446"/>
      <c r="C446"/>
      <c r="D446"/>
      <c r="E446"/>
      <c r="F446"/>
      <c r="G446"/>
      <c r="H446"/>
      <c r="I446"/>
      <c r="J446"/>
      <c r="K446"/>
      <c r="L446"/>
    </row>
    <row r="447" spans="2:12" x14ac:dyDescent="0.2">
      <c r="B447"/>
      <c r="C447"/>
      <c r="D447"/>
      <c r="E447"/>
      <c r="F447"/>
      <c r="G447"/>
      <c r="H447"/>
      <c r="I447"/>
      <c r="J447"/>
      <c r="K447"/>
      <c r="L447"/>
    </row>
    <row r="448" spans="2:12" x14ac:dyDescent="0.2">
      <c r="B448"/>
      <c r="C448"/>
      <c r="D448"/>
      <c r="E448"/>
      <c r="F448"/>
      <c r="G448"/>
      <c r="H448"/>
      <c r="I448"/>
      <c r="J448"/>
      <c r="K448"/>
      <c r="L448"/>
    </row>
    <row r="449" spans="2:12" x14ac:dyDescent="0.2">
      <c r="B449"/>
      <c r="C449"/>
      <c r="D449"/>
      <c r="E449"/>
      <c r="F449"/>
      <c r="G449"/>
      <c r="H449"/>
      <c r="I449"/>
      <c r="J449"/>
      <c r="K449"/>
      <c r="L449"/>
    </row>
    <row r="450" spans="2:12" x14ac:dyDescent="0.2">
      <c r="B450"/>
      <c r="C450"/>
      <c r="D450"/>
      <c r="E450"/>
      <c r="F450"/>
      <c r="G450"/>
      <c r="H450"/>
      <c r="I450"/>
      <c r="J450"/>
      <c r="K450"/>
      <c r="L450"/>
    </row>
    <row r="451" spans="2:12" x14ac:dyDescent="0.2">
      <c r="B451"/>
      <c r="C451"/>
      <c r="D451"/>
      <c r="E451"/>
      <c r="F451"/>
      <c r="G451"/>
      <c r="H451"/>
      <c r="I451"/>
      <c r="J451"/>
      <c r="K451"/>
      <c r="L451"/>
    </row>
    <row r="452" spans="2:12" x14ac:dyDescent="0.2">
      <c r="B452"/>
      <c r="C452"/>
      <c r="D452"/>
      <c r="E452"/>
      <c r="F452"/>
      <c r="G452"/>
      <c r="H452"/>
      <c r="I452"/>
      <c r="J452"/>
      <c r="K452"/>
      <c r="L452"/>
    </row>
    <row r="453" spans="2:12" x14ac:dyDescent="0.2">
      <c r="B453"/>
      <c r="C453"/>
      <c r="D453"/>
      <c r="E453"/>
      <c r="F453"/>
      <c r="G453"/>
      <c r="H453"/>
      <c r="I453"/>
      <c r="J453"/>
      <c r="K453"/>
      <c r="L453"/>
    </row>
    <row r="454" spans="2:12" x14ac:dyDescent="0.2">
      <c r="B454"/>
      <c r="C454"/>
      <c r="D454"/>
      <c r="E454"/>
      <c r="F454"/>
      <c r="G454"/>
      <c r="H454"/>
      <c r="I454"/>
      <c r="J454"/>
      <c r="K454"/>
      <c r="L454"/>
    </row>
    <row r="455" spans="2:12" x14ac:dyDescent="0.2">
      <c r="B455"/>
      <c r="C455"/>
      <c r="D455"/>
      <c r="E455"/>
      <c r="F455"/>
      <c r="G455"/>
      <c r="H455"/>
      <c r="I455"/>
      <c r="J455"/>
      <c r="K455"/>
      <c r="L455"/>
    </row>
    <row r="456" spans="2:12" x14ac:dyDescent="0.2">
      <c r="B456"/>
      <c r="C456"/>
      <c r="D456"/>
      <c r="E456"/>
      <c r="F456"/>
      <c r="G456"/>
      <c r="H456"/>
      <c r="I456"/>
      <c r="J456"/>
      <c r="K456"/>
      <c r="L456"/>
    </row>
    <row r="457" spans="2:12" x14ac:dyDescent="0.2">
      <c r="B457"/>
      <c r="C457"/>
      <c r="D457"/>
      <c r="E457"/>
      <c r="F457"/>
      <c r="G457"/>
      <c r="H457"/>
      <c r="I457"/>
      <c r="J457"/>
      <c r="K457"/>
      <c r="L457"/>
    </row>
    <row r="458" spans="2:12" x14ac:dyDescent="0.2">
      <c r="B458"/>
      <c r="C458"/>
      <c r="D458"/>
      <c r="E458"/>
      <c r="F458"/>
      <c r="G458"/>
      <c r="H458"/>
      <c r="I458"/>
      <c r="J458"/>
      <c r="K458"/>
      <c r="L458"/>
    </row>
    <row r="459" spans="2:12" x14ac:dyDescent="0.2">
      <c r="B459"/>
      <c r="C459"/>
      <c r="D459"/>
      <c r="E459"/>
      <c r="F459"/>
      <c r="G459"/>
      <c r="H459"/>
      <c r="I459"/>
      <c r="J459"/>
      <c r="K459"/>
      <c r="L459"/>
    </row>
    <row r="460" spans="2:12" x14ac:dyDescent="0.2">
      <c r="B460"/>
      <c r="C460"/>
      <c r="D460"/>
      <c r="E460"/>
      <c r="F460"/>
      <c r="G460"/>
      <c r="H460"/>
      <c r="I460"/>
      <c r="J460"/>
      <c r="K460"/>
      <c r="L460"/>
    </row>
    <row r="461" spans="2:12" x14ac:dyDescent="0.2">
      <c r="B461"/>
      <c r="C461"/>
      <c r="D461"/>
      <c r="E461"/>
      <c r="F461"/>
      <c r="G461"/>
      <c r="H461"/>
      <c r="I461"/>
      <c r="J461"/>
      <c r="K461"/>
      <c r="L461"/>
    </row>
    <row r="462" spans="2:12" x14ac:dyDescent="0.2">
      <c r="B462"/>
      <c r="C462"/>
      <c r="D462"/>
      <c r="E462"/>
      <c r="F462"/>
      <c r="G462"/>
      <c r="H462"/>
      <c r="I462"/>
      <c r="J462"/>
      <c r="K462"/>
      <c r="L462"/>
    </row>
    <row r="463" spans="2:12" x14ac:dyDescent="0.2">
      <c r="B463"/>
      <c r="C463"/>
      <c r="D463"/>
      <c r="E463"/>
      <c r="F463"/>
      <c r="G463"/>
      <c r="H463"/>
      <c r="I463"/>
      <c r="J463"/>
      <c r="K463"/>
      <c r="L463"/>
    </row>
    <row r="464" spans="2:12" x14ac:dyDescent="0.2">
      <c r="B464"/>
      <c r="C464"/>
      <c r="D464"/>
      <c r="E464"/>
      <c r="F464"/>
      <c r="G464"/>
      <c r="H464"/>
      <c r="I464"/>
      <c r="J464"/>
      <c r="K464"/>
      <c r="L464"/>
    </row>
    <row r="465" spans="2:12" x14ac:dyDescent="0.2">
      <c r="B465"/>
      <c r="C465"/>
      <c r="D465"/>
      <c r="E465"/>
      <c r="F465"/>
      <c r="G465"/>
      <c r="H465"/>
      <c r="I465"/>
      <c r="J465"/>
      <c r="K465"/>
      <c r="L465"/>
    </row>
    <row r="466" spans="2:12" x14ac:dyDescent="0.2">
      <c r="B466"/>
      <c r="C466"/>
      <c r="D466"/>
      <c r="E466"/>
      <c r="F466"/>
      <c r="G466"/>
      <c r="H466"/>
      <c r="I466"/>
      <c r="J466"/>
      <c r="K466"/>
      <c r="L466"/>
    </row>
    <row r="467" spans="2:12" x14ac:dyDescent="0.2">
      <c r="B467"/>
      <c r="C467"/>
      <c r="D467"/>
      <c r="E467"/>
      <c r="F467"/>
      <c r="G467"/>
      <c r="H467"/>
      <c r="I467"/>
      <c r="J467"/>
      <c r="K467"/>
      <c r="L467"/>
    </row>
    <row r="468" spans="2:12" x14ac:dyDescent="0.2">
      <c r="B468"/>
      <c r="C468"/>
      <c r="D468"/>
      <c r="E468"/>
      <c r="F468"/>
      <c r="G468"/>
      <c r="H468"/>
      <c r="I468"/>
      <c r="J468"/>
      <c r="K468"/>
      <c r="L468"/>
    </row>
    <row r="469" spans="2:12" x14ac:dyDescent="0.2">
      <c r="B469"/>
      <c r="C469"/>
      <c r="D469"/>
      <c r="E469"/>
      <c r="F469"/>
      <c r="G469"/>
      <c r="H469"/>
      <c r="I469"/>
      <c r="J469"/>
      <c r="K469"/>
      <c r="L469"/>
    </row>
    <row r="470" spans="2:12" x14ac:dyDescent="0.2">
      <c r="B470"/>
      <c r="C470"/>
      <c r="D470"/>
      <c r="E470"/>
      <c r="F470"/>
      <c r="G470"/>
      <c r="H470"/>
      <c r="I470"/>
      <c r="J470"/>
      <c r="K470"/>
      <c r="L470"/>
    </row>
    <row r="471" spans="2:12" x14ac:dyDescent="0.2">
      <c r="B471"/>
      <c r="C471"/>
      <c r="D471"/>
      <c r="E471"/>
      <c r="F471"/>
      <c r="G471"/>
      <c r="H471"/>
      <c r="I471"/>
      <c r="J471"/>
      <c r="K471"/>
      <c r="L471"/>
    </row>
    <row r="472" spans="2:12" x14ac:dyDescent="0.2">
      <c r="B472"/>
      <c r="C472"/>
      <c r="D472"/>
      <c r="E472"/>
      <c r="F472"/>
      <c r="G472"/>
      <c r="H472"/>
      <c r="I472"/>
      <c r="J472"/>
      <c r="K472"/>
      <c r="L472"/>
    </row>
    <row r="473" spans="2:12" x14ac:dyDescent="0.2">
      <c r="B473"/>
      <c r="C473"/>
      <c r="D473"/>
      <c r="E473"/>
      <c r="F473"/>
      <c r="G473"/>
      <c r="H473"/>
      <c r="I473"/>
      <c r="J473"/>
      <c r="K473"/>
      <c r="L473"/>
    </row>
    <row r="474" spans="2:12" x14ac:dyDescent="0.2">
      <c r="B474"/>
      <c r="C474"/>
      <c r="D474"/>
      <c r="E474"/>
      <c r="F474"/>
      <c r="G474"/>
      <c r="H474"/>
      <c r="I474"/>
      <c r="J474"/>
      <c r="K474"/>
      <c r="L474"/>
    </row>
    <row r="475" spans="2:12" x14ac:dyDescent="0.2">
      <c r="B475"/>
      <c r="C475"/>
      <c r="D475"/>
      <c r="E475"/>
      <c r="F475"/>
      <c r="G475"/>
      <c r="H475"/>
      <c r="I475"/>
      <c r="J475"/>
      <c r="K475"/>
      <c r="L475"/>
    </row>
    <row r="476" spans="2:12" x14ac:dyDescent="0.2">
      <c r="B476"/>
      <c r="C476"/>
      <c r="D476"/>
      <c r="E476"/>
      <c r="F476"/>
      <c r="G476"/>
      <c r="H476"/>
      <c r="I476"/>
      <c r="J476"/>
      <c r="K476"/>
      <c r="L476"/>
    </row>
    <row r="477" spans="2:12" x14ac:dyDescent="0.2">
      <c r="B477"/>
      <c r="C477"/>
      <c r="D477"/>
      <c r="E477"/>
      <c r="F477"/>
      <c r="G477"/>
      <c r="H477"/>
      <c r="I477"/>
      <c r="J477"/>
      <c r="K477"/>
      <c r="L477"/>
    </row>
    <row r="478" spans="2:12" x14ac:dyDescent="0.2">
      <c r="B478"/>
      <c r="C478"/>
      <c r="D478"/>
      <c r="E478"/>
      <c r="F478"/>
      <c r="G478"/>
      <c r="H478"/>
      <c r="I478"/>
      <c r="J478"/>
      <c r="K478"/>
      <c r="L478"/>
    </row>
    <row r="479" spans="2:12" x14ac:dyDescent="0.2">
      <c r="B479"/>
      <c r="C479"/>
      <c r="D479"/>
      <c r="E479"/>
      <c r="F479"/>
      <c r="G479"/>
      <c r="H479"/>
      <c r="I479"/>
      <c r="J479"/>
      <c r="K479"/>
      <c r="L479"/>
    </row>
    <row r="480" spans="2:12" x14ac:dyDescent="0.2">
      <c r="B480"/>
      <c r="C480"/>
      <c r="D480"/>
      <c r="E480"/>
      <c r="F480"/>
      <c r="G480"/>
      <c r="H480"/>
      <c r="I480"/>
      <c r="J480"/>
      <c r="K480"/>
      <c r="L480"/>
    </row>
    <row r="481" spans="2:12" x14ac:dyDescent="0.2">
      <c r="B481"/>
      <c r="C481"/>
      <c r="D481"/>
      <c r="E481"/>
      <c r="F481"/>
      <c r="G481"/>
      <c r="H481"/>
      <c r="I481"/>
      <c r="J481"/>
      <c r="K481"/>
      <c r="L481"/>
    </row>
    <row r="482" spans="2:12" x14ac:dyDescent="0.2">
      <c r="B482"/>
      <c r="C482"/>
      <c r="D482"/>
      <c r="E482"/>
      <c r="F482"/>
      <c r="G482"/>
      <c r="H482"/>
      <c r="I482"/>
      <c r="J482"/>
      <c r="K482"/>
      <c r="L482"/>
    </row>
    <row r="483" spans="2:12" x14ac:dyDescent="0.2">
      <c r="B483"/>
      <c r="C483"/>
      <c r="D483"/>
      <c r="E483"/>
      <c r="F483"/>
      <c r="G483"/>
      <c r="H483"/>
      <c r="I483"/>
      <c r="J483"/>
      <c r="K483"/>
      <c r="L483"/>
    </row>
    <row r="484" spans="2:12" x14ac:dyDescent="0.2">
      <c r="B484"/>
      <c r="C484"/>
      <c r="D484"/>
      <c r="E484"/>
      <c r="F484"/>
      <c r="G484"/>
      <c r="H484"/>
      <c r="I484"/>
      <c r="J484"/>
      <c r="K484"/>
      <c r="L484"/>
    </row>
    <row r="485" spans="2:12" x14ac:dyDescent="0.2">
      <c r="B485"/>
      <c r="C485"/>
      <c r="D485"/>
      <c r="E485"/>
      <c r="F485"/>
      <c r="G485"/>
      <c r="H485"/>
      <c r="I485"/>
      <c r="J485"/>
      <c r="K485"/>
      <c r="L485"/>
    </row>
    <row r="486" spans="2:12" x14ac:dyDescent="0.2">
      <c r="B486"/>
      <c r="C486"/>
      <c r="D486"/>
      <c r="E486"/>
      <c r="F486"/>
      <c r="G486"/>
      <c r="H486"/>
      <c r="I486"/>
      <c r="J486"/>
      <c r="K486"/>
      <c r="L486"/>
    </row>
    <row r="487" spans="2:12" x14ac:dyDescent="0.2">
      <c r="B487"/>
      <c r="C487"/>
      <c r="D487"/>
      <c r="E487"/>
      <c r="F487"/>
      <c r="G487"/>
      <c r="H487"/>
      <c r="I487"/>
      <c r="J487"/>
      <c r="K487"/>
      <c r="L487"/>
    </row>
    <row r="488" spans="2:12" x14ac:dyDescent="0.2">
      <c r="B488"/>
      <c r="C488"/>
      <c r="D488"/>
      <c r="E488"/>
      <c r="F488"/>
      <c r="G488"/>
      <c r="H488"/>
      <c r="I488"/>
      <c r="J488"/>
      <c r="K488"/>
      <c r="L488"/>
    </row>
    <row r="489" spans="2:12" x14ac:dyDescent="0.2">
      <c r="B489"/>
      <c r="C489"/>
      <c r="D489"/>
      <c r="E489"/>
      <c r="F489"/>
      <c r="G489"/>
      <c r="H489"/>
      <c r="I489"/>
      <c r="J489"/>
      <c r="K489"/>
      <c r="L489"/>
    </row>
    <row r="490" spans="2:12" x14ac:dyDescent="0.2">
      <c r="B490"/>
      <c r="C490"/>
      <c r="D490"/>
      <c r="E490"/>
      <c r="F490"/>
      <c r="G490"/>
      <c r="H490"/>
      <c r="I490"/>
      <c r="J490"/>
      <c r="K490"/>
      <c r="L490"/>
    </row>
    <row r="491" spans="2:12" x14ac:dyDescent="0.2">
      <c r="B491"/>
      <c r="C491"/>
      <c r="D491"/>
      <c r="E491"/>
      <c r="F491"/>
      <c r="G491"/>
      <c r="H491"/>
      <c r="I491"/>
      <c r="J491"/>
      <c r="K491"/>
      <c r="L491"/>
    </row>
    <row r="492" spans="2:12" x14ac:dyDescent="0.2">
      <c r="B492"/>
      <c r="C492"/>
      <c r="D492"/>
      <c r="E492"/>
      <c r="F492"/>
      <c r="G492"/>
      <c r="H492"/>
      <c r="I492"/>
      <c r="J492"/>
      <c r="K492"/>
      <c r="L492"/>
    </row>
    <row r="493" spans="2:12" x14ac:dyDescent="0.2">
      <c r="B493"/>
      <c r="C493"/>
      <c r="D493"/>
      <c r="E493"/>
      <c r="F493"/>
      <c r="G493"/>
      <c r="H493"/>
      <c r="I493"/>
      <c r="J493"/>
      <c r="K493"/>
      <c r="L493"/>
    </row>
    <row r="494" spans="2:12" x14ac:dyDescent="0.2">
      <c r="B494"/>
      <c r="C494"/>
      <c r="D494"/>
      <c r="E494"/>
      <c r="F494"/>
      <c r="G494"/>
      <c r="H494"/>
      <c r="I494"/>
      <c r="J494"/>
      <c r="K494"/>
      <c r="L494"/>
    </row>
    <row r="495" spans="2:12" x14ac:dyDescent="0.2">
      <c r="B495"/>
      <c r="C495"/>
      <c r="D495"/>
      <c r="E495"/>
      <c r="F495"/>
      <c r="G495"/>
      <c r="H495"/>
      <c r="I495"/>
      <c r="J495"/>
      <c r="K495"/>
      <c r="L495"/>
    </row>
    <row r="496" spans="2:12" x14ac:dyDescent="0.2">
      <c r="B496"/>
      <c r="C496"/>
      <c r="D496"/>
      <c r="E496"/>
      <c r="F496"/>
      <c r="G496"/>
      <c r="H496"/>
      <c r="I496"/>
      <c r="J496"/>
      <c r="K496"/>
      <c r="L496"/>
    </row>
    <row r="497" spans="2:12" x14ac:dyDescent="0.2">
      <c r="B497"/>
      <c r="C497"/>
      <c r="D497"/>
      <c r="E497"/>
      <c r="F497"/>
      <c r="G497"/>
      <c r="H497"/>
      <c r="I497"/>
      <c r="J497"/>
      <c r="K497"/>
      <c r="L497"/>
    </row>
    <row r="498" spans="2:12" x14ac:dyDescent="0.2">
      <c r="B498"/>
      <c r="C498"/>
      <c r="D498"/>
      <c r="E498"/>
      <c r="F498"/>
      <c r="G498"/>
      <c r="H498"/>
      <c r="I498"/>
      <c r="J498"/>
      <c r="K498"/>
      <c r="L498"/>
    </row>
    <row r="499" spans="2:12" x14ac:dyDescent="0.2">
      <c r="B499"/>
      <c r="C499"/>
      <c r="D499"/>
      <c r="E499"/>
      <c r="F499"/>
      <c r="G499"/>
      <c r="H499"/>
      <c r="I499"/>
      <c r="J499"/>
      <c r="K499"/>
      <c r="L499"/>
    </row>
    <row r="500" spans="2:12" x14ac:dyDescent="0.2">
      <c r="B500"/>
      <c r="C500"/>
      <c r="D500"/>
      <c r="E500"/>
      <c r="F500"/>
      <c r="G500"/>
      <c r="H500"/>
      <c r="I500"/>
      <c r="J500"/>
      <c r="K500"/>
      <c r="L500"/>
    </row>
    <row r="501" spans="2:12" x14ac:dyDescent="0.2">
      <c r="B501"/>
      <c r="C501"/>
      <c r="D501"/>
      <c r="E501"/>
      <c r="F501"/>
      <c r="G501"/>
      <c r="H501"/>
      <c r="I501"/>
      <c r="J501"/>
      <c r="K501"/>
      <c r="L501"/>
    </row>
    <row r="502" spans="2:12" x14ac:dyDescent="0.2">
      <c r="B502"/>
      <c r="C502"/>
      <c r="D502"/>
      <c r="E502"/>
      <c r="F502"/>
      <c r="G502"/>
      <c r="H502"/>
      <c r="I502"/>
      <c r="J502"/>
      <c r="K502"/>
      <c r="L502"/>
    </row>
    <row r="503" spans="2:12" x14ac:dyDescent="0.2">
      <c r="B503"/>
      <c r="C503"/>
      <c r="D503"/>
      <c r="E503"/>
      <c r="F503"/>
      <c r="G503"/>
      <c r="H503"/>
      <c r="I503"/>
      <c r="J503"/>
      <c r="K503"/>
      <c r="L503"/>
    </row>
    <row r="504" spans="2:12" x14ac:dyDescent="0.2">
      <c r="B504"/>
      <c r="C504"/>
      <c r="D504"/>
      <c r="E504"/>
      <c r="F504"/>
      <c r="G504"/>
      <c r="H504"/>
      <c r="I504"/>
      <c r="J504"/>
      <c r="K504"/>
      <c r="L504"/>
    </row>
    <row r="505" spans="2:12" x14ac:dyDescent="0.2">
      <c r="B505"/>
      <c r="C505"/>
      <c r="D505"/>
      <c r="E505"/>
      <c r="F505"/>
      <c r="G505"/>
      <c r="H505"/>
      <c r="I505"/>
      <c r="J505"/>
      <c r="K505"/>
      <c r="L505"/>
    </row>
    <row r="506" spans="2:12" x14ac:dyDescent="0.2">
      <c r="B506"/>
      <c r="C506"/>
      <c r="D506"/>
      <c r="E506"/>
      <c r="F506"/>
      <c r="G506"/>
      <c r="H506"/>
      <c r="I506"/>
      <c r="J506"/>
      <c r="K506"/>
      <c r="L506"/>
    </row>
    <row r="507" spans="2:12" x14ac:dyDescent="0.2">
      <c r="B507"/>
      <c r="C507"/>
      <c r="D507"/>
      <c r="E507"/>
      <c r="F507"/>
      <c r="G507"/>
      <c r="H507"/>
      <c r="I507"/>
      <c r="J507"/>
      <c r="K507"/>
      <c r="L507"/>
    </row>
    <row r="508" spans="2:12" x14ac:dyDescent="0.2">
      <c r="B508"/>
      <c r="C508"/>
      <c r="D508"/>
      <c r="E508"/>
      <c r="F508"/>
      <c r="G508"/>
      <c r="H508"/>
      <c r="I508"/>
      <c r="J508"/>
      <c r="K508"/>
      <c r="L508"/>
    </row>
    <row r="509" spans="2:12" x14ac:dyDescent="0.2">
      <c r="B509"/>
      <c r="C509"/>
      <c r="D509"/>
      <c r="E509"/>
      <c r="F509"/>
      <c r="G509"/>
      <c r="H509"/>
      <c r="I509"/>
      <c r="J509"/>
      <c r="K509"/>
      <c r="L509"/>
    </row>
    <row r="510" spans="2:12" x14ac:dyDescent="0.2">
      <c r="B510"/>
      <c r="C510"/>
      <c r="D510"/>
      <c r="E510"/>
      <c r="F510"/>
      <c r="G510"/>
      <c r="H510"/>
      <c r="I510"/>
      <c r="J510"/>
      <c r="K510"/>
      <c r="L510"/>
    </row>
    <row r="511" spans="2:12" x14ac:dyDescent="0.2">
      <c r="B511"/>
      <c r="C511"/>
      <c r="D511"/>
      <c r="E511"/>
      <c r="F511"/>
      <c r="G511"/>
      <c r="H511"/>
      <c r="I511"/>
      <c r="J511"/>
      <c r="K511"/>
      <c r="L511"/>
    </row>
    <row r="512" spans="2:12" x14ac:dyDescent="0.2">
      <c r="B512"/>
      <c r="C512"/>
      <c r="D512"/>
      <c r="E512"/>
      <c r="F512"/>
      <c r="G512"/>
      <c r="H512"/>
      <c r="I512"/>
      <c r="J512"/>
      <c r="K512"/>
      <c r="L512"/>
    </row>
    <row r="513" spans="2:12" x14ac:dyDescent="0.2">
      <c r="B513"/>
      <c r="C513"/>
      <c r="D513"/>
      <c r="E513"/>
      <c r="F513"/>
      <c r="G513"/>
      <c r="H513"/>
      <c r="I513"/>
      <c r="J513"/>
      <c r="K513"/>
      <c r="L513"/>
    </row>
    <row r="514" spans="2:12" x14ac:dyDescent="0.2">
      <c r="B514"/>
      <c r="C514"/>
      <c r="D514"/>
      <c r="E514"/>
      <c r="F514"/>
      <c r="G514"/>
      <c r="H514"/>
      <c r="I514"/>
      <c r="J514"/>
      <c r="K514"/>
      <c r="L514"/>
    </row>
    <row r="515" spans="2:12" x14ac:dyDescent="0.2">
      <c r="B515"/>
      <c r="C515"/>
      <c r="D515"/>
      <c r="E515"/>
      <c r="F515"/>
      <c r="G515"/>
      <c r="H515"/>
      <c r="I515"/>
      <c r="J515"/>
      <c r="K515"/>
      <c r="L515"/>
    </row>
    <row r="516" spans="2:12" x14ac:dyDescent="0.2">
      <c r="B516"/>
      <c r="C516"/>
      <c r="D516"/>
      <c r="E516"/>
      <c r="F516"/>
      <c r="G516"/>
      <c r="H516"/>
      <c r="I516"/>
      <c r="J516"/>
      <c r="K516"/>
      <c r="L516"/>
    </row>
    <row r="517" spans="2:12" x14ac:dyDescent="0.2">
      <c r="B517"/>
      <c r="C517"/>
      <c r="D517"/>
      <c r="E517"/>
      <c r="F517"/>
      <c r="G517"/>
      <c r="H517"/>
      <c r="I517"/>
      <c r="J517"/>
      <c r="K517"/>
      <c r="L517"/>
    </row>
    <row r="518" spans="2:12" x14ac:dyDescent="0.2">
      <c r="B518"/>
      <c r="C518"/>
      <c r="D518"/>
      <c r="E518"/>
      <c r="F518"/>
      <c r="G518"/>
      <c r="H518"/>
      <c r="I518"/>
      <c r="J518"/>
      <c r="K518"/>
      <c r="L518"/>
    </row>
    <row r="519" spans="2:12" x14ac:dyDescent="0.2">
      <c r="B519"/>
      <c r="C519"/>
      <c r="D519"/>
      <c r="E519"/>
      <c r="F519"/>
      <c r="G519"/>
      <c r="H519"/>
      <c r="I519"/>
      <c r="J519"/>
      <c r="K519"/>
      <c r="L519"/>
    </row>
    <row r="520" spans="2:12" x14ac:dyDescent="0.2">
      <c r="B520"/>
      <c r="C520"/>
      <c r="D520"/>
      <c r="E520"/>
      <c r="F520"/>
      <c r="G520"/>
      <c r="H520"/>
      <c r="I520"/>
      <c r="J520"/>
      <c r="K520"/>
      <c r="L520"/>
    </row>
    <row r="521" spans="2:12" x14ac:dyDescent="0.2">
      <c r="B521"/>
      <c r="C521"/>
      <c r="D521"/>
      <c r="E521"/>
      <c r="F521"/>
      <c r="G521"/>
      <c r="H521"/>
      <c r="I521"/>
      <c r="J521"/>
      <c r="K521"/>
      <c r="L521"/>
    </row>
    <row r="522" spans="2:12" x14ac:dyDescent="0.2">
      <c r="B522"/>
      <c r="C522"/>
      <c r="D522"/>
      <c r="E522"/>
      <c r="F522"/>
      <c r="G522"/>
      <c r="H522"/>
      <c r="I522"/>
      <c r="J522"/>
      <c r="K522"/>
      <c r="L522"/>
    </row>
    <row r="523" spans="2:12" x14ac:dyDescent="0.2">
      <c r="B523"/>
      <c r="C523"/>
      <c r="D523"/>
      <c r="E523"/>
      <c r="F523"/>
      <c r="G523"/>
      <c r="H523"/>
      <c r="I523"/>
      <c r="J523"/>
      <c r="K523"/>
      <c r="L523"/>
    </row>
    <row r="524" spans="2:12" x14ac:dyDescent="0.2">
      <c r="B524"/>
      <c r="C524"/>
      <c r="D524"/>
      <c r="E524"/>
      <c r="F524"/>
      <c r="G524"/>
      <c r="H524"/>
      <c r="I524"/>
      <c r="J524"/>
      <c r="K524"/>
      <c r="L524"/>
    </row>
    <row r="525" spans="2:12" x14ac:dyDescent="0.2">
      <c r="B525"/>
      <c r="C525"/>
      <c r="D525"/>
      <c r="E525"/>
      <c r="F525"/>
      <c r="G525"/>
      <c r="H525"/>
      <c r="I525"/>
      <c r="J525"/>
      <c r="K525"/>
      <c r="L525"/>
    </row>
    <row r="526" spans="2:12" x14ac:dyDescent="0.2">
      <c r="B526"/>
      <c r="C526"/>
      <c r="D526"/>
      <c r="E526"/>
      <c r="F526"/>
      <c r="G526"/>
      <c r="H526"/>
      <c r="I526"/>
      <c r="J526"/>
      <c r="K526"/>
      <c r="L526"/>
    </row>
    <row r="527" spans="2:12" x14ac:dyDescent="0.2">
      <c r="B527"/>
      <c r="C527"/>
      <c r="D527"/>
      <c r="E527"/>
      <c r="F527"/>
      <c r="G527"/>
      <c r="H527"/>
      <c r="I527"/>
      <c r="J527"/>
      <c r="K527"/>
      <c r="L527"/>
    </row>
    <row r="528" spans="2:12" x14ac:dyDescent="0.2">
      <c r="B528"/>
      <c r="C528"/>
      <c r="D528"/>
      <c r="E528"/>
      <c r="F528"/>
      <c r="G528"/>
      <c r="H528"/>
      <c r="I528"/>
      <c r="J528"/>
      <c r="K528"/>
      <c r="L528"/>
    </row>
    <row r="529" spans="2:12" x14ac:dyDescent="0.2">
      <c r="B529"/>
      <c r="C529"/>
      <c r="D529"/>
      <c r="E529"/>
      <c r="F529"/>
      <c r="G529"/>
      <c r="H529"/>
      <c r="I529"/>
      <c r="J529"/>
      <c r="K529"/>
      <c r="L529"/>
    </row>
    <row r="530" spans="2:12" x14ac:dyDescent="0.2">
      <c r="B530"/>
      <c r="C530"/>
      <c r="D530"/>
      <c r="E530"/>
      <c r="F530"/>
      <c r="G530"/>
      <c r="H530"/>
      <c r="I530"/>
      <c r="J530"/>
      <c r="K530"/>
      <c r="L530"/>
    </row>
    <row r="531" spans="2:12" x14ac:dyDescent="0.2">
      <c r="B531"/>
      <c r="C531"/>
      <c r="D531"/>
      <c r="E531"/>
      <c r="F531"/>
      <c r="G531"/>
      <c r="H531"/>
      <c r="I531"/>
      <c r="J531"/>
      <c r="K531"/>
      <c r="L531"/>
    </row>
    <row r="532" spans="2:12" x14ac:dyDescent="0.2">
      <c r="B532"/>
      <c r="C532"/>
      <c r="D532"/>
      <c r="E532"/>
      <c r="F532"/>
      <c r="G532"/>
      <c r="H532"/>
      <c r="I532"/>
      <c r="J532"/>
      <c r="K532"/>
      <c r="L532"/>
    </row>
    <row r="533" spans="2:12" x14ac:dyDescent="0.2">
      <c r="B533"/>
      <c r="C533"/>
      <c r="D533"/>
      <c r="E533"/>
      <c r="F533"/>
      <c r="G533"/>
      <c r="H533"/>
      <c r="I533"/>
      <c r="J533"/>
      <c r="K533"/>
      <c r="L533"/>
    </row>
    <row r="534" spans="2:12" x14ac:dyDescent="0.2">
      <c r="B534"/>
      <c r="C534"/>
      <c r="D534"/>
      <c r="E534"/>
      <c r="F534"/>
      <c r="G534"/>
      <c r="H534"/>
      <c r="I534"/>
      <c r="J534"/>
      <c r="K534"/>
      <c r="L534"/>
    </row>
    <row r="535" spans="2:12" x14ac:dyDescent="0.2">
      <c r="B535"/>
      <c r="C535"/>
      <c r="D535"/>
      <c r="E535"/>
      <c r="F535"/>
      <c r="G535"/>
      <c r="H535"/>
      <c r="I535"/>
      <c r="J535"/>
      <c r="K535"/>
      <c r="L535"/>
    </row>
    <row r="536" spans="2:12" x14ac:dyDescent="0.2">
      <c r="B536"/>
      <c r="C536"/>
      <c r="D536"/>
      <c r="E536"/>
      <c r="F536"/>
      <c r="G536"/>
      <c r="H536"/>
      <c r="I536"/>
      <c r="J536"/>
      <c r="K536"/>
      <c r="L536"/>
    </row>
    <row r="537" spans="2:12" x14ac:dyDescent="0.2">
      <c r="B537"/>
      <c r="C537"/>
      <c r="D537"/>
      <c r="E537"/>
      <c r="F537"/>
      <c r="G537"/>
      <c r="H537"/>
      <c r="I537"/>
      <c r="J537"/>
      <c r="K537"/>
      <c r="L537"/>
    </row>
    <row r="538" spans="2:12" x14ac:dyDescent="0.2">
      <c r="B538"/>
      <c r="C538"/>
      <c r="D538"/>
      <c r="E538"/>
      <c r="F538"/>
      <c r="G538"/>
      <c r="H538"/>
      <c r="I538"/>
      <c r="J538"/>
      <c r="K538"/>
      <c r="L538"/>
    </row>
    <row r="539" spans="2:12" x14ac:dyDescent="0.2">
      <c r="B539"/>
      <c r="C539"/>
      <c r="D539"/>
      <c r="E539"/>
      <c r="F539"/>
      <c r="G539"/>
      <c r="H539"/>
      <c r="I539"/>
      <c r="J539"/>
      <c r="K539"/>
      <c r="L539"/>
    </row>
    <row r="540" spans="2:12" x14ac:dyDescent="0.2">
      <c r="B540"/>
      <c r="C540"/>
      <c r="D540"/>
      <c r="E540"/>
      <c r="F540"/>
      <c r="G540"/>
      <c r="H540"/>
      <c r="I540"/>
      <c r="J540"/>
      <c r="K540"/>
      <c r="L540"/>
    </row>
    <row r="541" spans="2:12" x14ac:dyDescent="0.2">
      <c r="B541"/>
      <c r="C541"/>
      <c r="D541"/>
      <c r="E541"/>
      <c r="F541"/>
      <c r="G541"/>
      <c r="H541"/>
      <c r="I541"/>
      <c r="J541"/>
      <c r="K541"/>
      <c r="L541"/>
    </row>
    <row r="542" spans="2:12" x14ac:dyDescent="0.2">
      <c r="B542"/>
      <c r="C542"/>
      <c r="D542"/>
      <c r="E542"/>
      <c r="F542"/>
      <c r="G542"/>
      <c r="H542"/>
      <c r="I542"/>
      <c r="J542"/>
      <c r="K542"/>
      <c r="L542"/>
    </row>
    <row r="543" spans="2:12" x14ac:dyDescent="0.2">
      <c r="B543"/>
      <c r="C543"/>
      <c r="D543"/>
      <c r="E543"/>
      <c r="F543"/>
      <c r="G543"/>
      <c r="H543"/>
      <c r="I543"/>
      <c r="J543"/>
      <c r="K543"/>
      <c r="L543"/>
    </row>
    <row r="544" spans="2:12" x14ac:dyDescent="0.2">
      <c r="B544"/>
      <c r="C544"/>
      <c r="D544"/>
      <c r="E544"/>
      <c r="F544"/>
      <c r="G544"/>
      <c r="H544"/>
      <c r="I544"/>
      <c r="J544"/>
      <c r="K544"/>
      <c r="L544"/>
    </row>
    <row r="545" spans="2:12" x14ac:dyDescent="0.2">
      <c r="B545"/>
      <c r="C545"/>
      <c r="D545"/>
      <c r="E545"/>
      <c r="F545"/>
      <c r="G545"/>
      <c r="H545"/>
      <c r="I545"/>
      <c r="J545"/>
      <c r="K545"/>
      <c r="L545"/>
    </row>
    <row r="546" spans="2:12" x14ac:dyDescent="0.2">
      <c r="B546"/>
      <c r="C546"/>
      <c r="D546"/>
      <c r="E546"/>
      <c r="F546"/>
      <c r="G546"/>
      <c r="H546"/>
      <c r="I546"/>
      <c r="J546"/>
      <c r="K546"/>
      <c r="L546"/>
    </row>
    <row r="547" spans="2:12" x14ac:dyDescent="0.2">
      <c r="B547"/>
      <c r="C547"/>
      <c r="D547"/>
      <c r="E547"/>
      <c r="F547"/>
      <c r="G547"/>
      <c r="H547"/>
      <c r="I547"/>
      <c r="J547"/>
      <c r="K547"/>
      <c r="L547"/>
    </row>
    <row r="548" spans="2:12" x14ac:dyDescent="0.2">
      <c r="B548"/>
      <c r="C548"/>
      <c r="D548"/>
      <c r="E548"/>
      <c r="F548"/>
      <c r="G548"/>
      <c r="H548"/>
      <c r="I548"/>
      <c r="J548"/>
      <c r="K548"/>
      <c r="L548"/>
    </row>
    <row r="549" spans="2:12" x14ac:dyDescent="0.2">
      <c r="B549"/>
      <c r="C549"/>
      <c r="D549"/>
      <c r="E549"/>
      <c r="F549"/>
      <c r="G549"/>
      <c r="H549"/>
      <c r="I549"/>
      <c r="J549"/>
      <c r="K549"/>
      <c r="L549"/>
    </row>
    <row r="550" spans="2:12" x14ac:dyDescent="0.2">
      <c r="B550"/>
      <c r="C550"/>
      <c r="D550"/>
      <c r="E550"/>
      <c r="F550"/>
      <c r="G550"/>
      <c r="H550"/>
      <c r="I550"/>
      <c r="J550"/>
      <c r="K550"/>
      <c r="L550"/>
    </row>
    <row r="551" spans="2:12" x14ac:dyDescent="0.2">
      <c r="B551"/>
      <c r="C551"/>
      <c r="D551"/>
      <c r="E551"/>
      <c r="F551"/>
      <c r="G551"/>
      <c r="H551"/>
      <c r="I551"/>
      <c r="J551"/>
      <c r="K551"/>
      <c r="L551"/>
    </row>
    <row r="552" spans="2:12" x14ac:dyDescent="0.2">
      <c r="B552"/>
      <c r="C552"/>
      <c r="D552"/>
      <c r="E552"/>
      <c r="F552"/>
      <c r="G552"/>
      <c r="H552"/>
      <c r="I552"/>
      <c r="J552"/>
      <c r="K552"/>
      <c r="L552"/>
    </row>
    <row r="553" spans="2:12" x14ac:dyDescent="0.2">
      <c r="B553"/>
      <c r="C553"/>
      <c r="D553"/>
      <c r="E553"/>
      <c r="F553"/>
      <c r="G553"/>
      <c r="H553"/>
      <c r="I553"/>
      <c r="J553"/>
      <c r="K553"/>
      <c r="L553"/>
    </row>
    <row r="554" spans="2:12" x14ac:dyDescent="0.2">
      <c r="B554"/>
      <c r="C554"/>
      <c r="D554"/>
      <c r="E554"/>
      <c r="F554"/>
      <c r="G554"/>
      <c r="H554"/>
      <c r="I554"/>
      <c r="J554"/>
      <c r="K554"/>
      <c r="L554"/>
    </row>
    <row r="555" spans="2:12" x14ac:dyDescent="0.2">
      <c r="B555"/>
      <c r="C555"/>
      <c r="D555"/>
      <c r="E555"/>
      <c r="F555"/>
      <c r="G555"/>
      <c r="H555"/>
      <c r="I555"/>
      <c r="J555"/>
      <c r="K555"/>
      <c r="L555"/>
    </row>
    <row r="556" spans="2:12" x14ac:dyDescent="0.2">
      <c r="B556"/>
      <c r="C556"/>
      <c r="D556"/>
      <c r="E556"/>
      <c r="F556"/>
      <c r="G556"/>
      <c r="H556"/>
      <c r="I556"/>
      <c r="J556"/>
      <c r="K556"/>
      <c r="L556"/>
    </row>
    <row r="557" spans="2:12" x14ac:dyDescent="0.2">
      <c r="B557"/>
      <c r="C557"/>
      <c r="D557"/>
      <c r="E557"/>
      <c r="F557"/>
      <c r="G557"/>
      <c r="H557"/>
      <c r="I557"/>
      <c r="J557"/>
      <c r="K557"/>
      <c r="L557"/>
    </row>
    <row r="558" spans="2:12" x14ac:dyDescent="0.2">
      <c r="B558"/>
      <c r="C558"/>
      <c r="D558"/>
      <c r="E558"/>
      <c r="F558"/>
      <c r="G558"/>
      <c r="H558"/>
      <c r="I558"/>
      <c r="J558"/>
      <c r="K558"/>
      <c r="L558"/>
    </row>
    <row r="559" spans="2:12" x14ac:dyDescent="0.2">
      <c r="B559"/>
      <c r="C559"/>
      <c r="D559"/>
      <c r="E559"/>
      <c r="F559"/>
      <c r="G559"/>
      <c r="H559"/>
      <c r="I559"/>
      <c r="J559"/>
      <c r="K559"/>
      <c r="L559"/>
    </row>
    <row r="560" spans="2:12" x14ac:dyDescent="0.2">
      <c r="B560"/>
      <c r="C560"/>
      <c r="D560"/>
      <c r="E560"/>
      <c r="F560"/>
      <c r="G560"/>
      <c r="H560"/>
      <c r="I560"/>
      <c r="J560"/>
      <c r="K560"/>
      <c r="L560"/>
    </row>
    <row r="561" spans="2:12" x14ac:dyDescent="0.2">
      <c r="B561"/>
      <c r="C561"/>
      <c r="D561"/>
      <c r="E561"/>
      <c r="F561"/>
      <c r="G561"/>
      <c r="H561"/>
      <c r="I561"/>
      <c r="J561"/>
      <c r="K561"/>
      <c r="L561"/>
    </row>
    <row r="562" spans="2:12" x14ac:dyDescent="0.2">
      <c r="B562"/>
      <c r="C562"/>
      <c r="D562"/>
      <c r="E562"/>
      <c r="F562"/>
      <c r="G562"/>
      <c r="H562"/>
      <c r="I562"/>
      <c r="J562"/>
      <c r="K562"/>
      <c r="L562"/>
    </row>
    <row r="563" spans="2:12" x14ac:dyDescent="0.2">
      <c r="B563"/>
      <c r="C563"/>
      <c r="D563"/>
      <c r="E563"/>
      <c r="F563"/>
      <c r="G563"/>
      <c r="H563"/>
      <c r="I563"/>
      <c r="J563"/>
      <c r="K563"/>
      <c r="L563"/>
    </row>
    <row r="564" spans="2:12" x14ac:dyDescent="0.2">
      <c r="B564"/>
      <c r="C564"/>
      <c r="D564"/>
      <c r="E564"/>
      <c r="F564"/>
      <c r="G564"/>
      <c r="H564"/>
      <c r="I564"/>
      <c r="J564"/>
      <c r="K564"/>
      <c r="L564"/>
    </row>
    <row r="565" spans="2:12" x14ac:dyDescent="0.2">
      <c r="B565"/>
      <c r="C565"/>
      <c r="D565"/>
      <c r="E565"/>
      <c r="F565"/>
      <c r="G565"/>
      <c r="H565"/>
      <c r="I565"/>
      <c r="J565"/>
      <c r="K565"/>
      <c r="L565"/>
    </row>
    <row r="566" spans="2:12" x14ac:dyDescent="0.2">
      <c r="B566"/>
      <c r="C566"/>
      <c r="D566"/>
      <c r="E566"/>
      <c r="F566"/>
      <c r="G566"/>
      <c r="H566"/>
      <c r="I566"/>
      <c r="J566"/>
      <c r="K566"/>
      <c r="L566"/>
    </row>
    <row r="567" spans="2:12" x14ac:dyDescent="0.2">
      <c r="B567"/>
      <c r="C567"/>
      <c r="D567"/>
      <c r="E567"/>
      <c r="F567"/>
      <c r="G567"/>
      <c r="H567"/>
      <c r="I567"/>
      <c r="J567"/>
      <c r="K567"/>
      <c r="L567"/>
    </row>
    <row r="568" spans="2:12" x14ac:dyDescent="0.2">
      <c r="B568"/>
      <c r="C568"/>
      <c r="D568"/>
      <c r="E568"/>
      <c r="F568"/>
      <c r="G568"/>
      <c r="H568"/>
      <c r="I568"/>
      <c r="J568"/>
      <c r="K568"/>
      <c r="L568"/>
    </row>
    <row r="569" spans="2:12" x14ac:dyDescent="0.2">
      <c r="B569"/>
      <c r="C569"/>
      <c r="D569"/>
      <c r="E569"/>
      <c r="F569"/>
      <c r="G569"/>
      <c r="H569"/>
      <c r="I569"/>
      <c r="J569"/>
      <c r="K569"/>
      <c r="L569"/>
    </row>
    <row r="570" spans="2:12" x14ac:dyDescent="0.2">
      <c r="B570"/>
      <c r="C570"/>
      <c r="D570"/>
      <c r="E570"/>
      <c r="F570"/>
      <c r="G570"/>
      <c r="H570"/>
      <c r="I570"/>
      <c r="J570"/>
      <c r="K570"/>
      <c r="L570"/>
    </row>
    <row r="571" spans="2:12" x14ac:dyDescent="0.2">
      <c r="B571"/>
      <c r="C571"/>
      <c r="D571"/>
      <c r="E571"/>
      <c r="F571"/>
      <c r="G571"/>
      <c r="H571"/>
      <c r="I571"/>
      <c r="J571"/>
      <c r="K571"/>
      <c r="L571"/>
    </row>
    <row r="572" spans="2:12" x14ac:dyDescent="0.2">
      <c r="B572"/>
      <c r="C572"/>
      <c r="D572"/>
      <c r="E572"/>
      <c r="F572"/>
      <c r="G572"/>
      <c r="H572"/>
      <c r="I572"/>
      <c r="J572"/>
      <c r="K572"/>
      <c r="L572"/>
    </row>
    <row r="573" spans="2:12" x14ac:dyDescent="0.2">
      <c r="B573"/>
      <c r="C573"/>
      <c r="D573"/>
      <c r="E573"/>
      <c r="F573"/>
      <c r="G573"/>
      <c r="H573"/>
      <c r="I573"/>
      <c r="J573"/>
      <c r="K573"/>
      <c r="L573"/>
    </row>
    <row r="574" spans="2:12" x14ac:dyDescent="0.2">
      <c r="B574"/>
      <c r="C574"/>
      <c r="D574"/>
      <c r="E574"/>
      <c r="F574"/>
      <c r="G574"/>
      <c r="H574"/>
      <c r="I574"/>
      <c r="J574"/>
      <c r="K574"/>
      <c r="L574"/>
    </row>
    <row r="575" spans="2:12" x14ac:dyDescent="0.2">
      <c r="B575"/>
      <c r="C575"/>
      <c r="D575"/>
      <c r="E575"/>
      <c r="F575"/>
      <c r="G575"/>
      <c r="H575"/>
      <c r="I575"/>
      <c r="J575"/>
      <c r="K575"/>
      <c r="L575"/>
    </row>
    <row r="576" spans="2:12" x14ac:dyDescent="0.2">
      <c r="B576"/>
      <c r="C576"/>
      <c r="D576"/>
      <c r="E576"/>
      <c r="F576"/>
      <c r="G576"/>
      <c r="H576"/>
      <c r="I576"/>
      <c r="J576"/>
      <c r="K576"/>
      <c r="L576"/>
    </row>
    <row r="577" spans="2:12" x14ac:dyDescent="0.2">
      <c r="B577"/>
      <c r="C577"/>
      <c r="D577"/>
      <c r="E577"/>
      <c r="F577"/>
      <c r="G577"/>
      <c r="H577"/>
      <c r="I577"/>
      <c r="J577"/>
      <c r="K577"/>
      <c r="L577"/>
    </row>
    <row r="578" spans="2:12" x14ac:dyDescent="0.2">
      <c r="B578"/>
      <c r="C578"/>
      <c r="D578"/>
      <c r="E578"/>
      <c r="F578"/>
      <c r="G578"/>
      <c r="H578"/>
      <c r="I578"/>
      <c r="J578"/>
      <c r="K578"/>
      <c r="L578"/>
    </row>
    <row r="579" spans="2:12" x14ac:dyDescent="0.2">
      <c r="B579"/>
      <c r="C579"/>
      <c r="D579"/>
      <c r="E579"/>
      <c r="F579"/>
      <c r="G579"/>
      <c r="H579"/>
      <c r="I579"/>
      <c r="J579"/>
      <c r="K579"/>
      <c r="L579"/>
    </row>
    <row r="580" spans="2:12" x14ac:dyDescent="0.2">
      <c r="B580"/>
      <c r="C580"/>
      <c r="D580"/>
      <c r="E580"/>
      <c r="F580"/>
      <c r="G580"/>
      <c r="H580"/>
      <c r="I580"/>
      <c r="J580"/>
      <c r="K580"/>
      <c r="L580"/>
    </row>
    <row r="581" spans="2:12" x14ac:dyDescent="0.2">
      <c r="B581"/>
      <c r="C581"/>
      <c r="D581"/>
      <c r="E581"/>
      <c r="F581"/>
      <c r="G581"/>
      <c r="H581"/>
      <c r="I581"/>
      <c r="J581"/>
      <c r="K581"/>
      <c r="L581"/>
    </row>
    <row r="582" spans="2:12" x14ac:dyDescent="0.2">
      <c r="B582"/>
      <c r="C582"/>
      <c r="D582"/>
      <c r="E582"/>
      <c r="F582"/>
      <c r="G582"/>
      <c r="H582"/>
      <c r="I582"/>
      <c r="J582"/>
      <c r="K582"/>
      <c r="L582"/>
    </row>
    <row r="583" spans="2:12" x14ac:dyDescent="0.2">
      <c r="B583"/>
      <c r="C583"/>
      <c r="D583"/>
      <c r="E583"/>
      <c r="F583"/>
      <c r="G583"/>
      <c r="H583"/>
      <c r="I583"/>
      <c r="J583"/>
      <c r="K583"/>
      <c r="L583"/>
    </row>
    <row r="584" spans="2:12" x14ac:dyDescent="0.2">
      <c r="B584"/>
      <c r="C584"/>
      <c r="D584"/>
      <c r="E584"/>
      <c r="F584"/>
      <c r="G584"/>
      <c r="H584"/>
      <c r="I584"/>
      <c r="J584"/>
      <c r="K584"/>
      <c r="L584"/>
    </row>
    <row r="585" spans="2:12" x14ac:dyDescent="0.2">
      <c r="B585"/>
      <c r="C585"/>
      <c r="D585"/>
      <c r="E585"/>
      <c r="F585"/>
      <c r="G585"/>
      <c r="H585"/>
      <c r="I585"/>
      <c r="J585"/>
      <c r="K585"/>
      <c r="L585"/>
    </row>
    <row r="586" spans="2:12" x14ac:dyDescent="0.2">
      <c r="B586"/>
      <c r="C586"/>
      <c r="D586"/>
      <c r="E586"/>
      <c r="F586"/>
      <c r="G586"/>
      <c r="H586"/>
      <c r="I586"/>
      <c r="J586"/>
      <c r="K586"/>
      <c r="L586"/>
    </row>
    <row r="587" spans="2:12" x14ac:dyDescent="0.2">
      <c r="B587"/>
      <c r="C587"/>
      <c r="D587"/>
      <c r="E587"/>
      <c r="F587"/>
      <c r="G587"/>
      <c r="H587"/>
      <c r="I587"/>
      <c r="J587"/>
      <c r="K587"/>
      <c r="L587"/>
    </row>
    <row r="588" spans="2:12" x14ac:dyDescent="0.2">
      <c r="B588"/>
      <c r="C588"/>
      <c r="D588"/>
      <c r="E588"/>
      <c r="F588"/>
      <c r="G588"/>
      <c r="H588"/>
      <c r="I588"/>
      <c r="J588"/>
      <c r="K588"/>
      <c r="L588"/>
    </row>
    <row r="589" spans="2:12" x14ac:dyDescent="0.2">
      <c r="B589"/>
      <c r="C589"/>
      <c r="D589"/>
      <c r="E589"/>
      <c r="F589"/>
      <c r="G589"/>
      <c r="H589"/>
      <c r="I589"/>
      <c r="J589"/>
      <c r="K589"/>
      <c r="L589"/>
    </row>
    <row r="590" spans="2:12" x14ac:dyDescent="0.2">
      <c r="B590"/>
      <c r="C590"/>
      <c r="D590"/>
      <c r="E590"/>
      <c r="F590"/>
      <c r="G590"/>
      <c r="H590"/>
      <c r="I590"/>
      <c r="J590"/>
      <c r="K590"/>
      <c r="L590"/>
    </row>
    <row r="591" spans="2:12" x14ac:dyDescent="0.2">
      <c r="B591"/>
      <c r="C591"/>
      <c r="D591"/>
      <c r="E591"/>
      <c r="F591"/>
      <c r="G591"/>
      <c r="H591"/>
      <c r="I591"/>
      <c r="J591"/>
      <c r="K591"/>
      <c r="L591"/>
    </row>
    <row r="592" spans="2:12" x14ac:dyDescent="0.2">
      <c r="B592"/>
      <c r="C592"/>
      <c r="D592"/>
      <c r="E592"/>
      <c r="F592"/>
      <c r="G592"/>
      <c r="H592"/>
      <c r="I592"/>
      <c r="J592"/>
      <c r="K592"/>
      <c r="L592"/>
    </row>
    <row r="593" spans="2:12" x14ac:dyDescent="0.2">
      <c r="B593"/>
      <c r="C593"/>
      <c r="D593"/>
      <c r="E593"/>
      <c r="F593"/>
      <c r="G593"/>
      <c r="H593"/>
      <c r="I593"/>
      <c r="J593"/>
      <c r="K593"/>
      <c r="L593"/>
    </row>
    <row r="594" spans="2:12" x14ac:dyDescent="0.2">
      <c r="B594"/>
      <c r="C594"/>
      <c r="D594"/>
      <c r="E594"/>
      <c r="F594"/>
      <c r="G594"/>
      <c r="H594"/>
      <c r="I594"/>
      <c r="J594"/>
      <c r="K594"/>
      <c r="L594"/>
    </row>
    <row r="595" spans="2:12" x14ac:dyDescent="0.2">
      <c r="B595"/>
      <c r="C595"/>
      <c r="D595"/>
      <c r="E595"/>
      <c r="F595"/>
      <c r="G595"/>
      <c r="H595"/>
      <c r="I595"/>
      <c r="J595"/>
      <c r="K595"/>
      <c r="L595"/>
    </row>
    <row r="596" spans="2:12" x14ac:dyDescent="0.2">
      <c r="B596"/>
      <c r="C596"/>
      <c r="D596"/>
      <c r="E596"/>
      <c r="F596"/>
      <c r="G596"/>
      <c r="H596"/>
      <c r="I596"/>
      <c r="J596"/>
      <c r="K596"/>
      <c r="L596"/>
    </row>
    <row r="597" spans="2:12" x14ac:dyDescent="0.2">
      <c r="B597"/>
      <c r="C597"/>
      <c r="D597"/>
      <c r="E597"/>
      <c r="F597"/>
      <c r="G597"/>
      <c r="H597"/>
      <c r="I597"/>
      <c r="J597"/>
      <c r="K597"/>
      <c r="L597"/>
    </row>
    <row r="598" spans="2:12" x14ac:dyDescent="0.2">
      <c r="B598"/>
      <c r="C598"/>
      <c r="D598"/>
      <c r="E598"/>
      <c r="F598"/>
      <c r="G598"/>
      <c r="H598"/>
      <c r="I598"/>
      <c r="J598"/>
      <c r="K598"/>
      <c r="L598"/>
    </row>
    <row r="599" spans="2:12" x14ac:dyDescent="0.2">
      <c r="B599"/>
      <c r="C599"/>
      <c r="D599"/>
      <c r="E599"/>
      <c r="F599"/>
      <c r="G599"/>
      <c r="H599"/>
      <c r="I599"/>
      <c r="J599"/>
      <c r="K599"/>
      <c r="L599"/>
    </row>
    <row r="600" spans="2:12" x14ac:dyDescent="0.2">
      <c r="B600"/>
      <c r="C600"/>
      <c r="D600"/>
      <c r="E600"/>
      <c r="F600"/>
      <c r="G600"/>
      <c r="H600"/>
      <c r="I600"/>
      <c r="J600"/>
      <c r="K600"/>
      <c r="L600"/>
    </row>
    <row r="601" spans="2:12" x14ac:dyDescent="0.2">
      <c r="B601"/>
      <c r="C601"/>
      <c r="D601"/>
      <c r="E601"/>
      <c r="F601"/>
      <c r="G601"/>
      <c r="H601"/>
      <c r="I601"/>
      <c r="J601"/>
      <c r="K601"/>
      <c r="L601"/>
    </row>
    <row r="602" spans="2:12" x14ac:dyDescent="0.2">
      <c r="B602"/>
      <c r="C602"/>
      <c r="D602"/>
      <c r="E602"/>
      <c r="F602"/>
      <c r="G602"/>
      <c r="H602"/>
      <c r="I602"/>
      <c r="J602"/>
      <c r="K602"/>
      <c r="L602"/>
    </row>
    <row r="603" spans="2:12" x14ac:dyDescent="0.2">
      <c r="B603"/>
      <c r="C603"/>
      <c r="D603"/>
      <c r="E603"/>
      <c r="F603"/>
      <c r="G603"/>
      <c r="H603"/>
      <c r="I603"/>
      <c r="J603"/>
      <c r="K603"/>
      <c r="L603"/>
    </row>
    <row r="604" spans="2:12" x14ac:dyDescent="0.2">
      <c r="B604"/>
      <c r="C604"/>
      <c r="D604"/>
      <c r="E604"/>
      <c r="F604"/>
      <c r="G604"/>
      <c r="H604"/>
      <c r="I604"/>
      <c r="J604"/>
      <c r="K604"/>
      <c r="L604"/>
    </row>
    <row r="605" spans="2:12" x14ac:dyDescent="0.2">
      <c r="B605"/>
      <c r="C605"/>
      <c r="D605"/>
      <c r="E605"/>
      <c r="F605"/>
      <c r="G605"/>
      <c r="H605"/>
      <c r="I605"/>
      <c r="J605"/>
      <c r="K605"/>
      <c r="L605"/>
    </row>
  </sheetData>
  <phoneticPr fontId="4"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599"/>
  <sheetViews>
    <sheetView zoomScale="70" zoomScaleNormal="70" workbookViewId="0">
      <pane xSplit="2" ySplit="4" topLeftCell="C9" activePane="bottomRight" state="frozen"/>
      <selection pane="topRight" activeCell="C1" sqref="C1"/>
      <selection pane="bottomLeft" activeCell="A5" sqref="A5"/>
      <selection pane="bottomRight" activeCell="B6" sqref="B6"/>
    </sheetView>
  </sheetViews>
  <sheetFormatPr defaultRowHeight="12.75" x14ac:dyDescent="0.2"/>
  <cols>
    <col min="1" max="1" width="9.140625" style="6"/>
    <col min="2" max="2" width="29.5703125" style="6" customWidth="1"/>
    <col min="3" max="10" width="12.5703125" style="82" customWidth="1"/>
    <col min="11" max="27" width="12.5703125" style="6" customWidth="1"/>
    <col min="28" max="28" width="12.5703125" style="6" bestFit="1" customWidth="1"/>
    <col min="29" max="29" width="12" style="6" bestFit="1" customWidth="1"/>
    <col min="30" max="16384" width="9.140625" style="6"/>
  </cols>
  <sheetData>
    <row r="1" spans="1:19" x14ac:dyDescent="0.2">
      <c r="A1" s="74" t="s">
        <v>14786</v>
      </c>
      <c r="C1" s="31"/>
      <c r="D1" s="75"/>
      <c r="E1" s="31"/>
      <c r="F1" s="6"/>
      <c r="G1" s="31"/>
    </row>
    <row r="2" spans="1:19" x14ac:dyDescent="0.2">
      <c r="A2" s="35"/>
      <c r="C2" s="31"/>
      <c r="D2" s="31"/>
      <c r="E2" s="31"/>
      <c r="F2" s="6"/>
      <c r="G2" s="31"/>
    </row>
    <row r="3" spans="1:19" x14ac:dyDescent="0.2">
      <c r="A3" s="75" t="s">
        <v>14784</v>
      </c>
      <c r="C3" s="31"/>
      <c r="D3" s="31"/>
      <c r="E3" s="31"/>
      <c r="F3" s="31"/>
      <c r="G3" s="31"/>
      <c r="H3" s="31"/>
      <c r="I3" s="31"/>
      <c r="J3" s="31"/>
    </row>
    <row r="4" spans="1:19" x14ac:dyDescent="0.2">
      <c r="B4" s="44" t="str">
        <f>B22</f>
        <v>Combined Categories</v>
      </c>
      <c r="C4" s="76" t="str">
        <f>C22</f>
        <v>Albany</v>
      </c>
      <c r="D4" s="76" t="str">
        <f t="shared" ref="D4:J4" si="0">D22</f>
        <v>Carbon</v>
      </c>
      <c r="E4" s="76" t="str">
        <f t="shared" si="0"/>
        <v>Lincoln</v>
      </c>
      <c r="F4" s="76" t="str">
        <f t="shared" si="0"/>
        <v>Sublette</v>
      </c>
      <c r="G4" s="76" t="str">
        <f t="shared" si="0"/>
        <v>Sweetwater</v>
      </c>
      <c r="H4" s="76" t="str">
        <f t="shared" si="0"/>
        <v>Uinta</v>
      </c>
      <c r="I4" s="349" t="str">
        <f t="shared" si="0"/>
        <v>Daggett</v>
      </c>
      <c r="J4" s="349" t="str">
        <f t="shared" si="0"/>
        <v>Summit</v>
      </c>
      <c r="K4" s="76" t="str">
        <f>K22</f>
        <v>Total</v>
      </c>
      <c r="P4" s="147"/>
      <c r="Q4" s="148"/>
      <c r="R4" s="148"/>
      <c r="S4" s="148"/>
    </row>
    <row r="5" spans="1:19" x14ac:dyDescent="0.2">
      <c r="A5" s="79"/>
      <c r="B5" s="264" t="s">
        <v>14789</v>
      </c>
      <c r="C5" s="77">
        <f t="shared" ref="C5:C16" si="1">VLOOKUP($B5,$B$22:$Z$50,COLUMN(C$4)-1,FALSE)</f>
        <v>696.2</v>
      </c>
      <c r="D5" s="77">
        <f t="shared" ref="D5:J16" si="2">VLOOKUP($B5,$B$22:$Z$49,COLUMN(D$4)-1,FALSE)</f>
        <v>2071.2735965391985</v>
      </c>
      <c r="E5" s="77">
        <f t="shared" si="2"/>
        <v>1183.6999999999998</v>
      </c>
      <c r="F5" s="77">
        <f t="shared" si="2"/>
        <v>1312.6538608818339</v>
      </c>
      <c r="G5" s="77">
        <f t="shared" si="2"/>
        <v>2661.257271170025</v>
      </c>
      <c r="H5" s="77">
        <f t="shared" si="2"/>
        <v>695.83760000000029</v>
      </c>
      <c r="I5" s="350">
        <f t="shared" si="2"/>
        <v>0</v>
      </c>
      <c r="J5" s="350">
        <f t="shared" si="2"/>
        <v>0</v>
      </c>
      <c r="K5" s="77">
        <f t="shared" ref="K5:K16" si="3">SUM(C5:J5)</f>
        <v>8620.9223285910575</v>
      </c>
      <c r="M5" s="46"/>
      <c r="N5" s="116"/>
      <c r="O5" s="116"/>
      <c r="P5" s="116"/>
      <c r="R5" s="79"/>
      <c r="S5" s="79"/>
    </row>
    <row r="6" spans="1:19" x14ac:dyDescent="0.2">
      <c r="A6" s="264"/>
      <c r="B6" s="264" t="s">
        <v>10028</v>
      </c>
      <c r="C6" s="77">
        <f t="shared" si="1"/>
        <v>0.69258614091867743</v>
      </c>
      <c r="D6" s="77">
        <f t="shared" si="2"/>
        <v>56.099477414412867</v>
      </c>
      <c r="E6" s="77">
        <f t="shared" si="2"/>
        <v>2.0777584227560326</v>
      </c>
      <c r="F6" s="77">
        <f t="shared" si="2"/>
        <v>1180.3238624298308</v>
      </c>
      <c r="G6" s="77">
        <f t="shared" si="2"/>
        <v>136.43946976097945</v>
      </c>
      <c r="H6" s="77">
        <f t="shared" si="2"/>
        <v>9.6962059728614847</v>
      </c>
      <c r="I6" s="350">
        <f t="shared" si="2"/>
        <v>0.69258614091867743</v>
      </c>
      <c r="J6" s="350">
        <f t="shared" si="2"/>
        <v>0</v>
      </c>
      <c r="K6" s="77">
        <f t="shared" si="3"/>
        <v>1386.0219462826778</v>
      </c>
      <c r="M6" s="46"/>
      <c r="N6" s="116"/>
      <c r="O6" s="116"/>
      <c r="P6" s="116"/>
      <c r="R6" s="79"/>
      <c r="S6" s="79"/>
    </row>
    <row r="7" spans="1:19" x14ac:dyDescent="0.2">
      <c r="A7" s="264"/>
      <c r="B7" s="264" t="s">
        <v>15685</v>
      </c>
      <c r="C7" s="77">
        <f t="shared" si="1"/>
        <v>13.613930831136685</v>
      </c>
      <c r="D7" s="77">
        <f t="shared" si="2"/>
        <v>658.88227658354356</v>
      </c>
      <c r="E7" s="77">
        <f t="shared" si="2"/>
        <v>465.12019954559111</v>
      </c>
      <c r="F7" s="77">
        <f t="shared" si="2"/>
        <v>978.76265384509793</v>
      </c>
      <c r="G7" s="77">
        <f t="shared" si="2"/>
        <v>1237.4801852382554</v>
      </c>
      <c r="H7" s="77">
        <f t="shared" si="2"/>
        <v>463.18408395483868</v>
      </c>
      <c r="I7" s="350">
        <f t="shared" si="2"/>
        <v>4.7255723324546732</v>
      </c>
      <c r="J7" s="350">
        <f t="shared" si="2"/>
        <v>13.29067218502877</v>
      </c>
      <c r="K7" s="77">
        <f t="shared" si="3"/>
        <v>3835.0595745159467</v>
      </c>
      <c r="M7" s="46"/>
      <c r="N7" s="116"/>
      <c r="O7" s="116"/>
      <c r="P7" s="116"/>
      <c r="R7" s="79"/>
      <c r="S7" s="79"/>
    </row>
    <row r="8" spans="1:19" x14ac:dyDescent="0.2">
      <c r="A8" s="264"/>
      <c r="B8" s="264" t="s">
        <v>10032</v>
      </c>
      <c r="C8" s="77">
        <f t="shared" si="1"/>
        <v>0</v>
      </c>
      <c r="D8" s="77">
        <f t="shared" si="2"/>
        <v>0</v>
      </c>
      <c r="E8" s="77">
        <f t="shared" si="2"/>
        <v>0</v>
      </c>
      <c r="F8" s="77">
        <f t="shared" si="2"/>
        <v>0</v>
      </c>
      <c r="G8" s="77">
        <f t="shared" si="2"/>
        <v>0</v>
      </c>
      <c r="H8" s="77">
        <f t="shared" si="2"/>
        <v>0</v>
      </c>
      <c r="I8" s="350">
        <f t="shared" si="2"/>
        <v>0</v>
      </c>
      <c r="J8" s="350">
        <f t="shared" si="2"/>
        <v>0</v>
      </c>
      <c r="K8" s="77">
        <f t="shared" si="3"/>
        <v>0</v>
      </c>
      <c r="M8" s="46"/>
      <c r="N8" s="116"/>
      <c r="O8" s="116"/>
      <c r="P8" s="116"/>
      <c r="R8" s="79"/>
      <c r="S8" s="79"/>
    </row>
    <row r="9" spans="1:19" x14ac:dyDescent="0.2">
      <c r="A9" s="264"/>
      <c r="B9" s="264" t="s">
        <v>10031</v>
      </c>
      <c r="C9" s="77">
        <f t="shared" si="1"/>
        <v>0</v>
      </c>
      <c r="D9" s="77">
        <f t="shared" si="2"/>
        <v>0</v>
      </c>
      <c r="E9" s="77">
        <f t="shared" si="2"/>
        <v>0</v>
      </c>
      <c r="F9" s="77">
        <f t="shared" si="2"/>
        <v>0</v>
      </c>
      <c r="G9" s="77">
        <f t="shared" si="2"/>
        <v>0</v>
      </c>
      <c r="H9" s="77">
        <f t="shared" si="2"/>
        <v>0</v>
      </c>
      <c r="I9" s="350">
        <f t="shared" si="2"/>
        <v>0</v>
      </c>
      <c r="J9" s="350">
        <f t="shared" si="2"/>
        <v>0</v>
      </c>
      <c r="K9" s="77">
        <f t="shared" si="3"/>
        <v>0</v>
      </c>
      <c r="M9" s="46"/>
      <c r="N9" s="116"/>
      <c r="O9" s="116"/>
      <c r="P9" s="116"/>
      <c r="R9" s="79"/>
      <c r="S9" s="79"/>
    </row>
    <row r="10" spans="1:19" x14ac:dyDescent="0.2">
      <c r="A10" s="264"/>
      <c r="B10" s="264" t="s">
        <v>15141</v>
      </c>
      <c r="C10" s="77">
        <f t="shared" si="1"/>
        <v>0</v>
      </c>
      <c r="D10" s="77">
        <f t="shared" si="2"/>
        <v>0</v>
      </c>
      <c r="E10" s="77">
        <f t="shared" si="2"/>
        <v>0</v>
      </c>
      <c r="F10" s="77">
        <f t="shared" si="2"/>
        <v>0</v>
      </c>
      <c r="G10" s="77">
        <f t="shared" si="2"/>
        <v>0.6</v>
      </c>
      <c r="H10" s="77">
        <f t="shared" si="2"/>
        <v>0</v>
      </c>
      <c r="I10" s="350">
        <f t="shared" si="2"/>
        <v>0</v>
      </c>
      <c r="J10" s="350">
        <f t="shared" si="2"/>
        <v>0</v>
      </c>
      <c r="K10" s="77">
        <f t="shared" si="3"/>
        <v>0.6</v>
      </c>
      <c r="M10" s="46"/>
      <c r="N10" s="116"/>
      <c r="O10" s="116"/>
      <c r="P10" s="116"/>
      <c r="R10" s="79"/>
      <c r="S10" s="79"/>
    </row>
    <row r="11" spans="1:19" x14ac:dyDescent="0.2">
      <c r="A11" s="264"/>
      <c r="B11" s="264" t="s">
        <v>15125</v>
      </c>
      <c r="C11" s="77">
        <f t="shared" si="1"/>
        <v>1.1270782740830155E-3</v>
      </c>
      <c r="D11" s="77">
        <f t="shared" si="2"/>
        <v>23.846468364770374</v>
      </c>
      <c r="E11" s="77">
        <f t="shared" si="2"/>
        <v>22.70433681468683</v>
      </c>
      <c r="F11" s="77">
        <f t="shared" si="2"/>
        <v>22.2396474972</v>
      </c>
      <c r="G11" s="77">
        <f t="shared" si="2"/>
        <v>52.062018228025934</v>
      </c>
      <c r="H11" s="77">
        <f t="shared" si="2"/>
        <v>21.541635938129943</v>
      </c>
      <c r="I11" s="350">
        <f t="shared" si="2"/>
        <v>0.1015851128284212</v>
      </c>
      <c r="J11" s="350">
        <f t="shared" si="2"/>
        <v>1.4187497714370774</v>
      </c>
      <c r="K11" s="77">
        <f t="shared" si="3"/>
        <v>143.91556880535265</v>
      </c>
      <c r="M11" s="46"/>
      <c r="N11" s="116"/>
      <c r="O11" s="116"/>
      <c r="P11" s="116"/>
      <c r="R11" s="79"/>
      <c r="S11" s="79"/>
    </row>
    <row r="12" spans="1:19" x14ac:dyDescent="0.2">
      <c r="A12" s="265"/>
      <c r="B12" s="265" t="s">
        <v>15132</v>
      </c>
      <c r="C12" s="77">
        <f t="shared" si="1"/>
        <v>0</v>
      </c>
      <c r="D12" s="77">
        <f t="shared" si="2"/>
        <v>6.1</v>
      </c>
      <c r="E12" s="77">
        <f t="shared" si="2"/>
        <v>0</v>
      </c>
      <c r="F12" s="77">
        <f t="shared" si="2"/>
        <v>2.6475462190169998</v>
      </c>
      <c r="G12" s="77">
        <f t="shared" si="2"/>
        <v>1.4453999999999998</v>
      </c>
      <c r="H12" s="77">
        <f t="shared" si="2"/>
        <v>0</v>
      </c>
      <c r="I12" s="350">
        <f t="shared" si="2"/>
        <v>0</v>
      </c>
      <c r="J12" s="350">
        <f t="shared" si="2"/>
        <v>0</v>
      </c>
      <c r="K12" s="77">
        <f t="shared" si="3"/>
        <v>10.192946219016999</v>
      </c>
      <c r="M12" s="46"/>
      <c r="N12" s="116"/>
      <c r="O12" s="116"/>
      <c r="P12" s="116"/>
      <c r="R12" s="79"/>
      <c r="S12" s="79"/>
    </row>
    <row r="13" spans="1:19" x14ac:dyDescent="0.2">
      <c r="A13" s="265"/>
      <c r="B13" s="265" t="s">
        <v>15134</v>
      </c>
      <c r="C13" s="77">
        <f t="shared" si="1"/>
        <v>0</v>
      </c>
      <c r="D13" s="77">
        <f t="shared" si="2"/>
        <v>0</v>
      </c>
      <c r="E13" s="77">
        <f t="shared" si="2"/>
        <v>0</v>
      </c>
      <c r="F13" s="77">
        <f t="shared" si="2"/>
        <v>0</v>
      </c>
      <c r="G13" s="77">
        <f t="shared" si="2"/>
        <v>0</v>
      </c>
      <c r="H13" s="77">
        <f t="shared" si="2"/>
        <v>0</v>
      </c>
      <c r="I13" s="350">
        <f t="shared" si="2"/>
        <v>0</v>
      </c>
      <c r="J13" s="350">
        <f t="shared" si="2"/>
        <v>0</v>
      </c>
      <c r="K13" s="77">
        <f t="shared" si="3"/>
        <v>0</v>
      </c>
      <c r="M13" s="46"/>
      <c r="N13" s="116"/>
      <c r="O13" s="116"/>
      <c r="P13" s="116"/>
    </row>
    <row r="14" spans="1:19" x14ac:dyDescent="0.2">
      <c r="A14" s="264"/>
      <c r="B14" s="264" t="s">
        <v>15912</v>
      </c>
      <c r="C14" s="77">
        <f t="shared" si="1"/>
        <v>0</v>
      </c>
      <c r="D14" s="77">
        <f t="shared" si="2"/>
        <v>0</v>
      </c>
      <c r="E14" s="77">
        <f t="shared" si="2"/>
        <v>0</v>
      </c>
      <c r="F14" s="77">
        <f t="shared" si="2"/>
        <v>0</v>
      </c>
      <c r="G14" s="77">
        <f t="shared" si="2"/>
        <v>0</v>
      </c>
      <c r="H14" s="77">
        <f t="shared" si="2"/>
        <v>0</v>
      </c>
      <c r="I14" s="350">
        <f t="shared" si="2"/>
        <v>0</v>
      </c>
      <c r="J14" s="350">
        <f t="shared" si="2"/>
        <v>0</v>
      </c>
      <c r="K14" s="77">
        <f t="shared" si="3"/>
        <v>0</v>
      </c>
      <c r="M14" s="46"/>
      <c r="N14" s="116"/>
      <c r="O14" s="116"/>
      <c r="P14" s="116"/>
    </row>
    <row r="15" spans="1:19" x14ac:dyDescent="0.2">
      <c r="A15" s="31"/>
      <c r="B15" s="31" t="s">
        <v>15682</v>
      </c>
      <c r="C15" s="77">
        <f t="shared" si="1"/>
        <v>0</v>
      </c>
      <c r="D15" s="77">
        <f t="shared" si="2"/>
        <v>0</v>
      </c>
      <c r="E15" s="77">
        <f t="shared" si="2"/>
        <v>0</v>
      </c>
      <c r="F15" s="77">
        <f t="shared" si="2"/>
        <v>0</v>
      </c>
      <c r="G15" s="77">
        <f t="shared" si="2"/>
        <v>0</v>
      </c>
      <c r="H15" s="77">
        <f t="shared" si="2"/>
        <v>0</v>
      </c>
      <c r="I15" s="350">
        <f t="shared" si="2"/>
        <v>0</v>
      </c>
      <c r="J15" s="350">
        <f t="shared" si="2"/>
        <v>0</v>
      </c>
      <c r="K15" s="77">
        <f t="shared" si="3"/>
        <v>0</v>
      </c>
      <c r="M15" s="46"/>
      <c r="N15" s="116"/>
      <c r="O15" s="116"/>
      <c r="P15" s="116"/>
    </row>
    <row r="16" spans="1:19" x14ac:dyDescent="0.2">
      <c r="B16" s="31" t="s">
        <v>15129</v>
      </c>
      <c r="C16" s="77">
        <f t="shared" si="1"/>
        <v>8.7968742773855493E-6</v>
      </c>
      <c r="D16" s="77">
        <f t="shared" si="2"/>
        <v>7.125468164682296E-4</v>
      </c>
      <c r="E16" s="77">
        <f t="shared" si="2"/>
        <v>2.6390622832156655E-5</v>
      </c>
      <c r="F16" s="77">
        <f t="shared" si="2"/>
        <v>756.44876547214517</v>
      </c>
      <c r="G16" s="77">
        <f t="shared" si="2"/>
        <v>1.7329842326449533E-3</v>
      </c>
      <c r="H16" s="77">
        <f t="shared" si="2"/>
        <v>1.231562398833977E-4</v>
      </c>
      <c r="I16" s="350">
        <f t="shared" si="2"/>
        <v>8.7968742773855493E-6</v>
      </c>
      <c r="J16" s="350">
        <f t="shared" si="2"/>
        <v>0</v>
      </c>
      <c r="K16" s="77">
        <f t="shared" si="3"/>
        <v>756.45137814380541</v>
      </c>
      <c r="M16" s="46"/>
      <c r="N16" s="116"/>
      <c r="O16" s="116"/>
      <c r="P16" s="116"/>
    </row>
    <row r="17" spans="1:15" x14ac:dyDescent="0.2">
      <c r="A17" s="78"/>
      <c r="B17" s="78" t="s">
        <v>16661</v>
      </c>
      <c r="C17" s="77">
        <f t="shared" ref="C17:J17" si="4">SUMIF($A$23:$A$50,"N",C$23:C$50)</f>
        <v>0.14690771462772845</v>
      </c>
      <c r="D17" s="77">
        <f t="shared" si="4"/>
        <v>70.886165304403121</v>
      </c>
      <c r="E17" s="77">
        <f t="shared" si="4"/>
        <v>134.8111061747405</v>
      </c>
      <c r="F17" s="77">
        <f t="shared" si="4"/>
        <v>744.48596865367335</v>
      </c>
      <c r="G17" s="77">
        <f t="shared" si="4"/>
        <v>124.85560484861273</v>
      </c>
      <c r="H17" s="77">
        <f t="shared" si="4"/>
        <v>162.23750985435973</v>
      </c>
      <c r="I17" s="350">
        <f t="shared" si="4"/>
        <v>5.8765852099137532E-2</v>
      </c>
      <c r="J17" s="350">
        <f t="shared" si="4"/>
        <v>0.16530995024347711</v>
      </c>
      <c r="K17" s="77">
        <f t="shared" ref="K17" si="5">SUM(C17:J17)</f>
        <v>1237.64733835276</v>
      </c>
      <c r="M17" s="46"/>
      <c r="N17" s="116"/>
      <c r="O17" s="116"/>
    </row>
    <row r="18" spans="1:15" s="44" customFormat="1" x14ac:dyDescent="0.2">
      <c r="A18" s="80"/>
      <c r="B18" s="80" t="s">
        <v>14783</v>
      </c>
      <c r="C18" s="90">
        <f t="shared" ref="C18:K18" si="6">SUM(C5:C17)</f>
        <v>710.65456056183143</v>
      </c>
      <c r="D18" s="90">
        <f t="shared" si="6"/>
        <v>2887.0886967531446</v>
      </c>
      <c r="E18" s="90">
        <f t="shared" si="6"/>
        <v>1808.4134273483971</v>
      </c>
      <c r="F18" s="90">
        <f t="shared" si="6"/>
        <v>4997.5623049987971</v>
      </c>
      <c r="G18" s="90">
        <f t="shared" si="6"/>
        <v>4214.1416822301308</v>
      </c>
      <c r="H18" s="90">
        <f t="shared" si="6"/>
        <v>1352.4971588764301</v>
      </c>
      <c r="I18" s="351">
        <f t="shared" si="6"/>
        <v>5.5785182351751859</v>
      </c>
      <c r="J18" s="351">
        <f t="shared" si="6"/>
        <v>14.874731906709325</v>
      </c>
      <c r="K18" s="90">
        <f t="shared" si="6"/>
        <v>15990.811080910615</v>
      </c>
      <c r="M18" s="115"/>
      <c r="N18" s="260"/>
      <c r="O18" s="260"/>
    </row>
    <row r="19" spans="1:15" x14ac:dyDescent="0.2">
      <c r="E19" s="108"/>
      <c r="F19" s="6"/>
      <c r="G19" s="6"/>
      <c r="H19" s="6"/>
      <c r="I19" s="6"/>
      <c r="J19" s="6"/>
    </row>
    <row r="20" spans="1:15" x14ac:dyDescent="0.2">
      <c r="C20" s="81"/>
      <c r="D20" s="81"/>
      <c r="E20" s="81"/>
      <c r="F20" s="81"/>
      <c r="G20" s="81"/>
      <c r="H20" s="81"/>
      <c r="I20" s="81"/>
      <c r="J20" s="81"/>
      <c r="K20" s="81"/>
    </row>
    <row r="21" spans="1:15" x14ac:dyDescent="0.2">
      <c r="A21" s="75" t="s">
        <v>14785</v>
      </c>
      <c r="G21" s="6"/>
      <c r="H21" s="6"/>
      <c r="I21" s="6"/>
      <c r="J21" s="6"/>
    </row>
    <row r="22" spans="1:15" ht="13.5" customHeight="1" x14ac:dyDescent="0.2">
      <c r="A22" s="44"/>
      <c r="B22" s="44" t="str">
        <f t="shared" ref="B22:B48" si="7">B63</f>
        <v>Combined Categories</v>
      </c>
      <c r="C22" s="76" t="str">
        <f>(VLOOKUP(C63,fips_xref!$A$5:$C$28,2,FALSE))</f>
        <v>Albany</v>
      </c>
      <c r="D22" s="76" t="str">
        <f>(VLOOKUP(D63,fips_xref!$A$5:$C$28,2,FALSE))</f>
        <v>Carbon</v>
      </c>
      <c r="E22" s="76" t="str">
        <f>(VLOOKUP(E63,fips_xref!$A$5:$C$28,2,FALSE))</f>
        <v>Lincoln</v>
      </c>
      <c r="F22" s="76" t="str">
        <f>(VLOOKUP(F63,fips_xref!$A$5:$C$28,2,FALSE))</f>
        <v>Sublette</v>
      </c>
      <c r="G22" s="76" t="str">
        <f>(VLOOKUP(G63,fips_xref!$A$5:$C$28,2,FALSE))</f>
        <v>Sweetwater</v>
      </c>
      <c r="H22" s="76" t="str">
        <f>(VLOOKUP(H63,fips_xref!$A$5:$C$28,2,FALSE))</f>
        <v>Uinta</v>
      </c>
      <c r="I22" s="349" t="str">
        <f>(VLOOKUP(I63,fips_xref!$A$5:$C$28,2,FALSE))</f>
        <v>Daggett</v>
      </c>
      <c r="J22" s="349" t="str">
        <f>(VLOOKUP(J63,fips_xref!$A$5:$C$28,2,FALSE))</f>
        <v>Summit</v>
      </c>
      <c r="K22" s="76" t="s">
        <v>15137</v>
      </c>
    </row>
    <row r="23" spans="1:15" x14ac:dyDescent="0.2">
      <c r="A23" s="6" t="str">
        <f>VLOOKUP(B23,by_src_allpol!$J$23:$K$51,2,FALSE)</f>
        <v>N</v>
      </c>
      <c r="B23" s="6" t="str">
        <f t="shared" si="7"/>
        <v>Amine Unit</v>
      </c>
      <c r="C23" s="83">
        <f t="shared" ref="C23:J33" si="8">C64</f>
        <v>0</v>
      </c>
      <c r="D23" s="83">
        <f t="shared" si="8"/>
        <v>0.9</v>
      </c>
      <c r="E23" s="83">
        <f t="shared" si="8"/>
        <v>0</v>
      </c>
      <c r="F23" s="83">
        <f t="shared" si="8"/>
        <v>0</v>
      </c>
      <c r="G23" s="83">
        <f t="shared" si="8"/>
        <v>20.586000000000002</v>
      </c>
      <c r="H23" s="83">
        <f t="shared" si="8"/>
        <v>0</v>
      </c>
      <c r="I23" s="352">
        <f t="shared" si="8"/>
        <v>0</v>
      </c>
      <c r="J23" s="352">
        <f t="shared" si="8"/>
        <v>0</v>
      </c>
      <c r="K23" s="83">
        <f t="shared" ref="K23:K48" si="9">SUM(C23:J23)</f>
        <v>21.486000000000001</v>
      </c>
    </row>
    <row r="24" spans="1:15" x14ac:dyDescent="0.2">
      <c r="A24" s="6" t="str">
        <f>VLOOKUP(B24,by_src_allpol!$J$23:$K$51,2,FALSE)</f>
        <v>N</v>
      </c>
      <c r="B24" s="6" t="str">
        <f t="shared" si="7"/>
        <v>Blowdown Flaring</v>
      </c>
      <c r="C24" s="83">
        <f t="shared" si="8"/>
        <v>3.0828103257586722E-8</v>
      </c>
      <c r="D24" s="83">
        <f t="shared" si="8"/>
        <v>6.0140627382205788E-4</v>
      </c>
      <c r="E24" s="83">
        <f t="shared" si="8"/>
        <v>3.9340538405041814E-4</v>
      </c>
      <c r="F24" s="83">
        <f t="shared" si="8"/>
        <v>0</v>
      </c>
      <c r="G24" s="83">
        <f t="shared" si="8"/>
        <v>1.0826350992364029E-3</v>
      </c>
      <c r="H24" s="83">
        <f t="shared" si="8"/>
        <v>5.072562788174138E-4</v>
      </c>
      <c r="I24" s="352">
        <f t="shared" si="8"/>
        <v>2.778579287455505E-6</v>
      </c>
      <c r="J24" s="352">
        <f t="shared" ref="J24:J48" si="10">J65</f>
        <v>3.8805968898765484E-5</v>
      </c>
      <c r="K24" s="83">
        <f t="shared" si="9"/>
        <v>2.6263184122157709E-3</v>
      </c>
    </row>
    <row r="25" spans="1:15" x14ac:dyDescent="0.2">
      <c r="A25" s="6" t="str">
        <f>VLOOKUP(B25,by_src_allpol!$J$23:$K$51,2,FALSE)</f>
        <v>Y</v>
      </c>
      <c r="B25" s="6" t="str">
        <f t="shared" si="7"/>
        <v>Compressor Engines</v>
      </c>
      <c r="C25" s="83">
        <f t="shared" si="8"/>
        <v>696.2</v>
      </c>
      <c r="D25" s="83">
        <f t="shared" si="8"/>
        <v>2071.2735965391985</v>
      </c>
      <c r="E25" s="83">
        <f t="shared" si="8"/>
        <v>1183.6999999999998</v>
      </c>
      <c r="F25" s="83">
        <f t="shared" si="8"/>
        <v>1312.6538608818339</v>
      </c>
      <c r="G25" s="83">
        <f t="shared" si="8"/>
        <v>2661.257271170025</v>
      </c>
      <c r="H25" s="83">
        <f t="shared" si="8"/>
        <v>695.83760000000029</v>
      </c>
      <c r="I25" s="352">
        <f t="shared" si="8"/>
        <v>0</v>
      </c>
      <c r="J25" s="352">
        <f t="shared" si="10"/>
        <v>0</v>
      </c>
      <c r="K25" s="83">
        <f t="shared" si="9"/>
        <v>8620.9223285910575</v>
      </c>
    </row>
    <row r="26" spans="1:15" x14ac:dyDescent="0.2">
      <c r="A26" s="6" t="str">
        <f>VLOOKUP(B26,by_src_allpol!$J$23:$K$51,2,FALSE)</f>
        <v>Y</v>
      </c>
      <c r="B26" s="6" t="str">
        <f t="shared" si="7"/>
        <v xml:space="preserve">Condensate tank </v>
      </c>
      <c r="C26" s="83">
        <f t="shared" si="8"/>
        <v>0</v>
      </c>
      <c r="D26" s="83">
        <f t="shared" si="8"/>
        <v>6.1</v>
      </c>
      <c r="E26" s="83">
        <f t="shared" si="8"/>
        <v>0</v>
      </c>
      <c r="F26" s="83">
        <f t="shared" si="8"/>
        <v>2.6475462190169998</v>
      </c>
      <c r="G26" s="83">
        <f t="shared" si="8"/>
        <v>1.4453999999999998</v>
      </c>
      <c r="H26" s="83">
        <f t="shared" si="8"/>
        <v>0</v>
      </c>
      <c r="I26" s="352">
        <f t="shared" si="8"/>
        <v>0</v>
      </c>
      <c r="J26" s="352">
        <f t="shared" si="10"/>
        <v>0</v>
      </c>
      <c r="K26" s="83">
        <f t="shared" si="9"/>
        <v>10.192946219016999</v>
      </c>
    </row>
    <row r="27" spans="1:15" x14ac:dyDescent="0.2">
      <c r="A27" s="6" t="str">
        <f>VLOOKUP(B27,by_src_allpol!$J$23:$K$51,2,FALSE)</f>
        <v>Y</v>
      </c>
      <c r="B27" s="6" t="str">
        <f t="shared" si="7"/>
        <v>Dehydrator</v>
      </c>
      <c r="C27" s="83">
        <f t="shared" si="8"/>
        <v>1.1270782740830155E-3</v>
      </c>
      <c r="D27" s="83">
        <f t="shared" si="8"/>
        <v>23.846468364770374</v>
      </c>
      <c r="E27" s="83">
        <f t="shared" si="8"/>
        <v>22.70433681468683</v>
      </c>
      <c r="F27" s="83">
        <f t="shared" si="8"/>
        <v>22.2396474972</v>
      </c>
      <c r="G27" s="83">
        <f t="shared" si="8"/>
        <v>52.062018228025934</v>
      </c>
      <c r="H27" s="83">
        <f t="shared" si="8"/>
        <v>21.541635938129943</v>
      </c>
      <c r="I27" s="352">
        <f t="shared" si="8"/>
        <v>0.1015851128284212</v>
      </c>
      <c r="J27" s="352">
        <f t="shared" si="10"/>
        <v>1.4187497714370774</v>
      </c>
      <c r="K27" s="83">
        <f t="shared" si="9"/>
        <v>143.91556880535265</v>
      </c>
    </row>
    <row r="28" spans="1:15" x14ac:dyDescent="0.2">
      <c r="A28" s="6" t="str">
        <f>VLOOKUP(B28,by_src_allpol!$J$23:$K$51,2,FALSE)</f>
        <v>N</v>
      </c>
      <c r="B28" s="6" t="str">
        <f t="shared" si="7"/>
        <v>Dehydrator Flaring</v>
      </c>
      <c r="C28" s="83">
        <f t="shared" si="8"/>
        <v>0</v>
      </c>
      <c r="D28" s="83">
        <f t="shared" si="8"/>
        <v>0</v>
      </c>
      <c r="E28" s="83">
        <f t="shared" si="8"/>
        <v>0</v>
      </c>
      <c r="F28" s="83">
        <f t="shared" si="8"/>
        <v>400.48480999665628</v>
      </c>
      <c r="G28" s="83">
        <f t="shared" si="8"/>
        <v>0</v>
      </c>
      <c r="H28" s="83">
        <f t="shared" si="8"/>
        <v>0</v>
      </c>
      <c r="I28" s="352">
        <f t="shared" si="8"/>
        <v>0</v>
      </c>
      <c r="J28" s="352">
        <f t="shared" si="10"/>
        <v>0</v>
      </c>
      <c r="K28" s="83">
        <f t="shared" si="9"/>
        <v>400.48480999665628</v>
      </c>
    </row>
    <row r="29" spans="1:15" x14ac:dyDescent="0.2">
      <c r="A29" s="6" t="str">
        <f>VLOOKUP(B29,by_src_allpol!$J$23:$K$51,2,FALSE)</f>
        <v>Y</v>
      </c>
      <c r="B29" s="6" t="str">
        <f t="shared" si="7"/>
        <v>Drill rigs</v>
      </c>
      <c r="C29" s="83">
        <f t="shared" si="8"/>
        <v>0.69258614091867743</v>
      </c>
      <c r="D29" s="83">
        <f t="shared" si="8"/>
        <v>56.099477414412867</v>
      </c>
      <c r="E29" s="83">
        <f t="shared" si="8"/>
        <v>2.0777584227560326</v>
      </c>
      <c r="F29" s="83">
        <f t="shared" si="8"/>
        <v>1180.3238624298308</v>
      </c>
      <c r="G29" s="83">
        <f t="shared" si="8"/>
        <v>136.43946976097945</v>
      </c>
      <c r="H29" s="83">
        <f t="shared" si="8"/>
        <v>9.6962059728614847</v>
      </c>
      <c r="I29" s="352">
        <f t="shared" si="8"/>
        <v>0.69258614091867743</v>
      </c>
      <c r="J29" s="352">
        <f t="shared" si="10"/>
        <v>0</v>
      </c>
      <c r="K29" s="83">
        <f t="shared" si="9"/>
        <v>1386.0219462826778</v>
      </c>
    </row>
    <row r="30" spans="1:15" x14ac:dyDescent="0.2">
      <c r="A30" s="6" t="str">
        <f>VLOOKUP(B30,by_src_allpol!$J$23:$K$51,2,FALSE)</f>
        <v>Y</v>
      </c>
      <c r="B30" s="6" t="str">
        <f t="shared" si="7"/>
        <v>Fugitives</v>
      </c>
      <c r="C30" s="83">
        <f t="shared" si="8"/>
        <v>0</v>
      </c>
      <c r="D30" s="83">
        <f t="shared" si="8"/>
        <v>0</v>
      </c>
      <c r="E30" s="83">
        <f t="shared" si="8"/>
        <v>0</v>
      </c>
      <c r="F30" s="83">
        <f t="shared" si="8"/>
        <v>0</v>
      </c>
      <c r="G30" s="83">
        <f t="shared" si="8"/>
        <v>0.6</v>
      </c>
      <c r="H30" s="83">
        <f t="shared" si="8"/>
        <v>0</v>
      </c>
      <c r="I30" s="352">
        <f t="shared" si="8"/>
        <v>0</v>
      </c>
      <c r="J30" s="352">
        <f t="shared" si="10"/>
        <v>0</v>
      </c>
      <c r="K30" s="83">
        <f t="shared" si="9"/>
        <v>0.6</v>
      </c>
    </row>
    <row r="31" spans="1:15" x14ac:dyDescent="0.2">
      <c r="A31" s="6" t="str">
        <f>VLOOKUP(B31,by_src_allpol!$J$23:$K$51,2,FALSE)</f>
        <v>N</v>
      </c>
      <c r="B31" s="6" t="str">
        <f t="shared" si="7"/>
        <v>Gas Well Truck Loading</v>
      </c>
      <c r="C31" s="83">
        <f t="shared" si="8"/>
        <v>0</v>
      </c>
      <c r="D31" s="83">
        <f t="shared" si="8"/>
        <v>0</v>
      </c>
      <c r="E31" s="83">
        <f t="shared" si="8"/>
        <v>0</v>
      </c>
      <c r="F31" s="83">
        <f t="shared" si="8"/>
        <v>0</v>
      </c>
      <c r="G31" s="83">
        <f t="shared" si="8"/>
        <v>0</v>
      </c>
      <c r="H31" s="83">
        <f t="shared" si="8"/>
        <v>0</v>
      </c>
      <c r="I31" s="352">
        <f t="shared" si="8"/>
        <v>0</v>
      </c>
      <c r="J31" s="352">
        <f t="shared" si="10"/>
        <v>0</v>
      </c>
      <c r="K31" s="83">
        <f t="shared" si="9"/>
        <v>0</v>
      </c>
    </row>
    <row r="32" spans="1:15" x14ac:dyDescent="0.2">
      <c r="A32" s="6" t="str">
        <f>VLOOKUP(B32,by_src_allpol!$J$23:$K$51,2,FALSE)</f>
        <v>Y</v>
      </c>
      <c r="B32" s="6" t="str">
        <f t="shared" si="7"/>
        <v>Heaters</v>
      </c>
      <c r="C32" s="83">
        <f t="shared" si="8"/>
        <v>13.613930831136685</v>
      </c>
      <c r="D32" s="83">
        <f t="shared" si="8"/>
        <v>658.88227658354356</v>
      </c>
      <c r="E32" s="83">
        <f t="shared" si="8"/>
        <v>465.12019954559111</v>
      </c>
      <c r="F32" s="83">
        <f t="shared" si="8"/>
        <v>978.76265384509793</v>
      </c>
      <c r="G32" s="83">
        <f t="shared" si="8"/>
        <v>1237.4801852382554</v>
      </c>
      <c r="H32" s="83">
        <f t="shared" si="8"/>
        <v>463.18408395483868</v>
      </c>
      <c r="I32" s="352">
        <f t="shared" si="8"/>
        <v>4.7255723324546732</v>
      </c>
      <c r="J32" s="352">
        <f t="shared" si="10"/>
        <v>13.29067218502877</v>
      </c>
      <c r="K32" s="83">
        <f t="shared" si="9"/>
        <v>3835.0595745159467</v>
      </c>
    </row>
    <row r="33" spans="1:11" x14ac:dyDescent="0.2">
      <c r="A33" s="6" t="str">
        <f>VLOOKUP(B33,by_src_allpol!$J$23:$K$51,2,FALSE)</f>
        <v>Y</v>
      </c>
      <c r="B33" s="6" t="str">
        <f t="shared" si="7"/>
        <v>Initial completion Flaring</v>
      </c>
      <c r="C33" s="83">
        <f t="shared" si="8"/>
        <v>8.7968742773855493E-6</v>
      </c>
      <c r="D33" s="83">
        <f t="shared" si="8"/>
        <v>7.125468164682296E-4</v>
      </c>
      <c r="E33" s="83">
        <f t="shared" si="8"/>
        <v>2.6390622832156655E-5</v>
      </c>
      <c r="F33" s="83">
        <f t="shared" si="8"/>
        <v>756.44876547214517</v>
      </c>
      <c r="G33" s="83">
        <f t="shared" si="8"/>
        <v>1.7329842326449533E-3</v>
      </c>
      <c r="H33" s="83">
        <f t="shared" si="8"/>
        <v>1.231562398833977E-4</v>
      </c>
      <c r="I33" s="352">
        <f t="shared" si="8"/>
        <v>8.7968742773855493E-6</v>
      </c>
      <c r="J33" s="352">
        <f t="shared" si="10"/>
        <v>0</v>
      </c>
      <c r="K33" s="83">
        <f t="shared" si="9"/>
        <v>756.45137814380541</v>
      </c>
    </row>
    <row r="34" spans="1:11" x14ac:dyDescent="0.2">
      <c r="A34" s="6" t="str">
        <f>VLOOKUP(B34,by_src_allpol!$J$23:$K$51,2,FALSE)</f>
        <v>N</v>
      </c>
      <c r="B34" s="6" t="str">
        <f t="shared" si="7"/>
        <v xml:space="preserve">Natural Gas Production, Flares </v>
      </c>
      <c r="C34" s="83">
        <f t="shared" ref="C34:I42" si="11">C75</f>
        <v>0</v>
      </c>
      <c r="D34" s="83">
        <f t="shared" si="11"/>
        <v>46.919572598851254</v>
      </c>
      <c r="E34" s="83">
        <f t="shared" si="11"/>
        <v>111.7</v>
      </c>
      <c r="F34" s="83">
        <f t="shared" si="11"/>
        <v>0</v>
      </c>
      <c r="G34" s="83">
        <f t="shared" si="11"/>
        <v>28.146835593107532</v>
      </c>
      <c r="H34" s="83">
        <f t="shared" si="11"/>
        <v>17.3</v>
      </c>
      <c r="I34" s="352">
        <f t="shared" si="11"/>
        <v>0</v>
      </c>
      <c r="J34" s="352">
        <f t="shared" si="10"/>
        <v>0</v>
      </c>
      <c r="K34" s="83">
        <f t="shared" si="9"/>
        <v>204.0664081919588</v>
      </c>
    </row>
    <row r="35" spans="1:11" x14ac:dyDescent="0.2">
      <c r="A35" s="6" t="str">
        <f>VLOOKUP(B35,by_src_allpol!$J$23:$K$51,2,FALSE)</f>
        <v>Y</v>
      </c>
      <c r="B35" s="6" t="str">
        <f t="shared" si="7"/>
        <v>Oil Tank</v>
      </c>
      <c r="C35" s="83">
        <f t="shared" si="11"/>
        <v>0</v>
      </c>
      <c r="D35" s="83">
        <f t="shared" si="11"/>
        <v>0</v>
      </c>
      <c r="E35" s="83">
        <f t="shared" si="11"/>
        <v>0</v>
      </c>
      <c r="F35" s="83">
        <f t="shared" si="11"/>
        <v>0</v>
      </c>
      <c r="G35" s="83">
        <f t="shared" si="11"/>
        <v>0</v>
      </c>
      <c r="H35" s="83">
        <f t="shared" si="11"/>
        <v>0</v>
      </c>
      <c r="I35" s="352">
        <f t="shared" si="11"/>
        <v>0</v>
      </c>
      <c r="J35" s="352">
        <f t="shared" si="10"/>
        <v>0</v>
      </c>
      <c r="K35" s="83">
        <f t="shared" si="9"/>
        <v>0</v>
      </c>
    </row>
    <row r="36" spans="1:11" x14ac:dyDescent="0.2">
      <c r="A36" s="6" t="str">
        <f>VLOOKUP(B36,by_src_allpol!$J$23:$K$51,2,FALSE)</f>
        <v>N</v>
      </c>
      <c r="B36" s="6" t="str">
        <f t="shared" si="7"/>
        <v>Oil Well Truck Loading</v>
      </c>
      <c r="C36" s="83">
        <f t="shared" si="11"/>
        <v>0</v>
      </c>
      <c r="D36" s="83">
        <f t="shared" si="11"/>
        <v>0</v>
      </c>
      <c r="E36" s="83">
        <f t="shared" si="11"/>
        <v>0</v>
      </c>
      <c r="F36" s="83">
        <f t="shared" si="11"/>
        <v>0</v>
      </c>
      <c r="G36" s="83">
        <f t="shared" si="11"/>
        <v>0</v>
      </c>
      <c r="H36" s="83">
        <f t="shared" si="11"/>
        <v>0</v>
      </c>
      <c r="I36" s="352">
        <f t="shared" si="11"/>
        <v>0</v>
      </c>
      <c r="J36" s="352">
        <f t="shared" si="10"/>
        <v>0</v>
      </c>
      <c r="K36" s="83">
        <f t="shared" si="9"/>
        <v>0</v>
      </c>
    </row>
    <row r="37" spans="1:11" x14ac:dyDescent="0.2">
      <c r="A37" s="6" t="str">
        <f>VLOOKUP(B37,by_src_allpol!$J$23:$K$51,2,FALSE)</f>
        <v>N</v>
      </c>
      <c r="B37" s="6" t="str">
        <f t="shared" si="7"/>
        <v>Other Not Classified</v>
      </c>
      <c r="C37" s="83">
        <f t="shared" si="11"/>
        <v>0</v>
      </c>
      <c r="D37" s="83">
        <f t="shared" si="11"/>
        <v>8.5</v>
      </c>
      <c r="E37" s="83">
        <f t="shared" si="11"/>
        <v>17.8</v>
      </c>
      <c r="F37" s="83">
        <f t="shared" si="11"/>
        <v>11.462439035599999</v>
      </c>
      <c r="G37" s="83">
        <f t="shared" si="11"/>
        <v>49.425742826077915</v>
      </c>
      <c r="H37" s="83">
        <f t="shared" si="11"/>
        <v>143.31000000000006</v>
      </c>
      <c r="I37" s="352">
        <f t="shared" si="11"/>
        <v>0</v>
      </c>
      <c r="J37" s="352">
        <f t="shared" si="10"/>
        <v>0</v>
      </c>
      <c r="K37" s="83">
        <f t="shared" si="9"/>
        <v>230.49818186167798</v>
      </c>
    </row>
    <row r="38" spans="1:11" x14ac:dyDescent="0.2">
      <c r="A38" s="6" t="str">
        <f>VLOOKUP(B38,by_src_allpol!$J$23:$K$51,2,FALSE)</f>
        <v>Y</v>
      </c>
      <c r="B38" s="6" t="str">
        <f t="shared" si="7"/>
        <v>Pneumatic devices</v>
      </c>
      <c r="C38" s="83">
        <f t="shared" si="11"/>
        <v>0</v>
      </c>
      <c r="D38" s="83">
        <f t="shared" si="11"/>
        <v>0</v>
      </c>
      <c r="E38" s="83">
        <f t="shared" si="11"/>
        <v>0</v>
      </c>
      <c r="F38" s="83">
        <f t="shared" si="11"/>
        <v>0</v>
      </c>
      <c r="G38" s="83">
        <f t="shared" si="11"/>
        <v>0</v>
      </c>
      <c r="H38" s="83">
        <f t="shared" si="11"/>
        <v>0</v>
      </c>
      <c r="I38" s="352">
        <f t="shared" si="11"/>
        <v>0</v>
      </c>
      <c r="J38" s="352">
        <f t="shared" si="10"/>
        <v>0</v>
      </c>
      <c r="K38" s="83">
        <f t="shared" si="9"/>
        <v>0</v>
      </c>
    </row>
    <row r="39" spans="1:11" x14ac:dyDescent="0.2">
      <c r="A39" s="6" t="str">
        <f>VLOOKUP(B39,by_src_allpol!$J$23:$K$51,2,FALSE)</f>
        <v>N</v>
      </c>
      <c r="B39" s="6" t="str">
        <f t="shared" si="7"/>
        <v>Pneumatic Pump Flaring</v>
      </c>
      <c r="C39" s="83">
        <f t="shared" si="11"/>
        <v>0</v>
      </c>
      <c r="D39" s="83">
        <f t="shared" si="11"/>
        <v>0</v>
      </c>
      <c r="E39" s="83">
        <f t="shared" si="11"/>
        <v>0</v>
      </c>
      <c r="F39" s="83">
        <f t="shared" si="11"/>
        <v>114.02546928252175</v>
      </c>
      <c r="G39" s="83">
        <f t="shared" si="11"/>
        <v>0</v>
      </c>
      <c r="H39" s="83">
        <f t="shared" si="11"/>
        <v>0</v>
      </c>
      <c r="I39" s="352">
        <f t="shared" si="11"/>
        <v>0</v>
      </c>
      <c r="J39" s="352">
        <f t="shared" si="10"/>
        <v>0</v>
      </c>
      <c r="K39" s="83">
        <f t="shared" si="9"/>
        <v>114.02546928252175</v>
      </c>
    </row>
    <row r="40" spans="1:11" x14ac:dyDescent="0.2">
      <c r="A40" s="6" t="str">
        <f>VLOOKUP(B40,by_src_allpol!$J$23:$K$51,2,FALSE)</f>
        <v>Y</v>
      </c>
      <c r="B40" s="6" t="str">
        <f t="shared" si="7"/>
        <v>Pneumatic pumps</v>
      </c>
      <c r="C40" s="83">
        <f t="shared" si="11"/>
        <v>0</v>
      </c>
      <c r="D40" s="83">
        <f t="shared" si="11"/>
        <v>0</v>
      </c>
      <c r="E40" s="83">
        <f t="shared" si="11"/>
        <v>0</v>
      </c>
      <c r="F40" s="83">
        <f t="shared" si="11"/>
        <v>0</v>
      </c>
      <c r="G40" s="83">
        <f t="shared" si="11"/>
        <v>0</v>
      </c>
      <c r="H40" s="83">
        <f t="shared" si="11"/>
        <v>0</v>
      </c>
      <c r="I40" s="352">
        <f t="shared" si="11"/>
        <v>0</v>
      </c>
      <c r="J40" s="352">
        <f t="shared" si="10"/>
        <v>0</v>
      </c>
      <c r="K40" s="83">
        <f t="shared" si="9"/>
        <v>0</v>
      </c>
    </row>
    <row r="41" spans="1:11" x14ac:dyDescent="0.2">
      <c r="A41" s="6" t="str">
        <f>VLOOKUP(B41,by_src_allpol!$J$23:$K$51,2,FALSE)</f>
        <v>N</v>
      </c>
      <c r="B41" s="6" t="str">
        <f t="shared" si="7"/>
        <v>Recompletion Flaring</v>
      </c>
      <c r="C41" s="83">
        <f t="shared" si="11"/>
        <v>3.3338570897516007E-5</v>
      </c>
      <c r="D41" s="83">
        <f t="shared" si="11"/>
        <v>1.5777478677249449E-3</v>
      </c>
      <c r="E41" s="83">
        <f t="shared" si="11"/>
        <v>1.2051893379452037E-3</v>
      </c>
      <c r="F41" s="83">
        <f t="shared" si="11"/>
        <v>0</v>
      </c>
      <c r="G41" s="83">
        <f t="shared" si="11"/>
        <v>2.7570998132245739E-3</v>
      </c>
      <c r="H41" s="83">
        <f t="shared" si="11"/>
        <v>3.6922467268998973E-4</v>
      </c>
      <c r="I41" s="352">
        <f t="shared" si="11"/>
        <v>1.3335428359006403E-5</v>
      </c>
      <c r="J41" s="352">
        <f t="shared" si="10"/>
        <v>3.7505892259705507E-5</v>
      </c>
      <c r="K41" s="83">
        <f t="shared" si="9"/>
        <v>5.9934415831009395E-3</v>
      </c>
    </row>
    <row r="42" spans="1:11" x14ac:dyDescent="0.2">
      <c r="A42" s="6" t="str">
        <f>VLOOKUP(B42,by_src_allpol!$J$23:$K$51,2,FALSE)</f>
        <v>N</v>
      </c>
      <c r="B42" s="6" t="str">
        <f t="shared" si="7"/>
        <v>Tank flaring</v>
      </c>
      <c r="C42" s="83">
        <f t="shared" si="11"/>
        <v>0</v>
      </c>
      <c r="D42" s="83">
        <f t="shared" si="11"/>
        <v>7.6135851634607787</v>
      </c>
      <c r="E42" s="83">
        <f t="shared" si="11"/>
        <v>0</v>
      </c>
      <c r="F42" s="83">
        <f t="shared" si="11"/>
        <v>218.51325033889538</v>
      </c>
      <c r="G42" s="83">
        <f t="shared" si="11"/>
        <v>14.546678344099039</v>
      </c>
      <c r="H42" s="83">
        <f t="shared" si="11"/>
        <v>0</v>
      </c>
      <c r="I42" s="352">
        <f t="shared" si="11"/>
        <v>0</v>
      </c>
      <c r="J42" s="352">
        <f t="shared" si="10"/>
        <v>0</v>
      </c>
      <c r="K42" s="83">
        <f t="shared" si="9"/>
        <v>240.67351384645519</v>
      </c>
    </row>
    <row r="43" spans="1:11" x14ac:dyDescent="0.2">
      <c r="A43" s="6" t="str">
        <f>VLOOKUP(B43,by_src_allpol!$J$23:$K$51,2,FALSE)</f>
        <v>N</v>
      </c>
      <c r="B43" s="6" t="str">
        <f t="shared" si="7"/>
        <v>Venting - blowdowns</v>
      </c>
      <c r="C43" s="83">
        <f t="shared" ref="C43:I43" si="12">C84</f>
        <v>0</v>
      </c>
      <c r="D43" s="83">
        <f t="shared" si="12"/>
        <v>0</v>
      </c>
      <c r="E43" s="83">
        <f t="shared" si="12"/>
        <v>0</v>
      </c>
      <c r="F43" s="83">
        <f t="shared" si="12"/>
        <v>0</v>
      </c>
      <c r="G43" s="83">
        <f t="shared" si="12"/>
        <v>0</v>
      </c>
      <c r="H43" s="83">
        <f t="shared" si="12"/>
        <v>0</v>
      </c>
      <c r="I43" s="352">
        <f t="shared" si="12"/>
        <v>0</v>
      </c>
      <c r="J43" s="352">
        <f t="shared" si="10"/>
        <v>0</v>
      </c>
      <c r="K43" s="83">
        <f t="shared" si="9"/>
        <v>0</v>
      </c>
    </row>
    <row r="44" spans="1:11" x14ac:dyDescent="0.2">
      <c r="A44" s="6" t="str">
        <f>VLOOKUP(B44,by_src_allpol!$J$23:$K$51,2,FALSE)</f>
        <v>N</v>
      </c>
      <c r="B44" s="6" t="str">
        <f t="shared" si="7"/>
        <v>Venting - Compressor Shutdown</v>
      </c>
      <c r="C44" s="83">
        <f t="shared" ref="C44:I44" si="13">C85</f>
        <v>0</v>
      </c>
      <c r="D44" s="83">
        <f t="shared" si="13"/>
        <v>0</v>
      </c>
      <c r="E44" s="83">
        <f t="shared" si="13"/>
        <v>0</v>
      </c>
      <c r="F44" s="83">
        <f t="shared" si="13"/>
        <v>0</v>
      </c>
      <c r="G44" s="83">
        <f t="shared" si="13"/>
        <v>0</v>
      </c>
      <c r="H44" s="83">
        <f t="shared" si="13"/>
        <v>0</v>
      </c>
      <c r="I44" s="352">
        <f t="shared" si="13"/>
        <v>0</v>
      </c>
      <c r="J44" s="352">
        <f t="shared" si="10"/>
        <v>0</v>
      </c>
      <c r="K44" s="83">
        <f t="shared" si="9"/>
        <v>0</v>
      </c>
    </row>
    <row r="45" spans="1:11" x14ac:dyDescent="0.2">
      <c r="A45" s="6" t="str">
        <f>VLOOKUP(B45,by_src_allpol!$J$23:$K$51,2,FALSE)</f>
        <v>N</v>
      </c>
      <c r="B45" s="6" t="str">
        <f t="shared" si="7"/>
        <v xml:space="preserve">Venting - Compressor Startup </v>
      </c>
      <c r="C45" s="83">
        <f t="shared" ref="C45:I45" si="14">C86</f>
        <v>0</v>
      </c>
      <c r="D45" s="83">
        <f t="shared" si="14"/>
        <v>0</v>
      </c>
      <c r="E45" s="83">
        <f t="shared" si="14"/>
        <v>0</v>
      </c>
      <c r="F45" s="83">
        <f t="shared" si="14"/>
        <v>0</v>
      </c>
      <c r="G45" s="83">
        <f t="shared" si="14"/>
        <v>0</v>
      </c>
      <c r="H45" s="83">
        <f t="shared" si="14"/>
        <v>0</v>
      </c>
      <c r="I45" s="352">
        <f t="shared" si="14"/>
        <v>0</v>
      </c>
      <c r="J45" s="352">
        <f t="shared" si="10"/>
        <v>0</v>
      </c>
      <c r="K45" s="83">
        <f t="shared" si="9"/>
        <v>0</v>
      </c>
    </row>
    <row r="46" spans="1:11" x14ac:dyDescent="0.2">
      <c r="A46" s="6" t="str">
        <f>VLOOKUP(B46,by_src_allpol!$J$23:$K$51,2,FALSE)</f>
        <v>Y</v>
      </c>
      <c r="B46" s="6" t="str">
        <f t="shared" si="7"/>
        <v>Venting - initial completions</v>
      </c>
      <c r="C46" s="83">
        <f t="shared" ref="C46:I46" si="15">C87</f>
        <v>0</v>
      </c>
      <c r="D46" s="83">
        <f t="shared" si="15"/>
        <v>0</v>
      </c>
      <c r="E46" s="83">
        <f t="shared" si="15"/>
        <v>0</v>
      </c>
      <c r="F46" s="83">
        <f t="shared" si="15"/>
        <v>0</v>
      </c>
      <c r="G46" s="83">
        <f t="shared" si="15"/>
        <v>0</v>
      </c>
      <c r="H46" s="83">
        <f t="shared" si="15"/>
        <v>0</v>
      </c>
      <c r="I46" s="352">
        <f t="shared" si="15"/>
        <v>0</v>
      </c>
      <c r="J46" s="352">
        <f t="shared" si="10"/>
        <v>0</v>
      </c>
      <c r="K46" s="83">
        <f t="shared" si="9"/>
        <v>0</v>
      </c>
    </row>
    <row r="47" spans="1:11" x14ac:dyDescent="0.2">
      <c r="A47" s="6" t="str">
        <f>VLOOKUP(B47,by_src_allpol!$J$23:$K$51,2,FALSE)</f>
        <v>Y</v>
      </c>
      <c r="B47" s="6" t="str">
        <f t="shared" si="7"/>
        <v>Venting - recompletions</v>
      </c>
      <c r="C47" s="83">
        <f t="shared" ref="C47:I47" si="16">C88</f>
        <v>0</v>
      </c>
      <c r="D47" s="83">
        <f t="shared" si="16"/>
        <v>0</v>
      </c>
      <c r="E47" s="83">
        <f t="shared" si="16"/>
        <v>0</v>
      </c>
      <c r="F47" s="83">
        <f t="shared" si="16"/>
        <v>0</v>
      </c>
      <c r="G47" s="83">
        <f t="shared" si="16"/>
        <v>0</v>
      </c>
      <c r="H47" s="83">
        <f t="shared" si="16"/>
        <v>0</v>
      </c>
      <c r="I47" s="352">
        <f t="shared" si="16"/>
        <v>0</v>
      </c>
      <c r="J47" s="352">
        <f t="shared" si="10"/>
        <v>0</v>
      </c>
      <c r="K47" s="83">
        <f t="shared" si="9"/>
        <v>0</v>
      </c>
    </row>
    <row r="48" spans="1:11" x14ac:dyDescent="0.2">
      <c r="A48" s="6" t="str">
        <f>VLOOKUP(B48,by_src_allpol!$J$23:$K$51,2,FALSE)</f>
        <v>N</v>
      </c>
      <c r="B48" s="6" t="str">
        <f t="shared" si="7"/>
        <v>Workover rigs</v>
      </c>
      <c r="C48" s="83">
        <f t="shared" ref="C48:I48" si="17">C89</f>
        <v>0.14687434522872767</v>
      </c>
      <c r="D48" s="83">
        <f t="shared" si="17"/>
        <v>6.9508283879495369</v>
      </c>
      <c r="E48" s="83">
        <f t="shared" si="17"/>
        <v>5.3095075800185052</v>
      </c>
      <c r="F48" s="83">
        <f t="shared" si="17"/>
        <v>0</v>
      </c>
      <c r="G48" s="83">
        <f t="shared" si="17"/>
        <v>12.146508350415779</v>
      </c>
      <c r="H48" s="83">
        <f t="shared" si="17"/>
        <v>1.6266333734081591</v>
      </c>
      <c r="I48" s="352">
        <f t="shared" si="17"/>
        <v>5.8749738091491067E-2</v>
      </c>
      <c r="J48" s="352">
        <f t="shared" si="10"/>
        <v>0.16523363838231864</v>
      </c>
      <c r="K48" s="83">
        <f t="shared" si="9"/>
        <v>26.404335413494518</v>
      </c>
    </row>
    <row r="49" spans="2:29" x14ac:dyDescent="0.2">
      <c r="B49" s="6" t="s">
        <v>15137</v>
      </c>
      <c r="C49" s="84">
        <f t="shared" ref="C49:K49" si="18">SUM(C23:C48)</f>
        <v>710.65456056183154</v>
      </c>
      <c r="D49" s="84">
        <f t="shared" si="18"/>
        <v>2887.0886967531446</v>
      </c>
      <c r="E49" s="84">
        <f t="shared" si="18"/>
        <v>1808.4134273483974</v>
      </c>
      <c r="F49" s="84">
        <f t="shared" si="18"/>
        <v>4997.562304998798</v>
      </c>
      <c r="G49" s="84">
        <f t="shared" si="18"/>
        <v>4214.1416822301317</v>
      </c>
      <c r="H49" s="84">
        <f t="shared" si="18"/>
        <v>1352.4971588764299</v>
      </c>
      <c r="I49" s="353">
        <f t="shared" si="18"/>
        <v>5.5785182351751859</v>
      </c>
      <c r="J49" s="353">
        <f t="shared" si="18"/>
        <v>14.874731906709325</v>
      </c>
      <c r="K49" s="84">
        <f t="shared" si="18"/>
        <v>15990.811080910617</v>
      </c>
    </row>
    <row r="50" spans="2:29" x14ac:dyDescent="0.2">
      <c r="C50" s="83"/>
      <c r="D50" s="83"/>
      <c r="E50" s="83"/>
      <c r="F50" s="83"/>
      <c r="G50" s="83"/>
      <c r="H50" s="83"/>
      <c r="I50" s="83"/>
      <c r="J50" s="83"/>
    </row>
    <row r="51" spans="2:29" x14ac:dyDescent="0.2">
      <c r="C51" s="83"/>
      <c r="D51" s="83"/>
      <c r="E51" s="83"/>
      <c r="F51" s="6"/>
      <c r="G51" s="6"/>
      <c r="H51" s="6"/>
      <c r="I51" s="6"/>
      <c r="J51" s="6"/>
    </row>
    <row r="52" spans="2:29" x14ac:dyDescent="0.2">
      <c r="C52" s="83"/>
      <c r="D52" s="83"/>
      <c r="E52" s="83"/>
      <c r="F52" s="6"/>
      <c r="G52" s="6"/>
      <c r="H52" s="6"/>
      <c r="I52" s="6"/>
      <c r="J52" s="6"/>
    </row>
    <row r="53" spans="2:29" x14ac:dyDescent="0.2">
      <c r="C53" s="83"/>
      <c r="D53" s="83"/>
      <c r="E53" s="83"/>
      <c r="F53" s="6"/>
      <c r="G53" s="6"/>
      <c r="H53" s="6"/>
      <c r="I53" s="6"/>
      <c r="J53" s="6"/>
    </row>
    <row r="54" spans="2:29" x14ac:dyDescent="0.2">
      <c r="C54" s="83"/>
      <c r="D54" s="83"/>
      <c r="E54" s="83"/>
      <c r="F54" s="6"/>
      <c r="G54" s="6"/>
      <c r="H54" s="6"/>
      <c r="I54" s="6"/>
      <c r="J54" s="6"/>
    </row>
    <row r="55" spans="2:29" x14ac:dyDescent="0.2">
      <c r="C55" s="83"/>
      <c r="D55" s="83"/>
      <c r="E55" s="83"/>
      <c r="F55" s="6"/>
      <c r="G55" s="6"/>
      <c r="H55" s="6"/>
      <c r="I55" s="6"/>
      <c r="J55" s="6"/>
    </row>
    <row r="56" spans="2:29" x14ac:dyDescent="0.2">
      <c r="F56" s="6"/>
      <c r="G56" s="6"/>
      <c r="H56" s="6"/>
      <c r="I56" s="6"/>
      <c r="J56" s="6"/>
    </row>
    <row r="57" spans="2:29" x14ac:dyDescent="0.2">
      <c r="F57" s="6"/>
      <c r="G57" s="6"/>
      <c r="H57" s="6"/>
      <c r="I57" s="6"/>
      <c r="J57" s="6"/>
    </row>
    <row r="58" spans="2:29" x14ac:dyDescent="0.2">
      <c r="F58" s="6"/>
      <c r="G58" s="6"/>
      <c r="H58" s="6"/>
      <c r="I58" s="6"/>
      <c r="J58" s="6"/>
    </row>
    <row r="59" spans="2:29" x14ac:dyDescent="0.2">
      <c r="F59" s="6"/>
      <c r="G59" s="6"/>
      <c r="H59" s="6"/>
      <c r="I59" s="6"/>
      <c r="J59" s="6"/>
    </row>
    <row r="62" spans="2:29" x14ac:dyDescent="0.2">
      <c r="B62" s="85" t="s">
        <v>9171</v>
      </c>
      <c r="C62" s="364" t="s">
        <v>16668</v>
      </c>
      <c r="D62" s="365"/>
      <c r="E62" s="365"/>
      <c r="F62" s="365"/>
      <c r="G62" s="365"/>
      <c r="H62" s="365"/>
      <c r="I62" s="365"/>
      <c r="J62" s="365"/>
      <c r="K62" s="366"/>
      <c r="L62"/>
      <c r="M62"/>
      <c r="N62"/>
      <c r="O62"/>
      <c r="P62"/>
      <c r="Q62"/>
      <c r="R62"/>
      <c r="S62"/>
      <c r="T62"/>
      <c r="U62"/>
      <c r="V62"/>
      <c r="W62"/>
      <c r="X62"/>
      <c r="Y62"/>
      <c r="Z62"/>
      <c r="AA62"/>
      <c r="AB62"/>
      <c r="AC62"/>
    </row>
    <row r="63" spans="2:29" x14ac:dyDescent="0.2">
      <c r="B63" s="85" t="s">
        <v>18001</v>
      </c>
      <c r="C63" s="364">
        <v>56001</v>
      </c>
      <c r="D63" s="367">
        <v>56007</v>
      </c>
      <c r="E63" s="367">
        <v>56023</v>
      </c>
      <c r="F63" s="367">
        <v>56035</v>
      </c>
      <c r="G63" s="367">
        <v>56037</v>
      </c>
      <c r="H63" s="367">
        <v>56041</v>
      </c>
      <c r="I63" s="367">
        <v>49009</v>
      </c>
      <c r="J63" s="367">
        <v>49043</v>
      </c>
      <c r="K63" s="368" t="s">
        <v>9173</v>
      </c>
      <c r="L63"/>
      <c r="M63"/>
      <c r="N63"/>
      <c r="O63"/>
      <c r="P63"/>
      <c r="Q63"/>
      <c r="R63"/>
      <c r="S63"/>
      <c r="T63"/>
      <c r="U63"/>
      <c r="V63"/>
      <c r="W63"/>
      <c r="X63"/>
      <c r="Y63"/>
      <c r="Z63"/>
      <c r="AA63"/>
      <c r="AB63"/>
      <c r="AC63"/>
    </row>
    <row r="64" spans="2:29" x14ac:dyDescent="0.2">
      <c r="B64" s="85" t="s">
        <v>17061</v>
      </c>
      <c r="C64" s="369"/>
      <c r="D64" s="370">
        <v>0.9</v>
      </c>
      <c r="E64" s="370"/>
      <c r="F64" s="370"/>
      <c r="G64" s="370">
        <v>20.586000000000002</v>
      </c>
      <c r="H64" s="370">
        <v>0</v>
      </c>
      <c r="I64" s="370"/>
      <c r="J64" s="370"/>
      <c r="K64" s="371">
        <v>21.486000000000001</v>
      </c>
      <c r="L64"/>
      <c r="M64"/>
      <c r="N64"/>
      <c r="O64"/>
      <c r="P64"/>
      <c r="Q64"/>
      <c r="R64"/>
      <c r="S64"/>
      <c r="T64"/>
      <c r="U64"/>
      <c r="V64"/>
      <c r="W64"/>
      <c r="X64"/>
      <c r="Y64"/>
      <c r="Z64"/>
      <c r="AA64"/>
      <c r="AB64"/>
      <c r="AC64"/>
    </row>
    <row r="65" spans="2:29" x14ac:dyDescent="0.2">
      <c r="B65" s="72" t="s">
        <v>16773</v>
      </c>
      <c r="C65" s="372">
        <v>3.0828103257586722E-8</v>
      </c>
      <c r="D65" s="373">
        <v>6.0140627382205788E-4</v>
      </c>
      <c r="E65" s="373">
        <v>3.9340538405041814E-4</v>
      </c>
      <c r="F65" s="373">
        <v>0</v>
      </c>
      <c r="G65" s="373">
        <v>1.0826350992364029E-3</v>
      </c>
      <c r="H65" s="373">
        <v>5.072562788174138E-4</v>
      </c>
      <c r="I65" s="373">
        <v>2.778579287455505E-6</v>
      </c>
      <c r="J65" s="373">
        <v>3.8805968898765484E-5</v>
      </c>
      <c r="K65" s="374">
        <v>2.6263184122157709E-3</v>
      </c>
      <c r="L65"/>
      <c r="M65"/>
      <c r="N65"/>
      <c r="O65"/>
      <c r="P65"/>
      <c r="Q65"/>
      <c r="R65"/>
      <c r="S65"/>
      <c r="T65"/>
      <c r="U65"/>
      <c r="V65"/>
      <c r="W65"/>
      <c r="X65"/>
      <c r="Y65"/>
      <c r="Z65"/>
      <c r="AA65"/>
      <c r="AB65"/>
      <c r="AC65"/>
    </row>
    <row r="66" spans="2:29" x14ac:dyDescent="0.2">
      <c r="B66" s="72" t="s">
        <v>14789</v>
      </c>
      <c r="C66" s="372">
        <v>696.2</v>
      </c>
      <c r="D66" s="373">
        <v>2071.2735965391985</v>
      </c>
      <c r="E66" s="373">
        <v>1183.6999999999998</v>
      </c>
      <c r="F66" s="373">
        <v>1312.6538608818339</v>
      </c>
      <c r="G66" s="373">
        <v>2661.257271170025</v>
      </c>
      <c r="H66" s="373">
        <v>695.83760000000029</v>
      </c>
      <c r="I66" s="373"/>
      <c r="J66" s="373"/>
      <c r="K66" s="374">
        <v>8620.9223285910575</v>
      </c>
      <c r="L66"/>
      <c r="M66"/>
      <c r="N66"/>
      <c r="O66"/>
      <c r="P66"/>
      <c r="Q66"/>
      <c r="R66"/>
      <c r="S66"/>
      <c r="T66"/>
      <c r="U66"/>
      <c r="V66"/>
      <c r="W66"/>
      <c r="X66"/>
      <c r="Y66"/>
      <c r="Z66"/>
      <c r="AA66"/>
      <c r="AB66"/>
      <c r="AC66"/>
    </row>
    <row r="67" spans="2:29" x14ac:dyDescent="0.2">
      <c r="B67" s="72" t="s">
        <v>15132</v>
      </c>
      <c r="C67" s="372">
        <v>0</v>
      </c>
      <c r="D67" s="373">
        <v>6.1</v>
      </c>
      <c r="E67" s="373">
        <v>0</v>
      </c>
      <c r="F67" s="373">
        <v>2.6475462190169998</v>
      </c>
      <c r="G67" s="373">
        <v>1.4453999999999998</v>
      </c>
      <c r="H67" s="373">
        <v>0</v>
      </c>
      <c r="I67" s="373">
        <v>0</v>
      </c>
      <c r="J67" s="373">
        <v>0</v>
      </c>
      <c r="K67" s="374">
        <v>10.192946219016999</v>
      </c>
      <c r="L67"/>
      <c r="M67"/>
      <c r="N67"/>
      <c r="O67"/>
      <c r="P67"/>
      <c r="Q67"/>
      <c r="R67"/>
      <c r="S67"/>
      <c r="T67"/>
      <c r="U67"/>
      <c r="V67"/>
      <c r="W67"/>
      <c r="X67"/>
      <c r="Y67"/>
      <c r="Z67"/>
      <c r="AA67"/>
      <c r="AB67"/>
      <c r="AC67"/>
    </row>
    <row r="68" spans="2:29" x14ac:dyDescent="0.2">
      <c r="B68" s="72" t="s">
        <v>15125</v>
      </c>
      <c r="C68" s="372">
        <v>1.1270782740830155E-3</v>
      </c>
      <c r="D68" s="373">
        <v>23.846468364770374</v>
      </c>
      <c r="E68" s="373">
        <v>22.70433681468683</v>
      </c>
      <c r="F68" s="373">
        <v>22.2396474972</v>
      </c>
      <c r="G68" s="373">
        <v>52.062018228025934</v>
      </c>
      <c r="H68" s="373">
        <v>21.541635938129943</v>
      </c>
      <c r="I68" s="373">
        <v>0.1015851128284212</v>
      </c>
      <c r="J68" s="373">
        <v>1.4187497714370774</v>
      </c>
      <c r="K68" s="374">
        <v>143.91556880535265</v>
      </c>
      <c r="L68"/>
      <c r="M68"/>
      <c r="N68"/>
      <c r="O68"/>
      <c r="P68"/>
      <c r="Q68"/>
      <c r="R68"/>
      <c r="S68"/>
      <c r="T68"/>
      <c r="U68"/>
      <c r="V68"/>
      <c r="W68"/>
      <c r="X68"/>
      <c r="Y68"/>
      <c r="Z68"/>
      <c r="AA68"/>
      <c r="AB68"/>
      <c r="AC68"/>
    </row>
    <row r="69" spans="2:29" x14ac:dyDescent="0.2">
      <c r="B69" s="72" t="s">
        <v>15127</v>
      </c>
      <c r="C69" s="372">
        <v>0</v>
      </c>
      <c r="D69" s="373">
        <v>0</v>
      </c>
      <c r="E69" s="373">
        <v>0</v>
      </c>
      <c r="F69" s="373">
        <v>400.48480999665628</v>
      </c>
      <c r="G69" s="373">
        <v>0</v>
      </c>
      <c r="H69" s="373">
        <v>0</v>
      </c>
      <c r="I69" s="373">
        <v>0</v>
      </c>
      <c r="J69" s="373">
        <v>0</v>
      </c>
      <c r="K69" s="374">
        <v>400.48480999665628</v>
      </c>
      <c r="L69"/>
      <c r="M69"/>
      <c r="N69"/>
      <c r="O69"/>
      <c r="P69"/>
      <c r="Q69"/>
      <c r="R69"/>
      <c r="S69"/>
      <c r="T69"/>
      <c r="U69"/>
      <c r="V69"/>
      <c r="W69"/>
      <c r="X69"/>
      <c r="Y69"/>
      <c r="Z69"/>
      <c r="AA69"/>
      <c r="AB69"/>
      <c r="AC69"/>
    </row>
    <row r="70" spans="2:29" x14ac:dyDescent="0.2">
      <c r="B70" s="72" t="s">
        <v>10028</v>
      </c>
      <c r="C70" s="372">
        <v>0.69258614091867743</v>
      </c>
      <c r="D70" s="373">
        <v>56.099477414412867</v>
      </c>
      <c r="E70" s="373">
        <v>2.0777584227560326</v>
      </c>
      <c r="F70" s="373">
        <v>1180.3238624298308</v>
      </c>
      <c r="G70" s="373">
        <v>136.43946976097945</v>
      </c>
      <c r="H70" s="373">
        <v>9.6962059728614847</v>
      </c>
      <c r="I70" s="373">
        <v>0.69258614091867743</v>
      </c>
      <c r="J70" s="373">
        <v>0</v>
      </c>
      <c r="K70" s="374">
        <v>1386.0219462826778</v>
      </c>
      <c r="L70"/>
      <c r="M70"/>
      <c r="N70"/>
      <c r="O70"/>
      <c r="P70"/>
      <c r="Q70"/>
      <c r="R70"/>
      <c r="S70"/>
      <c r="T70"/>
      <c r="U70"/>
      <c r="V70"/>
      <c r="W70"/>
      <c r="X70"/>
      <c r="Y70"/>
      <c r="Z70"/>
      <c r="AA70"/>
      <c r="AB70"/>
      <c r="AC70"/>
    </row>
    <row r="71" spans="2:29" x14ac:dyDescent="0.2">
      <c r="B71" s="72" t="s">
        <v>15141</v>
      </c>
      <c r="C71" s="372">
        <v>0</v>
      </c>
      <c r="D71" s="373">
        <v>0</v>
      </c>
      <c r="E71" s="373">
        <v>0</v>
      </c>
      <c r="F71" s="373">
        <v>0</v>
      </c>
      <c r="G71" s="373">
        <v>0.6</v>
      </c>
      <c r="H71" s="373">
        <v>0</v>
      </c>
      <c r="I71" s="373">
        <v>0</v>
      </c>
      <c r="J71" s="373">
        <v>0</v>
      </c>
      <c r="K71" s="374">
        <v>0.6</v>
      </c>
      <c r="L71"/>
      <c r="M71"/>
      <c r="N71"/>
      <c r="O71"/>
      <c r="P71"/>
      <c r="Q71"/>
      <c r="R71"/>
      <c r="S71"/>
      <c r="T71"/>
      <c r="U71"/>
      <c r="V71"/>
      <c r="W71"/>
      <c r="X71"/>
      <c r="Y71"/>
      <c r="Z71"/>
      <c r="AA71"/>
      <c r="AB71"/>
      <c r="AC71"/>
    </row>
    <row r="72" spans="2:29" x14ac:dyDescent="0.2">
      <c r="B72" s="72" t="s">
        <v>16663</v>
      </c>
      <c r="C72" s="372">
        <v>0</v>
      </c>
      <c r="D72" s="373">
        <v>0</v>
      </c>
      <c r="E72" s="373">
        <v>0</v>
      </c>
      <c r="F72" s="373">
        <v>0</v>
      </c>
      <c r="G72" s="373">
        <v>0</v>
      </c>
      <c r="H72" s="373">
        <v>0</v>
      </c>
      <c r="I72" s="373">
        <v>0</v>
      </c>
      <c r="J72" s="373">
        <v>0</v>
      </c>
      <c r="K72" s="374">
        <v>0</v>
      </c>
      <c r="L72"/>
      <c r="M72"/>
      <c r="N72"/>
      <c r="O72"/>
      <c r="P72"/>
      <c r="Q72"/>
      <c r="R72"/>
      <c r="S72"/>
      <c r="T72"/>
      <c r="U72"/>
      <c r="V72"/>
      <c r="W72"/>
      <c r="X72"/>
      <c r="Y72"/>
      <c r="Z72"/>
      <c r="AA72"/>
      <c r="AB72"/>
      <c r="AC72"/>
    </row>
    <row r="73" spans="2:29" x14ac:dyDescent="0.2">
      <c r="B73" s="72" t="s">
        <v>15685</v>
      </c>
      <c r="C73" s="372">
        <v>13.613930831136685</v>
      </c>
      <c r="D73" s="373">
        <v>658.88227658354356</v>
      </c>
      <c r="E73" s="373">
        <v>465.12019954559111</v>
      </c>
      <c r="F73" s="373">
        <v>978.76265384509793</v>
      </c>
      <c r="G73" s="373">
        <v>1237.4801852382554</v>
      </c>
      <c r="H73" s="373">
        <v>463.18408395483868</v>
      </c>
      <c r="I73" s="373">
        <v>4.7255723324546732</v>
      </c>
      <c r="J73" s="373">
        <v>13.29067218502877</v>
      </c>
      <c r="K73" s="374">
        <v>3835.0595745159467</v>
      </c>
      <c r="L73"/>
      <c r="M73"/>
      <c r="N73"/>
      <c r="O73"/>
      <c r="P73"/>
      <c r="Q73"/>
      <c r="R73"/>
      <c r="S73"/>
      <c r="T73"/>
      <c r="U73"/>
      <c r="V73"/>
      <c r="W73"/>
      <c r="X73"/>
      <c r="Y73"/>
      <c r="Z73"/>
      <c r="AA73"/>
      <c r="AB73"/>
      <c r="AC73"/>
    </row>
    <row r="74" spans="2:29" x14ac:dyDescent="0.2">
      <c r="B74" s="72" t="s">
        <v>15129</v>
      </c>
      <c r="C74" s="372">
        <v>8.7968742773855493E-6</v>
      </c>
      <c r="D74" s="373">
        <v>7.125468164682296E-4</v>
      </c>
      <c r="E74" s="373">
        <v>2.6390622832156655E-5</v>
      </c>
      <c r="F74" s="373">
        <v>756.44876547214517</v>
      </c>
      <c r="G74" s="373">
        <v>1.7329842326449533E-3</v>
      </c>
      <c r="H74" s="373">
        <v>1.231562398833977E-4</v>
      </c>
      <c r="I74" s="373">
        <v>8.7968742773855493E-6</v>
      </c>
      <c r="J74" s="373">
        <v>0</v>
      </c>
      <c r="K74" s="374">
        <v>756.45137814380541</v>
      </c>
      <c r="L74"/>
      <c r="M74"/>
      <c r="N74"/>
      <c r="O74"/>
      <c r="P74"/>
      <c r="Q74"/>
      <c r="R74"/>
      <c r="S74"/>
      <c r="T74"/>
      <c r="U74"/>
      <c r="V74"/>
      <c r="W74"/>
      <c r="X74"/>
      <c r="Y74"/>
      <c r="Z74"/>
      <c r="AA74"/>
      <c r="AB74"/>
      <c r="AC74"/>
    </row>
    <row r="75" spans="2:29" x14ac:dyDescent="0.2">
      <c r="B75" s="72" t="s">
        <v>16289</v>
      </c>
      <c r="C75" s="372"/>
      <c r="D75" s="373">
        <v>46.919572598851254</v>
      </c>
      <c r="E75" s="373">
        <v>111.7</v>
      </c>
      <c r="F75" s="373"/>
      <c r="G75" s="373">
        <v>28.146835593107532</v>
      </c>
      <c r="H75" s="373">
        <v>17.3</v>
      </c>
      <c r="I75" s="373"/>
      <c r="J75" s="373"/>
      <c r="K75" s="374">
        <v>204.0664081919588</v>
      </c>
      <c r="L75"/>
      <c r="M75"/>
      <c r="N75"/>
      <c r="O75"/>
      <c r="P75"/>
      <c r="Q75"/>
      <c r="R75"/>
      <c r="S75"/>
      <c r="T75"/>
      <c r="U75"/>
      <c r="V75"/>
      <c r="W75"/>
      <c r="X75"/>
      <c r="Y75"/>
      <c r="Z75"/>
      <c r="AA75"/>
      <c r="AB75"/>
      <c r="AC75"/>
    </row>
    <row r="76" spans="2:29" x14ac:dyDescent="0.2">
      <c r="B76" s="72" t="s">
        <v>15134</v>
      </c>
      <c r="C76" s="372">
        <v>0</v>
      </c>
      <c r="D76" s="373">
        <v>0</v>
      </c>
      <c r="E76" s="373">
        <v>0</v>
      </c>
      <c r="F76" s="373">
        <v>0</v>
      </c>
      <c r="G76" s="373">
        <v>0</v>
      </c>
      <c r="H76" s="373">
        <v>0</v>
      </c>
      <c r="I76" s="373">
        <v>0</v>
      </c>
      <c r="J76" s="373">
        <v>0</v>
      </c>
      <c r="K76" s="374">
        <v>0</v>
      </c>
      <c r="L76"/>
      <c r="M76"/>
      <c r="N76"/>
      <c r="O76"/>
      <c r="P76"/>
      <c r="Q76"/>
      <c r="R76"/>
      <c r="S76"/>
      <c r="T76"/>
      <c r="U76"/>
      <c r="V76"/>
      <c r="W76"/>
      <c r="X76"/>
      <c r="Y76"/>
      <c r="Z76"/>
      <c r="AA76"/>
      <c r="AB76"/>
      <c r="AC76"/>
    </row>
    <row r="77" spans="2:29" x14ac:dyDescent="0.2">
      <c r="B77" s="72" t="s">
        <v>16664</v>
      </c>
      <c r="C77" s="372">
        <v>0</v>
      </c>
      <c r="D77" s="373">
        <v>0</v>
      </c>
      <c r="E77" s="373">
        <v>0</v>
      </c>
      <c r="F77" s="373">
        <v>0</v>
      </c>
      <c r="G77" s="373">
        <v>0</v>
      </c>
      <c r="H77" s="373">
        <v>0</v>
      </c>
      <c r="I77" s="373">
        <v>0</v>
      </c>
      <c r="J77" s="373">
        <v>0</v>
      </c>
      <c r="K77" s="374">
        <v>0</v>
      </c>
      <c r="L77"/>
      <c r="M77"/>
      <c r="N77"/>
      <c r="O77"/>
      <c r="P77"/>
      <c r="Q77"/>
      <c r="R77"/>
      <c r="S77"/>
      <c r="T77"/>
      <c r="U77"/>
      <c r="V77"/>
      <c r="W77"/>
      <c r="X77"/>
      <c r="Y77"/>
      <c r="Z77"/>
      <c r="AA77"/>
      <c r="AB77"/>
      <c r="AC77"/>
    </row>
    <row r="78" spans="2:29" x14ac:dyDescent="0.2">
      <c r="B78" s="72" t="s">
        <v>7791</v>
      </c>
      <c r="C78" s="372"/>
      <c r="D78" s="373">
        <v>8.5</v>
      </c>
      <c r="E78" s="373">
        <v>17.8</v>
      </c>
      <c r="F78" s="373">
        <v>11.462439035599999</v>
      </c>
      <c r="G78" s="373">
        <v>49.425742826077915</v>
      </c>
      <c r="H78" s="373">
        <v>143.31000000000006</v>
      </c>
      <c r="I78" s="373"/>
      <c r="J78" s="373"/>
      <c r="K78" s="374">
        <v>230.49818186167798</v>
      </c>
      <c r="L78"/>
      <c r="M78"/>
      <c r="N78"/>
      <c r="O78"/>
      <c r="P78"/>
      <c r="Q78"/>
      <c r="R78"/>
      <c r="S78"/>
      <c r="T78"/>
      <c r="U78"/>
      <c r="V78"/>
      <c r="W78"/>
      <c r="X78"/>
      <c r="Y78"/>
      <c r="Z78"/>
      <c r="AA78"/>
      <c r="AB78"/>
      <c r="AC78"/>
    </row>
    <row r="79" spans="2:29" x14ac:dyDescent="0.2">
      <c r="B79" s="72" t="s">
        <v>10032</v>
      </c>
      <c r="C79" s="372">
        <v>0</v>
      </c>
      <c r="D79" s="373">
        <v>0</v>
      </c>
      <c r="E79" s="373">
        <v>0</v>
      </c>
      <c r="F79" s="373">
        <v>0</v>
      </c>
      <c r="G79" s="373">
        <v>0</v>
      </c>
      <c r="H79" s="373">
        <v>0</v>
      </c>
      <c r="I79" s="373">
        <v>0</v>
      </c>
      <c r="J79" s="373">
        <v>0</v>
      </c>
      <c r="K79" s="374">
        <v>0</v>
      </c>
      <c r="L79"/>
      <c r="M79"/>
      <c r="N79"/>
      <c r="O79"/>
      <c r="P79"/>
      <c r="Q79"/>
      <c r="R79"/>
      <c r="S79"/>
      <c r="T79"/>
      <c r="U79"/>
      <c r="V79"/>
      <c r="W79"/>
      <c r="X79"/>
      <c r="Y79"/>
      <c r="Z79"/>
      <c r="AA79"/>
      <c r="AB79"/>
      <c r="AC79"/>
    </row>
    <row r="80" spans="2:29" x14ac:dyDescent="0.2">
      <c r="B80" s="72" t="s">
        <v>17073</v>
      </c>
      <c r="C80" s="372">
        <v>0</v>
      </c>
      <c r="D80" s="373">
        <v>0</v>
      </c>
      <c r="E80" s="373">
        <v>0</v>
      </c>
      <c r="F80" s="373">
        <v>114.02546928252175</v>
      </c>
      <c r="G80" s="373">
        <v>0</v>
      </c>
      <c r="H80" s="373">
        <v>0</v>
      </c>
      <c r="I80" s="373">
        <v>0</v>
      </c>
      <c r="J80" s="373">
        <v>0</v>
      </c>
      <c r="K80" s="374">
        <v>114.02546928252175</v>
      </c>
      <c r="L80"/>
      <c r="M80"/>
      <c r="N80"/>
      <c r="O80"/>
      <c r="P80"/>
      <c r="Q80"/>
      <c r="R80"/>
      <c r="S80"/>
      <c r="T80"/>
      <c r="U80"/>
      <c r="V80"/>
      <c r="W80"/>
      <c r="X80"/>
      <c r="Y80"/>
      <c r="Z80"/>
      <c r="AA80"/>
      <c r="AB80"/>
      <c r="AC80"/>
    </row>
    <row r="81" spans="2:29" x14ac:dyDescent="0.2">
      <c r="B81" s="72" t="s">
        <v>10031</v>
      </c>
      <c r="C81" s="372">
        <v>0</v>
      </c>
      <c r="D81" s="373">
        <v>0</v>
      </c>
      <c r="E81" s="373">
        <v>0</v>
      </c>
      <c r="F81" s="373">
        <v>0</v>
      </c>
      <c r="G81" s="373">
        <v>0</v>
      </c>
      <c r="H81" s="373">
        <v>0</v>
      </c>
      <c r="I81" s="373">
        <v>0</v>
      </c>
      <c r="J81" s="373">
        <v>0</v>
      </c>
      <c r="K81" s="374">
        <v>0</v>
      </c>
      <c r="L81"/>
      <c r="M81"/>
      <c r="N81"/>
      <c r="O81"/>
      <c r="P81"/>
      <c r="Q81"/>
      <c r="R81"/>
      <c r="S81"/>
      <c r="T81"/>
      <c r="U81"/>
      <c r="V81"/>
      <c r="W81"/>
      <c r="X81"/>
      <c r="Y81"/>
      <c r="Z81"/>
      <c r="AA81"/>
      <c r="AB81"/>
      <c r="AC81"/>
    </row>
    <row r="82" spans="2:29" x14ac:dyDescent="0.2">
      <c r="B82" s="72" t="s">
        <v>17032</v>
      </c>
      <c r="C82" s="372">
        <v>3.3338570897516007E-5</v>
      </c>
      <c r="D82" s="373">
        <v>1.5777478677249449E-3</v>
      </c>
      <c r="E82" s="373">
        <v>1.2051893379452037E-3</v>
      </c>
      <c r="F82" s="373">
        <v>0</v>
      </c>
      <c r="G82" s="373">
        <v>2.7570998132245739E-3</v>
      </c>
      <c r="H82" s="373">
        <v>3.6922467268998973E-4</v>
      </c>
      <c r="I82" s="373">
        <v>1.3335428359006403E-5</v>
      </c>
      <c r="J82" s="373">
        <v>3.7505892259705507E-5</v>
      </c>
      <c r="K82" s="374">
        <v>5.9934415831009395E-3</v>
      </c>
      <c r="L82"/>
      <c r="M82"/>
      <c r="N82"/>
      <c r="O82"/>
      <c r="P82"/>
      <c r="Q82"/>
      <c r="R82"/>
      <c r="S82"/>
      <c r="T82"/>
      <c r="U82"/>
      <c r="V82"/>
      <c r="W82"/>
      <c r="X82"/>
      <c r="Y82"/>
      <c r="Z82"/>
      <c r="AA82"/>
      <c r="AB82"/>
      <c r="AC82"/>
    </row>
    <row r="83" spans="2:29" x14ac:dyDescent="0.2">
      <c r="B83" s="72" t="s">
        <v>17044</v>
      </c>
      <c r="C83" s="372">
        <v>0</v>
      </c>
      <c r="D83" s="373">
        <v>7.6135851634607787</v>
      </c>
      <c r="E83" s="373">
        <v>0</v>
      </c>
      <c r="F83" s="373">
        <v>218.51325033889538</v>
      </c>
      <c r="G83" s="373">
        <v>14.546678344099039</v>
      </c>
      <c r="H83" s="373">
        <v>0</v>
      </c>
      <c r="I83" s="373">
        <v>0</v>
      </c>
      <c r="J83" s="373">
        <v>0</v>
      </c>
      <c r="K83" s="374">
        <v>240.67351384645519</v>
      </c>
      <c r="L83"/>
      <c r="M83"/>
      <c r="N83"/>
      <c r="O83"/>
      <c r="P83"/>
      <c r="Q83"/>
      <c r="R83"/>
      <c r="S83"/>
      <c r="T83"/>
      <c r="U83"/>
      <c r="V83"/>
      <c r="W83"/>
      <c r="X83"/>
      <c r="Y83"/>
      <c r="Z83"/>
      <c r="AA83"/>
      <c r="AB83"/>
      <c r="AC83"/>
    </row>
    <row r="84" spans="2:29" x14ac:dyDescent="0.2">
      <c r="B84" s="72" t="s">
        <v>15684</v>
      </c>
      <c r="C84" s="372">
        <v>0</v>
      </c>
      <c r="D84" s="373">
        <v>0</v>
      </c>
      <c r="E84" s="373">
        <v>0</v>
      </c>
      <c r="F84" s="373">
        <v>0</v>
      </c>
      <c r="G84" s="373">
        <v>0</v>
      </c>
      <c r="H84" s="373">
        <v>0</v>
      </c>
      <c r="I84" s="373">
        <v>0</v>
      </c>
      <c r="J84" s="373">
        <v>0</v>
      </c>
      <c r="K84" s="374">
        <v>0</v>
      </c>
      <c r="L84"/>
      <c r="M84"/>
      <c r="N84"/>
      <c r="O84"/>
      <c r="P84"/>
      <c r="Q84"/>
      <c r="R84"/>
      <c r="S84"/>
      <c r="T84"/>
      <c r="U84"/>
      <c r="V84"/>
      <c r="W84"/>
      <c r="X84"/>
      <c r="Y84"/>
      <c r="Z84"/>
      <c r="AA84"/>
      <c r="AB84"/>
      <c r="AC84"/>
    </row>
    <row r="85" spans="2:29" x14ac:dyDescent="0.2">
      <c r="B85" s="72" t="s">
        <v>15124</v>
      </c>
      <c r="C85" s="372">
        <v>0</v>
      </c>
      <c r="D85" s="373">
        <v>0</v>
      </c>
      <c r="E85" s="373">
        <v>0</v>
      </c>
      <c r="F85" s="373">
        <v>0</v>
      </c>
      <c r="G85" s="373">
        <v>0</v>
      </c>
      <c r="H85" s="373">
        <v>0</v>
      </c>
      <c r="I85" s="373">
        <v>0</v>
      </c>
      <c r="J85" s="373">
        <v>0</v>
      </c>
      <c r="K85" s="374">
        <v>0</v>
      </c>
      <c r="L85"/>
      <c r="M85"/>
      <c r="N85"/>
      <c r="O85"/>
      <c r="P85"/>
      <c r="Q85"/>
      <c r="R85"/>
      <c r="S85"/>
      <c r="T85"/>
      <c r="U85"/>
      <c r="V85"/>
      <c r="W85"/>
      <c r="X85"/>
      <c r="Y85"/>
      <c r="Z85"/>
      <c r="AA85"/>
      <c r="AB85"/>
      <c r="AC85"/>
    </row>
    <row r="86" spans="2:29" x14ac:dyDescent="0.2">
      <c r="B86" s="72" t="s">
        <v>15122</v>
      </c>
      <c r="C86" s="372">
        <v>0</v>
      </c>
      <c r="D86" s="373">
        <v>0</v>
      </c>
      <c r="E86" s="373">
        <v>0</v>
      </c>
      <c r="F86" s="373">
        <v>0</v>
      </c>
      <c r="G86" s="373">
        <v>0</v>
      </c>
      <c r="H86" s="373">
        <v>0</v>
      </c>
      <c r="I86" s="373">
        <v>0</v>
      </c>
      <c r="J86" s="373">
        <v>0</v>
      </c>
      <c r="K86" s="374">
        <v>0</v>
      </c>
      <c r="L86"/>
      <c r="M86"/>
      <c r="N86"/>
      <c r="O86"/>
      <c r="P86"/>
      <c r="Q86"/>
      <c r="R86"/>
      <c r="S86"/>
      <c r="T86"/>
      <c r="U86"/>
      <c r="V86"/>
      <c r="W86"/>
      <c r="X86"/>
      <c r="Y86"/>
      <c r="Z86"/>
      <c r="AA86"/>
      <c r="AB86"/>
      <c r="AC86"/>
    </row>
    <row r="87" spans="2:29" x14ac:dyDescent="0.2">
      <c r="B87" s="72" t="s">
        <v>15912</v>
      </c>
      <c r="C87" s="372">
        <v>0</v>
      </c>
      <c r="D87" s="373">
        <v>0</v>
      </c>
      <c r="E87" s="373">
        <v>0</v>
      </c>
      <c r="F87" s="373">
        <v>0</v>
      </c>
      <c r="G87" s="373">
        <v>0</v>
      </c>
      <c r="H87" s="373">
        <v>0</v>
      </c>
      <c r="I87" s="373">
        <v>0</v>
      </c>
      <c r="J87" s="373">
        <v>0</v>
      </c>
      <c r="K87" s="374">
        <v>0</v>
      </c>
      <c r="L87"/>
      <c r="M87"/>
      <c r="N87"/>
      <c r="O87"/>
      <c r="P87"/>
      <c r="Q87"/>
      <c r="R87"/>
      <c r="S87"/>
      <c r="T87"/>
      <c r="U87"/>
      <c r="V87"/>
      <c r="W87"/>
      <c r="X87"/>
      <c r="Y87"/>
      <c r="Z87"/>
      <c r="AA87"/>
      <c r="AB87"/>
      <c r="AC87"/>
    </row>
    <row r="88" spans="2:29" x14ac:dyDescent="0.2">
      <c r="B88" s="72" t="s">
        <v>15682</v>
      </c>
      <c r="C88" s="372">
        <v>0</v>
      </c>
      <c r="D88" s="373">
        <v>0</v>
      </c>
      <c r="E88" s="373">
        <v>0</v>
      </c>
      <c r="F88" s="373">
        <v>0</v>
      </c>
      <c r="G88" s="373">
        <v>0</v>
      </c>
      <c r="H88" s="373">
        <v>0</v>
      </c>
      <c r="I88" s="373">
        <v>0</v>
      </c>
      <c r="J88" s="373">
        <v>0</v>
      </c>
      <c r="K88" s="374">
        <v>0</v>
      </c>
      <c r="L88"/>
      <c r="M88"/>
      <c r="N88"/>
      <c r="O88"/>
      <c r="P88"/>
      <c r="Q88"/>
      <c r="R88"/>
      <c r="S88"/>
      <c r="T88"/>
      <c r="U88"/>
      <c r="V88"/>
      <c r="W88"/>
      <c r="X88"/>
      <c r="Y88"/>
      <c r="Z88"/>
      <c r="AA88"/>
      <c r="AB88"/>
      <c r="AC88"/>
    </row>
    <row r="89" spans="2:29" x14ac:dyDescent="0.2">
      <c r="B89" s="72" t="s">
        <v>16672</v>
      </c>
      <c r="C89" s="372">
        <v>0.14687434522872767</v>
      </c>
      <c r="D89" s="373">
        <v>6.9508283879495369</v>
      </c>
      <c r="E89" s="373">
        <v>5.3095075800185052</v>
      </c>
      <c r="F89" s="373">
        <v>0</v>
      </c>
      <c r="G89" s="373">
        <v>12.146508350415779</v>
      </c>
      <c r="H89" s="373">
        <v>1.6266333734081591</v>
      </c>
      <c r="I89" s="373">
        <v>5.8749738091491067E-2</v>
      </c>
      <c r="J89" s="373">
        <v>0.16523363838231864</v>
      </c>
      <c r="K89" s="374">
        <v>26.404335413494518</v>
      </c>
      <c r="L89"/>
      <c r="M89"/>
      <c r="N89"/>
      <c r="O89"/>
      <c r="P89"/>
      <c r="Q89"/>
      <c r="R89"/>
      <c r="S89"/>
      <c r="T89"/>
      <c r="U89"/>
      <c r="V89"/>
      <c r="W89"/>
      <c r="X89"/>
      <c r="Y89"/>
      <c r="Z89"/>
      <c r="AA89"/>
      <c r="AB89"/>
      <c r="AC89"/>
    </row>
    <row r="90" spans="2:29" x14ac:dyDescent="0.2">
      <c r="B90" s="86" t="s">
        <v>9173</v>
      </c>
      <c r="C90" s="375">
        <v>710.65456056183154</v>
      </c>
      <c r="D90" s="376">
        <v>2887.0886967531446</v>
      </c>
      <c r="E90" s="376">
        <v>1808.4134273483974</v>
      </c>
      <c r="F90" s="376">
        <v>4997.562304998798</v>
      </c>
      <c r="G90" s="376">
        <v>4214.1416822301317</v>
      </c>
      <c r="H90" s="376">
        <v>1352.4971588764299</v>
      </c>
      <c r="I90" s="376">
        <v>5.5785182351751859</v>
      </c>
      <c r="J90" s="376">
        <v>14.874731906709325</v>
      </c>
      <c r="K90" s="377">
        <v>15990.811080910617</v>
      </c>
      <c r="L90"/>
      <c r="M90"/>
      <c r="N90"/>
      <c r="O90"/>
      <c r="P90"/>
      <c r="Q90"/>
      <c r="R90"/>
      <c r="S90"/>
      <c r="T90"/>
      <c r="U90"/>
      <c r="V90"/>
      <c r="W90"/>
      <c r="X90"/>
      <c r="Y90"/>
      <c r="Z90"/>
      <c r="AA90"/>
      <c r="AB90"/>
      <c r="AC90"/>
    </row>
    <row r="91" spans="2:29" x14ac:dyDescent="0.2">
      <c r="B91"/>
      <c r="C91"/>
      <c r="D91"/>
      <c r="E91"/>
      <c r="F91"/>
      <c r="G91"/>
      <c r="H91"/>
      <c r="I91"/>
      <c r="J91"/>
      <c r="K91"/>
      <c r="L91"/>
      <c r="M91"/>
      <c r="N91"/>
      <c r="O91"/>
      <c r="P91"/>
      <c r="Q91"/>
      <c r="R91"/>
      <c r="S91"/>
      <c r="T91"/>
      <c r="U91"/>
      <c r="V91"/>
      <c r="W91"/>
      <c r="X91"/>
      <c r="Y91"/>
      <c r="Z91"/>
      <c r="AA91"/>
      <c r="AB91"/>
      <c r="AC91"/>
    </row>
    <row r="92" spans="2:29" x14ac:dyDescent="0.2">
      <c r="B92"/>
      <c r="C92"/>
      <c r="D92"/>
      <c r="E92"/>
      <c r="F92"/>
      <c r="G92"/>
      <c r="H92"/>
      <c r="I92"/>
      <c r="J92"/>
      <c r="K92"/>
      <c r="L92"/>
      <c r="M92"/>
      <c r="N92"/>
      <c r="O92"/>
      <c r="P92"/>
      <c r="Q92"/>
      <c r="R92"/>
      <c r="S92"/>
      <c r="T92"/>
      <c r="U92"/>
      <c r="V92"/>
      <c r="W92"/>
      <c r="X92"/>
      <c r="Y92"/>
      <c r="Z92"/>
      <c r="AA92"/>
      <c r="AB92"/>
      <c r="AC92"/>
    </row>
    <row r="93" spans="2:29" x14ac:dyDescent="0.2">
      <c r="B93"/>
      <c r="C93"/>
      <c r="D93"/>
      <c r="E93"/>
      <c r="F93"/>
      <c r="G93"/>
      <c r="H93"/>
      <c r="I93"/>
      <c r="J93"/>
      <c r="K93"/>
      <c r="L93"/>
      <c r="M93"/>
      <c r="N93"/>
      <c r="O93"/>
      <c r="P93"/>
      <c r="Q93"/>
      <c r="R93"/>
      <c r="S93"/>
      <c r="T93"/>
      <c r="U93"/>
      <c r="V93"/>
      <c r="W93"/>
      <c r="X93"/>
      <c r="Y93"/>
      <c r="Z93"/>
      <c r="AA93"/>
      <c r="AB93"/>
      <c r="AC93"/>
    </row>
    <row r="94" spans="2:29" x14ac:dyDescent="0.2">
      <c r="B94"/>
      <c r="C94"/>
      <c r="D94"/>
      <c r="E94"/>
      <c r="F94"/>
      <c r="G94"/>
      <c r="H94"/>
      <c r="I94"/>
      <c r="J94"/>
      <c r="K94"/>
      <c r="L94"/>
      <c r="M94"/>
      <c r="N94"/>
      <c r="O94"/>
      <c r="P94"/>
      <c r="Q94"/>
      <c r="R94"/>
      <c r="S94"/>
      <c r="T94"/>
      <c r="U94"/>
      <c r="V94"/>
      <c r="W94"/>
      <c r="X94"/>
      <c r="Y94"/>
      <c r="Z94"/>
      <c r="AA94"/>
      <c r="AB94"/>
      <c r="AC94"/>
    </row>
    <row r="95" spans="2:29" x14ac:dyDescent="0.2">
      <c r="B95"/>
      <c r="C95"/>
      <c r="D95"/>
      <c r="E95"/>
      <c r="F95"/>
      <c r="G95"/>
      <c r="H95"/>
      <c r="I95"/>
      <c r="J95"/>
      <c r="K95"/>
      <c r="L95"/>
      <c r="M95"/>
      <c r="N95"/>
      <c r="O95"/>
      <c r="P95"/>
      <c r="Q95"/>
      <c r="R95"/>
      <c r="S95"/>
      <c r="T95"/>
      <c r="U95"/>
      <c r="V95"/>
      <c r="W95"/>
      <c r="X95"/>
      <c r="Y95"/>
      <c r="Z95"/>
      <c r="AA95"/>
      <c r="AB95"/>
      <c r="AC95"/>
    </row>
    <row r="96" spans="2:29" x14ac:dyDescent="0.2">
      <c r="B96"/>
      <c r="C96"/>
      <c r="D96"/>
      <c r="E96"/>
      <c r="F96"/>
      <c r="G96"/>
      <c r="H96"/>
      <c r="I96"/>
      <c r="J96"/>
      <c r="K96"/>
      <c r="L96"/>
      <c r="M96"/>
      <c r="N96"/>
      <c r="O96"/>
      <c r="P96"/>
      <c r="Q96"/>
      <c r="R96"/>
      <c r="S96"/>
      <c r="T96"/>
      <c r="U96"/>
      <c r="V96"/>
      <c r="W96"/>
      <c r="X96"/>
      <c r="Y96"/>
      <c r="Z96"/>
      <c r="AA96"/>
      <c r="AB96"/>
      <c r="AC96"/>
    </row>
    <row r="97" spans="2:29" x14ac:dyDescent="0.2">
      <c r="B97"/>
      <c r="C97"/>
      <c r="D97"/>
      <c r="E97"/>
      <c r="F97"/>
      <c r="G97"/>
      <c r="H97"/>
      <c r="I97"/>
      <c r="J97"/>
      <c r="K97"/>
      <c r="L97"/>
      <c r="M97"/>
      <c r="N97"/>
      <c r="O97"/>
      <c r="P97"/>
      <c r="Q97"/>
      <c r="R97"/>
      <c r="S97"/>
      <c r="T97"/>
      <c r="U97"/>
      <c r="V97"/>
      <c r="W97"/>
      <c r="X97"/>
      <c r="Y97"/>
      <c r="Z97"/>
      <c r="AA97"/>
      <c r="AB97"/>
      <c r="AC97"/>
    </row>
    <row r="98" spans="2:29" x14ac:dyDescent="0.2">
      <c r="B98"/>
      <c r="C98"/>
      <c r="D98"/>
      <c r="E98"/>
      <c r="F98"/>
      <c r="G98"/>
      <c r="H98"/>
      <c r="I98"/>
      <c r="J98"/>
      <c r="K98"/>
      <c r="L98"/>
      <c r="M98"/>
      <c r="N98"/>
      <c r="O98"/>
      <c r="P98"/>
      <c r="Q98"/>
      <c r="R98"/>
      <c r="S98"/>
      <c r="T98"/>
      <c r="U98"/>
      <c r="V98"/>
      <c r="W98"/>
      <c r="X98"/>
      <c r="Y98"/>
      <c r="Z98"/>
      <c r="AA98"/>
      <c r="AB98"/>
    </row>
    <row r="99" spans="2:29" x14ac:dyDescent="0.2">
      <c r="B99"/>
      <c r="C99"/>
      <c r="D99"/>
      <c r="E99"/>
      <c r="F99"/>
      <c r="G99"/>
      <c r="H99"/>
      <c r="I99"/>
      <c r="J99"/>
      <c r="K99"/>
      <c r="L99"/>
    </row>
    <row r="100" spans="2:29" x14ac:dyDescent="0.2">
      <c r="B100"/>
      <c r="C100"/>
      <c r="D100"/>
      <c r="E100"/>
      <c r="F100"/>
      <c r="G100"/>
      <c r="H100"/>
      <c r="I100"/>
      <c r="J100"/>
      <c r="K100"/>
      <c r="L100"/>
    </row>
    <row r="101" spans="2:29" x14ac:dyDescent="0.2">
      <c r="B101"/>
      <c r="C101"/>
      <c r="D101"/>
      <c r="E101"/>
      <c r="F101"/>
      <c r="G101"/>
      <c r="H101"/>
      <c r="I101"/>
      <c r="J101"/>
      <c r="K101"/>
      <c r="L101"/>
    </row>
    <row r="102" spans="2:29" x14ac:dyDescent="0.2">
      <c r="B102"/>
      <c r="C102"/>
      <c r="D102"/>
      <c r="E102"/>
      <c r="F102"/>
      <c r="G102"/>
      <c r="H102"/>
      <c r="I102"/>
      <c r="J102"/>
      <c r="K102"/>
      <c r="L102"/>
    </row>
    <row r="103" spans="2:29" x14ac:dyDescent="0.2">
      <c r="B103"/>
      <c r="C103"/>
      <c r="D103"/>
      <c r="E103"/>
      <c r="F103"/>
      <c r="G103"/>
      <c r="H103"/>
      <c r="I103"/>
      <c r="J103"/>
      <c r="K103"/>
      <c r="L103"/>
    </row>
    <row r="104" spans="2:29" x14ac:dyDescent="0.2">
      <c r="B104"/>
      <c r="C104"/>
      <c r="D104"/>
      <c r="E104"/>
      <c r="F104"/>
      <c r="G104"/>
      <c r="H104"/>
      <c r="I104"/>
      <c r="J104"/>
      <c r="K104"/>
      <c r="L104"/>
    </row>
    <row r="105" spans="2:29" x14ac:dyDescent="0.2">
      <c r="B105"/>
      <c r="C105"/>
      <c r="D105"/>
      <c r="E105"/>
      <c r="F105"/>
      <c r="G105"/>
      <c r="H105"/>
      <c r="I105"/>
      <c r="J105"/>
      <c r="K105"/>
      <c r="L105"/>
    </row>
    <row r="106" spans="2:29" x14ac:dyDescent="0.2">
      <c r="B106"/>
      <c r="C106"/>
      <c r="D106"/>
      <c r="E106"/>
      <c r="F106"/>
      <c r="G106"/>
      <c r="H106"/>
      <c r="I106"/>
      <c r="J106"/>
      <c r="K106"/>
      <c r="L106"/>
    </row>
    <row r="107" spans="2:29" x14ac:dyDescent="0.2">
      <c r="B107"/>
      <c r="C107"/>
      <c r="D107"/>
      <c r="E107"/>
      <c r="F107"/>
      <c r="G107"/>
      <c r="H107"/>
      <c r="I107"/>
      <c r="J107"/>
      <c r="K107"/>
      <c r="L107"/>
    </row>
    <row r="108" spans="2:29" x14ac:dyDescent="0.2">
      <c r="B108"/>
      <c r="C108"/>
      <c r="D108"/>
      <c r="E108"/>
      <c r="F108"/>
      <c r="G108"/>
      <c r="H108"/>
      <c r="I108"/>
      <c r="J108"/>
      <c r="K108"/>
      <c r="L108"/>
    </row>
    <row r="109" spans="2:29" x14ac:dyDescent="0.2">
      <c r="B109"/>
      <c r="C109"/>
      <c r="D109"/>
      <c r="E109"/>
      <c r="F109"/>
      <c r="G109"/>
      <c r="H109"/>
      <c r="I109"/>
      <c r="J109"/>
      <c r="K109"/>
      <c r="L109"/>
    </row>
    <row r="110" spans="2:29" x14ac:dyDescent="0.2">
      <c r="B110"/>
      <c r="C110"/>
      <c r="D110"/>
      <c r="E110"/>
      <c r="F110"/>
      <c r="G110"/>
      <c r="H110"/>
      <c r="I110"/>
      <c r="J110"/>
      <c r="K110"/>
      <c r="L110"/>
    </row>
    <row r="111" spans="2:29" x14ac:dyDescent="0.2">
      <c r="B111"/>
      <c r="C111"/>
      <c r="D111"/>
      <c r="E111"/>
      <c r="F111"/>
      <c r="G111"/>
      <c r="H111"/>
      <c r="I111"/>
      <c r="J111"/>
      <c r="K111"/>
      <c r="L111"/>
    </row>
    <row r="112" spans="2:29" x14ac:dyDescent="0.2">
      <c r="B112"/>
      <c r="C112"/>
      <c r="D112"/>
      <c r="E112"/>
      <c r="F112"/>
      <c r="G112"/>
      <c r="H112"/>
      <c r="I112"/>
      <c r="J112"/>
      <c r="K112"/>
      <c r="L112"/>
    </row>
    <row r="113" spans="2:12" x14ac:dyDescent="0.2">
      <c r="B113"/>
      <c r="C113"/>
      <c r="D113"/>
      <c r="E113"/>
      <c r="F113"/>
      <c r="G113"/>
      <c r="H113"/>
      <c r="I113"/>
      <c r="J113"/>
      <c r="K113"/>
      <c r="L113"/>
    </row>
    <row r="114" spans="2:12" x14ac:dyDescent="0.2">
      <c r="B114"/>
      <c r="C114"/>
      <c r="D114"/>
      <c r="E114"/>
      <c r="F114"/>
      <c r="G114"/>
      <c r="H114"/>
      <c r="I114"/>
      <c r="J114"/>
      <c r="K114"/>
      <c r="L114"/>
    </row>
    <row r="115" spans="2:12" x14ac:dyDescent="0.2">
      <c r="B115"/>
      <c r="C115"/>
      <c r="D115"/>
      <c r="E115"/>
      <c r="F115"/>
      <c r="G115"/>
      <c r="H115"/>
      <c r="I115"/>
      <c r="J115"/>
      <c r="K115"/>
      <c r="L115"/>
    </row>
    <row r="116" spans="2:12" x14ac:dyDescent="0.2">
      <c r="B116"/>
      <c r="C116"/>
      <c r="D116"/>
      <c r="E116"/>
      <c r="F116"/>
      <c r="G116"/>
      <c r="H116"/>
      <c r="I116"/>
      <c r="J116"/>
      <c r="K116"/>
      <c r="L116"/>
    </row>
    <row r="117" spans="2:12" x14ac:dyDescent="0.2">
      <c r="B117"/>
      <c r="C117"/>
      <c r="D117"/>
      <c r="E117"/>
      <c r="F117"/>
      <c r="G117"/>
      <c r="H117"/>
      <c r="I117"/>
      <c r="J117"/>
      <c r="K117"/>
      <c r="L117"/>
    </row>
    <row r="118" spans="2:12" x14ac:dyDescent="0.2">
      <c r="B118"/>
      <c r="C118"/>
      <c r="D118"/>
      <c r="E118"/>
      <c r="F118"/>
      <c r="G118"/>
      <c r="H118"/>
      <c r="I118"/>
      <c r="J118"/>
      <c r="K118"/>
      <c r="L118"/>
    </row>
    <row r="119" spans="2:12" x14ac:dyDescent="0.2">
      <c r="B119"/>
      <c r="C119"/>
      <c r="D119"/>
      <c r="E119"/>
      <c r="F119"/>
      <c r="G119"/>
      <c r="H119"/>
      <c r="I119"/>
      <c r="J119"/>
      <c r="K119"/>
      <c r="L119"/>
    </row>
    <row r="120" spans="2:12" x14ac:dyDescent="0.2">
      <c r="B120"/>
      <c r="C120"/>
      <c r="D120"/>
      <c r="E120"/>
      <c r="F120"/>
      <c r="G120"/>
      <c r="H120"/>
      <c r="I120"/>
      <c r="J120"/>
      <c r="K120"/>
      <c r="L120"/>
    </row>
    <row r="121" spans="2:12" x14ac:dyDescent="0.2">
      <c r="B121"/>
      <c r="C121"/>
      <c r="D121"/>
      <c r="E121"/>
      <c r="F121"/>
      <c r="G121"/>
      <c r="H121"/>
      <c r="I121"/>
      <c r="J121"/>
      <c r="K121"/>
      <c r="L121"/>
    </row>
    <row r="122" spans="2:12" x14ac:dyDescent="0.2">
      <c r="B122"/>
      <c r="C122"/>
      <c r="D122"/>
      <c r="E122"/>
      <c r="F122"/>
      <c r="G122"/>
      <c r="H122"/>
      <c r="I122"/>
      <c r="J122"/>
      <c r="K122"/>
      <c r="L122"/>
    </row>
    <row r="123" spans="2:12" x14ac:dyDescent="0.2">
      <c r="B123"/>
      <c r="C123"/>
      <c r="D123"/>
      <c r="E123"/>
      <c r="F123"/>
      <c r="G123"/>
      <c r="H123"/>
      <c r="I123"/>
      <c r="J123"/>
      <c r="K123"/>
      <c r="L123"/>
    </row>
    <row r="124" spans="2:12" x14ac:dyDescent="0.2">
      <c r="B124"/>
      <c r="C124"/>
      <c r="D124"/>
      <c r="E124"/>
      <c r="F124"/>
      <c r="G124"/>
      <c r="H124"/>
      <c r="I124"/>
      <c r="J124"/>
      <c r="K124"/>
      <c r="L124"/>
    </row>
    <row r="125" spans="2:12" x14ac:dyDescent="0.2">
      <c r="B125"/>
      <c r="C125"/>
      <c r="D125"/>
      <c r="E125"/>
      <c r="F125"/>
      <c r="G125"/>
      <c r="H125"/>
      <c r="I125"/>
      <c r="J125"/>
      <c r="K125"/>
      <c r="L125"/>
    </row>
    <row r="126" spans="2:12" x14ac:dyDescent="0.2">
      <c r="B126"/>
      <c r="C126"/>
      <c r="D126"/>
      <c r="E126"/>
      <c r="F126"/>
      <c r="G126"/>
      <c r="H126"/>
      <c r="I126"/>
      <c r="J126"/>
      <c r="K126"/>
      <c r="L126"/>
    </row>
    <row r="127" spans="2:12" x14ac:dyDescent="0.2">
      <c r="B127"/>
      <c r="C127"/>
      <c r="D127"/>
      <c r="E127"/>
      <c r="F127"/>
      <c r="G127"/>
      <c r="H127"/>
      <c r="I127"/>
      <c r="J127"/>
      <c r="K127"/>
      <c r="L127"/>
    </row>
    <row r="128" spans="2:12" x14ac:dyDescent="0.2">
      <c r="B128"/>
      <c r="C128"/>
      <c r="D128"/>
      <c r="E128"/>
      <c r="F128"/>
      <c r="G128"/>
      <c r="H128"/>
      <c r="I128"/>
      <c r="J128"/>
      <c r="K128"/>
      <c r="L128"/>
    </row>
    <row r="129" spans="2:12" x14ac:dyDescent="0.2">
      <c r="B129"/>
      <c r="C129"/>
      <c r="D129"/>
      <c r="E129"/>
      <c r="F129"/>
      <c r="G129"/>
      <c r="H129"/>
      <c r="I129"/>
      <c r="J129"/>
      <c r="K129"/>
      <c r="L129"/>
    </row>
    <row r="130" spans="2:12" x14ac:dyDescent="0.2">
      <c r="B130"/>
      <c r="C130"/>
      <c r="D130"/>
      <c r="E130"/>
      <c r="F130"/>
      <c r="G130"/>
      <c r="H130"/>
      <c r="I130"/>
      <c r="J130"/>
      <c r="K130"/>
      <c r="L130"/>
    </row>
    <row r="131" spans="2:12" x14ac:dyDescent="0.2">
      <c r="B131"/>
      <c r="C131"/>
      <c r="D131"/>
      <c r="E131"/>
      <c r="F131"/>
      <c r="G131"/>
      <c r="H131"/>
      <c r="I131"/>
      <c r="J131"/>
      <c r="K131"/>
      <c r="L131"/>
    </row>
    <row r="132" spans="2:12" x14ac:dyDescent="0.2">
      <c r="B132"/>
      <c r="C132"/>
      <c r="D132"/>
      <c r="E132"/>
      <c r="F132"/>
      <c r="G132"/>
      <c r="H132"/>
      <c r="I132"/>
      <c r="J132"/>
      <c r="K132"/>
      <c r="L132"/>
    </row>
    <row r="133" spans="2:12" x14ac:dyDescent="0.2">
      <c r="B133"/>
      <c r="C133"/>
      <c r="D133"/>
      <c r="E133"/>
      <c r="F133"/>
      <c r="G133"/>
      <c r="H133"/>
      <c r="I133"/>
      <c r="J133"/>
      <c r="K133"/>
      <c r="L133"/>
    </row>
    <row r="134" spans="2:12" x14ac:dyDescent="0.2">
      <c r="B134"/>
      <c r="C134"/>
      <c r="D134"/>
      <c r="E134"/>
      <c r="F134"/>
      <c r="G134"/>
      <c r="H134"/>
      <c r="I134"/>
      <c r="J134"/>
      <c r="K134"/>
      <c r="L134"/>
    </row>
    <row r="135" spans="2:12" x14ac:dyDescent="0.2">
      <c r="B135"/>
      <c r="C135"/>
      <c r="D135"/>
      <c r="E135"/>
      <c r="F135"/>
      <c r="G135"/>
      <c r="H135"/>
      <c r="I135"/>
      <c r="J135"/>
      <c r="K135"/>
      <c r="L135"/>
    </row>
    <row r="136" spans="2:12" x14ac:dyDescent="0.2">
      <c r="B136"/>
      <c r="C136"/>
      <c r="D136"/>
      <c r="E136"/>
      <c r="F136"/>
      <c r="G136"/>
      <c r="H136"/>
      <c r="I136"/>
      <c r="J136"/>
      <c r="K136"/>
      <c r="L136"/>
    </row>
    <row r="137" spans="2:12" x14ac:dyDescent="0.2">
      <c r="B137"/>
      <c r="C137"/>
      <c r="D137"/>
      <c r="E137"/>
      <c r="F137"/>
      <c r="G137"/>
      <c r="H137"/>
      <c r="I137"/>
      <c r="J137"/>
      <c r="K137"/>
      <c r="L137"/>
    </row>
    <row r="138" spans="2:12" x14ac:dyDescent="0.2">
      <c r="B138"/>
      <c r="C138"/>
      <c r="D138"/>
      <c r="E138"/>
      <c r="F138"/>
      <c r="G138"/>
      <c r="H138"/>
      <c r="I138"/>
      <c r="J138"/>
      <c r="K138"/>
      <c r="L138"/>
    </row>
    <row r="139" spans="2:12" x14ac:dyDescent="0.2">
      <c r="B139"/>
      <c r="C139"/>
      <c r="D139"/>
      <c r="E139"/>
      <c r="F139"/>
      <c r="G139"/>
      <c r="H139"/>
      <c r="I139"/>
      <c r="J139"/>
      <c r="K139"/>
      <c r="L139"/>
    </row>
    <row r="140" spans="2:12" x14ac:dyDescent="0.2">
      <c r="B140"/>
      <c r="C140"/>
      <c r="D140"/>
      <c r="E140"/>
      <c r="F140"/>
      <c r="G140"/>
      <c r="H140"/>
      <c r="I140"/>
      <c r="J140"/>
      <c r="K140"/>
      <c r="L140"/>
    </row>
    <row r="141" spans="2:12" x14ac:dyDescent="0.2">
      <c r="B141"/>
      <c r="C141"/>
      <c r="D141"/>
      <c r="E141"/>
      <c r="F141"/>
      <c r="G141"/>
      <c r="H141"/>
      <c r="I141"/>
      <c r="J141"/>
      <c r="K141"/>
      <c r="L141"/>
    </row>
    <row r="142" spans="2:12" x14ac:dyDescent="0.2">
      <c r="B142"/>
      <c r="C142"/>
      <c r="D142"/>
      <c r="E142"/>
      <c r="F142"/>
      <c r="G142"/>
      <c r="H142"/>
      <c r="I142"/>
      <c r="J142"/>
      <c r="K142"/>
      <c r="L142"/>
    </row>
    <row r="143" spans="2:12" x14ac:dyDescent="0.2">
      <c r="B143"/>
      <c r="C143"/>
      <c r="D143"/>
      <c r="E143"/>
      <c r="F143"/>
      <c r="G143"/>
      <c r="H143"/>
      <c r="I143"/>
      <c r="J143"/>
      <c r="K143"/>
      <c r="L143"/>
    </row>
    <row r="144" spans="2:12" x14ac:dyDescent="0.2">
      <c r="B144"/>
      <c r="C144"/>
      <c r="D144"/>
      <c r="E144"/>
      <c r="F144"/>
      <c r="G144"/>
      <c r="H144"/>
      <c r="I144"/>
      <c r="J144"/>
      <c r="K144"/>
      <c r="L144"/>
    </row>
    <row r="145" spans="2:12" x14ac:dyDescent="0.2">
      <c r="B145"/>
      <c r="C145"/>
      <c r="D145"/>
      <c r="E145"/>
      <c r="F145"/>
      <c r="G145"/>
      <c r="H145"/>
      <c r="I145"/>
      <c r="J145"/>
      <c r="K145"/>
      <c r="L145"/>
    </row>
    <row r="146" spans="2:12" x14ac:dyDescent="0.2">
      <c r="B146"/>
      <c r="C146"/>
      <c r="D146"/>
      <c r="E146"/>
      <c r="F146"/>
      <c r="G146"/>
      <c r="H146"/>
      <c r="I146"/>
      <c r="J146"/>
      <c r="K146"/>
      <c r="L146"/>
    </row>
    <row r="147" spans="2:12" x14ac:dyDescent="0.2">
      <c r="B147"/>
      <c r="C147"/>
      <c r="D147"/>
      <c r="E147"/>
      <c r="F147"/>
      <c r="G147"/>
      <c r="H147"/>
      <c r="I147"/>
      <c r="J147"/>
      <c r="K147"/>
      <c r="L147"/>
    </row>
    <row r="148" spans="2:12" x14ac:dyDescent="0.2">
      <c r="B148"/>
      <c r="C148"/>
      <c r="D148"/>
      <c r="E148"/>
      <c r="F148"/>
      <c r="G148"/>
      <c r="H148"/>
      <c r="I148"/>
      <c r="J148"/>
      <c r="K148"/>
      <c r="L148"/>
    </row>
    <row r="149" spans="2:12" x14ac:dyDescent="0.2">
      <c r="B149"/>
      <c r="C149"/>
      <c r="D149"/>
      <c r="E149"/>
      <c r="F149"/>
      <c r="G149"/>
      <c r="H149"/>
      <c r="I149"/>
      <c r="J149"/>
      <c r="K149"/>
      <c r="L149"/>
    </row>
    <row r="150" spans="2:12" x14ac:dyDescent="0.2">
      <c r="B150"/>
      <c r="C150"/>
      <c r="D150"/>
      <c r="E150"/>
      <c r="F150"/>
      <c r="G150"/>
      <c r="H150"/>
      <c r="I150"/>
      <c r="J150"/>
      <c r="K150"/>
      <c r="L150"/>
    </row>
    <row r="151" spans="2:12" x14ac:dyDescent="0.2">
      <c r="B151"/>
      <c r="C151"/>
      <c r="D151"/>
      <c r="E151"/>
      <c r="F151"/>
      <c r="G151"/>
      <c r="H151"/>
      <c r="I151"/>
      <c r="J151"/>
      <c r="K151"/>
      <c r="L151"/>
    </row>
    <row r="152" spans="2:12" x14ac:dyDescent="0.2">
      <c r="B152"/>
      <c r="C152"/>
      <c r="D152"/>
      <c r="E152"/>
      <c r="F152"/>
      <c r="G152"/>
      <c r="H152"/>
      <c r="I152"/>
      <c r="J152"/>
      <c r="K152"/>
      <c r="L152"/>
    </row>
    <row r="153" spans="2:12" x14ac:dyDescent="0.2">
      <c r="B153"/>
      <c r="C153"/>
      <c r="D153"/>
      <c r="E153"/>
      <c r="F153"/>
      <c r="G153"/>
      <c r="H153"/>
      <c r="I153"/>
      <c r="J153"/>
      <c r="K153"/>
      <c r="L153"/>
    </row>
    <row r="154" spans="2:12" x14ac:dyDescent="0.2">
      <c r="B154"/>
      <c r="C154"/>
      <c r="D154"/>
      <c r="E154"/>
      <c r="F154"/>
      <c r="G154"/>
      <c r="H154"/>
      <c r="I154"/>
      <c r="J154"/>
      <c r="K154"/>
      <c r="L154"/>
    </row>
    <row r="155" spans="2:12" x14ac:dyDescent="0.2">
      <c r="B155"/>
      <c r="C155"/>
      <c r="D155"/>
      <c r="E155"/>
      <c r="F155"/>
      <c r="G155"/>
      <c r="H155"/>
      <c r="I155"/>
      <c r="J155"/>
      <c r="K155"/>
      <c r="L155"/>
    </row>
    <row r="156" spans="2:12" x14ac:dyDescent="0.2">
      <c r="B156"/>
      <c r="C156"/>
      <c r="D156"/>
      <c r="E156"/>
      <c r="F156"/>
      <c r="G156"/>
      <c r="H156"/>
      <c r="I156"/>
      <c r="J156"/>
      <c r="K156"/>
      <c r="L156"/>
    </row>
    <row r="157" spans="2:12" x14ac:dyDescent="0.2">
      <c r="B157"/>
      <c r="C157"/>
      <c r="D157"/>
      <c r="E157"/>
      <c r="F157"/>
      <c r="G157"/>
      <c r="H157"/>
      <c r="I157"/>
      <c r="J157"/>
      <c r="K157"/>
      <c r="L157"/>
    </row>
    <row r="158" spans="2:12" x14ac:dyDescent="0.2">
      <c r="B158"/>
      <c r="C158"/>
      <c r="D158"/>
      <c r="E158"/>
      <c r="F158"/>
      <c r="G158"/>
      <c r="H158"/>
      <c r="I158"/>
      <c r="J158"/>
      <c r="K158"/>
      <c r="L158"/>
    </row>
    <row r="159" spans="2:12" x14ac:dyDescent="0.2">
      <c r="B159"/>
      <c r="C159"/>
      <c r="D159"/>
      <c r="E159"/>
      <c r="F159"/>
      <c r="G159"/>
      <c r="H159"/>
      <c r="I159"/>
      <c r="J159"/>
      <c r="K159"/>
      <c r="L159"/>
    </row>
    <row r="160" spans="2:12" x14ac:dyDescent="0.2">
      <c r="B160"/>
      <c r="C160"/>
      <c r="D160"/>
      <c r="E160"/>
      <c r="F160"/>
      <c r="G160"/>
      <c r="H160"/>
      <c r="I160"/>
      <c r="J160"/>
      <c r="K160"/>
      <c r="L160"/>
    </row>
    <row r="161" spans="2:12" x14ac:dyDescent="0.2">
      <c r="B161"/>
      <c r="C161"/>
      <c r="D161"/>
      <c r="E161"/>
      <c r="F161"/>
      <c r="G161"/>
      <c r="H161"/>
      <c r="I161"/>
      <c r="J161"/>
      <c r="K161"/>
      <c r="L161"/>
    </row>
    <row r="162" spans="2:12" x14ac:dyDescent="0.2">
      <c r="B162"/>
      <c r="C162"/>
      <c r="D162"/>
      <c r="E162"/>
      <c r="F162"/>
      <c r="G162"/>
      <c r="H162"/>
      <c r="I162"/>
      <c r="J162"/>
      <c r="K162"/>
      <c r="L162"/>
    </row>
    <row r="163" spans="2:12" x14ac:dyDescent="0.2">
      <c r="B163"/>
      <c r="C163"/>
      <c r="D163"/>
      <c r="E163"/>
      <c r="F163"/>
      <c r="G163"/>
      <c r="H163"/>
      <c r="I163"/>
      <c r="J163"/>
      <c r="K163"/>
      <c r="L163"/>
    </row>
    <row r="164" spans="2:12" x14ac:dyDescent="0.2">
      <c r="B164"/>
      <c r="C164"/>
      <c r="D164"/>
      <c r="E164"/>
      <c r="F164"/>
      <c r="G164"/>
      <c r="H164"/>
      <c r="I164"/>
      <c r="J164"/>
      <c r="K164"/>
      <c r="L164"/>
    </row>
    <row r="165" spans="2:12" x14ac:dyDescent="0.2">
      <c r="B165"/>
      <c r="C165"/>
      <c r="D165"/>
      <c r="E165"/>
      <c r="F165"/>
      <c r="G165"/>
      <c r="H165"/>
      <c r="I165"/>
      <c r="J165"/>
      <c r="K165"/>
      <c r="L165"/>
    </row>
    <row r="166" spans="2:12" x14ac:dyDescent="0.2">
      <c r="B166"/>
      <c r="C166"/>
      <c r="D166"/>
      <c r="E166"/>
      <c r="F166"/>
      <c r="G166"/>
      <c r="H166"/>
      <c r="I166"/>
      <c r="J166"/>
      <c r="K166"/>
      <c r="L166"/>
    </row>
    <row r="167" spans="2:12" x14ac:dyDescent="0.2">
      <c r="B167"/>
      <c r="C167"/>
      <c r="D167"/>
      <c r="E167"/>
      <c r="F167"/>
      <c r="G167"/>
      <c r="H167"/>
      <c r="I167"/>
      <c r="J167"/>
      <c r="K167"/>
      <c r="L167"/>
    </row>
    <row r="168" spans="2:12" x14ac:dyDescent="0.2">
      <c r="B168"/>
      <c r="C168"/>
      <c r="D168"/>
      <c r="E168"/>
      <c r="F168"/>
      <c r="G168"/>
      <c r="H168"/>
      <c r="I168"/>
      <c r="J168"/>
      <c r="K168"/>
      <c r="L168"/>
    </row>
    <row r="169" spans="2:12" x14ac:dyDescent="0.2">
      <c r="B169"/>
      <c r="C169"/>
      <c r="D169"/>
      <c r="E169"/>
      <c r="F169"/>
      <c r="G169"/>
      <c r="H169"/>
      <c r="I169"/>
      <c r="J169"/>
      <c r="K169"/>
      <c r="L169"/>
    </row>
    <row r="170" spans="2:12" x14ac:dyDescent="0.2">
      <c r="B170"/>
      <c r="C170"/>
      <c r="D170"/>
      <c r="E170"/>
      <c r="F170"/>
      <c r="G170"/>
      <c r="H170"/>
      <c r="I170"/>
      <c r="J170"/>
      <c r="K170"/>
      <c r="L170"/>
    </row>
    <row r="171" spans="2:12" x14ac:dyDescent="0.2">
      <c r="B171"/>
      <c r="C171"/>
      <c r="D171"/>
      <c r="E171"/>
      <c r="F171"/>
      <c r="G171"/>
      <c r="H171"/>
      <c r="I171"/>
      <c r="J171"/>
      <c r="K171"/>
      <c r="L171"/>
    </row>
    <row r="172" spans="2:12" x14ac:dyDescent="0.2">
      <c r="B172"/>
      <c r="C172"/>
      <c r="D172"/>
      <c r="E172"/>
      <c r="F172"/>
      <c r="G172"/>
      <c r="H172"/>
      <c r="I172"/>
      <c r="J172"/>
      <c r="K172"/>
      <c r="L172"/>
    </row>
    <row r="173" spans="2:12" x14ac:dyDescent="0.2">
      <c r="B173"/>
      <c r="C173"/>
      <c r="D173"/>
      <c r="E173"/>
      <c r="F173"/>
      <c r="G173"/>
      <c r="H173"/>
      <c r="I173"/>
      <c r="J173"/>
      <c r="K173"/>
      <c r="L173"/>
    </row>
    <row r="174" spans="2:12" x14ac:dyDescent="0.2">
      <c r="B174"/>
      <c r="C174"/>
      <c r="D174"/>
      <c r="E174"/>
      <c r="F174"/>
      <c r="G174"/>
      <c r="H174"/>
      <c r="I174"/>
      <c r="J174"/>
      <c r="K174"/>
      <c r="L174"/>
    </row>
    <row r="175" spans="2:12" x14ac:dyDescent="0.2">
      <c r="B175"/>
      <c r="C175"/>
      <c r="D175"/>
      <c r="E175"/>
      <c r="F175"/>
      <c r="G175"/>
      <c r="H175"/>
      <c r="I175"/>
      <c r="J175"/>
      <c r="K175"/>
      <c r="L175"/>
    </row>
    <row r="176" spans="2:12" x14ac:dyDescent="0.2">
      <c r="B176"/>
      <c r="C176"/>
      <c r="D176"/>
      <c r="E176"/>
      <c r="F176"/>
      <c r="G176"/>
      <c r="H176"/>
      <c r="I176"/>
      <c r="J176"/>
      <c r="K176"/>
      <c r="L176"/>
    </row>
    <row r="177" spans="2:12" x14ac:dyDescent="0.2">
      <c r="B177"/>
      <c r="C177"/>
      <c r="D177"/>
      <c r="E177"/>
      <c r="F177"/>
      <c r="G177"/>
      <c r="H177"/>
      <c r="I177"/>
      <c r="J177"/>
      <c r="K177"/>
      <c r="L177"/>
    </row>
    <row r="178" spans="2:12" x14ac:dyDescent="0.2">
      <c r="B178"/>
      <c r="C178"/>
      <c r="D178"/>
      <c r="E178"/>
      <c r="F178"/>
      <c r="G178"/>
      <c r="H178"/>
      <c r="I178"/>
      <c r="J178"/>
      <c r="K178"/>
      <c r="L178"/>
    </row>
    <row r="179" spans="2:12" x14ac:dyDescent="0.2">
      <c r="B179"/>
      <c r="C179"/>
      <c r="D179"/>
      <c r="E179"/>
      <c r="F179"/>
      <c r="G179"/>
      <c r="H179"/>
      <c r="I179"/>
      <c r="J179"/>
      <c r="K179"/>
      <c r="L179"/>
    </row>
    <row r="180" spans="2:12" x14ac:dyDescent="0.2">
      <c r="B180"/>
      <c r="C180"/>
      <c r="D180"/>
      <c r="E180"/>
      <c r="F180"/>
      <c r="G180"/>
      <c r="H180"/>
      <c r="I180"/>
      <c r="J180"/>
      <c r="K180"/>
      <c r="L180"/>
    </row>
    <row r="181" spans="2:12" x14ac:dyDescent="0.2">
      <c r="B181"/>
      <c r="C181"/>
      <c r="D181"/>
      <c r="E181"/>
      <c r="F181"/>
      <c r="G181"/>
      <c r="H181"/>
      <c r="I181"/>
      <c r="J181"/>
      <c r="K181"/>
      <c r="L181"/>
    </row>
    <row r="182" spans="2:12" x14ac:dyDescent="0.2">
      <c r="B182"/>
      <c r="C182"/>
      <c r="D182"/>
      <c r="E182"/>
      <c r="F182"/>
      <c r="G182"/>
      <c r="H182"/>
      <c r="I182"/>
      <c r="J182"/>
      <c r="K182"/>
      <c r="L182"/>
    </row>
    <row r="183" spans="2:12" x14ac:dyDescent="0.2">
      <c r="B183"/>
      <c r="C183"/>
      <c r="D183"/>
      <c r="E183"/>
      <c r="F183"/>
      <c r="G183"/>
      <c r="H183"/>
      <c r="I183"/>
      <c r="J183"/>
      <c r="K183"/>
      <c r="L183"/>
    </row>
    <row r="184" spans="2:12" x14ac:dyDescent="0.2">
      <c r="B184"/>
      <c r="C184"/>
      <c r="D184"/>
      <c r="E184"/>
      <c r="F184"/>
      <c r="G184"/>
      <c r="H184"/>
      <c r="I184"/>
      <c r="J184"/>
      <c r="K184"/>
      <c r="L184"/>
    </row>
    <row r="185" spans="2:12" x14ac:dyDescent="0.2">
      <c r="B185"/>
      <c r="C185"/>
      <c r="D185"/>
      <c r="E185"/>
      <c r="F185"/>
      <c r="G185"/>
      <c r="H185"/>
      <c r="I185"/>
      <c r="J185"/>
      <c r="K185"/>
      <c r="L185"/>
    </row>
    <row r="186" spans="2:12" x14ac:dyDescent="0.2">
      <c r="B186"/>
      <c r="C186"/>
      <c r="D186"/>
      <c r="E186"/>
      <c r="F186"/>
      <c r="G186"/>
      <c r="H186"/>
      <c r="I186"/>
      <c r="J186"/>
      <c r="K186"/>
      <c r="L186"/>
    </row>
    <row r="187" spans="2:12" x14ac:dyDescent="0.2">
      <c r="B187"/>
      <c r="C187"/>
      <c r="D187"/>
      <c r="E187"/>
      <c r="F187"/>
      <c r="G187"/>
      <c r="H187"/>
      <c r="I187"/>
      <c r="J187"/>
      <c r="K187"/>
      <c r="L187"/>
    </row>
    <row r="188" spans="2:12" x14ac:dyDescent="0.2">
      <c r="B188"/>
      <c r="C188"/>
      <c r="D188"/>
      <c r="E188"/>
      <c r="F188"/>
      <c r="G188"/>
      <c r="H188"/>
      <c r="I188"/>
      <c r="J188"/>
      <c r="K188"/>
      <c r="L188"/>
    </row>
    <row r="189" spans="2:12" x14ac:dyDescent="0.2">
      <c r="B189"/>
      <c r="C189"/>
      <c r="D189"/>
      <c r="E189"/>
      <c r="F189"/>
      <c r="G189"/>
      <c r="H189"/>
      <c r="I189"/>
      <c r="J189"/>
      <c r="K189"/>
      <c r="L189"/>
    </row>
    <row r="190" spans="2:12" x14ac:dyDescent="0.2">
      <c r="B190"/>
      <c r="C190"/>
      <c r="D190"/>
      <c r="E190"/>
      <c r="F190"/>
      <c r="G190"/>
      <c r="H190"/>
      <c r="I190"/>
      <c r="J190"/>
      <c r="K190"/>
      <c r="L190"/>
    </row>
    <row r="191" spans="2:12" x14ac:dyDescent="0.2">
      <c r="B191"/>
      <c r="C191"/>
      <c r="D191"/>
      <c r="E191"/>
      <c r="F191"/>
      <c r="G191"/>
      <c r="H191"/>
      <c r="I191"/>
      <c r="J191"/>
      <c r="K191"/>
      <c r="L191"/>
    </row>
    <row r="192" spans="2:12" x14ac:dyDescent="0.2">
      <c r="B192"/>
      <c r="C192"/>
      <c r="D192"/>
      <c r="E192"/>
      <c r="F192"/>
      <c r="G192"/>
      <c r="H192"/>
      <c r="I192"/>
      <c r="J192"/>
      <c r="K192"/>
      <c r="L192"/>
    </row>
    <row r="193" spans="2:12" x14ac:dyDescent="0.2">
      <c r="B193"/>
      <c r="C193"/>
      <c r="D193"/>
      <c r="E193"/>
      <c r="F193"/>
      <c r="G193"/>
      <c r="H193"/>
      <c r="I193"/>
      <c r="J193"/>
      <c r="K193"/>
      <c r="L193"/>
    </row>
    <row r="194" spans="2:12" x14ac:dyDescent="0.2">
      <c r="B194"/>
      <c r="C194"/>
      <c r="D194"/>
      <c r="E194"/>
      <c r="F194"/>
      <c r="G194"/>
      <c r="H194"/>
      <c r="I194"/>
      <c r="J194"/>
      <c r="K194"/>
      <c r="L194"/>
    </row>
    <row r="195" spans="2:12" x14ac:dyDescent="0.2">
      <c r="B195"/>
      <c r="C195"/>
      <c r="D195"/>
      <c r="E195"/>
      <c r="F195"/>
      <c r="G195"/>
      <c r="H195"/>
      <c r="I195"/>
      <c r="J195"/>
      <c r="K195"/>
      <c r="L195"/>
    </row>
    <row r="196" spans="2:12" x14ac:dyDescent="0.2">
      <c r="B196"/>
      <c r="C196"/>
      <c r="D196"/>
      <c r="E196"/>
      <c r="F196"/>
      <c r="G196"/>
      <c r="H196"/>
      <c r="I196"/>
      <c r="J196"/>
      <c r="K196"/>
      <c r="L196"/>
    </row>
    <row r="197" spans="2:12" x14ac:dyDescent="0.2">
      <c r="B197"/>
      <c r="C197"/>
      <c r="D197"/>
      <c r="E197"/>
      <c r="F197"/>
      <c r="G197"/>
      <c r="H197"/>
      <c r="I197"/>
      <c r="J197"/>
      <c r="K197"/>
      <c r="L197"/>
    </row>
    <row r="198" spans="2:12" x14ac:dyDescent="0.2">
      <c r="B198"/>
      <c r="C198"/>
      <c r="D198"/>
      <c r="E198"/>
      <c r="F198"/>
      <c r="G198"/>
      <c r="H198"/>
      <c r="I198"/>
      <c r="J198"/>
      <c r="K198"/>
      <c r="L198"/>
    </row>
    <row r="199" spans="2:12" x14ac:dyDescent="0.2">
      <c r="B199"/>
      <c r="C199"/>
      <c r="D199"/>
      <c r="E199"/>
      <c r="F199"/>
      <c r="G199"/>
      <c r="H199"/>
      <c r="I199"/>
      <c r="J199"/>
      <c r="K199"/>
      <c r="L199"/>
    </row>
    <row r="200" spans="2:12" x14ac:dyDescent="0.2">
      <c r="B200"/>
      <c r="C200"/>
      <c r="D200"/>
      <c r="E200"/>
      <c r="F200"/>
      <c r="G200"/>
      <c r="H200"/>
      <c r="I200"/>
      <c r="J200"/>
      <c r="K200"/>
      <c r="L200"/>
    </row>
    <row r="201" spans="2:12" x14ac:dyDescent="0.2">
      <c r="B201"/>
      <c r="C201"/>
      <c r="D201"/>
      <c r="E201"/>
      <c r="F201"/>
      <c r="G201"/>
      <c r="H201"/>
      <c r="I201"/>
      <c r="J201"/>
      <c r="K201"/>
      <c r="L201"/>
    </row>
    <row r="202" spans="2:12" x14ac:dyDescent="0.2">
      <c r="B202"/>
      <c r="C202"/>
      <c r="D202"/>
      <c r="E202"/>
      <c r="F202"/>
      <c r="G202"/>
      <c r="H202"/>
      <c r="I202"/>
      <c r="J202"/>
      <c r="K202"/>
      <c r="L202"/>
    </row>
    <row r="203" spans="2:12" x14ac:dyDescent="0.2">
      <c r="B203"/>
      <c r="C203"/>
      <c r="D203"/>
      <c r="E203"/>
      <c r="F203"/>
      <c r="G203"/>
      <c r="H203"/>
      <c r="I203"/>
      <c r="J203"/>
      <c r="K203"/>
      <c r="L203"/>
    </row>
    <row r="204" spans="2:12" x14ac:dyDescent="0.2">
      <c r="B204"/>
      <c r="C204"/>
      <c r="D204"/>
      <c r="E204"/>
      <c r="F204"/>
      <c r="G204"/>
      <c r="H204"/>
      <c r="I204"/>
      <c r="J204"/>
      <c r="K204"/>
      <c r="L204"/>
    </row>
    <row r="205" spans="2:12" x14ac:dyDescent="0.2">
      <c r="B205"/>
      <c r="C205"/>
      <c r="D205"/>
      <c r="E205"/>
      <c r="F205"/>
      <c r="G205"/>
      <c r="H205"/>
      <c r="I205"/>
      <c r="J205"/>
      <c r="K205"/>
      <c r="L205"/>
    </row>
    <row r="206" spans="2:12" x14ac:dyDescent="0.2">
      <c r="B206"/>
      <c r="C206"/>
      <c r="D206"/>
      <c r="E206"/>
      <c r="F206"/>
      <c r="G206"/>
      <c r="H206"/>
      <c r="I206"/>
      <c r="J206"/>
      <c r="K206"/>
      <c r="L206"/>
    </row>
    <row r="207" spans="2:12" x14ac:dyDescent="0.2">
      <c r="B207"/>
      <c r="C207"/>
      <c r="D207"/>
      <c r="E207"/>
      <c r="F207"/>
      <c r="G207"/>
      <c r="H207"/>
      <c r="I207"/>
      <c r="J207"/>
      <c r="K207"/>
      <c r="L207"/>
    </row>
    <row r="208" spans="2:12" x14ac:dyDescent="0.2">
      <c r="B208"/>
      <c r="C208"/>
      <c r="D208"/>
      <c r="E208"/>
      <c r="F208"/>
      <c r="G208"/>
      <c r="H208"/>
      <c r="I208"/>
      <c r="J208"/>
      <c r="K208"/>
      <c r="L208"/>
    </row>
    <row r="209" spans="2:12" x14ac:dyDescent="0.2">
      <c r="B209"/>
      <c r="C209"/>
      <c r="D209"/>
      <c r="E209"/>
      <c r="F209"/>
      <c r="G209"/>
      <c r="H209"/>
      <c r="I209"/>
      <c r="J209"/>
      <c r="K209"/>
      <c r="L209"/>
    </row>
    <row r="210" spans="2:12" x14ac:dyDescent="0.2">
      <c r="B210"/>
      <c r="C210"/>
      <c r="D210"/>
      <c r="E210"/>
      <c r="F210"/>
      <c r="G210"/>
      <c r="H210"/>
      <c r="I210"/>
      <c r="J210"/>
      <c r="K210"/>
      <c r="L210"/>
    </row>
    <row r="211" spans="2:12" x14ac:dyDescent="0.2">
      <c r="B211"/>
      <c r="C211"/>
      <c r="D211"/>
      <c r="E211"/>
      <c r="F211"/>
      <c r="G211"/>
      <c r="H211"/>
      <c r="I211"/>
      <c r="J211"/>
      <c r="K211"/>
      <c r="L211"/>
    </row>
    <row r="212" spans="2:12" x14ac:dyDescent="0.2">
      <c r="B212"/>
      <c r="C212"/>
      <c r="D212"/>
      <c r="E212"/>
      <c r="F212"/>
      <c r="G212"/>
      <c r="H212"/>
      <c r="I212"/>
      <c r="J212"/>
      <c r="K212"/>
      <c r="L212"/>
    </row>
    <row r="213" spans="2:12" x14ac:dyDescent="0.2">
      <c r="B213"/>
      <c r="C213"/>
      <c r="D213"/>
      <c r="E213"/>
      <c r="F213"/>
      <c r="G213"/>
      <c r="H213"/>
      <c r="I213"/>
      <c r="J213"/>
      <c r="K213"/>
      <c r="L213"/>
    </row>
    <row r="214" spans="2:12" x14ac:dyDescent="0.2">
      <c r="B214"/>
      <c r="C214"/>
      <c r="D214"/>
      <c r="E214"/>
      <c r="F214"/>
      <c r="G214"/>
      <c r="H214"/>
      <c r="I214"/>
      <c r="J214"/>
      <c r="K214"/>
      <c r="L214"/>
    </row>
    <row r="215" spans="2:12" x14ac:dyDescent="0.2">
      <c r="B215"/>
      <c r="C215"/>
      <c r="D215"/>
      <c r="E215"/>
      <c r="F215"/>
      <c r="G215"/>
      <c r="H215"/>
      <c r="I215"/>
      <c r="J215"/>
      <c r="K215"/>
      <c r="L215"/>
    </row>
    <row r="216" spans="2:12" x14ac:dyDescent="0.2">
      <c r="B216"/>
      <c r="C216"/>
      <c r="D216"/>
      <c r="E216"/>
      <c r="F216"/>
      <c r="G216"/>
      <c r="H216"/>
      <c r="I216"/>
      <c r="J216"/>
      <c r="K216"/>
      <c r="L216"/>
    </row>
    <row r="217" spans="2:12" x14ac:dyDescent="0.2">
      <c r="B217"/>
      <c r="C217"/>
      <c r="D217"/>
      <c r="E217"/>
      <c r="F217"/>
      <c r="G217"/>
      <c r="H217"/>
      <c r="I217"/>
      <c r="J217"/>
      <c r="K217"/>
      <c r="L217"/>
    </row>
    <row r="218" spans="2:12" x14ac:dyDescent="0.2">
      <c r="B218"/>
      <c r="C218"/>
      <c r="D218"/>
      <c r="E218"/>
      <c r="F218"/>
      <c r="G218"/>
      <c r="H218"/>
      <c r="I218"/>
      <c r="J218"/>
      <c r="K218"/>
      <c r="L218"/>
    </row>
    <row r="219" spans="2:12" x14ac:dyDescent="0.2">
      <c r="B219"/>
      <c r="C219"/>
      <c r="D219"/>
      <c r="E219"/>
      <c r="F219"/>
      <c r="G219"/>
      <c r="H219"/>
      <c r="I219"/>
      <c r="J219"/>
      <c r="K219"/>
      <c r="L219"/>
    </row>
    <row r="220" spans="2:12" x14ac:dyDescent="0.2">
      <c r="B220"/>
      <c r="C220"/>
      <c r="D220"/>
      <c r="E220"/>
      <c r="F220"/>
      <c r="G220"/>
      <c r="H220"/>
      <c r="I220"/>
      <c r="J220"/>
      <c r="K220"/>
      <c r="L220"/>
    </row>
    <row r="221" spans="2:12" x14ac:dyDescent="0.2">
      <c r="B221"/>
      <c r="C221"/>
      <c r="D221"/>
      <c r="E221"/>
      <c r="F221"/>
      <c r="G221"/>
      <c r="H221"/>
      <c r="I221"/>
      <c r="J221"/>
      <c r="K221"/>
      <c r="L221"/>
    </row>
    <row r="222" spans="2:12" x14ac:dyDescent="0.2">
      <c r="B222"/>
      <c r="C222"/>
      <c r="D222"/>
      <c r="E222"/>
      <c r="F222"/>
      <c r="G222"/>
      <c r="H222"/>
      <c r="I222"/>
      <c r="J222"/>
      <c r="K222"/>
      <c r="L222"/>
    </row>
    <row r="223" spans="2:12" x14ac:dyDescent="0.2">
      <c r="B223"/>
      <c r="C223"/>
      <c r="D223"/>
      <c r="E223"/>
      <c r="F223"/>
      <c r="G223"/>
      <c r="H223"/>
      <c r="I223"/>
      <c r="J223"/>
      <c r="K223"/>
      <c r="L223"/>
    </row>
    <row r="224" spans="2:12" x14ac:dyDescent="0.2">
      <c r="B224"/>
      <c r="C224"/>
      <c r="D224"/>
      <c r="E224"/>
      <c r="F224"/>
      <c r="G224"/>
      <c r="H224"/>
      <c r="I224"/>
      <c r="J224"/>
      <c r="K224"/>
      <c r="L224"/>
    </row>
    <row r="225" spans="2:12" x14ac:dyDescent="0.2">
      <c r="B225"/>
      <c r="C225"/>
      <c r="D225"/>
      <c r="E225"/>
      <c r="F225"/>
      <c r="G225"/>
      <c r="H225"/>
      <c r="I225"/>
      <c r="J225"/>
      <c r="K225"/>
      <c r="L225"/>
    </row>
    <row r="226" spans="2:12" x14ac:dyDescent="0.2">
      <c r="B226"/>
      <c r="C226"/>
      <c r="D226"/>
      <c r="E226"/>
      <c r="F226"/>
      <c r="G226"/>
      <c r="H226"/>
      <c r="I226"/>
      <c r="J226"/>
      <c r="K226"/>
      <c r="L226"/>
    </row>
    <row r="227" spans="2:12" x14ac:dyDescent="0.2">
      <c r="B227"/>
      <c r="C227"/>
      <c r="D227"/>
      <c r="E227"/>
      <c r="F227"/>
      <c r="G227"/>
      <c r="H227"/>
      <c r="I227"/>
      <c r="J227"/>
      <c r="K227"/>
      <c r="L227"/>
    </row>
    <row r="228" spans="2:12" x14ac:dyDescent="0.2">
      <c r="B228"/>
      <c r="C228"/>
      <c r="D228"/>
      <c r="E228"/>
      <c r="F228"/>
      <c r="G228"/>
      <c r="H228"/>
      <c r="I228"/>
      <c r="J228"/>
      <c r="K228"/>
      <c r="L228"/>
    </row>
    <row r="229" spans="2:12" x14ac:dyDescent="0.2">
      <c r="B229"/>
      <c r="C229"/>
      <c r="D229"/>
      <c r="E229"/>
      <c r="F229"/>
      <c r="G229"/>
      <c r="H229"/>
      <c r="I229"/>
      <c r="J229"/>
      <c r="K229"/>
      <c r="L229"/>
    </row>
    <row r="230" spans="2:12" x14ac:dyDescent="0.2">
      <c r="B230"/>
      <c r="C230"/>
      <c r="D230"/>
      <c r="E230"/>
      <c r="F230"/>
      <c r="G230"/>
      <c r="H230"/>
      <c r="I230"/>
      <c r="J230"/>
      <c r="K230"/>
      <c r="L230"/>
    </row>
    <row r="231" spans="2:12" x14ac:dyDescent="0.2">
      <c r="B231"/>
      <c r="C231"/>
      <c r="D231"/>
      <c r="E231"/>
      <c r="F231"/>
      <c r="G231"/>
      <c r="H231"/>
      <c r="I231"/>
      <c r="J231"/>
      <c r="K231"/>
      <c r="L231"/>
    </row>
    <row r="232" spans="2:12" x14ac:dyDescent="0.2">
      <c r="B232"/>
      <c r="C232"/>
      <c r="D232"/>
      <c r="E232"/>
      <c r="F232"/>
      <c r="G232"/>
      <c r="H232"/>
      <c r="I232"/>
      <c r="J232"/>
      <c r="K232"/>
      <c r="L232"/>
    </row>
    <row r="233" spans="2:12" x14ac:dyDescent="0.2">
      <c r="B233"/>
      <c r="C233"/>
      <c r="D233"/>
      <c r="E233"/>
      <c r="F233"/>
      <c r="G233"/>
      <c r="H233"/>
      <c r="I233"/>
      <c r="J233"/>
      <c r="K233"/>
      <c r="L233"/>
    </row>
    <row r="234" spans="2:12" x14ac:dyDescent="0.2">
      <c r="B234"/>
      <c r="C234"/>
      <c r="D234"/>
      <c r="E234"/>
      <c r="F234"/>
      <c r="G234"/>
      <c r="H234"/>
      <c r="I234"/>
      <c r="J234"/>
      <c r="K234"/>
      <c r="L234"/>
    </row>
    <row r="235" spans="2:12" x14ac:dyDescent="0.2">
      <c r="B235"/>
      <c r="C235"/>
      <c r="D235"/>
      <c r="E235"/>
      <c r="F235"/>
      <c r="G235"/>
      <c r="H235"/>
      <c r="I235"/>
      <c r="J235"/>
      <c r="K235"/>
      <c r="L235"/>
    </row>
    <row r="236" spans="2:12" x14ac:dyDescent="0.2">
      <c r="B236"/>
      <c r="C236"/>
      <c r="D236"/>
      <c r="E236"/>
      <c r="F236"/>
      <c r="G236"/>
      <c r="H236"/>
      <c r="I236"/>
      <c r="J236"/>
      <c r="K236"/>
      <c r="L236"/>
    </row>
    <row r="237" spans="2:12" x14ac:dyDescent="0.2">
      <c r="B237"/>
      <c r="C237"/>
      <c r="D237"/>
      <c r="E237"/>
      <c r="F237"/>
      <c r="G237"/>
      <c r="H237"/>
      <c r="I237"/>
      <c r="J237"/>
      <c r="K237"/>
      <c r="L237"/>
    </row>
    <row r="238" spans="2:12" x14ac:dyDescent="0.2">
      <c r="B238"/>
      <c r="C238"/>
      <c r="D238"/>
      <c r="E238"/>
      <c r="F238"/>
      <c r="G238"/>
      <c r="H238"/>
      <c r="I238"/>
      <c r="J238"/>
      <c r="K238"/>
      <c r="L238"/>
    </row>
    <row r="239" spans="2:12" x14ac:dyDescent="0.2">
      <c r="B239"/>
      <c r="C239"/>
      <c r="D239"/>
      <c r="E239"/>
      <c r="F239"/>
      <c r="G239"/>
      <c r="H239"/>
      <c r="I239"/>
      <c r="J239"/>
      <c r="K239"/>
      <c r="L239"/>
    </row>
    <row r="240" spans="2:12" x14ac:dyDescent="0.2">
      <c r="B240"/>
      <c r="C240"/>
      <c r="D240"/>
      <c r="E240"/>
      <c r="F240"/>
      <c r="G240"/>
      <c r="H240"/>
      <c r="I240"/>
      <c r="J240"/>
      <c r="K240"/>
      <c r="L240"/>
    </row>
    <row r="241" spans="2:12" x14ac:dyDescent="0.2">
      <c r="B241"/>
      <c r="C241"/>
      <c r="D241"/>
      <c r="E241"/>
      <c r="F241"/>
      <c r="G241"/>
      <c r="H241"/>
      <c r="I241"/>
      <c r="J241"/>
      <c r="K241"/>
      <c r="L241"/>
    </row>
    <row r="242" spans="2:12" x14ac:dyDescent="0.2">
      <c r="B242"/>
      <c r="C242"/>
      <c r="D242"/>
      <c r="E242"/>
      <c r="F242"/>
      <c r="G242"/>
      <c r="H242"/>
      <c r="I242"/>
      <c r="J242"/>
      <c r="K242"/>
      <c r="L242"/>
    </row>
    <row r="243" spans="2:12" x14ac:dyDescent="0.2">
      <c r="B243"/>
      <c r="C243"/>
      <c r="D243"/>
      <c r="E243"/>
      <c r="F243"/>
      <c r="G243"/>
      <c r="H243"/>
      <c r="I243"/>
      <c r="J243"/>
      <c r="K243"/>
      <c r="L243"/>
    </row>
    <row r="244" spans="2:12" x14ac:dyDescent="0.2">
      <c r="B244"/>
      <c r="C244"/>
      <c r="D244"/>
      <c r="E244"/>
      <c r="F244"/>
      <c r="G244"/>
      <c r="H244"/>
      <c r="I244"/>
      <c r="J244"/>
      <c r="K244"/>
      <c r="L244"/>
    </row>
    <row r="245" spans="2:12" x14ac:dyDescent="0.2">
      <c r="B245"/>
      <c r="C245"/>
      <c r="D245"/>
      <c r="E245"/>
      <c r="F245"/>
      <c r="G245"/>
      <c r="H245"/>
      <c r="I245"/>
      <c r="J245"/>
      <c r="K245"/>
      <c r="L245"/>
    </row>
    <row r="246" spans="2:12" x14ac:dyDescent="0.2">
      <c r="B246"/>
      <c r="C246"/>
      <c r="D246"/>
      <c r="E246"/>
      <c r="F246"/>
      <c r="G246"/>
      <c r="H246"/>
      <c r="I246"/>
      <c r="J246"/>
      <c r="K246"/>
      <c r="L246"/>
    </row>
    <row r="247" spans="2:12" x14ac:dyDescent="0.2">
      <c r="B247"/>
      <c r="C247"/>
      <c r="D247"/>
      <c r="E247"/>
      <c r="F247"/>
      <c r="G247"/>
      <c r="H247"/>
      <c r="I247"/>
      <c r="J247"/>
      <c r="K247"/>
      <c r="L247"/>
    </row>
    <row r="248" spans="2:12" x14ac:dyDescent="0.2">
      <c r="B248"/>
      <c r="C248"/>
      <c r="D248"/>
      <c r="E248"/>
      <c r="F248"/>
      <c r="G248"/>
      <c r="H248"/>
      <c r="I248"/>
      <c r="J248"/>
      <c r="K248"/>
      <c r="L248"/>
    </row>
    <row r="249" spans="2:12" x14ac:dyDescent="0.2">
      <c r="B249"/>
      <c r="C249"/>
      <c r="D249"/>
      <c r="E249"/>
      <c r="F249"/>
      <c r="G249"/>
      <c r="H249"/>
      <c r="I249"/>
      <c r="J249"/>
      <c r="K249"/>
      <c r="L249"/>
    </row>
    <row r="250" spans="2:12" x14ac:dyDescent="0.2">
      <c r="B250"/>
      <c r="C250"/>
      <c r="D250"/>
      <c r="E250"/>
      <c r="F250"/>
      <c r="G250"/>
      <c r="H250"/>
      <c r="I250"/>
      <c r="J250"/>
      <c r="K250"/>
      <c r="L250"/>
    </row>
    <row r="251" spans="2:12" x14ac:dyDescent="0.2">
      <c r="B251"/>
      <c r="C251"/>
      <c r="D251"/>
      <c r="E251"/>
      <c r="F251"/>
      <c r="G251"/>
      <c r="H251"/>
      <c r="I251"/>
      <c r="J251"/>
      <c r="K251"/>
      <c r="L251"/>
    </row>
    <row r="252" spans="2:12" x14ac:dyDescent="0.2">
      <c r="B252"/>
      <c r="C252"/>
      <c r="D252"/>
      <c r="E252"/>
      <c r="F252"/>
      <c r="G252"/>
      <c r="H252"/>
      <c r="I252"/>
      <c r="J252"/>
      <c r="K252"/>
      <c r="L252"/>
    </row>
    <row r="253" spans="2:12" x14ac:dyDescent="0.2">
      <c r="B253"/>
      <c r="C253"/>
      <c r="D253"/>
      <c r="E253"/>
      <c r="F253"/>
      <c r="G253"/>
      <c r="H253"/>
      <c r="I253"/>
      <c r="J253"/>
      <c r="K253"/>
      <c r="L253"/>
    </row>
    <row r="254" spans="2:12" x14ac:dyDescent="0.2">
      <c r="B254"/>
      <c r="C254"/>
      <c r="D254"/>
      <c r="E254"/>
      <c r="F254"/>
      <c r="G254"/>
      <c r="H254"/>
      <c r="I254"/>
      <c r="J254"/>
      <c r="K254"/>
      <c r="L254"/>
    </row>
    <row r="255" spans="2:12" x14ac:dyDescent="0.2">
      <c r="B255"/>
      <c r="C255"/>
      <c r="D255"/>
      <c r="E255"/>
      <c r="F255"/>
      <c r="G255"/>
      <c r="H255"/>
      <c r="I255"/>
      <c r="J255"/>
      <c r="K255"/>
      <c r="L255"/>
    </row>
    <row r="256" spans="2:12" x14ac:dyDescent="0.2">
      <c r="B256"/>
      <c r="C256"/>
      <c r="D256"/>
      <c r="E256"/>
      <c r="F256"/>
      <c r="G256"/>
      <c r="H256"/>
      <c r="I256"/>
      <c r="J256"/>
      <c r="K256"/>
      <c r="L256"/>
    </row>
    <row r="257" spans="2:12" x14ac:dyDescent="0.2">
      <c r="B257"/>
      <c r="C257"/>
      <c r="D257"/>
      <c r="E257"/>
      <c r="F257"/>
      <c r="G257"/>
      <c r="H257"/>
      <c r="I257"/>
      <c r="J257"/>
      <c r="K257"/>
      <c r="L257"/>
    </row>
    <row r="258" spans="2:12" x14ac:dyDescent="0.2">
      <c r="B258"/>
      <c r="C258"/>
      <c r="D258"/>
      <c r="E258"/>
      <c r="F258"/>
      <c r="G258"/>
      <c r="H258"/>
      <c r="I258"/>
      <c r="J258"/>
      <c r="K258"/>
      <c r="L258"/>
    </row>
    <row r="259" spans="2:12" x14ac:dyDescent="0.2">
      <c r="B259"/>
      <c r="C259"/>
      <c r="D259"/>
      <c r="E259"/>
      <c r="F259"/>
      <c r="G259"/>
      <c r="H259"/>
      <c r="I259"/>
      <c r="J259"/>
      <c r="K259"/>
      <c r="L259"/>
    </row>
    <row r="260" spans="2:12" x14ac:dyDescent="0.2">
      <c r="B260"/>
      <c r="C260"/>
      <c r="D260"/>
      <c r="E260"/>
      <c r="F260"/>
      <c r="G260"/>
      <c r="H260"/>
      <c r="I260"/>
      <c r="J260"/>
      <c r="K260"/>
      <c r="L260"/>
    </row>
    <row r="261" spans="2:12" x14ac:dyDescent="0.2">
      <c r="B261"/>
      <c r="C261"/>
      <c r="D261"/>
      <c r="E261"/>
      <c r="F261"/>
      <c r="G261"/>
      <c r="H261"/>
      <c r="I261"/>
      <c r="J261"/>
      <c r="K261"/>
      <c r="L261"/>
    </row>
    <row r="262" spans="2:12" x14ac:dyDescent="0.2">
      <c r="B262"/>
      <c r="C262"/>
      <c r="D262"/>
      <c r="E262"/>
      <c r="F262"/>
      <c r="G262"/>
      <c r="H262"/>
      <c r="I262"/>
      <c r="J262"/>
      <c r="K262"/>
      <c r="L262"/>
    </row>
    <row r="263" spans="2:12" x14ac:dyDescent="0.2">
      <c r="B263"/>
      <c r="C263"/>
      <c r="D263"/>
      <c r="E263"/>
      <c r="F263"/>
      <c r="G263"/>
      <c r="H263"/>
      <c r="I263"/>
      <c r="J263"/>
      <c r="K263"/>
      <c r="L263"/>
    </row>
    <row r="264" spans="2:12" x14ac:dyDescent="0.2">
      <c r="B264"/>
      <c r="C264"/>
      <c r="D264"/>
      <c r="E264"/>
      <c r="F264"/>
      <c r="G264"/>
      <c r="H264"/>
      <c r="I264"/>
      <c r="J264"/>
      <c r="K264"/>
      <c r="L264"/>
    </row>
    <row r="265" spans="2:12" x14ac:dyDescent="0.2">
      <c r="B265"/>
      <c r="C265"/>
      <c r="D265"/>
      <c r="E265"/>
      <c r="F265"/>
      <c r="G265"/>
      <c r="H265"/>
      <c r="I265"/>
      <c r="J265"/>
      <c r="K265"/>
      <c r="L265"/>
    </row>
    <row r="266" spans="2:12" x14ac:dyDescent="0.2">
      <c r="B266"/>
      <c r="C266"/>
      <c r="D266"/>
      <c r="E266"/>
      <c r="F266"/>
      <c r="G266"/>
      <c r="H266"/>
      <c r="I266"/>
      <c r="J266"/>
      <c r="K266"/>
      <c r="L266"/>
    </row>
    <row r="267" spans="2:12" x14ac:dyDescent="0.2">
      <c r="B267"/>
      <c r="C267"/>
      <c r="D267"/>
      <c r="E267"/>
      <c r="F267"/>
      <c r="G267"/>
      <c r="H267"/>
      <c r="I267"/>
      <c r="J267"/>
      <c r="K267"/>
      <c r="L267"/>
    </row>
    <row r="268" spans="2:12" x14ac:dyDescent="0.2">
      <c r="B268"/>
      <c r="C268"/>
      <c r="D268"/>
      <c r="E268"/>
      <c r="F268"/>
      <c r="G268"/>
      <c r="H268"/>
      <c r="I268"/>
      <c r="J268"/>
      <c r="K268"/>
      <c r="L268"/>
    </row>
    <row r="269" spans="2:12" x14ac:dyDescent="0.2">
      <c r="B269"/>
      <c r="C269"/>
      <c r="D269"/>
      <c r="E269"/>
      <c r="F269"/>
      <c r="G269"/>
      <c r="H269"/>
      <c r="I269"/>
      <c r="J269"/>
      <c r="K269"/>
      <c r="L269"/>
    </row>
    <row r="270" spans="2:12" x14ac:dyDescent="0.2">
      <c r="B270"/>
      <c r="C270"/>
      <c r="D270"/>
      <c r="E270"/>
      <c r="F270"/>
      <c r="G270"/>
      <c r="H270"/>
      <c r="I270"/>
      <c r="J270"/>
      <c r="K270"/>
      <c r="L270"/>
    </row>
    <row r="271" spans="2:12" x14ac:dyDescent="0.2">
      <c r="B271"/>
      <c r="C271"/>
      <c r="D271"/>
      <c r="E271"/>
      <c r="F271"/>
      <c r="G271"/>
      <c r="H271"/>
      <c r="I271"/>
      <c r="J271"/>
      <c r="K271"/>
      <c r="L271"/>
    </row>
    <row r="272" spans="2:12" x14ac:dyDescent="0.2">
      <c r="B272"/>
      <c r="C272"/>
      <c r="D272"/>
      <c r="E272"/>
      <c r="F272"/>
      <c r="G272"/>
      <c r="H272"/>
      <c r="I272"/>
      <c r="J272"/>
      <c r="K272"/>
      <c r="L272"/>
    </row>
    <row r="273" spans="2:12" x14ac:dyDescent="0.2">
      <c r="B273"/>
      <c r="C273"/>
      <c r="D273"/>
      <c r="E273"/>
      <c r="F273"/>
      <c r="G273"/>
      <c r="H273"/>
      <c r="I273"/>
      <c r="J273"/>
      <c r="K273"/>
      <c r="L273"/>
    </row>
    <row r="274" spans="2:12" x14ac:dyDescent="0.2">
      <c r="B274"/>
      <c r="C274"/>
      <c r="D274"/>
      <c r="E274"/>
      <c r="F274"/>
      <c r="G274"/>
      <c r="H274"/>
      <c r="I274"/>
      <c r="J274"/>
      <c r="K274"/>
      <c r="L274"/>
    </row>
    <row r="275" spans="2:12" x14ac:dyDescent="0.2">
      <c r="B275"/>
      <c r="C275"/>
      <c r="D275"/>
      <c r="E275"/>
      <c r="F275"/>
      <c r="G275"/>
      <c r="H275"/>
      <c r="I275"/>
      <c r="J275"/>
      <c r="K275"/>
      <c r="L275"/>
    </row>
    <row r="276" spans="2:12" x14ac:dyDescent="0.2">
      <c r="B276"/>
      <c r="C276"/>
      <c r="D276"/>
      <c r="E276"/>
      <c r="F276"/>
      <c r="G276"/>
      <c r="H276"/>
      <c r="I276"/>
      <c r="J276"/>
      <c r="K276"/>
      <c r="L276"/>
    </row>
    <row r="277" spans="2:12" x14ac:dyDescent="0.2">
      <c r="B277"/>
      <c r="C277"/>
      <c r="D277"/>
      <c r="E277"/>
      <c r="F277"/>
      <c r="G277"/>
      <c r="H277"/>
      <c r="I277"/>
      <c r="J277"/>
      <c r="K277"/>
      <c r="L277"/>
    </row>
    <row r="278" spans="2:12" x14ac:dyDescent="0.2">
      <c r="B278"/>
      <c r="C278"/>
      <c r="D278"/>
      <c r="E278"/>
      <c r="F278"/>
      <c r="G278"/>
      <c r="H278"/>
      <c r="I278"/>
      <c r="J278"/>
      <c r="K278"/>
      <c r="L278"/>
    </row>
    <row r="279" spans="2:12" x14ac:dyDescent="0.2">
      <c r="B279"/>
      <c r="C279"/>
      <c r="D279"/>
      <c r="E279"/>
      <c r="F279"/>
      <c r="G279"/>
      <c r="H279"/>
      <c r="I279"/>
      <c r="J279"/>
      <c r="K279"/>
      <c r="L279"/>
    </row>
    <row r="280" spans="2:12" x14ac:dyDescent="0.2">
      <c r="B280"/>
      <c r="C280"/>
      <c r="D280"/>
      <c r="E280"/>
      <c r="F280"/>
      <c r="G280"/>
      <c r="H280"/>
      <c r="I280"/>
      <c r="J280"/>
      <c r="K280"/>
      <c r="L280"/>
    </row>
    <row r="281" spans="2:12" x14ac:dyDescent="0.2">
      <c r="B281"/>
      <c r="C281"/>
      <c r="D281"/>
      <c r="E281"/>
      <c r="F281"/>
      <c r="G281"/>
      <c r="H281"/>
      <c r="I281"/>
      <c r="J281"/>
      <c r="K281"/>
      <c r="L281"/>
    </row>
    <row r="282" spans="2:12" x14ac:dyDescent="0.2">
      <c r="B282"/>
      <c r="C282"/>
      <c r="D282"/>
      <c r="E282"/>
      <c r="F282"/>
      <c r="G282"/>
      <c r="H282"/>
      <c r="I282"/>
      <c r="J282"/>
      <c r="K282"/>
      <c r="L282"/>
    </row>
    <row r="283" spans="2:12" x14ac:dyDescent="0.2">
      <c r="B283"/>
      <c r="C283"/>
      <c r="D283"/>
      <c r="E283"/>
      <c r="F283"/>
      <c r="G283"/>
      <c r="H283"/>
      <c r="I283"/>
      <c r="J283"/>
      <c r="K283"/>
      <c r="L283"/>
    </row>
    <row r="284" spans="2:12" x14ac:dyDescent="0.2">
      <c r="B284"/>
      <c r="C284"/>
      <c r="D284"/>
      <c r="E284"/>
      <c r="F284"/>
      <c r="G284"/>
      <c r="H284"/>
      <c r="I284"/>
      <c r="J284"/>
      <c r="K284"/>
      <c r="L284"/>
    </row>
    <row r="285" spans="2:12" x14ac:dyDescent="0.2">
      <c r="B285"/>
      <c r="C285"/>
      <c r="D285"/>
      <c r="E285"/>
      <c r="F285"/>
      <c r="G285"/>
      <c r="H285"/>
      <c r="I285"/>
      <c r="J285"/>
      <c r="K285"/>
      <c r="L285"/>
    </row>
    <row r="286" spans="2:12" x14ac:dyDescent="0.2">
      <c r="B286"/>
      <c r="C286"/>
      <c r="D286"/>
      <c r="E286"/>
      <c r="F286"/>
      <c r="G286"/>
      <c r="H286"/>
      <c r="I286"/>
      <c r="J286"/>
      <c r="K286"/>
      <c r="L286"/>
    </row>
    <row r="287" spans="2:12" x14ac:dyDescent="0.2">
      <c r="B287"/>
      <c r="C287"/>
      <c r="D287"/>
      <c r="E287"/>
      <c r="F287"/>
      <c r="G287"/>
      <c r="H287"/>
      <c r="I287"/>
      <c r="J287"/>
      <c r="K287"/>
      <c r="L287"/>
    </row>
    <row r="288" spans="2:12" x14ac:dyDescent="0.2">
      <c r="B288"/>
      <c r="C288"/>
      <c r="D288"/>
      <c r="E288"/>
      <c r="F288"/>
      <c r="G288"/>
      <c r="H288"/>
      <c r="I288"/>
      <c r="J288"/>
      <c r="K288"/>
      <c r="L288"/>
    </row>
    <row r="289" spans="2:12" x14ac:dyDescent="0.2">
      <c r="B289"/>
      <c r="C289"/>
      <c r="D289"/>
      <c r="E289"/>
      <c r="F289"/>
      <c r="G289"/>
      <c r="H289"/>
      <c r="I289"/>
      <c r="J289"/>
      <c r="K289"/>
      <c r="L289"/>
    </row>
    <row r="290" spans="2:12" x14ac:dyDescent="0.2">
      <c r="B290"/>
      <c r="C290"/>
      <c r="D290"/>
      <c r="E290"/>
      <c r="F290"/>
      <c r="G290"/>
      <c r="H290"/>
      <c r="I290"/>
      <c r="J290"/>
      <c r="K290"/>
      <c r="L290"/>
    </row>
    <row r="291" spans="2:12" x14ac:dyDescent="0.2">
      <c r="B291"/>
      <c r="C291"/>
      <c r="D291"/>
      <c r="E291"/>
      <c r="F291"/>
      <c r="G291"/>
      <c r="H291"/>
      <c r="I291"/>
      <c r="J291"/>
      <c r="K291"/>
      <c r="L291"/>
    </row>
    <row r="292" spans="2:12" x14ac:dyDescent="0.2">
      <c r="B292"/>
      <c r="C292"/>
      <c r="D292"/>
      <c r="E292"/>
      <c r="F292"/>
      <c r="G292"/>
      <c r="H292"/>
      <c r="I292"/>
      <c r="J292"/>
      <c r="K292"/>
      <c r="L292"/>
    </row>
    <row r="293" spans="2:12" x14ac:dyDescent="0.2">
      <c r="B293"/>
      <c r="C293"/>
      <c r="D293"/>
      <c r="E293"/>
      <c r="F293"/>
      <c r="G293"/>
      <c r="H293"/>
      <c r="I293"/>
      <c r="J293"/>
      <c r="K293"/>
      <c r="L293"/>
    </row>
    <row r="294" spans="2:12" x14ac:dyDescent="0.2">
      <c r="B294"/>
      <c r="C294"/>
      <c r="D294"/>
      <c r="E294"/>
      <c r="F294"/>
      <c r="G294"/>
      <c r="H294"/>
      <c r="I294"/>
      <c r="J294"/>
      <c r="K294"/>
      <c r="L294"/>
    </row>
    <row r="295" spans="2:12" x14ac:dyDescent="0.2">
      <c r="B295"/>
      <c r="C295"/>
      <c r="D295"/>
      <c r="E295"/>
      <c r="F295"/>
      <c r="G295"/>
      <c r="H295"/>
      <c r="I295"/>
      <c r="J295"/>
      <c r="K295"/>
      <c r="L295"/>
    </row>
    <row r="296" spans="2:12" x14ac:dyDescent="0.2">
      <c r="B296"/>
      <c r="C296"/>
      <c r="D296"/>
      <c r="E296"/>
      <c r="F296"/>
      <c r="G296"/>
      <c r="H296"/>
      <c r="I296"/>
      <c r="J296"/>
      <c r="K296"/>
      <c r="L296"/>
    </row>
    <row r="297" spans="2:12" x14ac:dyDescent="0.2">
      <c r="B297"/>
      <c r="C297"/>
      <c r="D297"/>
      <c r="E297"/>
      <c r="F297"/>
      <c r="G297"/>
      <c r="H297"/>
      <c r="I297"/>
      <c r="J297"/>
      <c r="K297"/>
      <c r="L297"/>
    </row>
    <row r="298" spans="2:12" x14ac:dyDescent="0.2">
      <c r="B298"/>
      <c r="C298"/>
      <c r="D298"/>
      <c r="E298"/>
      <c r="F298"/>
      <c r="G298"/>
      <c r="H298"/>
      <c r="I298"/>
      <c r="J298"/>
      <c r="K298"/>
      <c r="L298"/>
    </row>
    <row r="299" spans="2:12" x14ac:dyDescent="0.2">
      <c r="B299"/>
      <c r="C299"/>
      <c r="D299"/>
      <c r="E299"/>
      <c r="F299"/>
      <c r="G299"/>
      <c r="H299"/>
      <c r="I299"/>
      <c r="J299"/>
      <c r="K299"/>
      <c r="L299"/>
    </row>
    <row r="300" spans="2:12" x14ac:dyDescent="0.2">
      <c r="B300"/>
      <c r="C300"/>
      <c r="D300"/>
      <c r="E300"/>
      <c r="F300"/>
      <c r="G300"/>
      <c r="H300"/>
      <c r="I300"/>
      <c r="J300"/>
      <c r="K300"/>
      <c r="L300"/>
    </row>
    <row r="301" spans="2:12" x14ac:dyDescent="0.2">
      <c r="B301"/>
      <c r="C301"/>
      <c r="D301"/>
      <c r="E301"/>
      <c r="F301"/>
      <c r="G301"/>
      <c r="H301"/>
      <c r="I301"/>
      <c r="J301"/>
      <c r="K301"/>
      <c r="L301"/>
    </row>
    <row r="302" spans="2:12" x14ac:dyDescent="0.2">
      <c r="B302"/>
      <c r="C302"/>
      <c r="D302"/>
      <c r="E302"/>
      <c r="F302"/>
      <c r="G302"/>
      <c r="H302"/>
      <c r="I302"/>
      <c r="J302"/>
      <c r="K302"/>
      <c r="L302"/>
    </row>
    <row r="303" spans="2:12" x14ac:dyDescent="0.2">
      <c r="B303"/>
      <c r="C303"/>
      <c r="D303"/>
      <c r="E303"/>
      <c r="F303"/>
      <c r="G303"/>
      <c r="H303"/>
      <c r="I303"/>
      <c r="J303"/>
      <c r="K303"/>
      <c r="L303"/>
    </row>
    <row r="304" spans="2:12" x14ac:dyDescent="0.2">
      <c r="B304"/>
      <c r="C304"/>
      <c r="D304"/>
      <c r="E304"/>
      <c r="F304"/>
      <c r="G304"/>
      <c r="H304"/>
      <c r="I304"/>
      <c r="J304"/>
      <c r="K304"/>
      <c r="L304"/>
    </row>
    <row r="305" spans="2:12" x14ac:dyDescent="0.2">
      <c r="B305"/>
      <c r="C305"/>
      <c r="D305"/>
      <c r="E305"/>
      <c r="F305"/>
      <c r="G305"/>
      <c r="H305"/>
      <c r="I305"/>
      <c r="J305"/>
      <c r="K305"/>
      <c r="L305"/>
    </row>
    <row r="306" spans="2:12" x14ac:dyDescent="0.2">
      <c r="B306"/>
      <c r="C306"/>
      <c r="D306"/>
      <c r="E306"/>
      <c r="F306"/>
      <c r="G306"/>
      <c r="H306"/>
      <c r="I306"/>
      <c r="J306"/>
      <c r="K306"/>
      <c r="L306"/>
    </row>
    <row r="307" spans="2:12" x14ac:dyDescent="0.2">
      <c r="B307"/>
      <c r="C307"/>
      <c r="D307"/>
      <c r="E307"/>
      <c r="F307"/>
      <c r="G307"/>
      <c r="H307"/>
      <c r="I307"/>
      <c r="J307"/>
      <c r="K307"/>
      <c r="L307"/>
    </row>
    <row r="308" spans="2:12" x14ac:dyDescent="0.2">
      <c r="B308"/>
      <c r="C308"/>
      <c r="D308"/>
      <c r="E308"/>
      <c r="F308"/>
      <c r="G308"/>
      <c r="H308"/>
      <c r="I308"/>
      <c r="J308"/>
      <c r="K308"/>
      <c r="L308"/>
    </row>
    <row r="309" spans="2:12" x14ac:dyDescent="0.2">
      <c r="B309"/>
      <c r="C309"/>
      <c r="D309"/>
      <c r="E309"/>
      <c r="F309"/>
      <c r="G309"/>
      <c r="H309"/>
      <c r="I309"/>
      <c r="J309"/>
      <c r="K309"/>
      <c r="L309"/>
    </row>
    <row r="310" spans="2:12" x14ac:dyDescent="0.2">
      <c r="B310"/>
      <c r="C310"/>
      <c r="D310"/>
      <c r="E310"/>
      <c r="F310"/>
      <c r="G310"/>
      <c r="H310"/>
      <c r="I310"/>
      <c r="J310"/>
      <c r="K310"/>
      <c r="L310"/>
    </row>
    <row r="311" spans="2:12" x14ac:dyDescent="0.2">
      <c r="B311"/>
      <c r="C311"/>
      <c r="D311"/>
      <c r="E311"/>
      <c r="F311"/>
      <c r="G311"/>
      <c r="H311"/>
      <c r="I311"/>
      <c r="J311"/>
      <c r="K311"/>
      <c r="L311"/>
    </row>
    <row r="312" spans="2:12" x14ac:dyDescent="0.2">
      <c r="B312"/>
      <c r="C312"/>
      <c r="D312"/>
      <c r="E312"/>
      <c r="F312"/>
      <c r="G312"/>
      <c r="H312"/>
      <c r="I312"/>
      <c r="J312"/>
      <c r="K312"/>
      <c r="L312"/>
    </row>
    <row r="313" spans="2:12" x14ac:dyDescent="0.2">
      <c r="B313"/>
      <c r="C313"/>
      <c r="D313"/>
      <c r="E313"/>
      <c r="F313"/>
      <c r="G313"/>
      <c r="H313"/>
      <c r="I313"/>
      <c r="J313"/>
      <c r="K313"/>
      <c r="L313"/>
    </row>
    <row r="314" spans="2:12" x14ac:dyDescent="0.2">
      <c r="B314"/>
      <c r="C314"/>
      <c r="D314"/>
      <c r="E314"/>
      <c r="F314"/>
      <c r="G314"/>
      <c r="H314"/>
      <c r="I314"/>
      <c r="J314"/>
      <c r="K314"/>
      <c r="L314"/>
    </row>
    <row r="315" spans="2:12" x14ac:dyDescent="0.2">
      <c r="B315"/>
      <c r="C315"/>
      <c r="D315"/>
      <c r="E315"/>
      <c r="F315"/>
      <c r="G315"/>
      <c r="H315"/>
      <c r="I315"/>
      <c r="J315"/>
      <c r="K315"/>
      <c r="L315"/>
    </row>
    <row r="316" spans="2:12" x14ac:dyDescent="0.2">
      <c r="B316"/>
      <c r="C316"/>
      <c r="D316"/>
      <c r="E316"/>
      <c r="F316"/>
      <c r="G316"/>
      <c r="H316"/>
      <c r="I316"/>
      <c r="J316"/>
      <c r="K316"/>
      <c r="L316"/>
    </row>
    <row r="317" spans="2:12" x14ac:dyDescent="0.2">
      <c r="B317"/>
      <c r="C317"/>
      <c r="D317"/>
      <c r="E317"/>
      <c r="F317"/>
      <c r="G317"/>
      <c r="H317"/>
      <c r="I317"/>
      <c r="J317"/>
      <c r="K317"/>
      <c r="L317"/>
    </row>
    <row r="318" spans="2:12" x14ac:dyDescent="0.2">
      <c r="B318"/>
      <c r="C318"/>
      <c r="D318"/>
      <c r="E318"/>
      <c r="F318"/>
      <c r="G318"/>
      <c r="H318"/>
      <c r="I318"/>
      <c r="J318"/>
      <c r="K318"/>
      <c r="L318"/>
    </row>
    <row r="319" spans="2:12" x14ac:dyDescent="0.2">
      <c r="B319"/>
      <c r="C319"/>
      <c r="D319"/>
      <c r="E319"/>
      <c r="F319"/>
      <c r="G319"/>
      <c r="H319"/>
      <c r="I319"/>
      <c r="J319"/>
      <c r="K319"/>
      <c r="L319"/>
    </row>
    <row r="320" spans="2:12" x14ac:dyDescent="0.2">
      <c r="B320"/>
      <c r="C320"/>
      <c r="D320"/>
      <c r="E320"/>
      <c r="F320"/>
      <c r="G320"/>
      <c r="H320"/>
      <c r="I320"/>
      <c r="J320"/>
      <c r="K320"/>
      <c r="L320"/>
    </row>
    <row r="321" spans="2:12" x14ac:dyDescent="0.2">
      <c r="B321"/>
      <c r="C321"/>
      <c r="D321"/>
      <c r="E321"/>
      <c r="F321"/>
      <c r="G321"/>
      <c r="H321"/>
      <c r="I321"/>
      <c r="J321"/>
      <c r="K321"/>
      <c r="L321"/>
    </row>
    <row r="322" spans="2:12" x14ac:dyDescent="0.2">
      <c r="B322"/>
      <c r="C322"/>
      <c r="D322"/>
      <c r="E322"/>
      <c r="F322"/>
      <c r="G322"/>
      <c r="H322"/>
      <c r="I322"/>
      <c r="J322"/>
      <c r="K322"/>
      <c r="L322"/>
    </row>
    <row r="323" spans="2:12" x14ac:dyDescent="0.2">
      <c r="B323"/>
      <c r="C323"/>
      <c r="D323"/>
      <c r="E323"/>
      <c r="F323"/>
      <c r="G323"/>
      <c r="H323"/>
      <c r="I323"/>
      <c r="J323"/>
      <c r="K323"/>
      <c r="L323"/>
    </row>
    <row r="324" spans="2:12" x14ac:dyDescent="0.2">
      <c r="B324"/>
      <c r="C324"/>
      <c r="D324"/>
      <c r="E324"/>
      <c r="F324"/>
      <c r="G324"/>
      <c r="H324"/>
      <c r="I324"/>
      <c r="J324"/>
      <c r="K324"/>
      <c r="L324"/>
    </row>
    <row r="325" spans="2:12" x14ac:dyDescent="0.2">
      <c r="B325"/>
      <c r="C325"/>
      <c r="D325"/>
      <c r="E325"/>
      <c r="F325"/>
      <c r="G325"/>
      <c r="H325"/>
      <c r="I325"/>
      <c r="J325"/>
      <c r="K325"/>
      <c r="L325"/>
    </row>
    <row r="326" spans="2:12" x14ac:dyDescent="0.2">
      <c r="B326"/>
      <c r="C326"/>
      <c r="D326"/>
      <c r="E326"/>
      <c r="F326"/>
      <c r="G326"/>
      <c r="H326"/>
      <c r="I326"/>
      <c r="J326"/>
      <c r="K326"/>
      <c r="L326"/>
    </row>
    <row r="327" spans="2:12" x14ac:dyDescent="0.2">
      <c r="B327"/>
      <c r="C327"/>
      <c r="D327"/>
      <c r="E327"/>
      <c r="F327"/>
      <c r="G327"/>
      <c r="H327"/>
      <c r="I327"/>
      <c r="J327"/>
      <c r="K327"/>
      <c r="L327"/>
    </row>
    <row r="328" spans="2:12" x14ac:dyDescent="0.2">
      <c r="B328"/>
      <c r="C328"/>
      <c r="D328"/>
      <c r="E328"/>
      <c r="F328"/>
      <c r="G328"/>
      <c r="H328"/>
      <c r="I328"/>
      <c r="J328"/>
      <c r="K328"/>
      <c r="L328"/>
    </row>
    <row r="329" spans="2:12" x14ac:dyDescent="0.2">
      <c r="B329"/>
      <c r="C329"/>
      <c r="D329"/>
      <c r="E329"/>
      <c r="F329"/>
      <c r="G329"/>
      <c r="H329"/>
      <c r="I329"/>
      <c r="J329"/>
      <c r="K329"/>
      <c r="L329"/>
    </row>
    <row r="330" spans="2:12" x14ac:dyDescent="0.2">
      <c r="B330"/>
      <c r="C330"/>
      <c r="D330"/>
      <c r="E330"/>
      <c r="F330"/>
      <c r="G330"/>
      <c r="H330"/>
      <c r="I330"/>
      <c r="J330"/>
      <c r="K330"/>
      <c r="L330"/>
    </row>
    <row r="331" spans="2:12" x14ac:dyDescent="0.2">
      <c r="B331"/>
      <c r="C331"/>
      <c r="D331"/>
      <c r="E331"/>
      <c r="F331"/>
      <c r="G331"/>
      <c r="H331"/>
      <c r="I331"/>
      <c r="J331"/>
      <c r="K331"/>
      <c r="L331"/>
    </row>
    <row r="332" spans="2:12" x14ac:dyDescent="0.2">
      <c r="B332"/>
      <c r="C332"/>
      <c r="D332"/>
      <c r="E332"/>
      <c r="F332"/>
      <c r="G332"/>
      <c r="H332"/>
      <c r="I332"/>
      <c r="J332"/>
      <c r="K332"/>
      <c r="L332"/>
    </row>
    <row r="333" spans="2:12" x14ac:dyDescent="0.2">
      <c r="B333"/>
      <c r="C333"/>
      <c r="D333"/>
      <c r="E333"/>
      <c r="F333"/>
      <c r="G333"/>
      <c r="H333"/>
      <c r="I333"/>
      <c r="J333"/>
      <c r="K333"/>
      <c r="L333"/>
    </row>
    <row r="334" spans="2:12" x14ac:dyDescent="0.2">
      <c r="B334"/>
      <c r="C334"/>
      <c r="D334"/>
      <c r="E334"/>
      <c r="F334"/>
      <c r="G334"/>
      <c r="H334"/>
      <c r="I334"/>
      <c r="J334"/>
      <c r="K334"/>
      <c r="L334"/>
    </row>
    <row r="335" spans="2:12" x14ac:dyDescent="0.2">
      <c r="B335"/>
      <c r="C335"/>
      <c r="D335"/>
      <c r="E335"/>
      <c r="F335"/>
      <c r="G335"/>
      <c r="H335"/>
      <c r="I335"/>
      <c r="J335"/>
      <c r="K335"/>
      <c r="L335"/>
    </row>
    <row r="336" spans="2:12" x14ac:dyDescent="0.2">
      <c r="B336"/>
      <c r="C336"/>
      <c r="D336"/>
      <c r="E336"/>
      <c r="F336"/>
      <c r="G336"/>
      <c r="H336"/>
      <c r="I336"/>
      <c r="J336"/>
      <c r="K336"/>
      <c r="L336"/>
    </row>
    <row r="337" spans="2:12" x14ac:dyDescent="0.2">
      <c r="B337"/>
      <c r="C337"/>
      <c r="D337"/>
      <c r="E337"/>
      <c r="F337"/>
      <c r="G337"/>
      <c r="H337"/>
      <c r="I337"/>
      <c r="J337"/>
      <c r="K337"/>
      <c r="L337"/>
    </row>
    <row r="338" spans="2:12" x14ac:dyDescent="0.2">
      <c r="B338"/>
      <c r="C338"/>
      <c r="D338"/>
      <c r="E338"/>
      <c r="F338"/>
      <c r="G338"/>
      <c r="H338"/>
      <c r="I338"/>
      <c r="J338"/>
      <c r="K338"/>
      <c r="L338"/>
    </row>
    <row r="339" spans="2:12" x14ac:dyDescent="0.2">
      <c r="B339"/>
      <c r="C339"/>
      <c r="D339"/>
      <c r="E339"/>
      <c r="F339"/>
      <c r="G339"/>
      <c r="H339"/>
      <c r="I339"/>
      <c r="J339"/>
      <c r="K339"/>
      <c r="L339"/>
    </row>
    <row r="340" spans="2:12" x14ac:dyDescent="0.2">
      <c r="B340"/>
      <c r="C340"/>
      <c r="D340"/>
      <c r="E340"/>
      <c r="F340"/>
      <c r="G340"/>
      <c r="H340"/>
      <c r="I340"/>
      <c r="J340"/>
      <c r="K340"/>
      <c r="L340"/>
    </row>
    <row r="341" spans="2:12" x14ac:dyDescent="0.2">
      <c r="B341"/>
      <c r="C341"/>
      <c r="D341"/>
      <c r="E341"/>
      <c r="F341"/>
      <c r="G341"/>
      <c r="H341"/>
      <c r="I341"/>
      <c r="J341"/>
      <c r="K341"/>
      <c r="L341"/>
    </row>
    <row r="342" spans="2:12" x14ac:dyDescent="0.2">
      <c r="B342"/>
      <c r="C342"/>
      <c r="D342"/>
      <c r="E342"/>
      <c r="F342"/>
      <c r="G342"/>
      <c r="H342"/>
      <c r="I342"/>
      <c r="J342"/>
      <c r="K342"/>
      <c r="L342"/>
    </row>
    <row r="343" spans="2:12" x14ac:dyDescent="0.2">
      <c r="B343"/>
      <c r="C343"/>
      <c r="D343"/>
      <c r="E343"/>
      <c r="F343"/>
      <c r="G343"/>
      <c r="H343"/>
      <c r="I343"/>
      <c r="J343"/>
      <c r="K343"/>
      <c r="L343"/>
    </row>
    <row r="344" spans="2:12" x14ac:dyDescent="0.2">
      <c r="B344"/>
      <c r="C344"/>
      <c r="D344"/>
      <c r="E344"/>
      <c r="F344"/>
      <c r="G344"/>
      <c r="H344"/>
      <c r="I344"/>
      <c r="J344"/>
      <c r="K344"/>
      <c r="L344"/>
    </row>
    <row r="345" spans="2:12" x14ac:dyDescent="0.2">
      <c r="B345"/>
      <c r="C345"/>
      <c r="D345"/>
      <c r="E345"/>
      <c r="F345"/>
      <c r="G345"/>
      <c r="H345"/>
      <c r="I345"/>
      <c r="J345"/>
      <c r="K345"/>
      <c r="L345"/>
    </row>
    <row r="346" spans="2:12" x14ac:dyDescent="0.2">
      <c r="B346"/>
      <c r="C346"/>
      <c r="D346"/>
      <c r="E346"/>
      <c r="F346"/>
      <c r="G346"/>
      <c r="H346"/>
      <c r="I346"/>
      <c r="J346"/>
      <c r="K346"/>
      <c r="L346"/>
    </row>
    <row r="347" spans="2:12" x14ac:dyDescent="0.2">
      <c r="B347"/>
      <c r="C347"/>
      <c r="D347"/>
      <c r="E347"/>
      <c r="F347"/>
      <c r="G347"/>
      <c r="H347"/>
      <c r="I347"/>
      <c r="J347"/>
      <c r="K347"/>
      <c r="L347"/>
    </row>
    <row r="348" spans="2:12" x14ac:dyDescent="0.2">
      <c r="B348"/>
      <c r="C348"/>
      <c r="D348"/>
      <c r="E348"/>
      <c r="F348"/>
      <c r="G348"/>
      <c r="H348"/>
      <c r="I348"/>
      <c r="J348"/>
      <c r="K348"/>
      <c r="L348"/>
    </row>
    <row r="349" spans="2:12" x14ac:dyDescent="0.2">
      <c r="B349"/>
      <c r="C349"/>
      <c r="D349"/>
      <c r="E349"/>
      <c r="F349"/>
      <c r="G349"/>
      <c r="H349"/>
      <c r="I349"/>
      <c r="J349"/>
      <c r="K349"/>
      <c r="L349"/>
    </row>
    <row r="350" spans="2:12" x14ac:dyDescent="0.2">
      <c r="B350"/>
      <c r="C350"/>
      <c r="D350"/>
      <c r="E350"/>
      <c r="F350"/>
      <c r="G350"/>
      <c r="H350"/>
      <c r="I350"/>
      <c r="J350"/>
      <c r="K350"/>
      <c r="L350"/>
    </row>
    <row r="351" spans="2:12" x14ac:dyDescent="0.2">
      <c r="B351"/>
      <c r="C351"/>
      <c r="D351"/>
      <c r="E351"/>
      <c r="F351"/>
      <c r="G351"/>
      <c r="H351"/>
      <c r="I351"/>
      <c r="J351"/>
      <c r="K351"/>
      <c r="L351"/>
    </row>
    <row r="352" spans="2:12" x14ac:dyDescent="0.2">
      <c r="B352"/>
      <c r="C352"/>
      <c r="D352"/>
      <c r="E352"/>
      <c r="F352"/>
      <c r="G352"/>
      <c r="H352"/>
      <c r="I352"/>
      <c r="J352"/>
      <c r="K352"/>
      <c r="L352"/>
    </row>
    <row r="353" spans="2:12" x14ac:dyDescent="0.2">
      <c r="B353"/>
      <c r="C353"/>
      <c r="D353"/>
      <c r="E353"/>
      <c r="F353"/>
      <c r="G353"/>
      <c r="H353"/>
      <c r="I353"/>
      <c r="J353"/>
      <c r="K353"/>
      <c r="L353"/>
    </row>
    <row r="354" spans="2:12" x14ac:dyDescent="0.2">
      <c r="B354"/>
      <c r="C354"/>
      <c r="D354"/>
      <c r="E354"/>
      <c r="F354"/>
      <c r="G354"/>
      <c r="H354"/>
      <c r="I354"/>
      <c r="J354"/>
      <c r="K354"/>
      <c r="L354"/>
    </row>
    <row r="355" spans="2:12" x14ac:dyDescent="0.2">
      <c r="B355"/>
      <c r="C355"/>
      <c r="D355"/>
      <c r="E355"/>
      <c r="F355"/>
      <c r="G355"/>
      <c r="H355"/>
      <c r="I355"/>
      <c r="J355"/>
      <c r="K355"/>
      <c r="L355"/>
    </row>
    <row r="356" spans="2:12" x14ac:dyDescent="0.2">
      <c r="B356"/>
      <c r="C356"/>
      <c r="D356"/>
      <c r="E356"/>
      <c r="F356"/>
      <c r="G356"/>
      <c r="H356"/>
      <c r="I356"/>
      <c r="J356"/>
      <c r="K356"/>
      <c r="L356"/>
    </row>
    <row r="357" spans="2:12" x14ac:dyDescent="0.2">
      <c r="B357"/>
      <c r="C357"/>
      <c r="D357"/>
      <c r="E357"/>
      <c r="F357"/>
      <c r="G357"/>
      <c r="H357"/>
      <c r="I357"/>
      <c r="J357"/>
      <c r="K357"/>
      <c r="L357"/>
    </row>
    <row r="358" spans="2:12" x14ac:dyDescent="0.2">
      <c r="B358"/>
      <c r="C358"/>
      <c r="D358"/>
      <c r="E358"/>
      <c r="F358"/>
      <c r="G358"/>
      <c r="H358"/>
      <c r="I358"/>
      <c r="J358"/>
      <c r="K358"/>
      <c r="L358"/>
    </row>
    <row r="359" spans="2:12" x14ac:dyDescent="0.2">
      <c r="B359"/>
      <c r="C359"/>
      <c r="D359"/>
      <c r="E359"/>
      <c r="F359"/>
      <c r="G359"/>
      <c r="H359"/>
      <c r="I359"/>
      <c r="J359"/>
      <c r="K359"/>
      <c r="L359"/>
    </row>
    <row r="360" spans="2:12" x14ac:dyDescent="0.2">
      <c r="B360"/>
      <c r="C360"/>
      <c r="D360"/>
      <c r="E360"/>
      <c r="F360"/>
      <c r="G360"/>
      <c r="H360"/>
      <c r="I360"/>
      <c r="J360"/>
      <c r="K360"/>
      <c r="L360"/>
    </row>
    <row r="361" spans="2:12" x14ac:dyDescent="0.2">
      <c r="B361"/>
      <c r="C361"/>
      <c r="D361"/>
      <c r="E361"/>
      <c r="F361"/>
      <c r="G361"/>
      <c r="H361"/>
      <c r="I361"/>
      <c r="J361"/>
      <c r="K361"/>
      <c r="L361"/>
    </row>
    <row r="362" spans="2:12" x14ac:dyDescent="0.2">
      <c r="B362"/>
      <c r="C362"/>
      <c r="D362"/>
      <c r="E362"/>
      <c r="F362"/>
      <c r="G362"/>
      <c r="H362"/>
      <c r="I362"/>
      <c r="J362"/>
      <c r="K362"/>
      <c r="L362"/>
    </row>
    <row r="363" spans="2:12" x14ac:dyDescent="0.2">
      <c r="B363"/>
      <c r="C363"/>
      <c r="D363"/>
      <c r="E363"/>
      <c r="F363"/>
      <c r="G363"/>
      <c r="H363"/>
      <c r="I363"/>
      <c r="J363"/>
      <c r="K363"/>
      <c r="L363"/>
    </row>
    <row r="364" spans="2:12" x14ac:dyDescent="0.2">
      <c r="B364"/>
      <c r="C364"/>
      <c r="D364"/>
      <c r="E364"/>
      <c r="F364"/>
      <c r="G364"/>
      <c r="H364"/>
      <c r="I364"/>
      <c r="J364"/>
      <c r="K364"/>
      <c r="L364"/>
    </row>
    <row r="365" spans="2:12" x14ac:dyDescent="0.2">
      <c r="B365"/>
      <c r="C365"/>
      <c r="D365"/>
      <c r="E365"/>
      <c r="F365"/>
      <c r="G365"/>
      <c r="H365"/>
      <c r="I365"/>
      <c r="J365"/>
      <c r="K365"/>
      <c r="L365"/>
    </row>
    <row r="366" spans="2:12" x14ac:dyDescent="0.2">
      <c r="B366"/>
      <c r="C366"/>
      <c r="D366"/>
      <c r="E366"/>
      <c r="F366"/>
      <c r="G366"/>
      <c r="H366"/>
      <c r="I366"/>
      <c r="J366"/>
      <c r="K366"/>
      <c r="L366"/>
    </row>
    <row r="367" spans="2:12" x14ac:dyDescent="0.2">
      <c r="B367"/>
      <c r="C367"/>
      <c r="D367"/>
      <c r="E367"/>
      <c r="F367"/>
      <c r="G367"/>
      <c r="H367"/>
      <c r="I367"/>
      <c r="J367"/>
      <c r="K367"/>
      <c r="L367"/>
    </row>
    <row r="368" spans="2:12" x14ac:dyDescent="0.2">
      <c r="B368"/>
      <c r="C368"/>
      <c r="D368"/>
      <c r="E368"/>
      <c r="F368"/>
      <c r="G368"/>
      <c r="H368"/>
      <c r="I368"/>
      <c r="J368"/>
      <c r="K368"/>
      <c r="L368"/>
    </row>
    <row r="369" spans="2:12" x14ac:dyDescent="0.2">
      <c r="B369"/>
      <c r="C369"/>
      <c r="D369"/>
      <c r="E369"/>
      <c r="F369"/>
      <c r="G369"/>
      <c r="H369"/>
      <c r="I369"/>
      <c r="J369"/>
      <c r="K369"/>
      <c r="L369"/>
    </row>
    <row r="370" spans="2:12" x14ac:dyDescent="0.2">
      <c r="B370"/>
      <c r="C370"/>
      <c r="D370"/>
      <c r="E370"/>
      <c r="F370"/>
      <c r="G370"/>
      <c r="H370"/>
      <c r="I370"/>
      <c r="J370"/>
      <c r="K370"/>
      <c r="L370"/>
    </row>
    <row r="371" spans="2:12" x14ac:dyDescent="0.2">
      <c r="B371"/>
      <c r="C371"/>
      <c r="D371"/>
      <c r="E371"/>
      <c r="F371"/>
      <c r="G371"/>
      <c r="H371"/>
      <c r="I371"/>
      <c r="J371"/>
      <c r="K371"/>
      <c r="L371"/>
    </row>
    <row r="372" spans="2:12" x14ac:dyDescent="0.2">
      <c r="B372"/>
      <c r="C372"/>
      <c r="D372"/>
      <c r="E372"/>
      <c r="F372"/>
      <c r="G372"/>
      <c r="H372"/>
      <c r="I372"/>
      <c r="J372"/>
      <c r="K372"/>
      <c r="L372"/>
    </row>
    <row r="373" spans="2:12" x14ac:dyDescent="0.2">
      <c r="B373"/>
      <c r="C373"/>
      <c r="D373"/>
      <c r="E373"/>
      <c r="F373"/>
      <c r="G373"/>
      <c r="H373"/>
      <c r="I373"/>
      <c r="J373"/>
      <c r="K373"/>
      <c r="L373"/>
    </row>
    <row r="374" spans="2:12" x14ac:dyDescent="0.2">
      <c r="B374"/>
      <c r="C374"/>
      <c r="D374"/>
      <c r="E374"/>
      <c r="F374"/>
      <c r="G374"/>
      <c r="H374"/>
      <c r="I374"/>
      <c r="J374"/>
      <c r="K374"/>
      <c r="L374"/>
    </row>
    <row r="375" spans="2:12" x14ac:dyDescent="0.2">
      <c r="B375"/>
      <c r="C375"/>
      <c r="D375"/>
      <c r="E375"/>
      <c r="F375"/>
      <c r="G375"/>
      <c r="H375"/>
      <c r="I375"/>
      <c r="J375"/>
      <c r="K375"/>
      <c r="L375"/>
    </row>
    <row r="376" spans="2:12" x14ac:dyDescent="0.2">
      <c r="B376"/>
      <c r="C376"/>
      <c r="D376"/>
      <c r="E376"/>
      <c r="F376"/>
      <c r="G376"/>
      <c r="H376"/>
      <c r="I376"/>
      <c r="J376"/>
      <c r="K376"/>
      <c r="L376"/>
    </row>
    <row r="377" spans="2:12" x14ac:dyDescent="0.2">
      <c r="B377"/>
      <c r="C377"/>
      <c r="D377"/>
      <c r="E377"/>
      <c r="F377"/>
      <c r="G377"/>
      <c r="H377"/>
      <c r="I377"/>
      <c r="J377"/>
      <c r="K377"/>
      <c r="L377"/>
    </row>
    <row r="378" spans="2:12" x14ac:dyDescent="0.2">
      <c r="B378"/>
      <c r="C378"/>
      <c r="D378"/>
      <c r="E378"/>
      <c r="F378"/>
      <c r="G378"/>
      <c r="H378"/>
      <c r="I378"/>
      <c r="J378"/>
      <c r="K378"/>
      <c r="L378"/>
    </row>
    <row r="379" spans="2:12" x14ac:dyDescent="0.2">
      <c r="B379"/>
      <c r="C379"/>
      <c r="D379"/>
      <c r="E379"/>
      <c r="F379"/>
      <c r="G379"/>
      <c r="H379"/>
      <c r="I379"/>
      <c r="J379"/>
      <c r="K379"/>
      <c r="L379"/>
    </row>
    <row r="380" spans="2:12" x14ac:dyDescent="0.2">
      <c r="B380"/>
      <c r="C380"/>
      <c r="D380"/>
      <c r="E380"/>
      <c r="F380"/>
      <c r="G380"/>
      <c r="H380"/>
      <c r="I380"/>
      <c r="J380"/>
      <c r="K380"/>
      <c r="L380"/>
    </row>
    <row r="381" spans="2:12" x14ac:dyDescent="0.2">
      <c r="B381"/>
      <c r="C381"/>
      <c r="D381"/>
      <c r="E381"/>
      <c r="F381"/>
      <c r="G381"/>
      <c r="H381"/>
      <c r="I381"/>
      <c r="J381"/>
      <c r="K381"/>
      <c r="L381"/>
    </row>
    <row r="382" spans="2:12" x14ac:dyDescent="0.2">
      <c r="B382"/>
      <c r="C382"/>
      <c r="D382"/>
      <c r="E382"/>
      <c r="F382"/>
      <c r="G382"/>
      <c r="H382"/>
      <c r="I382"/>
      <c r="J382"/>
      <c r="K382"/>
      <c r="L382"/>
    </row>
    <row r="383" spans="2:12" x14ac:dyDescent="0.2">
      <c r="B383"/>
      <c r="C383"/>
      <c r="D383"/>
      <c r="E383"/>
      <c r="F383"/>
      <c r="G383"/>
      <c r="H383"/>
      <c r="I383"/>
      <c r="J383"/>
      <c r="K383"/>
      <c r="L383"/>
    </row>
    <row r="384" spans="2:12" x14ac:dyDescent="0.2">
      <c r="B384"/>
      <c r="C384"/>
      <c r="D384"/>
      <c r="E384"/>
      <c r="F384"/>
      <c r="G384"/>
      <c r="H384"/>
      <c r="I384"/>
      <c r="J384"/>
      <c r="K384"/>
      <c r="L384"/>
    </row>
    <row r="385" spans="2:12" x14ac:dyDescent="0.2">
      <c r="B385"/>
      <c r="C385"/>
      <c r="D385"/>
      <c r="E385"/>
      <c r="F385"/>
      <c r="G385"/>
      <c r="H385"/>
      <c r="I385"/>
      <c r="J385"/>
      <c r="K385"/>
      <c r="L385"/>
    </row>
    <row r="386" spans="2:12" x14ac:dyDescent="0.2">
      <c r="B386"/>
      <c r="C386"/>
      <c r="D386"/>
      <c r="E386"/>
      <c r="F386"/>
      <c r="G386"/>
      <c r="H386"/>
      <c r="I386"/>
      <c r="J386"/>
      <c r="K386"/>
      <c r="L386"/>
    </row>
    <row r="387" spans="2:12" x14ac:dyDescent="0.2">
      <c r="B387"/>
      <c r="C387"/>
      <c r="D387"/>
      <c r="E387"/>
      <c r="F387"/>
      <c r="G387"/>
      <c r="H387"/>
      <c r="I387"/>
      <c r="J387"/>
      <c r="K387"/>
      <c r="L387"/>
    </row>
    <row r="388" spans="2:12" x14ac:dyDescent="0.2">
      <c r="B388"/>
      <c r="C388"/>
      <c r="D388"/>
      <c r="E388"/>
      <c r="F388"/>
      <c r="G388"/>
      <c r="H388"/>
      <c r="I388"/>
      <c r="J388"/>
      <c r="K388"/>
      <c r="L388"/>
    </row>
    <row r="389" spans="2:12" x14ac:dyDescent="0.2">
      <c r="B389"/>
      <c r="C389"/>
      <c r="D389"/>
      <c r="E389"/>
      <c r="F389"/>
      <c r="G389"/>
      <c r="H389"/>
      <c r="I389"/>
      <c r="J389"/>
      <c r="K389"/>
      <c r="L389"/>
    </row>
    <row r="390" spans="2:12" x14ac:dyDescent="0.2">
      <c r="B390"/>
      <c r="C390"/>
      <c r="D390"/>
      <c r="E390"/>
      <c r="F390"/>
      <c r="G390"/>
      <c r="H390"/>
      <c r="I390"/>
      <c r="J390"/>
      <c r="K390"/>
      <c r="L390"/>
    </row>
    <row r="391" spans="2:12" x14ac:dyDescent="0.2">
      <c r="B391"/>
      <c r="C391"/>
      <c r="D391"/>
      <c r="E391"/>
      <c r="F391"/>
      <c r="G391"/>
      <c r="H391"/>
      <c r="I391"/>
      <c r="J391"/>
      <c r="K391"/>
      <c r="L391"/>
    </row>
    <row r="392" spans="2:12" x14ac:dyDescent="0.2">
      <c r="B392"/>
      <c r="C392"/>
      <c r="D392"/>
      <c r="E392"/>
      <c r="F392"/>
      <c r="G392"/>
      <c r="H392"/>
      <c r="I392"/>
      <c r="J392"/>
      <c r="K392"/>
      <c r="L392"/>
    </row>
    <row r="393" spans="2:12" x14ac:dyDescent="0.2">
      <c r="B393"/>
      <c r="C393"/>
      <c r="D393"/>
      <c r="E393"/>
      <c r="F393"/>
      <c r="G393"/>
      <c r="H393"/>
      <c r="I393"/>
      <c r="J393"/>
      <c r="K393"/>
      <c r="L393"/>
    </row>
    <row r="394" spans="2:12" x14ac:dyDescent="0.2">
      <c r="B394"/>
      <c r="C394"/>
      <c r="D394"/>
      <c r="E394"/>
      <c r="F394"/>
      <c r="G394"/>
      <c r="H394"/>
      <c r="I394"/>
      <c r="J394"/>
      <c r="K394"/>
      <c r="L394"/>
    </row>
    <row r="395" spans="2:12" x14ac:dyDescent="0.2">
      <c r="B395"/>
      <c r="C395"/>
      <c r="D395"/>
      <c r="E395"/>
      <c r="F395"/>
      <c r="G395"/>
      <c r="H395"/>
      <c r="I395"/>
      <c r="J395"/>
      <c r="K395"/>
      <c r="L395"/>
    </row>
    <row r="396" spans="2:12" x14ac:dyDescent="0.2">
      <c r="B396"/>
      <c r="C396"/>
      <c r="D396"/>
      <c r="E396"/>
      <c r="F396"/>
      <c r="G396"/>
      <c r="H396"/>
      <c r="I396"/>
      <c r="J396"/>
      <c r="K396"/>
      <c r="L396"/>
    </row>
    <row r="397" spans="2:12" x14ac:dyDescent="0.2">
      <c r="B397"/>
      <c r="C397"/>
      <c r="D397"/>
      <c r="E397"/>
      <c r="F397"/>
      <c r="G397"/>
      <c r="H397"/>
      <c r="I397"/>
      <c r="J397"/>
      <c r="K397"/>
      <c r="L397"/>
    </row>
    <row r="398" spans="2:12" x14ac:dyDescent="0.2">
      <c r="B398"/>
      <c r="C398"/>
      <c r="D398"/>
      <c r="E398"/>
      <c r="F398"/>
      <c r="G398"/>
      <c r="H398"/>
      <c r="I398"/>
      <c r="J398"/>
      <c r="K398"/>
      <c r="L398"/>
    </row>
    <row r="399" spans="2:12" x14ac:dyDescent="0.2">
      <c r="B399"/>
      <c r="C399"/>
      <c r="D399"/>
      <c r="E399"/>
      <c r="F399"/>
      <c r="G399"/>
      <c r="H399"/>
      <c r="I399"/>
      <c r="J399"/>
      <c r="K399"/>
      <c r="L399"/>
    </row>
    <row r="400" spans="2:12" x14ac:dyDescent="0.2">
      <c r="B400"/>
      <c r="C400"/>
      <c r="D400"/>
      <c r="E400"/>
      <c r="F400"/>
      <c r="G400"/>
      <c r="H400"/>
      <c r="I400"/>
      <c r="J400"/>
      <c r="K400"/>
      <c r="L400"/>
    </row>
    <row r="401" spans="2:12" x14ac:dyDescent="0.2">
      <c r="B401"/>
      <c r="C401"/>
      <c r="D401"/>
      <c r="E401"/>
      <c r="F401"/>
      <c r="G401"/>
      <c r="H401"/>
      <c r="I401"/>
      <c r="J401"/>
      <c r="K401"/>
      <c r="L401"/>
    </row>
    <row r="402" spans="2:12" x14ac:dyDescent="0.2">
      <c r="B402"/>
      <c r="C402"/>
      <c r="D402"/>
      <c r="E402"/>
      <c r="F402"/>
      <c r="G402"/>
      <c r="H402"/>
      <c r="I402"/>
      <c r="J402"/>
      <c r="K402"/>
      <c r="L402"/>
    </row>
    <row r="403" spans="2:12" x14ac:dyDescent="0.2">
      <c r="B403"/>
      <c r="C403"/>
      <c r="D403"/>
      <c r="E403"/>
      <c r="F403"/>
      <c r="G403"/>
      <c r="H403"/>
      <c r="I403"/>
      <c r="J403"/>
      <c r="K403"/>
      <c r="L403"/>
    </row>
    <row r="404" spans="2:12" x14ac:dyDescent="0.2">
      <c r="B404"/>
      <c r="C404"/>
      <c r="D404"/>
      <c r="E404"/>
      <c r="F404"/>
      <c r="G404"/>
      <c r="H404"/>
      <c r="I404"/>
      <c r="J404"/>
      <c r="K404"/>
      <c r="L404"/>
    </row>
    <row r="405" spans="2:12" x14ac:dyDescent="0.2">
      <c r="B405"/>
      <c r="C405"/>
      <c r="D405"/>
      <c r="E405"/>
      <c r="F405"/>
      <c r="G405"/>
      <c r="H405"/>
      <c r="I405"/>
      <c r="J405"/>
      <c r="K405"/>
      <c r="L405"/>
    </row>
    <row r="406" spans="2:12" x14ac:dyDescent="0.2">
      <c r="B406"/>
      <c r="C406"/>
      <c r="D406"/>
      <c r="E406"/>
      <c r="F406"/>
      <c r="G406"/>
      <c r="H406"/>
      <c r="I406"/>
      <c r="J406"/>
      <c r="K406"/>
      <c r="L406"/>
    </row>
    <row r="407" spans="2:12" x14ac:dyDescent="0.2">
      <c r="B407"/>
      <c r="C407"/>
      <c r="D407"/>
      <c r="E407"/>
      <c r="F407"/>
      <c r="G407"/>
      <c r="H407"/>
      <c r="I407"/>
      <c r="J407"/>
      <c r="K407"/>
      <c r="L407"/>
    </row>
    <row r="408" spans="2:12" x14ac:dyDescent="0.2">
      <c r="B408"/>
      <c r="C408"/>
      <c r="D408"/>
      <c r="E408"/>
      <c r="F408"/>
      <c r="G408"/>
      <c r="H408"/>
      <c r="I408"/>
      <c r="J408"/>
      <c r="K408"/>
      <c r="L408"/>
    </row>
    <row r="409" spans="2:12" x14ac:dyDescent="0.2">
      <c r="B409"/>
      <c r="C409"/>
      <c r="D409"/>
      <c r="E409"/>
      <c r="F409"/>
      <c r="G409"/>
      <c r="H409"/>
      <c r="I409"/>
      <c r="J409"/>
      <c r="K409"/>
      <c r="L409"/>
    </row>
    <row r="410" spans="2:12" x14ac:dyDescent="0.2">
      <c r="B410"/>
      <c r="C410"/>
      <c r="D410"/>
      <c r="E410"/>
      <c r="F410"/>
      <c r="G410"/>
      <c r="H410"/>
      <c r="I410"/>
      <c r="J410"/>
      <c r="K410"/>
      <c r="L410"/>
    </row>
    <row r="411" spans="2:12" x14ac:dyDescent="0.2">
      <c r="B411"/>
      <c r="C411"/>
      <c r="D411"/>
      <c r="E411"/>
      <c r="F411"/>
      <c r="G411"/>
      <c r="H411"/>
      <c r="I411"/>
      <c r="J411"/>
      <c r="K411"/>
      <c r="L411"/>
    </row>
    <row r="412" spans="2:12" x14ac:dyDescent="0.2">
      <c r="B412"/>
      <c r="C412"/>
      <c r="D412"/>
      <c r="E412"/>
      <c r="F412"/>
      <c r="G412"/>
      <c r="H412"/>
      <c r="I412"/>
      <c r="J412"/>
      <c r="K412"/>
      <c r="L412"/>
    </row>
    <row r="413" spans="2:12" x14ac:dyDescent="0.2">
      <c r="B413"/>
      <c r="C413"/>
      <c r="D413"/>
      <c r="E413"/>
      <c r="F413"/>
      <c r="G413"/>
      <c r="H413"/>
      <c r="I413"/>
      <c r="J413"/>
      <c r="K413"/>
      <c r="L413"/>
    </row>
    <row r="414" spans="2:12" x14ac:dyDescent="0.2">
      <c r="B414"/>
      <c r="C414"/>
      <c r="D414"/>
      <c r="E414"/>
      <c r="F414"/>
      <c r="G414"/>
      <c r="H414"/>
      <c r="I414"/>
      <c r="J414"/>
      <c r="K414"/>
      <c r="L414"/>
    </row>
    <row r="415" spans="2:12" x14ac:dyDescent="0.2">
      <c r="B415"/>
      <c r="C415"/>
      <c r="D415"/>
      <c r="E415"/>
      <c r="F415"/>
      <c r="G415"/>
      <c r="H415"/>
      <c r="I415"/>
      <c r="J415"/>
      <c r="K415"/>
      <c r="L415"/>
    </row>
    <row r="416" spans="2:12" x14ac:dyDescent="0.2">
      <c r="B416"/>
      <c r="C416"/>
      <c r="D416"/>
      <c r="E416"/>
      <c r="F416"/>
      <c r="G416"/>
      <c r="H416"/>
      <c r="I416"/>
      <c r="J416"/>
      <c r="K416"/>
      <c r="L416"/>
    </row>
    <row r="417" spans="2:12" x14ac:dyDescent="0.2">
      <c r="B417"/>
      <c r="C417"/>
      <c r="D417"/>
      <c r="E417"/>
      <c r="F417"/>
      <c r="G417"/>
      <c r="H417"/>
      <c r="I417"/>
      <c r="J417"/>
      <c r="K417"/>
      <c r="L417"/>
    </row>
    <row r="418" spans="2:12" x14ac:dyDescent="0.2">
      <c r="B418"/>
      <c r="C418"/>
      <c r="D418"/>
      <c r="E418"/>
      <c r="F418"/>
      <c r="G418"/>
      <c r="H418"/>
      <c r="I418"/>
      <c r="J418"/>
      <c r="K418"/>
      <c r="L418"/>
    </row>
    <row r="419" spans="2:12" x14ac:dyDescent="0.2">
      <c r="B419"/>
      <c r="C419"/>
      <c r="D419"/>
      <c r="E419"/>
      <c r="F419"/>
      <c r="G419"/>
      <c r="H419"/>
      <c r="I419"/>
      <c r="J419"/>
      <c r="K419"/>
      <c r="L419"/>
    </row>
    <row r="420" spans="2:12" x14ac:dyDescent="0.2">
      <c r="B420"/>
      <c r="C420"/>
      <c r="D420"/>
      <c r="E420"/>
      <c r="F420"/>
      <c r="G420"/>
      <c r="H420"/>
      <c r="I420"/>
      <c r="J420"/>
      <c r="K420"/>
      <c r="L420"/>
    </row>
    <row r="421" spans="2:12" x14ac:dyDescent="0.2">
      <c r="B421"/>
      <c r="C421"/>
      <c r="D421"/>
      <c r="E421"/>
      <c r="F421"/>
      <c r="G421"/>
      <c r="H421"/>
      <c r="I421"/>
      <c r="J421"/>
      <c r="K421"/>
      <c r="L421"/>
    </row>
    <row r="422" spans="2:12" x14ac:dyDescent="0.2">
      <c r="B422"/>
      <c r="C422"/>
      <c r="D422"/>
      <c r="E422"/>
      <c r="F422"/>
      <c r="G422"/>
      <c r="H422"/>
      <c r="I422"/>
      <c r="J422"/>
      <c r="K422"/>
      <c r="L422"/>
    </row>
    <row r="423" spans="2:12" x14ac:dyDescent="0.2">
      <c r="B423"/>
      <c r="C423"/>
      <c r="D423"/>
      <c r="E423"/>
      <c r="F423"/>
      <c r="G423"/>
      <c r="H423"/>
      <c r="I423"/>
      <c r="J423"/>
      <c r="K423"/>
      <c r="L423"/>
    </row>
    <row r="424" spans="2:12" x14ac:dyDescent="0.2">
      <c r="B424"/>
      <c r="C424"/>
      <c r="D424"/>
      <c r="E424"/>
      <c r="F424"/>
      <c r="G424"/>
      <c r="H424"/>
      <c r="I424"/>
      <c r="J424"/>
      <c r="K424"/>
      <c r="L424"/>
    </row>
    <row r="425" spans="2:12" x14ac:dyDescent="0.2">
      <c r="B425"/>
      <c r="C425"/>
      <c r="D425"/>
      <c r="E425"/>
      <c r="F425"/>
      <c r="G425"/>
      <c r="H425"/>
      <c r="I425"/>
      <c r="J425"/>
      <c r="K425"/>
      <c r="L425"/>
    </row>
    <row r="426" spans="2:12" x14ac:dyDescent="0.2">
      <c r="B426"/>
      <c r="C426"/>
      <c r="D426"/>
      <c r="E426"/>
      <c r="F426"/>
      <c r="G426"/>
      <c r="H426"/>
      <c r="I426"/>
      <c r="J426"/>
      <c r="K426"/>
      <c r="L426"/>
    </row>
    <row r="427" spans="2:12" x14ac:dyDescent="0.2">
      <c r="B427"/>
      <c r="C427"/>
      <c r="D427"/>
      <c r="E427"/>
      <c r="F427"/>
      <c r="G427"/>
      <c r="H427"/>
      <c r="I427"/>
      <c r="J427"/>
      <c r="K427"/>
      <c r="L427"/>
    </row>
    <row r="428" spans="2:12" x14ac:dyDescent="0.2">
      <c r="B428"/>
      <c r="C428"/>
      <c r="D428"/>
      <c r="E428"/>
      <c r="F428"/>
      <c r="G428"/>
      <c r="H428"/>
      <c r="I428"/>
      <c r="J428"/>
      <c r="K428"/>
      <c r="L428"/>
    </row>
    <row r="429" spans="2:12" x14ac:dyDescent="0.2">
      <c r="B429"/>
      <c r="C429"/>
      <c r="D429"/>
      <c r="E429"/>
      <c r="F429"/>
      <c r="G429"/>
      <c r="H429"/>
      <c r="I429"/>
      <c r="J429"/>
      <c r="K429"/>
      <c r="L429"/>
    </row>
    <row r="430" spans="2:12" x14ac:dyDescent="0.2">
      <c r="B430"/>
      <c r="C430"/>
      <c r="D430"/>
      <c r="E430"/>
      <c r="F430"/>
      <c r="G430"/>
      <c r="H430"/>
      <c r="I430"/>
      <c r="J430"/>
      <c r="K430"/>
      <c r="L430"/>
    </row>
    <row r="431" spans="2:12" x14ac:dyDescent="0.2">
      <c r="B431"/>
      <c r="C431"/>
      <c r="D431"/>
      <c r="E431"/>
      <c r="F431"/>
      <c r="G431"/>
      <c r="H431"/>
      <c r="I431"/>
      <c r="J431"/>
      <c r="K431"/>
      <c r="L431"/>
    </row>
    <row r="432" spans="2:12" x14ac:dyDescent="0.2">
      <c r="B432"/>
      <c r="C432"/>
      <c r="D432"/>
      <c r="E432"/>
      <c r="F432"/>
      <c r="G432"/>
      <c r="H432"/>
      <c r="I432"/>
      <c r="J432"/>
      <c r="K432"/>
      <c r="L432"/>
    </row>
    <row r="433" spans="2:12" x14ac:dyDescent="0.2">
      <c r="B433"/>
      <c r="C433"/>
      <c r="D433"/>
      <c r="E433"/>
      <c r="F433"/>
      <c r="G433"/>
      <c r="H433"/>
      <c r="I433"/>
      <c r="J433"/>
      <c r="K433"/>
      <c r="L433"/>
    </row>
    <row r="434" spans="2:12" x14ac:dyDescent="0.2">
      <c r="B434"/>
      <c r="C434"/>
      <c r="D434"/>
      <c r="E434"/>
      <c r="F434"/>
      <c r="G434"/>
      <c r="H434"/>
      <c r="I434"/>
      <c r="J434"/>
      <c r="K434"/>
      <c r="L434"/>
    </row>
    <row r="435" spans="2:12" x14ac:dyDescent="0.2">
      <c r="B435"/>
      <c r="C435"/>
      <c r="D435"/>
      <c r="E435"/>
      <c r="F435"/>
      <c r="G435"/>
      <c r="H435"/>
      <c r="I435"/>
      <c r="J435"/>
      <c r="K435"/>
      <c r="L435"/>
    </row>
    <row r="436" spans="2:12" x14ac:dyDescent="0.2">
      <c r="B436"/>
      <c r="C436"/>
      <c r="D436"/>
      <c r="E436"/>
      <c r="F436"/>
      <c r="G436"/>
      <c r="H436"/>
      <c r="I436"/>
      <c r="J436"/>
      <c r="K436"/>
      <c r="L436"/>
    </row>
    <row r="437" spans="2:12" x14ac:dyDescent="0.2">
      <c r="B437"/>
      <c r="C437"/>
      <c r="D437"/>
      <c r="E437"/>
      <c r="F437"/>
      <c r="G437"/>
      <c r="H437"/>
      <c r="I437"/>
      <c r="J437"/>
      <c r="K437"/>
      <c r="L437"/>
    </row>
    <row r="438" spans="2:12" x14ac:dyDescent="0.2">
      <c r="B438"/>
      <c r="C438"/>
      <c r="D438"/>
      <c r="E438"/>
      <c r="F438"/>
      <c r="G438"/>
      <c r="H438"/>
      <c r="I438"/>
      <c r="J438"/>
      <c r="K438"/>
      <c r="L438"/>
    </row>
    <row r="439" spans="2:12" x14ac:dyDescent="0.2">
      <c r="B439"/>
      <c r="C439"/>
      <c r="D439"/>
      <c r="E439"/>
      <c r="F439"/>
      <c r="G439"/>
      <c r="H439"/>
      <c r="I439"/>
      <c r="J439"/>
      <c r="K439"/>
      <c r="L439"/>
    </row>
    <row r="440" spans="2:12" x14ac:dyDescent="0.2">
      <c r="B440"/>
      <c r="C440"/>
      <c r="D440"/>
      <c r="E440"/>
      <c r="F440"/>
      <c r="G440"/>
      <c r="H440"/>
      <c r="I440"/>
      <c r="J440"/>
      <c r="K440"/>
      <c r="L440"/>
    </row>
    <row r="441" spans="2:12" x14ac:dyDescent="0.2">
      <c r="B441"/>
      <c r="C441"/>
      <c r="D441"/>
      <c r="E441"/>
      <c r="F441"/>
      <c r="G441"/>
      <c r="H441"/>
      <c r="I441"/>
      <c r="J441"/>
      <c r="K441"/>
      <c r="L441"/>
    </row>
    <row r="442" spans="2:12" x14ac:dyDescent="0.2">
      <c r="B442"/>
      <c r="C442"/>
      <c r="D442"/>
      <c r="E442"/>
      <c r="F442"/>
      <c r="G442"/>
      <c r="H442"/>
      <c r="I442"/>
      <c r="J442"/>
      <c r="K442"/>
      <c r="L442"/>
    </row>
    <row r="443" spans="2:12" x14ac:dyDescent="0.2">
      <c r="B443"/>
      <c r="C443"/>
      <c r="D443"/>
      <c r="E443"/>
      <c r="F443"/>
      <c r="G443"/>
      <c r="H443"/>
      <c r="I443"/>
      <c r="J443"/>
      <c r="K443"/>
      <c r="L443"/>
    </row>
    <row r="444" spans="2:12" x14ac:dyDescent="0.2">
      <c r="B444"/>
      <c r="C444"/>
      <c r="D444"/>
      <c r="E444"/>
      <c r="F444"/>
      <c r="G444"/>
      <c r="H444"/>
      <c r="I444"/>
      <c r="J444"/>
      <c r="K444"/>
      <c r="L444"/>
    </row>
    <row r="445" spans="2:12" x14ac:dyDescent="0.2">
      <c r="B445"/>
      <c r="C445"/>
      <c r="D445"/>
      <c r="E445"/>
      <c r="F445"/>
      <c r="G445"/>
      <c r="H445"/>
      <c r="I445"/>
      <c r="J445"/>
      <c r="K445"/>
      <c r="L445"/>
    </row>
    <row r="446" spans="2:12" x14ac:dyDescent="0.2">
      <c r="B446"/>
      <c r="C446"/>
      <c r="D446"/>
      <c r="E446"/>
      <c r="F446"/>
      <c r="G446"/>
      <c r="H446"/>
      <c r="I446"/>
      <c r="J446"/>
      <c r="K446"/>
      <c r="L446"/>
    </row>
    <row r="447" spans="2:12" x14ac:dyDescent="0.2">
      <c r="B447"/>
      <c r="C447"/>
      <c r="D447"/>
      <c r="E447"/>
      <c r="F447"/>
      <c r="G447"/>
      <c r="H447"/>
      <c r="I447"/>
      <c r="J447"/>
      <c r="K447"/>
      <c r="L447"/>
    </row>
    <row r="448" spans="2:12" x14ac:dyDescent="0.2">
      <c r="B448"/>
      <c r="C448"/>
      <c r="D448"/>
      <c r="E448"/>
      <c r="F448"/>
      <c r="G448"/>
      <c r="H448"/>
      <c r="I448"/>
      <c r="J448"/>
      <c r="K448"/>
      <c r="L448"/>
    </row>
    <row r="449" spans="2:12" x14ac:dyDescent="0.2">
      <c r="B449"/>
      <c r="C449"/>
      <c r="D449"/>
      <c r="E449"/>
      <c r="F449"/>
      <c r="G449"/>
      <c r="H449"/>
      <c r="I449"/>
      <c r="J449"/>
      <c r="K449"/>
      <c r="L449"/>
    </row>
    <row r="450" spans="2:12" x14ac:dyDescent="0.2">
      <c r="B450"/>
      <c r="C450"/>
      <c r="D450"/>
      <c r="E450"/>
      <c r="F450"/>
      <c r="G450"/>
      <c r="H450"/>
      <c r="I450"/>
      <c r="J450"/>
      <c r="K450"/>
      <c r="L450"/>
    </row>
    <row r="451" spans="2:12" x14ac:dyDescent="0.2">
      <c r="B451"/>
      <c r="C451"/>
      <c r="D451"/>
      <c r="E451"/>
      <c r="F451"/>
      <c r="G451"/>
      <c r="H451"/>
      <c r="I451"/>
      <c r="J451"/>
      <c r="K451"/>
      <c r="L451"/>
    </row>
    <row r="452" spans="2:12" x14ac:dyDescent="0.2">
      <c r="B452"/>
      <c r="C452"/>
      <c r="D452"/>
      <c r="E452"/>
      <c r="F452"/>
      <c r="G452"/>
      <c r="H452"/>
      <c r="I452"/>
      <c r="J452"/>
      <c r="K452"/>
      <c r="L452"/>
    </row>
    <row r="453" spans="2:12" x14ac:dyDescent="0.2">
      <c r="B453"/>
      <c r="C453"/>
      <c r="D453"/>
      <c r="E453"/>
      <c r="F453"/>
      <c r="G453"/>
      <c r="H453"/>
      <c r="I453"/>
      <c r="J453"/>
      <c r="K453"/>
      <c r="L453"/>
    </row>
    <row r="454" spans="2:12" x14ac:dyDescent="0.2">
      <c r="B454"/>
      <c r="C454"/>
      <c r="D454"/>
      <c r="E454"/>
      <c r="F454"/>
      <c r="G454"/>
      <c r="H454"/>
      <c r="I454"/>
      <c r="J454"/>
      <c r="K454"/>
      <c r="L454"/>
    </row>
    <row r="455" spans="2:12" x14ac:dyDescent="0.2">
      <c r="B455"/>
      <c r="C455"/>
      <c r="D455"/>
      <c r="E455"/>
      <c r="F455"/>
      <c r="G455"/>
      <c r="H455"/>
      <c r="I455"/>
      <c r="J455"/>
      <c r="K455"/>
      <c r="L455"/>
    </row>
    <row r="456" spans="2:12" x14ac:dyDescent="0.2">
      <c r="B456"/>
      <c r="C456"/>
      <c r="D456"/>
      <c r="E456"/>
      <c r="F456"/>
      <c r="G456"/>
      <c r="H456"/>
      <c r="I456"/>
      <c r="J456"/>
      <c r="K456"/>
      <c r="L456"/>
    </row>
    <row r="457" spans="2:12" x14ac:dyDescent="0.2">
      <c r="B457"/>
      <c r="C457"/>
      <c r="D457"/>
      <c r="E457"/>
      <c r="F457"/>
      <c r="G457"/>
      <c r="H457"/>
      <c r="I457"/>
      <c r="J457"/>
      <c r="K457"/>
      <c r="L457"/>
    </row>
    <row r="458" spans="2:12" x14ac:dyDescent="0.2">
      <c r="B458"/>
      <c r="C458"/>
      <c r="D458"/>
      <c r="E458"/>
      <c r="F458"/>
      <c r="G458"/>
      <c r="H458"/>
      <c r="I458"/>
      <c r="J458"/>
      <c r="K458"/>
      <c r="L458"/>
    </row>
    <row r="459" spans="2:12" x14ac:dyDescent="0.2">
      <c r="B459"/>
      <c r="C459"/>
      <c r="D459"/>
      <c r="E459"/>
      <c r="F459"/>
      <c r="G459"/>
      <c r="H459"/>
      <c r="I459"/>
      <c r="J459"/>
      <c r="K459"/>
      <c r="L459"/>
    </row>
    <row r="460" spans="2:12" x14ac:dyDescent="0.2">
      <c r="B460"/>
      <c r="C460"/>
      <c r="D460"/>
      <c r="E460"/>
      <c r="F460"/>
      <c r="G460"/>
      <c r="H460"/>
      <c r="I460"/>
      <c r="J460"/>
      <c r="K460"/>
      <c r="L460"/>
    </row>
    <row r="461" spans="2:12" x14ac:dyDescent="0.2">
      <c r="B461"/>
      <c r="C461"/>
      <c r="D461"/>
      <c r="E461"/>
      <c r="F461"/>
      <c r="G461"/>
      <c r="H461"/>
      <c r="I461"/>
      <c r="J461"/>
      <c r="K461"/>
      <c r="L461"/>
    </row>
    <row r="462" spans="2:12" x14ac:dyDescent="0.2">
      <c r="B462"/>
      <c r="C462"/>
      <c r="D462"/>
      <c r="E462"/>
      <c r="F462"/>
      <c r="G462"/>
      <c r="H462"/>
      <c r="I462"/>
      <c r="J462"/>
      <c r="K462"/>
      <c r="L462"/>
    </row>
    <row r="463" spans="2:12" x14ac:dyDescent="0.2">
      <c r="B463"/>
      <c r="C463"/>
      <c r="D463"/>
      <c r="E463"/>
      <c r="F463"/>
      <c r="G463"/>
      <c r="H463"/>
      <c r="I463"/>
      <c r="J463"/>
      <c r="K463"/>
      <c r="L463"/>
    </row>
    <row r="464" spans="2:12" x14ac:dyDescent="0.2">
      <c r="B464"/>
      <c r="C464"/>
      <c r="D464"/>
      <c r="E464"/>
      <c r="F464"/>
      <c r="G464"/>
      <c r="H464"/>
      <c r="I464"/>
      <c r="J464"/>
      <c r="K464"/>
      <c r="L464"/>
    </row>
    <row r="465" spans="2:12" x14ac:dyDescent="0.2">
      <c r="B465"/>
      <c r="C465"/>
      <c r="D465"/>
      <c r="E465"/>
      <c r="F465"/>
      <c r="G465"/>
      <c r="H465"/>
      <c r="I465"/>
      <c r="J465"/>
      <c r="K465"/>
      <c r="L465"/>
    </row>
    <row r="466" spans="2:12" x14ac:dyDescent="0.2">
      <c r="B466"/>
      <c r="C466"/>
      <c r="D466"/>
      <c r="E466"/>
      <c r="F466"/>
      <c r="G466"/>
      <c r="H466"/>
      <c r="I466"/>
      <c r="J466"/>
      <c r="K466"/>
      <c r="L466"/>
    </row>
    <row r="467" spans="2:12" x14ac:dyDescent="0.2">
      <c r="B467"/>
      <c r="C467"/>
      <c r="D467"/>
      <c r="E467"/>
      <c r="F467"/>
      <c r="G467"/>
      <c r="H467"/>
      <c r="I467"/>
      <c r="J467"/>
      <c r="K467"/>
      <c r="L467"/>
    </row>
    <row r="468" spans="2:12" x14ac:dyDescent="0.2">
      <c r="B468"/>
      <c r="C468"/>
      <c r="D468"/>
      <c r="E468"/>
      <c r="F468"/>
      <c r="G468"/>
      <c r="H468"/>
      <c r="I468"/>
      <c r="J468"/>
      <c r="K468"/>
      <c r="L468"/>
    </row>
    <row r="469" spans="2:12" x14ac:dyDescent="0.2">
      <c r="B469"/>
      <c r="C469"/>
      <c r="D469"/>
      <c r="E469"/>
      <c r="F469"/>
      <c r="G469"/>
      <c r="H469"/>
      <c r="I469"/>
      <c r="J469"/>
      <c r="K469"/>
      <c r="L469"/>
    </row>
    <row r="470" spans="2:12" x14ac:dyDescent="0.2">
      <c r="B470"/>
      <c r="C470"/>
      <c r="D470"/>
      <c r="E470"/>
      <c r="F470"/>
      <c r="G470"/>
      <c r="H470"/>
      <c r="I470"/>
      <c r="J470"/>
      <c r="K470"/>
      <c r="L470"/>
    </row>
    <row r="471" spans="2:12" x14ac:dyDescent="0.2">
      <c r="B471"/>
      <c r="C471"/>
      <c r="D471"/>
      <c r="E471"/>
      <c r="F471"/>
      <c r="G471"/>
      <c r="H471"/>
      <c r="I471"/>
      <c r="J471"/>
      <c r="K471"/>
      <c r="L471"/>
    </row>
    <row r="472" spans="2:12" x14ac:dyDescent="0.2">
      <c r="B472"/>
      <c r="C472"/>
      <c r="D472"/>
      <c r="E472"/>
      <c r="F472"/>
      <c r="G472"/>
      <c r="H472"/>
      <c r="I472"/>
      <c r="J472"/>
      <c r="K472"/>
      <c r="L472"/>
    </row>
    <row r="473" spans="2:12" x14ac:dyDescent="0.2">
      <c r="B473"/>
      <c r="C473"/>
      <c r="D473"/>
      <c r="E473"/>
      <c r="F473"/>
      <c r="G473"/>
      <c r="H473"/>
      <c r="I473"/>
      <c r="J473"/>
      <c r="K473"/>
      <c r="L473"/>
    </row>
    <row r="474" spans="2:12" x14ac:dyDescent="0.2">
      <c r="B474"/>
      <c r="C474"/>
      <c r="D474"/>
      <c r="E474"/>
      <c r="F474"/>
      <c r="G474"/>
      <c r="H474"/>
      <c r="I474"/>
      <c r="J474"/>
      <c r="K474"/>
      <c r="L474"/>
    </row>
    <row r="475" spans="2:12" x14ac:dyDescent="0.2">
      <c r="B475"/>
      <c r="C475"/>
      <c r="D475"/>
      <c r="E475"/>
      <c r="F475"/>
      <c r="G475"/>
      <c r="H475"/>
      <c r="I475"/>
      <c r="J475"/>
      <c r="K475"/>
      <c r="L475"/>
    </row>
    <row r="476" spans="2:12" x14ac:dyDescent="0.2">
      <c r="B476"/>
      <c r="C476"/>
      <c r="D476"/>
      <c r="E476"/>
      <c r="F476"/>
      <c r="G476"/>
      <c r="H476"/>
      <c r="I476"/>
      <c r="J476"/>
      <c r="K476"/>
      <c r="L476"/>
    </row>
    <row r="477" spans="2:12" x14ac:dyDescent="0.2">
      <c r="B477"/>
      <c r="C477"/>
      <c r="D477"/>
      <c r="E477"/>
      <c r="F477"/>
      <c r="G477"/>
      <c r="H477"/>
      <c r="I477"/>
      <c r="J477"/>
      <c r="K477"/>
      <c r="L477"/>
    </row>
    <row r="478" spans="2:12" x14ac:dyDescent="0.2">
      <c r="B478"/>
      <c r="C478"/>
      <c r="D478"/>
      <c r="E478"/>
      <c r="F478"/>
      <c r="G478"/>
      <c r="H478"/>
      <c r="I478"/>
      <c r="J478"/>
      <c r="K478"/>
      <c r="L478"/>
    </row>
    <row r="479" spans="2:12" x14ac:dyDescent="0.2">
      <c r="B479"/>
      <c r="C479"/>
      <c r="D479"/>
      <c r="E479"/>
      <c r="F479"/>
      <c r="G479"/>
      <c r="H479"/>
      <c r="I479"/>
      <c r="J479"/>
      <c r="K479"/>
      <c r="L479"/>
    </row>
    <row r="480" spans="2:12" x14ac:dyDescent="0.2">
      <c r="B480"/>
      <c r="C480"/>
      <c r="D480"/>
      <c r="E480"/>
      <c r="F480"/>
      <c r="G480"/>
      <c r="H480"/>
      <c r="I480"/>
      <c r="J480"/>
      <c r="K480"/>
      <c r="L480"/>
    </row>
    <row r="481" spans="2:12" x14ac:dyDescent="0.2">
      <c r="B481"/>
      <c r="C481"/>
      <c r="D481"/>
      <c r="E481"/>
      <c r="F481"/>
      <c r="G481"/>
      <c r="H481"/>
      <c r="I481"/>
      <c r="J481"/>
      <c r="K481"/>
      <c r="L481"/>
    </row>
    <row r="482" spans="2:12" x14ac:dyDescent="0.2">
      <c r="B482"/>
      <c r="C482"/>
      <c r="D482"/>
      <c r="E482"/>
      <c r="F482"/>
      <c r="G482"/>
      <c r="H482"/>
      <c r="I482"/>
      <c r="J482"/>
      <c r="K482"/>
      <c r="L482"/>
    </row>
    <row r="483" spans="2:12" x14ac:dyDescent="0.2">
      <c r="B483"/>
      <c r="C483"/>
      <c r="D483"/>
      <c r="E483"/>
      <c r="F483"/>
      <c r="G483"/>
      <c r="H483"/>
      <c r="I483"/>
      <c r="J483"/>
      <c r="K483"/>
      <c r="L483"/>
    </row>
    <row r="484" spans="2:12" x14ac:dyDescent="0.2">
      <c r="B484"/>
      <c r="C484"/>
      <c r="D484"/>
      <c r="E484"/>
      <c r="F484"/>
      <c r="G484"/>
      <c r="H484"/>
      <c r="I484"/>
      <c r="J484"/>
      <c r="K484"/>
      <c r="L484"/>
    </row>
    <row r="485" spans="2:12" x14ac:dyDescent="0.2">
      <c r="B485"/>
      <c r="C485"/>
      <c r="D485"/>
      <c r="E485"/>
      <c r="F485"/>
      <c r="G485"/>
      <c r="H485"/>
      <c r="I485"/>
      <c r="J485"/>
      <c r="K485"/>
      <c r="L485"/>
    </row>
    <row r="486" spans="2:12" x14ac:dyDescent="0.2">
      <c r="B486"/>
      <c r="C486"/>
      <c r="D486"/>
      <c r="E486"/>
      <c r="F486"/>
      <c r="G486"/>
      <c r="H486"/>
      <c r="I486"/>
      <c r="J486"/>
      <c r="K486"/>
      <c r="L486"/>
    </row>
    <row r="487" spans="2:12" x14ac:dyDescent="0.2">
      <c r="B487"/>
      <c r="C487"/>
      <c r="D487"/>
      <c r="E487"/>
      <c r="F487"/>
      <c r="G487"/>
      <c r="H487"/>
      <c r="I487"/>
      <c r="J487"/>
      <c r="K487"/>
      <c r="L487"/>
    </row>
    <row r="488" spans="2:12" x14ac:dyDescent="0.2">
      <c r="B488"/>
      <c r="C488"/>
      <c r="D488"/>
      <c r="E488"/>
      <c r="F488"/>
      <c r="G488"/>
      <c r="H488"/>
      <c r="I488"/>
      <c r="J488"/>
      <c r="K488"/>
      <c r="L488"/>
    </row>
    <row r="489" spans="2:12" x14ac:dyDescent="0.2">
      <c r="B489"/>
      <c r="C489"/>
      <c r="D489"/>
      <c r="E489"/>
      <c r="F489"/>
      <c r="G489"/>
      <c r="H489"/>
      <c r="I489"/>
      <c r="J489"/>
      <c r="K489"/>
      <c r="L489"/>
    </row>
    <row r="490" spans="2:12" x14ac:dyDescent="0.2">
      <c r="B490"/>
      <c r="C490"/>
      <c r="D490"/>
      <c r="E490"/>
      <c r="F490"/>
      <c r="G490"/>
      <c r="H490"/>
      <c r="I490"/>
      <c r="J490"/>
      <c r="K490"/>
      <c r="L490"/>
    </row>
    <row r="491" spans="2:12" x14ac:dyDescent="0.2">
      <c r="B491"/>
      <c r="C491"/>
      <c r="D491"/>
      <c r="E491"/>
      <c r="F491"/>
      <c r="G491"/>
      <c r="H491"/>
      <c r="I491"/>
      <c r="J491"/>
      <c r="K491"/>
      <c r="L491"/>
    </row>
    <row r="492" spans="2:12" x14ac:dyDescent="0.2">
      <c r="B492"/>
      <c r="C492"/>
      <c r="D492"/>
      <c r="E492"/>
      <c r="F492"/>
      <c r="G492"/>
      <c r="H492"/>
      <c r="I492"/>
      <c r="J492"/>
      <c r="K492"/>
      <c r="L492"/>
    </row>
    <row r="493" spans="2:12" x14ac:dyDescent="0.2">
      <c r="B493"/>
      <c r="C493"/>
      <c r="D493"/>
      <c r="E493"/>
      <c r="F493"/>
      <c r="G493"/>
      <c r="H493"/>
      <c r="I493"/>
      <c r="J493"/>
      <c r="K493"/>
      <c r="L493"/>
    </row>
    <row r="494" spans="2:12" x14ac:dyDescent="0.2">
      <c r="B494"/>
      <c r="C494"/>
      <c r="D494"/>
      <c r="E494"/>
      <c r="F494"/>
      <c r="G494"/>
      <c r="H494"/>
      <c r="I494"/>
      <c r="J494"/>
      <c r="K494"/>
      <c r="L494"/>
    </row>
    <row r="495" spans="2:12" x14ac:dyDescent="0.2">
      <c r="B495"/>
      <c r="C495"/>
      <c r="D495"/>
      <c r="E495"/>
      <c r="F495"/>
      <c r="G495"/>
      <c r="H495"/>
      <c r="I495"/>
      <c r="J495"/>
      <c r="K495"/>
      <c r="L495"/>
    </row>
    <row r="496" spans="2:12" x14ac:dyDescent="0.2">
      <c r="B496"/>
      <c r="C496"/>
      <c r="D496"/>
      <c r="E496"/>
      <c r="F496"/>
      <c r="G496"/>
      <c r="H496"/>
      <c r="I496"/>
      <c r="J496"/>
      <c r="K496"/>
      <c r="L496"/>
    </row>
    <row r="497" spans="2:12" x14ac:dyDescent="0.2">
      <c r="B497"/>
      <c r="C497"/>
      <c r="D497"/>
      <c r="E497"/>
      <c r="F497"/>
      <c r="G497"/>
      <c r="H497"/>
      <c r="I497"/>
      <c r="J497"/>
      <c r="K497"/>
      <c r="L497"/>
    </row>
    <row r="498" spans="2:12" x14ac:dyDescent="0.2">
      <c r="B498"/>
      <c r="C498"/>
      <c r="D498"/>
      <c r="E498"/>
      <c r="F498"/>
      <c r="G498"/>
      <c r="H498"/>
      <c r="I498"/>
      <c r="J498"/>
      <c r="K498"/>
      <c r="L498"/>
    </row>
    <row r="499" spans="2:12" x14ac:dyDescent="0.2">
      <c r="B499"/>
      <c r="C499"/>
      <c r="D499"/>
      <c r="E499"/>
      <c r="F499"/>
      <c r="G499"/>
      <c r="H499"/>
      <c r="I499"/>
      <c r="J499"/>
      <c r="K499"/>
      <c r="L499"/>
    </row>
    <row r="500" spans="2:12" x14ac:dyDescent="0.2">
      <c r="B500"/>
      <c r="C500"/>
      <c r="D500"/>
      <c r="E500"/>
      <c r="F500"/>
      <c r="G500"/>
      <c r="H500"/>
      <c r="I500"/>
      <c r="J500"/>
      <c r="K500"/>
      <c r="L500"/>
    </row>
    <row r="501" spans="2:12" x14ac:dyDescent="0.2">
      <c r="B501"/>
      <c r="C501"/>
      <c r="D501"/>
      <c r="E501"/>
      <c r="F501"/>
      <c r="G501"/>
      <c r="H501"/>
      <c r="I501"/>
      <c r="J501"/>
      <c r="K501"/>
      <c r="L501"/>
    </row>
    <row r="502" spans="2:12" x14ac:dyDescent="0.2">
      <c r="B502"/>
      <c r="C502"/>
      <c r="D502"/>
      <c r="E502"/>
      <c r="F502"/>
      <c r="G502"/>
      <c r="H502"/>
      <c r="I502"/>
      <c r="J502"/>
      <c r="K502"/>
      <c r="L502"/>
    </row>
    <row r="503" spans="2:12" x14ac:dyDescent="0.2">
      <c r="B503"/>
      <c r="C503"/>
      <c r="D503"/>
      <c r="E503"/>
      <c r="F503"/>
      <c r="G503"/>
      <c r="H503"/>
      <c r="I503"/>
      <c r="J503"/>
      <c r="K503"/>
      <c r="L503"/>
    </row>
    <row r="504" spans="2:12" x14ac:dyDescent="0.2">
      <c r="B504"/>
      <c r="C504"/>
      <c r="D504"/>
      <c r="E504"/>
      <c r="F504"/>
      <c r="G504"/>
      <c r="H504"/>
      <c r="I504"/>
      <c r="J504"/>
      <c r="K504"/>
      <c r="L504"/>
    </row>
    <row r="505" spans="2:12" x14ac:dyDescent="0.2">
      <c r="B505"/>
      <c r="C505"/>
      <c r="D505"/>
      <c r="E505"/>
      <c r="F505"/>
      <c r="G505"/>
      <c r="H505"/>
      <c r="I505"/>
      <c r="J505"/>
      <c r="K505"/>
      <c r="L505"/>
    </row>
    <row r="506" spans="2:12" x14ac:dyDescent="0.2">
      <c r="B506"/>
      <c r="C506"/>
      <c r="D506"/>
      <c r="E506"/>
      <c r="F506"/>
      <c r="G506"/>
      <c r="H506"/>
      <c r="I506"/>
      <c r="J506"/>
      <c r="K506"/>
      <c r="L506"/>
    </row>
    <row r="507" spans="2:12" x14ac:dyDescent="0.2">
      <c r="B507"/>
      <c r="C507"/>
      <c r="D507"/>
      <c r="E507"/>
      <c r="F507"/>
      <c r="G507"/>
      <c r="H507"/>
      <c r="I507"/>
      <c r="J507"/>
      <c r="K507"/>
      <c r="L507"/>
    </row>
    <row r="508" spans="2:12" x14ac:dyDescent="0.2">
      <c r="B508"/>
      <c r="C508"/>
      <c r="D508"/>
      <c r="E508"/>
      <c r="F508"/>
      <c r="G508"/>
      <c r="H508"/>
      <c r="I508"/>
      <c r="J508"/>
      <c r="K508"/>
      <c r="L508"/>
    </row>
    <row r="509" spans="2:12" x14ac:dyDescent="0.2">
      <c r="B509"/>
      <c r="C509"/>
      <c r="D509"/>
      <c r="E509"/>
      <c r="F509"/>
      <c r="G509"/>
      <c r="H509"/>
      <c r="I509"/>
      <c r="J509"/>
      <c r="K509"/>
      <c r="L509"/>
    </row>
    <row r="510" spans="2:12" x14ac:dyDescent="0.2">
      <c r="B510"/>
      <c r="C510"/>
      <c r="D510"/>
      <c r="E510"/>
      <c r="F510"/>
      <c r="G510"/>
      <c r="H510"/>
      <c r="I510"/>
      <c r="J510"/>
      <c r="K510"/>
      <c r="L510"/>
    </row>
    <row r="511" spans="2:12" x14ac:dyDescent="0.2">
      <c r="B511"/>
      <c r="C511"/>
      <c r="D511"/>
      <c r="E511"/>
      <c r="F511"/>
      <c r="G511"/>
      <c r="H511"/>
      <c r="I511"/>
      <c r="J511"/>
      <c r="K511"/>
      <c r="L511"/>
    </row>
    <row r="512" spans="2:12" x14ac:dyDescent="0.2">
      <c r="B512"/>
      <c r="C512"/>
      <c r="D512"/>
      <c r="E512"/>
      <c r="F512"/>
      <c r="G512"/>
      <c r="H512"/>
      <c r="I512"/>
      <c r="J512"/>
      <c r="K512"/>
      <c r="L512"/>
    </row>
    <row r="513" spans="2:12" x14ac:dyDescent="0.2">
      <c r="B513"/>
      <c r="C513"/>
      <c r="D513"/>
      <c r="E513"/>
      <c r="F513"/>
      <c r="G513"/>
      <c r="H513"/>
      <c r="I513"/>
      <c r="J513"/>
      <c r="K513"/>
      <c r="L513"/>
    </row>
    <row r="514" spans="2:12" x14ac:dyDescent="0.2">
      <c r="B514"/>
      <c r="C514"/>
      <c r="D514"/>
      <c r="E514"/>
      <c r="F514"/>
      <c r="G514"/>
      <c r="H514"/>
      <c r="I514"/>
      <c r="J514"/>
      <c r="K514"/>
      <c r="L514"/>
    </row>
    <row r="515" spans="2:12" x14ac:dyDescent="0.2">
      <c r="B515"/>
      <c r="C515"/>
      <c r="D515"/>
      <c r="E515"/>
      <c r="F515"/>
      <c r="G515"/>
      <c r="H515"/>
      <c r="I515"/>
      <c r="J515"/>
      <c r="K515"/>
      <c r="L515"/>
    </row>
    <row r="516" spans="2:12" x14ac:dyDescent="0.2">
      <c r="B516"/>
      <c r="C516"/>
      <c r="D516"/>
      <c r="E516"/>
      <c r="F516"/>
      <c r="G516"/>
      <c r="H516"/>
      <c r="I516"/>
      <c r="J516"/>
      <c r="K516"/>
      <c r="L516"/>
    </row>
    <row r="517" spans="2:12" x14ac:dyDescent="0.2">
      <c r="B517"/>
      <c r="C517"/>
      <c r="D517"/>
      <c r="E517"/>
      <c r="F517"/>
      <c r="G517"/>
      <c r="H517"/>
      <c r="I517"/>
      <c r="J517"/>
      <c r="K517"/>
      <c r="L517"/>
    </row>
    <row r="518" spans="2:12" x14ac:dyDescent="0.2">
      <c r="B518"/>
      <c r="C518"/>
      <c r="D518"/>
      <c r="E518"/>
      <c r="F518"/>
      <c r="G518"/>
      <c r="H518"/>
      <c r="I518"/>
      <c r="J518"/>
      <c r="K518"/>
      <c r="L518"/>
    </row>
    <row r="519" spans="2:12" x14ac:dyDescent="0.2">
      <c r="B519"/>
      <c r="C519"/>
      <c r="D519"/>
      <c r="E519"/>
      <c r="F519"/>
      <c r="G519"/>
      <c r="H519"/>
      <c r="I519"/>
      <c r="J519"/>
      <c r="K519"/>
      <c r="L519"/>
    </row>
    <row r="520" spans="2:12" x14ac:dyDescent="0.2">
      <c r="B520"/>
      <c r="C520"/>
      <c r="D520"/>
      <c r="E520"/>
      <c r="F520"/>
      <c r="G520"/>
      <c r="H520"/>
      <c r="I520"/>
      <c r="J520"/>
      <c r="K520"/>
      <c r="L520"/>
    </row>
    <row r="521" spans="2:12" x14ac:dyDescent="0.2">
      <c r="B521"/>
      <c r="C521"/>
      <c r="D521"/>
      <c r="E521"/>
      <c r="F521"/>
      <c r="G521"/>
      <c r="H521"/>
      <c r="I521"/>
      <c r="J521"/>
      <c r="K521"/>
      <c r="L521"/>
    </row>
    <row r="522" spans="2:12" x14ac:dyDescent="0.2">
      <c r="B522"/>
      <c r="C522"/>
      <c r="D522"/>
      <c r="E522"/>
      <c r="F522"/>
      <c r="G522"/>
      <c r="H522"/>
      <c r="I522"/>
      <c r="J522"/>
      <c r="K522"/>
      <c r="L522"/>
    </row>
    <row r="523" spans="2:12" x14ac:dyDescent="0.2">
      <c r="B523"/>
      <c r="C523"/>
      <c r="D523"/>
      <c r="E523"/>
      <c r="F523"/>
      <c r="G523"/>
      <c r="H523"/>
      <c r="I523"/>
      <c r="J523"/>
      <c r="K523"/>
      <c r="L523"/>
    </row>
    <row r="524" spans="2:12" x14ac:dyDescent="0.2">
      <c r="B524"/>
      <c r="C524"/>
      <c r="D524"/>
      <c r="E524"/>
      <c r="F524"/>
      <c r="G524"/>
      <c r="H524"/>
      <c r="I524"/>
      <c r="J524"/>
      <c r="K524"/>
      <c r="L524"/>
    </row>
    <row r="525" spans="2:12" x14ac:dyDescent="0.2">
      <c r="B525"/>
      <c r="C525"/>
      <c r="D525"/>
      <c r="E525"/>
      <c r="F525"/>
      <c r="G525"/>
      <c r="H525"/>
      <c r="I525"/>
      <c r="J525"/>
      <c r="K525"/>
      <c r="L525"/>
    </row>
    <row r="526" spans="2:12" x14ac:dyDescent="0.2">
      <c r="B526"/>
      <c r="C526"/>
      <c r="D526"/>
      <c r="E526"/>
      <c r="F526"/>
      <c r="G526"/>
      <c r="H526"/>
      <c r="I526"/>
      <c r="J526"/>
      <c r="K526"/>
      <c r="L526"/>
    </row>
    <row r="527" spans="2:12" x14ac:dyDescent="0.2">
      <c r="B527"/>
      <c r="C527"/>
      <c r="D527"/>
      <c r="E527"/>
      <c r="F527"/>
      <c r="G527"/>
      <c r="H527"/>
      <c r="I527"/>
      <c r="J527"/>
      <c r="K527"/>
      <c r="L527"/>
    </row>
    <row r="528" spans="2:12" x14ac:dyDescent="0.2">
      <c r="B528"/>
      <c r="C528"/>
      <c r="D528"/>
      <c r="E528"/>
      <c r="F528"/>
      <c r="G528"/>
      <c r="H528"/>
      <c r="I528"/>
      <c r="J528"/>
      <c r="K528"/>
      <c r="L528"/>
    </row>
    <row r="529" spans="2:12" x14ac:dyDescent="0.2">
      <c r="B529"/>
      <c r="C529"/>
      <c r="D529"/>
      <c r="E529"/>
      <c r="F529"/>
      <c r="G529"/>
      <c r="H529"/>
      <c r="I529"/>
      <c r="J529"/>
      <c r="K529"/>
      <c r="L529"/>
    </row>
    <row r="530" spans="2:12" x14ac:dyDescent="0.2">
      <c r="B530"/>
      <c r="C530"/>
      <c r="D530"/>
      <c r="E530"/>
      <c r="F530"/>
      <c r="G530"/>
      <c r="H530"/>
      <c r="I530"/>
      <c r="J530"/>
      <c r="K530"/>
      <c r="L530"/>
    </row>
    <row r="531" spans="2:12" x14ac:dyDescent="0.2">
      <c r="B531"/>
      <c r="C531"/>
      <c r="D531"/>
      <c r="E531"/>
      <c r="F531"/>
      <c r="G531"/>
      <c r="H531"/>
      <c r="I531"/>
      <c r="J531"/>
      <c r="K531"/>
      <c r="L531"/>
    </row>
    <row r="532" spans="2:12" x14ac:dyDescent="0.2">
      <c r="B532"/>
      <c r="C532"/>
      <c r="D532"/>
      <c r="E532"/>
      <c r="F532"/>
      <c r="G532"/>
      <c r="H532"/>
      <c r="I532"/>
      <c r="J532"/>
      <c r="K532"/>
      <c r="L532"/>
    </row>
    <row r="533" spans="2:12" x14ac:dyDescent="0.2">
      <c r="B533"/>
      <c r="C533"/>
      <c r="D533"/>
      <c r="E533"/>
      <c r="F533"/>
      <c r="G533"/>
      <c r="H533"/>
      <c r="I533"/>
      <c r="J533"/>
      <c r="K533"/>
      <c r="L533"/>
    </row>
    <row r="534" spans="2:12" x14ac:dyDescent="0.2">
      <c r="B534"/>
      <c r="C534"/>
      <c r="D534"/>
      <c r="E534"/>
      <c r="F534"/>
      <c r="G534"/>
      <c r="H534"/>
      <c r="I534"/>
      <c r="J534"/>
      <c r="K534"/>
      <c r="L534"/>
    </row>
    <row r="535" spans="2:12" x14ac:dyDescent="0.2">
      <c r="B535"/>
      <c r="C535"/>
      <c r="D535"/>
      <c r="E535"/>
      <c r="F535"/>
      <c r="G535"/>
      <c r="H535"/>
      <c r="I535"/>
      <c r="J535"/>
      <c r="K535"/>
      <c r="L535"/>
    </row>
    <row r="536" spans="2:12" x14ac:dyDescent="0.2">
      <c r="B536"/>
      <c r="C536"/>
      <c r="D536"/>
      <c r="E536"/>
      <c r="F536"/>
      <c r="G536"/>
      <c r="H536"/>
      <c r="I536"/>
      <c r="J536"/>
      <c r="K536"/>
      <c r="L536"/>
    </row>
    <row r="537" spans="2:12" x14ac:dyDescent="0.2">
      <c r="B537"/>
      <c r="C537"/>
      <c r="D537"/>
      <c r="E537"/>
      <c r="F537"/>
      <c r="G537"/>
      <c r="H537"/>
      <c r="I537"/>
      <c r="J537"/>
      <c r="K537"/>
      <c r="L537"/>
    </row>
    <row r="538" spans="2:12" x14ac:dyDescent="0.2">
      <c r="B538"/>
      <c r="C538"/>
      <c r="D538"/>
      <c r="E538"/>
      <c r="F538"/>
      <c r="G538"/>
      <c r="H538"/>
      <c r="I538"/>
      <c r="J538"/>
      <c r="K538"/>
      <c r="L538"/>
    </row>
    <row r="539" spans="2:12" x14ac:dyDescent="0.2">
      <c r="B539"/>
      <c r="C539"/>
      <c r="D539"/>
      <c r="E539"/>
      <c r="F539"/>
      <c r="G539"/>
      <c r="H539"/>
      <c r="I539"/>
      <c r="J539"/>
      <c r="K539"/>
      <c r="L539"/>
    </row>
    <row r="540" spans="2:12" x14ac:dyDescent="0.2">
      <c r="B540"/>
      <c r="C540"/>
      <c r="D540"/>
      <c r="E540"/>
      <c r="F540"/>
      <c r="G540"/>
      <c r="H540"/>
      <c r="I540"/>
      <c r="J540"/>
      <c r="K540"/>
      <c r="L540"/>
    </row>
    <row r="541" spans="2:12" x14ac:dyDescent="0.2">
      <c r="B541"/>
      <c r="C541"/>
      <c r="D541"/>
      <c r="E541"/>
      <c r="F541"/>
      <c r="G541"/>
      <c r="H541"/>
      <c r="I541"/>
      <c r="J541"/>
      <c r="K541"/>
      <c r="L541"/>
    </row>
    <row r="542" spans="2:12" x14ac:dyDescent="0.2">
      <c r="B542"/>
      <c r="C542"/>
      <c r="D542"/>
      <c r="E542"/>
      <c r="F542"/>
      <c r="G542"/>
      <c r="H542"/>
      <c r="I542"/>
      <c r="J542"/>
      <c r="K542"/>
      <c r="L542"/>
    </row>
    <row r="543" spans="2:12" x14ac:dyDescent="0.2">
      <c r="B543"/>
      <c r="C543"/>
      <c r="D543"/>
      <c r="E543"/>
      <c r="F543"/>
      <c r="G543"/>
      <c r="H543"/>
      <c r="I543"/>
      <c r="J543"/>
      <c r="K543"/>
      <c r="L543"/>
    </row>
    <row r="544" spans="2:12" x14ac:dyDescent="0.2">
      <c r="B544"/>
      <c r="C544"/>
      <c r="D544"/>
      <c r="E544"/>
      <c r="F544"/>
      <c r="G544"/>
      <c r="H544"/>
      <c r="I544"/>
      <c r="J544"/>
      <c r="K544"/>
      <c r="L544"/>
    </row>
    <row r="545" spans="2:12" x14ac:dyDescent="0.2">
      <c r="B545"/>
      <c r="C545"/>
      <c r="D545"/>
      <c r="E545"/>
      <c r="F545"/>
      <c r="G545"/>
      <c r="H545"/>
      <c r="I545"/>
      <c r="J545"/>
      <c r="K545"/>
      <c r="L545"/>
    </row>
    <row r="546" spans="2:12" x14ac:dyDescent="0.2">
      <c r="B546"/>
      <c r="C546"/>
      <c r="D546"/>
      <c r="E546"/>
      <c r="F546"/>
      <c r="G546"/>
      <c r="H546"/>
      <c r="I546"/>
      <c r="J546"/>
      <c r="K546"/>
      <c r="L546"/>
    </row>
    <row r="547" spans="2:12" x14ac:dyDescent="0.2">
      <c r="B547"/>
      <c r="C547"/>
      <c r="D547"/>
      <c r="E547"/>
      <c r="F547"/>
      <c r="G547"/>
      <c r="H547"/>
      <c r="I547"/>
      <c r="J547"/>
      <c r="K547"/>
      <c r="L547"/>
    </row>
    <row r="548" spans="2:12" x14ac:dyDescent="0.2">
      <c r="B548"/>
      <c r="C548"/>
      <c r="D548"/>
      <c r="E548"/>
      <c r="F548"/>
      <c r="G548"/>
      <c r="H548"/>
      <c r="I548"/>
      <c r="J548"/>
      <c r="K548"/>
      <c r="L548"/>
    </row>
    <row r="549" spans="2:12" x14ac:dyDescent="0.2">
      <c r="B549"/>
      <c r="C549"/>
      <c r="D549"/>
      <c r="E549"/>
      <c r="F549"/>
      <c r="G549"/>
      <c r="H549"/>
      <c r="I549"/>
      <c r="J549"/>
      <c r="K549"/>
      <c r="L549"/>
    </row>
    <row r="550" spans="2:12" x14ac:dyDescent="0.2">
      <c r="B550"/>
      <c r="C550"/>
      <c r="D550"/>
      <c r="E550"/>
      <c r="F550"/>
      <c r="G550"/>
      <c r="H550"/>
      <c r="I550"/>
      <c r="J550"/>
      <c r="K550"/>
      <c r="L550"/>
    </row>
    <row r="551" spans="2:12" x14ac:dyDescent="0.2">
      <c r="B551"/>
      <c r="C551"/>
      <c r="D551"/>
      <c r="E551"/>
      <c r="F551"/>
      <c r="G551"/>
      <c r="H551"/>
      <c r="I551"/>
      <c r="J551"/>
      <c r="K551"/>
      <c r="L551"/>
    </row>
    <row r="552" spans="2:12" x14ac:dyDescent="0.2">
      <c r="B552"/>
      <c r="C552"/>
      <c r="D552"/>
      <c r="E552"/>
      <c r="F552"/>
      <c r="G552"/>
      <c r="H552"/>
      <c r="I552"/>
      <c r="J552"/>
      <c r="K552"/>
      <c r="L552"/>
    </row>
    <row r="553" spans="2:12" x14ac:dyDescent="0.2">
      <c r="B553"/>
      <c r="C553"/>
      <c r="D553"/>
      <c r="E553"/>
      <c r="F553"/>
      <c r="G553"/>
      <c r="H553"/>
      <c r="I553"/>
      <c r="J553"/>
      <c r="K553"/>
      <c r="L553"/>
    </row>
    <row r="554" spans="2:12" x14ac:dyDescent="0.2">
      <c r="B554"/>
      <c r="C554"/>
      <c r="D554"/>
      <c r="E554"/>
      <c r="F554"/>
      <c r="G554"/>
      <c r="H554"/>
      <c r="I554"/>
      <c r="J554"/>
      <c r="K554"/>
      <c r="L554"/>
    </row>
    <row r="555" spans="2:12" x14ac:dyDescent="0.2">
      <c r="B555"/>
      <c r="C555"/>
      <c r="D555"/>
      <c r="E555"/>
      <c r="F555"/>
      <c r="G555"/>
      <c r="H555"/>
      <c r="I555"/>
      <c r="J555"/>
      <c r="K555"/>
      <c r="L555"/>
    </row>
    <row r="556" spans="2:12" x14ac:dyDescent="0.2">
      <c r="B556"/>
      <c r="C556"/>
      <c r="D556"/>
      <c r="E556"/>
      <c r="F556"/>
      <c r="G556"/>
      <c r="H556"/>
      <c r="I556"/>
      <c r="J556"/>
      <c r="K556"/>
      <c r="L556"/>
    </row>
    <row r="557" spans="2:12" x14ac:dyDescent="0.2">
      <c r="B557"/>
      <c r="C557"/>
      <c r="D557"/>
      <c r="E557"/>
      <c r="F557"/>
      <c r="G557"/>
      <c r="H557"/>
      <c r="I557"/>
      <c r="J557"/>
      <c r="K557"/>
      <c r="L557"/>
    </row>
    <row r="558" spans="2:12" x14ac:dyDescent="0.2">
      <c r="B558"/>
      <c r="C558"/>
      <c r="D558"/>
      <c r="E558"/>
      <c r="F558"/>
      <c r="G558"/>
      <c r="H558"/>
      <c r="I558"/>
      <c r="J558"/>
      <c r="K558"/>
      <c r="L558"/>
    </row>
    <row r="559" spans="2:12" x14ac:dyDescent="0.2">
      <c r="B559"/>
      <c r="C559"/>
      <c r="D559"/>
      <c r="E559"/>
      <c r="F559"/>
      <c r="G559"/>
      <c r="H559"/>
      <c r="I559"/>
      <c r="J559"/>
      <c r="K559"/>
      <c r="L559"/>
    </row>
    <row r="560" spans="2:12" x14ac:dyDescent="0.2">
      <c r="B560"/>
      <c r="C560"/>
      <c r="D560"/>
      <c r="E560"/>
      <c r="F560"/>
      <c r="G560"/>
      <c r="H560"/>
      <c r="I560"/>
      <c r="J560"/>
      <c r="K560"/>
      <c r="L560"/>
    </row>
    <row r="561" spans="2:12" x14ac:dyDescent="0.2">
      <c r="B561"/>
      <c r="C561"/>
      <c r="D561"/>
      <c r="E561"/>
      <c r="F561"/>
      <c r="G561"/>
      <c r="H561"/>
      <c r="I561"/>
      <c r="J561"/>
      <c r="K561"/>
      <c r="L561"/>
    </row>
    <row r="562" spans="2:12" x14ac:dyDescent="0.2">
      <c r="B562"/>
      <c r="C562"/>
      <c r="D562"/>
      <c r="E562"/>
      <c r="F562"/>
      <c r="G562"/>
      <c r="H562"/>
      <c r="I562"/>
      <c r="J562"/>
      <c r="K562"/>
      <c r="L562"/>
    </row>
    <row r="563" spans="2:12" x14ac:dyDescent="0.2">
      <c r="B563"/>
      <c r="C563"/>
      <c r="D563"/>
      <c r="E563"/>
      <c r="F563"/>
      <c r="G563"/>
      <c r="H563"/>
      <c r="I563"/>
      <c r="J563"/>
      <c r="K563"/>
      <c r="L563"/>
    </row>
    <row r="564" spans="2:12" x14ac:dyDescent="0.2">
      <c r="B564"/>
      <c r="C564"/>
      <c r="D564"/>
      <c r="E564"/>
      <c r="F564"/>
      <c r="G564"/>
      <c r="H564"/>
      <c r="I564"/>
      <c r="J564"/>
      <c r="K564"/>
      <c r="L564"/>
    </row>
    <row r="565" spans="2:12" x14ac:dyDescent="0.2">
      <c r="B565"/>
      <c r="C565"/>
      <c r="D565"/>
      <c r="E565"/>
      <c r="F565"/>
      <c r="G565"/>
      <c r="H565"/>
      <c r="I565"/>
      <c r="J565"/>
      <c r="K565"/>
      <c r="L565"/>
    </row>
    <row r="566" spans="2:12" x14ac:dyDescent="0.2">
      <c r="B566"/>
      <c r="C566"/>
      <c r="D566"/>
      <c r="E566"/>
      <c r="F566"/>
      <c r="G566"/>
      <c r="H566"/>
      <c r="I566"/>
      <c r="J566"/>
      <c r="K566"/>
      <c r="L566"/>
    </row>
    <row r="567" spans="2:12" x14ac:dyDescent="0.2">
      <c r="B567"/>
      <c r="C567"/>
      <c r="D567"/>
      <c r="E567"/>
      <c r="F567"/>
      <c r="G567"/>
      <c r="H567"/>
      <c r="I567"/>
      <c r="J567"/>
      <c r="K567"/>
      <c r="L567"/>
    </row>
    <row r="568" spans="2:12" x14ac:dyDescent="0.2">
      <c r="B568"/>
      <c r="C568"/>
      <c r="D568"/>
      <c r="E568"/>
      <c r="F568"/>
      <c r="G568"/>
      <c r="H568"/>
      <c r="I568"/>
      <c r="J568"/>
      <c r="K568"/>
      <c r="L568"/>
    </row>
    <row r="569" spans="2:12" x14ac:dyDescent="0.2">
      <c r="B569"/>
      <c r="C569"/>
      <c r="D569"/>
      <c r="E569"/>
      <c r="F569"/>
      <c r="G569"/>
      <c r="H569"/>
      <c r="I569"/>
      <c r="J569"/>
      <c r="K569"/>
      <c r="L569"/>
    </row>
    <row r="570" spans="2:12" x14ac:dyDescent="0.2">
      <c r="B570"/>
      <c r="C570"/>
      <c r="D570"/>
      <c r="E570"/>
      <c r="F570"/>
      <c r="G570"/>
      <c r="H570"/>
      <c r="I570"/>
      <c r="J570"/>
      <c r="K570"/>
      <c r="L570"/>
    </row>
    <row r="571" spans="2:12" x14ac:dyDescent="0.2">
      <c r="B571"/>
      <c r="C571"/>
      <c r="D571"/>
      <c r="E571"/>
      <c r="F571"/>
      <c r="G571"/>
      <c r="H571"/>
      <c r="I571"/>
      <c r="J571"/>
      <c r="K571"/>
      <c r="L571"/>
    </row>
    <row r="572" spans="2:12" x14ac:dyDescent="0.2">
      <c r="B572"/>
      <c r="C572"/>
      <c r="D572"/>
      <c r="E572"/>
      <c r="F572"/>
      <c r="G572"/>
      <c r="H572"/>
      <c r="I572"/>
      <c r="J572"/>
      <c r="K572"/>
      <c r="L572"/>
    </row>
    <row r="573" spans="2:12" x14ac:dyDescent="0.2">
      <c r="B573"/>
      <c r="C573"/>
      <c r="D573"/>
      <c r="E573"/>
      <c r="F573"/>
      <c r="G573"/>
      <c r="H573"/>
      <c r="I573"/>
      <c r="J573"/>
      <c r="K573"/>
      <c r="L573"/>
    </row>
    <row r="574" spans="2:12" x14ac:dyDescent="0.2">
      <c r="B574"/>
      <c r="C574"/>
      <c r="D574"/>
      <c r="E574"/>
      <c r="F574"/>
      <c r="G574"/>
      <c r="H574"/>
      <c r="I574"/>
      <c r="J574"/>
      <c r="K574"/>
      <c r="L574"/>
    </row>
    <row r="575" spans="2:12" x14ac:dyDescent="0.2">
      <c r="B575"/>
      <c r="C575"/>
      <c r="D575"/>
      <c r="E575"/>
      <c r="F575"/>
      <c r="G575"/>
      <c r="H575"/>
      <c r="I575"/>
      <c r="J575"/>
      <c r="K575"/>
      <c r="L575"/>
    </row>
    <row r="576" spans="2:12" x14ac:dyDescent="0.2">
      <c r="B576"/>
      <c r="C576"/>
      <c r="D576"/>
      <c r="E576"/>
      <c r="F576"/>
      <c r="G576"/>
      <c r="H576"/>
      <c r="I576"/>
      <c r="J576"/>
      <c r="K576"/>
      <c r="L576"/>
    </row>
    <row r="577" spans="2:12" x14ac:dyDescent="0.2">
      <c r="B577"/>
      <c r="C577"/>
      <c r="D577"/>
      <c r="E577"/>
      <c r="F577"/>
      <c r="G577"/>
      <c r="H577"/>
      <c r="I577"/>
      <c r="J577"/>
      <c r="K577"/>
      <c r="L577"/>
    </row>
    <row r="578" spans="2:12" x14ac:dyDescent="0.2">
      <c r="B578"/>
      <c r="C578"/>
      <c r="D578"/>
      <c r="E578"/>
      <c r="F578"/>
      <c r="G578"/>
      <c r="H578"/>
      <c r="I578"/>
      <c r="J578"/>
      <c r="K578"/>
      <c r="L578"/>
    </row>
    <row r="579" spans="2:12" x14ac:dyDescent="0.2">
      <c r="B579"/>
      <c r="C579"/>
      <c r="D579"/>
      <c r="E579"/>
      <c r="F579"/>
      <c r="G579"/>
      <c r="H579"/>
      <c r="I579"/>
      <c r="J579"/>
      <c r="K579"/>
      <c r="L579"/>
    </row>
    <row r="580" spans="2:12" x14ac:dyDescent="0.2">
      <c r="B580"/>
      <c r="C580"/>
      <c r="D580"/>
      <c r="E580"/>
      <c r="F580"/>
      <c r="G580"/>
      <c r="H580"/>
      <c r="I580"/>
      <c r="J580"/>
      <c r="K580"/>
      <c r="L580"/>
    </row>
    <row r="581" spans="2:12" x14ac:dyDescent="0.2">
      <c r="B581"/>
      <c r="C581"/>
      <c r="D581"/>
      <c r="E581"/>
      <c r="F581"/>
      <c r="G581"/>
      <c r="H581"/>
      <c r="I581"/>
      <c r="J581"/>
      <c r="K581"/>
      <c r="L581"/>
    </row>
    <row r="582" spans="2:12" x14ac:dyDescent="0.2">
      <c r="B582"/>
      <c r="C582"/>
      <c r="D582"/>
      <c r="E582"/>
      <c r="F582"/>
      <c r="G582"/>
      <c r="H582"/>
      <c r="I582"/>
      <c r="J582"/>
      <c r="K582"/>
      <c r="L582"/>
    </row>
    <row r="583" spans="2:12" x14ac:dyDescent="0.2">
      <c r="B583"/>
      <c r="C583"/>
      <c r="D583"/>
      <c r="E583"/>
      <c r="F583"/>
      <c r="G583"/>
      <c r="H583"/>
      <c r="I583"/>
      <c r="J583"/>
      <c r="K583"/>
      <c r="L583"/>
    </row>
    <row r="584" spans="2:12" x14ac:dyDescent="0.2">
      <c r="B584"/>
      <c r="C584"/>
      <c r="D584"/>
      <c r="E584"/>
      <c r="F584"/>
      <c r="G584"/>
      <c r="H584"/>
      <c r="I584"/>
      <c r="J584"/>
      <c r="K584"/>
      <c r="L584"/>
    </row>
    <row r="585" spans="2:12" x14ac:dyDescent="0.2">
      <c r="B585"/>
      <c r="C585"/>
      <c r="D585"/>
      <c r="E585"/>
      <c r="F585"/>
      <c r="G585"/>
      <c r="H585"/>
      <c r="I585"/>
      <c r="J585"/>
      <c r="K585"/>
      <c r="L585"/>
    </row>
    <row r="586" spans="2:12" x14ac:dyDescent="0.2">
      <c r="B586"/>
      <c r="C586"/>
      <c r="D586"/>
      <c r="E586"/>
      <c r="F586"/>
      <c r="G586"/>
      <c r="H586"/>
      <c r="I586"/>
      <c r="J586"/>
      <c r="K586"/>
      <c r="L586"/>
    </row>
    <row r="587" spans="2:12" x14ac:dyDescent="0.2">
      <c r="B587"/>
      <c r="C587"/>
      <c r="D587"/>
      <c r="E587"/>
      <c r="F587"/>
      <c r="G587"/>
      <c r="H587"/>
      <c r="I587"/>
      <c r="J587"/>
      <c r="K587"/>
      <c r="L587"/>
    </row>
    <row r="588" spans="2:12" x14ac:dyDescent="0.2">
      <c r="B588"/>
      <c r="C588"/>
      <c r="D588"/>
      <c r="E588"/>
      <c r="F588"/>
      <c r="G588"/>
      <c r="H588"/>
      <c r="I588"/>
      <c r="J588"/>
      <c r="K588"/>
      <c r="L588"/>
    </row>
    <row r="589" spans="2:12" x14ac:dyDescent="0.2">
      <c r="B589"/>
      <c r="C589"/>
      <c r="D589"/>
      <c r="E589"/>
      <c r="F589"/>
      <c r="G589"/>
      <c r="H589"/>
      <c r="I589"/>
      <c r="J589"/>
      <c r="K589"/>
      <c r="L589"/>
    </row>
    <row r="590" spans="2:12" x14ac:dyDescent="0.2">
      <c r="B590"/>
      <c r="C590"/>
      <c r="D590"/>
      <c r="E590"/>
      <c r="F590"/>
      <c r="G590"/>
      <c r="H590"/>
      <c r="I590"/>
      <c r="J590"/>
      <c r="K590"/>
      <c r="L590"/>
    </row>
    <row r="591" spans="2:12" x14ac:dyDescent="0.2">
      <c r="B591"/>
      <c r="C591"/>
      <c r="D591"/>
      <c r="E591"/>
      <c r="F591"/>
      <c r="G591"/>
      <c r="H591"/>
      <c r="I591"/>
      <c r="J591"/>
      <c r="K591"/>
      <c r="L591"/>
    </row>
    <row r="592" spans="2:12" x14ac:dyDescent="0.2">
      <c r="B592"/>
      <c r="C592"/>
      <c r="D592"/>
      <c r="E592"/>
      <c r="F592"/>
      <c r="G592"/>
      <c r="H592"/>
      <c r="I592"/>
      <c r="J592"/>
      <c r="K592"/>
      <c r="L592"/>
    </row>
    <row r="593" spans="2:12" x14ac:dyDescent="0.2">
      <c r="B593"/>
      <c r="C593"/>
      <c r="D593"/>
      <c r="E593"/>
      <c r="F593"/>
      <c r="G593"/>
      <c r="H593"/>
      <c r="I593"/>
      <c r="J593"/>
      <c r="K593"/>
      <c r="L593"/>
    </row>
    <row r="594" spans="2:12" x14ac:dyDescent="0.2">
      <c r="B594"/>
      <c r="C594"/>
      <c r="D594"/>
      <c r="E594"/>
      <c r="F594"/>
      <c r="G594"/>
      <c r="H594"/>
      <c r="I594"/>
      <c r="J594"/>
      <c r="K594"/>
      <c r="L594"/>
    </row>
    <row r="595" spans="2:12" x14ac:dyDescent="0.2">
      <c r="B595"/>
      <c r="C595"/>
      <c r="D595"/>
      <c r="E595"/>
      <c r="F595"/>
      <c r="G595"/>
      <c r="H595"/>
      <c r="I595"/>
      <c r="J595"/>
      <c r="K595"/>
      <c r="L595"/>
    </row>
    <row r="596" spans="2:12" x14ac:dyDescent="0.2">
      <c r="B596"/>
      <c r="C596"/>
      <c r="D596"/>
      <c r="E596"/>
      <c r="F596"/>
      <c r="G596"/>
      <c r="H596"/>
      <c r="I596"/>
      <c r="J596"/>
      <c r="K596"/>
      <c r="L596"/>
    </row>
    <row r="597" spans="2:12" x14ac:dyDescent="0.2">
      <c r="B597"/>
      <c r="C597"/>
      <c r="D597"/>
      <c r="E597"/>
      <c r="F597"/>
      <c r="G597"/>
      <c r="H597"/>
      <c r="I597"/>
      <c r="J597"/>
      <c r="K597"/>
      <c r="L597"/>
    </row>
    <row r="598" spans="2:12" x14ac:dyDescent="0.2">
      <c r="B598"/>
      <c r="C598"/>
      <c r="D598"/>
      <c r="E598"/>
      <c r="F598"/>
      <c r="G598"/>
      <c r="H598"/>
      <c r="I598"/>
      <c r="J598"/>
      <c r="K598"/>
      <c r="L598"/>
    </row>
    <row r="599" spans="2:12" x14ac:dyDescent="0.2">
      <c r="B599"/>
      <c r="C599"/>
      <c r="D599"/>
      <c r="E599"/>
      <c r="F599"/>
      <c r="G599"/>
      <c r="H599"/>
      <c r="I599"/>
      <c r="J599"/>
      <c r="K599"/>
      <c r="L599"/>
    </row>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4</vt:i4>
      </vt:variant>
    </vt:vector>
  </HeadingPairs>
  <TitlesOfParts>
    <vt:vector size="21" baseType="lpstr">
      <vt:lpstr>readme</vt:lpstr>
      <vt:lpstr>Basin_Boundary</vt:lpstr>
      <vt:lpstr>compare_2009_2006</vt:lpstr>
      <vt:lpstr>by_cnty_allpol</vt:lpstr>
      <vt:lpstr>by_src_allpol</vt:lpstr>
      <vt:lpstr>VOC_cnty_tbl</vt:lpstr>
      <vt:lpstr>NOx_cnty_tbl</vt:lpstr>
      <vt:lpstr>VOC_bar_chart_data</vt:lpstr>
      <vt:lpstr>NOx_bar_chart_data</vt:lpstr>
      <vt:lpstr>all_src_inventory</vt:lpstr>
      <vt:lpstr>Permitted Sources-Sublette</vt:lpstr>
      <vt:lpstr>Permitted Sources</vt:lpstr>
      <vt:lpstr>survey_src_summary</vt:lpstr>
      <vt:lpstr>Survey_Sublette_Emissions</vt:lpstr>
      <vt:lpstr>SCC_xref</vt:lpstr>
      <vt:lpstr>fips_xref</vt:lpstr>
      <vt:lpstr>SCC_FEB2004</vt:lpstr>
      <vt:lpstr>VOC-basin-pie</vt:lpstr>
      <vt:lpstr>NOx-basin-pie</vt:lpstr>
      <vt:lpstr>VOC-bar-cnty</vt:lpstr>
      <vt:lpstr>NOx-bar-cnty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Grant</dc:creator>
  <cp:lastModifiedBy>Rajashi Parikh</cp:lastModifiedBy>
  <cp:lastPrinted>2008-02-06T21:34:51Z</cp:lastPrinted>
  <dcterms:created xsi:type="dcterms:W3CDTF">1996-10-14T23:33:28Z</dcterms:created>
  <dcterms:modified xsi:type="dcterms:W3CDTF">2012-08-11T02:54:42Z</dcterms:modified>
</cp:coreProperties>
</file>